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tallar\Downloads\"/>
    </mc:Choice>
  </mc:AlternateContent>
  <xr:revisionPtr revIDLastSave="0" documentId="8_{4037089B-10FF-468B-A650-6ED752893832}" xr6:coauthVersionLast="47" xr6:coauthVersionMax="47" xr10:uidLastSave="{00000000-0000-0000-0000-000000000000}"/>
  <bookViews>
    <workbookView xWindow="-110" yWindow="-110" windowWidth="19420" windowHeight="10560" firstSheet="18" activeTab="19" xr2:uid="{00000000-000D-0000-FFFF-FFFF00000000}"/>
  </bookViews>
  <sheets>
    <sheet name="ECO" sheetId="12" r:id="rId1"/>
    <sheet name="CG" sheetId="13" r:id="rId2"/>
    <sheet name="Correspondance" sheetId="14" r:id="rId3"/>
    <sheet name="Feuil2" sheetId="18" r:id="rId4"/>
    <sheet name="Feuil3" sheetId="23" r:id="rId5"/>
    <sheet name="Tampon" sheetId="19" r:id="rId6"/>
    <sheet name="Log" sheetId="22" r:id="rId7"/>
    <sheet name="Paramétrages" sheetId="20" r:id="rId8"/>
    <sheet name="Regroupement" sheetId="16" r:id="rId9"/>
    <sheet name="Liste ECO" sheetId="1" r:id="rId10"/>
    <sheet name="Liste CG" sheetId="4" r:id="rId11"/>
    <sheet name="CG-&gt; CE" sheetId="3" r:id="rId12"/>
    <sheet name="Global view" sheetId="6" r:id="rId13"/>
    <sheet name="CEcpas-&gt;NvCode" sheetId="5" r:id="rId14"/>
    <sheet name="Mode d'emploi" sheetId="7" r:id="rId15"/>
    <sheet name="Messages d'erreur" sheetId="8" r:id="rId16"/>
    <sheet name="Tables  de valeurs autorisée" sheetId="9" r:id="rId17"/>
    <sheet name="mapping Commune" sheetId="10" r:id="rId18"/>
    <sheet name="Feuil1" sheetId="11" r:id="rId19"/>
    <sheet name="Parametres" sheetId="24" r:id="rId20"/>
    <sheet name="Controls" sheetId="21" r:id="rId21"/>
    <sheet name="lecture" sheetId="17" r:id="rId22"/>
    <sheet name="CG-&gt; CE (2)" sheetId="15" r:id="rId23"/>
  </sheets>
  <definedNames>
    <definedName name="_xlnm._FilterDatabase" localSheetId="1" hidden="1">CG!$A$1:$K$953</definedName>
    <definedName name="_xlnm._FilterDatabase" localSheetId="11" hidden="1">'CG-&gt; CE'!$A$1:$U$1655</definedName>
    <definedName name="_xlnm._FilterDatabase" localSheetId="22" hidden="1">'CG-&gt; CE (2)'!$A$2:$U$1656</definedName>
    <definedName name="_xlnm._FilterDatabase" localSheetId="2" hidden="1">Correspondance!$A$1:$M$1655</definedName>
    <definedName name="_xlnm._FilterDatabase" localSheetId="0" hidden="1">ECO!$A$1:$K$404</definedName>
    <definedName name="_xlnm._FilterDatabase" localSheetId="12" hidden="1">'Global view'!$A$1:$K$1097</definedName>
    <definedName name="_xlnm._FilterDatabase" localSheetId="9" hidden="1">'Liste ECO'!$A$39:$G$1100</definedName>
    <definedName name="_xlnm._FilterDatabase" localSheetId="8" hidden="1">Regroupement!$B$1:$C$25</definedName>
    <definedName name="_xlnm._FilterDatabase" localSheetId="16" hidden="1">'Tables  de valeurs autorisée'!$A$1:$D$24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 i="18" l="1"/>
  <c r="S1656" i="15" l="1"/>
  <c r="T1656" i="15" s="1"/>
  <c r="U1656" i="15" s="1"/>
  <c r="Q1656" i="15"/>
  <c r="R1656" i="15" s="1"/>
  <c r="P1656" i="15"/>
  <c r="N1656" i="15"/>
  <c r="O1656" i="15" s="1"/>
  <c r="M1656" i="15"/>
  <c r="B1656" i="15"/>
  <c r="Q1655" i="15" s="1"/>
  <c r="R1655" i="15" s="1"/>
  <c r="S1655" i="15"/>
  <c r="T1655" i="15" s="1"/>
  <c r="U1655" i="15" s="1"/>
  <c r="P1655" i="15"/>
  <c r="O1655" i="15"/>
  <c r="N1655" i="15"/>
  <c r="M1655" i="15"/>
  <c r="L1655" i="15"/>
  <c r="B1655" i="15"/>
  <c r="Q1654" i="15" s="1"/>
  <c r="R1654" i="15" s="1"/>
  <c r="S1654" i="15"/>
  <c r="T1654" i="15" s="1"/>
  <c r="U1654" i="15" s="1"/>
  <c r="P1654" i="15"/>
  <c r="N1654" i="15"/>
  <c r="O1654" i="15" s="1"/>
  <c r="M1654" i="15"/>
  <c r="L1654" i="15"/>
  <c r="B1654" i="15"/>
  <c r="U1653" i="15"/>
  <c r="T1653" i="15"/>
  <c r="S1653" i="15"/>
  <c r="Q1653" i="15"/>
  <c r="R1653" i="15" s="1"/>
  <c r="P1653" i="15"/>
  <c r="N1653" i="15"/>
  <c r="O1653" i="15" s="1"/>
  <c r="M1653" i="15"/>
  <c r="L1653" i="15"/>
  <c r="B1653" i="15"/>
  <c r="S1652" i="15"/>
  <c r="T1652" i="15" s="1"/>
  <c r="U1652" i="15" s="1"/>
  <c r="Q1652" i="15"/>
  <c r="R1652" i="15" s="1"/>
  <c r="P1652" i="15"/>
  <c r="N1652" i="15"/>
  <c r="O1652" i="15" s="1"/>
  <c r="M1652" i="15"/>
  <c r="L1652" i="15"/>
  <c r="B1652" i="15"/>
  <c r="Q1651" i="15" s="1"/>
  <c r="R1651" i="15" s="1"/>
  <c r="U1651" i="15"/>
  <c r="T1651" i="15"/>
  <c r="S1651" i="15"/>
  <c r="P1651" i="15"/>
  <c r="N1651" i="15"/>
  <c r="O1651" i="15" s="1"/>
  <c r="M1651" i="15"/>
  <c r="L1651" i="15"/>
  <c r="B1651" i="15"/>
  <c r="U1650" i="15"/>
  <c r="T1650" i="15"/>
  <c r="S1650" i="15"/>
  <c r="Q1650" i="15"/>
  <c r="R1650" i="15" s="1"/>
  <c r="P1650" i="15"/>
  <c r="O1650" i="15"/>
  <c r="N1650" i="15"/>
  <c r="M1650" i="15"/>
  <c r="L1650" i="15"/>
  <c r="B1650" i="15"/>
  <c r="U1649" i="15"/>
  <c r="T1649" i="15"/>
  <c r="S1649" i="15"/>
  <c r="R1649" i="15"/>
  <c r="Q1649" i="15"/>
  <c r="P1649" i="15"/>
  <c r="O1649" i="15"/>
  <c r="N1649" i="15"/>
  <c r="M1649" i="15"/>
  <c r="L1649" i="15"/>
  <c r="B1649" i="15"/>
  <c r="U1648" i="15"/>
  <c r="T1648" i="15"/>
  <c r="S1648" i="15"/>
  <c r="R1648" i="15"/>
  <c r="Q1648" i="15"/>
  <c r="P1648" i="15"/>
  <c r="O1648" i="15"/>
  <c r="N1648" i="15"/>
  <c r="M1648" i="15"/>
  <c r="L1648" i="15"/>
  <c r="B1648" i="15"/>
  <c r="Q1647" i="15" s="1"/>
  <c r="R1647" i="15" s="1"/>
  <c r="S1647" i="15"/>
  <c r="T1647" i="15" s="1"/>
  <c r="U1647" i="15" s="1"/>
  <c r="P1647" i="15"/>
  <c r="N1647" i="15"/>
  <c r="O1647" i="15" s="1"/>
  <c r="M1647" i="15"/>
  <c r="L1647" i="15"/>
  <c r="B1647" i="15"/>
  <c r="Q1646" i="15" s="1"/>
  <c r="R1646" i="15" s="1"/>
  <c r="S1646" i="15"/>
  <c r="T1646" i="15" s="1"/>
  <c r="U1646" i="15" s="1"/>
  <c r="P1646" i="15"/>
  <c r="N1646" i="15"/>
  <c r="O1646" i="15" s="1"/>
  <c r="M1646" i="15"/>
  <c r="L1646" i="15"/>
  <c r="B1646" i="15"/>
  <c r="S1645" i="15"/>
  <c r="T1645" i="15" s="1"/>
  <c r="U1645" i="15" s="1"/>
  <c r="Q1645" i="15"/>
  <c r="R1645" i="15" s="1"/>
  <c r="P1645" i="15"/>
  <c r="N1645" i="15"/>
  <c r="O1645" i="15" s="1"/>
  <c r="M1645" i="15"/>
  <c r="L1645" i="15"/>
  <c r="B1645" i="15"/>
  <c r="S1644" i="15"/>
  <c r="T1644" i="15" s="1"/>
  <c r="U1644" i="15" s="1"/>
  <c r="Q1644" i="15"/>
  <c r="R1644" i="15" s="1"/>
  <c r="P1644" i="15"/>
  <c r="N1644" i="15"/>
  <c r="O1644" i="15" s="1"/>
  <c r="M1644" i="15"/>
  <c r="L1644" i="15"/>
  <c r="B1644" i="15"/>
  <c r="Q1643" i="15" s="1"/>
  <c r="R1643" i="15" s="1"/>
  <c r="T1643" i="15"/>
  <c r="U1643" i="15" s="1"/>
  <c r="S1643" i="15"/>
  <c r="P1643" i="15"/>
  <c r="N1643" i="15"/>
  <c r="O1643" i="15" s="1"/>
  <c r="M1643" i="15"/>
  <c r="L1643" i="15"/>
  <c r="B1643" i="15"/>
  <c r="U1642" i="15"/>
  <c r="T1642" i="15"/>
  <c r="S1642" i="15"/>
  <c r="Q1642" i="15"/>
  <c r="R1642" i="15" s="1"/>
  <c r="P1642" i="15"/>
  <c r="O1642" i="15"/>
  <c r="N1642" i="15"/>
  <c r="M1642" i="15"/>
  <c r="L1642" i="15"/>
  <c r="B1642" i="15"/>
  <c r="T1641" i="15"/>
  <c r="U1641" i="15" s="1"/>
  <c r="S1641" i="15"/>
  <c r="R1641" i="15"/>
  <c r="Q1641" i="15"/>
  <c r="P1641" i="15"/>
  <c r="O1641" i="15"/>
  <c r="N1641" i="15"/>
  <c r="M1641" i="15"/>
  <c r="L1641" i="15"/>
  <c r="B1641" i="15"/>
  <c r="S1640" i="15"/>
  <c r="T1640" i="15" s="1"/>
  <c r="U1640" i="15" s="1"/>
  <c r="R1640" i="15"/>
  <c r="Q1640" i="15"/>
  <c r="P1640" i="15"/>
  <c r="O1640" i="15"/>
  <c r="N1640" i="15"/>
  <c r="M1640" i="15"/>
  <c r="L1640" i="15"/>
  <c r="B1640" i="15"/>
  <c r="Q1639" i="15" s="1"/>
  <c r="R1639" i="15" s="1"/>
  <c r="S1639" i="15"/>
  <c r="T1639" i="15" s="1"/>
  <c r="U1639" i="15" s="1"/>
  <c r="P1639" i="15"/>
  <c r="N1639" i="15"/>
  <c r="O1639" i="15" s="1"/>
  <c r="M1639" i="15"/>
  <c r="L1639" i="15"/>
  <c r="B1639" i="15"/>
  <c r="Q1638" i="15" s="1"/>
  <c r="R1638" i="15" s="1"/>
  <c r="U1638" i="15"/>
  <c r="S1638" i="15"/>
  <c r="T1638" i="15" s="1"/>
  <c r="P1638" i="15"/>
  <c r="N1638" i="15"/>
  <c r="O1638" i="15" s="1"/>
  <c r="M1638" i="15"/>
  <c r="L1638" i="15"/>
  <c r="B1638" i="15"/>
  <c r="S1637" i="15"/>
  <c r="T1637" i="15" s="1"/>
  <c r="U1637" i="15" s="1"/>
  <c r="Q1637" i="15"/>
  <c r="R1637" i="15" s="1"/>
  <c r="P1637" i="15"/>
  <c r="N1637" i="15"/>
  <c r="O1637" i="15" s="1"/>
  <c r="M1637" i="15"/>
  <c r="L1637" i="15"/>
  <c r="B1637" i="15"/>
  <c r="S1636" i="15"/>
  <c r="T1636" i="15" s="1"/>
  <c r="U1636" i="15" s="1"/>
  <c r="Q1636" i="15"/>
  <c r="R1636" i="15" s="1"/>
  <c r="P1636" i="15"/>
  <c r="N1636" i="15"/>
  <c r="O1636" i="15" s="1"/>
  <c r="M1636" i="15"/>
  <c r="L1636" i="15"/>
  <c r="B1636" i="15"/>
  <c r="Q1635" i="15" s="1"/>
  <c r="R1635" i="15" s="1"/>
  <c r="T1635" i="15"/>
  <c r="U1635" i="15" s="1"/>
  <c r="S1635" i="15"/>
  <c r="P1635" i="15"/>
  <c r="N1635" i="15"/>
  <c r="O1635" i="15" s="1"/>
  <c r="M1635" i="15"/>
  <c r="L1635" i="15"/>
  <c r="B1635" i="15"/>
  <c r="T1634" i="15"/>
  <c r="U1634" i="15" s="1"/>
  <c r="S1634" i="15"/>
  <c r="Q1634" i="15"/>
  <c r="R1634" i="15" s="1"/>
  <c r="P1634" i="15"/>
  <c r="O1634" i="15"/>
  <c r="N1634" i="15"/>
  <c r="M1634" i="15"/>
  <c r="L1634" i="15"/>
  <c r="B1634" i="15"/>
  <c r="Q1633" i="15" s="1"/>
  <c r="R1633" i="15" s="1"/>
  <c r="T1633" i="15"/>
  <c r="U1633" i="15" s="1"/>
  <c r="S1633" i="15"/>
  <c r="P1633" i="15"/>
  <c r="O1633" i="15"/>
  <c r="N1633" i="15"/>
  <c r="M1633" i="15"/>
  <c r="L1633" i="15"/>
  <c r="B1633" i="15"/>
  <c r="S1632" i="15"/>
  <c r="T1632" i="15" s="1"/>
  <c r="U1632" i="15" s="1"/>
  <c r="R1632" i="15"/>
  <c r="Q1632" i="15"/>
  <c r="P1632" i="15"/>
  <c r="O1632" i="15"/>
  <c r="N1632" i="15"/>
  <c r="M1632" i="15"/>
  <c r="L1632" i="15"/>
  <c r="B1632" i="15"/>
  <c r="Q1631" i="15" s="1"/>
  <c r="S1631" i="15"/>
  <c r="T1631" i="15" s="1"/>
  <c r="U1631" i="15" s="1"/>
  <c r="R1631" i="15"/>
  <c r="P1631" i="15"/>
  <c r="N1631" i="15"/>
  <c r="O1631" i="15" s="1"/>
  <c r="M1631" i="15"/>
  <c r="L1631" i="15"/>
  <c r="B1631" i="15"/>
  <c r="Q1630" i="15" s="1"/>
  <c r="R1630" i="15" s="1"/>
  <c r="S1630" i="15"/>
  <c r="T1630" i="15" s="1"/>
  <c r="U1630" i="15" s="1"/>
  <c r="P1630" i="15"/>
  <c r="N1630" i="15"/>
  <c r="O1630" i="15" s="1"/>
  <c r="M1630" i="15"/>
  <c r="L1630" i="15"/>
  <c r="B1630" i="15"/>
  <c r="Q1629" i="15" s="1"/>
  <c r="R1629" i="15" s="1"/>
  <c r="S1629" i="15"/>
  <c r="T1629" i="15" s="1"/>
  <c r="U1629" i="15" s="1"/>
  <c r="P1629" i="15"/>
  <c r="N1629" i="15"/>
  <c r="O1629" i="15" s="1"/>
  <c r="M1629" i="15"/>
  <c r="L1629" i="15"/>
  <c r="B1629" i="15"/>
  <c r="U1628" i="15"/>
  <c r="S1628" i="15"/>
  <c r="T1628" i="15" s="1"/>
  <c r="Q1628" i="15"/>
  <c r="R1628" i="15" s="1"/>
  <c r="P1628" i="15"/>
  <c r="N1628" i="15"/>
  <c r="O1628" i="15" s="1"/>
  <c r="M1628" i="15"/>
  <c r="L1628" i="15"/>
  <c r="B1628" i="15"/>
  <c r="Q1627" i="15" s="1"/>
  <c r="R1627" i="15" s="1"/>
  <c r="U1627" i="15"/>
  <c r="T1627" i="15"/>
  <c r="S1627" i="15"/>
  <c r="P1627" i="15"/>
  <c r="N1627" i="15"/>
  <c r="O1627" i="15" s="1"/>
  <c r="M1627" i="15"/>
  <c r="L1627" i="15"/>
  <c r="B1627" i="15"/>
  <c r="U1626" i="15"/>
  <c r="T1626" i="15"/>
  <c r="S1626" i="15"/>
  <c r="Q1626" i="15"/>
  <c r="R1626" i="15" s="1"/>
  <c r="P1626" i="15"/>
  <c r="O1626" i="15"/>
  <c r="N1626" i="15"/>
  <c r="M1626" i="15"/>
  <c r="L1626" i="15"/>
  <c r="B1626" i="15"/>
  <c r="Q1625" i="15" s="1"/>
  <c r="R1625" i="15" s="1"/>
  <c r="U1625" i="15"/>
  <c r="T1625" i="15"/>
  <c r="S1625" i="15"/>
  <c r="P1625" i="15"/>
  <c r="O1625" i="15"/>
  <c r="N1625" i="15"/>
  <c r="M1625" i="15"/>
  <c r="L1625" i="15"/>
  <c r="B1625" i="15"/>
  <c r="U1624" i="15"/>
  <c r="S1624" i="15"/>
  <c r="T1624" i="15" s="1"/>
  <c r="Q1624" i="15"/>
  <c r="R1624" i="15" s="1"/>
  <c r="P1624" i="15"/>
  <c r="O1624" i="15"/>
  <c r="N1624" i="15"/>
  <c r="M1624" i="15"/>
  <c r="L1624" i="15"/>
  <c r="B1624" i="15"/>
  <c r="Q1623" i="15" s="1"/>
  <c r="R1623" i="15" s="1"/>
  <c r="U1623" i="15"/>
  <c r="S1623" i="15"/>
  <c r="T1623" i="15" s="1"/>
  <c r="P1623" i="15"/>
  <c r="N1623" i="15"/>
  <c r="O1623" i="15" s="1"/>
  <c r="M1623" i="15"/>
  <c r="L1623" i="15"/>
  <c r="B1623" i="15"/>
  <c r="S1622" i="15"/>
  <c r="T1622" i="15" s="1"/>
  <c r="U1622" i="15" s="1"/>
  <c r="Q1622" i="15"/>
  <c r="R1622" i="15" s="1"/>
  <c r="P1622" i="15"/>
  <c r="N1622" i="15"/>
  <c r="O1622" i="15" s="1"/>
  <c r="M1622" i="15"/>
  <c r="L1622" i="15"/>
  <c r="B1622" i="15"/>
  <c r="S1621" i="15"/>
  <c r="T1621" i="15" s="1"/>
  <c r="U1621" i="15" s="1"/>
  <c r="Q1621" i="15"/>
  <c r="R1621" i="15" s="1"/>
  <c r="P1621" i="15"/>
  <c r="N1621" i="15"/>
  <c r="O1621" i="15" s="1"/>
  <c r="M1621" i="15"/>
  <c r="L1621" i="15"/>
  <c r="B1621" i="15"/>
  <c r="S1620" i="15"/>
  <c r="T1620" i="15" s="1"/>
  <c r="U1620" i="15" s="1"/>
  <c r="Q1620" i="15"/>
  <c r="R1620" i="15" s="1"/>
  <c r="P1620" i="15"/>
  <c r="N1620" i="15"/>
  <c r="O1620" i="15" s="1"/>
  <c r="M1620" i="15"/>
  <c r="L1620" i="15"/>
  <c r="B1620" i="15"/>
  <c r="Q1619" i="15" s="1"/>
  <c r="R1619" i="15" s="1"/>
  <c r="T1619" i="15"/>
  <c r="U1619" i="15" s="1"/>
  <c r="S1619" i="15"/>
  <c r="P1619" i="15"/>
  <c r="N1619" i="15"/>
  <c r="O1619" i="15" s="1"/>
  <c r="M1619" i="15"/>
  <c r="L1619" i="15"/>
  <c r="B1619" i="15"/>
  <c r="T1618" i="15"/>
  <c r="U1618" i="15" s="1"/>
  <c r="S1618" i="15"/>
  <c r="Q1618" i="15"/>
  <c r="R1618" i="15" s="1"/>
  <c r="P1618" i="15"/>
  <c r="O1618" i="15"/>
  <c r="N1618" i="15"/>
  <c r="M1618" i="15"/>
  <c r="L1618" i="15"/>
  <c r="B1618" i="15"/>
  <c r="Q1617" i="15" s="1"/>
  <c r="R1617" i="15" s="1"/>
  <c r="T1617" i="15"/>
  <c r="U1617" i="15" s="1"/>
  <c r="S1617" i="15"/>
  <c r="P1617" i="15"/>
  <c r="O1617" i="15"/>
  <c r="N1617" i="15"/>
  <c r="M1617" i="15"/>
  <c r="L1617" i="15"/>
  <c r="B1617" i="15"/>
  <c r="S1616" i="15"/>
  <c r="T1616" i="15" s="1"/>
  <c r="U1616" i="15" s="1"/>
  <c r="Q1616" i="15"/>
  <c r="R1616" i="15" s="1"/>
  <c r="P1616" i="15"/>
  <c r="O1616" i="15"/>
  <c r="N1616" i="15"/>
  <c r="M1616" i="15"/>
  <c r="L1616" i="15"/>
  <c r="B1616" i="15"/>
  <c r="Q1615" i="15" s="1"/>
  <c r="R1615" i="15" s="1"/>
  <c r="S1615" i="15"/>
  <c r="T1615" i="15" s="1"/>
  <c r="U1615" i="15" s="1"/>
  <c r="P1615" i="15"/>
  <c r="N1615" i="15"/>
  <c r="O1615" i="15" s="1"/>
  <c r="M1615" i="15"/>
  <c r="L1615" i="15"/>
  <c r="B1615" i="15"/>
  <c r="Q1614" i="15" s="1"/>
  <c r="R1614" i="15" s="1"/>
  <c r="U1614" i="15"/>
  <c r="S1614" i="15"/>
  <c r="T1614" i="15" s="1"/>
  <c r="P1614" i="15"/>
  <c r="N1614" i="15"/>
  <c r="O1614" i="15" s="1"/>
  <c r="M1614" i="15"/>
  <c r="L1614" i="15"/>
  <c r="B1614" i="15"/>
  <c r="Q1613" i="15" s="1"/>
  <c r="R1613" i="15" s="1"/>
  <c r="S1613" i="15"/>
  <c r="T1613" i="15" s="1"/>
  <c r="U1613" i="15" s="1"/>
  <c r="P1613" i="15"/>
  <c r="N1613" i="15"/>
  <c r="O1613" i="15" s="1"/>
  <c r="M1613" i="15"/>
  <c r="L1613" i="15"/>
  <c r="B1613" i="15"/>
  <c r="S1612" i="15"/>
  <c r="T1612" i="15" s="1"/>
  <c r="U1612" i="15" s="1"/>
  <c r="Q1612" i="15"/>
  <c r="R1612" i="15" s="1"/>
  <c r="P1612" i="15"/>
  <c r="N1612" i="15"/>
  <c r="O1612" i="15" s="1"/>
  <c r="M1612" i="15"/>
  <c r="L1612" i="15"/>
  <c r="B1612" i="15"/>
  <c r="Q1611" i="15" s="1"/>
  <c r="R1611" i="15" s="1"/>
  <c r="T1611" i="15"/>
  <c r="U1611" i="15" s="1"/>
  <c r="S1611" i="15"/>
  <c r="P1611" i="15"/>
  <c r="N1611" i="15"/>
  <c r="O1611" i="15" s="1"/>
  <c r="M1611" i="15"/>
  <c r="L1611" i="15"/>
  <c r="B1611" i="15"/>
  <c r="T1610" i="15"/>
  <c r="U1610" i="15" s="1"/>
  <c r="S1610" i="15"/>
  <c r="Q1610" i="15"/>
  <c r="R1610" i="15" s="1"/>
  <c r="P1610" i="15"/>
  <c r="O1610" i="15"/>
  <c r="N1610" i="15"/>
  <c r="M1610" i="15"/>
  <c r="L1610" i="15"/>
  <c r="B1610" i="15"/>
  <c r="Q1609" i="15" s="1"/>
  <c r="R1609" i="15" s="1"/>
  <c r="T1609" i="15"/>
  <c r="U1609" i="15" s="1"/>
  <c r="S1609" i="15"/>
  <c r="P1609" i="15"/>
  <c r="N1609" i="15"/>
  <c r="O1609" i="15" s="1"/>
  <c r="M1609" i="15"/>
  <c r="L1609" i="15"/>
  <c r="B1609" i="15"/>
  <c r="U1608" i="15"/>
  <c r="S1608" i="15"/>
  <c r="T1608" i="15" s="1"/>
  <c r="Q1608" i="15"/>
  <c r="R1608" i="15" s="1"/>
  <c r="P1608" i="15"/>
  <c r="O1608" i="15"/>
  <c r="N1608" i="15"/>
  <c r="M1608" i="15"/>
  <c r="L1608" i="15"/>
  <c r="B1608" i="15"/>
  <c r="Q1607" i="15" s="1"/>
  <c r="R1607" i="15" s="1"/>
  <c r="S1607" i="15"/>
  <c r="T1607" i="15" s="1"/>
  <c r="U1607" i="15" s="1"/>
  <c r="P1607" i="15"/>
  <c r="N1607" i="15"/>
  <c r="O1607" i="15" s="1"/>
  <c r="M1607" i="15"/>
  <c r="L1607" i="15"/>
  <c r="B1607" i="15"/>
  <c r="Q1606" i="15" s="1"/>
  <c r="R1606" i="15" s="1"/>
  <c r="U1606" i="15"/>
  <c r="S1606" i="15"/>
  <c r="T1606" i="15" s="1"/>
  <c r="P1606" i="15"/>
  <c r="N1606" i="15"/>
  <c r="O1606" i="15" s="1"/>
  <c r="M1606" i="15"/>
  <c r="L1606" i="15"/>
  <c r="B1606" i="15"/>
  <c r="Q1605" i="15" s="1"/>
  <c r="R1605" i="15" s="1"/>
  <c r="S1605" i="15"/>
  <c r="T1605" i="15" s="1"/>
  <c r="U1605" i="15" s="1"/>
  <c r="P1605" i="15"/>
  <c r="N1605" i="15"/>
  <c r="O1605" i="15" s="1"/>
  <c r="M1605" i="15"/>
  <c r="L1605" i="15"/>
  <c r="B1605" i="15"/>
  <c r="S1604" i="15"/>
  <c r="T1604" i="15" s="1"/>
  <c r="U1604" i="15" s="1"/>
  <c r="Q1604" i="15"/>
  <c r="R1604" i="15" s="1"/>
  <c r="P1604" i="15"/>
  <c r="N1604" i="15"/>
  <c r="O1604" i="15" s="1"/>
  <c r="M1604" i="15"/>
  <c r="L1604" i="15"/>
  <c r="B1604" i="15"/>
  <c r="T1603" i="15"/>
  <c r="U1603" i="15" s="1"/>
  <c r="S1603" i="15"/>
  <c r="Q1603" i="15"/>
  <c r="R1603" i="15" s="1"/>
  <c r="P1603" i="15"/>
  <c r="N1603" i="15"/>
  <c r="O1603" i="15" s="1"/>
  <c r="M1603" i="15"/>
  <c r="L1603" i="15"/>
  <c r="B1603" i="15"/>
  <c r="T1602" i="15"/>
  <c r="U1602" i="15" s="1"/>
  <c r="S1602" i="15"/>
  <c r="Q1602" i="15"/>
  <c r="R1602" i="15" s="1"/>
  <c r="P1602" i="15"/>
  <c r="O1602" i="15"/>
  <c r="N1602" i="15"/>
  <c r="M1602" i="15"/>
  <c r="L1602" i="15"/>
  <c r="B1602" i="15"/>
  <c r="Q1601" i="15" s="1"/>
  <c r="R1601" i="15" s="1"/>
  <c r="T1601" i="15"/>
  <c r="U1601" i="15" s="1"/>
  <c r="S1601" i="15"/>
  <c r="P1601" i="15"/>
  <c r="O1601" i="15"/>
  <c r="N1601" i="15"/>
  <c r="M1601" i="15"/>
  <c r="L1601" i="15"/>
  <c r="B1601" i="15"/>
  <c r="U1600" i="15"/>
  <c r="S1600" i="15"/>
  <c r="T1600" i="15" s="1"/>
  <c r="Q1600" i="15"/>
  <c r="R1600" i="15" s="1"/>
  <c r="P1600" i="15"/>
  <c r="O1600" i="15"/>
  <c r="N1600" i="15"/>
  <c r="M1600" i="15"/>
  <c r="L1600" i="15"/>
  <c r="B1600" i="15"/>
  <c r="Q1599" i="15" s="1"/>
  <c r="S1599" i="15"/>
  <c r="T1599" i="15" s="1"/>
  <c r="U1599" i="15" s="1"/>
  <c r="R1599" i="15"/>
  <c r="P1599" i="15"/>
  <c r="N1599" i="15"/>
  <c r="O1599" i="15" s="1"/>
  <c r="M1599" i="15"/>
  <c r="L1599" i="15"/>
  <c r="B1599" i="15"/>
  <c r="Q1598" i="15" s="1"/>
  <c r="R1598" i="15" s="1"/>
  <c r="U1598" i="15"/>
  <c r="S1598" i="15"/>
  <c r="T1598" i="15" s="1"/>
  <c r="P1598" i="15"/>
  <c r="N1598" i="15"/>
  <c r="O1598" i="15" s="1"/>
  <c r="M1598" i="15"/>
  <c r="L1598" i="15"/>
  <c r="B1598" i="15"/>
  <c r="Q1597" i="15" s="1"/>
  <c r="R1597" i="15" s="1"/>
  <c r="S1597" i="15"/>
  <c r="T1597" i="15" s="1"/>
  <c r="U1597" i="15" s="1"/>
  <c r="P1597" i="15"/>
  <c r="N1597" i="15"/>
  <c r="O1597" i="15" s="1"/>
  <c r="M1597" i="15"/>
  <c r="L1597" i="15"/>
  <c r="B1597" i="15"/>
  <c r="S1596" i="15"/>
  <c r="T1596" i="15" s="1"/>
  <c r="U1596" i="15" s="1"/>
  <c r="Q1596" i="15"/>
  <c r="R1596" i="15" s="1"/>
  <c r="P1596" i="15"/>
  <c r="N1596" i="15"/>
  <c r="O1596" i="15" s="1"/>
  <c r="M1596" i="15"/>
  <c r="L1596" i="15"/>
  <c r="B1596" i="15"/>
  <c r="Q1595" i="15" s="1"/>
  <c r="R1595" i="15" s="1"/>
  <c r="T1595" i="15"/>
  <c r="U1595" i="15" s="1"/>
  <c r="S1595" i="15"/>
  <c r="P1595" i="15"/>
  <c r="N1595" i="15"/>
  <c r="O1595" i="15" s="1"/>
  <c r="M1595" i="15"/>
  <c r="L1595" i="15"/>
  <c r="B1595" i="15"/>
  <c r="T1594" i="15"/>
  <c r="U1594" i="15" s="1"/>
  <c r="S1594" i="15"/>
  <c r="Q1594" i="15"/>
  <c r="R1594" i="15" s="1"/>
  <c r="P1594" i="15"/>
  <c r="O1594" i="15"/>
  <c r="N1594" i="15"/>
  <c r="M1594" i="15"/>
  <c r="L1594" i="15"/>
  <c r="B1594" i="15"/>
  <c r="Q1593" i="15" s="1"/>
  <c r="T1593" i="15"/>
  <c r="U1593" i="15" s="1"/>
  <c r="S1593" i="15"/>
  <c r="R1593" i="15"/>
  <c r="P1593" i="15"/>
  <c r="N1593" i="15"/>
  <c r="O1593" i="15" s="1"/>
  <c r="M1593" i="15"/>
  <c r="L1593" i="15"/>
  <c r="B1593" i="15"/>
  <c r="S1592" i="15"/>
  <c r="T1592" i="15" s="1"/>
  <c r="U1592" i="15" s="1"/>
  <c r="Q1592" i="15"/>
  <c r="R1592" i="15" s="1"/>
  <c r="P1592" i="15"/>
  <c r="O1592" i="15"/>
  <c r="N1592" i="15"/>
  <c r="M1592" i="15"/>
  <c r="L1592" i="15"/>
  <c r="B1592" i="15"/>
  <c r="Q1591" i="15" s="1"/>
  <c r="S1591" i="15"/>
  <c r="T1591" i="15" s="1"/>
  <c r="U1591" i="15" s="1"/>
  <c r="R1591" i="15"/>
  <c r="P1591" i="15"/>
  <c r="N1591" i="15"/>
  <c r="O1591" i="15" s="1"/>
  <c r="M1591" i="15"/>
  <c r="L1591" i="15"/>
  <c r="B1591" i="15"/>
  <c r="Q1590" i="15" s="1"/>
  <c r="R1590" i="15" s="1"/>
  <c r="S1590" i="15"/>
  <c r="T1590" i="15" s="1"/>
  <c r="U1590" i="15" s="1"/>
  <c r="P1590" i="15"/>
  <c r="N1590" i="15"/>
  <c r="O1590" i="15" s="1"/>
  <c r="M1590" i="15"/>
  <c r="L1590" i="15"/>
  <c r="B1590" i="15"/>
  <c r="Q1589" i="15" s="1"/>
  <c r="R1589" i="15" s="1"/>
  <c r="S1589" i="15"/>
  <c r="T1589" i="15" s="1"/>
  <c r="U1589" i="15" s="1"/>
  <c r="P1589" i="15"/>
  <c r="N1589" i="15"/>
  <c r="O1589" i="15" s="1"/>
  <c r="M1589" i="15"/>
  <c r="L1589" i="15"/>
  <c r="B1589" i="15"/>
  <c r="T1588" i="15"/>
  <c r="U1588" i="15" s="1"/>
  <c r="S1588" i="15"/>
  <c r="Q1588" i="15"/>
  <c r="R1588" i="15" s="1"/>
  <c r="P1588" i="15"/>
  <c r="N1588" i="15"/>
  <c r="O1588" i="15" s="1"/>
  <c r="M1588" i="15"/>
  <c r="L1588" i="15"/>
  <c r="B1588" i="15"/>
  <c r="Q1587" i="15" s="1"/>
  <c r="R1587" i="15" s="1"/>
  <c r="T1587" i="15"/>
  <c r="U1587" i="15" s="1"/>
  <c r="S1587" i="15"/>
  <c r="P1587" i="15"/>
  <c r="N1587" i="15"/>
  <c r="O1587" i="15" s="1"/>
  <c r="M1587" i="15"/>
  <c r="L1587" i="15"/>
  <c r="B1587" i="15"/>
  <c r="T1586" i="15"/>
  <c r="U1586" i="15" s="1"/>
  <c r="S1586" i="15"/>
  <c r="Q1586" i="15"/>
  <c r="R1586" i="15" s="1"/>
  <c r="P1586" i="15"/>
  <c r="O1586" i="15"/>
  <c r="N1586" i="15"/>
  <c r="M1586" i="15"/>
  <c r="L1586" i="15"/>
  <c r="B1586" i="15"/>
  <c r="Q1585" i="15" s="1"/>
  <c r="R1585" i="15" s="1"/>
  <c r="T1585" i="15"/>
  <c r="U1585" i="15" s="1"/>
  <c r="S1585" i="15"/>
  <c r="P1585" i="15"/>
  <c r="N1585" i="15"/>
  <c r="O1585" i="15" s="1"/>
  <c r="M1585" i="15"/>
  <c r="L1585" i="15"/>
  <c r="B1585" i="15"/>
  <c r="S1584" i="15"/>
  <c r="T1584" i="15" s="1"/>
  <c r="U1584" i="15" s="1"/>
  <c r="Q1584" i="15"/>
  <c r="R1584" i="15" s="1"/>
  <c r="P1584" i="15"/>
  <c r="O1584" i="15"/>
  <c r="N1584" i="15"/>
  <c r="M1584" i="15"/>
  <c r="L1584" i="15"/>
  <c r="B1584" i="15"/>
  <c r="Q1583" i="15" s="1"/>
  <c r="S1583" i="15"/>
  <c r="T1583" i="15" s="1"/>
  <c r="U1583" i="15" s="1"/>
  <c r="R1583" i="15"/>
  <c r="P1583" i="15"/>
  <c r="N1583" i="15"/>
  <c r="O1583" i="15" s="1"/>
  <c r="M1583" i="15"/>
  <c r="L1583" i="15"/>
  <c r="B1583" i="15"/>
  <c r="Q1582" i="15" s="1"/>
  <c r="R1582" i="15" s="1"/>
  <c r="S1582" i="15"/>
  <c r="T1582" i="15" s="1"/>
  <c r="U1582" i="15" s="1"/>
  <c r="P1582" i="15"/>
  <c r="N1582" i="15"/>
  <c r="O1582" i="15" s="1"/>
  <c r="M1582" i="15"/>
  <c r="L1582" i="15"/>
  <c r="B1582" i="15"/>
  <c r="Q1581" i="15" s="1"/>
  <c r="R1581" i="15" s="1"/>
  <c r="S1581" i="15"/>
  <c r="T1581" i="15" s="1"/>
  <c r="U1581" i="15" s="1"/>
  <c r="P1581" i="15"/>
  <c r="N1581" i="15"/>
  <c r="O1581" i="15" s="1"/>
  <c r="M1581" i="15"/>
  <c r="L1581" i="15"/>
  <c r="B1581" i="15"/>
  <c r="T1580" i="15"/>
  <c r="U1580" i="15" s="1"/>
  <c r="S1580" i="15"/>
  <c r="Q1580" i="15"/>
  <c r="R1580" i="15" s="1"/>
  <c r="P1580" i="15"/>
  <c r="N1580" i="15"/>
  <c r="O1580" i="15" s="1"/>
  <c r="M1580" i="15"/>
  <c r="L1580" i="15"/>
  <c r="B1580" i="15"/>
  <c r="Q1579" i="15" s="1"/>
  <c r="R1579" i="15" s="1"/>
  <c r="T1579" i="15"/>
  <c r="U1579" i="15" s="1"/>
  <c r="S1579" i="15"/>
  <c r="P1579" i="15"/>
  <c r="O1579" i="15"/>
  <c r="N1579" i="15"/>
  <c r="M1579" i="15"/>
  <c r="L1579" i="15"/>
  <c r="B1579" i="15"/>
  <c r="T1578" i="15"/>
  <c r="U1578" i="15" s="1"/>
  <c r="S1578" i="15"/>
  <c r="Q1578" i="15"/>
  <c r="R1578" i="15" s="1"/>
  <c r="P1578" i="15"/>
  <c r="O1578" i="15"/>
  <c r="N1578" i="15"/>
  <c r="M1578" i="15"/>
  <c r="L1578" i="15"/>
  <c r="B1578" i="15"/>
  <c r="Q1577" i="15" s="1"/>
  <c r="T1577" i="15"/>
  <c r="U1577" i="15" s="1"/>
  <c r="S1577" i="15"/>
  <c r="R1577" i="15"/>
  <c r="P1577" i="15"/>
  <c r="N1577" i="15"/>
  <c r="O1577" i="15" s="1"/>
  <c r="M1577" i="15"/>
  <c r="L1577" i="15"/>
  <c r="B1577" i="15"/>
  <c r="U1576" i="15"/>
  <c r="S1576" i="15"/>
  <c r="T1576" i="15" s="1"/>
  <c r="Q1576" i="15"/>
  <c r="R1576" i="15" s="1"/>
  <c r="P1576" i="15"/>
  <c r="O1576" i="15"/>
  <c r="N1576" i="15"/>
  <c r="M1576" i="15"/>
  <c r="L1576" i="15"/>
  <c r="B1576" i="15"/>
  <c r="Q1575" i="15" s="1"/>
  <c r="R1575" i="15" s="1"/>
  <c r="S1575" i="15"/>
  <c r="T1575" i="15" s="1"/>
  <c r="U1575" i="15" s="1"/>
  <c r="P1575" i="15"/>
  <c r="N1575" i="15"/>
  <c r="O1575" i="15" s="1"/>
  <c r="M1575" i="15"/>
  <c r="L1575" i="15"/>
  <c r="B1575" i="15"/>
  <c r="Q1574" i="15" s="1"/>
  <c r="R1574" i="15" s="1"/>
  <c r="U1574" i="15"/>
  <c r="S1574" i="15"/>
  <c r="T1574" i="15" s="1"/>
  <c r="P1574" i="15"/>
  <c r="N1574" i="15"/>
  <c r="O1574" i="15" s="1"/>
  <c r="M1574" i="15"/>
  <c r="L1574" i="15"/>
  <c r="B1574" i="15"/>
  <c r="S1573" i="15"/>
  <c r="T1573" i="15" s="1"/>
  <c r="U1573" i="15" s="1"/>
  <c r="Q1573" i="15"/>
  <c r="R1573" i="15" s="1"/>
  <c r="P1573" i="15"/>
  <c r="N1573" i="15"/>
  <c r="O1573" i="15" s="1"/>
  <c r="M1573" i="15"/>
  <c r="L1573" i="15"/>
  <c r="B1573" i="15"/>
  <c r="S1572" i="15"/>
  <c r="T1572" i="15" s="1"/>
  <c r="U1572" i="15" s="1"/>
  <c r="Q1572" i="15"/>
  <c r="R1572" i="15" s="1"/>
  <c r="P1572" i="15"/>
  <c r="N1572" i="15"/>
  <c r="O1572" i="15" s="1"/>
  <c r="M1572" i="15"/>
  <c r="L1572" i="15"/>
  <c r="B1572" i="15"/>
  <c r="Q1571" i="15" s="1"/>
  <c r="R1571" i="15" s="1"/>
  <c r="T1571" i="15"/>
  <c r="U1571" i="15" s="1"/>
  <c r="S1571" i="15"/>
  <c r="P1571" i="15"/>
  <c r="O1571" i="15"/>
  <c r="N1571" i="15"/>
  <c r="M1571" i="15"/>
  <c r="L1571" i="15"/>
  <c r="B1571" i="15"/>
  <c r="S1570" i="15"/>
  <c r="T1570" i="15" s="1"/>
  <c r="U1570" i="15" s="1"/>
  <c r="Q1570" i="15"/>
  <c r="R1570" i="15" s="1"/>
  <c r="P1570" i="15"/>
  <c r="O1570" i="15"/>
  <c r="N1570" i="15"/>
  <c r="M1570" i="15"/>
  <c r="L1570" i="15"/>
  <c r="B1570" i="15"/>
  <c r="Q1569" i="15" s="1"/>
  <c r="R1569" i="15" s="1"/>
  <c r="T1569" i="15"/>
  <c r="U1569" i="15" s="1"/>
  <c r="S1569" i="15"/>
  <c r="P1569" i="15"/>
  <c r="N1569" i="15"/>
  <c r="O1569" i="15" s="1"/>
  <c r="M1569" i="15"/>
  <c r="L1569" i="15"/>
  <c r="B1569" i="15"/>
  <c r="U1568" i="15"/>
  <c r="S1568" i="15"/>
  <c r="T1568" i="15" s="1"/>
  <c r="Q1568" i="15"/>
  <c r="R1568" i="15" s="1"/>
  <c r="P1568" i="15"/>
  <c r="O1568" i="15"/>
  <c r="N1568" i="15"/>
  <c r="M1568" i="15"/>
  <c r="L1568" i="15"/>
  <c r="B1568" i="15"/>
  <c r="Q1567" i="15" s="1"/>
  <c r="T1567" i="15"/>
  <c r="U1567" i="15" s="1"/>
  <c r="S1567" i="15"/>
  <c r="R1567" i="15"/>
  <c r="P1567" i="15"/>
  <c r="N1567" i="15"/>
  <c r="O1567" i="15" s="1"/>
  <c r="M1567" i="15"/>
  <c r="L1567" i="15"/>
  <c r="B1567" i="15"/>
  <c r="Q1566" i="15" s="1"/>
  <c r="R1566" i="15" s="1"/>
  <c r="S1566" i="15"/>
  <c r="T1566" i="15" s="1"/>
  <c r="U1566" i="15" s="1"/>
  <c r="P1566" i="15"/>
  <c r="N1566" i="15"/>
  <c r="O1566" i="15" s="1"/>
  <c r="M1566" i="15"/>
  <c r="L1566" i="15"/>
  <c r="B1566" i="15"/>
  <c r="S1565" i="15"/>
  <c r="T1565" i="15" s="1"/>
  <c r="U1565" i="15" s="1"/>
  <c r="R1565" i="15"/>
  <c r="Q1565" i="15"/>
  <c r="P1565" i="15"/>
  <c r="N1565" i="15"/>
  <c r="O1565" i="15" s="1"/>
  <c r="M1565" i="15"/>
  <c r="L1565" i="15"/>
  <c r="B1565" i="15"/>
  <c r="T1564" i="15"/>
  <c r="U1564" i="15" s="1"/>
  <c r="S1564" i="15"/>
  <c r="Q1564" i="15"/>
  <c r="R1564" i="15" s="1"/>
  <c r="P1564" i="15"/>
  <c r="N1564" i="15"/>
  <c r="O1564" i="15" s="1"/>
  <c r="M1564" i="15"/>
  <c r="L1564" i="15"/>
  <c r="B1564" i="15"/>
  <c r="Q1562" i="15" s="1"/>
  <c r="R1562" i="15" s="1"/>
  <c r="T1563" i="15"/>
  <c r="U1563" i="15" s="1"/>
  <c r="S1563" i="15"/>
  <c r="Q1563" i="15"/>
  <c r="R1563" i="15" s="1"/>
  <c r="P1563" i="15"/>
  <c r="O1563" i="15"/>
  <c r="N1563" i="15"/>
  <c r="M1563" i="15"/>
  <c r="L1563" i="15"/>
  <c r="B1563" i="15"/>
  <c r="T1562" i="15"/>
  <c r="U1562" i="15" s="1"/>
  <c r="S1562" i="15"/>
  <c r="P1562" i="15"/>
  <c r="O1562" i="15"/>
  <c r="N1562" i="15"/>
  <c r="M1562" i="15"/>
  <c r="L1562" i="15"/>
  <c r="B1562" i="15"/>
  <c r="Q1561" i="15" s="1"/>
  <c r="R1561" i="15" s="1"/>
  <c r="U1561" i="15"/>
  <c r="T1561" i="15"/>
  <c r="S1561" i="15"/>
  <c r="P1561" i="15"/>
  <c r="O1561" i="15"/>
  <c r="N1561" i="15"/>
  <c r="M1561" i="15"/>
  <c r="L1561" i="15"/>
  <c r="B1561" i="15"/>
  <c r="S1560" i="15"/>
  <c r="T1560" i="15" s="1"/>
  <c r="U1560" i="15" s="1"/>
  <c r="Q1560" i="15"/>
  <c r="R1560" i="15" s="1"/>
  <c r="P1560" i="15"/>
  <c r="O1560" i="15"/>
  <c r="N1560" i="15"/>
  <c r="M1560" i="15"/>
  <c r="L1560" i="15"/>
  <c r="B1560" i="15"/>
  <c r="Q1559" i="15" s="1"/>
  <c r="T1559" i="15"/>
  <c r="U1559" i="15" s="1"/>
  <c r="S1559" i="15"/>
  <c r="R1559" i="15"/>
  <c r="P1559" i="15"/>
  <c r="N1559" i="15"/>
  <c r="O1559" i="15" s="1"/>
  <c r="M1559" i="15"/>
  <c r="L1559" i="15"/>
  <c r="B1559" i="15"/>
  <c r="Q1558" i="15" s="1"/>
  <c r="R1558" i="15" s="1"/>
  <c r="U1558" i="15"/>
  <c r="S1558" i="15"/>
  <c r="T1558" i="15" s="1"/>
  <c r="P1558" i="15"/>
  <c r="O1558" i="15"/>
  <c r="N1558" i="15"/>
  <c r="M1558" i="15"/>
  <c r="L1558" i="15"/>
  <c r="B1558" i="15"/>
  <c r="S1557" i="15"/>
  <c r="T1557" i="15" s="1"/>
  <c r="U1557" i="15" s="1"/>
  <c r="R1557" i="15"/>
  <c r="Q1557" i="15"/>
  <c r="P1557" i="15"/>
  <c r="N1557" i="15"/>
  <c r="O1557" i="15" s="1"/>
  <c r="M1557" i="15"/>
  <c r="L1557" i="15"/>
  <c r="B1557" i="15"/>
  <c r="U1556" i="15"/>
  <c r="T1556" i="15"/>
  <c r="S1556" i="15"/>
  <c r="Q1556" i="15"/>
  <c r="R1556" i="15" s="1"/>
  <c r="P1556" i="15"/>
  <c r="N1556" i="15"/>
  <c r="O1556" i="15" s="1"/>
  <c r="M1556" i="15"/>
  <c r="L1556" i="15"/>
  <c r="B1556" i="15"/>
  <c r="T1555" i="15"/>
  <c r="U1555" i="15" s="1"/>
  <c r="S1555" i="15"/>
  <c r="P1555" i="15"/>
  <c r="N1555" i="15"/>
  <c r="O1555" i="15" s="1"/>
  <c r="M1555" i="15"/>
  <c r="L1555" i="15"/>
  <c r="B1555" i="15"/>
  <c r="S1554" i="15"/>
  <c r="T1554" i="15" s="1"/>
  <c r="U1554" i="15" s="1"/>
  <c r="P1554" i="15"/>
  <c r="O1554" i="15"/>
  <c r="N1554" i="15"/>
  <c r="M1554" i="15"/>
  <c r="L1554" i="15"/>
  <c r="B1554" i="15"/>
  <c r="Q1553" i="15" s="1"/>
  <c r="R1553" i="15" s="1"/>
  <c r="U1553" i="15"/>
  <c r="T1553" i="15"/>
  <c r="S1553" i="15"/>
  <c r="P1553" i="15"/>
  <c r="O1553" i="15"/>
  <c r="N1553" i="15"/>
  <c r="M1553" i="15"/>
  <c r="L1553" i="15"/>
  <c r="B1553" i="15"/>
  <c r="U1552" i="15"/>
  <c r="S1552" i="15"/>
  <c r="T1552" i="15" s="1"/>
  <c r="R1552" i="15"/>
  <c r="Q1552" i="15"/>
  <c r="P1552" i="15"/>
  <c r="O1552" i="15"/>
  <c r="N1552" i="15"/>
  <c r="M1552" i="15"/>
  <c r="L1552" i="15"/>
  <c r="B1552" i="15"/>
  <c r="Q1551" i="15" s="1"/>
  <c r="U1551" i="15"/>
  <c r="T1551" i="15"/>
  <c r="S1551" i="15"/>
  <c r="R1551" i="15"/>
  <c r="P1551" i="15"/>
  <c r="N1551" i="15"/>
  <c r="O1551" i="15" s="1"/>
  <c r="M1551" i="15"/>
  <c r="L1551" i="15"/>
  <c r="B1551" i="15"/>
  <c r="Q1550" i="15" s="1"/>
  <c r="R1550" i="15" s="1"/>
  <c r="U1550" i="15"/>
  <c r="S1550" i="15"/>
  <c r="T1550" i="15" s="1"/>
  <c r="P1550" i="15"/>
  <c r="O1550" i="15"/>
  <c r="N1550" i="15"/>
  <c r="M1550" i="15"/>
  <c r="L1550" i="15"/>
  <c r="B1550" i="15"/>
  <c r="Q1549" i="15" s="1"/>
  <c r="R1549" i="15" s="1"/>
  <c r="S1549" i="15"/>
  <c r="T1549" i="15" s="1"/>
  <c r="U1549" i="15" s="1"/>
  <c r="P1549" i="15"/>
  <c r="N1549" i="15"/>
  <c r="O1549" i="15" s="1"/>
  <c r="M1549" i="15"/>
  <c r="L1549" i="15"/>
  <c r="B1549" i="15"/>
  <c r="Q1548" i="15" s="1"/>
  <c r="R1548" i="15" s="1"/>
  <c r="S1548" i="15"/>
  <c r="T1548" i="15" s="1"/>
  <c r="U1548" i="15" s="1"/>
  <c r="P1548" i="15"/>
  <c r="N1548" i="15"/>
  <c r="O1548" i="15" s="1"/>
  <c r="M1548" i="15"/>
  <c r="L1548" i="15"/>
  <c r="B1548" i="15"/>
  <c r="Q1547" i="15" s="1"/>
  <c r="R1547" i="15" s="1"/>
  <c r="T1547" i="15"/>
  <c r="U1547" i="15" s="1"/>
  <c r="S1547" i="15"/>
  <c r="P1547" i="15"/>
  <c r="O1547" i="15"/>
  <c r="N1547" i="15"/>
  <c r="M1547" i="15"/>
  <c r="L1547" i="15"/>
  <c r="B1547" i="15"/>
  <c r="T1546" i="15"/>
  <c r="U1546" i="15" s="1"/>
  <c r="S1546" i="15"/>
  <c r="R1546" i="15"/>
  <c r="Q1546" i="15"/>
  <c r="P1546" i="15"/>
  <c r="O1546" i="15"/>
  <c r="N1546" i="15"/>
  <c r="M1546" i="15"/>
  <c r="L1546" i="15"/>
  <c r="B1546" i="15"/>
  <c r="Q1545" i="15" s="1"/>
  <c r="U1545" i="15"/>
  <c r="T1545" i="15"/>
  <c r="S1545" i="15"/>
  <c r="R1545" i="15"/>
  <c r="P1545" i="15"/>
  <c r="N1545" i="15"/>
  <c r="O1545" i="15" s="1"/>
  <c r="M1545" i="15"/>
  <c r="L1545" i="15"/>
  <c r="B1545" i="15"/>
  <c r="S1544" i="15"/>
  <c r="T1544" i="15" s="1"/>
  <c r="U1544" i="15" s="1"/>
  <c r="R1544" i="15"/>
  <c r="Q1544" i="15"/>
  <c r="P1544" i="15"/>
  <c r="O1544" i="15"/>
  <c r="N1544" i="15"/>
  <c r="M1544" i="15"/>
  <c r="L1544" i="15"/>
  <c r="B1544" i="15"/>
  <c r="Q1543" i="15" s="1"/>
  <c r="R1543" i="15" s="1"/>
  <c r="S1543" i="15"/>
  <c r="T1543" i="15" s="1"/>
  <c r="U1543" i="15" s="1"/>
  <c r="P1543" i="15"/>
  <c r="N1543" i="15"/>
  <c r="O1543" i="15" s="1"/>
  <c r="M1543" i="15"/>
  <c r="L1543" i="15"/>
  <c r="B1543" i="15"/>
  <c r="Q1542" i="15" s="1"/>
  <c r="R1542" i="15" s="1"/>
  <c r="S1542" i="15"/>
  <c r="T1542" i="15" s="1"/>
  <c r="U1542" i="15" s="1"/>
  <c r="P1542" i="15"/>
  <c r="O1542" i="15"/>
  <c r="N1542" i="15"/>
  <c r="M1542" i="15"/>
  <c r="L1542" i="15"/>
  <c r="B1542" i="15"/>
  <c r="Q1541" i="15" s="1"/>
  <c r="T1541" i="15"/>
  <c r="U1541" i="15" s="1"/>
  <c r="S1541" i="15"/>
  <c r="R1541" i="15"/>
  <c r="P1541" i="15"/>
  <c r="N1541" i="15"/>
  <c r="O1541" i="15" s="1"/>
  <c r="M1541" i="15"/>
  <c r="L1541" i="15"/>
  <c r="B1541" i="15"/>
  <c r="Q1540" i="15" s="1"/>
  <c r="R1540" i="15" s="1"/>
  <c r="T1540" i="15"/>
  <c r="U1540" i="15" s="1"/>
  <c r="S1540" i="15"/>
  <c r="P1540" i="15"/>
  <c r="O1540" i="15"/>
  <c r="N1540" i="15"/>
  <c r="M1540" i="15"/>
  <c r="L1540" i="15"/>
  <c r="B1540" i="15"/>
  <c r="Q1539" i="15" s="1"/>
  <c r="T1539" i="15"/>
  <c r="U1539" i="15" s="1"/>
  <c r="S1539" i="15"/>
  <c r="R1539" i="15"/>
  <c r="P1539" i="15"/>
  <c r="N1539" i="15"/>
  <c r="O1539" i="15" s="1"/>
  <c r="M1539" i="15"/>
  <c r="L1539" i="15"/>
  <c r="B1539" i="15"/>
  <c r="U1538" i="15"/>
  <c r="T1538" i="15"/>
  <c r="S1538" i="15"/>
  <c r="Q1538" i="15"/>
  <c r="R1538" i="15" s="1"/>
  <c r="P1538" i="15"/>
  <c r="O1538" i="15"/>
  <c r="N1538" i="15"/>
  <c r="M1538" i="15"/>
  <c r="L1538" i="15"/>
  <c r="B1538" i="15"/>
  <c r="Q1537" i="15" s="1"/>
  <c r="R1537" i="15" s="1"/>
  <c r="T1537" i="15"/>
  <c r="U1537" i="15" s="1"/>
  <c r="S1537" i="15"/>
  <c r="P1537" i="15"/>
  <c r="O1537" i="15"/>
  <c r="N1537" i="15"/>
  <c r="M1537" i="15"/>
  <c r="L1537" i="15"/>
  <c r="B1537" i="15"/>
  <c r="U1536" i="15"/>
  <c r="S1536" i="15"/>
  <c r="T1536" i="15" s="1"/>
  <c r="Q1536" i="15"/>
  <c r="R1536" i="15" s="1"/>
  <c r="P1536" i="15"/>
  <c r="O1536" i="15"/>
  <c r="N1536" i="15"/>
  <c r="M1536" i="15"/>
  <c r="L1536" i="15"/>
  <c r="B1536" i="15"/>
  <c r="Q1535" i="15" s="1"/>
  <c r="T1535" i="15"/>
  <c r="U1535" i="15" s="1"/>
  <c r="S1535" i="15"/>
  <c r="R1535" i="15"/>
  <c r="P1535" i="15"/>
  <c r="N1535" i="15"/>
  <c r="O1535" i="15" s="1"/>
  <c r="M1535" i="15"/>
  <c r="L1535" i="15"/>
  <c r="B1535" i="15"/>
  <c r="U1534" i="15"/>
  <c r="S1534" i="15"/>
  <c r="T1534" i="15" s="1"/>
  <c r="Q1534" i="15"/>
  <c r="R1534" i="15" s="1"/>
  <c r="P1534" i="15"/>
  <c r="N1534" i="15"/>
  <c r="O1534" i="15" s="1"/>
  <c r="M1534" i="15"/>
  <c r="L1534" i="15"/>
  <c r="B1534" i="15"/>
  <c r="Q1533" i="15" s="1"/>
  <c r="R1533" i="15" s="1"/>
  <c r="T1533" i="15"/>
  <c r="U1533" i="15" s="1"/>
  <c r="S1533" i="15"/>
  <c r="P1533" i="15"/>
  <c r="N1533" i="15"/>
  <c r="O1533" i="15" s="1"/>
  <c r="M1533" i="15"/>
  <c r="L1533" i="15"/>
  <c r="B1533" i="15"/>
  <c r="S1532" i="15"/>
  <c r="T1532" i="15" s="1"/>
  <c r="U1532" i="15" s="1"/>
  <c r="Q1532" i="15"/>
  <c r="R1532" i="15" s="1"/>
  <c r="P1532" i="15"/>
  <c r="N1532" i="15"/>
  <c r="O1532" i="15" s="1"/>
  <c r="M1532" i="15"/>
  <c r="L1532" i="15"/>
  <c r="B1532" i="15"/>
  <c r="Q1531" i="15" s="1"/>
  <c r="R1531" i="15" s="1"/>
  <c r="T1531" i="15"/>
  <c r="U1531" i="15" s="1"/>
  <c r="S1531" i="15"/>
  <c r="P1531" i="15"/>
  <c r="O1531" i="15"/>
  <c r="N1531" i="15"/>
  <c r="M1531" i="15"/>
  <c r="L1531" i="15"/>
  <c r="B1531" i="15"/>
  <c r="S1530" i="15"/>
  <c r="T1530" i="15" s="1"/>
  <c r="U1530" i="15" s="1"/>
  <c r="R1530" i="15"/>
  <c r="Q1530" i="15"/>
  <c r="P1530" i="15"/>
  <c r="O1530" i="15"/>
  <c r="N1530" i="15"/>
  <c r="M1530" i="15"/>
  <c r="L1530" i="15"/>
  <c r="B1530" i="15"/>
  <c r="Q1529" i="15" s="1"/>
  <c r="U1529" i="15"/>
  <c r="T1529" i="15"/>
  <c r="S1529" i="15"/>
  <c r="R1529" i="15"/>
  <c r="P1529" i="15"/>
  <c r="O1529" i="15"/>
  <c r="N1529" i="15"/>
  <c r="M1529" i="15"/>
  <c r="L1529" i="15"/>
  <c r="B1529" i="15"/>
  <c r="S1528" i="15"/>
  <c r="T1528" i="15" s="1"/>
  <c r="U1528" i="15" s="1"/>
  <c r="R1528" i="15"/>
  <c r="Q1528" i="15"/>
  <c r="P1528" i="15"/>
  <c r="O1528" i="15"/>
  <c r="N1528" i="15"/>
  <c r="M1528" i="15"/>
  <c r="L1528" i="15"/>
  <c r="B1528" i="15"/>
  <c r="Q1527" i="15" s="1"/>
  <c r="U1527" i="15"/>
  <c r="T1527" i="15"/>
  <c r="S1527" i="15"/>
  <c r="R1527" i="15"/>
  <c r="P1527" i="15"/>
  <c r="N1527" i="15"/>
  <c r="O1527" i="15" s="1"/>
  <c r="M1527" i="15"/>
  <c r="L1527" i="15"/>
  <c r="B1527" i="15"/>
  <c r="Q1526" i="15" s="1"/>
  <c r="R1526" i="15" s="1"/>
  <c r="U1526" i="15"/>
  <c r="S1526" i="15"/>
  <c r="T1526" i="15" s="1"/>
  <c r="P1526" i="15"/>
  <c r="N1526" i="15"/>
  <c r="O1526" i="15" s="1"/>
  <c r="M1526" i="15"/>
  <c r="L1526" i="15"/>
  <c r="B1526" i="15"/>
  <c r="S1525" i="15"/>
  <c r="T1525" i="15" s="1"/>
  <c r="U1525" i="15" s="1"/>
  <c r="R1525" i="15"/>
  <c r="Q1525" i="15"/>
  <c r="P1525" i="15"/>
  <c r="N1525" i="15"/>
  <c r="O1525" i="15" s="1"/>
  <c r="M1525" i="15"/>
  <c r="L1525" i="15"/>
  <c r="B1525" i="15"/>
  <c r="U1524" i="15"/>
  <c r="T1524" i="15"/>
  <c r="S1524" i="15"/>
  <c r="Q1524" i="15"/>
  <c r="R1524" i="15" s="1"/>
  <c r="P1524" i="15"/>
  <c r="O1524" i="15"/>
  <c r="N1524" i="15"/>
  <c r="M1524" i="15"/>
  <c r="L1524" i="15"/>
  <c r="B1524" i="15"/>
  <c r="T1523" i="15"/>
  <c r="U1523" i="15" s="1"/>
  <c r="S1523" i="15"/>
  <c r="R1523" i="15"/>
  <c r="Q1523" i="15"/>
  <c r="P1523" i="15"/>
  <c r="N1523" i="15"/>
  <c r="O1523" i="15" s="1"/>
  <c r="M1523" i="15"/>
  <c r="L1523" i="15"/>
  <c r="B1523" i="15"/>
  <c r="T1522" i="15"/>
  <c r="U1522" i="15" s="1"/>
  <c r="S1522" i="15"/>
  <c r="Q1522" i="15"/>
  <c r="R1522" i="15" s="1"/>
  <c r="P1522" i="15"/>
  <c r="O1522" i="15"/>
  <c r="N1522" i="15"/>
  <c r="M1522" i="15"/>
  <c r="L1522" i="15"/>
  <c r="B1522" i="15"/>
  <c r="Q1521" i="15" s="1"/>
  <c r="T1521" i="15"/>
  <c r="U1521" i="15" s="1"/>
  <c r="S1521" i="15"/>
  <c r="R1521" i="15"/>
  <c r="P1521" i="15"/>
  <c r="N1521" i="15"/>
  <c r="O1521" i="15" s="1"/>
  <c r="M1521" i="15"/>
  <c r="L1521" i="15"/>
  <c r="B1521" i="15"/>
  <c r="U1520" i="15"/>
  <c r="S1520" i="15"/>
  <c r="T1520" i="15" s="1"/>
  <c r="Q1520" i="15"/>
  <c r="R1520" i="15" s="1"/>
  <c r="P1520" i="15"/>
  <c r="O1520" i="15"/>
  <c r="N1520" i="15"/>
  <c r="M1520" i="15"/>
  <c r="L1520" i="15"/>
  <c r="B1520" i="15"/>
  <c r="Q1519" i="15" s="1"/>
  <c r="R1519" i="15" s="1"/>
  <c r="T1519" i="15"/>
  <c r="U1519" i="15" s="1"/>
  <c r="S1519" i="15"/>
  <c r="P1519" i="15"/>
  <c r="N1519" i="15"/>
  <c r="O1519" i="15" s="1"/>
  <c r="M1519" i="15"/>
  <c r="L1519" i="15"/>
  <c r="B1519" i="15"/>
  <c r="Q1518" i="15" s="1"/>
  <c r="R1518" i="15" s="1"/>
  <c r="T1518" i="15"/>
  <c r="U1518" i="15" s="1"/>
  <c r="S1518" i="15"/>
  <c r="P1518" i="15"/>
  <c r="O1518" i="15"/>
  <c r="N1518" i="15"/>
  <c r="M1518" i="15"/>
  <c r="L1518" i="15"/>
  <c r="B1518" i="15"/>
  <c r="Q1517" i="15" s="1"/>
  <c r="R1517" i="15" s="1"/>
  <c r="T1517" i="15"/>
  <c r="U1517" i="15" s="1"/>
  <c r="S1517" i="15"/>
  <c r="P1517" i="15"/>
  <c r="N1517" i="15"/>
  <c r="O1517" i="15" s="1"/>
  <c r="M1517" i="15"/>
  <c r="L1517" i="15"/>
  <c r="B1517" i="15"/>
  <c r="U1516" i="15"/>
  <c r="T1516" i="15"/>
  <c r="S1516" i="15"/>
  <c r="Q1516" i="15"/>
  <c r="R1516" i="15" s="1"/>
  <c r="P1516" i="15"/>
  <c r="N1516" i="15"/>
  <c r="O1516" i="15" s="1"/>
  <c r="M1516" i="15"/>
  <c r="L1516" i="15"/>
  <c r="B1516" i="15"/>
  <c r="T1515" i="15"/>
  <c r="U1515" i="15" s="1"/>
  <c r="S1515" i="15"/>
  <c r="Q1515" i="15"/>
  <c r="R1515" i="15" s="1"/>
  <c r="P1515" i="15"/>
  <c r="O1515" i="15"/>
  <c r="N1515" i="15"/>
  <c r="M1515" i="15"/>
  <c r="L1515" i="15"/>
  <c r="B1515" i="15"/>
  <c r="Q1514" i="15" s="1"/>
  <c r="R1514" i="15" s="1"/>
  <c r="S1514" i="15"/>
  <c r="T1514" i="15" s="1"/>
  <c r="U1514" i="15" s="1"/>
  <c r="P1514" i="15"/>
  <c r="O1514" i="15"/>
  <c r="N1514" i="15"/>
  <c r="M1514" i="15"/>
  <c r="L1514" i="15"/>
  <c r="B1514" i="15"/>
  <c r="Q1513" i="15" s="1"/>
  <c r="R1513" i="15" s="1"/>
  <c r="S1513" i="15"/>
  <c r="T1513" i="15" s="1"/>
  <c r="U1513" i="15" s="1"/>
  <c r="P1513" i="15"/>
  <c r="N1513" i="15"/>
  <c r="O1513" i="15" s="1"/>
  <c r="M1513" i="15"/>
  <c r="L1513" i="15"/>
  <c r="B1513" i="15"/>
  <c r="U1512" i="15"/>
  <c r="T1512" i="15"/>
  <c r="S1512" i="15"/>
  <c r="Q1512" i="15"/>
  <c r="R1512" i="15" s="1"/>
  <c r="P1512" i="15"/>
  <c r="N1512" i="15"/>
  <c r="O1512" i="15" s="1"/>
  <c r="M1512" i="15"/>
  <c r="L1512" i="15"/>
  <c r="B1512" i="15"/>
  <c r="U1511" i="15"/>
  <c r="T1511" i="15"/>
  <c r="S1511" i="15"/>
  <c r="Q1511" i="15"/>
  <c r="R1511" i="15" s="1"/>
  <c r="P1511" i="15"/>
  <c r="O1511" i="15"/>
  <c r="N1511" i="15"/>
  <c r="M1511" i="15"/>
  <c r="L1511" i="15"/>
  <c r="B1511" i="15"/>
  <c r="Q1510" i="15" s="1"/>
  <c r="S1510" i="15"/>
  <c r="T1510" i="15" s="1"/>
  <c r="U1510" i="15" s="1"/>
  <c r="R1510" i="15"/>
  <c r="P1510" i="15"/>
  <c r="O1510" i="15"/>
  <c r="N1510" i="15"/>
  <c r="M1510" i="15"/>
  <c r="L1510" i="15"/>
  <c r="B1510" i="15"/>
  <c r="Q1509" i="15" s="1"/>
  <c r="S1509" i="15"/>
  <c r="T1509" i="15" s="1"/>
  <c r="U1509" i="15" s="1"/>
  <c r="R1509" i="15"/>
  <c r="P1509" i="15"/>
  <c r="N1509" i="15"/>
  <c r="O1509" i="15" s="1"/>
  <c r="M1509" i="15"/>
  <c r="L1509" i="15"/>
  <c r="B1509" i="15"/>
  <c r="Q1508" i="15" s="1"/>
  <c r="R1508" i="15" s="1"/>
  <c r="U1508" i="15"/>
  <c r="T1508" i="15"/>
  <c r="S1508" i="15"/>
  <c r="P1508" i="15"/>
  <c r="N1508" i="15"/>
  <c r="O1508" i="15" s="1"/>
  <c r="M1508" i="15"/>
  <c r="L1508" i="15"/>
  <c r="B1508" i="15"/>
  <c r="T1507" i="15"/>
  <c r="U1507" i="15" s="1"/>
  <c r="S1507" i="15"/>
  <c r="Q1507" i="15"/>
  <c r="R1507" i="15" s="1"/>
  <c r="P1507" i="15"/>
  <c r="N1507" i="15"/>
  <c r="O1507" i="15" s="1"/>
  <c r="M1507" i="15"/>
  <c r="L1507" i="15"/>
  <c r="B1507" i="15"/>
  <c r="Q1506" i="15" s="1"/>
  <c r="R1506" i="15" s="1"/>
  <c r="T1506" i="15"/>
  <c r="U1506" i="15" s="1"/>
  <c r="S1506" i="15"/>
  <c r="P1506" i="15"/>
  <c r="O1506" i="15"/>
  <c r="N1506" i="15"/>
  <c r="M1506" i="15"/>
  <c r="L1506" i="15"/>
  <c r="B1506" i="15"/>
  <c r="Q1505" i="15" s="1"/>
  <c r="R1505" i="15" s="1"/>
  <c r="T1505" i="15"/>
  <c r="U1505" i="15" s="1"/>
  <c r="S1505" i="15"/>
  <c r="P1505" i="15"/>
  <c r="N1505" i="15"/>
  <c r="O1505" i="15" s="1"/>
  <c r="M1505" i="15"/>
  <c r="L1505" i="15"/>
  <c r="B1505" i="15"/>
  <c r="U1504" i="15"/>
  <c r="T1504" i="15"/>
  <c r="S1504" i="15"/>
  <c r="Q1504" i="15"/>
  <c r="R1504" i="15" s="1"/>
  <c r="P1504" i="15"/>
  <c r="O1504" i="15"/>
  <c r="N1504" i="15"/>
  <c r="M1504" i="15"/>
  <c r="L1504" i="15"/>
  <c r="B1504" i="15"/>
  <c r="T1503" i="15"/>
  <c r="U1503" i="15" s="1"/>
  <c r="S1503" i="15"/>
  <c r="R1503" i="15"/>
  <c r="Q1503" i="15"/>
  <c r="P1503" i="15"/>
  <c r="O1503" i="15"/>
  <c r="N1503" i="15"/>
  <c r="M1503" i="15"/>
  <c r="L1503" i="15"/>
  <c r="B1503" i="15"/>
  <c r="U1502" i="15"/>
  <c r="S1502" i="15"/>
  <c r="T1502" i="15" s="1"/>
  <c r="R1502" i="15"/>
  <c r="Q1502" i="15"/>
  <c r="P1502" i="15"/>
  <c r="O1502" i="15"/>
  <c r="N1502" i="15"/>
  <c r="M1502" i="15"/>
  <c r="L1502" i="15"/>
  <c r="B1502" i="15"/>
  <c r="Q1501" i="15" s="1"/>
  <c r="U1501" i="15"/>
  <c r="T1501" i="15"/>
  <c r="S1501" i="15"/>
  <c r="R1501" i="15"/>
  <c r="P1501" i="15"/>
  <c r="N1501" i="15"/>
  <c r="O1501" i="15" s="1"/>
  <c r="M1501" i="15"/>
  <c r="L1501" i="15"/>
  <c r="B1501" i="15"/>
  <c r="Q1500" i="15" s="1"/>
  <c r="R1500" i="15" s="1"/>
  <c r="U1500" i="15"/>
  <c r="S1500" i="15"/>
  <c r="T1500" i="15" s="1"/>
  <c r="P1500" i="15"/>
  <c r="O1500" i="15"/>
  <c r="N1500" i="15"/>
  <c r="M1500" i="15"/>
  <c r="B1500" i="15"/>
  <c r="U1499" i="15"/>
  <c r="S1499" i="15"/>
  <c r="T1499" i="15" s="1"/>
  <c r="Q1499" i="15"/>
  <c r="R1499" i="15" s="1"/>
  <c r="P1499" i="15"/>
  <c r="O1499" i="15"/>
  <c r="N1499" i="15"/>
  <c r="M1499" i="15"/>
  <c r="L1499" i="15"/>
  <c r="B1499" i="15"/>
  <c r="Q1498" i="15" s="1"/>
  <c r="S1498" i="15"/>
  <c r="T1498" i="15" s="1"/>
  <c r="U1498" i="15" s="1"/>
  <c r="R1498" i="15"/>
  <c r="P1498" i="15"/>
  <c r="N1498" i="15"/>
  <c r="O1498" i="15" s="1"/>
  <c r="M1498" i="15"/>
  <c r="L1498" i="15"/>
  <c r="B1498" i="15"/>
  <c r="S1497" i="15"/>
  <c r="T1497" i="15" s="1"/>
  <c r="U1497" i="15" s="1"/>
  <c r="Q1497" i="15"/>
  <c r="R1497" i="15" s="1"/>
  <c r="P1497" i="15"/>
  <c r="O1497" i="15"/>
  <c r="N1497" i="15"/>
  <c r="M1497" i="15"/>
  <c r="L1497" i="15"/>
  <c r="B1497" i="15"/>
  <c r="T1496" i="15"/>
  <c r="U1496" i="15" s="1"/>
  <c r="S1496" i="15"/>
  <c r="Q1496" i="15"/>
  <c r="R1496" i="15" s="1"/>
  <c r="P1496" i="15"/>
  <c r="N1496" i="15"/>
  <c r="O1496" i="15" s="1"/>
  <c r="M1496" i="15"/>
  <c r="L1496" i="15"/>
  <c r="B1496" i="15"/>
  <c r="S1495" i="15"/>
  <c r="T1495" i="15" s="1"/>
  <c r="U1495" i="15" s="1"/>
  <c r="Q1495" i="15"/>
  <c r="R1495" i="15" s="1"/>
  <c r="P1495" i="15"/>
  <c r="N1495" i="15"/>
  <c r="O1495" i="15" s="1"/>
  <c r="M1495" i="15"/>
  <c r="L1495" i="15"/>
  <c r="B1495" i="15"/>
  <c r="T1494" i="15"/>
  <c r="U1494" i="15" s="1"/>
  <c r="S1494" i="15"/>
  <c r="R1494" i="15"/>
  <c r="Q1494" i="15"/>
  <c r="P1494" i="15"/>
  <c r="N1494" i="15"/>
  <c r="O1494" i="15" s="1"/>
  <c r="M1494" i="15"/>
  <c r="L1494" i="15"/>
  <c r="B1494" i="15"/>
  <c r="U1493" i="15"/>
  <c r="S1493" i="15"/>
  <c r="T1493" i="15" s="1"/>
  <c r="Q1493" i="15"/>
  <c r="R1493" i="15" s="1"/>
  <c r="P1493" i="15"/>
  <c r="O1493" i="15"/>
  <c r="N1493" i="15"/>
  <c r="M1493" i="15"/>
  <c r="L1493" i="15"/>
  <c r="B1493" i="15"/>
  <c r="Q1492" i="15" s="1"/>
  <c r="R1492" i="15" s="1"/>
  <c r="U1492" i="15"/>
  <c r="T1492" i="15"/>
  <c r="S1492" i="15"/>
  <c r="P1492" i="15"/>
  <c r="O1492" i="15"/>
  <c r="N1492" i="15"/>
  <c r="M1492" i="15"/>
  <c r="L1492" i="15"/>
  <c r="B1492" i="15"/>
  <c r="U1491" i="15"/>
  <c r="S1491" i="15"/>
  <c r="T1491" i="15" s="1"/>
  <c r="R1491" i="15"/>
  <c r="Q1491" i="15"/>
  <c r="P1491" i="15"/>
  <c r="O1491" i="15"/>
  <c r="N1491" i="15"/>
  <c r="M1491" i="15"/>
  <c r="L1491" i="15"/>
  <c r="B1491" i="15"/>
  <c r="Q1490" i="15" s="1"/>
  <c r="R1490" i="15" s="1"/>
  <c r="U1490" i="15"/>
  <c r="T1490" i="15"/>
  <c r="S1490" i="15"/>
  <c r="P1490" i="15"/>
  <c r="N1490" i="15"/>
  <c r="O1490" i="15" s="1"/>
  <c r="M1490" i="15"/>
  <c r="L1490" i="15"/>
  <c r="B1490" i="15"/>
  <c r="U1489" i="15"/>
  <c r="S1489" i="15"/>
  <c r="T1489" i="15" s="1"/>
  <c r="Q1489" i="15"/>
  <c r="R1489" i="15" s="1"/>
  <c r="P1489" i="15"/>
  <c r="O1489" i="15"/>
  <c r="N1489" i="15"/>
  <c r="M1489" i="15"/>
  <c r="L1489" i="15"/>
  <c r="B1489" i="15"/>
  <c r="S1488" i="15"/>
  <c r="T1488" i="15" s="1"/>
  <c r="U1488" i="15" s="1"/>
  <c r="Q1488" i="15"/>
  <c r="R1488" i="15" s="1"/>
  <c r="P1488" i="15"/>
  <c r="N1488" i="15"/>
  <c r="O1488" i="15" s="1"/>
  <c r="M1488" i="15"/>
  <c r="L1488" i="15"/>
  <c r="B1488" i="15"/>
  <c r="Q1487" i="15" s="1"/>
  <c r="R1487" i="15" s="1"/>
  <c r="S1487" i="15"/>
  <c r="T1487" i="15" s="1"/>
  <c r="U1487" i="15" s="1"/>
  <c r="P1487" i="15"/>
  <c r="O1487" i="15"/>
  <c r="N1487" i="15"/>
  <c r="M1487" i="15"/>
  <c r="L1487" i="15"/>
  <c r="B1487" i="15"/>
  <c r="T1486" i="15"/>
  <c r="U1486" i="15" s="1"/>
  <c r="S1486" i="15"/>
  <c r="R1486" i="15"/>
  <c r="Q1486" i="15"/>
  <c r="P1486" i="15"/>
  <c r="N1486" i="15"/>
  <c r="O1486" i="15" s="1"/>
  <c r="M1486" i="15"/>
  <c r="L1486" i="15"/>
  <c r="B1486" i="15"/>
  <c r="U1485" i="15"/>
  <c r="T1485" i="15"/>
  <c r="S1485" i="15"/>
  <c r="Q1485" i="15"/>
  <c r="R1485" i="15" s="1"/>
  <c r="P1485" i="15"/>
  <c r="O1485" i="15"/>
  <c r="N1485" i="15"/>
  <c r="M1485" i="15"/>
  <c r="L1485" i="15"/>
  <c r="B1485" i="15"/>
  <c r="Q1484" i="15" s="1"/>
  <c r="T1484" i="15"/>
  <c r="U1484" i="15" s="1"/>
  <c r="S1484" i="15"/>
  <c r="R1484" i="15"/>
  <c r="P1484" i="15"/>
  <c r="O1484" i="15"/>
  <c r="N1484" i="15"/>
  <c r="M1484" i="15"/>
  <c r="L1484" i="15"/>
  <c r="B1484" i="15"/>
  <c r="S1483" i="15"/>
  <c r="T1483" i="15" s="1"/>
  <c r="U1483" i="15" s="1"/>
  <c r="Q1483" i="15"/>
  <c r="R1483" i="15" s="1"/>
  <c r="P1483" i="15"/>
  <c r="O1483" i="15"/>
  <c r="N1483" i="15"/>
  <c r="M1483" i="15"/>
  <c r="L1483" i="15"/>
  <c r="B1483" i="15"/>
  <c r="Q1482" i="15" s="1"/>
  <c r="R1482" i="15" s="1"/>
  <c r="S1482" i="15"/>
  <c r="T1482" i="15" s="1"/>
  <c r="U1482" i="15" s="1"/>
  <c r="P1482" i="15"/>
  <c r="N1482" i="15"/>
  <c r="O1482" i="15" s="1"/>
  <c r="M1482" i="15"/>
  <c r="L1482" i="15"/>
  <c r="B1482" i="15"/>
  <c r="U1481" i="15"/>
  <c r="S1481" i="15"/>
  <c r="T1481" i="15" s="1"/>
  <c r="Q1481" i="15"/>
  <c r="R1481" i="15" s="1"/>
  <c r="P1481" i="15"/>
  <c r="O1481" i="15"/>
  <c r="N1481" i="15"/>
  <c r="M1481" i="15"/>
  <c r="L1481" i="15"/>
  <c r="B1481" i="15"/>
  <c r="Q1480" i="15" s="1"/>
  <c r="R1480" i="15" s="1"/>
  <c r="T1480" i="15"/>
  <c r="U1480" i="15" s="1"/>
  <c r="S1480" i="15"/>
  <c r="P1480" i="15"/>
  <c r="N1480" i="15"/>
  <c r="O1480" i="15" s="1"/>
  <c r="M1480" i="15"/>
  <c r="L1480" i="15"/>
  <c r="B1480" i="15"/>
  <c r="Q1479" i="15" s="1"/>
  <c r="R1479" i="15" s="1"/>
  <c r="S1479" i="15"/>
  <c r="T1479" i="15" s="1"/>
  <c r="U1479" i="15" s="1"/>
  <c r="P1479" i="15"/>
  <c r="N1479" i="15"/>
  <c r="O1479" i="15" s="1"/>
  <c r="M1479" i="15"/>
  <c r="L1479" i="15"/>
  <c r="B1479" i="15"/>
  <c r="Q1478" i="15" s="1"/>
  <c r="R1478" i="15" s="1"/>
  <c r="T1478" i="15"/>
  <c r="U1478" i="15" s="1"/>
  <c r="S1478" i="15"/>
  <c r="P1478" i="15"/>
  <c r="O1478" i="15"/>
  <c r="N1478" i="15"/>
  <c r="M1478" i="15"/>
  <c r="L1478" i="15"/>
  <c r="B1478" i="15"/>
  <c r="U1477" i="15"/>
  <c r="S1477" i="15"/>
  <c r="T1477" i="15" s="1"/>
  <c r="R1477" i="15"/>
  <c r="Q1477" i="15"/>
  <c r="P1477" i="15"/>
  <c r="O1477" i="15"/>
  <c r="N1477" i="15"/>
  <c r="M1477" i="15"/>
  <c r="L1477" i="15"/>
  <c r="B1477" i="15"/>
  <c r="Q1476" i="15" s="1"/>
  <c r="R1476" i="15" s="1"/>
  <c r="U1476" i="15"/>
  <c r="T1476" i="15"/>
  <c r="S1476" i="15"/>
  <c r="P1476" i="15"/>
  <c r="O1476" i="15"/>
  <c r="N1476" i="15"/>
  <c r="M1476" i="15"/>
  <c r="L1476" i="15"/>
  <c r="B1476" i="15"/>
  <c r="S1475" i="15"/>
  <c r="T1475" i="15" s="1"/>
  <c r="U1475" i="15" s="1"/>
  <c r="Q1475" i="15"/>
  <c r="R1475" i="15" s="1"/>
  <c r="P1475" i="15"/>
  <c r="O1475" i="15"/>
  <c r="N1475" i="15"/>
  <c r="M1475" i="15"/>
  <c r="L1475" i="15"/>
  <c r="B1475" i="15"/>
  <c r="Q1474" i="15" s="1"/>
  <c r="R1474" i="15" s="1"/>
  <c r="T1474" i="15"/>
  <c r="U1474" i="15" s="1"/>
  <c r="S1474" i="15"/>
  <c r="P1474" i="15"/>
  <c r="N1474" i="15"/>
  <c r="O1474" i="15" s="1"/>
  <c r="M1474" i="15"/>
  <c r="L1474" i="15"/>
  <c r="B1474" i="15"/>
  <c r="Q1473" i="15" s="1"/>
  <c r="R1473" i="15" s="1"/>
  <c r="S1473" i="15"/>
  <c r="T1473" i="15" s="1"/>
  <c r="U1473" i="15" s="1"/>
  <c r="P1473" i="15"/>
  <c r="O1473" i="15"/>
  <c r="N1473" i="15"/>
  <c r="M1473" i="15"/>
  <c r="L1473" i="15"/>
  <c r="B1473" i="15"/>
  <c r="T1472" i="15"/>
  <c r="U1472" i="15" s="1"/>
  <c r="S1472" i="15"/>
  <c r="Q1472" i="15"/>
  <c r="R1472" i="15" s="1"/>
  <c r="P1472" i="15"/>
  <c r="O1472" i="15"/>
  <c r="N1472" i="15"/>
  <c r="M1472" i="15"/>
  <c r="L1472" i="15"/>
  <c r="B1472" i="15"/>
  <c r="Q1471" i="15" s="1"/>
  <c r="T1471" i="15"/>
  <c r="U1471" i="15" s="1"/>
  <c r="S1471" i="15"/>
  <c r="R1471" i="15"/>
  <c r="P1471" i="15"/>
  <c r="O1471" i="15"/>
  <c r="N1471" i="15"/>
  <c r="M1471" i="15"/>
  <c r="L1471" i="15"/>
  <c r="B1471" i="15"/>
  <c r="Q1470" i="15" s="1"/>
  <c r="R1470" i="15" s="1"/>
  <c r="U1470" i="15"/>
  <c r="T1470" i="15"/>
  <c r="S1470" i="15"/>
  <c r="P1470" i="15"/>
  <c r="O1470" i="15"/>
  <c r="N1470" i="15"/>
  <c r="M1470" i="15"/>
  <c r="L1470" i="15"/>
  <c r="B1470" i="15"/>
  <c r="U1469" i="15"/>
  <c r="T1469" i="15"/>
  <c r="S1469" i="15"/>
  <c r="R1469" i="15"/>
  <c r="Q1469" i="15"/>
  <c r="P1469" i="15"/>
  <c r="O1469" i="15"/>
  <c r="N1469" i="15"/>
  <c r="M1469" i="15"/>
  <c r="L1469" i="15"/>
  <c r="B1469" i="15"/>
  <c r="Q1468" i="15" s="1"/>
  <c r="S1468" i="15"/>
  <c r="T1468" i="15" s="1"/>
  <c r="U1468" i="15" s="1"/>
  <c r="R1468" i="15"/>
  <c r="P1468" i="15"/>
  <c r="O1468" i="15"/>
  <c r="N1468" i="15"/>
  <c r="M1468" i="15"/>
  <c r="L1468" i="15"/>
  <c r="B1468" i="15"/>
  <c r="U1467" i="15"/>
  <c r="S1467" i="15"/>
  <c r="T1467" i="15" s="1"/>
  <c r="R1467" i="15"/>
  <c r="Q1467" i="15"/>
  <c r="P1467" i="15"/>
  <c r="N1467" i="15"/>
  <c r="O1467" i="15" s="1"/>
  <c r="M1467" i="15"/>
  <c r="L1467" i="15"/>
  <c r="B1467" i="15"/>
  <c r="U1466" i="15"/>
  <c r="T1466" i="15"/>
  <c r="S1466" i="15"/>
  <c r="Q1466" i="15"/>
  <c r="R1466" i="15" s="1"/>
  <c r="P1466" i="15"/>
  <c r="N1466" i="15"/>
  <c r="O1466" i="15" s="1"/>
  <c r="M1466" i="15"/>
  <c r="L1466" i="15"/>
  <c r="B1466" i="15"/>
  <c r="Q1465" i="15" s="1"/>
  <c r="R1465" i="15" s="1"/>
  <c r="S1465" i="15"/>
  <c r="T1465" i="15" s="1"/>
  <c r="U1465" i="15" s="1"/>
  <c r="P1465" i="15"/>
  <c r="N1465" i="15"/>
  <c r="O1465" i="15" s="1"/>
  <c r="M1465" i="15"/>
  <c r="L1465" i="15"/>
  <c r="B1465" i="15"/>
  <c r="S1464" i="15"/>
  <c r="T1464" i="15" s="1"/>
  <c r="U1464" i="15" s="1"/>
  <c r="R1464" i="15"/>
  <c r="Q1464" i="15"/>
  <c r="P1464" i="15"/>
  <c r="O1464" i="15"/>
  <c r="N1464" i="15"/>
  <c r="M1464" i="15"/>
  <c r="L1464" i="15"/>
  <c r="B1464" i="15"/>
  <c r="Q1463" i="15" s="1"/>
  <c r="S1463" i="15"/>
  <c r="T1463" i="15" s="1"/>
  <c r="U1463" i="15" s="1"/>
  <c r="R1463" i="15"/>
  <c r="P1463" i="15"/>
  <c r="N1463" i="15"/>
  <c r="O1463" i="15" s="1"/>
  <c r="M1463" i="15"/>
  <c r="L1463" i="15"/>
  <c r="B1463" i="15"/>
  <c r="U1462" i="15"/>
  <c r="T1462" i="15"/>
  <c r="S1462" i="15"/>
  <c r="Q1462" i="15"/>
  <c r="R1462" i="15" s="1"/>
  <c r="P1462" i="15"/>
  <c r="N1462" i="15"/>
  <c r="O1462" i="15" s="1"/>
  <c r="M1462" i="15"/>
  <c r="L1462" i="15"/>
  <c r="B1462" i="15"/>
  <c r="S1461" i="15"/>
  <c r="T1461" i="15" s="1"/>
  <c r="U1461" i="15" s="1"/>
  <c r="Q1461" i="15"/>
  <c r="R1461" i="15" s="1"/>
  <c r="P1461" i="15"/>
  <c r="O1461" i="15"/>
  <c r="N1461" i="15"/>
  <c r="M1461" i="15"/>
  <c r="L1461" i="15"/>
  <c r="B1461" i="15"/>
  <c r="Q1460" i="15" s="1"/>
  <c r="R1460" i="15" s="1"/>
  <c r="T1460" i="15"/>
  <c r="U1460" i="15" s="1"/>
  <c r="S1460" i="15"/>
  <c r="P1460" i="15"/>
  <c r="N1460" i="15"/>
  <c r="O1460" i="15" s="1"/>
  <c r="M1460" i="15"/>
  <c r="L1460" i="15"/>
  <c r="B1460" i="15"/>
  <c r="U1459" i="15"/>
  <c r="S1459" i="15"/>
  <c r="T1459" i="15" s="1"/>
  <c r="Q1459" i="15"/>
  <c r="R1459" i="15" s="1"/>
  <c r="P1459" i="15"/>
  <c r="O1459" i="15"/>
  <c r="N1459" i="15"/>
  <c r="M1459" i="15"/>
  <c r="L1459" i="15"/>
  <c r="B1459" i="15"/>
  <c r="Q1458" i="15" s="1"/>
  <c r="R1458" i="15" s="1"/>
  <c r="S1458" i="15"/>
  <c r="T1458" i="15" s="1"/>
  <c r="U1458" i="15" s="1"/>
  <c r="P1458" i="15"/>
  <c r="N1458" i="15"/>
  <c r="O1458" i="15" s="1"/>
  <c r="M1458" i="15"/>
  <c r="L1458" i="15"/>
  <c r="B1458" i="15"/>
  <c r="Q1457" i="15" s="1"/>
  <c r="R1457" i="15" s="1"/>
  <c r="T1457" i="15"/>
  <c r="U1457" i="15" s="1"/>
  <c r="S1457" i="15"/>
  <c r="P1457" i="15"/>
  <c r="N1457" i="15"/>
  <c r="O1457" i="15" s="1"/>
  <c r="M1457" i="15"/>
  <c r="L1457" i="15"/>
  <c r="B1457" i="15"/>
  <c r="Q1456" i="15" s="1"/>
  <c r="R1456" i="15" s="1"/>
  <c r="S1456" i="15"/>
  <c r="T1456" i="15" s="1"/>
  <c r="U1456" i="15" s="1"/>
  <c r="P1456" i="15"/>
  <c r="O1456" i="15"/>
  <c r="N1456" i="15"/>
  <c r="M1456" i="15"/>
  <c r="L1456" i="15"/>
  <c r="B1456" i="15"/>
  <c r="U1455" i="15"/>
  <c r="S1455" i="15"/>
  <c r="T1455" i="15" s="1"/>
  <c r="Q1455" i="15"/>
  <c r="R1455" i="15" s="1"/>
  <c r="P1455" i="15"/>
  <c r="N1455" i="15"/>
  <c r="O1455" i="15" s="1"/>
  <c r="M1455" i="15"/>
  <c r="L1455" i="15"/>
  <c r="B1455" i="15"/>
  <c r="Q1454" i="15" s="1"/>
  <c r="R1454" i="15" s="1"/>
  <c r="T1454" i="15"/>
  <c r="U1454" i="15" s="1"/>
  <c r="S1454" i="15"/>
  <c r="P1454" i="15"/>
  <c r="N1454" i="15"/>
  <c r="O1454" i="15" s="1"/>
  <c r="M1454" i="15"/>
  <c r="L1454" i="15"/>
  <c r="B1454" i="15"/>
  <c r="S1453" i="15"/>
  <c r="T1453" i="15" s="1"/>
  <c r="U1453" i="15" s="1"/>
  <c r="Q1453" i="15"/>
  <c r="R1453" i="15" s="1"/>
  <c r="P1453" i="15"/>
  <c r="O1453" i="15"/>
  <c r="N1453" i="15"/>
  <c r="M1453" i="15"/>
  <c r="L1453" i="15"/>
  <c r="B1453" i="15"/>
  <c r="Q1452" i="15" s="1"/>
  <c r="R1452" i="15" s="1"/>
  <c r="T1452" i="15"/>
  <c r="U1452" i="15" s="1"/>
  <c r="S1452" i="15"/>
  <c r="P1452" i="15"/>
  <c r="N1452" i="15"/>
  <c r="O1452" i="15" s="1"/>
  <c r="M1452" i="15"/>
  <c r="L1452" i="15"/>
  <c r="B1452" i="15"/>
  <c r="Q1451" i="15" s="1"/>
  <c r="R1451" i="15" s="1"/>
  <c r="U1451" i="15"/>
  <c r="S1451" i="15"/>
  <c r="T1451" i="15" s="1"/>
  <c r="P1451" i="15"/>
  <c r="O1451" i="15"/>
  <c r="N1451" i="15"/>
  <c r="M1451" i="15"/>
  <c r="L1451" i="15"/>
  <c r="B1451" i="15"/>
  <c r="Q1450" i="15" s="1"/>
  <c r="U1450" i="15"/>
  <c r="S1450" i="15"/>
  <c r="T1450" i="15" s="1"/>
  <c r="R1450" i="15"/>
  <c r="P1450" i="15"/>
  <c r="N1450" i="15"/>
  <c r="O1450" i="15" s="1"/>
  <c r="M1450" i="15"/>
  <c r="L1450" i="15"/>
  <c r="B1450" i="15"/>
  <c r="U1449" i="15"/>
  <c r="T1449" i="15"/>
  <c r="S1449" i="15"/>
  <c r="Q1449" i="15"/>
  <c r="R1449" i="15" s="1"/>
  <c r="P1449" i="15"/>
  <c r="N1449" i="15"/>
  <c r="O1449" i="15" s="1"/>
  <c r="M1449" i="15"/>
  <c r="L1449" i="15"/>
  <c r="B1449" i="15"/>
  <c r="S1448" i="15"/>
  <c r="T1448" i="15" s="1"/>
  <c r="U1448" i="15" s="1"/>
  <c r="Q1448" i="15"/>
  <c r="R1448" i="15" s="1"/>
  <c r="P1448" i="15"/>
  <c r="N1448" i="15"/>
  <c r="O1448" i="15" s="1"/>
  <c r="M1448" i="15"/>
  <c r="L1448" i="15"/>
  <c r="B1448" i="15"/>
  <c r="S1447" i="15"/>
  <c r="T1447" i="15" s="1"/>
  <c r="U1447" i="15" s="1"/>
  <c r="Q1447" i="15"/>
  <c r="R1447" i="15" s="1"/>
  <c r="P1447" i="15"/>
  <c r="N1447" i="15"/>
  <c r="O1447" i="15" s="1"/>
  <c r="M1447" i="15"/>
  <c r="L1447" i="15"/>
  <c r="B1447" i="15"/>
  <c r="Q1446" i="15" s="1"/>
  <c r="R1446" i="15" s="1"/>
  <c r="U1446" i="15"/>
  <c r="T1446" i="15"/>
  <c r="S1446" i="15"/>
  <c r="P1446" i="15"/>
  <c r="O1446" i="15"/>
  <c r="N1446" i="15"/>
  <c r="M1446" i="15"/>
  <c r="L1446" i="15"/>
  <c r="B1446" i="15"/>
  <c r="S1445" i="15"/>
  <c r="T1445" i="15" s="1"/>
  <c r="U1445" i="15" s="1"/>
  <c r="R1445" i="15"/>
  <c r="Q1445" i="15"/>
  <c r="P1445" i="15"/>
  <c r="O1445" i="15"/>
  <c r="N1445" i="15"/>
  <c r="M1445" i="15"/>
  <c r="L1445" i="15"/>
  <c r="B1445" i="15"/>
  <c r="Q1444" i="15" s="1"/>
  <c r="U1444" i="15"/>
  <c r="T1444" i="15"/>
  <c r="S1444" i="15"/>
  <c r="R1444" i="15"/>
  <c r="P1444" i="15"/>
  <c r="N1444" i="15"/>
  <c r="O1444" i="15" s="1"/>
  <c r="M1444" i="15"/>
  <c r="L1444" i="15"/>
  <c r="B1444" i="15"/>
  <c r="Q1443" i="15" s="1"/>
  <c r="U1443" i="15"/>
  <c r="S1443" i="15"/>
  <c r="T1443" i="15" s="1"/>
  <c r="R1443" i="15"/>
  <c r="P1443" i="15"/>
  <c r="O1443" i="15"/>
  <c r="N1443" i="15"/>
  <c r="M1443" i="15"/>
  <c r="L1443" i="15"/>
  <c r="B1443" i="15"/>
  <c r="U1442" i="15"/>
  <c r="S1442" i="15"/>
  <c r="T1442" i="15" s="1"/>
  <c r="Q1442" i="15"/>
  <c r="R1442" i="15" s="1"/>
  <c r="P1442" i="15"/>
  <c r="N1442" i="15"/>
  <c r="O1442" i="15" s="1"/>
  <c r="M1442" i="15"/>
  <c r="L1442" i="15"/>
  <c r="B1442" i="15"/>
  <c r="U1441" i="15"/>
  <c r="S1441" i="15"/>
  <c r="T1441" i="15" s="1"/>
  <c r="Q1441" i="15"/>
  <c r="R1441" i="15" s="1"/>
  <c r="P1441" i="15"/>
  <c r="O1441" i="15"/>
  <c r="N1441" i="15"/>
  <c r="M1441" i="15"/>
  <c r="L1441" i="15"/>
  <c r="B1441" i="15"/>
  <c r="Q1440" i="15" s="1"/>
  <c r="R1440" i="15" s="1"/>
  <c r="U1440" i="15"/>
  <c r="T1440" i="15"/>
  <c r="S1440" i="15"/>
  <c r="P1440" i="15"/>
  <c r="O1440" i="15"/>
  <c r="N1440" i="15"/>
  <c r="M1440" i="15"/>
  <c r="L1440" i="15"/>
  <c r="B1440" i="15"/>
  <c r="U1439" i="15"/>
  <c r="T1439" i="15"/>
  <c r="S1439" i="15"/>
  <c r="R1439" i="15"/>
  <c r="Q1439" i="15"/>
  <c r="P1439" i="15"/>
  <c r="O1439" i="15"/>
  <c r="N1439" i="15"/>
  <c r="M1439" i="15"/>
  <c r="L1439" i="15"/>
  <c r="B1439" i="15"/>
  <c r="Q1438" i="15" s="1"/>
  <c r="U1438" i="15"/>
  <c r="T1438" i="15"/>
  <c r="S1438" i="15"/>
  <c r="R1438" i="15"/>
  <c r="P1438" i="15"/>
  <c r="O1438" i="15"/>
  <c r="N1438" i="15"/>
  <c r="M1438" i="15"/>
  <c r="L1438" i="15"/>
  <c r="B1438" i="15"/>
  <c r="U1437" i="15"/>
  <c r="S1437" i="15"/>
  <c r="T1437" i="15" s="1"/>
  <c r="R1437" i="15"/>
  <c r="Q1437" i="15"/>
  <c r="P1437" i="15"/>
  <c r="O1437" i="15"/>
  <c r="N1437" i="15"/>
  <c r="M1437" i="15"/>
  <c r="L1437" i="15"/>
  <c r="B1437" i="15"/>
  <c r="Q1436" i="15" s="1"/>
  <c r="R1436" i="15" s="1"/>
  <c r="U1436" i="15"/>
  <c r="S1436" i="15"/>
  <c r="T1436" i="15" s="1"/>
  <c r="P1436" i="15"/>
  <c r="O1436" i="15"/>
  <c r="N1436" i="15"/>
  <c r="M1436" i="15"/>
  <c r="L1436" i="15"/>
  <c r="B1436" i="15"/>
  <c r="U1435" i="15"/>
  <c r="S1435" i="15"/>
  <c r="T1435" i="15" s="1"/>
  <c r="Q1435" i="15"/>
  <c r="R1435" i="15" s="1"/>
  <c r="P1435" i="15"/>
  <c r="O1435" i="15"/>
  <c r="N1435" i="15"/>
  <c r="M1435" i="15"/>
  <c r="L1435" i="15"/>
  <c r="B1435" i="15"/>
  <c r="T1434" i="15"/>
  <c r="U1434" i="15" s="1"/>
  <c r="S1434" i="15"/>
  <c r="R1434" i="15"/>
  <c r="Q1434" i="15"/>
  <c r="P1434" i="15"/>
  <c r="N1434" i="15"/>
  <c r="O1434" i="15" s="1"/>
  <c r="M1434" i="15"/>
  <c r="L1434" i="15"/>
  <c r="B1434" i="15"/>
  <c r="S1433" i="15"/>
  <c r="T1433" i="15" s="1"/>
  <c r="U1433" i="15" s="1"/>
  <c r="P1433" i="15"/>
  <c r="N1433" i="15"/>
  <c r="O1433" i="15" s="1"/>
  <c r="M1433" i="15"/>
  <c r="L1433" i="15"/>
  <c r="B1433" i="15"/>
  <c r="Q1432" i="15" s="1"/>
  <c r="R1432" i="15" s="1"/>
  <c r="T1432" i="15"/>
  <c r="U1432" i="15" s="1"/>
  <c r="S1432" i="15"/>
  <c r="P1432" i="15"/>
  <c r="O1432" i="15"/>
  <c r="N1432" i="15"/>
  <c r="M1432" i="15"/>
  <c r="L1432" i="15"/>
  <c r="B1432" i="15"/>
  <c r="S1431" i="15"/>
  <c r="T1431" i="15" s="1"/>
  <c r="U1431" i="15" s="1"/>
  <c r="P1431" i="15"/>
  <c r="O1431" i="15"/>
  <c r="N1431" i="15"/>
  <c r="M1431" i="15"/>
  <c r="L1431" i="15"/>
  <c r="B1431" i="15"/>
  <c r="Q1430" i="15" s="1"/>
  <c r="U1430" i="15"/>
  <c r="T1430" i="15"/>
  <c r="S1430" i="15"/>
  <c r="R1430" i="15"/>
  <c r="P1430" i="15"/>
  <c r="O1430" i="15"/>
  <c r="N1430" i="15"/>
  <c r="M1430" i="15"/>
  <c r="L1430" i="15"/>
  <c r="B1430" i="15"/>
  <c r="S1429" i="15"/>
  <c r="T1429" i="15" s="1"/>
  <c r="U1429" i="15" s="1"/>
  <c r="Q1429" i="15"/>
  <c r="R1429" i="15" s="1"/>
  <c r="P1429" i="15"/>
  <c r="O1429" i="15"/>
  <c r="N1429" i="15"/>
  <c r="M1429" i="15"/>
  <c r="L1429" i="15"/>
  <c r="B1429" i="15"/>
  <c r="Q1428" i="15" s="1"/>
  <c r="R1428" i="15" s="1"/>
  <c r="T1428" i="15"/>
  <c r="U1428" i="15" s="1"/>
  <c r="S1428" i="15"/>
  <c r="P1428" i="15"/>
  <c r="O1428" i="15"/>
  <c r="N1428" i="15"/>
  <c r="M1428" i="15"/>
  <c r="L1428" i="15"/>
  <c r="B1428" i="15"/>
  <c r="U1427" i="15"/>
  <c r="S1427" i="15"/>
  <c r="T1427" i="15" s="1"/>
  <c r="Q1427" i="15"/>
  <c r="R1427" i="15" s="1"/>
  <c r="P1427" i="15"/>
  <c r="N1427" i="15"/>
  <c r="O1427" i="15" s="1"/>
  <c r="M1427" i="15"/>
  <c r="L1427" i="15"/>
  <c r="B1427" i="15"/>
  <c r="T1426" i="15"/>
  <c r="U1426" i="15" s="1"/>
  <c r="S1426" i="15"/>
  <c r="Q1426" i="15"/>
  <c r="R1426" i="15" s="1"/>
  <c r="P1426" i="15"/>
  <c r="N1426" i="15"/>
  <c r="O1426" i="15" s="1"/>
  <c r="M1426" i="15"/>
  <c r="L1426" i="15"/>
  <c r="B1426" i="15"/>
  <c r="T1425" i="15"/>
  <c r="U1425" i="15" s="1"/>
  <c r="S1425" i="15"/>
  <c r="Q1425" i="15"/>
  <c r="R1425" i="15" s="1"/>
  <c r="P1425" i="15"/>
  <c r="N1425" i="15"/>
  <c r="O1425" i="15" s="1"/>
  <c r="M1425" i="15"/>
  <c r="L1425" i="15"/>
  <c r="B1425" i="15"/>
  <c r="Q1424" i="15" s="1"/>
  <c r="T1424" i="15"/>
  <c r="U1424" i="15" s="1"/>
  <c r="S1424" i="15"/>
  <c r="R1424" i="15"/>
  <c r="P1424" i="15"/>
  <c r="O1424" i="15"/>
  <c r="N1424" i="15"/>
  <c r="M1424" i="15"/>
  <c r="L1424" i="15"/>
  <c r="B1424" i="15"/>
  <c r="Q1423" i="15" s="1"/>
  <c r="S1423" i="15"/>
  <c r="T1423" i="15" s="1"/>
  <c r="U1423" i="15" s="1"/>
  <c r="R1423" i="15"/>
  <c r="P1423" i="15"/>
  <c r="N1423" i="15"/>
  <c r="O1423" i="15" s="1"/>
  <c r="M1423" i="15"/>
  <c r="L1423" i="15"/>
  <c r="B1423" i="15"/>
  <c r="U1422" i="15"/>
  <c r="T1422" i="15"/>
  <c r="S1422" i="15"/>
  <c r="Q1422" i="15"/>
  <c r="R1422" i="15" s="1"/>
  <c r="P1422" i="15"/>
  <c r="N1422" i="15"/>
  <c r="O1422" i="15" s="1"/>
  <c r="M1422" i="15"/>
  <c r="L1422" i="15"/>
  <c r="B1422" i="15"/>
  <c r="S1421" i="15"/>
  <c r="T1421" i="15" s="1"/>
  <c r="U1421" i="15" s="1"/>
  <c r="Q1421" i="15"/>
  <c r="R1421" i="15" s="1"/>
  <c r="P1421" i="15"/>
  <c r="O1421" i="15"/>
  <c r="N1421" i="15"/>
  <c r="M1421" i="15"/>
  <c r="L1421" i="15"/>
  <c r="B1421" i="15"/>
  <c r="Q1420" i="15" s="1"/>
  <c r="R1420" i="15" s="1"/>
  <c r="S1420" i="15"/>
  <c r="T1420" i="15" s="1"/>
  <c r="U1420" i="15" s="1"/>
  <c r="P1420" i="15"/>
  <c r="N1420" i="15"/>
  <c r="O1420" i="15" s="1"/>
  <c r="M1420" i="15"/>
  <c r="L1420" i="15"/>
  <c r="B1420" i="15"/>
  <c r="Q1419" i="15" s="1"/>
  <c r="R1419" i="15" s="1"/>
  <c r="U1419" i="15"/>
  <c r="S1419" i="15"/>
  <c r="T1419" i="15" s="1"/>
  <c r="P1419" i="15"/>
  <c r="O1419" i="15"/>
  <c r="N1419" i="15"/>
  <c r="M1419" i="15"/>
  <c r="L1419" i="15"/>
  <c r="B1419" i="15"/>
  <c r="Q1418" i="15" s="1"/>
  <c r="R1418" i="15" s="1"/>
  <c r="S1418" i="15"/>
  <c r="T1418" i="15" s="1"/>
  <c r="U1418" i="15" s="1"/>
  <c r="P1418" i="15"/>
  <c r="N1418" i="15"/>
  <c r="O1418" i="15" s="1"/>
  <c r="M1418" i="15"/>
  <c r="L1418" i="15"/>
  <c r="B1418" i="15"/>
  <c r="T1417" i="15"/>
  <c r="U1417" i="15" s="1"/>
  <c r="S1417" i="15"/>
  <c r="Q1417" i="15"/>
  <c r="R1417" i="15" s="1"/>
  <c r="P1417" i="15"/>
  <c r="N1417" i="15"/>
  <c r="O1417" i="15" s="1"/>
  <c r="M1417" i="15"/>
  <c r="L1417" i="15"/>
  <c r="B1417" i="15"/>
  <c r="Q1416" i="15" s="1"/>
  <c r="S1416" i="15"/>
  <c r="T1416" i="15" s="1"/>
  <c r="U1416" i="15" s="1"/>
  <c r="R1416" i="15"/>
  <c r="P1416" i="15"/>
  <c r="N1416" i="15"/>
  <c r="O1416" i="15" s="1"/>
  <c r="M1416" i="15"/>
  <c r="L1416" i="15"/>
  <c r="B1416" i="15"/>
  <c r="U1415" i="15"/>
  <c r="S1415" i="15"/>
  <c r="T1415" i="15" s="1"/>
  <c r="R1415" i="15"/>
  <c r="Q1415" i="15"/>
  <c r="P1415" i="15"/>
  <c r="N1415" i="15"/>
  <c r="O1415" i="15" s="1"/>
  <c r="M1415" i="15"/>
  <c r="L1415" i="15"/>
  <c r="B1415" i="15"/>
  <c r="Q1414" i="15" s="1"/>
  <c r="R1414" i="15" s="1"/>
  <c r="T1414" i="15"/>
  <c r="U1414" i="15" s="1"/>
  <c r="S1414" i="15"/>
  <c r="P1414" i="15"/>
  <c r="N1414" i="15"/>
  <c r="O1414" i="15" s="1"/>
  <c r="M1414" i="15"/>
  <c r="L1414" i="15"/>
  <c r="B1414" i="15"/>
  <c r="T1413" i="15"/>
  <c r="U1413" i="15" s="1"/>
  <c r="S1413" i="15"/>
  <c r="Q1413" i="15"/>
  <c r="R1413" i="15" s="1"/>
  <c r="P1413" i="15"/>
  <c r="O1413" i="15"/>
  <c r="N1413" i="15"/>
  <c r="M1413" i="15"/>
  <c r="B1413" i="15"/>
  <c r="U1412" i="15"/>
  <c r="S1412" i="15"/>
  <c r="T1412" i="15" s="1"/>
  <c r="R1412" i="15"/>
  <c r="Q1412" i="15"/>
  <c r="P1412" i="15"/>
  <c r="N1412" i="15"/>
  <c r="O1412" i="15" s="1"/>
  <c r="M1412" i="15"/>
  <c r="B1412" i="15"/>
  <c r="S1411" i="15"/>
  <c r="T1411" i="15" s="1"/>
  <c r="U1411" i="15" s="1"/>
  <c r="Q1411" i="15"/>
  <c r="R1411" i="15" s="1"/>
  <c r="P1411" i="15"/>
  <c r="N1411" i="15"/>
  <c r="O1411" i="15" s="1"/>
  <c r="M1411" i="15"/>
  <c r="L1411" i="15"/>
  <c r="B1411" i="15"/>
  <c r="T1410" i="15"/>
  <c r="U1410" i="15" s="1"/>
  <c r="S1410" i="15"/>
  <c r="Q1410" i="15"/>
  <c r="R1410" i="15" s="1"/>
  <c r="P1410" i="15"/>
  <c r="N1410" i="15"/>
  <c r="O1410" i="15" s="1"/>
  <c r="M1410" i="15"/>
  <c r="L1410" i="15"/>
  <c r="B1410" i="15"/>
  <c r="T1409" i="15"/>
  <c r="U1409" i="15" s="1"/>
  <c r="S1409" i="15"/>
  <c r="Q1409" i="15"/>
  <c r="R1409" i="15" s="1"/>
  <c r="P1409" i="15"/>
  <c r="O1409" i="15"/>
  <c r="N1409" i="15"/>
  <c r="M1409" i="15"/>
  <c r="L1409" i="15"/>
  <c r="B1409" i="15"/>
  <c r="T1408" i="15"/>
  <c r="U1408" i="15" s="1"/>
  <c r="S1408" i="15"/>
  <c r="Q1408" i="15"/>
  <c r="R1408" i="15" s="1"/>
  <c r="P1408" i="15"/>
  <c r="O1408" i="15"/>
  <c r="N1408" i="15"/>
  <c r="M1408" i="15"/>
  <c r="L1408" i="15"/>
  <c r="B1408" i="15"/>
  <c r="T1407" i="15"/>
  <c r="U1407" i="15" s="1"/>
  <c r="S1407" i="15"/>
  <c r="R1407" i="15"/>
  <c r="Q1407" i="15"/>
  <c r="P1407" i="15"/>
  <c r="O1407" i="15"/>
  <c r="N1407" i="15"/>
  <c r="M1407" i="15"/>
  <c r="L1407" i="15"/>
  <c r="B1407" i="15"/>
  <c r="Q1406" i="15" s="1"/>
  <c r="U1406" i="15"/>
  <c r="T1406" i="15"/>
  <c r="S1406" i="15"/>
  <c r="R1406" i="15"/>
  <c r="P1406" i="15"/>
  <c r="N1406" i="15"/>
  <c r="O1406" i="15" s="1"/>
  <c r="M1406" i="15"/>
  <c r="L1406" i="15"/>
  <c r="B1406" i="15"/>
  <c r="Q1404" i="15" s="1"/>
  <c r="R1404" i="15" s="1"/>
  <c r="S1405" i="15"/>
  <c r="T1405" i="15" s="1"/>
  <c r="U1405" i="15" s="1"/>
  <c r="P1405" i="15"/>
  <c r="N1405" i="15"/>
  <c r="O1405" i="15" s="1"/>
  <c r="M1405" i="15"/>
  <c r="L1405" i="15"/>
  <c r="B1405" i="15"/>
  <c r="U1404" i="15"/>
  <c r="T1404" i="15"/>
  <c r="S1404" i="15"/>
  <c r="P1404" i="15"/>
  <c r="N1404" i="15"/>
  <c r="O1404" i="15" s="1"/>
  <c r="M1404" i="15"/>
  <c r="L1404" i="15"/>
  <c r="B1404" i="15"/>
  <c r="Q1403" i="15" s="1"/>
  <c r="R1403" i="15" s="1"/>
  <c r="U1403" i="15"/>
  <c r="S1403" i="15"/>
  <c r="T1403" i="15" s="1"/>
  <c r="P1403" i="15"/>
  <c r="N1403" i="15"/>
  <c r="O1403" i="15" s="1"/>
  <c r="M1403" i="15"/>
  <c r="L1403" i="15"/>
  <c r="B1403" i="15"/>
  <c r="T1402" i="15"/>
  <c r="U1402" i="15" s="1"/>
  <c r="S1402" i="15"/>
  <c r="Q1402" i="15"/>
  <c r="R1402" i="15" s="1"/>
  <c r="P1402" i="15"/>
  <c r="O1402" i="15"/>
  <c r="N1402" i="15"/>
  <c r="M1402" i="15"/>
  <c r="L1402" i="15"/>
  <c r="B1402" i="15"/>
  <c r="S1401" i="15"/>
  <c r="T1401" i="15" s="1"/>
  <c r="U1401" i="15" s="1"/>
  <c r="Q1401" i="15"/>
  <c r="R1401" i="15" s="1"/>
  <c r="P1401" i="15"/>
  <c r="O1401" i="15"/>
  <c r="N1401" i="15"/>
  <c r="M1401" i="15"/>
  <c r="L1401" i="15"/>
  <c r="B1401" i="15"/>
  <c r="Q1400" i="15" s="1"/>
  <c r="R1400" i="15" s="1"/>
  <c r="T1400" i="15"/>
  <c r="U1400" i="15" s="1"/>
  <c r="S1400" i="15"/>
  <c r="P1400" i="15"/>
  <c r="N1400" i="15"/>
  <c r="O1400" i="15" s="1"/>
  <c r="M1400" i="15"/>
  <c r="L1400" i="15"/>
  <c r="B1400" i="15"/>
  <c r="U1399" i="15"/>
  <c r="T1399" i="15"/>
  <c r="S1399" i="15"/>
  <c r="Q1399" i="15"/>
  <c r="R1399" i="15" s="1"/>
  <c r="P1399" i="15"/>
  <c r="O1399" i="15"/>
  <c r="N1399" i="15"/>
  <c r="M1399" i="15"/>
  <c r="L1399" i="15"/>
  <c r="B1399" i="15"/>
  <c r="Q1398" i="15" s="1"/>
  <c r="T1398" i="15"/>
  <c r="U1398" i="15" s="1"/>
  <c r="S1398" i="15"/>
  <c r="R1398" i="15"/>
  <c r="P1398" i="15"/>
  <c r="O1398" i="15"/>
  <c r="N1398" i="15"/>
  <c r="M1398" i="15"/>
  <c r="L1398" i="15"/>
  <c r="B1398" i="15"/>
  <c r="Q1397" i="15" s="1"/>
  <c r="R1397" i="15" s="1"/>
  <c r="S1397" i="15"/>
  <c r="T1397" i="15" s="1"/>
  <c r="U1397" i="15" s="1"/>
  <c r="P1397" i="15"/>
  <c r="N1397" i="15"/>
  <c r="O1397" i="15" s="1"/>
  <c r="M1397" i="15"/>
  <c r="L1397" i="15"/>
  <c r="B1397" i="15"/>
  <c r="Q1396" i="15" s="1"/>
  <c r="R1396" i="15" s="1"/>
  <c r="S1396" i="15"/>
  <c r="T1396" i="15" s="1"/>
  <c r="U1396" i="15" s="1"/>
  <c r="P1396" i="15"/>
  <c r="N1396" i="15"/>
  <c r="O1396" i="15" s="1"/>
  <c r="M1396" i="15"/>
  <c r="L1396" i="15"/>
  <c r="B1396" i="15"/>
  <c r="Q1395" i="15" s="1"/>
  <c r="R1395" i="15" s="1"/>
  <c r="S1395" i="15"/>
  <c r="T1395" i="15" s="1"/>
  <c r="U1395" i="15" s="1"/>
  <c r="P1395" i="15"/>
  <c r="N1395" i="15"/>
  <c r="O1395" i="15" s="1"/>
  <c r="M1395" i="15"/>
  <c r="L1395" i="15"/>
  <c r="B1395" i="15"/>
  <c r="S1394" i="15"/>
  <c r="T1394" i="15" s="1"/>
  <c r="U1394" i="15" s="1"/>
  <c r="Q1394" i="15"/>
  <c r="R1394" i="15" s="1"/>
  <c r="P1394" i="15"/>
  <c r="N1394" i="15"/>
  <c r="O1394" i="15" s="1"/>
  <c r="M1394" i="15"/>
  <c r="L1394" i="15"/>
  <c r="B1394" i="15"/>
  <c r="S1393" i="15"/>
  <c r="T1393" i="15" s="1"/>
  <c r="U1393" i="15" s="1"/>
  <c r="Q1393" i="15"/>
  <c r="R1393" i="15" s="1"/>
  <c r="P1393" i="15"/>
  <c r="N1393" i="15"/>
  <c r="O1393" i="15" s="1"/>
  <c r="M1393" i="15"/>
  <c r="L1393" i="15"/>
  <c r="B1393" i="15"/>
  <c r="Q1392" i="15" s="1"/>
  <c r="R1392" i="15" s="1"/>
  <c r="T1392" i="15"/>
  <c r="U1392" i="15" s="1"/>
  <c r="S1392" i="15"/>
  <c r="P1392" i="15"/>
  <c r="N1392" i="15"/>
  <c r="O1392" i="15" s="1"/>
  <c r="M1392" i="15"/>
  <c r="L1392" i="15"/>
  <c r="B1392" i="15"/>
  <c r="Q1391" i="15" s="1"/>
  <c r="R1391" i="15" s="1"/>
  <c r="U1391" i="15"/>
  <c r="T1391" i="15"/>
  <c r="S1391" i="15"/>
  <c r="P1391" i="15"/>
  <c r="O1391" i="15"/>
  <c r="N1391" i="15"/>
  <c r="M1391" i="15"/>
  <c r="L1391" i="15"/>
  <c r="B1391" i="15"/>
  <c r="T1390" i="15"/>
  <c r="U1390" i="15" s="1"/>
  <c r="S1390" i="15"/>
  <c r="R1390" i="15"/>
  <c r="Q1390" i="15"/>
  <c r="P1390" i="15"/>
  <c r="O1390" i="15"/>
  <c r="N1390" i="15"/>
  <c r="M1390" i="15"/>
  <c r="L1390" i="15"/>
  <c r="B1390" i="15"/>
  <c r="Q1389" i="15" s="1"/>
  <c r="R1389" i="15" s="1"/>
  <c r="U1389" i="15"/>
  <c r="T1389" i="15"/>
  <c r="S1389" i="15"/>
  <c r="P1389" i="15"/>
  <c r="O1389" i="15"/>
  <c r="N1389" i="15"/>
  <c r="M1389" i="15"/>
  <c r="L1389" i="15"/>
  <c r="B1389" i="15"/>
  <c r="Q1388" i="15" s="1"/>
  <c r="U1388" i="15"/>
  <c r="S1388" i="15"/>
  <c r="T1388" i="15" s="1"/>
  <c r="R1388" i="15"/>
  <c r="P1388" i="15"/>
  <c r="O1388" i="15"/>
  <c r="N1388" i="15"/>
  <c r="M1388" i="15"/>
  <c r="L1388" i="15"/>
  <c r="B1388" i="15"/>
  <c r="S1387" i="15"/>
  <c r="T1387" i="15" s="1"/>
  <c r="U1387" i="15" s="1"/>
  <c r="Q1387" i="15"/>
  <c r="R1387" i="15" s="1"/>
  <c r="P1387" i="15"/>
  <c r="N1387" i="15"/>
  <c r="O1387" i="15" s="1"/>
  <c r="M1387" i="15"/>
  <c r="L1387" i="15"/>
  <c r="B1387" i="15"/>
  <c r="U1386" i="15"/>
  <c r="S1386" i="15"/>
  <c r="T1386" i="15" s="1"/>
  <c r="Q1386" i="15"/>
  <c r="R1386" i="15" s="1"/>
  <c r="P1386" i="15"/>
  <c r="N1386" i="15"/>
  <c r="O1386" i="15" s="1"/>
  <c r="M1386" i="15"/>
  <c r="L1386" i="15"/>
  <c r="B1386" i="15"/>
  <c r="S1385" i="15"/>
  <c r="T1385" i="15" s="1"/>
  <c r="U1385" i="15" s="1"/>
  <c r="Q1385" i="15"/>
  <c r="R1385" i="15" s="1"/>
  <c r="P1385" i="15"/>
  <c r="O1385" i="15"/>
  <c r="N1385" i="15"/>
  <c r="M1385" i="15"/>
  <c r="L1385" i="15"/>
  <c r="B1385" i="15"/>
  <c r="T1384" i="15"/>
  <c r="U1384" i="15" s="1"/>
  <c r="S1384" i="15"/>
  <c r="R1384" i="15"/>
  <c r="Q1384" i="15"/>
  <c r="P1384" i="15"/>
  <c r="N1384" i="15"/>
  <c r="O1384" i="15" s="1"/>
  <c r="M1384" i="15"/>
  <c r="L1384" i="15"/>
  <c r="B1384" i="15"/>
  <c r="U1383" i="15"/>
  <c r="T1383" i="15"/>
  <c r="S1383" i="15"/>
  <c r="Q1383" i="15"/>
  <c r="R1383" i="15" s="1"/>
  <c r="P1383" i="15"/>
  <c r="O1383" i="15"/>
  <c r="N1383" i="15"/>
  <c r="M1383" i="15"/>
  <c r="L1383" i="15"/>
  <c r="B1383" i="15"/>
  <c r="T1382" i="15"/>
  <c r="U1382" i="15" s="1"/>
  <c r="S1382" i="15"/>
  <c r="R1382" i="15"/>
  <c r="Q1382" i="15"/>
  <c r="P1382" i="15"/>
  <c r="O1382" i="15"/>
  <c r="N1382" i="15"/>
  <c r="M1382" i="15"/>
  <c r="L1382" i="15"/>
  <c r="B1382" i="15"/>
  <c r="Q1381" i="15" s="1"/>
  <c r="S1381" i="15"/>
  <c r="T1381" i="15" s="1"/>
  <c r="U1381" i="15" s="1"/>
  <c r="R1381" i="15"/>
  <c r="P1381" i="15"/>
  <c r="O1381" i="15"/>
  <c r="N1381" i="15"/>
  <c r="M1381" i="15"/>
  <c r="L1381" i="15"/>
  <c r="B1381" i="15"/>
  <c r="Q1380" i="15" s="1"/>
  <c r="R1380" i="15" s="1"/>
  <c r="U1380" i="15"/>
  <c r="S1380" i="15"/>
  <c r="T1380" i="15" s="1"/>
  <c r="P1380" i="15"/>
  <c r="N1380" i="15"/>
  <c r="O1380" i="15" s="1"/>
  <c r="M1380" i="15"/>
  <c r="L1380" i="15"/>
  <c r="B1380" i="15"/>
  <c r="Q1379" i="15" s="1"/>
  <c r="R1379" i="15" s="1"/>
  <c r="S1379" i="15"/>
  <c r="T1379" i="15" s="1"/>
  <c r="U1379" i="15" s="1"/>
  <c r="P1379" i="15"/>
  <c r="N1379" i="15"/>
  <c r="O1379" i="15" s="1"/>
  <c r="M1379" i="15"/>
  <c r="L1379" i="15"/>
  <c r="B1379" i="15"/>
  <c r="S1378" i="15"/>
  <c r="T1378" i="15" s="1"/>
  <c r="U1378" i="15" s="1"/>
  <c r="Q1378" i="15"/>
  <c r="R1378" i="15" s="1"/>
  <c r="P1378" i="15"/>
  <c r="O1378" i="15"/>
  <c r="N1378" i="15"/>
  <c r="M1378" i="15"/>
  <c r="L1378" i="15"/>
  <c r="B1378" i="15"/>
  <c r="T1377" i="15"/>
  <c r="U1377" i="15" s="1"/>
  <c r="S1377" i="15"/>
  <c r="R1377" i="15"/>
  <c r="Q1377" i="15"/>
  <c r="P1377" i="15"/>
  <c r="N1377" i="15"/>
  <c r="O1377" i="15" s="1"/>
  <c r="M1377" i="15"/>
  <c r="L1377" i="15"/>
  <c r="B1377" i="15"/>
  <c r="U1376" i="15"/>
  <c r="T1376" i="15"/>
  <c r="S1376" i="15"/>
  <c r="Q1376" i="15"/>
  <c r="R1376" i="15" s="1"/>
  <c r="P1376" i="15"/>
  <c r="O1376" i="15"/>
  <c r="N1376" i="15"/>
  <c r="M1376" i="15"/>
  <c r="L1376" i="15"/>
  <c r="B1376" i="15"/>
  <c r="T1375" i="15"/>
  <c r="U1375" i="15" s="1"/>
  <c r="S1375" i="15"/>
  <c r="R1375" i="15"/>
  <c r="Q1375" i="15"/>
  <c r="P1375" i="15"/>
  <c r="O1375" i="15"/>
  <c r="N1375" i="15"/>
  <c r="M1375" i="15"/>
  <c r="L1375" i="15"/>
  <c r="B1375" i="15"/>
  <c r="S1374" i="15"/>
  <c r="T1374" i="15" s="1"/>
  <c r="U1374" i="15" s="1"/>
  <c r="R1374" i="15"/>
  <c r="Q1374" i="15"/>
  <c r="P1374" i="15"/>
  <c r="O1374" i="15"/>
  <c r="N1374" i="15"/>
  <c r="M1374" i="15"/>
  <c r="L1374" i="15"/>
  <c r="B1374" i="15"/>
  <c r="Q1373" i="15" s="1"/>
  <c r="R1373" i="15" s="1"/>
  <c r="U1373" i="15"/>
  <c r="T1373" i="15"/>
  <c r="S1373" i="15"/>
  <c r="P1373" i="15"/>
  <c r="O1373" i="15"/>
  <c r="N1373" i="15"/>
  <c r="M1373" i="15"/>
  <c r="L1373" i="15"/>
  <c r="B1373" i="15"/>
  <c r="S1372" i="15"/>
  <c r="T1372" i="15" s="1"/>
  <c r="U1372" i="15" s="1"/>
  <c r="Q1372" i="15"/>
  <c r="R1372" i="15" s="1"/>
  <c r="P1372" i="15"/>
  <c r="O1372" i="15"/>
  <c r="N1372" i="15"/>
  <c r="M1372" i="15"/>
  <c r="L1372" i="15"/>
  <c r="B1372" i="15"/>
  <c r="T1371" i="15"/>
  <c r="U1371" i="15" s="1"/>
  <c r="S1371" i="15"/>
  <c r="Q1371" i="15"/>
  <c r="R1371" i="15" s="1"/>
  <c r="P1371" i="15"/>
  <c r="N1371" i="15"/>
  <c r="O1371" i="15" s="1"/>
  <c r="M1371" i="15"/>
  <c r="L1371" i="15"/>
  <c r="B1371" i="15"/>
  <c r="Q1370" i="15" s="1"/>
  <c r="R1370" i="15" s="1"/>
  <c r="T1370" i="15"/>
  <c r="U1370" i="15" s="1"/>
  <c r="S1370" i="15"/>
  <c r="P1370" i="15"/>
  <c r="O1370" i="15"/>
  <c r="N1370" i="15"/>
  <c r="M1370" i="15"/>
  <c r="L1370" i="15"/>
  <c r="B1370" i="15"/>
  <c r="Q1369" i="15" s="1"/>
  <c r="R1369" i="15" s="1"/>
  <c r="T1369" i="15"/>
  <c r="U1369" i="15" s="1"/>
  <c r="S1369" i="15"/>
  <c r="P1369" i="15"/>
  <c r="O1369" i="15"/>
  <c r="N1369" i="15"/>
  <c r="M1369" i="15"/>
  <c r="L1369" i="15"/>
  <c r="B1369" i="15"/>
  <c r="T1368" i="15"/>
  <c r="U1368" i="15" s="1"/>
  <c r="S1368" i="15"/>
  <c r="R1368" i="15"/>
  <c r="Q1368" i="15"/>
  <c r="P1368" i="15"/>
  <c r="O1368" i="15"/>
  <c r="N1368" i="15"/>
  <c r="M1368" i="15"/>
  <c r="L1368" i="15"/>
  <c r="B1368" i="15"/>
  <c r="U1367" i="15"/>
  <c r="T1367" i="15"/>
  <c r="S1367" i="15"/>
  <c r="R1367" i="15"/>
  <c r="Q1367" i="15"/>
  <c r="P1367" i="15"/>
  <c r="O1367" i="15"/>
  <c r="N1367" i="15"/>
  <c r="M1367" i="15"/>
  <c r="L1367" i="15"/>
  <c r="B1367" i="15"/>
  <c r="U1366" i="15"/>
  <c r="T1366" i="15"/>
  <c r="S1366" i="15"/>
  <c r="R1366" i="15"/>
  <c r="Q1366" i="15"/>
  <c r="P1366" i="15"/>
  <c r="O1366" i="15"/>
  <c r="N1366" i="15"/>
  <c r="M1366" i="15"/>
  <c r="L1366" i="15"/>
  <c r="B1366" i="15"/>
  <c r="Q1365" i="15" s="1"/>
  <c r="U1365" i="15"/>
  <c r="S1365" i="15"/>
  <c r="T1365" i="15" s="1"/>
  <c r="R1365" i="15"/>
  <c r="P1365" i="15"/>
  <c r="O1365" i="15"/>
  <c r="N1365" i="15"/>
  <c r="M1365" i="15"/>
  <c r="L1365" i="15"/>
  <c r="B1365" i="15"/>
  <c r="U1364" i="15"/>
  <c r="S1364" i="15"/>
  <c r="T1364" i="15" s="1"/>
  <c r="R1364" i="15"/>
  <c r="Q1364" i="15"/>
  <c r="P1364" i="15"/>
  <c r="N1364" i="15"/>
  <c r="O1364" i="15" s="1"/>
  <c r="M1364" i="15"/>
  <c r="L1364" i="15"/>
  <c r="B1364" i="15"/>
  <c r="T1363" i="15"/>
  <c r="U1363" i="15" s="1"/>
  <c r="S1363" i="15"/>
  <c r="Q1363" i="15"/>
  <c r="R1363" i="15" s="1"/>
  <c r="P1363" i="15"/>
  <c r="N1363" i="15"/>
  <c r="O1363" i="15" s="1"/>
  <c r="M1363" i="15"/>
  <c r="L1363" i="15"/>
  <c r="B1363" i="15"/>
  <c r="Q1362" i="15" s="1"/>
  <c r="R1362" i="15" s="1"/>
  <c r="S1362" i="15"/>
  <c r="T1362" i="15" s="1"/>
  <c r="U1362" i="15" s="1"/>
  <c r="P1362" i="15"/>
  <c r="N1362" i="15"/>
  <c r="O1362" i="15" s="1"/>
  <c r="M1362" i="15"/>
  <c r="L1362" i="15"/>
  <c r="B1362" i="15"/>
  <c r="T1361" i="15"/>
  <c r="U1361" i="15" s="1"/>
  <c r="S1361" i="15"/>
  <c r="R1361" i="15"/>
  <c r="Q1361" i="15"/>
  <c r="P1361" i="15"/>
  <c r="O1361" i="15"/>
  <c r="N1361" i="15"/>
  <c r="M1361" i="15"/>
  <c r="L1361" i="15"/>
  <c r="B1361" i="15"/>
  <c r="S1360" i="15"/>
  <c r="T1360" i="15" s="1"/>
  <c r="U1360" i="15" s="1"/>
  <c r="R1360" i="15"/>
  <c r="Q1360" i="15"/>
  <c r="P1360" i="15"/>
  <c r="O1360" i="15"/>
  <c r="N1360" i="15"/>
  <c r="M1360" i="15"/>
  <c r="L1360" i="15"/>
  <c r="B1360" i="15"/>
  <c r="Q1359" i="15" s="1"/>
  <c r="R1359" i="15" s="1"/>
  <c r="U1359" i="15"/>
  <c r="T1359" i="15"/>
  <c r="S1359" i="15"/>
  <c r="P1359" i="15"/>
  <c r="N1359" i="15"/>
  <c r="O1359" i="15" s="1"/>
  <c r="M1359" i="15"/>
  <c r="L1359" i="15"/>
  <c r="B1359" i="15"/>
  <c r="S1358" i="15"/>
  <c r="T1358" i="15" s="1"/>
  <c r="U1358" i="15" s="1"/>
  <c r="Q1358" i="15"/>
  <c r="R1358" i="15" s="1"/>
  <c r="P1358" i="15"/>
  <c r="O1358" i="15"/>
  <c r="N1358" i="15"/>
  <c r="M1358" i="15"/>
  <c r="L1358" i="15"/>
  <c r="B1358" i="15"/>
  <c r="Q1357" i="15" s="1"/>
  <c r="R1357" i="15" s="1"/>
  <c r="S1357" i="15"/>
  <c r="T1357" i="15" s="1"/>
  <c r="U1357" i="15" s="1"/>
  <c r="P1357" i="15"/>
  <c r="O1357" i="15"/>
  <c r="N1357" i="15"/>
  <c r="M1357" i="15"/>
  <c r="L1357" i="15"/>
  <c r="B1357" i="15"/>
  <c r="U1356" i="15"/>
  <c r="S1356" i="15"/>
  <c r="T1356" i="15" s="1"/>
  <c r="Q1356" i="15"/>
  <c r="R1356" i="15" s="1"/>
  <c r="P1356" i="15"/>
  <c r="O1356" i="15"/>
  <c r="N1356" i="15"/>
  <c r="M1356" i="15"/>
  <c r="L1356" i="15"/>
  <c r="B1356" i="15"/>
  <c r="T1355" i="15"/>
  <c r="U1355" i="15" s="1"/>
  <c r="S1355" i="15"/>
  <c r="R1355" i="15"/>
  <c r="Q1355" i="15"/>
  <c r="P1355" i="15"/>
  <c r="N1355" i="15"/>
  <c r="O1355" i="15" s="1"/>
  <c r="M1355" i="15"/>
  <c r="L1355" i="15"/>
  <c r="B1355" i="15"/>
  <c r="Q1354" i="15" s="1"/>
  <c r="R1354" i="15" s="1"/>
  <c r="T1354" i="15"/>
  <c r="U1354" i="15" s="1"/>
  <c r="S1354" i="15"/>
  <c r="P1354" i="15"/>
  <c r="O1354" i="15"/>
  <c r="N1354" i="15"/>
  <c r="M1354" i="15"/>
  <c r="L1354" i="15"/>
  <c r="B1354" i="15"/>
  <c r="Q1353" i="15" s="1"/>
  <c r="S1353" i="15"/>
  <c r="T1353" i="15" s="1"/>
  <c r="U1353" i="15" s="1"/>
  <c r="R1353" i="15"/>
  <c r="P1353" i="15"/>
  <c r="O1353" i="15"/>
  <c r="N1353" i="15"/>
  <c r="M1353" i="15"/>
  <c r="L1353" i="15"/>
  <c r="B1353" i="15"/>
  <c r="Q1352" i="15" s="1"/>
  <c r="R1352" i="15" s="1"/>
  <c r="U1352" i="15"/>
  <c r="T1352" i="15"/>
  <c r="S1352" i="15"/>
  <c r="P1352" i="15"/>
  <c r="N1352" i="15"/>
  <c r="O1352" i="15" s="1"/>
  <c r="M1352" i="15"/>
  <c r="L1352" i="15"/>
  <c r="B1352" i="15"/>
  <c r="U1351" i="15"/>
  <c r="T1351" i="15"/>
  <c r="S1351" i="15"/>
  <c r="Q1351" i="15"/>
  <c r="R1351" i="15" s="1"/>
  <c r="P1351" i="15"/>
  <c r="O1351" i="15"/>
  <c r="N1351" i="15"/>
  <c r="M1351" i="15"/>
  <c r="L1351" i="15"/>
  <c r="B1351" i="15"/>
  <c r="T1350" i="15"/>
  <c r="U1350" i="15" s="1"/>
  <c r="S1350" i="15"/>
  <c r="R1350" i="15"/>
  <c r="Q1350" i="15"/>
  <c r="P1350" i="15"/>
  <c r="O1350" i="15"/>
  <c r="N1350" i="15"/>
  <c r="M1350" i="15"/>
  <c r="L1350" i="15"/>
  <c r="B1350" i="15"/>
  <c r="Q1349" i="15" s="1"/>
  <c r="R1349" i="15" s="1"/>
  <c r="S1349" i="15"/>
  <c r="T1349" i="15" s="1"/>
  <c r="U1349" i="15" s="1"/>
  <c r="P1349" i="15"/>
  <c r="N1349" i="15"/>
  <c r="O1349" i="15" s="1"/>
  <c r="M1349" i="15"/>
  <c r="L1349" i="15"/>
  <c r="B1349" i="15"/>
  <c r="U1348" i="15"/>
  <c r="S1348" i="15"/>
  <c r="T1348" i="15" s="1"/>
  <c r="R1348" i="15"/>
  <c r="Q1348" i="15"/>
  <c r="P1348" i="15"/>
  <c r="O1348" i="15"/>
  <c r="N1348" i="15"/>
  <c r="M1348" i="15"/>
  <c r="L1348" i="15"/>
  <c r="B1348" i="15"/>
  <c r="S1347" i="15"/>
  <c r="T1347" i="15" s="1"/>
  <c r="U1347" i="15" s="1"/>
  <c r="R1347" i="15"/>
  <c r="Q1347" i="15"/>
  <c r="P1347" i="15"/>
  <c r="N1347" i="15"/>
  <c r="O1347" i="15" s="1"/>
  <c r="M1347" i="15"/>
  <c r="L1347" i="15"/>
  <c r="B1347" i="15"/>
  <c r="U1346" i="15"/>
  <c r="T1346" i="15"/>
  <c r="S1346" i="15"/>
  <c r="Q1346" i="15"/>
  <c r="R1346" i="15" s="1"/>
  <c r="P1346" i="15"/>
  <c r="O1346" i="15"/>
  <c r="N1346" i="15"/>
  <c r="M1346" i="15"/>
  <c r="L1346" i="15"/>
  <c r="B1346" i="15"/>
  <c r="Q1345" i="15" s="1"/>
  <c r="R1345" i="15" s="1"/>
  <c r="T1345" i="15"/>
  <c r="U1345" i="15" s="1"/>
  <c r="S1345" i="15"/>
  <c r="P1345" i="15"/>
  <c r="O1345" i="15"/>
  <c r="N1345" i="15"/>
  <c r="M1345" i="15"/>
  <c r="L1345" i="15"/>
  <c r="B1345" i="15"/>
  <c r="S1344" i="15"/>
  <c r="T1344" i="15" s="1"/>
  <c r="U1344" i="15" s="1"/>
  <c r="R1344" i="15"/>
  <c r="Q1344" i="15"/>
  <c r="P1344" i="15"/>
  <c r="O1344" i="15"/>
  <c r="N1344" i="15"/>
  <c r="M1344" i="15"/>
  <c r="L1344" i="15"/>
  <c r="B1344" i="15"/>
  <c r="Q1343" i="15" s="1"/>
  <c r="R1343" i="15" s="1"/>
  <c r="U1343" i="15"/>
  <c r="T1343" i="15"/>
  <c r="S1343" i="15"/>
  <c r="P1343" i="15"/>
  <c r="N1343" i="15"/>
  <c r="O1343" i="15" s="1"/>
  <c r="M1343" i="15"/>
  <c r="L1343" i="15"/>
  <c r="B1343" i="15"/>
  <c r="S1342" i="15"/>
  <c r="T1342" i="15" s="1"/>
  <c r="U1342" i="15" s="1"/>
  <c r="Q1342" i="15"/>
  <c r="R1342" i="15" s="1"/>
  <c r="P1342" i="15"/>
  <c r="O1342" i="15"/>
  <c r="N1342" i="15"/>
  <c r="M1342" i="15"/>
  <c r="L1342" i="15"/>
  <c r="B1342" i="15"/>
  <c r="Q1341" i="15" s="1"/>
  <c r="R1341" i="15" s="1"/>
  <c r="T1341" i="15"/>
  <c r="U1341" i="15" s="1"/>
  <c r="S1341" i="15"/>
  <c r="P1341" i="15"/>
  <c r="N1341" i="15"/>
  <c r="O1341" i="15" s="1"/>
  <c r="M1341" i="15"/>
  <c r="L1341" i="15"/>
  <c r="B1341" i="15"/>
  <c r="Q1340" i="15" s="1"/>
  <c r="R1340" i="15" s="1"/>
  <c r="S1340" i="15"/>
  <c r="T1340" i="15" s="1"/>
  <c r="U1340" i="15" s="1"/>
  <c r="P1340" i="15"/>
  <c r="O1340" i="15"/>
  <c r="N1340" i="15"/>
  <c r="M1340" i="15"/>
  <c r="L1340" i="15"/>
  <c r="B1340" i="15"/>
  <c r="Q1339" i="15" s="1"/>
  <c r="R1339" i="15" s="1"/>
  <c r="T1339" i="15"/>
  <c r="U1339" i="15" s="1"/>
  <c r="S1339" i="15"/>
  <c r="P1339" i="15"/>
  <c r="N1339" i="15"/>
  <c r="O1339" i="15" s="1"/>
  <c r="M1339" i="15"/>
  <c r="L1339" i="15"/>
  <c r="B1339" i="15"/>
  <c r="T1338" i="15"/>
  <c r="U1338" i="15" s="1"/>
  <c r="S1338" i="15"/>
  <c r="Q1338" i="15"/>
  <c r="R1338" i="15" s="1"/>
  <c r="P1338" i="15"/>
  <c r="O1338" i="15"/>
  <c r="N1338" i="15"/>
  <c r="M1338" i="15"/>
  <c r="L1338" i="15"/>
  <c r="B1338" i="15"/>
  <c r="Q1337" i="15" s="1"/>
  <c r="R1337" i="15" s="1"/>
  <c r="T1337" i="15"/>
  <c r="U1337" i="15" s="1"/>
  <c r="S1337" i="15"/>
  <c r="P1337" i="15"/>
  <c r="O1337" i="15"/>
  <c r="N1337" i="15"/>
  <c r="M1337" i="15"/>
  <c r="L1337" i="15"/>
  <c r="B1337" i="15"/>
  <c r="S1336" i="15"/>
  <c r="T1336" i="15" s="1"/>
  <c r="U1336" i="15" s="1"/>
  <c r="R1336" i="15"/>
  <c r="Q1336" i="15"/>
  <c r="P1336" i="15"/>
  <c r="O1336" i="15"/>
  <c r="N1336" i="15"/>
  <c r="M1336" i="15"/>
  <c r="L1336" i="15"/>
  <c r="B1336" i="15"/>
  <c r="Q1335" i="15" s="1"/>
  <c r="U1335" i="15"/>
  <c r="T1335" i="15"/>
  <c r="S1335" i="15"/>
  <c r="R1335" i="15"/>
  <c r="P1335" i="15"/>
  <c r="N1335" i="15"/>
  <c r="O1335" i="15" s="1"/>
  <c r="M1335" i="15"/>
  <c r="L1335" i="15"/>
  <c r="B1335" i="15"/>
  <c r="U1334" i="15"/>
  <c r="S1334" i="15"/>
  <c r="T1334" i="15" s="1"/>
  <c r="Q1334" i="15"/>
  <c r="R1334" i="15" s="1"/>
  <c r="P1334" i="15"/>
  <c r="O1334" i="15"/>
  <c r="N1334" i="15"/>
  <c r="M1334" i="15"/>
  <c r="L1334" i="15"/>
  <c r="B1334" i="15"/>
  <c r="Q1333" i="15" s="1"/>
  <c r="R1333" i="15" s="1"/>
  <c r="T1333" i="15"/>
  <c r="U1333" i="15" s="1"/>
  <c r="S1333" i="15"/>
  <c r="P1333" i="15"/>
  <c r="N1333" i="15"/>
  <c r="O1333" i="15" s="1"/>
  <c r="M1333" i="15"/>
  <c r="L1333" i="15"/>
  <c r="B1333" i="15"/>
  <c r="Q1332" i="15" s="1"/>
  <c r="R1332" i="15" s="1"/>
  <c r="S1332" i="15"/>
  <c r="T1332" i="15" s="1"/>
  <c r="U1332" i="15" s="1"/>
  <c r="P1332" i="15"/>
  <c r="N1332" i="15"/>
  <c r="O1332" i="15" s="1"/>
  <c r="M1332" i="15"/>
  <c r="L1332" i="15"/>
  <c r="B1332" i="15"/>
  <c r="T1331" i="15"/>
  <c r="U1331" i="15" s="1"/>
  <c r="S1331" i="15"/>
  <c r="R1331" i="15"/>
  <c r="Q1331" i="15"/>
  <c r="P1331" i="15"/>
  <c r="N1331" i="15"/>
  <c r="O1331" i="15" s="1"/>
  <c r="M1331" i="15"/>
  <c r="L1331" i="15"/>
  <c r="B1331" i="15"/>
  <c r="U1330" i="15"/>
  <c r="T1330" i="15"/>
  <c r="S1330" i="15"/>
  <c r="Q1330" i="15"/>
  <c r="R1330" i="15" s="1"/>
  <c r="P1330" i="15"/>
  <c r="O1330" i="15"/>
  <c r="N1330" i="15"/>
  <c r="M1330" i="15"/>
  <c r="L1330" i="15"/>
  <c r="B1330" i="15"/>
  <c r="Q1329" i="15" s="1"/>
  <c r="R1329" i="15" s="1"/>
  <c r="T1329" i="15"/>
  <c r="U1329" i="15" s="1"/>
  <c r="S1329" i="15"/>
  <c r="P1329" i="15"/>
  <c r="O1329" i="15"/>
  <c r="N1329" i="15"/>
  <c r="M1329" i="15"/>
  <c r="L1329" i="15"/>
  <c r="B1329" i="15"/>
  <c r="S1328" i="15"/>
  <c r="T1328" i="15" s="1"/>
  <c r="U1328" i="15" s="1"/>
  <c r="R1328" i="15"/>
  <c r="Q1328" i="15"/>
  <c r="P1328" i="15"/>
  <c r="O1328" i="15"/>
  <c r="N1328" i="15"/>
  <c r="M1328" i="15"/>
  <c r="L1328" i="15"/>
  <c r="B1328" i="15"/>
  <c r="Q1327" i="15" s="1"/>
  <c r="R1327" i="15" s="1"/>
  <c r="U1327" i="15"/>
  <c r="T1327" i="15"/>
  <c r="S1327" i="15"/>
  <c r="P1327" i="15"/>
  <c r="N1327" i="15"/>
  <c r="O1327" i="15" s="1"/>
  <c r="M1327" i="15"/>
  <c r="L1327" i="15"/>
  <c r="B1327" i="15"/>
  <c r="S1326" i="15"/>
  <c r="T1326" i="15" s="1"/>
  <c r="U1326" i="15" s="1"/>
  <c r="Q1326" i="15"/>
  <c r="R1326" i="15" s="1"/>
  <c r="P1326" i="15"/>
  <c r="O1326" i="15"/>
  <c r="N1326" i="15"/>
  <c r="M1326" i="15"/>
  <c r="L1326" i="15"/>
  <c r="B1326" i="15"/>
  <c r="Q1325" i="15" s="1"/>
  <c r="R1325" i="15" s="1"/>
  <c r="T1325" i="15"/>
  <c r="U1325" i="15" s="1"/>
  <c r="S1325" i="15"/>
  <c r="P1325" i="15"/>
  <c r="N1325" i="15"/>
  <c r="O1325" i="15" s="1"/>
  <c r="M1325" i="15"/>
  <c r="L1325" i="15"/>
  <c r="B1325" i="15"/>
  <c r="Q1324" i="15" s="1"/>
  <c r="R1324" i="15" s="1"/>
  <c r="S1324" i="15"/>
  <c r="T1324" i="15" s="1"/>
  <c r="U1324" i="15" s="1"/>
  <c r="P1324" i="15"/>
  <c r="O1324" i="15"/>
  <c r="N1324" i="15"/>
  <c r="M1324" i="15"/>
  <c r="L1324" i="15"/>
  <c r="B1324" i="15"/>
  <c r="Q1323" i="15" s="1"/>
  <c r="R1323" i="15" s="1"/>
  <c r="T1323" i="15"/>
  <c r="U1323" i="15" s="1"/>
  <c r="S1323" i="15"/>
  <c r="P1323" i="15"/>
  <c r="N1323" i="15"/>
  <c r="O1323" i="15" s="1"/>
  <c r="M1323" i="15"/>
  <c r="L1323" i="15"/>
  <c r="B1323" i="15"/>
  <c r="T1322" i="15"/>
  <c r="U1322" i="15" s="1"/>
  <c r="S1322" i="15"/>
  <c r="Q1322" i="15"/>
  <c r="R1322" i="15" s="1"/>
  <c r="P1322" i="15"/>
  <c r="O1322" i="15"/>
  <c r="N1322" i="15"/>
  <c r="M1322" i="15"/>
  <c r="L1322" i="15"/>
  <c r="B1322" i="15"/>
  <c r="Q1321" i="15" s="1"/>
  <c r="R1321" i="15" s="1"/>
  <c r="T1321" i="15"/>
  <c r="U1321" i="15" s="1"/>
  <c r="S1321" i="15"/>
  <c r="P1321" i="15"/>
  <c r="O1321" i="15"/>
  <c r="N1321" i="15"/>
  <c r="M1321" i="15"/>
  <c r="L1321" i="15"/>
  <c r="B1321" i="15"/>
  <c r="S1320" i="15"/>
  <c r="T1320" i="15" s="1"/>
  <c r="U1320" i="15" s="1"/>
  <c r="R1320" i="15"/>
  <c r="Q1320" i="15"/>
  <c r="P1320" i="15"/>
  <c r="O1320" i="15"/>
  <c r="N1320" i="15"/>
  <c r="M1320" i="15"/>
  <c r="L1320" i="15"/>
  <c r="B1320" i="15"/>
  <c r="Q1319" i="15" s="1"/>
  <c r="U1319" i="15"/>
  <c r="T1319" i="15"/>
  <c r="S1319" i="15"/>
  <c r="R1319" i="15"/>
  <c r="P1319" i="15"/>
  <c r="N1319" i="15"/>
  <c r="O1319" i="15" s="1"/>
  <c r="M1319" i="15"/>
  <c r="L1319" i="15"/>
  <c r="B1319" i="15"/>
  <c r="U1318" i="15"/>
  <c r="S1318" i="15"/>
  <c r="T1318" i="15" s="1"/>
  <c r="Q1318" i="15"/>
  <c r="R1318" i="15" s="1"/>
  <c r="P1318" i="15"/>
  <c r="O1318" i="15"/>
  <c r="N1318" i="15"/>
  <c r="M1318" i="15"/>
  <c r="L1318" i="15"/>
  <c r="B1318" i="15"/>
  <c r="Q1317" i="15" s="1"/>
  <c r="R1317" i="15" s="1"/>
  <c r="T1317" i="15"/>
  <c r="U1317" i="15" s="1"/>
  <c r="S1317" i="15"/>
  <c r="P1317" i="15"/>
  <c r="N1317" i="15"/>
  <c r="O1317" i="15" s="1"/>
  <c r="M1317" i="15"/>
  <c r="L1317" i="15"/>
  <c r="B1317" i="15"/>
  <c r="Q1316" i="15" s="1"/>
  <c r="R1316" i="15" s="1"/>
  <c r="S1316" i="15"/>
  <c r="T1316" i="15" s="1"/>
  <c r="U1316" i="15" s="1"/>
  <c r="P1316" i="15"/>
  <c r="N1316" i="15"/>
  <c r="O1316" i="15" s="1"/>
  <c r="M1316" i="15"/>
  <c r="L1316" i="15"/>
  <c r="B1316" i="15"/>
  <c r="T1315" i="15"/>
  <c r="U1315" i="15" s="1"/>
  <c r="S1315" i="15"/>
  <c r="R1315" i="15"/>
  <c r="Q1315" i="15"/>
  <c r="P1315" i="15"/>
  <c r="N1315" i="15"/>
  <c r="O1315" i="15" s="1"/>
  <c r="M1315" i="15"/>
  <c r="L1315" i="15"/>
  <c r="B1315" i="15"/>
  <c r="U1314" i="15"/>
  <c r="T1314" i="15"/>
  <c r="S1314" i="15"/>
  <c r="Q1314" i="15"/>
  <c r="R1314" i="15" s="1"/>
  <c r="P1314" i="15"/>
  <c r="O1314" i="15"/>
  <c r="N1314" i="15"/>
  <c r="M1314" i="15"/>
  <c r="L1314" i="15"/>
  <c r="B1314" i="15"/>
  <c r="Q1313" i="15" s="1"/>
  <c r="T1313" i="15"/>
  <c r="U1313" i="15" s="1"/>
  <c r="S1313" i="15"/>
  <c r="R1313" i="15"/>
  <c r="P1313" i="15"/>
  <c r="O1313" i="15"/>
  <c r="N1313" i="15"/>
  <c r="M1313" i="15"/>
  <c r="L1313" i="15"/>
  <c r="B1313" i="15"/>
  <c r="S1312" i="15"/>
  <c r="T1312" i="15" s="1"/>
  <c r="U1312" i="15" s="1"/>
  <c r="R1312" i="15"/>
  <c r="Q1312" i="15"/>
  <c r="P1312" i="15"/>
  <c r="O1312" i="15"/>
  <c r="N1312" i="15"/>
  <c r="M1312" i="15"/>
  <c r="L1312" i="15"/>
  <c r="B1312" i="15"/>
  <c r="Q1311" i="15" s="1"/>
  <c r="R1311" i="15" s="1"/>
  <c r="U1311" i="15"/>
  <c r="T1311" i="15"/>
  <c r="S1311" i="15"/>
  <c r="P1311" i="15"/>
  <c r="N1311" i="15"/>
  <c r="O1311" i="15" s="1"/>
  <c r="M1311" i="15"/>
  <c r="L1311" i="15"/>
  <c r="B1311" i="15"/>
  <c r="U1310" i="15"/>
  <c r="S1310" i="15"/>
  <c r="T1310" i="15" s="1"/>
  <c r="Q1310" i="15"/>
  <c r="R1310" i="15" s="1"/>
  <c r="P1310" i="15"/>
  <c r="O1310" i="15"/>
  <c r="N1310" i="15"/>
  <c r="M1310" i="15"/>
  <c r="L1310" i="15"/>
  <c r="B1310" i="15"/>
  <c r="Q1309" i="15" s="1"/>
  <c r="R1309" i="15" s="1"/>
  <c r="S1309" i="15"/>
  <c r="T1309" i="15" s="1"/>
  <c r="U1309" i="15" s="1"/>
  <c r="P1309" i="15"/>
  <c r="N1309" i="15"/>
  <c r="O1309" i="15" s="1"/>
  <c r="M1309" i="15"/>
  <c r="L1309" i="15"/>
  <c r="B1309" i="15"/>
  <c r="Q1308" i="15" s="1"/>
  <c r="R1308" i="15" s="1"/>
  <c r="S1308" i="15"/>
  <c r="T1308" i="15" s="1"/>
  <c r="U1308" i="15" s="1"/>
  <c r="P1308" i="15"/>
  <c r="O1308" i="15"/>
  <c r="N1308" i="15"/>
  <c r="M1308" i="15"/>
  <c r="L1308" i="15"/>
  <c r="B1308" i="15"/>
  <c r="Q1307" i="15" s="1"/>
  <c r="R1307" i="15" s="1"/>
  <c r="T1307" i="15"/>
  <c r="U1307" i="15" s="1"/>
  <c r="S1307" i="15"/>
  <c r="P1307" i="15"/>
  <c r="N1307" i="15"/>
  <c r="O1307" i="15" s="1"/>
  <c r="M1307" i="15"/>
  <c r="L1307" i="15"/>
  <c r="B1307" i="15"/>
  <c r="T1306" i="15"/>
  <c r="U1306" i="15" s="1"/>
  <c r="S1306" i="15"/>
  <c r="Q1306" i="15"/>
  <c r="R1306" i="15" s="1"/>
  <c r="P1306" i="15"/>
  <c r="O1306" i="15"/>
  <c r="N1306" i="15"/>
  <c r="M1306" i="15"/>
  <c r="L1306" i="15"/>
  <c r="B1306" i="15"/>
  <c r="Q1305" i="15" s="1"/>
  <c r="R1305" i="15" s="1"/>
  <c r="T1305" i="15"/>
  <c r="U1305" i="15" s="1"/>
  <c r="S1305" i="15"/>
  <c r="P1305" i="15"/>
  <c r="O1305" i="15"/>
  <c r="N1305" i="15"/>
  <c r="M1305" i="15"/>
  <c r="L1305" i="15"/>
  <c r="B1305" i="15"/>
  <c r="U1304" i="15"/>
  <c r="S1304" i="15"/>
  <c r="T1304" i="15" s="1"/>
  <c r="R1304" i="15"/>
  <c r="Q1304" i="15"/>
  <c r="P1304" i="15"/>
  <c r="O1304" i="15"/>
  <c r="N1304" i="15"/>
  <c r="M1304" i="15"/>
  <c r="L1304" i="15"/>
  <c r="B1304" i="15"/>
  <c r="Q1303" i="15" s="1"/>
  <c r="R1303" i="15" s="1"/>
  <c r="U1303" i="15"/>
  <c r="T1303" i="15"/>
  <c r="S1303" i="15"/>
  <c r="P1303" i="15"/>
  <c r="N1303" i="15"/>
  <c r="O1303" i="15" s="1"/>
  <c r="M1303" i="15"/>
  <c r="L1303" i="15"/>
  <c r="B1303" i="15"/>
  <c r="U1302" i="15"/>
  <c r="S1302" i="15"/>
  <c r="T1302" i="15" s="1"/>
  <c r="P1302" i="15"/>
  <c r="O1302" i="15"/>
  <c r="N1302" i="15"/>
  <c r="M1302" i="15"/>
  <c r="L1302" i="15"/>
  <c r="B1302" i="15"/>
  <c r="Q1301" i="15" s="1"/>
  <c r="R1301" i="15" s="1"/>
  <c r="T1301" i="15"/>
  <c r="U1301" i="15" s="1"/>
  <c r="S1301" i="15"/>
  <c r="P1301" i="15"/>
  <c r="N1301" i="15"/>
  <c r="O1301" i="15" s="1"/>
  <c r="M1301" i="15"/>
  <c r="L1301" i="15"/>
  <c r="B1301" i="15"/>
  <c r="Q1300" i="15" s="1"/>
  <c r="R1300" i="15" s="1"/>
  <c r="U1300" i="15"/>
  <c r="S1300" i="15"/>
  <c r="T1300" i="15" s="1"/>
  <c r="P1300" i="15"/>
  <c r="O1300" i="15"/>
  <c r="N1300" i="15"/>
  <c r="M1300" i="15"/>
  <c r="L1300" i="15"/>
  <c r="B1300" i="15"/>
  <c r="T1299" i="15"/>
  <c r="U1299" i="15" s="1"/>
  <c r="S1299" i="15"/>
  <c r="R1299" i="15"/>
  <c r="Q1299" i="15"/>
  <c r="P1299" i="15"/>
  <c r="N1299" i="15"/>
  <c r="O1299" i="15" s="1"/>
  <c r="M1299" i="15"/>
  <c r="L1299" i="15"/>
  <c r="B1299" i="15"/>
  <c r="U1298" i="15"/>
  <c r="T1298" i="15"/>
  <c r="S1298" i="15"/>
  <c r="Q1298" i="15"/>
  <c r="R1298" i="15" s="1"/>
  <c r="P1298" i="15"/>
  <c r="O1298" i="15"/>
  <c r="N1298" i="15"/>
  <c r="M1298" i="15"/>
  <c r="L1298" i="15"/>
  <c r="B1298" i="15"/>
  <c r="Q1297" i="15" s="1"/>
  <c r="T1297" i="15"/>
  <c r="U1297" i="15" s="1"/>
  <c r="S1297" i="15"/>
  <c r="R1297" i="15"/>
  <c r="P1297" i="15"/>
  <c r="O1297" i="15"/>
  <c r="N1297" i="15"/>
  <c r="M1297" i="15"/>
  <c r="L1297" i="15"/>
  <c r="B1297" i="15"/>
  <c r="S1296" i="15"/>
  <c r="T1296" i="15" s="1"/>
  <c r="U1296" i="15" s="1"/>
  <c r="R1296" i="15"/>
  <c r="Q1296" i="15"/>
  <c r="P1296" i="15"/>
  <c r="O1296" i="15"/>
  <c r="N1296" i="15"/>
  <c r="M1296" i="15"/>
  <c r="L1296" i="15"/>
  <c r="B1296" i="15"/>
  <c r="Q1295" i="15" s="1"/>
  <c r="R1295" i="15" s="1"/>
  <c r="U1295" i="15"/>
  <c r="T1295" i="15"/>
  <c r="S1295" i="15"/>
  <c r="P1295" i="15"/>
  <c r="N1295" i="15"/>
  <c r="O1295" i="15" s="1"/>
  <c r="M1295" i="15"/>
  <c r="L1295" i="15"/>
  <c r="B1295" i="15"/>
  <c r="U1294" i="15"/>
  <c r="S1294" i="15"/>
  <c r="T1294" i="15" s="1"/>
  <c r="Q1294" i="15"/>
  <c r="R1294" i="15" s="1"/>
  <c r="P1294" i="15"/>
  <c r="O1294" i="15"/>
  <c r="N1294" i="15"/>
  <c r="M1294" i="15"/>
  <c r="L1294" i="15"/>
  <c r="B1294" i="15"/>
  <c r="Q1293" i="15" s="1"/>
  <c r="S1293" i="15"/>
  <c r="T1293" i="15" s="1"/>
  <c r="U1293" i="15" s="1"/>
  <c r="R1293" i="15"/>
  <c r="P1293" i="15"/>
  <c r="N1293" i="15"/>
  <c r="O1293" i="15" s="1"/>
  <c r="M1293" i="15"/>
  <c r="L1293" i="15"/>
  <c r="B1293" i="15"/>
  <c r="S1292" i="15"/>
  <c r="T1292" i="15" s="1"/>
  <c r="U1292" i="15" s="1"/>
  <c r="Q1292" i="15"/>
  <c r="R1292" i="15" s="1"/>
  <c r="P1292" i="15"/>
  <c r="N1292" i="15"/>
  <c r="O1292" i="15" s="1"/>
  <c r="M1292" i="15"/>
  <c r="L1292" i="15"/>
  <c r="B1292" i="15"/>
  <c r="T1291" i="15"/>
  <c r="U1291" i="15" s="1"/>
  <c r="S1291" i="15"/>
  <c r="R1291" i="15"/>
  <c r="Q1291" i="15"/>
  <c r="P1291" i="15"/>
  <c r="N1291" i="15"/>
  <c r="O1291" i="15" s="1"/>
  <c r="M1291" i="15"/>
  <c r="L1291" i="15"/>
  <c r="B1291" i="15"/>
  <c r="U1290" i="15"/>
  <c r="T1290" i="15"/>
  <c r="S1290" i="15"/>
  <c r="Q1290" i="15"/>
  <c r="R1290" i="15" s="1"/>
  <c r="P1290" i="15"/>
  <c r="O1290" i="15"/>
  <c r="N1290" i="15"/>
  <c r="M1290" i="15"/>
  <c r="L1290" i="15"/>
  <c r="B1290" i="15"/>
  <c r="Q1289" i="15" s="1"/>
  <c r="T1289" i="15"/>
  <c r="U1289" i="15" s="1"/>
  <c r="S1289" i="15"/>
  <c r="R1289" i="15"/>
  <c r="P1289" i="15"/>
  <c r="N1289" i="15"/>
  <c r="O1289" i="15" s="1"/>
  <c r="M1289" i="15"/>
  <c r="L1289" i="15"/>
  <c r="B1289" i="15"/>
  <c r="U1288" i="15"/>
  <c r="S1288" i="15"/>
  <c r="T1288" i="15" s="1"/>
  <c r="R1288" i="15"/>
  <c r="Q1288" i="15"/>
  <c r="P1288" i="15"/>
  <c r="O1288" i="15"/>
  <c r="N1288" i="15"/>
  <c r="M1288" i="15"/>
  <c r="L1288" i="15"/>
  <c r="B1288" i="15"/>
  <c r="Q1287" i="15" s="1"/>
  <c r="R1287" i="15" s="1"/>
  <c r="U1287" i="15"/>
  <c r="T1287" i="15"/>
  <c r="S1287" i="15"/>
  <c r="P1287" i="15"/>
  <c r="N1287" i="15"/>
  <c r="O1287" i="15" s="1"/>
  <c r="M1287" i="15"/>
  <c r="L1287" i="15"/>
  <c r="B1287" i="15"/>
  <c r="S1286" i="15"/>
  <c r="T1286" i="15" s="1"/>
  <c r="U1286" i="15" s="1"/>
  <c r="Q1286" i="15"/>
  <c r="R1286" i="15" s="1"/>
  <c r="P1286" i="15"/>
  <c r="O1286" i="15"/>
  <c r="N1286" i="15"/>
  <c r="M1286" i="15"/>
  <c r="L1286" i="15"/>
  <c r="B1286" i="15"/>
  <c r="Q1285" i="15" s="1"/>
  <c r="T1285" i="15"/>
  <c r="U1285" i="15" s="1"/>
  <c r="S1285" i="15"/>
  <c r="R1285" i="15"/>
  <c r="P1285" i="15"/>
  <c r="N1285" i="15"/>
  <c r="O1285" i="15" s="1"/>
  <c r="M1285" i="15"/>
  <c r="L1285" i="15"/>
  <c r="B1285" i="15"/>
  <c r="U1284" i="15"/>
  <c r="S1284" i="15"/>
  <c r="T1284" i="15" s="1"/>
  <c r="Q1284" i="15"/>
  <c r="R1284" i="15" s="1"/>
  <c r="P1284" i="15"/>
  <c r="O1284" i="15"/>
  <c r="N1284" i="15"/>
  <c r="M1284" i="15"/>
  <c r="L1284" i="15"/>
  <c r="B1284" i="15"/>
  <c r="T1283" i="15"/>
  <c r="U1283" i="15" s="1"/>
  <c r="S1283" i="15"/>
  <c r="Q1283" i="15"/>
  <c r="R1283" i="15" s="1"/>
  <c r="P1283" i="15"/>
  <c r="N1283" i="15"/>
  <c r="O1283" i="15" s="1"/>
  <c r="M1283" i="15"/>
  <c r="L1283" i="15"/>
  <c r="B1283" i="15"/>
  <c r="S1282" i="15"/>
  <c r="T1282" i="15" s="1"/>
  <c r="U1282" i="15" s="1"/>
  <c r="Q1282" i="15"/>
  <c r="R1282" i="15" s="1"/>
  <c r="P1282" i="15"/>
  <c r="O1282" i="15"/>
  <c r="N1282" i="15"/>
  <c r="M1282" i="15"/>
  <c r="L1282" i="15"/>
  <c r="B1282" i="15"/>
  <c r="Q1281" i="15" s="1"/>
  <c r="R1281" i="15" s="1"/>
  <c r="T1281" i="15"/>
  <c r="U1281" i="15" s="1"/>
  <c r="S1281" i="15"/>
  <c r="P1281" i="15"/>
  <c r="N1281" i="15"/>
  <c r="O1281" i="15" s="1"/>
  <c r="M1281" i="15"/>
  <c r="L1281" i="15"/>
  <c r="B1281" i="15"/>
  <c r="S1280" i="15"/>
  <c r="T1280" i="15" s="1"/>
  <c r="U1280" i="15" s="1"/>
  <c r="Q1280" i="15"/>
  <c r="R1280" i="15" s="1"/>
  <c r="P1280" i="15"/>
  <c r="O1280" i="15"/>
  <c r="N1280" i="15"/>
  <c r="M1280" i="15"/>
  <c r="L1280" i="15"/>
  <c r="B1280" i="15"/>
  <c r="Q1279" i="15" s="1"/>
  <c r="T1279" i="15"/>
  <c r="U1279" i="15" s="1"/>
  <c r="S1279" i="15"/>
  <c r="R1279" i="15"/>
  <c r="P1279" i="15"/>
  <c r="N1279" i="15"/>
  <c r="O1279" i="15" s="1"/>
  <c r="M1279" i="15"/>
  <c r="L1279" i="15"/>
  <c r="B1279" i="15"/>
  <c r="S1278" i="15"/>
  <c r="T1278" i="15" s="1"/>
  <c r="U1278" i="15" s="1"/>
  <c r="R1278" i="15"/>
  <c r="Q1278" i="15"/>
  <c r="P1278" i="15"/>
  <c r="O1278" i="15"/>
  <c r="N1278" i="15"/>
  <c r="M1278" i="15"/>
  <c r="L1278" i="15"/>
  <c r="B1278" i="15"/>
  <c r="Q1277" i="15" s="1"/>
  <c r="R1277" i="15" s="1"/>
  <c r="S1277" i="15"/>
  <c r="T1277" i="15" s="1"/>
  <c r="U1277" i="15" s="1"/>
  <c r="P1277" i="15"/>
  <c r="N1277" i="15"/>
  <c r="O1277" i="15" s="1"/>
  <c r="M1277" i="15"/>
  <c r="L1277" i="15"/>
  <c r="B1277" i="15"/>
  <c r="Q1276" i="15" s="1"/>
  <c r="R1276" i="15" s="1"/>
  <c r="S1276" i="15"/>
  <c r="T1276" i="15" s="1"/>
  <c r="U1276" i="15" s="1"/>
  <c r="P1276" i="15"/>
  <c r="O1276" i="15"/>
  <c r="N1276" i="15"/>
  <c r="M1276" i="15"/>
  <c r="L1276" i="15"/>
  <c r="B1276" i="15"/>
  <c r="S1275" i="15"/>
  <c r="T1275" i="15" s="1"/>
  <c r="U1275" i="15" s="1"/>
  <c r="Q1275" i="15"/>
  <c r="R1275" i="15" s="1"/>
  <c r="P1275" i="15"/>
  <c r="N1275" i="15"/>
  <c r="O1275" i="15" s="1"/>
  <c r="M1275" i="15"/>
  <c r="L1275" i="15"/>
  <c r="B1275" i="15"/>
  <c r="S1274" i="15"/>
  <c r="T1274" i="15" s="1"/>
  <c r="U1274" i="15" s="1"/>
  <c r="Q1274" i="15"/>
  <c r="R1274" i="15" s="1"/>
  <c r="P1274" i="15"/>
  <c r="O1274" i="15"/>
  <c r="N1274" i="15"/>
  <c r="M1274" i="15"/>
  <c r="L1274" i="15"/>
  <c r="B1274" i="15"/>
  <c r="T1273" i="15"/>
  <c r="U1273" i="15" s="1"/>
  <c r="S1273" i="15"/>
  <c r="R1273" i="15"/>
  <c r="Q1273" i="15"/>
  <c r="P1273" i="15"/>
  <c r="N1273" i="15"/>
  <c r="O1273" i="15" s="1"/>
  <c r="M1273" i="15"/>
  <c r="L1273" i="15"/>
  <c r="B1273" i="15"/>
  <c r="U1272" i="15"/>
  <c r="T1272" i="15"/>
  <c r="S1272" i="15"/>
  <c r="Q1272" i="15"/>
  <c r="R1272" i="15" s="1"/>
  <c r="P1272" i="15"/>
  <c r="O1272" i="15"/>
  <c r="N1272" i="15"/>
  <c r="M1272" i="15"/>
  <c r="L1272" i="15"/>
  <c r="B1272" i="15"/>
  <c r="Q1271" i="15" s="1"/>
  <c r="T1271" i="15"/>
  <c r="U1271" i="15" s="1"/>
  <c r="S1271" i="15"/>
  <c r="R1271" i="15"/>
  <c r="P1271" i="15"/>
  <c r="O1271" i="15"/>
  <c r="N1271" i="15"/>
  <c r="M1271" i="15"/>
  <c r="L1271" i="15"/>
  <c r="B1271" i="15"/>
  <c r="S1270" i="15"/>
  <c r="T1270" i="15" s="1"/>
  <c r="U1270" i="15" s="1"/>
  <c r="Q1270" i="15"/>
  <c r="R1270" i="15" s="1"/>
  <c r="P1270" i="15"/>
  <c r="O1270" i="15"/>
  <c r="N1270" i="15"/>
  <c r="M1270" i="15"/>
  <c r="L1270" i="15"/>
  <c r="B1270" i="15"/>
  <c r="Q1269" i="15" s="1"/>
  <c r="R1269" i="15" s="1"/>
  <c r="T1269" i="15"/>
  <c r="U1269" i="15" s="1"/>
  <c r="S1269" i="15"/>
  <c r="P1269" i="15"/>
  <c r="O1269" i="15"/>
  <c r="N1269" i="15"/>
  <c r="M1269" i="15"/>
  <c r="L1269" i="15"/>
  <c r="B1269" i="15"/>
  <c r="Q1268" i="15" s="1"/>
  <c r="R1268" i="15" s="1"/>
  <c r="U1268" i="15"/>
  <c r="S1268" i="15"/>
  <c r="T1268" i="15" s="1"/>
  <c r="P1268" i="15"/>
  <c r="O1268" i="15"/>
  <c r="N1268" i="15"/>
  <c r="M1268" i="15"/>
  <c r="L1268" i="15"/>
  <c r="B1268" i="15"/>
  <c r="T1267" i="15"/>
  <c r="U1267" i="15" s="1"/>
  <c r="S1267" i="15"/>
  <c r="R1267" i="15"/>
  <c r="Q1267" i="15"/>
  <c r="P1267" i="15"/>
  <c r="N1267" i="15"/>
  <c r="O1267" i="15" s="1"/>
  <c r="M1267" i="15"/>
  <c r="L1267" i="15"/>
  <c r="B1267" i="15"/>
  <c r="T1266" i="15"/>
  <c r="U1266" i="15" s="1"/>
  <c r="S1266" i="15"/>
  <c r="Q1266" i="15"/>
  <c r="R1266" i="15" s="1"/>
  <c r="P1266" i="15"/>
  <c r="O1266" i="15"/>
  <c r="N1266" i="15"/>
  <c r="M1266" i="15"/>
  <c r="L1266" i="15"/>
  <c r="B1266" i="15"/>
  <c r="Q1265" i="15" s="1"/>
  <c r="R1265" i="15" s="1"/>
  <c r="S1265" i="15"/>
  <c r="T1265" i="15" s="1"/>
  <c r="U1265" i="15" s="1"/>
  <c r="P1265" i="15"/>
  <c r="O1265" i="15"/>
  <c r="N1265" i="15"/>
  <c r="M1265" i="15"/>
  <c r="L1265" i="15"/>
  <c r="B1265" i="15"/>
  <c r="Q1264" i="15" s="1"/>
  <c r="R1264" i="15" s="1"/>
  <c r="U1264" i="15"/>
  <c r="T1264" i="15"/>
  <c r="S1264" i="15"/>
  <c r="P1264" i="15"/>
  <c r="N1264" i="15"/>
  <c r="O1264" i="15" s="1"/>
  <c r="M1264" i="15"/>
  <c r="L1264" i="15"/>
  <c r="B1264" i="15"/>
  <c r="U1263" i="15"/>
  <c r="T1263" i="15"/>
  <c r="S1263" i="15"/>
  <c r="Q1263" i="15"/>
  <c r="R1263" i="15" s="1"/>
  <c r="P1263" i="15"/>
  <c r="N1263" i="15"/>
  <c r="O1263" i="15" s="1"/>
  <c r="M1263" i="15"/>
  <c r="L1263" i="15"/>
  <c r="B1263" i="15"/>
  <c r="T1262" i="15"/>
  <c r="U1262" i="15" s="1"/>
  <c r="S1262" i="15"/>
  <c r="Q1262" i="15"/>
  <c r="R1262" i="15" s="1"/>
  <c r="P1262" i="15"/>
  <c r="O1262" i="15"/>
  <c r="N1262" i="15"/>
  <c r="M1262" i="15"/>
  <c r="L1262" i="15"/>
  <c r="B1262" i="15"/>
  <c r="Q1261" i="15" s="1"/>
  <c r="R1261" i="15" s="1"/>
  <c r="S1261" i="15"/>
  <c r="T1261" i="15" s="1"/>
  <c r="U1261" i="15" s="1"/>
  <c r="P1261" i="15"/>
  <c r="N1261" i="15"/>
  <c r="O1261" i="15" s="1"/>
  <c r="M1261" i="15"/>
  <c r="L1261" i="15"/>
  <c r="B1261" i="15"/>
  <c r="U1260" i="15"/>
  <c r="S1260" i="15"/>
  <c r="T1260" i="15" s="1"/>
  <c r="R1260" i="15"/>
  <c r="Q1260" i="15"/>
  <c r="P1260" i="15"/>
  <c r="O1260" i="15"/>
  <c r="N1260" i="15"/>
  <c r="M1260" i="15"/>
  <c r="L1260" i="15"/>
  <c r="B1260" i="15"/>
  <c r="Q1259" i="15" s="1"/>
  <c r="R1259" i="15" s="1"/>
  <c r="S1259" i="15"/>
  <c r="T1259" i="15" s="1"/>
  <c r="U1259" i="15" s="1"/>
  <c r="P1259" i="15"/>
  <c r="N1259" i="15"/>
  <c r="O1259" i="15" s="1"/>
  <c r="M1259" i="15"/>
  <c r="L1259" i="15"/>
  <c r="B1259" i="15"/>
  <c r="Q1258" i="15" s="1"/>
  <c r="R1258" i="15" s="1"/>
  <c r="U1258" i="15"/>
  <c r="T1258" i="15"/>
  <c r="S1258" i="15"/>
  <c r="P1258" i="15"/>
  <c r="N1258" i="15"/>
  <c r="O1258" i="15" s="1"/>
  <c r="M1258" i="15"/>
  <c r="L1258" i="15"/>
  <c r="B1258" i="15"/>
  <c r="Q1257" i="15" s="1"/>
  <c r="R1257" i="15" s="1"/>
  <c r="T1257" i="15"/>
  <c r="U1257" i="15" s="1"/>
  <c r="S1257" i="15"/>
  <c r="P1257" i="15"/>
  <c r="N1257" i="15"/>
  <c r="O1257" i="15" s="1"/>
  <c r="M1257" i="15"/>
  <c r="L1257" i="15"/>
  <c r="B1257" i="15"/>
  <c r="S1256" i="15"/>
  <c r="T1256" i="15" s="1"/>
  <c r="U1256" i="15" s="1"/>
  <c r="Q1256" i="15"/>
  <c r="R1256" i="15" s="1"/>
  <c r="P1256" i="15"/>
  <c r="N1256" i="15"/>
  <c r="O1256" i="15" s="1"/>
  <c r="M1256" i="15"/>
  <c r="L1256" i="15"/>
  <c r="B1256" i="15"/>
  <c r="Q1255" i="15" s="1"/>
  <c r="R1255" i="15" s="1"/>
  <c r="T1255" i="15"/>
  <c r="U1255" i="15" s="1"/>
  <c r="S1255" i="15"/>
  <c r="P1255" i="15"/>
  <c r="N1255" i="15"/>
  <c r="O1255" i="15" s="1"/>
  <c r="M1255" i="15"/>
  <c r="L1255" i="15"/>
  <c r="B1255" i="15"/>
  <c r="S1254" i="15"/>
  <c r="T1254" i="15" s="1"/>
  <c r="U1254" i="15" s="1"/>
  <c r="Q1254" i="15"/>
  <c r="R1254" i="15" s="1"/>
  <c r="P1254" i="15"/>
  <c r="O1254" i="15"/>
  <c r="N1254" i="15"/>
  <c r="M1254" i="15"/>
  <c r="L1254" i="15"/>
  <c r="B1254" i="15"/>
  <c r="Q1253" i="15" s="1"/>
  <c r="T1253" i="15"/>
  <c r="U1253" i="15" s="1"/>
  <c r="S1253" i="15"/>
  <c r="R1253" i="15"/>
  <c r="P1253" i="15"/>
  <c r="N1253" i="15"/>
  <c r="O1253" i="15" s="1"/>
  <c r="M1253" i="15"/>
  <c r="L1253" i="15"/>
  <c r="B1253" i="15"/>
  <c r="Q1252" i="15" s="1"/>
  <c r="R1252" i="15" s="1"/>
  <c r="S1252" i="15"/>
  <c r="T1252" i="15" s="1"/>
  <c r="U1252" i="15" s="1"/>
  <c r="P1252" i="15"/>
  <c r="O1252" i="15"/>
  <c r="N1252" i="15"/>
  <c r="M1252" i="15"/>
  <c r="L1252" i="15"/>
  <c r="B1252" i="15"/>
  <c r="Q1251" i="15" s="1"/>
  <c r="R1251" i="15" s="1"/>
  <c r="S1251" i="15"/>
  <c r="T1251" i="15" s="1"/>
  <c r="U1251" i="15" s="1"/>
  <c r="P1251" i="15"/>
  <c r="N1251" i="15"/>
  <c r="O1251" i="15" s="1"/>
  <c r="M1251" i="15"/>
  <c r="L1251" i="15"/>
  <c r="B1251" i="15"/>
  <c r="T1250" i="15"/>
  <c r="U1250" i="15" s="1"/>
  <c r="S1250" i="15"/>
  <c r="Q1250" i="15"/>
  <c r="R1250" i="15" s="1"/>
  <c r="P1250" i="15"/>
  <c r="O1250" i="15"/>
  <c r="N1250" i="15"/>
  <c r="M1250" i="15"/>
  <c r="L1250" i="15"/>
  <c r="B1250" i="15"/>
  <c r="S1249" i="15"/>
  <c r="T1249" i="15" s="1"/>
  <c r="U1249" i="15" s="1"/>
  <c r="Q1249" i="15"/>
  <c r="R1249" i="15" s="1"/>
  <c r="P1249" i="15"/>
  <c r="N1249" i="15"/>
  <c r="O1249" i="15" s="1"/>
  <c r="M1249" i="15"/>
  <c r="L1249" i="15"/>
  <c r="B1249" i="15"/>
  <c r="Q1248" i="15" s="1"/>
  <c r="R1248" i="15" s="1"/>
  <c r="T1248" i="15"/>
  <c r="U1248" i="15" s="1"/>
  <c r="S1248" i="15"/>
  <c r="P1248" i="15"/>
  <c r="N1248" i="15"/>
  <c r="O1248" i="15" s="1"/>
  <c r="M1248" i="15"/>
  <c r="L1248" i="15"/>
  <c r="B1248" i="15"/>
  <c r="Q1247" i="15" s="1"/>
  <c r="R1247" i="15" s="1"/>
  <c r="T1247" i="15"/>
  <c r="U1247" i="15" s="1"/>
  <c r="S1247" i="15"/>
  <c r="P1247" i="15"/>
  <c r="O1247" i="15"/>
  <c r="N1247" i="15"/>
  <c r="M1247" i="15"/>
  <c r="L1247" i="15"/>
  <c r="B1247" i="15"/>
  <c r="T1246" i="15"/>
  <c r="U1246" i="15" s="1"/>
  <c r="S1246" i="15"/>
  <c r="R1246" i="15"/>
  <c r="Q1246" i="15"/>
  <c r="P1246" i="15"/>
  <c r="O1246" i="15"/>
  <c r="N1246" i="15"/>
  <c r="M1246" i="15"/>
  <c r="L1246" i="15"/>
  <c r="B1246" i="15"/>
  <c r="U1245" i="15"/>
  <c r="T1245" i="15"/>
  <c r="S1245" i="15"/>
  <c r="Q1245" i="15"/>
  <c r="R1245" i="15" s="1"/>
  <c r="P1245" i="15"/>
  <c r="O1245" i="15"/>
  <c r="N1245" i="15"/>
  <c r="M1245" i="15"/>
  <c r="L1245" i="15"/>
  <c r="B1245" i="15"/>
  <c r="T1244" i="15"/>
  <c r="U1244" i="15" s="1"/>
  <c r="S1244" i="15"/>
  <c r="R1244" i="15"/>
  <c r="Q1244" i="15"/>
  <c r="P1244" i="15"/>
  <c r="O1244" i="15"/>
  <c r="N1244" i="15"/>
  <c r="M1244" i="15"/>
  <c r="L1244" i="15"/>
  <c r="B1244" i="15"/>
  <c r="Q1243" i="15" s="1"/>
  <c r="R1243" i="15" s="1"/>
  <c r="S1243" i="15"/>
  <c r="T1243" i="15" s="1"/>
  <c r="U1243" i="15" s="1"/>
  <c r="P1243" i="15"/>
  <c r="O1243" i="15"/>
  <c r="N1243" i="15"/>
  <c r="M1243" i="15"/>
  <c r="L1243" i="15"/>
  <c r="B1243" i="15"/>
  <c r="Q1242" i="15" s="1"/>
  <c r="R1242" i="15" s="1"/>
  <c r="S1242" i="15"/>
  <c r="T1242" i="15" s="1"/>
  <c r="U1242" i="15" s="1"/>
  <c r="P1242" i="15"/>
  <c r="N1242" i="15"/>
  <c r="O1242" i="15" s="1"/>
  <c r="M1242" i="15"/>
  <c r="L1242" i="15"/>
  <c r="B1242" i="15"/>
  <c r="S1241" i="15"/>
  <c r="T1241" i="15" s="1"/>
  <c r="U1241" i="15" s="1"/>
  <c r="Q1241" i="15"/>
  <c r="R1241" i="15" s="1"/>
  <c r="P1241" i="15"/>
  <c r="N1241" i="15"/>
  <c r="O1241" i="15" s="1"/>
  <c r="M1241" i="15"/>
  <c r="L1241" i="15"/>
  <c r="B1241" i="15"/>
  <c r="Q1240" i="15" s="1"/>
  <c r="R1240" i="15" s="1"/>
  <c r="T1240" i="15"/>
  <c r="U1240" i="15" s="1"/>
  <c r="S1240" i="15"/>
  <c r="P1240" i="15"/>
  <c r="N1240" i="15"/>
  <c r="O1240" i="15" s="1"/>
  <c r="M1240" i="15"/>
  <c r="L1240" i="15"/>
  <c r="B1240" i="15"/>
  <c r="Q1239" i="15" s="1"/>
  <c r="R1239" i="15" s="1"/>
  <c r="S1239" i="15"/>
  <c r="T1239" i="15" s="1"/>
  <c r="U1239" i="15" s="1"/>
  <c r="P1239" i="15"/>
  <c r="O1239" i="15"/>
  <c r="N1239" i="15"/>
  <c r="M1239" i="15"/>
  <c r="L1239" i="15"/>
  <c r="B1239" i="15"/>
  <c r="T1238" i="15"/>
  <c r="U1238" i="15" s="1"/>
  <c r="S1238" i="15"/>
  <c r="R1238" i="15"/>
  <c r="Q1238" i="15"/>
  <c r="P1238" i="15"/>
  <c r="N1238" i="15"/>
  <c r="O1238" i="15" s="1"/>
  <c r="M1238" i="15"/>
  <c r="L1238" i="15"/>
  <c r="B1238" i="15"/>
  <c r="U1237" i="15"/>
  <c r="T1237" i="15"/>
  <c r="S1237" i="15"/>
  <c r="Q1237" i="15"/>
  <c r="R1237" i="15" s="1"/>
  <c r="P1237" i="15"/>
  <c r="O1237" i="15"/>
  <c r="N1237" i="15"/>
  <c r="M1237" i="15"/>
  <c r="L1237" i="15"/>
  <c r="B1237" i="15"/>
  <c r="T1236" i="15"/>
  <c r="U1236" i="15" s="1"/>
  <c r="S1236" i="15"/>
  <c r="R1236" i="15"/>
  <c r="Q1236" i="15"/>
  <c r="P1236" i="15"/>
  <c r="O1236" i="15"/>
  <c r="N1236" i="15"/>
  <c r="M1236" i="15"/>
  <c r="L1236" i="15"/>
  <c r="B1236" i="15"/>
  <c r="Q1235" i="15" s="1"/>
  <c r="R1235" i="15" s="1"/>
  <c r="S1235" i="15"/>
  <c r="T1235" i="15" s="1"/>
  <c r="U1235" i="15" s="1"/>
  <c r="P1235" i="15"/>
  <c r="O1235" i="15"/>
  <c r="N1235" i="15"/>
  <c r="M1235" i="15"/>
  <c r="L1235" i="15"/>
  <c r="B1235" i="15"/>
  <c r="Q1234" i="15" s="1"/>
  <c r="R1234" i="15" s="1"/>
  <c r="S1234" i="15"/>
  <c r="T1234" i="15" s="1"/>
  <c r="U1234" i="15" s="1"/>
  <c r="P1234" i="15"/>
  <c r="N1234" i="15"/>
  <c r="O1234" i="15" s="1"/>
  <c r="M1234" i="15"/>
  <c r="L1234" i="15"/>
  <c r="B1234" i="15"/>
  <c r="S1233" i="15"/>
  <c r="T1233" i="15" s="1"/>
  <c r="U1233" i="15" s="1"/>
  <c r="Q1233" i="15"/>
  <c r="R1233" i="15" s="1"/>
  <c r="P1233" i="15"/>
  <c r="N1233" i="15"/>
  <c r="O1233" i="15" s="1"/>
  <c r="M1233" i="15"/>
  <c r="L1233" i="15"/>
  <c r="B1233" i="15"/>
  <c r="Q1232" i="15" s="1"/>
  <c r="R1232" i="15" s="1"/>
  <c r="T1232" i="15"/>
  <c r="U1232" i="15" s="1"/>
  <c r="S1232" i="15"/>
  <c r="P1232" i="15"/>
  <c r="N1232" i="15"/>
  <c r="O1232" i="15" s="1"/>
  <c r="M1232" i="15"/>
  <c r="L1232" i="15"/>
  <c r="B1232" i="15"/>
  <c r="Q1231" i="15" s="1"/>
  <c r="R1231" i="15" s="1"/>
  <c r="S1231" i="15"/>
  <c r="T1231" i="15" s="1"/>
  <c r="U1231" i="15" s="1"/>
  <c r="P1231" i="15"/>
  <c r="O1231" i="15"/>
  <c r="N1231" i="15"/>
  <c r="M1231" i="15"/>
  <c r="L1231" i="15"/>
  <c r="B1231" i="15"/>
  <c r="T1230" i="15"/>
  <c r="U1230" i="15" s="1"/>
  <c r="S1230" i="15"/>
  <c r="R1230" i="15"/>
  <c r="Q1230" i="15"/>
  <c r="P1230" i="15"/>
  <c r="N1230" i="15"/>
  <c r="O1230" i="15" s="1"/>
  <c r="M1230" i="15"/>
  <c r="L1230" i="15"/>
  <c r="B1230" i="15"/>
  <c r="U1229" i="15"/>
  <c r="T1229" i="15"/>
  <c r="S1229" i="15"/>
  <c r="Q1229" i="15"/>
  <c r="R1229" i="15" s="1"/>
  <c r="P1229" i="15"/>
  <c r="O1229" i="15"/>
  <c r="N1229" i="15"/>
  <c r="M1229" i="15"/>
  <c r="L1229" i="15"/>
  <c r="B1229" i="15"/>
  <c r="T1228" i="15"/>
  <c r="U1228" i="15" s="1"/>
  <c r="S1228" i="15"/>
  <c r="R1228" i="15"/>
  <c r="Q1228" i="15"/>
  <c r="P1228" i="15"/>
  <c r="O1228" i="15"/>
  <c r="N1228" i="15"/>
  <c r="M1228" i="15"/>
  <c r="L1228" i="15"/>
  <c r="B1228" i="15"/>
  <c r="Q1227" i="15" s="1"/>
  <c r="R1227" i="15" s="1"/>
  <c r="S1227" i="15"/>
  <c r="T1227" i="15" s="1"/>
  <c r="U1227" i="15" s="1"/>
  <c r="P1227" i="15"/>
  <c r="O1227" i="15"/>
  <c r="N1227" i="15"/>
  <c r="M1227" i="15"/>
  <c r="L1227" i="15"/>
  <c r="B1227" i="15"/>
  <c r="Q1226" i="15" s="1"/>
  <c r="R1226" i="15" s="1"/>
  <c r="S1226" i="15"/>
  <c r="T1226" i="15" s="1"/>
  <c r="U1226" i="15" s="1"/>
  <c r="P1226" i="15"/>
  <c r="N1226" i="15"/>
  <c r="O1226" i="15" s="1"/>
  <c r="M1226" i="15"/>
  <c r="L1226" i="15"/>
  <c r="B1226" i="15"/>
  <c r="S1225" i="15"/>
  <c r="T1225" i="15" s="1"/>
  <c r="U1225" i="15" s="1"/>
  <c r="Q1225" i="15"/>
  <c r="R1225" i="15" s="1"/>
  <c r="P1225" i="15"/>
  <c r="N1225" i="15"/>
  <c r="O1225" i="15" s="1"/>
  <c r="M1225" i="15"/>
  <c r="L1225" i="15"/>
  <c r="B1225" i="15"/>
  <c r="Q1224" i="15" s="1"/>
  <c r="R1224" i="15" s="1"/>
  <c r="T1224" i="15"/>
  <c r="U1224" i="15" s="1"/>
  <c r="S1224" i="15"/>
  <c r="P1224" i="15"/>
  <c r="N1224" i="15"/>
  <c r="O1224" i="15" s="1"/>
  <c r="M1224" i="15"/>
  <c r="L1224" i="15"/>
  <c r="B1224" i="15"/>
  <c r="Q1223" i="15" s="1"/>
  <c r="R1223" i="15" s="1"/>
  <c r="S1223" i="15"/>
  <c r="T1223" i="15" s="1"/>
  <c r="U1223" i="15" s="1"/>
  <c r="P1223" i="15"/>
  <c r="O1223" i="15"/>
  <c r="N1223" i="15"/>
  <c r="M1223" i="15"/>
  <c r="L1223" i="15"/>
  <c r="B1223" i="15"/>
  <c r="U1222" i="15"/>
  <c r="T1222" i="15"/>
  <c r="S1222" i="15"/>
  <c r="R1222" i="15"/>
  <c r="Q1222" i="15"/>
  <c r="P1222" i="15"/>
  <c r="N1222" i="15"/>
  <c r="O1222" i="15" s="1"/>
  <c r="M1222" i="15"/>
  <c r="L1222" i="15"/>
  <c r="B1222" i="15"/>
  <c r="U1221" i="15"/>
  <c r="T1221" i="15"/>
  <c r="S1221" i="15"/>
  <c r="Q1221" i="15"/>
  <c r="R1221" i="15" s="1"/>
  <c r="P1221" i="15"/>
  <c r="O1221" i="15"/>
  <c r="N1221" i="15"/>
  <c r="M1221" i="15"/>
  <c r="L1221" i="15"/>
  <c r="B1221" i="15"/>
  <c r="T1220" i="15"/>
  <c r="U1220" i="15" s="1"/>
  <c r="S1220" i="15"/>
  <c r="R1220" i="15"/>
  <c r="Q1220" i="15"/>
  <c r="P1220" i="15"/>
  <c r="O1220" i="15"/>
  <c r="N1220" i="15"/>
  <c r="M1220" i="15"/>
  <c r="L1220" i="15"/>
  <c r="B1220" i="15"/>
  <c r="Q1219" i="15" s="1"/>
  <c r="R1219" i="15" s="1"/>
  <c r="S1219" i="15"/>
  <c r="T1219" i="15" s="1"/>
  <c r="U1219" i="15" s="1"/>
  <c r="P1219" i="15"/>
  <c r="O1219" i="15"/>
  <c r="N1219" i="15"/>
  <c r="M1219" i="15"/>
  <c r="L1219" i="15"/>
  <c r="B1219" i="15"/>
  <c r="Q1218" i="15" s="1"/>
  <c r="R1218" i="15" s="1"/>
  <c r="S1218" i="15"/>
  <c r="T1218" i="15" s="1"/>
  <c r="U1218" i="15" s="1"/>
  <c r="P1218" i="15"/>
  <c r="N1218" i="15"/>
  <c r="O1218" i="15" s="1"/>
  <c r="M1218" i="15"/>
  <c r="L1218" i="15"/>
  <c r="B1218" i="15"/>
  <c r="S1217" i="15"/>
  <c r="T1217" i="15" s="1"/>
  <c r="U1217" i="15" s="1"/>
  <c r="Q1217" i="15"/>
  <c r="R1217" i="15" s="1"/>
  <c r="P1217" i="15"/>
  <c r="N1217" i="15"/>
  <c r="O1217" i="15" s="1"/>
  <c r="M1217" i="15"/>
  <c r="L1217" i="15"/>
  <c r="B1217" i="15"/>
  <c r="Q1216" i="15" s="1"/>
  <c r="R1216" i="15" s="1"/>
  <c r="T1216" i="15"/>
  <c r="U1216" i="15" s="1"/>
  <c r="S1216" i="15"/>
  <c r="P1216" i="15"/>
  <c r="N1216" i="15"/>
  <c r="O1216" i="15" s="1"/>
  <c r="M1216" i="15"/>
  <c r="L1216" i="15"/>
  <c r="B1216" i="15"/>
  <c r="Q1215" i="15" s="1"/>
  <c r="R1215" i="15" s="1"/>
  <c r="S1215" i="15"/>
  <c r="T1215" i="15" s="1"/>
  <c r="U1215" i="15" s="1"/>
  <c r="P1215" i="15"/>
  <c r="O1215" i="15"/>
  <c r="N1215" i="15"/>
  <c r="M1215" i="15"/>
  <c r="L1215" i="15"/>
  <c r="B1215" i="15"/>
  <c r="T1214" i="15"/>
  <c r="U1214" i="15" s="1"/>
  <c r="S1214" i="15"/>
  <c r="R1214" i="15"/>
  <c r="Q1214" i="15"/>
  <c r="P1214" i="15"/>
  <c r="N1214" i="15"/>
  <c r="O1214" i="15" s="1"/>
  <c r="M1214" i="15"/>
  <c r="L1214" i="15"/>
  <c r="B1214" i="15"/>
  <c r="U1213" i="15"/>
  <c r="T1213" i="15"/>
  <c r="S1213" i="15"/>
  <c r="Q1213" i="15"/>
  <c r="R1213" i="15" s="1"/>
  <c r="P1213" i="15"/>
  <c r="O1213" i="15"/>
  <c r="N1213" i="15"/>
  <c r="M1213" i="15"/>
  <c r="L1213" i="15"/>
  <c r="B1213" i="15"/>
  <c r="T1212" i="15"/>
  <c r="U1212" i="15" s="1"/>
  <c r="S1212" i="15"/>
  <c r="R1212" i="15"/>
  <c r="Q1212" i="15"/>
  <c r="P1212" i="15"/>
  <c r="O1212" i="15"/>
  <c r="N1212" i="15"/>
  <c r="M1212" i="15"/>
  <c r="L1212" i="15"/>
  <c r="B1212" i="15"/>
  <c r="Q1211" i="15" s="1"/>
  <c r="R1211" i="15" s="1"/>
  <c r="S1211" i="15"/>
  <c r="T1211" i="15" s="1"/>
  <c r="U1211" i="15" s="1"/>
  <c r="P1211" i="15"/>
  <c r="O1211" i="15"/>
  <c r="N1211" i="15"/>
  <c r="M1211" i="15"/>
  <c r="L1211" i="15"/>
  <c r="B1211" i="15"/>
  <c r="Q1210" i="15" s="1"/>
  <c r="R1210" i="15" s="1"/>
  <c r="S1210" i="15"/>
  <c r="T1210" i="15" s="1"/>
  <c r="U1210" i="15" s="1"/>
  <c r="P1210" i="15"/>
  <c r="N1210" i="15"/>
  <c r="O1210" i="15" s="1"/>
  <c r="M1210" i="15"/>
  <c r="L1210" i="15"/>
  <c r="B1210" i="15"/>
  <c r="S1209" i="15"/>
  <c r="T1209" i="15" s="1"/>
  <c r="U1209" i="15" s="1"/>
  <c r="Q1209" i="15"/>
  <c r="R1209" i="15" s="1"/>
  <c r="P1209" i="15"/>
  <c r="N1209" i="15"/>
  <c r="O1209" i="15" s="1"/>
  <c r="M1209" i="15"/>
  <c r="L1209" i="15"/>
  <c r="B1209" i="15"/>
  <c r="Q1208" i="15" s="1"/>
  <c r="R1208" i="15" s="1"/>
  <c r="U1208" i="15"/>
  <c r="T1208" i="15"/>
  <c r="S1208" i="15"/>
  <c r="P1208" i="15"/>
  <c r="N1208" i="15"/>
  <c r="O1208" i="15" s="1"/>
  <c r="M1208" i="15"/>
  <c r="L1208" i="15"/>
  <c r="B1208" i="15"/>
  <c r="Q1207" i="15" s="1"/>
  <c r="R1207" i="15" s="1"/>
  <c r="S1207" i="15"/>
  <c r="T1207" i="15" s="1"/>
  <c r="U1207" i="15" s="1"/>
  <c r="P1207" i="15"/>
  <c r="N1207" i="15"/>
  <c r="O1207" i="15" s="1"/>
  <c r="M1207" i="15"/>
  <c r="L1207" i="15"/>
  <c r="B1207" i="15"/>
  <c r="T1206" i="15"/>
  <c r="U1206" i="15" s="1"/>
  <c r="S1206" i="15"/>
  <c r="R1206" i="15"/>
  <c r="Q1206" i="15"/>
  <c r="P1206" i="15"/>
  <c r="N1206" i="15"/>
  <c r="O1206" i="15" s="1"/>
  <c r="M1206" i="15"/>
  <c r="L1206" i="15"/>
  <c r="B1206" i="15"/>
  <c r="U1205" i="15"/>
  <c r="T1205" i="15"/>
  <c r="S1205" i="15"/>
  <c r="Q1205" i="15"/>
  <c r="R1205" i="15" s="1"/>
  <c r="P1205" i="15"/>
  <c r="O1205" i="15"/>
  <c r="N1205" i="15"/>
  <c r="M1205" i="15"/>
  <c r="L1205" i="15"/>
  <c r="B1205" i="15"/>
  <c r="U1204" i="15"/>
  <c r="T1204" i="15"/>
  <c r="S1204" i="15"/>
  <c r="R1204" i="15"/>
  <c r="Q1204" i="15"/>
  <c r="P1204" i="15"/>
  <c r="O1204" i="15"/>
  <c r="N1204" i="15"/>
  <c r="M1204" i="15"/>
  <c r="L1204" i="15"/>
  <c r="B1204" i="15"/>
  <c r="Q1203" i="15" s="1"/>
  <c r="R1203" i="15" s="1"/>
  <c r="S1203" i="15"/>
  <c r="T1203" i="15" s="1"/>
  <c r="U1203" i="15" s="1"/>
  <c r="P1203" i="15"/>
  <c r="O1203" i="15"/>
  <c r="N1203" i="15"/>
  <c r="M1203" i="15"/>
  <c r="L1203" i="15"/>
  <c r="B1203" i="15"/>
  <c r="Q1202" i="15" s="1"/>
  <c r="R1202" i="15" s="1"/>
  <c r="U1202" i="15"/>
  <c r="S1202" i="15"/>
  <c r="T1202" i="15" s="1"/>
  <c r="P1202" i="15"/>
  <c r="N1202" i="15"/>
  <c r="O1202" i="15" s="1"/>
  <c r="M1202" i="15"/>
  <c r="L1202" i="15"/>
  <c r="B1202" i="15"/>
  <c r="U1201" i="15"/>
  <c r="S1201" i="15"/>
  <c r="T1201" i="15" s="1"/>
  <c r="Q1201" i="15"/>
  <c r="R1201" i="15" s="1"/>
  <c r="P1201" i="15"/>
  <c r="N1201" i="15"/>
  <c r="O1201" i="15" s="1"/>
  <c r="M1201" i="15"/>
  <c r="L1201" i="15"/>
  <c r="B1201" i="15"/>
  <c r="Q1200" i="15" s="1"/>
  <c r="R1200" i="15" s="1"/>
  <c r="U1200" i="15"/>
  <c r="S1200" i="15"/>
  <c r="T1200" i="15" s="1"/>
  <c r="P1200" i="15"/>
  <c r="N1200" i="15"/>
  <c r="O1200" i="15" s="1"/>
  <c r="M1200" i="15"/>
  <c r="L1200" i="15"/>
  <c r="B1200" i="15"/>
  <c r="Q1199" i="15" s="1"/>
  <c r="R1199" i="15" s="1"/>
  <c r="U1199" i="15"/>
  <c r="S1199" i="15"/>
  <c r="T1199" i="15" s="1"/>
  <c r="P1199" i="15"/>
  <c r="N1199" i="15"/>
  <c r="O1199" i="15" s="1"/>
  <c r="M1199" i="15"/>
  <c r="L1199" i="15"/>
  <c r="B1199" i="15"/>
  <c r="Q1198" i="15" s="1"/>
  <c r="R1198" i="15" s="1"/>
  <c r="T1198" i="15"/>
  <c r="U1198" i="15" s="1"/>
  <c r="S1198" i="15"/>
  <c r="P1198" i="15"/>
  <c r="N1198" i="15"/>
  <c r="O1198" i="15" s="1"/>
  <c r="M1198" i="15"/>
  <c r="L1198" i="15"/>
  <c r="B1198" i="15"/>
  <c r="U1197" i="15"/>
  <c r="T1197" i="15"/>
  <c r="S1197" i="15"/>
  <c r="Q1197" i="15"/>
  <c r="R1197" i="15" s="1"/>
  <c r="P1197" i="15"/>
  <c r="O1197" i="15"/>
  <c r="N1197" i="15"/>
  <c r="M1197" i="15"/>
  <c r="L1197" i="15"/>
  <c r="B1197" i="15"/>
  <c r="T1196" i="15"/>
  <c r="U1196" i="15" s="1"/>
  <c r="S1196" i="15"/>
  <c r="R1196" i="15"/>
  <c r="Q1196" i="15"/>
  <c r="P1196" i="15"/>
  <c r="O1196" i="15"/>
  <c r="N1196" i="15"/>
  <c r="M1196" i="15"/>
  <c r="L1196" i="15"/>
  <c r="B1196" i="15"/>
  <c r="Q1195" i="15" s="1"/>
  <c r="R1195" i="15" s="1"/>
  <c r="S1195" i="15"/>
  <c r="T1195" i="15" s="1"/>
  <c r="U1195" i="15" s="1"/>
  <c r="P1195" i="15"/>
  <c r="O1195" i="15"/>
  <c r="N1195" i="15"/>
  <c r="M1195" i="15"/>
  <c r="L1195" i="15"/>
  <c r="B1195" i="15"/>
  <c r="Q1194" i="15" s="1"/>
  <c r="U1194" i="15"/>
  <c r="S1194" i="15"/>
  <c r="T1194" i="15" s="1"/>
  <c r="R1194" i="15"/>
  <c r="P1194" i="15"/>
  <c r="N1194" i="15"/>
  <c r="O1194" i="15" s="1"/>
  <c r="M1194" i="15"/>
  <c r="L1194" i="15"/>
  <c r="B1194" i="15"/>
  <c r="U1193" i="15"/>
  <c r="S1193" i="15"/>
  <c r="T1193" i="15" s="1"/>
  <c r="Q1193" i="15"/>
  <c r="R1193" i="15" s="1"/>
  <c r="P1193" i="15"/>
  <c r="N1193" i="15"/>
  <c r="O1193" i="15" s="1"/>
  <c r="M1193" i="15"/>
  <c r="L1193" i="15"/>
  <c r="B1193" i="15"/>
  <c r="Q1192" i="15" s="1"/>
  <c r="R1192" i="15" s="1"/>
  <c r="T1192" i="15"/>
  <c r="U1192" i="15" s="1"/>
  <c r="S1192" i="15"/>
  <c r="P1192" i="15"/>
  <c r="N1192" i="15"/>
  <c r="O1192" i="15" s="1"/>
  <c r="M1192" i="15"/>
  <c r="L1192" i="15"/>
  <c r="B1192" i="15"/>
  <c r="Q1191" i="15" s="1"/>
  <c r="R1191" i="15" s="1"/>
  <c r="S1191" i="15"/>
  <c r="T1191" i="15" s="1"/>
  <c r="U1191" i="15" s="1"/>
  <c r="P1191" i="15"/>
  <c r="N1191" i="15"/>
  <c r="O1191" i="15" s="1"/>
  <c r="M1191" i="15"/>
  <c r="L1191" i="15"/>
  <c r="B1191" i="15"/>
  <c r="Q1190" i="15" s="1"/>
  <c r="R1190" i="15" s="1"/>
  <c r="T1190" i="15"/>
  <c r="U1190" i="15" s="1"/>
  <c r="S1190" i="15"/>
  <c r="P1190" i="15"/>
  <c r="N1190" i="15"/>
  <c r="O1190" i="15" s="1"/>
  <c r="M1190" i="15"/>
  <c r="L1190" i="15"/>
  <c r="B1190" i="15"/>
  <c r="T1189" i="15"/>
  <c r="U1189" i="15" s="1"/>
  <c r="S1189" i="15"/>
  <c r="Q1189" i="15"/>
  <c r="R1189" i="15" s="1"/>
  <c r="P1189" i="15"/>
  <c r="O1189" i="15"/>
  <c r="N1189" i="15"/>
  <c r="M1189" i="15"/>
  <c r="L1189" i="15"/>
  <c r="B1189" i="15"/>
  <c r="T1188" i="15"/>
  <c r="U1188" i="15" s="1"/>
  <c r="S1188" i="15"/>
  <c r="R1188" i="15"/>
  <c r="Q1188" i="15"/>
  <c r="P1188" i="15"/>
  <c r="O1188" i="15"/>
  <c r="N1188" i="15"/>
  <c r="M1188" i="15"/>
  <c r="L1188" i="15"/>
  <c r="B1188" i="15"/>
  <c r="Q1187" i="15" s="1"/>
  <c r="R1187" i="15" s="1"/>
  <c r="S1187" i="15"/>
  <c r="T1187" i="15" s="1"/>
  <c r="U1187" i="15" s="1"/>
  <c r="P1187" i="15"/>
  <c r="O1187" i="15"/>
  <c r="N1187" i="15"/>
  <c r="M1187" i="15"/>
  <c r="L1187" i="15"/>
  <c r="B1187" i="15"/>
  <c r="Q1186" i="15" s="1"/>
  <c r="R1186" i="15" s="1"/>
  <c r="U1186" i="15"/>
  <c r="S1186" i="15"/>
  <c r="T1186" i="15" s="1"/>
  <c r="P1186" i="15"/>
  <c r="N1186" i="15"/>
  <c r="O1186" i="15" s="1"/>
  <c r="M1186" i="15"/>
  <c r="L1186" i="15"/>
  <c r="B1186" i="15"/>
  <c r="U1185" i="15"/>
  <c r="S1185" i="15"/>
  <c r="T1185" i="15" s="1"/>
  <c r="Q1185" i="15"/>
  <c r="R1185" i="15" s="1"/>
  <c r="P1185" i="15"/>
  <c r="N1185" i="15"/>
  <c r="O1185" i="15" s="1"/>
  <c r="M1185" i="15"/>
  <c r="L1185" i="15"/>
  <c r="B1185" i="15"/>
  <c r="Q1184" i="15" s="1"/>
  <c r="R1184" i="15" s="1"/>
  <c r="T1184" i="15"/>
  <c r="U1184" i="15" s="1"/>
  <c r="S1184" i="15"/>
  <c r="P1184" i="15"/>
  <c r="N1184" i="15"/>
  <c r="O1184" i="15" s="1"/>
  <c r="M1184" i="15"/>
  <c r="L1184" i="15"/>
  <c r="B1184" i="15"/>
  <c r="Q1183" i="15" s="1"/>
  <c r="R1183" i="15" s="1"/>
  <c r="S1183" i="15"/>
  <c r="T1183" i="15" s="1"/>
  <c r="U1183" i="15" s="1"/>
  <c r="P1183" i="15"/>
  <c r="O1183" i="15"/>
  <c r="N1183" i="15"/>
  <c r="M1183" i="15"/>
  <c r="L1183" i="15"/>
  <c r="B1183" i="15"/>
  <c r="Q1182" i="15" s="1"/>
  <c r="R1182" i="15" s="1"/>
  <c r="T1182" i="15"/>
  <c r="U1182" i="15" s="1"/>
  <c r="S1182" i="15"/>
  <c r="P1182" i="15"/>
  <c r="N1182" i="15"/>
  <c r="O1182" i="15" s="1"/>
  <c r="M1182" i="15"/>
  <c r="L1182" i="15"/>
  <c r="B1182" i="15"/>
  <c r="T1181" i="15"/>
  <c r="U1181" i="15" s="1"/>
  <c r="S1181" i="15"/>
  <c r="Q1181" i="15"/>
  <c r="R1181" i="15" s="1"/>
  <c r="P1181" i="15"/>
  <c r="O1181" i="15"/>
  <c r="N1181" i="15"/>
  <c r="M1181" i="15"/>
  <c r="L1181" i="15"/>
  <c r="B1181" i="15"/>
  <c r="T1180" i="15"/>
  <c r="U1180" i="15" s="1"/>
  <c r="S1180" i="15"/>
  <c r="R1180" i="15"/>
  <c r="Q1180" i="15"/>
  <c r="P1180" i="15"/>
  <c r="O1180" i="15"/>
  <c r="N1180" i="15"/>
  <c r="M1180" i="15"/>
  <c r="L1180" i="15"/>
  <c r="B1180" i="15"/>
  <c r="Q1179" i="15" s="1"/>
  <c r="U1179" i="15"/>
  <c r="S1179" i="15"/>
  <c r="T1179" i="15" s="1"/>
  <c r="R1179" i="15"/>
  <c r="P1179" i="15"/>
  <c r="O1179" i="15"/>
  <c r="N1179" i="15"/>
  <c r="M1179" i="15"/>
  <c r="L1179" i="15"/>
  <c r="B1179" i="15"/>
  <c r="Q1178" i="15" s="1"/>
  <c r="R1178" i="15" s="1"/>
  <c r="U1178" i="15"/>
  <c r="S1178" i="15"/>
  <c r="T1178" i="15" s="1"/>
  <c r="P1178" i="15"/>
  <c r="N1178" i="15"/>
  <c r="O1178" i="15" s="1"/>
  <c r="M1178" i="15"/>
  <c r="L1178" i="15"/>
  <c r="B1178" i="15"/>
  <c r="S1177" i="15"/>
  <c r="T1177" i="15" s="1"/>
  <c r="U1177" i="15" s="1"/>
  <c r="Q1177" i="15"/>
  <c r="R1177" i="15" s="1"/>
  <c r="P1177" i="15"/>
  <c r="N1177" i="15"/>
  <c r="O1177" i="15" s="1"/>
  <c r="M1177" i="15"/>
  <c r="L1177" i="15"/>
  <c r="B1177" i="15"/>
  <c r="Q1176" i="15" s="1"/>
  <c r="R1176" i="15" s="1"/>
  <c r="U1176" i="15"/>
  <c r="T1176" i="15"/>
  <c r="S1176" i="15"/>
  <c r="P1176" i="15"/>
  <c r="N1176" i="15"/>
  <c r="O1176" i="15" s="1"/>
  <c r="M1176" i="15"/>
  <c r="L1176" i="15"/>
  <c r="B1176" i="15"/>
  <c r="S1175" i="15"/>
  <c r="T1175" i="15" s="1"/>
  <c r="U1175" i="15" s="1"/>
  <c r="Q1175" i="15"/>
  <c r="R1175" i="15" s="1"/>
  <c r="P1175" i="15"/>
  <c r="N1175" i="15"/>
  <c r="O1175" i="15" s="1"/>
  <c r="M1175" i="15"/>
  <c r="L1175" i="15"/>
  <c r="B1175" i="15"/>
  <c r="T1174" i="15"/>
  <c r="U1174" i="15" s="1"/>
  <c r="S1174" i="15"/>
  <c r="Q1174" i="15"/>
  <c r="R1174" i="15" s="1"/>
  <c r="P1174" i="15"/>
  <c r="N1174" i="15"/>
  <c r="O1174" i="15" s="1"/>
  <c r="M1174" i="15"/>
  <c r="L1174" i="15"/>
  <c r="B1174" i="15"/>
  <c r="U1173" i="15"/>
  <c r="T1173" i="15"/>
  <c r="S1173" i="15"/>
  <c r="Q1173" i="15"/>
  <c r="R1173" i="15" s="1"/>
  <c r="P1173" i="15"/>
  <c r="O1173" i="15"/>
  <c r="N1173" i="15"/>
  <c r="M1173" i="15"/>
  <c r="L1173" i="15"/>
  <c r="B1173" i="15"/>
  <c r="U1172" i="15"/>
  <c r="T1172" i="15"/>
  <c r="S1172" i="15"/>
  <c r="R1172" i="15"/>
  <c r="Q1172" i="15"/>
  <c r="P1172" i="15"/>
  <c r="O1172" i="15"/>
  <c r="N1172" i="15"/>
  <c r="M1172" i="15"/>
  <c r="L1172" i="15"/>
  <c r="B1172" i="15"/>
  <c r="Q1171" i="15" s="1"/>
  <c r="U1171" i="15"/>
  <c r="S1171" i="15"/>
  <c r="T1171" i="15" s="1"/>
  <c r="R1171" i="15"/>
  <c r="P1171" i="15"/>
  <c r="N1171" i="15"/>
  <c r="O1171" i="15" s="1"/>
  <c r="M1171" i="15"/>
  <c r="L1171" i="15"/>
  <c r="B1171" i="15"/>
  <c r="Q1170" i="15" s="1"/>
  <c r="R1170" i="15" s="1"/>
  <c r="U1170" i="15"/>
  <c r="S1170" i="15"/>
  <c r="T1170" i="15" s="1"/>
  <c r="P1170" i="15"/>
  <c r="N1170" i="15"/>
  <c r="O1170" i="15" s="1"/>
  <c r="M1170" i="15"/>
  <c r="L1170" i="15"/>
  <c r="B1170" i="15"/>
  <c r="U1169" i="15"/>
  <c r="T1169" i="15"/>
  <c r="S1169" i="15"/>
  <c r="Q1169" i="15"/>
  <c r="R1169" i="15" s="1"/>
  <c r="P1169" i="15"/>
  <c r="N1169" i="15"/>
  <c r="O1169" i="15" s="1"/>
  <c r="M1169" i="15"/>
  <c r="L1169" i="15"/>
  <c r="B1169" i="15"/>
  <c r="Q1168" i="15" s="1"/>
  <c r="R1168" i="15" s="1"/>
  <c r="U1168" i="15"/>
  <c r="S1168" i="15"/>
  <c r="T1168" i="15" s="1"/>
  <c r="P1168" i="15"/>
  <c r="O1168" i="15"/>
  <c r="N1168" i="15"/>
  <c r="M1168" i="15"/>
  <c r="L1168" i="15"/>
  <c r="B1168" i="15"/>
  <c r="Q1167" i="15" s="1"/>
  <c r="R1167" i="15" s="1"/>
  <c r="S1167" i="15"/>
  <c r="T1167" i="15" s="1"/>
  <c r="U1167" i="15" s="1"/>
  <c r="P1167" i="15"/>
  <c r="N1167" i="15"/>
  <c r="O1167" i="15" s="1"/>
  <c r="M1167" i="15"/>
  <c r="L1167" i="15"/>
  <c r="B1167" i="15"/>
  <c r="U1166" i="15"/>
  <c r="T1166" i="15"/>
  <c r="S1166" i="15"/>
  <c r="Q1166" i="15"/>
  <c r="R1166" i="15" s="1"/>
  <c r="P1166" i="15"/>
  <c r="N1166" i="15"/>
  <c r="O1166" i="15" s="1"/>
  <c r="M1166" i="15"/>
  <c r="L1166" i="15"/>
  <c r="B1166" i="15"/>
  <c r="U1165" i="15"/>
  <c r="T1165" i="15"/>
  <c r="S1165" i="15"/>
  <c r="Q1165" i="15"/>
  <c r="R1165" i="15" s="1"/>
  <c r="P1165" i="15"/>
  <c r="O1165" i="15"/>
  <c r="N1165" i="15"/>
  <c r="M1165" i="15"/>
  <c r="L1165" i="15"/>
  <c r="B1165" i="15"/>
  <c r="U1164" i="15"/>
  <c r="S1164" i="15"/>
  <c r="T1164" i="15" s="1"/>
  <c r="Q1164" i="15"/>
  <c r="R1164" i="15" s="1"/>
  <c r="P1164" i="15"/>
  <c r="O1164" i="15"/>
  <c r="N1164" i="15"/>
  <c r="M1164" i="15"/>
  <c r="L1164" i="15"/>
  <c r="B1164" i="15"/>
  <c r="Q1163" i="15" s="1"/>
  <c r="R1163" i="15" s="1"/>
  <c r="S1163" i="15"/>
  <c r="T1163" i="15" s="1"/>
  <c r="U1163" i="15" s="1"/>
  <c r="P1163" i="15"/>
  <c r="N1163" i="15"/>
  <c r="O1163" i="15" s="1"/>
  <c r="M1163" i="15"/>
  <c r="L1163" i="15"/>
  <c r="B1163" i="15"/>
  <c r="Q1162" i="15" s="1"/>
  <c r="R1162" i="15" s="1"/>
  <c r="U1162" i="15"/>
  <c r="S1162" i="15"/>
  <c r="T1162" i="15" s="1"/>
  <c r="P1162" i="15"/>
  <c r="O1162" i="15"/>
  <c r="N1162" i="15"/>
  <c r="M1162" i="15"/>
  <c r="L1162" i="15"/>
  <c r="B1162" i="15"/>
  <c r="S1161" i="15"/>
  <c r="T1161" i="15" s="1"/>
  <c r="U1161" i="15" s="1"/>
  <c r="R1161" i="15"/>
  <c r="Q1161" i="15"/>
  <c r="P1161" i="15"/>
  <c r="N1161" i="15"/>
  <c r="O1161" i="15" s="1"/>
  <c r="M1161" i="15"/>
  <c r="L1161" i="15"/>
  <c r="B1161" i="15"/>
  <c r="Q1160" i="15" s="1"/>
  <c r="R1160" i="15" s="1"/>
  <c r="U1160" i="15"/>
  <c r="T1160" i="15"/>
  <c r="S1160" i="15"/>
  <c r="P1160" i="15"/>
  <c r="O1160" i="15"/>
  <c r="N1160" i="15"/>
  <c r="M1160" i="15"/>
  <c r="L1160" i="15"/>
  <c r="B1160" i="15"/>
  <c r="U1159" i="15"/>
  <c r="S1159" i="15"/>
  <c r="T1159" i="15" s="1"/>
  <c r="Q1159" i="15"/>
  <c r="R1159" i="15" s="1"/>
  <c r="P1159" i="15"/>
  <c r="N1159" i="15"/>
  <c r="O1159" i="15" s="1"/>
  <c r="M1159" i="15"/>
  <c r="L1159" i="15"/>
  <c r="B1159" i="15"/>
  <c r="U1158" i="15"/>
  <c r="T1158" i="15"/>
  <c r="S1158" i="15"/>
  <c r="Q1158" i="15"/>
  <c r="R1158" i="15" s="1"/>
  <c r="P1158" i="15"/>
  <c r="N1158" i="15"/>
  <c r="O1158" i="15" s="1"/>
  <c r="M1158" i="15"/>
  <c r="L1158" i="15"/>
  <c r="B1158" i="15"/>
  <c r="Q1157" i="15" s="1"/>
  <c r="R1157" i="15" s="1"/>
  <c r="U1157" i="15"/>
  <c r="T1157" i="15"/>
  <c r="S1157" i="15"/>
  <c r="P1157" i="15"/>
  <c r="N1157" i="15"/>
  <c r="O1157" i="15" s="1"/>
  <c r="M1157" i="15"/>
  <c r="L1157" i="15"/>
  <c r="B1157" i="15"/>
  <c r="U1156" i="15"/>
  <c r="S1156" i="15"/>
  <c r="T1156" i="15" s="1"/>
  <c r="Q1156" i="15"/>
  <c r="R1156" i="15" s="1"/>
  <c r="P1156" i="15"/>
  <c r="O1156" i="15"/>
  <c r="N1156" i="15"/>
  <c r="M1156" i="15"/>
  <c r="L1156" i="15"/>
  <c r="B1156" i="15"/>
  <c r="Q1155" i="15" s="1"/>
  <c r="R1155" i="15" s="1"/>
  <c r="U1155" i="15"/>
  <c r="S1155" i="15"/>
  <c r="T1155" i="15" s="1"/>
  <c r="P1155" i="15"/>
  <c r="N1155" i="15"/>
  <c r="O1155" i="15" s="1"/>
  <c r="M1155" i="15"/>
  <c r="L1155" i="15"/>
  <c r="B1155" i="15"/>
  <c r="Q1154" i="15" s="1"/>
  <c r="R1154" i="15" s="1"/>
  <c r="U1154" i="15"/>
  <c r="S1154" i="15"/>
  <c r="T1154" i="15" s="1"/>
  <c r="P1154" i="15"/>
  <c r="O1154" i="15"/>
  <c r="N1154" i="15"/>
  <c r="M1154" i="15"/>
  <c r="L1154" i="15"/>
  <c r="B1154" i="15"/>
  <c r="U1153" i="15"/>
  <c r="S1153" i="15"/>
  <c r="T1153" i="15" s="1"/>
  <c r="R1153" i="15"/>
  <c r="Q1153" i="15"/>
  <c r="P1153" i="15"/>
  <c r="N1153" i="15"/>
  <c r="O1153" i="15" s="1"/>
  <c r="M1153" i="15"/>
  <c r="L1153" i="15"/>
  <c r="B1153" i="15"/>
  <c r="Q1152" i="15" s="1"/>
  <c r="R1152" i="15" s="1"/>
  <c r="U1152" i="15"/>
  <c r="T1152" i="15"/>
  <c r="S1152" i="15"/>
  <c r="P1152" i="15"/>
  <c r="O1152" i="15"/>
  <c r="N1152" i="15"/>
  <c r="M1152" i="15"/>
  <c r="L1152" i="15"/>
  <c r="B1152" i="15"/>
  <c r="U1151" i="15"/>
  <c r="S1151" i="15"/>
  <c r="T1151" i="15" s="1"/>
  <c r="Q1151" i="15"/>
  <c r="R1151" i="15" s="1"/>
  <c r="P1151" i="15"/>
  <c r="N1151" i="15"/>
  <c r="O1151" i="15" s="1"/>
  <c r="M1151" i="15"/>
  <c r="L1151" i="15"/>
  <c r="B1151" i="15"/>
  <c r="Q1150" i="15" s="1"/>
  <c r="R1150" i="15" s="1"/>
  <c r="U1150" i="15"/>
  <c r="T1150" i="15"/>
  <c r="S1150" i="15"/>
  <c r="P1150" i="15"/>
  <c r="N1150" i="15"/>
  <c r="O1150" i="15" s="1"/>
  <c r="M1150" i="15"/>
  <c r="L1150" i="15"/>
  <c r="B1150" i="15"/>
  <c r="Q1149" i="15" s="1"/>
  <c r="R1149" i="15" s="1"/>
  <c r="U1149" i="15"/>
  <c r="T1149" i="15"/>
  <c r="S1149" i="15"/>
  <c r="P1149" i="15"/>
  <c r="N1149" i="15"/>
  <c r="O1149" i="15" s="1"/>
  <c r="M1149" i="15"/>
  <c r="L1149" i="15"/>
  <c r="B1149" i="15"/>
  <c r="S1148" i="15"/>
  <c r="T1148" i="15" s="1"/>
  <c r="U1148" i="15" s="1"/>
  <c r="R1148" i="15"/>
  <c r="Q1148" i="15"/>
  <c r="P1148" i="15"/>
  <c r="O1148" i="15"/>
  <c r="N1148" i="15"/>
  <c r="M1148" i="15"/>
  <c r="L1148" i="15"/>
  <c r="B1148" i="15"/>
  <c r="Q1147" i="15" s="1"/>
  <c r="S1147" i="15"/>
  <c r="T1147" i="15" s="1"/>
  <c r="U1147" i="15" s="1"/>
  <c r="R1147" i="15"/>
  <c r="P1147" i="15"/>
  <c r="N1147" i="15"/>
  <c r="O1147" i="15" s="1"/>
  <c r="M1147" i="15"/>
  <c r="L1147" i="15"/>
  <c r="B1147" i="15"/>
  <c r="Q1146" i="15" s="1"/>
  <c r="R1146" i="15" s="1"/>
  <c r="U1146" i="15"/>
  <c r="T1146" i="15"/>
  <c r="S1146" i="15"/>
  <c r="P1146" i="15"/>
  <c r="O1146" i="15"/>
  <c r="N1146" i="15"/>
  <c r="M1146" i="15"/>
  <c r="L1146" i="15"/>
  <c r="B1146" i="15"/>
  <c r="U1145" i="15"/>
  <c r="S1145" i="15"/>
  <c r="T1145" i="15" s="1"/>
  <c r="R1145" i="15"/>
  <c r="Q1145" i="15"/>
  <c r="P1145" i="15"/>
  <c r="O1145" i="15"/>
  <c r="N1145" i="15"/>
  <c r="M1145" i="15"/>
  <c r="L1145" i="15"/>
  <c r="B1145" i="15"/>
  <c r="Q1144" i="15" s="1"/>
  <c r="R1144" i="15" s="1"/>
  <c r="S1144" i="15"/>
  <c r="T1144" i="15" s="1"/>
  <c r="U1144" i="15" s="1"/>
  <c r="P1144" i="15"/>
  <c r="O1144" i="15"/>
  <c r="N1144" i="15"/>
  <c r="M1144" i="15"/>
  <c r="L1144" i="15"/>
  <c r="B1144" i="15"/>
  <c r="Q1143" i="15" s="1"/>
  <c r="R1143" i="15" s="1"/>
  <c r="S1143" i="15"/>
  <c r="T1143" i="15" s="1"/>
  <c r="U1143" i="15" s="1"/>
  <c r="P1143" i="15"/>
  <c r="N1143" i="15"/>
  <c r="O1143" i="15" s="1"/>
  <c r="M1143" i="15"/>
  <c r="L1143" i="15"/>
  <c r="B1143" i="15"/>
  <c r="Q1142" i="15" s="1"/>
  <c r="R1142" i="15" s="1"/>
  <c r="T1142" i="15"/>
  <c r="U1142" i="15" s="1"/>
  <c r="S1142" i="15"/>
  <c r="P1142" i="15"/>
  <c r="N1142" i="15"/>
  <c r="O1142" i="15" s="1"/>
  <c r="M1142" i="15"/>
  <c r="L1142" i="15"/>
  <c r="B1142" i="15"/>
  <c r="Q1141" i="15" s="1"/>
  <c r="R1141" i="15" s="1"/>
  <c r="S1141" i="15"/>
  <c r="T1141" i="15" s="1"/>
  <c r="U1141" i="15" s="1"/>
  <c r="P1141" i="15"/>
  <c r="N1141" i="15"/>
  <c r="O1141" i="15" s="1"/>
  <c r="M1141" i="15"/>
  <c r="L1141" i="15"/>
  <c r="B1141" i="15"/>
  <c r="S1140" i="15"/>
  <c r="T1140" i="15" s="1"/>
  <c r="U1140" i="15" s="1"/>
  <c r="R1140" i="15"/>
  <c r="Q1140" i="15"/>
  <c r="P1140" i="15"/>
  <c r="O1140" i="15"/>
  <c r="N1140" i="15"/>
  <c r="M1140" i="15"/>
  <c r="L1140" i="15"/>
  <c r="B1140" i="15"/>
  <c r="Q1139" i="15" s="1"/>
  <c r="R1139" i="15" s="1"/>
  <c r="U1139" i="15"/>
  <c r="S1139" i="15"/>
  <c r="T1139" i="15" s="1"/>
  <c r="P1139" i="15"/>
  <c r="N1139" i="15"/>
  <c r="O1139" i="15" s="1"/>
  <c r="M1139" i="15"/>
  <c r="L1139" i="15"/>
  <c r="B1139" i="15"/>
  <c r="Q1138" i="15" s="1"/>
  <c r="R1138" i="15" s="1"/>
  <c r="U1138" i="15"/>
  <c r="T1138" i="15"/>
  <c r="S1138" i="15"/>
  <c r="P1138" i="15"/>
  <c r="N1138" i="15"/>
  <c r="O1138" i="15" s="1"/>
  <c r="M1138" i="15"/>
  <c r="L1138" i="15"/>
  <c r="B1138" i="15"/>
  <c r="U1137" i="15"/>
  <c r="S1137" i="15"/>
  <c r="T1137" i="15" s="1"/>
  <c r="Q1137" i="15"/>
  <c r="R1137" i="15" s="1"/>
  <c r="P1137" i="15"/>
  <c r="O1137" i="15"/>
  <c r="N1137" i="15"/>
  <c r="M1137" i="15"/>
  <c r="L1137" i="15"/>
  <c r="B1137" i="15"/>
  <c r="Q1136" i="15" s="1"/>
  <c r="R1136" i="15" s="1"/>
  <c r="S1136" i="15"/>
  <c r="T1136" i="15" s="1"/>
  <c r="U1136" i="15" s="1"/>
  <c r="P1136" i="15"/>
  <c r="N1136" i="15"/>
  <c r="O1136" i="15" s="1"/>
  <c r="M1136" i="15"/>
  <c r="L1136" i="15"/>
  <c r="B1136" i="15"/>
  <c r="U1135" i="15"/>
  <c r="S1135" i="15"/>
  <c r="T1135" i="15" s="1"/>
  <c r="Q1135" i="15"/>
  <c r="R1135" i="15" s="1"/>
  <c r="P1135" i="15"/>
  <c r="N1135" i="15"/>
  <c r="O1135" i="15" s="1"/>
  <c r="M1135" i="15"/>
  <c r="L1135" i="15"/>
  <c r="B1135" i="15"/>
  <c r="T1134" i="15"/>
  <c r="U1134" i="15" s="1"/>
  <c r="S1134" i="15"/>
  <c r="Q1134" i="15"/>
  <c r="R1134" i="15" s="1"/>
  <c r="P1134" i="15"/>
  <c r="N1134" i="15"/>
  <c r="O1134" i="15" s="1"/>
  <c r="M1134" i="15"/>
  <c r="L1134" i="15"/>
  <c r="B1134" i="15"/>
  <c r="T1133" i="15"/>
  <c r="U1133" i="15" s="1"/>
  <c r="S1133" i="15"/>
  <c r="Q1133" i="15"/>
  <c r="R1133" i="15" s="1"/>
  <c r="P1133" i="15"/>
  <c r="O1133" i="15"/>
  <c r="N1133" i="15"/>
  <c r="M1133" i="15"/>
  <c r="L1133" i="15"/>
  <c r="B1133" i="15"/>
  <c r="Q1132" i="15" s="1"/>
  <c r="R1132" i="15" s="1"/>
  <c r="S1132" i="15"/>
  <c r="T1132" i="15" s="1"/>
  <c r="U1132" i="15" s="1"/>
  <c r="P1132" i="15"/>
  <c r="O1132" i="15"/>
  <c r="N1132" i="15"/>
  <c r="M1132" i="15"/>
  <c r="L1132" i="15"/>
  <c r="B1132" i="15"/>
  <c r="S1131" i="15"/>
  <c r="T1131" i="15" s="1"/>
  <c r="U1131" i="15" s="1"/>
  <c r="R1131" i="15"/>
  <c r="Q1131" i="15"/>
  <c r="P1131" i="15"/>
  <c r="N1131" i="15"/>
  <c r="O1131" i="15" s="1"/>
  <c r="M1131" i="15"/>
  <c r="L1131" i="15"/>
  <c r="B1131" i="15"/>
  <c r="Q1130" i="15" s="1"/>
  <c r="R1130" i="15" s="1"/>
  <c r="U1130" i="15"/>
  <c r="T1130" i="15"/>
  <c r="S1130" i="15"/>
  <c r="P1130" i="15"/>
  <c r="N1130" i="15"/>
  <c r="O1130" i="15" s="1"/>
  <c r="M1130" i="15"/>
  <c r="L1130" i="15"/>
  <c r="B1130" i="15"/>
  <c r="S1129" i="15"/>
  <c r="T1129" i="15" s="1"/>
  <c r="U1129" i="15" s="1"/>
  <c r="Q1129" i="15"/>
  <c r="R1129" i="15" s="1"/>
  <c r="P1129" i="15"/>
  <c r="O1129" i="15"/>
  <c r="N1129" i="15"/>
  <c r="M1129" i="15"/>
  <c r="L1129" i="15"/>
  <c r="B1129" i="15"/>
  <c r="Q1128" i="15" s="1"/>
  <c r="R1128" i="15" s="1"/>
  <c r="S1128" i="15"/>
  <c r="T1128" i="15" s="1"/>
  <c r="U1128" i="15" s="1"/>
  <c r="P1128" i="15"/>
  <c r="N1128" i="15"/>
  <c r="O1128" i="15" s="1"/>
  <c r="M1128" i="15"/>
  <c r="L1128" i="15"/>
  <c r="B1128" i="15"/>
  <c r="S1127" i="15"/>
  <c r="T1127" i="15" s="1"/>
  <c r="U1127" i="15" s="1"/>
  <c r="Q1127" i="15"/>
  <c r="R1127" i="15" s="1"/>
  <c r="P1127" i="15"/>
  <c r="N1127" i="15"/>
  <c r="O1127" i="15" s="1"/>
  <c r="M1127" i="15"/>
  <c r="L1127" i="15"/>
  <c r="B1127" i="15"/>
  <c r="T1126" i="15"/>
  <c r="U1126" i="15" s="1"/>
  <c r="S1126" i="15"/>
  <c r="Q1126" i="15"/>
  <c r="R1126" i="15" s="1"/>
  <c r="P1126" i="15"/>
  <c r="N1126" i="15"/>
  <c r="O1126" i="15" s="1"/>
  <c r="M1126" i="15"/>
  <c r="L1126" i="15"/>
  <c r="B1126" i="15"/>
  <c r="U1125" i="15"/>
  <c r="T1125" i="15"/>
  <c r="S1125" i="15"/>
  <c r="Q1125" i="15"/>
  <c r="R1125" i="15" s="1"/>
  <c r="P1125" i="15"/>
  <c r="O1125" i="15"/>
  <c r="N1125" i="15"/>
  <c r="M1125" i="15"/>
  <c r="L1125" i="15"/>
  <c r="B1125" i="15"/>
  <c r="Q1124" i="15" s="1"/>
  <c r="R1124" i="15" s="1"/>
  <c r="S1124" i="15"/>
  <c r="T1124" i="15" s="1"/>
  <c r="U1124" i="15" s="1"/>
  <c r="P1124" i="15"/>
  <c r="O1124" i="15"/>
  <c r="N1124" i="15"/>
  <c r="M1124" i="15"/>
  <c r="L1124" i="15"/>
  <c r="B1124" i="15"/>
  <c r="U1123" i="15"/>
  <c r="S1123" i="15"/>
  <c r="T1123" i="15" s="1"/>
  <c r="R1123" i="15"/>
  <c r="Q1123" i="15"/>
  <c r="P1123" i="15"/>
  <c r="N1123" i="15"/>
  <c r="O1123" i="15" s="1"/>
  <c r="M1123" i="15"/>
  <c r="L1123" i="15"/>
  <c r="B1123" i="15"/>
  <c r="Q1122" i="15" s="1"/>
  <c r="R1122" i="15" s="1"/>
  <c r="U1122" i="15"/>
  <c r="T1122" i="15"/>
  <c r="S1122" i="15"/>
  <c r="P1122" i="15"/>
  <c r="N1122" i="15"/>
  <c r="O1122" i="15" s="1"/>
  <c r="M1122" i="15"/>
  <c r="L1122" i="15"/>
  <c r="B1122" i="15"/>
  <c r="S1121" i="15"/>
  <c r="T1121" i="15" s="1"/>
  <c r="U1121" i="15" s="1"/>
  <c r="Q1121" i="15"/>
  <c r="R1121" i="15" s="1"/>
  <c r="P1121" i="15"/>
  <c r="O1121" i="15"/>
  <c r="N1121" i="15"/>
  <c r="M1121" i="15"/>
  <c r="L1121" i="15"/>
  <c r="B1121" i="15"/>
  <c r="Q1120" i="15" s="1"/>
  <c r="R1120" i="15" s="1"/>
  <c r="S1120" i="15"/>
  <c r="T1120" i="15" s="1"/>
  <c r="U1120" i="15" s="1"/>
  <c r="P1120" i="15"/>
  <c r="N1120" i="15"/>
  <c r="O1120" i="15" s="1"/>
  <c r="M1120" i="15"/>
  <c r="L1120" i="15"/>
  <c r="B1120" i="15"/>
  <c r="S1119" i="15"/>
  <c r="T1119" i="15" s="1"/>
  <c r="U1119" i="15" s="1"/>
  <c r="Q1119" i="15"/>
  <c r="R1119" i="15" s="1"/>
  <c r="P1119" i="15"/>
  <c r="N1119" i="15"/>
  <c r="O1119" i="15" s="1"/>
  <c r="M1119" i="15"/>
  <c r="L1119" i="15"/>
  <c r="B1119" i="15"/>
  <c r="T1118" i="15"/>
  <c r="U1118" i="15" s="1"/>
  <c r="S1118" i="15"/>
  <c r="Q1118" i="15"/>
  <c r="R1118" i="15" s="1"/>
  <c r="P1118" i="15"/>
  <c r="N1118" i="15"/>
  <c r="O1118" i="15" s="1"/>
  <c r="M1118" i="15"/>
  <c r="L1118" i="15"/>
  <c r="B1118" i="15"/>
  <c r="T1117" i="15"/>
  <c r="U1117" i="15" s="1"/>
  <c r="S1117" i="15"/>
  <c r="Q1117" i="15"/>
  <c r="R1117" i="15" s="1"/>
  <c r="P1117" i="15"/>
  <c r="O1117" i="15"/>
  <c r="N1117" i="15"/>
  <c r="M1117" i="15"/>
  <c r="L1117" i="15"/>
  <c r="B1117" i="15"/>
  <c r="Q1116" i="15" s="1"/>
  <c r="S1116" i="15"/>
  <c r="T1116" i="15" s="1"/>
  <c r="U1116" i="15" s="1"/>
  <c r="R1116" i="15"/>
  <c r="P1116" i="15"/>
  <c r="O1116" i="15"/>
  <c r="N1116" i="15"/>
  <c r="M1116" i="15"/>
  <c r="L1116" i="15"/>
  <c r="B1116" i="15"/>
  <c r="S1115" i="15"/>
  <c r="T1115" i="15" s="1"/>
  <c r="U1115" i="15" s="1"/>
  <c r="R1115" i="15"/>
  <c r="Q1115" i="15"/>
  <c r="P1115" i="15"/>
  <c r="N1115" i="15"/>
  <c r="O1115" i="15" s="1"/>
  <c r="M1115" i="15"/>
  <c r="L1115" i="15"/>
  <c r="B1115" i="15"/>
  <c r="Q1114" i="15" s="1"/>
  <c r="R1114" i="15" s="1"/>
  <c r="U1114" i="15"/>
  <c r="T1114" i="15"/>
  <c r="S1114" i="15"/>
  <c r="P1114" i="15"/>
  <c r="N1114" i="15"/>
  <c r="O1114" i="15" s="1"/>
  <c r="M1114" i="15"/>
  <c r="L1114" i="15"/>
  <c r="B1114" i="15"/>
  <c r="S1113" i="15"/>
  <c r="T1113" i="15" s="1"/>
  <c r="U1113" i="15" s="1"/>
  <c r="Q1113" i="15"/>
  <c r="R1113" i="15" s="1"/>
  <c r="P1113" i="15"/>
  <c r="O1113" i="15"/>
  <c r="N1113" i="15"/>
  <c r="M1113" i="15"/>
  <c r="L1113" i="15"/>
  <c r="B1113" i="15"/>
  <c r="Q1112" i="15" s="1"/>
  <c r="R1112" i="15" s="1"/>
  <c r="S1112" i="15"/>
  <c r="T1112" i="15" s="1"/>
  <c r="U1112" i="15" s="1"/>
  <c r="P1112" i="15"/>
  <c r="N1112" i="15"/>
  <c r="O1112" i="15" s="1"/>
  <c r="M1112" i="15"/>
  <c r="L1112" i="15"/>
  <c r="B1112" i="15"/>
  <c r="S1111" i="15"/>
  <c r="T1111" i="15" s="1"/>
  <c r="U1111" i="15" s="1"/>
  <c r="Q1111" i="15"/>
  <c r="R1111" i="15" s="1"/>
  <c r="P1111" i="15"/>
  <c r="N1111" i="15"/>
  <c r="O1111" i="15" s="1"/>
  <c r="M1111" i="15"/>
  <c r="L1111" i="15"/>
  <c r="B1111" i="15"/>
  <c r="T1110" i="15"/>
  <c r="U1110" i="15" s="1"/>
  <c r="S1110" i="15"/>
  <c r="Q1110" i="15"/>
  <c r="R1110" i="15" s="1"/>
  <c r="P1110" i="15"/>
  <c r="N1110" i="15"/>
  <c r="O1110" i="15" s="1"/>
  <c r="M1110" i="15"/>
  <c r="L1110" i="15"/>
  <c r="B1110" i="15"/>
  <c r="T1109" i="15"/>
  <c r="U1109" i="15" s="1"/>
  <c r="S1109" i="15"/>
  <c r="Q1109" i="15"/>
  <c r="R1109" i="15" s="1"/>
  <c r="P1109" i="15"/>
  <c r="O1109" i="15"/>
  <c r="N1109" i="15"/>
  <c r="M1109" i="15"/>
  <c r="L1109" i="15"/>
  <c r="B1109" i="15"/>
  <c r="Q1108" i="15" s="1"/>
  <c r="S1108" i="15"/>
  <c r="T1108" i="15" s="1"/>
  <c r="U1108" i="15" s="1"/>
  <c r="R1108" i="15"/>
  <c r="P1108" i="15"/>
  <c r="O1108" i="15"/>
  <c r="N1108" i="15"/>
  <c r="M1108" i="15"/>
  <c r="L1108" i="15"/>
  <c r="B1108" i="15"/>
  <c r="S1107" i="15"/>
  <c r="T1107" i="15" s="1"/>
  <c r="U1107" i="15" s="1"/>
  <c r="R1107" i="15"/>
  <c r="Q1107" i="15"/>
  <c r="P1107" i="15"/>
  <c r="N1107" i="15"/>
  <c r="O1107" i="15" s="1"/>
  <c r="M1107" i="15"/>
  <c r="L1107" i="15"/>
  <c r="B1107" i="15"/>
  <c r="Q1106" i="15" s="1"/>
  <c r="R1106" i="15" s="1"/>
  <c r="U1106" i="15"/>
  <c r="T1106" i="15"/>
  <c r="S1106" i="15"/>
  <c r="P1106" i="15"/>
  <c r="N1106" i="15"/>
  <c r="O1106" i="15" s="1"/>
  <c r="M1106" i="15"/>
  <c r="L1106" i="15"/>
  <c r="B1106" i="15"/>
  <c r="S1105" i="15"/>
  <c r="T1105" i="15" s="1"/>
  <c r="U1105" i="15" s="1"/>
  <c r="Q1105" i="15"/>
  <c r="R1105" i="15" s="1"/>
  <c r="P1105" i="15"/>
  <c r="O1105" i="15"/>
  <c r="N1105" i="15"/>
  <c r="M1105" i="15"/>
  <c r="L1105" i="15"/>
  <c r="B1105" i="15"/>
  <c r="Q1104" i="15" s="1"/>
  <c r="R1104" i="15" s="1"/>
  <c r="U1104" i="15"/>
  <c r="S1104" i="15"/>
  <c r="T1104" i="15" s="1"/>
  <c r="P1104" i="15"/>
  <c r="N1104" i="15"/>
  <c r="O1104" i="15" s="1"/>
  <c r="M1104" i="15"/>
  <c r="L1104" i="15"/>
  <c r="B1104" i="15"/>
  <c r="S1103" i="15"/>
  <c r="T1103" i="15" s="1"/>
  <c r="U1103" i="15" s="1"/>
  <c r="Q1103" i="15"/>
  <c r="R1103" i="15" s="1"/>
  <c r="P1103" i="15"/>
  <c r="N1103" i="15"/>
  <c r="O1103" i="15" s="1"/>
  <c r="M1103" i="15"/>
  <c r="L1103" i="15"/>
  <c r="B1103" i="15"/>
  <c r="T1102" i="15"/>
  <c r="U1102" i="15" s="1"/>
  <c r="S1102" i="15"/>
  <c r="Q1102" i="15"/>
  <c r="R1102" i="15" s="1"/>
  <c r="P1102" i="15"/>
  <c r="N1102" i="15"/>
  <c r="O1102" i="15" s="1"/>
  <c r="M1102" i="15"/>
  <c r="L1102" i="15"/>
  <c r="B1102" i="15"/>
  <c r="T1101" i="15"/>
  <c r="U1101" i="15" s="1"/>
  <c r="S1101" i="15"/>
  <c r="Q1101" i="15"/>
  <c r="R1101" i="15" s="1"/>
  <c r="P1101" i="15"/>
  <c r="O1101" i="15"/>
  <c r="N1101" i="15"/>
  <c r="M1101" i="15"/>
  <c r="L1101" i="15"/>
  <c r="B1101" i="15"/>
  <c r="Q1100" i="15" s="1"/>
  <c r="S1100" i="15"/>
  <c r="T1100" i="15" s="1"/>
  <c r="U1100" i="15" s="1"/>
  <c r="R1100" i="15"/>
  <c r="P1100" i="15"/>
  <c r="O1100" i="15"/>
  <c r="N1100" i="15"/>
  <c r="M1100" i="15"/>
  <c r="L1100" i="15"/>
  <c r="B1100" i="15"/>
  <c r="S1099" i="15"/>
  <c r="T1099" i="15" s="1"/>
  <c r="U1099" i="15" s="1"/>
  <c r="R1099" i="15"/>
  <c r="Q1099" i="15"/>
  <c r="P1099" i="15"/>
  <c r="N1099" i="15"/>
  <c r="O1099" i="15" s="1"/>
  <c r="M1099" i="15"/>
  <c r="L1099" i="15"/>
  <c r="B1099" i="15"/>
  <c r="Q1098" i="15" s="1"/>
  <c r="R1098" i="15" s="1"/>
  <c r="U1098" i="15"/>
  <c r="T1098" i="15"/>
  <c r="S1098" i="15"/>
  <c r="P1098" i="15"/>
  <c r="N1098" i="15"/>
  <c r="O1098" i="15" s="1"/>
  <c r="M1098" i="15"/>
  <c r="L1098" i="15"/>
  <c r="B1098" i="15"/>
  <c r="S1097" i="15"/>
  <c r="T1097" i="15" s="1"/>
  <c r="U1097" i="15" s="1"/>
  <c r="Q1097" i="15"/>
  <c r="R1097" i="15" s="1"/>
  <c r="P1097" i="15"/>
  <c r="O1097" i="15"/>
  <c r="N1097" i="15"/>
  <c r="M1097" i="15"/>
  <c r="L1097" i="15"/>
  <c r="B1097" i="15"/>
  <c r="Q1096" i="15" s="1"/>
  <c r="R1096" i="15" s="1"/>
  <c r="S1096" i="15"/>
  <c r="T1096" i="15" s="1"/>
  <c r="U1096" i="15" s="1"/>
  <c r="P1096" i="15"/>
  <c r="N1096" i="15"/>
  <c r="O1096" i="15" s="1"/>
  <c r="M1096" i="15"/>
  <c r="L1096" i="15"/>
  <c r="B1096" i="15"/>
  <c r="S1095" i="15"/>
  <c r="T1095" i="15" s="1"/>
  <c r="U1095" i="15" s="1"/>
  <c r="Q1095" i="15"/>
  <c r="R1095" i="15" s="1"/>
  <c r="P1095" i="15"/>
  <c r="N1095" i="15"/>
  <c r="O1095" i="15" s="1"/>
  <c r="M1095" i="15"/>
  <c r="L1095" i="15"/>
  <c r="B1095" i="15"/>
  <c r="T1094" i="15"/>
  <c r="U1094" i="15" s="1"/>
  <c r="S1094" i="15"/>
  <c r="Q1094" i="15"/>
  <c r="R1094" i="15" s="1"/>
  <c r="P1094" i="15"/>
  <c r="N1094" i="15"/>
  <c r="O1094" i="15" s="1"/>
  <c r="M1094" i="15"/>
  <c r="L1094" i="15"/>
  <c r="B1094" i="15"/>
  <c r="T1093" i="15"/>
  <c r="U1093" i="15" s="1"/>
  <c r="S1093" i="15"/>
  <c r="Q1093" i="15"/>
  <c r="R1093" i="15" s="1"/>
  <c r="P1093" i="15"/>
  <c r="O1093" i="15"/>
  <c r="N1093" i="15"/>
  <c r="M1093" i="15"/>
  <c r="L1093" i="15"/>
  <c r="B1093" i="15"/>
  <c r="Q1092" i="15" s="1"/>
  <c r="S1092" i="15"/>
  <c r="T1092" i="15" s="1"/>
  <c r="U1092" i="15" s="1"/>
  <c r="R1092" i="15"/>
  <c r="P1092" i="15"/>
  <c r="O1092" i="15"/>
  <c r="N1092" i="15"/>
  <c r="M1092" i="15"/>
  <c r="L1092" i="15"/>
  <c r="B1092" i="15"/>
  <c r="U1091" i="15"/>
  <c r="S1091" i="15"/>
  <c r="T1091" i="15" s="1"/>
  <c r="R1091" i="15"/>
  <c r="Q1091" i="15"/>
  <c r="P1091" i="15"/>
  <c r="N1091" i="15"/>
  <c r="O1091" i="15" s="1"/>
  <c r="M1091" i="15"/>
  <c r="L1091" i="15"/>
  <c r="B1091" i="15"/>
  <c r="Q1090" i="15" s="1"/>
  <c r="R1090" i="15" s="1"/>
  <c r="U1090" i="15"/>
  <c r="T1090" i="15"/>
  <c r="S1090" i="15"/>
  <c r="P1090" i="15"/>
  <c r="N1090" i="15"/>
  <c r="O1090" i="15" s="1"/>
  <c r="M1090" i="15"/>
  <c r="L1090" i="15"/>
  <c r="B1090" i="15"/>
  <c r="S1089" i="15"/>
  <c r="T1089" i="15" s="1"/>
  <c r="U1089" i="15" s="1"/>
  <c r="Q1089" i="15"/>
  <c r="R1089" i="15" s="1"/>
  <c r="P1089" i="15"/>
  <c r="O1089" i="15"/>
  <c r="N1089" i="15"/>
  <c r="M1089" i="15"/>
  <c r="L1089" i="15"/>
  <c r="B1089" i="15"/>
  <c r="Q1088" i="15" s="1"/>
  <c r="R1088" i="15" s="1"/>
  <c r="S1088" i="15"/>
  <c r="T1088" i="15" s="1"/>
  <c r="U1088" i="15" s="1"/>
  <c r="P1088" i="15"/>
  <c r="N1088" i="15"/>
  <c r="O1088" i="15" s="1"/>
  <c r="M1088" i="15"/>
  <c r="L1088" i="15"/>
  <c r="B1088" i="15"/>
  <c r="S1087" i="15"/>
  <c r="T1087" i="15" s="1"/>
  <c r="U1087" i="15" s="1"/>
  <c r="Q1087" i="15"/>
  <c r="R1087" i="15" s="1"/>
  <c r="P1087" i="15"/>
  <c r="N1087" i="15"/>
  <c r="O1087" i="15" s="1"/>
  <c r="M1087" i="15"/>
  <c r="L1087" i="15"/>
  <c r="B1087" i="15"/>
  <c r="U1086" i="15"/>
  <c r="T1086" i="15"/>
  <c r="S1086" i="15"/>
  <c r="Q1086" i="15"/>
  <c r="R1086" i="15" s="1"/>
  <c r="P1086" i="15"/>
  <c r="N1086" i="15"/>
  <c r="O1086" i="15" s="1"/>
  <c r="M1086" i="15"/>
  <c r="L1086" i="15"/>
  <c r="B1086" i="15"/>
  <c r="T1085" i="15"/>
  <c r="U1085" i="15" s="1"/>
  <c r="S1085" i="15"/>
  <c r="Q1085" i="15"/>
  <c r="R1085" i="15" s="1"/>
  <c r="P1085" i="15"/>
  <c r="O1085" i="15"/>
  <c r="N1085" i="15"/>
  <c r="M1085" i="15"/>
  <c r="L1085" i="15"/>
  <c r="B1085" i="15"/>
  <c r="Q1084" i="15" s="1"/>
  <c r="U1084" i="15"/>
  <c r="S1084" i="15"/>
  <c r="T1084" i="15" s="1"/>
  <c r="R1084" i="15"/>
  <c r="P1084" i="15"/>
  <c r="O1084" i="15"/>
  <c r="N1084" i="15"/>
  <c r="M1084" i="15"/>
  <c r="L1084" i="15"/>
  <c r="B1084" i="15"/>
  <c r="U1083" i="15"/>
  <c r="S1083" i="15"/>
  <c r="T1083" i="15" s="1"/>
  <c r="R1083" i="15"/>
  <c r="Q1083" i="15"/>
  <c r="P1083" i="15"/>
  <c r="N1083" i="15"/>
  <c r="O1083" i="15" s="1"/>
  <c r="M1083" i="15"/>
  <c r="L1083" i="15"/>
  <c r="B1083" i="15"/>
  <c r="Q1082" i="15" s="1"/>
  <c r="R1082" i="15" s="1"/>
  <c r="U1082" i="15"/>
  <c r="T1082" i="15"/>
  <c r="S1082" i="15"/>
  <c r="P1082" i="15"/>
  <c r="N1082" i="15"/>
  <c r="O1082" i="15" s="1"/>
  <c r="M1082" i="15"/>
  <c r="L1082" i="15"/>
  <c r="B1082" i="15"/>
  <c r="U1081" i="15"/>
  <c r="S1081" i="15"/>
  <c r="T1081" i="15" s="1"/>
  <c r="Q1081" i="15"/>
  <c r="R1081" i="15" s="1"/>
  <c r="P1081" i="15"/>
  <c r="O1081" i="15"/>
  <c r="N1081" i="15"/>
  <c r="M1081" i="15"/>
  <c r="L1081" i="15"/>
  <c r="B1081" i="15"/>
  <c r="Q1080" i="15" s="1"/>
  <c r="R1080" i="15" s="1"/>
  <c r="U1080" i="15"/>
  <c r="S1080" i="15"/>
  <c r="T1080" i="15" s="1"/>
  <c r="P1080" i="15"/>
  <c r="N1080" i="15"/>
  <c r="O1080" i="15" s="1"/>
  <c r="M1080" i="15"/>
  <c r="L1080" i="15"/>
  <c r="B1080" i="15"/>
  <c r="Q1079" i="15" s="1"/>
  <c r="R1079" i="15" s="1"/>
  <c r="U1079" i="15"/>
  <c r="S1079" i="15"/>
  <c r="T1079" i="15" s="1"/>
  <c r="P1079" i="15"/>
  <c r="N1079" i="15"/>
  <c r="O1079" i="15" s="1"/>
  <c r="M1079" i="15"/>
  <c r="L1079" i="15"/>
  <c r="B1079" i="15"/>
  <c r="U1078" i="15"/>
  <c r="T1078" i="15"/>
  <c r="S1078" i="15"/>
  <c r="Q1078" i="15"/>
  <c r="R1078" i="15" s="1"/>
  <c r="P1078" i="15"/>
  <c r="N1078" i="15"/>
  <c r="O1078" i="15" s="1"/>
  <c r="M1078" i="15"/>
  <c r="L1078" i="15"/>
  <c r="B1078" i="15"/>
  <c r="Q1077" i="15" s="1"/>
  <c r="R1077" i="15" s="1"/>
  <c r="U1077" i="15"/>
  <c r="T1077" i="15"/>
  <c r="S1077" i="15"/>
  <c r="P1077" i="15"/>
  <c r="O1077" i="15"/>
  <c r="N1077" i="15"/>
  <c r="M1077" i="15"/>
  <c r="L1077" i="15"/>
  <c r="B1077" i="15"/>
  <c r="Q1076" i="15" s="1"/>
  <c r="R1076" i="15" s="1"/>
  <c r="S1076" i="15"/>
  <c r="T1076" i="15" s="1"/>
  <c r="U1076" i="15" s="1"/>
  <c r="P1076" i="15"/>
  <c r="O1076" i="15"/>
  <c r="N1076" i="15"/>
  <c r="M1076" i="15"/>
  <c r="L1076" i="15"/>
  <c r="B1076" i="15"/>
  <c r="U1075" i="15"/>
  <c r="S1075" i="15"/>
  <c r="T1075" i="15" s="1"/>
  <c r="R1075" i="15"/>
  <c r="Q1075" i="15"/>
  <c r="P1075" i="15"/>
  <c r="N1075" i="15"/>
  <c r="O1075" i="15" s="1"/>
  <c r="M1075" i="15"/>
  <c r="L1075" i="15"/>
  <c r="B1075" i="15"/>
  <c r="Q1074" i="15" s="1"/>
  <c r="R1074" i="15" s="1"/>
  <c r="U1074" i="15"/>
  <c r="T1074" i="15"/>
  <c r="S1074" i="15"/>
  <c r="P1074" i="15"/>
  <c r="N1074" i="15"/>
  <c r="O1074" i="15" s="1"/>
  <c r="M1074" i="15"/>
  <c r="L1074" i="15"/>
  <c r="B1074" i="15"/>
  <c r="U1073" i="15"/>
  <c r="S1073" i="15"/>
  <c r="T1073" i="15" s="1"/>
  <c r="Q1073" i="15"/>
  <c r="R1073" i="15" s="1"/>
  <c r="P1073" i="15"/>
  <c r="O1073" i="15"/>
  <c r="N1073" i="15"/>
  <c r="M1073" i="15"/>
  <c r="L1073" i="15"/>
  <c r="B1073" i="15"/>
  <c r="Q1072" i="15" s="1"/>
  <c r="R1072" i="15" s="1"/>
  <c r="S1072" i="15"/>
  <c r="T1072" i="15" s="1"/>
  <c r="U1072" i="15" s="1"/>
  <c r="P1072" i="15"/>
  <c r="N1072" i="15"/>
  <c r="O1072" i="15" s="1"/>
  <c r="M1072" i="15"/>
  <c r="L1072" i="15"/>
  <c r="B1072" i="15"/>
  <c r="Q1071" i="15" s="1"/>
  <c r="R1071" i="15" s="1"/>
  <c r="U1071" i="15"/>
  <c r="S1071" i="15"/>
  <c r="T1071" i="15" s="1"/>
  <c r="P1071" i="15"/>
  <c r="N1071" i="15"/>
  <c r="O1071" i="15" s="1"/>
  <c r="M1071" i="15"/>
  <c r="L1071" i="15"/>
  <c r="B1071" i="15"/>
  <c r="U1070" i="15"/>
  <c r="T1070" i="15"/>
  <c r="S1070" i="15"/>
  <c r="Q1070" i="15"/>
  <c r="R1070" i="15" s="1"/>
  <c r="P1070" i="15"/>
  <c r="N1070" i="15"/>
  <c r="O1070" i="15" s="1"/>
  <c r="M1070" i="15"/>
  <c r="L1070" i="15"/>
  <c r="B1070" i="15"/>
  <c r="Q1069" i="15" s="1"/>
  <c r="R1069" i="15" s="1"/>
  <c r="U1069" i="15"/>
  <c r="T1069" i="15"/>
  <c r="S1069" i="15"/>
  <c r="P1069" i="15"/>
  <c r="O1069" i="15"/>
  <c r="N1069" i="15"/>
  <c r="M1069" i="15"/>
  <c r="L1069" i="15"/>
  <c r="B1069" i="15"/>
  <c r="Q1068" i="15" s="1"/>
  <c r="R1068" i="15" s="1"/>
  <c r="S1068" i="15"/>
  <c r="T1068" i="15" s="1"/>
  <c r="U1068" i="15" s="1"/>
  <c r="P1068" i="15"/>
  <c r="O1068" i="15"/>
  <c r="N1068" i="15"/>
  <c r="M1068" i="15"/>
  <c r="L1068" i="15"/>
  <c r="B1068" i="15"/>
  <c r="U1067" i="15"/>
  <c r="S1067" i="15"/>
  <c r="T1067" i="15" s="1"/>
  <c r="R1067" i="15"/>
  <c r="Q1067" i="15"/>
  <c r="P1067" i="15"/>
  <c r="N1067" i="15"/>
  <c r="O1067" i="15" s="1"/>
  <c r="M1067" i="15"/>
  <c r="L1067" i="15"/>
  <c r="B1067" i="15"/>
  <c r="Q1066" i="15" s="1"/>
  <c r="R1066" i="15" s="1"/>
  <c r="U1066" i="15"/>
  <c r="T1066" i="15"/>
  <c r="S1066" i="15"/>
  <c r="P1066" i="15"/>
  <c r="N1066" i="15"/>
  <c r="O1066" i="15" s="1"/>
  <c r="M1066" i="15"/>
  <c r="L1066" i="15"/>
  <c r="B1066" i="15"/>
  <c r="S1065" i="15"/>
  <c r="T1065" i="15" s="1"/>
  <c r="U1065" i="15" s="1"/>
  <c r="Q1065" i="15"/>
  <c r="R1065" i="15" s="1"/>
  <c r="P1065" i="15"/>
  <c r="O1065" i="15"/>
  <c r="N1065" i="15"/>
  <c r="M1065" i="15"/>
  <c r="L1065" i="15"/>
  <c r="B1065" i="15"/>
  <c r="Q1064" i="15" s="1"/>
  <c r="R1064" i="15" s="1"/>
  <c r="S1064" i="15"/>
  <c r="T1064" i="15" s="1"/>
  <c r="U1064" i="15" s="1"/>
  <c r="P1064" i="15"/>
  <c r="N1064" i="15"/>
  <c r="O1064" i="15" s="1"/>
  <c r="M1064" i="15"/>
  <c r="L1064" i="15"/>
  <c r="B1064" i="15"/>
  <c r="S1063" i="15"/>
  <c r="T1063" i="15" s="1"/>
  <c r="U1063" i="15" s="1"/>
  <c r="Q1063" i="15"/>
  <c r="R1063" i="15" s="1"/>
  <c r="P1063" i="15"/>
  <c r="N1063" i="15"/>
  <c r="O1063" i="15" s="1"/>
  <c r="M1063" i="15"/>
  <c r="L1063" i="15"/>
  <c r="B1063" i="15"/>
  <c r="T1062" i="15"/>
  <c r="U1062" i="15" s="1"/>
  <c r="S1062" i="15"/>
  <c r="Q1062" i="15"/>
  <c r="R1062" i="15" s="1"/>
  <c r="P1062" i="15"/>
  <c r="N1062" i="15"/>
  <c r="O1062" i="15" s="1"/>
  <c r="M1062" i="15"/>
  <c r="L1062" i="15"/>
  <c r="B1062" i="15"/>
  <c r="T1061" i="15"/>
  <c r="U1061" i="15" s="1"/>
  <c r="S1061" i="15"/>
  <c r="Q1061" i="15"/>
  <c r="R1061" i="15" s="1"/>
  <c r="P1061" i="15"/>
  <c r="O1061" i="15"/>
  <c r="N1061" i="15"/>
  <c r="M1061" i="15"/>
  <c r="L1061" i="15"/>
  <c r="B1061" i="15"/>
  <c r="Q1060" i="15" s="1"/>
  <c r="S1060" i="15"/>
  <c r="T1060" i="15" s="1"/>
  <c r="U1060" i="15" s="1"/>
  <c r="R1060" i="15"/>
  <c r="P1060" i="15"/>
  <c r="O1060" i="15"/>
  <c r="N1060" i="15"/>
  <c r="M1060" i="15"/>
  <c r="L1060" i="15"/>
  <c r="B1060" i="15"/>
  <c r="U1059" i="15"/>
  <c r="S1059" i="15"/>
  <c r="T1059" i="15" s="1"/>
  <c r="R1059" i="15"/>
  <c r="Q1059" i="15"/>
  <c r="P1059" i="15"/>
  <c r="N1059" i="15"/>
  <c r="O1059" i="15" s="1"/>
  <c r="M1059" i="15"/>
  <c r="L1059" i="15"/>
  <c r="B1059" i="15"/>
  <c r="Q1058" i="15" s="1"/>
  <c r="R1058" i="15" s="1"/>
  <c r="U1058" i="15"/>
  <c r="T1058" i="15"/>
  <c r="S1058" i="15"/>
  <c r="P1058" i="15"/>
  <c r="N1058" i="15"/>
  <c r="O1058" i="15" s="1"/>
  <c r="M1058" i="15"/>
  <c r="L1058" i="15"/>
  <c r="B1058" i="15"/>
  <c r="S1057" i="15"/>
  <c r="T1057" i="15" s="1"/>
  <c r="U1057" i="15" s="1"/>
  <c r="Q1057" i="15"/>
  <c r="R1057" i="15" s="1"/>
  <c r="P1057" i="15"/>
  <c r="O1057" i="15"/>
  <c r="N1057" i="15"/>
  <c r="M1057" i="15"/>
  <c r="L1057" i="15"/>
  <c r="B1057" i="15"/>
  <c r="Q1056" i="15" s="1"/>
  <c r="R1056" i="15" s="1"/>
  <c r="S1056" i="15"/>
  <c r="T1056" i="15" s="1"/>
  <c r="U1056" i="15" s="1"/>
  <c r="P1056" i="15"/>
  <c r="N1056" i="15"/>
  <c r="O1056" i="15" s="1"/>
  <c r="M1056" i="15"/>
  <c r="L1056" i="15"/>
  <c r="B1056" i="15"/>
  <c r="Q1055" i="15" s="1"/>
  <c r="R1055" i="15" s="1"/>
  <c r="U1055" i="15"/>
  <c r="S1055" i="15"/>
  <c r="T1055" i="15" s="1"/>
  <c r="P1055" i="15"/>
  <c r="O1055" i="15"/>
  <c r="N1055" i="15"/>
  <c r="M1055" i="15"/>
  <c r="L1055" i="15"/>
  <c r="B1055" i="15"/>
  <c r="T1054" i="15"/>
  <c r="U1054" i="15" s="1"/>
  <c r="S1054" i="15"/>
  <c r="Q1054" i="15"/>
  <c r="R1054" i="15" s="1"/>
  <c r="P1054" i="15"/>
  <c r="N1054" i="15"/>
  <c r="O1054" i="15" s="1"/>
  <c r="M1054" i="15"/>
  <c r="L1054" i="15"/>
  <c r="B1054" i="15"/>
  <c r="U1053" i="15"/>
  <c r="T1053" i="15"/>
  <c r="S1053" i="15"/>
  <c r="Q1053" i="15"/>
  <c r="R1053" i="15" s="1"/>
  <c r="P1053" i="15"/>
  <c r="O1053" i="15"/>
  <c r="N1053" i="15"/>
  <c r="M1053" i="15"/>
  <c r="L1053" i="15"/>
  <c r="B1053" i="15"/>
  <c r="Q1052" i="15" s="1"/>
  <c r="T1052" i="15"/>
  <c r="U1052" i="15" s="1"/>
  <c r="S1052" i="15"/>
  <c r="R1052" i="15"/>
  <c r="P1052" i="15"/>
  <c r="O1052" i="15"/>
  <c r="N1052" i="15"/>
  <c r="M1052" i="15"/>
  <c r="L1052" i="15"/>
  <c r="B1052" i="15"/>
  <c r="U1051" i="15"/>
  <c r="S1051" i="15"/>
  <c r="T1051" i="15" s="1"/>
  <c r="R1051" i="15"/>
  <c r="Q1051" i="15"/>
  <c r="P1051" i="15"/>
  <c r="O1051" i="15"/>
  <c r="N1051" i="15"/>
  <c r="M1051" i="15"/>
  <c r="L1051" i="15"/>
  <c r="B1051" i="15"/>
  <c r="Q1050" i="15" s="1"/>
  <c r="R1050" i="15" s="1"/>
  <c r="U1050" i="15"/>
  <c r="T1050" i="15"/>
  <c r="S1050" i="15"/>
  <c r="P1050" i="15"/>
  <c r="N1050" i="15"/>
  <c r="O1050" i="15" s="1"/>
  <c r="M1050" i="15"/>
  <c r="L1050" i="15"/>
  <c r="B1050" i="15"/>
  <c r="U1049" i="15"/>
  <c r="S1049" i="15"/>
  <c r="T1049" i="15" s="1"/>
  <c r="Q1049" i="15"/>
  <c r="R1049" i="15" s="1"/>
  <c r="P1049" i="15"/>
  <c r="O1049" i="15"/>
  <c r="N1049" i="15"/>
  <c r="M1049" i="15"/>
  <c r="L1049" i="15"/>
  <c r="B1049" i="15"/>
  <c r="Q1048" i="15" s="1"/>
  <c r="R1048" i="15" s="1"/>
  <c r="U1048" i="15"/>
  <c r="T1048" i="15"/>
  <c r="S1048" i="15"/>
  <c r="P1048" i="15"/>
  <c r="N1048" i="15"/>
  <c r="O1048" i="15" s="1"/>
  <c r="M1048" i="15"/>
  <c r="L1048" i="15"/>
  <c r="B1048" i="15"/>
  <c r="Q1047" i="15" s="1"/>
  <c r="R1047" i="15" s="1"/>
  <c r="U1047" i="15"/>
  <c r="S1047" i="15"/>
  <c r="T1047" i="15" s="1"/>
  <c r="P1047" i="15"/>
  <c r="N1047" i="15"/>
  <c r="O1047" i="15" s="1"/>
  <c r="M1047" i="15"/>
  <c r="L1047" i="15"/>
  <c r="B1047" i="15"/>
  <c r="U1046" i="15"/>
  <c r="T1046" i="15"/>
  <c r="S1046" i="15"/>
  <c r="Q1046" i="15"/>
  <c r="R1046" i="15" s="1"/>
  <c r="P1046" i="15"/>
  <c r="N1046" i="15"/>
  <c r="O1046" i="15" s="1"/>
  <c r="M1046" i="15"/>
  <c r="L1046" i="15"/>
  <c r="B1046" i="15"/>
  <c r="S1045" i="15"/>
  <c r="T1045" i="15" s="1"/>
  <c r="U1045" i="15" s="1"/>
  <c r="Q1045" i="15"/>
  <c r="R1045" i="15" s="1"/>
  <c r="P1045" i="15"/>
  <c r="O1045" i="15"/>
  <c r="N1045" i="15"/>
  <c r="M1045" i="15"/>
  <c r="L1045" i="15"/>
  <c r="B1045" i="15"/>
  <c r="Q1044" i="15" s="1"/>
  <c r="R1044" i="15" s="1"/>
  <c r="T1044" i="15"/>
  <c r="U1044" i="15" s="1"/>
  <c r="S1044" i="15"/>
  <c r="P1044" i="15"/>
  <c r="O1044" i="15"/>
  <c r="N1044" i="15"/>
  <c r="M1044" i="15"/>
  <c r="L1044" i="15"/>
  <c r="B1044" i="15"/>
  <c r="U1043" i="15"/>
  <c r="S1043" i="15"/>
  <c r="T1043" i="15" s="1"/>
  <c r="R1043" i="15"/>
  <c r="Q1043" i="15"/>
  <c r="P1043" i="15"/>
  <c r="O1043" i="15"/>
  <c r="N1043" i="15"/>
  <c r="M1043" i="15"/>
  <c r="L1043" i="15"/>
  <c r="B1043" i="15"/>
  <c r="Q1042" i="15" s="1"/>
  <c r="R1042" i="15" s="1"/>
  <c r="U1042" i="15"/>
  <c r="T1042" i="15"/>
  <c r="S1042" i="15"/>
  <c r="P1042" i="15"/>
  <c r="N1042" i="15"/>
  <c r="O1042" i="15" s="1"/>
  <c r="M1042" i="15"/>
  <c r="L1042" i="15"/>
  <c r="B1042" i="15"/>
  <c r="U1041" i="15"/>
  <c r="S1041" i="15"/>
  <c r="T1041" i="15" s="1"/>
  <c r="Q1041" i="15"/>
  <c r="R1041" i="15" s="1"/>
  <c r="P1041" i="15"/>
  <c r="O1041" i="15"/>
  <c r="N1041" i="15"/>
  <c r="M1041" i="15"/>
  <c r="L1041" i="15"/>
  <c r="B1041" i="15"/>
  <c r="Q1040" i="15" s="1"/>
  <c r="T1040" i="15"/>
  <c r="U1040" i="15" s="1"/>
  <c r="S1040" i="15"/>
  <c r="R1040" i="15"/>
  <c r="P1040" i="15"/>
  <c r="N1040" i="15"/>
  <c r="O1040" i="15" s="1"/>
  <c r="M1040" i="15"/>
  <c r="L1040" i="15"/>
  <c r="B1040" i="15"/>
  <c r="U1039" i="15"/>
  <c r="S1039" i="15"/>
  <c r="T1039" i="15" s="1"/>
  <c r="Q1039" i="15"/>
  <c r="R1039" i="15" s="1"/>
  <c r="P1039" i="15"/>
  <c r="N1039" i="15"/>
  <c r="O1039" i="15" s="1"/>
  <c r="M1039" i="15"/>
  <c r="L1039" i="15"/>
  <c r="B1039" i="15"/>
  <c r="U1038" i="15"/>
  <c r="T1038" i="15"/>
  <c r="S1038" i="15"/>
  <c r="Q1038" i="15"/>
  <c r="R1038" i="15" s="1"/>
  <c r="P1038" i="15"/>
  <c r="N1038" i="15"/>
  <c r="O1038" i="15" s="1"/>
  <c r="M1038" i="15"/>
  <c r="L1038" i="15"/>
  <c r="B1038" i="15"/>
  <c r="U1037" i="15"/>
  <c r="S1037" i="15"/>
  <c r="T1037" i="15" s="1"/>
  <c r="Q1037" i="15"/>
  <c r="R1037" i="15" s="1"/>
  <c r="P1037" i="15"/>
  <c r="O1037" i="15"/>
  <c r="N1037" i="15"/>
  <c r="M1037" i="15"/>
  <c r="L1037" i="15"/>
  <c r="B1037" i="15"/>
  <c r="Q1036" i="15" s="1"/>
  <c r="R1036" i="15" s="1"/>
  <c r="U1036" i="15"/>
  <c r="T1036" i="15"/>
  <c r="S1036" i="15"/>
  <c r="P1036" i="15"/>
  <c r="O1036" i="15"/>
  <c r="N1036" i="15"/>
  <c r="M1036" i="15"/>
  <c r="L1036" i="15"/>
  <c r="B1036" i="15"/>
  <c r="U1035" i="15"/>
  <c r="S1035" i="15"/>
  <c r="T1035" i="15" s="1"/>
  <c r="Q1035" i="15"/>
  <c r="R1035" i="15" s="1"/>
  <c r="P1035" i="15"/>
  <c r="O1035" i="15"/>
  <c r="N1035" i="15"/>
  <c r="M1035" i="15"/>
  <c r="L1035" i="15"/>
  <c r="B1035" i="15"/>
  <c r="Q1034" i="15" s="1"/>
  <c r="R1034" i="15" s="1"/>
  <c r="U1034" i="15"/>
  <c r="T1034" i="15"/>
  <c r="S1034" i="15"/>
  <c r="P1034" i="15"/>
  <c r="N1034" i="15"/>
  <c r="O1034" i="15" s="1"/>
  <c r="M1034" i="15"/>
  <c r="L1034" i="15"/>
  <c r="B1034" i="15"/>
  <c r="U1033" i="15"/>
  <c r="S1033" i="15"/>
  <c r="T1033" i="15" s="1"/>
  <c r="Q1033" i="15"/>
  <c r="R1033" i="15" s="1"/>
  <c r="P1033" i="15"/>
  <c r="O1033" i="15"/>
  <c r="N1033" i="15"/>
  <c r="M1033" i="15"/>
  <c r="L1033" i="15"/>
  <c r="B1033" i="15"/>
  <c r="Q1032" i="15" s="1"/>
  <c r="U1032" i="15"/>
  <c r="S1032" i="15"/>
  <c r="T1032" i="15" s="1"/>
  <c r="R1032" i="15"/>
  <c r="P1032" i="15"/>
  <c r="N1032" i="15"/>
  <c r="O1032" i="15" s="1"/>
  <c r="M1032" i="15"/>
  <c r="L1032" i="15"/>
  <c r="B1032" i="15"/>
  <c r="U1031" i="15"/>
  <c r="S1031" i="15"/>
  <c r="T1031" i="15" s="1"/>
  <c r="Q1031" i="15"/>
  <c r="R1031" i="15" s="1"/>
  <c r="P1031" i="15"/>
  <c r="O1031" i="15"/>
  <c r="N1031" i="15"/>
  <c r="M1031" i="15"/>
  <c r="L1031" i="15"/>
  <c r="B1031" i="15"/>
  <c r="T1030" i="15"/>
  <c r="U1030" i="15" s="1"/>
  <c r="S1030" i="15"/>
  <c r="Q1030" i="15"/>
  <c r="R1030" i="15" s="1"/>
  <c r="P1030" i="15"/>
  <c r="N1030" i="15"/>
  <c r="O1030" i="15" s="1"/>
  <c r="M1030" i="15"/>
  <c r="L1030" i="15"/>
  <c r="B1030" i="15"/>
  <c r="U1029" i="15"/>
  <c r="S1029" i="15"/>
  <c r="T1029" i="15" s="1"/>
  <c r="Q1029" i="15"/>
  <c r="R1029" i="15" s="1"/>
  <c r="P1029" i="15"/>
  <c r="O1029" i="15"/>
  <c r="N1029" i="15"/>
  <c r="M1029" i="15"/>
  <c r="L1029" i="15"/>
  <c r="B1029" i="15"/>
  <c r="Q1028" i="15" s="1"/>
  <c r="U1028" i="15"/>
  <c r="T1028" i="15"/>
  <c r="S1028" i="15"/>
  <c r="R1028" i="15"/>
  <c r="P1028" i="15"/>
  <c r="N1028" i="15"/>
  <c r="O1028" i="15" s="1"/>
  <c r="M1028" i="15"/>
  <c r="L1028" i="15"/>
  <c r="B1028" i="15"/>
  <c r="U1027" i="15"/>
  <c r="S1027" i="15"/>
  <c r="T1027" i="15" s="1"/>
  <c r="Q1027" i="15"/>
  <c r="R1027" i="15" s="1"/>
  <c r="P1027" i="15"/>
  <c r="N1027" i="15"/>
  <c r="O1027" i="15" s="1"/>
  <c r="M1027" i="15"/>
  <c r="L1027" i="15"/>
  <c r="B1027" i="15"/>
  <c r="Q1026" i="15" s="1"/>
  <c r="R1026" i="15" s="1"/>
  <c r="T1026" i="15"/>
  <c r="U1026" i="15" s="1"/>
  <c r="S1026" i="15"/>
  <c r="P1026" i="15"/>
  <c r="N1026" i="15"/>
  <c r="O1026" i="15" s="1"/>
  <c r="M1026" i="15"/>
  <c r="L1026" i="15"/>
  <c r="B1026" i="15"/>
  <c r="S1025" i="15"/>
  <c r="T1025" i="15" s="1"/>
  <c r="U1025" i="15" s="1"/>
  <c r="R1025" i="15"/>
  <c r="Q1025" i="15"/>
  <c r="P1025" i="15"/>
  <c r="O1025" i="15"/>
  <c r="N1025" i="15"/>
  <c r="M1025" i="15"/>
  <c r="L1025" i="15"/>
  <c r="B1025" i="15"/>
  <c r="Q1024" i="15" s="1"/>
  <c r="R1024" i="15" s="1"/>
  <c r="S1024" i="15"/>
  <c r="T1024" i="15" s="1"/>
  <c r="U1024" i="15" s="1"/>
  <c r="P1024" i="15"/>
  <c r="O1024" i="15"/>
  <c r="N1024" i="15"/>
  <c r="M1024" i="15"/>
  <c r="L1024" i="15"/>
  <c r="B1024" i="15"/>
  <c r="U1023" i="15"/>
  <c r="S1023" i="15"/>
  <c r="T1023" i="15" s="1"/>
  <c r="Q1023" i="15"/>
  <c r="R1023" i="15" s="1"/>
  <c r="P1023" i="15"/>
  <c r="O1023" i="15"/>
  <c r="N1023" i="15"/>
  <c r="M1023" i="15"/>
  <c r="L1023" i="15"/>
  <c r="B1023" i="15"/>
  <c r="T1022" i="15"/>
  <c r="U1022" i="15" s="1"/>
  <c r="S1022" i="15"/>
  <c r="R1022" i="15"/>
  <c r="Q1022" i="15"/>
  <c r="P1022" i="15"/>
  <c r="N1022" i="15"/>
  <c r="O1022" i="15" s="1"/>
  <c r="M1022" i="15"/>
  <c r="L1022" i="15"/>
  <c r="B1022" i="15"/>
  <c r="Q1021" i="15" s="1"/>
  <c r="R1021" i="15" s="1"/>
  <c r="T1021" i="15"/>
  <c r="U1021" i="15" s="1"/>
  <c r="S1021" i="15"/>
  <c r="P1021" i="15"/>
  <c r="N1021" i="15"/>
  <c r="O1021" i="15" s="1"/>
  <c r="M1021" i="15"/>
  <c r="L1021" i="15"/>
  <c r="B1021" i="15"/>
  <c r="Q1020" i="15" s="1"/>
  <c r="R1020" i="15" s="1"/>
  <c r="T1020" i="15"/>
  <c r="U1020" i="15" s="1"/>
  <c r="S1020" i="15"/>
  <c r="P1020" i="15"/>
  <c r="O1020" i="15"/>
  <c r="N1020" i="15"/>
  <c r="M1020" i="15"/>
  <c r="L1020" i="15"/>
  <c r="B1020" i="15"/>
  <c r="U1019" i="15"/>
  <c r="S1019" i="15"/>
  <c r="T1019" i="15" s="1"/>
  <c r="R1019" i="15"/>
  <c r="Q1019" i="15"/>
  <c r="P1019" i="15"/>
  <c r="O1019" i="15"/>
  <c r="N1019" i="15"/>
  <c r="M1019" i="15"/>
  <c r="L1019" i="15"/>
  <c r="B1019" i="15"/>
  <c r="Q1018" i="15" s="1"/>
  <c r="R1018" i="15" s="1"/>
  <c r="S1018" i="15"/>
  <c r="T1018" i="15" s="1"/>
  <c r="U1018" i="15" s="1"/>
  <c r="P1018" i="15"/>
  <c r="N1018" i="15"/>
  <c r="O1018" i="15" s="1"/>
  <c r="M1018" i="15"/>
  <c r="L1018" i="15"/>
  <c r="B1018" i="15"/>
  <c r="S1017" i="15"/>
  <c r="T1017" i="15" s="1"/>
  <c r="U1017" i="15" s="1"/>
  <c r="Q1017" i="15"/>
  <c r="R1017" i="15" s="1"/>
  <c r="P1017" i="15"/>
  <c r="N1017" i="15"/>
  <c r="O1017" i="15" s="1"/>
  <c r="M1017" i="15"/>
  <c r="L1017" i="15"/>
  <c r="B1017" i="15"/>
  <c r="Q1016" i="15" s="1"/>
  <c r="R1016" i="15" s="1"/>
  <c r="S1016" i="15"/>
  <c r="T1016" i="15" s="1"/>
  <c r="U1016" i="15" s="1"/>
  <c r="P1016" i="15"/>
  <c r="N1016" i="15"/>
  <c r="O1016" i="15" s="1"/>
  <c r="M1016" i="15"/>
  <c r="L1016" i="15"/>
  <c r="B1016" i="15"/>
  <c r="Q1015" i="15" s="1"/>
  <c r="R1015" i="15" s="1"/>
  <c r="T1015" i="15"/>
  <c r="U1015" i="15" s="1"/>
  <c r="S1015" i="15"/>
  <c r="P1015" i="15"/>
  <c r="N1015" i="15"/>
  <c r="O1015" i="15" s="1"/>
  <c r="M1015" i="15"/>
  <c r="L1015" i="15"/>
  <c r="B1015" i="15"/>
  <c r="T1014" i="15"/>
  <c r="U1014" i="15" s="1"/>
  <c r="S1014" i="15"/>
  <c r="Q1014" i="15"/>
  <c r="R1014" i="15" s="1"/>
  <c r="P1014" i="15"/>
  <c r="O1014" i="15"/>
  <c r="N1014" i="15"/>
  <c r="M1014" i="15"/>
  <c r="L1014" i="15"/>
  <c r="B1014" i="15"/>
  <c r="U1013" i="15"/>
  <c r="T1013" i="15"/>
  <c r="S1013" i="15"/>
  <c r="R1013" i="15"/>
  <c r="Q1013" i="15"/>
  <c r="P1013" i="15"/>
  <c r="O1013" i="15"/>
  <c r="N1013" i="15"/>
  <c r="M1013" i="15"/>
  <c r="L1013" i="15"/>
  <c r="B1013" i="15"/>
  <c r="U1012" i="15"/>
  <c r="T1012" i="15"/>
  <c r="S1012" i="15"/>
  <c r="R1012" i="15"/>
  <c r="Q1012" i="15"/>
  <c r="P1012" i="15"/>
  <c r="O1012" i="15"/>
  <c r="N1012" i="15"/>
  <c r="M1012" i="15"/>
  <c r="L1012" i="15"/>
  <c r="B1012" i="15"/>
  <c r="S1011" i="15"/>
  <c r="T1011" i="15" s="1"/>
  <c r="U1011" i="15" s="1"/>
  <c r="R1011" i="15"/>
  <c r="Q1011" i="15"/>
  <c r="P1011" i="15"/>
  <c r="N1011" i="15"/>
  <c r="O1011" i="15" s="1"/>
  <c r="M1011" i="15"/>
  <c r="L1011" i="15"/>
  <c r="B1011" i="15"/>
  <c r="S1010" i="15"/>
  <c r="T1010" i="15" s="1"/>
  <c r="U1010" i="15" s="1"/>
  <c r="Q1010" i="15"/>
  <c r="R1010" i="15" s="1"/>
  <c r="P1010" i="15"/>
  <c r="N1010" i="15"/>
  <c r="O1010" i="15" s="1"/>
  <c r="M1010" i="15"/>
  <c r="L1010" i="15"/>
  <c r="B1010" i="15"/>
  <c r="T1009" i="15"/>
  <c r="U1009" i="15" s="1"/>
  <c r="S1009" i="15"/>
  <c r="Q1009" i="15"/>
  <c r="R1009" i="15" s="1"/>
  <c r="P1009" i="15"/>
  <c r="N1009" i="15"/>
  <c r="O1009" i="15" s="1"/>
  <c r="M1009" i="15"/>
  <c r="L1009" i="15"/>
  <c r="B1009" i="15"/>
  <c r="Q1008" i="15" s="1"/>
  <c r="R1008" i="15" s="1"/>
  <c r="S1008" i="15"/>
  <c r="T1008" i="15" s="1"/>
  <c r="U1008" i="15" s="1"/>
  <c r="P1008" i="15"/>
  <c r="O1008" i="15"/>
  <c r="N1008" i="15"/>
  <c r="M1008" i="15"/>
  <c r="L1008" i="15"/>
  <c r="B1008" i="15"/>
  <c r="Q1007" i="15" s="1"/>
  <c r="R1007" i="15" s="1"/>
  <c r="T1007" i="15"/>
  <c r="U1007" i="15" s="1"/>
  <c r="S1007" i="15"/>
  <c r="P1007" i="15"/>
  <c r="N1007" i="15"/>
  <c r="O1007" i="15" s="1"/>
  <c r="M1007" i="15"/>
  <c r="L1007" i="15"/>
  <c r="B1007" i="15"/>
  <c r="U1006" i="15"/>
  <c r="T1006" i="15"/>
  <c r="S1006" i="15"/>
  <c r="Q1006" i="15"/>
  <c r="R1006" i="15" s="1"/>
  <c r="P1006" i="15"/>
  <c r="O1006" i="15"/>
  <c r="N1006" i="15"/>
  <c r="M1006" i="15"/>
  <c r="L1006" i="15"/>
  <c r="B1006" i="15"/>
  <c r="T1005" i="15"/>
  <c r="U1005" i="15" s="1"/>
  <c r="S1005" i="15"/>
  <c r="R1005" i="15"/>
  <c r="Q1005" i="15"/>
  <c r="P1005" i="15"/>
  <c r="O1005" i="15"/>
  <c r="N1005" i="15"/>
  <c r="M1005" i="15"/>
  <c r="L1005" i="15"/>
  <c r="B1005" i="15"/>
  <c r="S1004" i="15"/>
  <c r="T1004" i="15" s="1"/>
  <c r="U1004" i="15" s="1"/>
  <c r="R1004" i="15"/>
  <c r="Q1004" i="15"/>
  <c r="P1004" i="15"/>
  <c r="O1004" i="15"/>
  <c r="N1004" i="15"/>
  <c r="M1004" i="15"/>
  <c r="L1004" i="15"/>
  <c r="B1004" i="15"/>
  <c r="Q1003" i="15" s="1"/>
  <c r="R1003" i="15" s="1"/>
  <c r="S1003" i="15"/>
  <c r="T1003" i="15" s="1"/>
  <c r="U1003" i="15" s="1"/>
  <c r="P1003" i="15"/>
  <c r="N1003" i="15"/>
  <c r="O1003" i="15" s="1"/>
  <c r="M1003" i="15"/>
  <c r="L1003" i="15"/>
  <c r="B1003" i="15"/>
  <c r="S1002" i="15"/>
  <c r="T1002" i="15" s="1"/>
  <c r="U1002" i="15" s="1"/>
  <c r="Q1002" i="15"/>
  <c r="R1002" i="15" s="1"/>
  <c r="P1002" i="15"/>
  <c r="N1002" i="15"/>
  <c r="O1002" i="15" s="1"/>
  <c r="M1002" i="15"/>
  <c r="L1002" i="15"/>
  <c r="B1002" i="15"/>
  <c r="T1001" i="15"/>
  <c r="U1001" i="15" s="1"/>
  <c r="S1001" i="15"/>
  <c r="Q1001" i="15"/>
  <c r="R1001" i="15" s="1"/>
  <c r="P1001" i="15"/>
  <c r="N1001" i="15"/>
  <c r="O1001" i="15" s="1"/>
  <c r="M1001" i="15"/>
  <c r="L1001" i="15"/>
  <c r="B1001" i="15"/>
  <c r="Q1000" i="15" s="1"/>
  <c r="R1000" i="15" s="1"/>
  <c r="S1000" i="15"/>
  <c r="T1000" i="15" s="1"/>
  <c r="U1000" i="15" s="1"/>
  <c r="P1000" i="15"/>
  <c r="O1000" i="15"/>
  <c r="N1000" i="15"/>
  <c r="M1000" i="15"/>
  <c r="L1000" i="15"/>
  <c r="B1000" i="15"/>
  <c r="Q999" i="15" s="1"/>
  <c r="R999" i="15" s="1"/>
  <c r="T999" i="15"/>
  <c r="U999" i="15" s="1"/>
  <c r="S999" i="15"/>
  <c r="P999" i="15"/>
  <c r="N999" i="15"/>
  <c r="O999" i="15" s="1"/>
  <c r="M999" i="15"/>
  <c r="L999" i="15"/>
  <c r="B999" i="15"/>
  <c r="U998" i="15"/>
  <c r="T998" i="15"/>
  <c r="S998" i="15"/>
  <c r="Q998" i="15"/>
  <c r="R998" i="15" s="1"/>
  <c r="P998" i="15"/>
  <c r="O998" i="15"/>
  <c r="N998" i="15"/>
  <c r="M998" i="15"/>
  <c r="L998" i="15"/>
  <c r="B998" i="15"/>
  <c r="T997" i="15"/>
  <c r="U997" i="15" s="1"/>
  <c r="S997" i="15"/>
  <c r="R997" i="15"/>
  <c r="Q997" i="15"/>
  <c r="P997" i="15"/>
  <c r="O997" i="15"/>
  <c r="N997" i="15"/>
  <c r="M997" i="15"/>
  <c r="L997" i="15"/>
  <c r="B997" i="15"/>
  <c r="S996" i="15"/>
  <c r="T996" i="15" s="1"/>
  <c r="U996" i="15" s="1"/>
  <c r="R996" i="15"/>
  <c r="Q996" i="15"/>
  <c r="P996" i="15"/>
  <c r="O996" i="15"/>
  <c r="N996" i="15"/>
  <c r="M996" i="15"/>
  <c r="L996" i="15"/>
  <c r="B996" i="15"/>
  <c r="Q995" i="15" s="1"/>
  <c r="R995" i="15" s="1"/>
  <c r="S995" i="15"/>
  <c r="T995" i="15" s="1"/>
  <c r="U995" i="15" s="1"/>
  <c r="P995" i="15"/>
  <c r="N995" i="15"/>
  <c r="O995" i="15" s="1"/>
  <c r="M995" i="15"/>
  <c r="L995" i="15"/>
  <c r="B995" i="15"/>
  <c r="S994" i="15"/>
  <c r="T994" i="15" s="1"/>
  <c r="U994" i="15" s="1"/>
  <c r="Q994" i="15"/>
  <c r="R994" i="15" s="1"/>
  <c r="P994" i="15"/>
  <c r="N994" i="15"/>
  <c r="O994" i="15" s="1"/>
  <c r="M994" i="15"/>
  <c r="L994" i="15"/>
  <c r="B994" i="15"/>
  <c r="T993" i="15"/>
  <c r="U993" i="15" s="1"/>
  <c r="S993" i="15"/>
  <c r="Q993" i="15"/>
  <c r="R993" i="15" s="1"/>
  <c r="P993" i="15"/>
  <c r="N993" i="15"/>
  <c r="O993" i="15" s="1"/>
  <c r="M993" i="15"/>
  <c r="L993" i="15"/>
  <c r="B993" i="15"/>
  <c r="Q992" i="15" s="1"/>
  <c r="R992" i="15" s="1"/>
  <c r="S992" i="15"/>
  <c r="T992" i="15" s="1"/>
  <c r="U992" i="15" s="1"/>
  <c r="P992" i="15"/>
  <c r="O992" i="15"/>
  <c r="N992" i="15"/>
  <c r="M992" i="15"/>
  <c r="L992" i="15"/>
  <c r="B992" i="15"/>
  <c r="Q991" i="15" s="1"/>
  <c r="R991" i="15" s="1"/>
  <c r="T991" i="15"/>
  <c r="U991" i="15" s="1"/>
  <c r="S991" i="15"/>
  <c r="P991" i="15"/>
  <c r="N991" i="15"/>
  <c r="O991" i="15" s="1"/>
  <c r="M991" i="15"/>
  <c r="L991" i="15"/>
  <c r="B991" i="15"/>
  <c r="U990" i="15"/>
  <c r="T990" i="15"/>
  <c r="S990" i="15"/>
  <c r="Q990" i="15"/>
  <c r="R990" i="15" s="1"/>
  <c r="P990" i="15"/>
  <c r="O990" i="15"/>
  <c r="N990" i="15"/>
  <c r="M990" i="15"/>
  <c r="L990" i="15"/>
  <c r="B990" i="15"/>
  <c r="T989" i="15"/>
  <c r="U989" i="15" s="1"/>
  <c r="S989" i="15"/>
  <c r="R989" i="15"/>
  <c r="Q989" i="15"/>
  <c r="P989" i="15"/>
  <c r="O989" i="15"/>
  <c r="N989" i="15"/>
  <c r="M989" i="15"/>
  <c r="L989" i="15"/>
  <c r="B989" i="15"/>
  <c r="S988" i="15"/>
  <c r="T988" i="15" s="1"/>
  <c r="U988" i="15" s="1"/>
  <c r="R988" i="15"/>
  <c r="Q988" i="15"/>
  <c r="P988" i="15"/>
  <c r="O988" i="15"/>
  <c r="N988" i="15"/>
  <c r="M988" i="15"/>
  <c r="L988" i="15"/>
  <c r="B988" i="15"/>
  <c r="Q987" i="15" s="1"/>
  <c r="R987" i="15" s="1"/>
  <c r="S987" i="15"/>
  <c r="T987" i="15" s="1"/>
  <c r="U987" i="15" s="1"/>
  <c r="P987" i="15"/>
  <c r="N987" i="15"/>
  <c r="O987" i="15" s="1"/>
  <c r="M987" i="15"/>
  <c r="L987" i="15"/>
  <c r="B987" i="15"/>
  <c r="S986" i="15"/>
  <c r="T986" i="15" s="1"/>
  <c r="U986" i="15" s="1"/>
  <c r="Q986" i="15"/>
  <c r="R986" i="15" s="1"/>
  <c r="P986" i="15"/>
  <c r="N986" i="15"/>
  <c r="O986" i="15" s="1"/>
  <c r="M986" i="15"/>
  <c r="L986" i="15"/>
  <c r="B986" i="15"/>
  <c r="T985" i="15"/>
  <c r="U985" i="15" s="1"/>
  <c r="S985" i="15"/>
  <c r="Q985" i="15"/>
  <c r="R985" i="15" s="1"/>
  <c r="P985" i="15"/>
  <c r="N985" i="15"/>
  <c r="O985" i="15" s="1"/>
  <c r="M985" i="15"/>
  <c r="L985" i="15"/>
  <c r="B985" i="15"/>
  <c r="Q984" i="15" s="1"/>
  <c r="R984" i="15" s="1"/>
  <c r="S984" i="15"/>
  <c r="T984" i="15" s="1"/>
  <c r="U984" i="15" s="1"/>
  <c r="P984" i="15"/>
  <c r="O984" i="15"/>
  <c r="N984" i="15"/>
  <c r="M984" i="15"/>
  <c r="L984" i="15"/>
  <c r="B984" i="15"/>
  <c r="Q983" i="15" s="1"/>
  <c r="R983" i="15" s="1"/>
  <c r="T983" i="15"/>
  <c r="U983" i="15" s="1"/>
  <c r="S983" i="15"/>
  <c r="P983" i="15"/>
  <c r="N983" i="15"/>
  <c r="O983" i="15" s="1"/>
  <c r="M983" i="15"/>
  <c r="L983" i="15"/>
  <c r="B983" i="15"/>
  <c r="U982" i="15"/>
  <c r="T982" i="15"/>
  <c r="S982" i="15"/>
  <c r="Q982" i="15"/>
  <c r="R982" i="15" s="1"/>
  <c r="P982" i="15"/>
  <c r="O982" i="15"/>
  <c r="N982" i="15"/>
  <c r="M982" i="15"/>
  <c r="L982" i="15"/>
  <c r="B982" i="15"/>
  <c r="U981" i="15"/>
  <c r="T981" i="15"/>
  <c r="S981" i="15"/>
  <c r="R981" i="15"/>
  <c r="Q981" i="15"/>
  <c r="P981" i="15"/>
  <c r="O981" i="15"/>
  <c r="N981" i="15"/>
  <c r="M981" i="15"/>
  <c r="L981" i="15"/>
  <c r="B981" i="15"/>
  <c r="Q980" i="15" s="1"/>
  <c r="R980" i="15" s="1"/>
  <c r="U980" i="15"/>
  <c r="S980" i="15"/>
  <c r="T980" i="15" s="1"/>
  <c r="P980" i="15"/>
  <c r="O980" i="15"/>
  <c r="N980" i="15"/>
  <c r="M980" i="15"/>
  <c r="L980" i="15"/>
  <c r="B980" i="15"/>
  <c r="Q979" i="15" s="1"/>
  <c r="R979" i="15" s="1"/>
  <c r="S979" i="15"/>
  <c r="T979" i="15" s="1"/>
  <c r="U979" i="15" s="1"/>
  <c r="P979" i="15"/>
  <c r="N979" i="15"/>
  <c r="O979" i="15" s="1"/>
  <c r="M979" i="15"/>
  <c r="L979" i="15"/>
  <c r="B979" i="15"/>
  <c r="S978" i="15"/>
  <c r="T978" i="15" s="1"/>
  <c r="U978" i="15" s="1"/>
  <c r="Q978" i="15"/>
  <c r="R978" i="15" s="1"/>
  <c r="P978" i="15"/>
  <c r="N978" i="15"/>
  <c r="O978" i="15" s="1"/>
  <c r="M978" i="15"/>
  <c r="L978" i="15"/>
  <c r="B978" i="15"/>
  <c r="T977" i="15"/>
  <c r="U977" i="15" s="1"/>
  <c r="S977" i="15"/>
  <c r="Q977" i="15"/>
  <c r="R977" i="15" s="1"/>
  <c r="P977" i="15"/>
  <c r="N977" i="15"/>
  <c r="O977" i="15" s="1"/>
  <c r="M977" i="15"/>
  <c r="L977" i="15"/>
  <c r="B977" i="15"/>
  <c r="Q976" i="15" s="1"/>
  <c r="R976" i="15" s="1"/>
  <c r="S976" i="15"/>
  <c r="T976" i="15" s="1"/>
  <c r="U976" i="15" s="1"/>
  <c r="P976" i="15"/>
  <c r="O976" i="15"/>
  <c r="N976" i="15"/>
  <c r="M976" i="15"/>
  <c r="L976" i="15"/>
  <c r="B976" i="15"/>
  <c r="Q975" i="15" s="1"/>
  <c r="R975" i="15" s="1"/>
  <c r="T975" i="15"/>
  <c r="U975" i="15" s="1"/>
  <c r="S975" i="15"/>
  <c r="P975" i="15"/>
  <c r="N975" i="15"/>
  <c r="O975" i="15" s="1"/>
  <c r="M975" i="15"/>
  <c r="L975" i="15"/>
  <c r="B975" i="15"/>
  <c r="U974" i="15"/>
  <c r="T974" i="15"/>
  <c r="S974" i="15"/>
  <c r="Q974" i="15"/>
  <c r="R974" i="15" s="1"/>
  <c r="P974" i="15"/>
  <c r="O974" i="15"/>
  <c r="N974" i="15"/>
  <c r="M974" i="15"/>
  <c r="L974" i="15"/>
  <c r="B974" i="15"/>
  <c r="T973" i="15"/>
  <c r="U973" i="15" s="1"/>
  <c r="S973" i="15"/>
  <c r="R973" i="15"/>
  <c r="Q973" i="15"/>
  <c r="P973" i="15"/>
  <c r="O973" i="15"/>
  <c r="N973" i="15"/>
  <c r="M973" i="15"/>
  <c r="L973" i="15"/>
  <c r="B973" i="15"/>
  <c r="Q972" i="15" s="1"/>
  <c r="R972" i="15" s="1"/>
  <c r="S972" i="15"/>
  <c r="T972" i="15" s="1"/>
  <c r="U972" i="15" s="1"/>
  <c r="P972" i="15"/>
  <c r="O972" i="15"/>
  <c r="N972" i="15"/>
  <c r="M972" i="15"/>
  <c r="L972" i="15"/>
  <c r="B972" i="15"/>
  <c r="Q971" i="15" s="1"/>
  <c r="R971" i="15" s="1"/>
  <c r="S971" i="15"/>
  <c r="T971" i="15" s="1"/>
  <c r="U971" i="15" s="1"/>
  <c r="P971" i="15"/>
  <c r="N971" i="15"/>
  <c r="O971" i="15" s="1"/>
  <c r="M971" i="15"/>
  <c r="L971" i="15"/>
  <c r="B971" i="15"/>
  <c r="S970" i="15"/>
  <c r="T970" i="15" s="1"/>
  <c r="U970" i="15" s="1"/>
  <c r="Q970" i="15"/>
  <c r="R970" i="15" s="1"/>
  <c r="P970" i="15"/>
  <c r="N970" i="15"/>
  <c r="O970" i="15" s="1"/>
  <c r="M970" i="15"/>
  <c r="L970" i="15"/>
  <c r="B970" i="15"/>
  <c r="T969" i="15"/>
  <c r="U969" i="15" s="1"/>
  <c r="S969" i="15"/>
  <c r="Q969" i="15"/>
  <c r="R969" i="15" s="1"/>
  <c r="P969" i="15"/>
  <c r="N969" i="15"/>
  <c r="O969" i="15" s="1"/>
  <c r="M969" i="15"/>
  <c r="L969" i="15"/>
  <c r="B969" i="15"/>
  <c r="Q968" i="15" s="1"/>
  <c r="R968" i="15" s="1"/>
  <c r="S968" i="15"/>
  <c r="T968" i="15" s="1"/>
  <c r="U968" i="15" s="1"/>
  <c r="P968" i="15"/>
  <c r="O968" i="15"/>
  <c r="N968" i="15"/>
  <c r="M968" i="15"/>
  <c r="L968" i="15"/>
  <c r="B968" i="15"/>
  <c r="Q967" i="15" s="1"/>
  <c r="R967" i="15" s="1"/>
  <c r="T967" i="15"/>
  <c r="U967" i="15" s="1"/>
  <c r="S967" i="15"/>
  <c r="P967" i="15"/>
  <c r="N967" i="15"/>
  <c r="O967" i="15" s="1"/>
  <c r="M967" i="15"/>
  <c r="L967" i="15"/>
  <c r="B967" i="15"/>
  <c r="U966" i="15"/>
  <c r="T966" i="15"/>
  <c r="S966" i="15"/>
  <c r="Q966" i="15"/>
  <c r="R966" i="15" s="1"/>
  <c r="P966" i="15"/>
  <c r="O966" i="15"/>
  <c r="N966" i="15"/>
  <c r="M966" i="15"/>
  <c r="L966" i="15"/>
  <c r="B966" i="15"/>
  <c r="T965" i="15"/>
  <c r="U965" i="15" s="1"/>
  <c r="S965" i="15"/>
  <c r="R965" i="15"/>
  <c r="Q965" i="15"/>
  <c r="P965" i="15"/>
  <c r="O965" i="15"/>
  <c r="N965" i="15"/>
  <c r="M965" i="15"/>
  <c r="L965" i="15"/>
  <c r="B965" i="15"/>
  <c r="Q964" i="15" s="1"/>
  <c r="R964" i="15" s="1"/>
  <c r="S964" i="15"/>
  <c r="T964" i="15" s="1"/>
  <c r="U964" i="15" s="1"/>
  <c r="P964" i="15"/>
  <c r="O964" i="15"/>
  <c r="N964" i="15"/>
  <c r="M964" i="15"/>
  <c r="L964" i="15"/>
  <c r="B964" i="15"/>
  <c r="Q963" i="15" s="1"/>
  <c r="R963" i="15" s="1"/>
  <c r="S963" i="15"/>
  <c r="T963" i="15" s="1"/>
  <c r="U963" i="15" s="1"/>
  <c r="P963" i="15"/>
  <c r="N963" i="15"/>
  <c r="O963" i="15" s="1"/>
  <c r="M963" i="15"/>
  <c r="L963" i="15"/>
  <c r="B963" i="15"/>
  <c r="S962" i="15"/>
  <c r="T962" i="15" s="1"/>
  <c r="U962" i="15" s="1"/>
  <c r="Q962" i="15"/>
  <c r="R962" i="15" s="1"/>
  <c r="P962" i="15"/>
  <c r="N962" i="15"/>
  <c r="O962" i="15" s="1"/>
  <c r="M962" i="15"/>
  <c r="L962" i="15"/>
  <c r="B962" i="15"/>
  <c r="T961" i="15"/>
  <c r="U961" i="15" s="1"/>
  <c r="S961" i="15"/>
  <c r="Q961" i="15"/>
  <c r="R961" i="15" s="1"/>
  <c r="P961" i="15"/>
  <c r="N961" i="15"/>
  <c r="O961" i="15" s="1"/>
  <c r="M961" i="15"/>
  <c r="L961" i="15"/>
  <c r="B961" i="15"/>
  <c r="Q960" i="15" s="1"/>
  <c r="R960" i="15" s="1"/>
  <c r="S960" i="15"/>
  <c r="T960" i="15" s="1"/>
  <c r="U960" i="15" s="1"/>
  <c r="P960" i="15"/>
  <c r="O960" i="15"/>
  <c r="N960" i="15"/>
  <c r="M960" i="15"/>
  <c r="L960" i="15"/>
  <c r="B960" i="15"/>
  <c r="Q959" i="15" s="1"/>
  <c r="R959" i="15" s="1"/>
  <c r="T959" i="15"/>
  <c r="U959" i="15" s="1"/>
  <c r="S959" i="15"/>
  <c r="P959" i="15"/>
  <c r="N959" i="15"/>
  <c r="O959" i="15" s="1"/>
  <c r="M959" i="15"/>
  <c r="L959" i="15"/>
  <c r="B959" i="15"/>
  <c r="U958" i="15"/>
  <c r="T958" i="15"/>
  <c r="S958" i="15"/>
  <c r="Q958" i="15"/>
  <c r="R958" i="15" s="1"/>
  <c r="P958" i="15"/>
  <c r="O958" i="15"/>
  <c r="N958" i="15"/>
  <c r="M958" i="15"/>
  <c r="L958" i="15"/>
  <c r="B958" i="15"/>
  <c r="T957" i="15"/>
  <c r="U957" i="15" s="1"/>
  <c r="S957" i="15"/>
  <c r="R957" i="15"/>
  <c r="Q957" i="15"/>
  <c r="P957" i="15"/>
  <c r="O957" i="15"/>
  <c r="N957" i="15"/>
  <c r="M957" i="15"/>
  <c r="L957" i="15"/>
  <c r="B957" i="15"/>
  <c r="Q956" i="15" s="1"/>
  <c r="R956" i="15" s="1"/>
  <c r="S956" i="15"/>
  <c r="T956" i="15" s="1"/>
  <c r="U956" i="15" s="1"/>
  <c r="P956" i="15"/>
  <c r="O956" i="15"/>
  <c r="N956" i="15"/>
  <c r="M956" i="15"/>
  <c r="L956" i="15"/>
  <c r="B956" i="15"/>
  <c r="Q955" i="15" s="1"/>
  <c r="R955" i="15" s="1"/>
  <c r="S955" i="15"/>
  <c r="T955" i="15" s="1"/>
  <c r="U955" i="15" s="1"/>
  <c r="P955" i="15"/>
  <c r="N955" i="15"/>
  <c r="O955" i="15" s="1"/>
  <c r="M955" i="15"/>
  <c r="L955" i="15"/>
  <c r="B955" i="15"/>
  <c r="S954" i="15"/>
  <c r="T954" i="15" s="1"/>
  <c r="U954" i="15" s="1"/>
  <c r="Q954" i="15"/>
  <c r="R954" i="15" s="1"/>
  <c r="P954" i="15"/>
  <c r="N954" i="15"/>
  <c r="O954" i="15" s="1"/>
  <c r="M954" i="15"/>
  <c r="L954" i="15"/>
  <c r="B954" i="15"/>
  <c r="T953" i="15"/>
  <c r="U953" i="15" s="1"/>
  <c r="S953" i="15"/>
  <c r="Q953" i="15"/>
  <c r="R953" i="15" s="1"/>
  <c r="P953" i="15"/>
  <c r="N953" i="15"/>
  <c r="O953" i="15" s="1"/>
  <c r="M953" i="15"/>
  <c r="L953" i="15"/>
  <c r="B953" i="15"/>
  <c r="Q952" i="15" s="1"/>
  <c r="R952" i="15" s="1"/>
  <c r="S952" i="15"/>
  <c r="T952" i="15" s="1"/>
  <c r="U952" i="15" s="1"/>
  <c r="P952" i="15"/>
  <c r="O952" i="15"/>
  <c r="N952" i="15"/>
  <c r="M952" i="15"/>
  <c r="L952" i="15"/>
  <c r="B952" i="15"/>
  <c r="Q951" i="15" s="1"/>
  <c r="T951" i="15"/>
  <c r="U951" i="15" s="1"/>
  <c r="S951" i="15"/>
  <c r="R951" i="15"/>
  <c r="P951" i="15"/>
  <c r="N951" i="15"/>
  <c r="O951" i="15" s="1"/>
  <c r="M951" i="15"/>
  <c r="L951" i="15"/>
  <c r="B951" i="15"/>
  <c r="U950" i="15"/>
  <c r="T950" i="15"/>
  <c r="S950" i="15"/>
  <c r="Q950" i="15"/>
  <c r="R950" i="15" s="1"/>
  <c r="P950" i="15"/>
  <c r="O950" i="15"/>
  <c r="N950" i="15"/>
  <c r="M950" i="15"/>
  <c r="L950" i="15"/>
  <c r="B950" i="15"/>
  <c r="T949" i="15"/>
  <c r="U949" i="15" s="1"/>
  <c r="S949" i="15"/>
  <c r="R949" i="15"/>
  <c r="Q949" i="15"/>
  <c r="P949" i="15"/>
  <c r="O949" i="15"/>
  <c r="N949" i="15"/>
  <c r="M949" i="15"/>
  <c r="L949" i="15"/>
  <c r="B949" i="15"/>
  <c r="Q948" i="15" s="1"/>
  <c r="R948" i="15" s="1"/>
  <c r="S948" i="15"/>
  <c r="T948" i="15" s="1"/>
  <c r="U948" i="15" s="1"/>
  <c r="P948" i="15"/>
  <c r="O948" i="15"/>
  <c r="N948" i="15"/>
  <c r="M948" i="15"/>
  <c r="L948" i="15"/>
  <c r="B948" i="15"/>
  <c r="Q947" i="15" s="1"/>
  <c r="R947" i="15" s="1"/>
  <c r="U947" i="15"/>
  <c r="S947" i="15"/>
  <c r="T947" i="15" s="1"/>
  <c r="P947" i="15"/>
  <c r="N947" i="15"/>
  <c r="O947" i="15" s="1"/>
  <c r="M947" i="15"/>
  <c r="L947" i="15"/>
  <c r="B947" i="15"/>
  <c r="S946" i="15"/>
  <c r="T946" i="15" s="1"/>
  <c r="U946" i="15" s="1"/>
  <c r="Q946" i="15"/>
  <c r="R946" i="15" s="1"/>
  <c r="P946" i="15"/>
  <c r="N946" i="15"/>
  <c r="O946" i="15" s="1"/>
  <c r="M946" i="15"/>
  <c r="L946" i="15"/>
  <c r="B946" i="15"/>
  <c r="U945" i="15"/>
  <c r="T945" i="15"/>
  <c r="S945" i="15"/>
  <c r="Q945" i="15"/>
  <c r="R945" i="15" s="1"/>
  <c r="P945" i="15"/>
  <c r="N945" i="15"/>
  <c r="O945" i="15" s="1"/>
  <c r="M945" i="15"/>
  <c r="B945" i="15"/>
  <c r="Q944" i="15" s="1"/>
  <c r="R944" i="15" s="1"/>
  <c r="S944" i="15"/>
  <c r="T944" i="15" s="1"/>
  <c r="U944" i="15" s="1"/>
  <c r="P944" i="15"/>
  <c r="N944" i="15"/>
  <c r="O944" i="15" s="1"/>
  <c r="M944" i="15"/>
  <c r="L944" i="15"/>
  <c r="B944" i="15"/>
  <c r="S943" i="15"/>
  <c r="T943" i="15" s="1"/>
  <c r="U943" i="15" s="1"/>
  <c r="Q943" i="15"/>
  <c r="R943" i="15" s="1"/>
  <c r="P943" i="15"/>
  <c r="N943" i="15"/>
  <c r="O943" i="15" s="1"/>
  <c r="M943" i="15"/>
  <c r="L943" i="15"/>
  <c r="B943" i="15"/>
  <c r="T942" i="15"/>
  <c r="U942" i="15" s="1"/>
  <c r="S942" i="15"/>
  <c r="Q942" i="15"/>
  <c r="R942" i="15" s="1"/>
  <c r="P942" i="15"/>
  <c r="N942" i="15"/>
  <c r="O942" i="15" s="1"/>
  <c r="M942" i="15"/>
  <c r="L942" i="15"/>
  <c r="B942" i="15"/>
  <c r="Q941" i="15" s="1"/>
  <c r="R941" i="15" s="1"/>
  <c r="S941" i="15"/>
  <c r="T941" i="15" s="1"/>
  <c r="U941" i="15" s="1"/>
  <c r="P941" i="15"/>
  <c r="O941" i="15"/>
  <c r="N941" i="15"/>
  <c r="M941" i="15"/>
  <c r="L941" i="15"/>
  <c r="B941" i="15"/>
  <c r="Q940" i="15" s="1"/>
  <c r="R940" i="15" s="1"/>
  <c r="T940" i="15"/>
  <c r="U940" i="15" s="1"/>
  <c r="S940" i="15"/>
  <c r="P940" i="15"/>
  <c r="N940" i="15"/>
  <c r="O940" i="15" s="1"/>
  <c r="M940" i="15"/>
  <c r="L940" i="15"/>
  <c r="B940" i="15"/>
  <c r="U939" i="15"/>
  <c r="T939" i="15"/>
  <c r="S939" i="15"/>
  <c r="Q939" i="15"/>
  <c r="R939" i="15" s="1"/>
  <c r="P939" i="15"/>
  <c r="O939" i="15"/>
  <c r="N939" i="15"/>
  <c r="M939" i="15"/>
  <c r="L939" i="15"/>
  <c r="B939" i="15"/>
  <c r="T938" i="15"/>
  <c r="U938" i="15" s="1"/>
  <c r="S938" i="15"/>
  <c r="R938" i="15"/>
  <c r="Q938" i="15"/>
  <c r="P938" i="15"/>
  <c r="O938" i="15"/>
  <c r="N938" i="15"/>
  <c r="M938" i="15"/>
  <c r="L938" i="15"/>
  <c r="B938" i="15"/>
  <c r="Q937" i="15" s="1"/>
  <c r="R937" i="15" s="1"/>
  <c r="S937" i="15"/>
  <c r="T937" i="15" s="1"/>
  <c r="U937" i="15" s="1"/>
  <c r="P937" i="15"/>
  <c r="O937" i="15"/>
  <c r="N937" i="15"/>
  <c r="M937" i="15"/>
  <c r="L937" i="15"/>
  <c r="B937" i="15"/>
  <c r="Q936" i="15" s="1"/>
  <c r="R936" i="15" s="1"/>
  <c r="S936" i="15"/>
  <c r="T936" i="15" s="1"/>
  <c r="U936" i="15" s="1"/>
  <c r="P936" i="15"/>
  <c r="N936" i="15"/>
  <c r="O936" i="15" s="1"/>
  <c r="M936" i="15"/>
  <c r="L936" i="15"/>
  <c r="B936" i="15"/>
  <c r="S935" i="15"/>
  <c r="T935" i="15" s="1"/>
  <c r="U935" i="15" s="1"/>
  <c r="Q935" i="15"/>
  <c r="R935" i="15" s="1"/>
  <c r="P935" i="15"/>
  <c r="N935" i="15"/>
  <c r="O935" i="15" s="1"/>
  <c r="M935" i="15"/>
  <c r="L935" i="15"/>
  <c r="B935" i="15"/>
  <c r="T934" i="15"/>
  <c r="U934" i="15" s="1"/>
  <c r="S934" i="15"/>
  <c r="Q934" i="15"/>
  <c r="R934" i="15" s="1"/>
  <c r="P934" i="15"/>
  <c r="N934" i="15"/>
  <c r="O934" i="15" s="1"/>
  <c r="M934" i="15"/>
  <c r="L934" i="15"/>
  <c r="B934" i="15"/>
  <c r="Q933" i="15" s="1"/>
  <c r="R933" i="15" s="1"/>
  <c r="S933" i="15"/>
  <c r="T933" i="15" s="1"/>
  <c r="U933" i="15" s="1"/>
  <c r="P933" i="15"/>
  <c r="O933" i="15"/>
  <c r="N933" i="15"/>
  <c r="M933" i="15"/>
  <c r="L933" i="15"/>
  <c r="B933" i="15"/>
  <c r="Q932" i="15" s="1"/>
  <c r="R932" i="15" s="1"/>
  <c r="T932" i="15"/>
  <c r="U932" i="15" s="1"/>
  <c r="S932" i="15"/>
  <c r="P932" i="15"/>
  <c r="N932" i="15"/>
  <c r="O932" i="15" s="1"/>
  <c r="M932" i="15"/>
  <c r="L932" i="15"/>
  <c r="B932" i="15"/>
  <c r="U931" i="15"/>
  <c r="T931" i="15"/>
  <c r="S931" i="15"/>
  <c r="Q931" i="15"/>
  <c r="R931" i="15" s="1"/>
  <c r="P931" i="15"/>
  <c r="O931" i="15"/>
  <c r="N931" i="15"/>
  <c r="M931" i="15"/>
  <c r="L931" i="15"/>
  <c r="B931" i="15"/>
  <c r="T930" i="15"/>
  <c r="U930" i="15" s="1"/>
  <c r="S930" i="15"/>
  <c r="R930" i="15"/>
  <c r="Q930" i="15"/>
  <c r="P930" i="15"/>
  <c r="O930" i="15"/>
  <c r="N930" i="15"/>
  <c r="M930" i="15"/>
  <c r="L930" i="15"/>
  <c r="B930" i="15"/>
  <c r="U929" i="15"/>
  <c r="S929" i="15"/>
  <c r="T929" i="15" s="1"/>
  <c r="R929" i="15"/>
  <c r="Q929" i="15"/>
  <c r="P929" i="15"/>
  <c r="O929" i="15"/>
  <c r="N929" i="15"/>
  <c r="M929" i="15"/>
  <c r="L929" i="15"/>
  <c r="B929" i="15"/>
  <c r="Q928" i="15" s="1"/>
  <c r="R928" i="15" s="1"/>
  <c r="S928" i="15"/>
  <c r="T928" i="15" s="1"/>
  <c r="U928" i="15" s="1"/>
  <c r="P928" i="15"/>
  <c r="N928" i="15"/>
  <c r="O928" i="15" s="1"/>
  <c r="M928" i="15"/>
  <c r="L928" i="15"/>
  <c r="B928" i="15"/>
  <c r="S927" i="15"/>
  <c r="T927" i="15" s="1"/>
  <c r="U927" i="15" s="1"/>
  <c r="Q927" i="15"/>
  <c r="R927" i="15" s="1"/>
  <c r="P927" i="15"/>
  <c r="N927" i="15"/>
  <c r="O927" i="15" s="1"/>
  <c r="M927" i="15"/>
  <c r="L927" i="15"/>
  <c r="B927" i="15"/>
  <c r="T926" i="15"/>
  <c r="U926" i="15" s="1"/>
  <c r="S926" i="15"/>
  <c r="Q926" i="15"/>
  <c r="R926" i="15" s="1"/>
  <c r="P926" i="15"/>
  <c r="N926" i="15"/>
  <c r="O926" i="15" s="1"/>
  <c r="M926" i="15"/>
  <c r="L926" i="15"/>
  <c r="B926" i="15"/>
  <c r="Q925" i="15" s="1"/>
  <c r="R925" i="15" s="1"/>
  <c r="S925" i="15"/>
  <c r="T925" i="15" s="1"/>
  <c r="U925" i="15" s="1"/>
  <c r="P925" i="15"/>
  <c r="O925" i="15"/>
  <c r="N925" i="15"/>
  <c r="M925" i="15"/>
  <c r="L925" i="15"/>
  <c r="B925" i="15"/>
  <c r="Q924" i="15" s="1"/>
  <c r="T924" i="15"/>
  <c r="U924" i="15" s="1"/>
  <c r="S924" i="15"/>
  <c r="R924" i="15"/>
  <c r="P924" i="15"/>
  <c r="N924" i="15"/>
  <c r="O924" i="15" s="1"/>
  <c r="M924" i="15"/>
  <c r="L924" i="15"/>
  <c r="B924" i="15"/>
  <c r="U923" i="15"/>
  <c r="T923" i="15"/>
  <c r="S923" i="15"/>
  <c r="Q923" i="15"/>
  <c r="R923" i="15" s="1"/>
  <c r="P923" i="15"/>
  <c r="O923" i="15"/>
  <c r="N923" i="15"/>
  <c r="M923" i="15"/>
  <c r="L923" i="15"/>
  <c r="B923" i="15"/>
  <c r="T922" i="15"/>
  <c r="U922" i="15" s="1"/>
  <c r="S922" i="15"/>
  <c r="R922" i="15"/>
  <c r="Q922" i="15"/>
  <c r="P922" i="15"/>
  <c r="O922" i="15"/>
  <c r="N922" i="15"/>
  <c r="M922" i="15"/>
  <c r="L922" i="15"/>
  <c r="B922" i="15"/>
  <c r="S921" i="15"/>
  <c r="T921" i="15" s="1"/>
  <c r="U921" i="15" s="1"/>
  <c r="R921" i="15"/>
  <c r="Q921" i="15"/>
  <c r="P921" i="15"/>
  <c r="O921" i="15"/>
  <c r="N921" i="15"/>
  <c r="M921" i="15"/>
  <c r="L921" i="15"/>
  <c r="B921" i="15"/>
  <c r="Q920" i="15" s="1"/>
  <c r="R920" i="15" s="1"/>
  <c r="S920" i="15"/>
  <c r="T920" i="15" s="1"/>
  <c r="U920" i="15" s="1"/>
  <c r="P920" i="15"/>
  <c r="N920" i="15"/>
  <c r="O920" i="15" s="1"/>
  <c r="M920" i="15"/>
  <c r="L920" i="15"/>
  <c r="B920" i="15"/>
  <c r="S919" i="15"/>
  <c r="T919" i="15" s="1"/>
  <c r="U919" i="15" s="1"/>
  <c r="Q919" i="15"/>
  <c r="R919" i="15" s="1"/>
  <c r="P919" i="15"/>
  <c r="N919" i="15"/>
  <c r="O919" i="15" s="1"/>
  <c r="M919" i="15"/>
  <c r="L919" i="15"/>
  <c r="B919" i="15"/>
  <c r="T918" i="15"/>
  <c r="U918" i="15" s="1"/>
  <c r="S918" i="15"/>
  <c r="Q918" i="15"/>
  <c r="R918" i="15" s="1"/>
  <c r="P918" i="15"/>
  <c r="N918" i="15"/>
  <c r="O918" i="15" s="1"/>
  <c r="M918" i="15"/>
  <c r="L918" i="15"/>
  <c r="B918" i="15"/>
  <c r="Q917" i="15" s="1"/>
  <c r="R917" i="15" s="1"/>
  <c r="S917" i="15"/>
  <c r="T917" i="15" s="1"/>
  <c r="U917" i="15" s="1"/>
  <c r="P917" i="15"/>
  <c r="O917" i="15"/>
  <c r="N917" i="15"/>
  <c r="M917" i="15"/>
  <c r="L917" i="15"/>
  <c r="B917" i="15"/>
  <c r="Q916" i="15" s="1"/>
  <c r="T916" i="15"/>
  <c r="U916" i="15" s="1"/>
  <c r="S916" i="15"/>
  <c r="R916" i="15"/>
  <c r="P916" i="15"/>
  <c r="N916" i="15"/>
  <c r="O916" i="15" s="1"/>
  <c r="M916" i="15"/>
  <c r="L916" i="15"/>
  <c r="B916" i="15"/>
  <c r="U915" i="15"/>
  <c r="T915" i="15"/>
  <c r="S915" i="15"/>
  <c r="Q915" i="15"/>
  <c r="R915" i="15" s="1"/>
  <c r="P915" i="15"/>
  <c r="O915" i="15"/>
  <c r="N915" i="15"/>
  <c r="M915" i="15"/>
  <c r="L915" i="15"/>
  <c r="B915" i="15"/>
  <c r="T914" i="15"/>
  <c r="U914" i="15" s="1"/>
  <c r="S914" i="15"/>
  <c r="R914" i="15"/>
  <c r="Q914" i="15"/>
  <c r="P914" i="15"/>
  <c r="O914" i="15"/>
  <c r="N914" i="15"/>
  <c r="M914" i="15"/>
  <c r="L914" i="15"/>
  <c r="B914" i="15"/>
  <c r="S913" i="15"/>
  <c r="T913" i="15" s="1"/>
  <c r="U913" i="15" s="1"/>
  <c r="R913" i="15"/>
  <c r="Q913" i="15"/>
  <c r="P913" i="15"/>
  <c r="O913" i="15"/>
  <c r="N913" i="15"/>
  <c r="M913" i="15"/>
  <c r="L913" i="15"/>
  <c r="B913" i="15"/>
  <c r="Q912" i="15" s="1"/>
  <c r="R912" i="15" s="1"/>
  <c r="S912" i="15"/>
  <c r="T912" i="15" s="1"/>
  <c r="U912" i="15" s="1"/>
  <c r="P912" i="15"/>
  <c r="N912" i="15"/>
  <c r="O912" i="15" s="1"/>
  <c r="M912" i="15"/>
  <c r="L912" i="15"/>
  <c r="B912" i="15"/>
  <c r="S911" i="15"/>
  <c r="T911" i="15" s="1"/>
  <c r="U911" i="15" s="1"/>
  <c r="Q911" i="15"/>
  <c r="R911" i="15" s="1"/>
  <c r="P911" i="15"/>
  <c r="N911" i="15"/>
  <c r="O911" i="15" s="1"/>
  <c r="M911" i="15"/>
  <c r="L911" i="15"/>
  <c r="B911" i="15"/>
  <c r="T910" i="15"/>
  <c r="U910" i="15" s="1"/>
  <c r="S910" i="15"/>
  <c r="Q910" i="15"/>
  <c r="R910" i="15" s="1"/>
  <c r="P910" i="15"/>
  <c r="N910" i="15"/>
  <c r="O910" i="15" s="1"/>
  <c r="M910" i="15"/>
  <c r="L910" i="15"/>
  <c r="B910" i="15"/>
  <c r="Q909" i="15" s="1"/>
  <c r="R909" i="15" s="1"/>
  <c r="S909" i="15"/>
  <c r="T909" i="15" s="1"/>
  <c r="U909" i="15" s="1"/>
  <c r="P909" i="15"/>
  <c r="O909" i="15"/>
  <c r="N909" i="15"/>
  <c r="M909" i="15"/>
  <c r="L909" i="15"/>
  <c r="B909" i="15"/>
  <c r="Q908" i="15" s="1"/>
  <c r="T908" i="15"/>
  <c r="U908" i="15" s="1"/>
  <c r="S908" i="15"/>
  <c r="R908" i="15"/>
  <c r="P908" i="15"/>
  <c r="N908" i="15"/>
  <c r="O908" i="15" s="1"/>
  <c r="M908" i="15"/>
  <c r="L908" i="15"/>
  <c r="B908" i="15"/>
  <c r="U907" i="15"/>
  <c r="T907" i="15"/>
  <c r="S907" i="15"/>
  <c r="Q907" i="15"/>
  <c r="R907" i="15" s="1"/>
  <c r="P907" i="15"/>
  <c r="O907" i="15"/>
  <c r="N907" i="15"/>
  <c r="M907" i="15"/>
  <c r="L907" i="15"/>
  <c r="B907" i="15"/>
  <c r="T906" i="15"/>
  <c r="U906" i="15" s="1"/>
  <c r="S906" i="15"/>
  <c r="R906" i="15"/>
  <c r="Q906" i="15"/>
  <c r="P906" i="15"/>
  <c r="O906" i="15"/>
  <c r="N906" i="15"/>
  <c r="M906" i="15"/>
  <c r="L906" i="15"/>
  <c r="B906" i="15"/>
  <c r="S905" i="15"/>
  <c r="T905" i="15" s="1"/>
  <c r="U905" i="15" s="1"/>
  <c r="R905" i="15"/>
  <c r="Q905" i="15"/>
  <c r="P905" i="15"/>
  <c r="O905" i="15"/>
  <c r="N905" i="15"/>
  <c r="M905" i="15"/>
  <c r="L905" i="15"/>
  <c r="B905" i="15"/>
  <c r="Q904" i="15" s="1"/>
  <c r="R904" i="15" s="1"/>
  <c r="S904" i="15"/>
  <c r="T904" i="15" s="1"/>
  <c r="U904" i="15" s="1"/>
  <c r="P904" i="15"/>
  <c r="N904" i="15"/>
  <c r="O904" i="15" s="1"/>
  <c r="M904" i="15"/>
  <c r="L904" i="15"/>
  <c r="B904" i="15"/>
  <c r="S903" i="15"/>
  <c r="T903" i="15" s="1"/>
  <c r="U903" i="15" s="1"/>
  <c r="Q903" i="15"/>
  <c r="R903" i="15" s="1"/>
  <c r="P903" i="15"/>
  <c r="N903" i="15"/>
  <c r="O903" i="15" s="1"/>
  <c r="M903" i="15"/>
  <c r="L903" i="15"/>
  <c r="B903" i="15"/>
  <c r="T902" i="15"/>
  <c r="U902" i="15" s="1"/>
  <c r="S902" i="15"/>
  <c r="Q902" i="15"/>
  <c r="R902" i="15" s="1"/>
  <c r="P902" i="15"/>
  <c r="N902" i="15"/>
  <c r="O902" i="15" s="1"/>
  <c r="M902" i="15"/>
  <c r="L902" i="15"/>
  <c r="B902" i="15"/>
  <c r="Q901" i="15" s="1"/>
  <c r="R901" i="15" s="1"/>
  <c r="S901" i="15"/>
  <c r="T901" i="15" s="1"/>
  <c r="U901" i="15" s="1"/>
  <c r="P901" i="15"/>
  <c r="O901" i="15"/>
  <c r="N901" i="15"/>
  <c r="M901" i="15"/>
  <c r="L901" i="15"/>
  <c r="B901" i="15"/>
  <c r="Q900" i="15" s="1"/>
  <c r="R900" i="15" s="1"/>
  <c r="U900" i="15"/>
  <c r="T900" i="15"/>
  <c r="S900" i="15"/>
  <c r="P900" i="15"/>
  <c r="N900" i="15"/>
  <c r="O900" i="15" s="1"/>
  <c r="M900" i="15"/>
  <c r="L900" i="15"/>
  <c r="B900" i="15"/>
  <c r="U899" i="15"/>
  <c r="T899" i="15"/>
  <c r="S899" i="15"/>
  <c r="Q899" i="15"/>
  <c r="R899" i="15" s="1"/>
  <c r="P899" i="15"/>
  <c r="O899" i="15"/>
  <c r="N899" i="15"/>
  <c r="M899" i="15"/>
  <c r="L899" i="15"/>
  <c r="B899" i="15"/>
  <c r="U898" i="15"/>
  <c r="T898" i="15"/>
  <c r="S898" i="15"/>
  <c r="R898" i="15"/>
  <c r="Q898" i="15"/>
  <c r="P898" i="15"/>
  <c r="O898" i="15"/>
  <c r="N898" i="15"/>
  <c r="M898" i="15"/>
  <c r="L898" i="15"/>
  <c r="B898" i="15"/>
  <c r="U897" i="15"/>
  <c r="S897" i="15"/>
  <c r="T897" i="15" s="1"/>
  <c r="R897" i="15"/>
  <c r="Q897" i="15"/>
  <c r="P897" i="15"/>
  <c r="O897" i="15"/>
  <c r="N897" i="15"/>
  <c r="M897" i="15"/>
  <c r="L897" i="15"/>
  <c r="B897" i="15"/>
  <c r="Q896" i="15" s="1"/>
  <c r="R896" i="15" s="1"/>
  <c r="S896" i="15"/>
  <c r="T896" i="15" s="1"/>
  <c r="U896" i="15" s="1"/>
  <c r="P896" i="15"/>
  <c r="N896" i="15"/>
  <c r="O896" i="15" s="1"/>
  <c r="M896" i="15"/>
  <c r="L896" i="15"/>
  <c r="B896" i="15"/>
  <c r="S895" i="15"/>
  <c r="T895" i="15" s="1"/>
  <c r="U895" i="15" s="1"/>
  <c r="Q895" i="15"/>
  <c r="R895" i="15" s="1"/>
  <c r="P895" i="15"/>
  <c r="N895" i="15"/>
  <c r="O895" i="15" s="1"/>
  <c r="M895" i="15"/>
  <c r="L895" i="15"/>
  <c r="B895" i="15"/>
  <c r="U894" i="15"/>
  <c r="T894" i="15"/>
  <c r="S894" i="15"/>
  <c r="Q894" i="15"/>
  <c r="R894" i="15" s="1"/>
  <c r="P894" i="15"/>
  <c r="N894" i="15"/>
  <c r="O894" i="15" s="1"/>
  <c r="M894" i="15"/>
  <c r="L894" i="15"/>
  <c r="B894" i="15"/>
  <c r="Q893" i="15" s="1"/>
  <c r="R893" i="15" s="1"/>
  <c r="S893" i="15"/>
  <c r="T893" i="15" s="1"/>
  <c r="U893" i="15" s="1"/>
  <c r="P893" i="15"/>
  <c r="O893" i="15"/>
  <c r="N893" i="15"/>
  <c r="M893" i="15"/>
  <c r="L893" i="15"/>
  <c r="B893" i="15"/>
  <c r="Q892" i="15" s="1"/>
  <c r="T892" i="15"/>
  <c r="U892" i="15" s="1"/>
  <c r="S892" i="15"/>
  <c r="R892" i="15"/>
  <c r="P892" i="15"/>
  <c r="N892" i="15"/>
  <c r="O892" i="15" s="1"/>
  <c r="M892" i="15"/>
  <c r="L892" i="15"/>
  <c r="B892" i="15"/>
  <c r="U891" i="15"/>
  <c r="T891" i="15"/>
  <c r="S891" i="15"/>
  <c r="Q891" i="15"/>
  <c r="R891" i="15" s="1"/>
  <c r="P891" i="15"/>
  <c r="O891" i="15"/>
  <c r="N891" i="15"/>
  <c r="M891" i="15"/>
  <c r="L891" i="15"/>
  <c r="B891" i="15"/>
  <c r="T890" i="15"/>
  <c r="U890" i="15" s="1"/>
  <c r="S890" i="15"/>
  <c r="R890" i="15"/>
  <c r="Q890" i="15"/>
  <c r="P890" i="15"/>
  <c r="O890" i="15"/>
  <c r="N890" i="15"/>
  <c r="M890" i="15"/>
  <c r="L890" i="15"/>
  <c r="B890" i="15"/>
  <c r="S889" i="15"/>
  <c r="T889" i="15" s="1"/>
  <c r="U889" i="15" s="1"/>
  <c r="R889" i="15"/>
  <c r="Q889" i="15"/>
  <c r="P889" i="15"/>
  <c r="O889" i="15"/>
  <c r="N889" i="15"/>
  <c r="M889" i="15"/>
  <c r="L889" i="15"/>
  <c r="B889" i="15"/>
  <c r="Q888" i="15" s="1"/>
  <c r="R888" i="15" s="1"/>
  <c r="S888" i="15"/>
  <c r="T888" i="15" s="1"/>
  <c r="U888" i="15" s="1"/>
  <c r="P888" i="15"/>
  <c r="N888" i="15"/>
  <c r="O888" i="15" s="1"/>
  <c r="M888" i="15"/>
  <c r="L888" i="15"/>
  <c r="B888" i="15"/>
  <c r="U887" i="15"/>
  <c r="S887" i="15"/>
  <c r="T887" i="15" s="1"/>
  <c r="Q887" i="15"/>
  <c r="R887" i="15" s="1"/>
  <c r="P887" i="15"/>
  <c r="N887" i="15"/>
  <c r="O887" i="15" s="1"/>
  <c r="M887" i="15"/>
  <c r="L887" i="15"/>
  <c r="B887" i="15"/>
  <c r="T886" i="15"/>
  <c r="U886" i="15" s="1"/>
  <c r="S886" i="15"/>
  <c r="Q886" i="15"/>
  <c r="R886" i="15" s="1"/>
  <c r="P886" i="15"/>
  <c r="N886" i="15"/>
  <c r="O886" i="15" s="1"/>
  <c r="M886" i="15"/>
  <c r="L886" i="15"/>
  <c r="B886" i="15"/>
  <c r="Q885" i="15" s="1"/>
  <c r="R885" i="15" s="1"/>
  <c r="S885" i="15"/>
  <c r="T885" i="15" s="1"/>
  <c r="U885" i="15" s="1"/>
  <c r="P885" i="15"/>
  <c r="O885" i="15"/>
  <c r="N885" i="15"/>
  <c r="M885" i="15"/>
  <c r="L885" i="15"/>
  <c r="B885" i="15"/>
  <c r="Q884" i="15" s="1"/>
  <c r="R884" i="15" s="1"/>
  <c r="T884" i="15"/>
  <c r="U884" i="15" s="1"/>
  <c r="S884" i="15"/>
  <c r="P884" i="15"/>
  <c r="N884" i="15"/>
  <c r="O884" i="15" s="1"/>
  <c r="M884" i="15"/>
  <c r="L884" i="15"/>
  <c r="B884" i="15"/>
  <c r="U883" i="15"/>
  <c r="T883" i="15"/>
  <c r="S883" i="15"/>
  <c r="Q883" i="15"/>
  <c r="R883" i="15" s="1"/>
  <c r="P883" i="15"/>
  <c r="O883" i="15"/>
  <c r="N883" i="15"/>
  <c r="M883" i="15"/>
  <c r="L883" i="15"/>
  <c r="B883" i="15"/>
  <c r="T882" i="15"/>
  <c r="U882" i="15" s="1"/>
  <c r="S882" i="15"/>
  <c r="R882" i="15"/>
  <c r="Q882" i="15"/>
  <c r="P882" i="15"/>
  <c r="O882" i="15"/>
  <c r="N882" i="15"/>
  <c r="M882" i="15"/>
  <c r="L882" i="15"/>
  <c r="B882" i="15"/>
  <c r="S881" i="15"/>
  <c r="T881" i="15" s="1"/>
  <c r="U881" i="15" s="1"/>
  <c r="R881" i="15"/>
  <c r="Q881" i="15"/>
  <c r="P881" i="15"/>
  <c r="O881" i="15"/>
  <c r="N881" i="15"/>
  <c r="M881" i="15"/>
  <c r="L881" i="15"/>
  <c r="B881" i="15"/>
  <c r="Q880" i="15" s="1"/>
  <c r="S880" i="15"/>
  <c r="T880" i="15" s="1"/>
  <c r="U880" i="15" s="1"/>
  <c r="R880" i="15"/>
  <c r="P880" i="15"/>
  <c r="N880" i="15"/>
  <c r="O880" i="15" s="1"/>
  <c r="M880" i="15"/>
  <c r="L880" i="15"/>
  <c r="B880" i="15"/>
  <c r="S879" i="15"/>
  <c r="T879" i="15" s="1"/>
  <c r="U879" i="15" s="1"/>
  <c r="Q879" i="15"/>
  <c r="R879" i="15" s="1"/>
  <c r="P879" i="15"/>
  <c r="N879" i="15"/>
  <c r="O879" i="15" s="1"/>
  <c r="M879" i="15"/>
  <c r="L879" i="15"/>
  <c r="B879" i="15"/>
  <c r="U878" i="15"/>
  <c r="T878" i="15"/>
  <c r="S878" i="15"/>
  <c r="Q878" i="15"/>
  <c r="R878" i="15" s="1"/>
  <c r="P878" i="15"/>
  <c r="N878" i="15"/>
  <c r="O878" i="15" s="1"/>
  <c r="M878" i="15"/>
  <c r="L878" i="15"/>
  <c r="B878" i="15"/>
  <c r="Q877" i="15" s="1"/>
  <c r="R877" i="15" s="1"/>
  <c r="S877" i="15"/>
  <c r="T877" i="15" s="1"/>
  <c r="U877" i="15" s="1"/>
  <c r="P877" i="15"/>
  <c r="O877" i="15"/>
  <c r="N877" i="15"/>
  <c r="M877" i="15"/>
  <c r="L877" i="15"/>
  <c r="B877" i="15"/>
  <c r="Q876" i="15" s="1"/>
  <c r="U876" i="15"/>
  <c r="T876" i="15"/>
  <c r="S876" i="15"/>
  <c r="R876" i="15"/>
  <c r="P876" i="15"/>
  <c r="N876" i="15"/>
  <c r="O876" i="15" s="1"/>
  <c r="M876" i="15"/>
  <c r="L876" i="15"/>
  <c r="B876" i="15"/>
  <c r="U875" i="15"/>
  <c r="T875" i="15"/>
  <c r="S875" i="15"/>
  <c r="Q875" i="15"/>
  <c r="R875" i="15" s="1"/>
  <c r="P875" i="15"/>
  <c r="O875" i="15"/>
  <c r="N875" i="15"/>
  <c r="M875" i="15"/>
  <c r="L875" i="15"/>
  <c r="B875" i="15"/>
  <c r="T874" i="15"/>
  <c r="U874" i="15" s="1"/>
  <c r="S874" i="15"/>
  <c r="R874" i="15"/>
  <c r="Q874" i="15"/>
  <c r="P874" i="15"/>
  <c r="O874" i="15"/>
  <c r="N874" i="15"/>
  <c r="M874" i="15"/>
  <c r="L874" i="15"/>
  <c r="B874" i="15"/>
  <c r="U873" i="15"/>
  <c r="S873" i="15"/>
  <c r="T873" i="15" s="1"/>
  <c r="R873" i="15"/>
  <c r="Q873" i="15"/>
  <c r="P873" i="15"/>
  <c r="O873" i="15"/>
  <c r="N873" i="15"/>
  <c r="M873" i="15"/>
  <c r="L873" i="15"/>
  <c r="B873" i="15"/>
  <c r="Q872" i="15" s="1"/>
  <c r="R872" i="15" s="1"/>
  <c r="U872" i="15"/>
  <c r="S872" i="15"/>
  <c r="T872" i="15" s="1"/>
  <c r="P872" i="15"/>
  <c r="N872" i="15"/>
  <c r="O872" i="15" s="1"/>
  <c r="M872" i="15"/>
  <c r="L872" i="15"/>
  <c r="B872" i="15"/>
  <c r="U871" i="15"/>
  <c r="S871" i="15"/>
  <c r="T871" i="15" s="1"/>
  <c r="Q871" i="15"/>
  <c r="R871" i="15" s="1"/>
  <c r="P871" i="15"/>
  <c r="N871" i="15"/>
  <c r="O871" i="15" s="1"/>
  <c r="M871" i="15"/>
  <c r="L871" i="15"/>
  <c r="B871" i="15"/>
  <c r="T870" i="15"/>
  <c r="U870" i="15" s="1"/>
  <c r="S870" i="15"/>
  <c r="Q870" i="15"/>
  <c r="R870" i="15" s="1"/>
  <c r="P870" i="15"/>
  <c r="N870" i="15"/>
  <c r="O870" i="15" s="1"/>
  <c r="M870" i="15"/>
  <c r="L870" i="15"/>
  <c r="B870" i="15"/>
  <c r="Q869" i="15" s="1"/>
  <c r="R869" i="15" s="1"/>
  <c r="S869" i="15"/>
  <c r="T869" i="15" s="1"/>
  <c r="U869" i="15" s="1"/>
  <c r="P869" i="15"/>
  <c r="O869" i="15"/>
  <c r="N869" i="15"/>
  <c r="M869" i="15"/>
  <c r="L869" i="15"/>
  <c r="B869" i="15"/>
  <c r="Q868" i="15" s="1"/>
  <c r="R868" i="15" s="1"/>
  <c r="T868" i="15"/>
  <c r="U868" i="15" s="1"/>
  <c r="S868" i="15"/>
  <c r="P868" i="15"/>
  <c r="N868" i="15"/>
  <c r="O868" i="15" s="1"/>
  <c r="M868" i="15"/>
  <c r="L868" i="15"/>
  <c r="B868" i="15"/>
  <c r="U867" i="15"/>
  <c r="T867" i="15"/>
  <c r="S867" i="15"/>
  <c r="Q867" i="15"/>
  <c r="R867" i="15" s="1"/>
  <c r="P867" i="15"/>
  <c r="O867" i="15"/>
  <c r="N867" i="15"/>
  <c r="M867" i="15"/>
  <c r="L867" i="15"/>
  <c r="B867" i="15"/>
  <c r="T866" i="15"/>
  <c r="U866" i="15" s="1"/>
  <c r="S866" i="15"/>
  <c r="R866" i="15"/>
  <c r="Q866" i="15"/>
  <c r="P866" i="15"/>
  <c r="O866" i="15"/>
  <c r="N866" i="15"/>
  <c r="M866" i="15"/>
  <c r="L866" i="15"/>
  <c r="B866" i="15"/>
  <c r="S865" i="15"/>
  <c r="T865" i="15" s="1"/>
  <c r="U865" i="15" s="1"/>
  <c r="R865" i="15"/>
  <c r="Q865" i="15"/>
  <c r="P865" i="15"/>
  <c r="O865" i="15"/>
  <c r="N865" i="15"/>
  <c r="M865" i="15"/>
  <c r="L865" i="15"/>
  <c r="B865" i="15"/>
  <c r="Q864" i="15" s="1"/>
  <c r="S864" i="15"/>
  <c r="T864" i="15" s="1"/>
  <c r="U864" i="15" s="1"/>
  <c r="R864" i="15"/>
  <c r="P864" i="15"/>
  <c r="N864" i="15"/>
  <c r="O864" i="15" s="1"/>
  <c r="M864" i="15"/>
  <c r="L864" i="15"/>
  <c r="B864" i="15"/>
  <c r="S863" i="15"/>
  <c r="T863" i="15" s="1"/>
  <c r="U863" i="15" s="1"/>
  <c r="Q863" i="15"/>
  <c r="R863" i="15" s="1"/>
  <c r="P863" i="15"/>
  <c r="N863" i="15"/>
  <c r="O863" i="15" s="1"/>
  <c r="M863" i="15"/>
  <c r="L863" i="15"/>
  <c r="B863" i="15"/>
  <c r="U862" i="15"/>
  <c r="T862" i="15"/>
  <c r="S862" i="15"/>
  <c r="Q862" i="15"/>
  <c r="R862" i="15" s="1"/>
  <c r="P862" i="15"/>
  <c r="N862" i="15"/>
  <c r="O862" i="15" s="1"/>
  <c r="M862" i="15"/>
  <c r="L862" i="15"/>
  <c r="B862" i="15"/>
  <c r="Q861" i="15" s="1"/>
  <c r="R861" i="15" s="1"/>
  <c r="U861" i="15"/>
  <c r="S861" i="15"/>
  <c r="T861" i="15" s="1"/>
  <c r="P861" i="15"/>
  <c r="O861" i="15"/>
  <c r="N861" i="15"/>
  <c r="M861" i="15"/>
  <c r="L861" i="15"/>
  <c r="B861" i="15"/>
  <c r="T860" i="15"/>
  <c r="U860" i="15" s="1"/>
  <c r="S860" i="15"/>
  <c r="Q860" i="15"/>
  <c r="R860" i="15" s="1"/>
  <c r="P860" i="15"/>
  <c r="N860" i="15"/>
  <c r="O860" i="15" s="1"/>
  <c r="M860" i="15"/>
  <c r="L860" i="15"/>
  <c r="B860" i="15"/>
  <c r="U859" i="15"/>
  <c r="T859" i="15"/>
  <c r="S859" i="15"/>
  <c r="Q859" i="15"/>
  <c r="R859" i="15" s="1"/>
  <c r="P859" i="15"/>
  <c r="O859" i="15"/>
  <c r="N859" i="15"/>
  <c r="M859" i="15"/>
  <c r="L859" i="15"/>
  <c r="B859" i="15"/>
  <c r="T858" i="15"/>
  <c r="U858" i="15" s="1"/>
  <c r="S858" i="15"/>
  <c r="R858" i="15"/>
  <c r="Q858" i="15"/>
  <c r="P858" i="15"/>
  <c r="O858" i="15"/>
  <c r="N858" i="15"/>
  <c r="M858" i="15"/>
  <c r="L858" i="15"/>
  <c r="B858" i="15"/>
  <c r="S857" i="15"/>
  <c r="T857" i="15" s="1"/>
  <c r="U857" i="15" s="1"/>
  <c r="R857" i="15"/>
  <c r="Q857" i="15"/>
  <c r="P857" i="15"/>
  <c r="O857" i="15"/>
  <c r="N857" i="15"/>
  <c r="M857" i="15"/>
  <c r="L857" i="15"/>
  <c r="B857" i="15"/>
  <c r="Q856" i="15" s="1"/>
  <c r="U856" i="15"/>
  <c r="S856" i="15"/>
  <c r="T856" i="15" s="1"/>
  <c r="R856" i="15"/>
  <c r="P856" i="15"/>
  <c r="N856" i="15"/>
  <c r="O856" i="15" s="1"/>
  <c r="M856" i="15"/>
  <c r="L856" i="15"/>
  <c r="B856" i="15"/>
  <c r="U855" i="15"/>
  <c r="S855" i="15"/>
  <c r="T855" i="15" s="1"/>
  <c r="Q855" i="15"/>
  <c r="R855" i="15" s="1"/>
  <c r="P855" i="15"/>
  <c r="N855" i="15"/>
  <c r="O855" i="15" s="1"/>
  <c r="M855" i="15"/>
  <c r="L855" i="15"/>
  <c r="B855" i="15"/>
  <c r="Q854" i="15" s="1"/>
  <c r="R854" i="15" s="1"/>
  <c r="T854" i="15"/>
  <c r="U854" i="15" s="1"/>
  <c r="S854" i="15"/>
  <c r="P854" i="15"/>
  <c r="N854" i="15"/>
  <c r="O854" i="15" s="1"/>
  <c r="M854" i="15"/>
  <c r="L854" i="15"/>
  <c r="B854" i="15"/>
  <c r="Q853" i="15" s="1"/>
  <c r="R853" i="15" s="1"/>
  <c r="S853" i="15"/>
  <c r="T853" i="15" s="1"/>
  <c r="U853" i="15" s="1"/>
  <c r="P853" i="15"/>
  <c r="N853" i="15"/>
  <c r="O853" i="15" s="1"/>
  <c r="M853" i="15"/>
  <c r="L853" i="15"/>
  <c r="B853" i="15"/>
  <c r="Q852" i="15" s="1"/>
  <c r="R852" i="15" s="1"/>
  <c r="T852" i="15"/>
  <c r="U852" i="15" s="1"/>
  <c r="S852" i="15"/>
  <c r="P852" i="15"/>
  <c r="N852" i="15"/>
  <c r="O852" i="15" s="1"/>
  <c r="M852" i="15"/>
  <c r="L852" i="15"/>
  <c r="B852" i="15"/>
  <c r="T851" i="15"/>
  <c r="U851" i="15" s="1"/>
  <c r="S851" i="15"/>
  <c r="Q851" i="15"/>
  <c r="R851" i="15" s="1"/>
  <c r="P851" i="15"/>
  <c r="O851" i="15"/>
  <c r="N851" i="15"/>
  <c r="M851" i="15"/>
  <c r="L851" i="15"/>
  <c r="B851" i="15"/>
  <c r="T850" i="15"/>
  <c r="U850" i="15" s="1"/>
  <c r="S850" i="15"/>
  <c r="R850" i="15"/>
  <c r="Q850" i="15"/>
  <c r="P850" i="15"/>
  <c r="O850" i="15"/>
  <c r="N850" i="15"/>
  <c r="M850" i="15"/>
  <c r="L850" i="15"/>
  <c r="B850" i="15"/>
  <c r="U849" i="15"/>
  <c r="S849" i="15"/>
  <c r="T849" i="15" s="1"/>
  <c r="R849" i="15"/>
  <c r="Q849" i="15"/>
  <c r="P849" i="15"/>
  <c r="O849" i="15"/>
  <c r="N849" i="15"/>
  <c r="M849" i="15"/>
  <c r="L849" i="15"/>
  <c r="B849" i="15"/>
  <c r="Q848" i="15" s="1"/>
  <c r="R848" i="15" s="1"/>
  <c r="U848" i="15"/>
  <c r="S848" i="15"/>
  <c r="T848" i="15" s="1"/>
  <c r="P848" i="15"/>
  <c r="N848" i="15"/>
  <c r="O848" i="15" s="1"/>
  <c r="M848" i="15"/>
  <c r="L848" i="15"/>
  <c r="B848" i="15"/>
  <c r="U847" i="15"/>
  <c r="S847" i="15"/>
  <c r="T847" i="15" s="1"/>
  <c r="Q847" i="15"/>
  <c r="R847" i="15" s="1"/>
  <c r="P847" i="15"/>
  <c r="N847" i="15"/>
  <c r="O847" i="15" s="1"/>
  <c r="M847" i="15"/>
  <c r="L847" i="15"/>
  <c r="B847" i="15"/>
  <c r="Q846" i="15" s="1"/>
  <c r="R846" i="15" s="1"/>
  <c r="T846" i="15"/>
  <c r="U846" i="15" s="1"/>
  <c r="S846" i="15"/>
  <c r="P846" i="15"/>
  <c r="N846" i="15"/>
  <c r="O846" i="15" s="1"/>
  <c r="M846" i="15"/>
  <c r="L846" i="15"/>
  <c r="B846" i="15"/>
  <c r="Q845" i="15" s="1"/>
  <c r="R845" i="15" s="1"/>
  <c r="S845" i="15"/>
  <c r="T845" i="15" s="1"/>
  <c r="U845" i="15" s="1"/>
  <c r="P845" i="15"/>
  <c r="O845" i="15"/>
  <c r="N845" i="15"/>
  <c r="M845" i="15"/>
  <c r="L845" i="15"/>
  <c r="B845" i="15"/>
  <c r="Q844" i="15" s="1"/>
  <c r="R844" i="15" s="1"/>
  <c r="T844" i="15"/>
  <c r="U844" i="15" s="1"/>
  <c r="S844" i="15"/>
  <c r="P844" i="15"/>
  <c r="N844" i="15"/>
  <c r="O844" i="15" s="1"/>
  <c r="M844" i="15"/>
  <c r="L844" i="15"/>
  <c r="B844" i="15"/>
  <c r="U843" i="15"/>
  <c r="T843" i="15"/>
  <c r="S843" i="15"/>
  <c r="Q843" i="15"/>
  <c r="R843" i="15" s="1"/>
  <c r="P843" i="15"/>
  <c r="O843" i="15"/>
  <c r="N843" i="15"/>
  <c r="M843" i="15"/>
  <c r="L843" i="15"/>
  <c r="B843" i="15"/>
  <c r="T842" i="15"/>
  <c r="U842" i="15" s="1"/>
  <c r="S842" i="15"/>
  <c r="R842" i="15"/>
  <c r="Q842" i="15"/>
  <c r="P842" i="15"/>
  <c r="O842" i="15"/>
  <c r="N842" i="15"/>
  <c r="M842" i="15"/>
  <c r="L842" i="15"/>
  <c r="B842" i="15"/>
  <c r="U841" i="15"/>
  <c r="S841" i="15"/>
  <c r="T841" i="15" s="1"/>
  <c r="R841" i="15"/>
  <c r="Q841" i="15"/>
  <c r="P841" i="15"/>
  <c r="O841" i="15"/>
  <c r="N841" i="15"/>
  <c r="M841" i="15"/>
  <c r="L841" i="15"/>
  <c r="B841" i="15"/>
  <c r="Q840" i="15" s="1"/>
  <c r="U840" i="15"/>
  <c r="S840" i="15"/>
  <c r="T840" i="15" s="1"/>
  <c r="R840" i="15"/>
  <c r="P840" i="15"/>
  <c r="N840" i="15"/>
  <c r="O840" i="15" s="1"/>
  <c r="M840" i="15"/>
  <c r="L840" i="15"/>
  <c r="B840" i="15"/>
  <c r="U839" i="15"/>
  <c r="S839" i="15"/>
  <c r="T839" i="15" s="1"/>
  <c r="Q839" i="15"/>
  <c r="R839" i="15" s="1"/>
  <c r="P839" i="15"/>
  <c r="N839" i="15"/>
  <c r="O839" i="15" s="1"/>
  <c r="M839" i="15"/>
  <c r="L839" i="15"/>
  <c r="B839" i="15"/>
  <c r="Q838" i="15" s="1"/>
  <c r="R838" i="15" s="1"/>
  <c r="T838" i="15"/>
  <c r="U838" i="15" s="1"/>
  <c r="S838" i="15"/>
  <c r="P838" i="15"/>
  <c r="N838" i="15"/>
  <c r="O838" i="15" s="1"/>
  <c r="M838" i="15"/>
  <c r="L838" i="15"/>
  <c r="B838" i="15"/>
  <c r="Q837" i="15" s="1"/>
  <c r="R837" i="15" s="1"/>
  <c r="U837" i="15"/>
  <c r="S837" i="15"/>
  <c r="T837" i="15" s="1"/>
  <c r="P837" i="15"/>
  <c r="N837" i="15"/>
  <c r="O837" i="15" s="1"/>
  <c r="M837" i="15"/>
  <c r="L837" i="15"/>
  <c r="B837" i="15"/>
  <c r="T836" i="15"/>
  <c r="U836" i="15" s="1"/>
  <c r="S836" i="15"/>
  <c r="R836" i="15"/>
  <c r="Q836" i="15"/>
  <c r="P836" i="15"/>
  <c r="N836" i="15"/>
  <c r="O836" i="15" s="1"/>
  <c r="M836" i="15"/>
  <c r="L836" i="15"/>
  <c r="B836" i="15"/>
  <c r="U835" i="15"/>
  <c r="T835" i="15"/>
  <c r="S835" i="15"/>
  <c r="Q835" i="15"/>
  <c r="R835" i="15" s="1"/>
  <c r="P835" i="15"/>
  <c r="O835" i="15"/>
  <c r="N835" i="15"/>
  <c r="M835" i="15"/>
  <c r="L835" i="15"/>
  <c r="B835" i="15"/>
  <c r="U834" i="15"/>
  <c r="T834" i="15"/>
  <c r="S834" i="15"/>
  <c r="R834" i="15"/>
  <c r="Q834" i="15"/>
  <c r="P834" i="15"/>
  <c r="O834" i="15"/>
  <c r="N834" i="15"/>
  <c r="M834" i="15"/>
  <c r="L834" i="15"/>
  <c r="B834" i="15"/>
  <c r="S833" i="15"/>
  <c r="T833" i="15" s="1"/>
  <c r="U833" i="15" s="1"/>
  <c r="R833" i="15"/>
  <c r="Q833" i="15"/>
  <c r="P833" i="15"/>
  <c r="O833" i="15"/>
  <c r="N833" i="15"/>
  <c r="M833" i="15"/>
  <c r="L833" i="15"/>
  <c r="B833" i="15"/>
  <c r="Q832" i="15" s="1"/>
  <c r="U832" i="15"/>
  <c r="S832" i="15"/>
  <c r="T832" i="15" s="1"/>
  <c r="R832" i="15"/>
  <c r="P832" i="15"/>
  <c r="N832" i="15"/>
  <c r="O832" i="15" s="1"/>
  <c r="M832" i="15"/>
  <c r="L832" i="15"/>
  <c r="B832" i="15"/>
  <c r="U831" i="15"/>
  <c r="S831" i="15"/>
  <c r="T831" i="15" s="1"/>
  <c r="Q831" i="15"/>
  <c r="R831" i="15" s="1"/>
  <c r="P831" i="15"/>
  <c r="N831" i="15"/>
  <c r="O831" i="15" s="1"/>
  <c r="M831" i="15"/>
  <c r="L831" i="15"/>
  <c r="B831" i="15"/>
  <c r="Q830" i="15" s="1"/>
  <c r="R830" i="15" s="1"/>
  <c r="T830" i="15"/>
  <c r="U830" i="15" s="1"/>
  <c r="S830" i="15"/>
  <c r="P830" i="15"/>
  <c r="N830" i="15"/>
  <c r="O830" i="15" s="1"/>
  <c r="M830" i="15"/>
  <c r="L830" i="15"/>
  <c r="B830" i="15"/>
  <c r="Q829" i="15" s="1"/>
  <c r="R829" i="15" s="1"/>
  <c r="S829" i="15"/>
  <c r="T829" i="15" s="1"/>
  <c r="U829" i="15" s="1"/>
  <c r="P829" i="15"/>
  <c r="N829" i="15"/>
  <c r="O829" i="15" s="1"/>
  <c r="M829" i="15"/>
  <c r="L829" i="15"/>
  <c r="B829" i="15"/>
  <c r="Q828" i="15" s="1"/>
  <c r="R828" i="15" s="1"/>
  <c r="T828" i="15"/>
  <c r="U828" i="15" s="1"/>
  <c r="S828" i="15"/>
  <c r="P828" i="15"/>
  <c r="N828" i="15"/>
  <c r="O828" i="15" s="1"/>
  <c r="M828" i="15"/>
  <c r="L828" i="15"/>
  <c r="B828" i="15"/>
  <c r="T827" i="15"/>
  <c r="U827" i="15" s="1"/>
  <c r="S827" i="15"/>
  <c r="Q827" i="15"/>
  <c r="R827" i="15" s="1"/>
  <c r="P827" i="15"/>
  <c r="O827" i="15"/>
  <c r="N827" i="15"/>
  <c r="M827" i="15"/>
  <c r="L827" i="15"/>
  <c r="B827" i="15"/>
  <c r="T826" i="15"/>
  <c r="U826" i="15" s="1"/>
  <c r="S826" i="15"/>
  <c r="R826" i="15"/>
  <c r="Q826" i="15"/>
  <c r="P826" i="15"/>
  <c r="O826" i="15"/>
  <c r="N826" i="15"/>
  <c r="M826" i="15"/>
  <c r="L826" i="15"/>
  <c r="B826" i="15"/>
  <c r="S825" i="15"/>
  <c r="T825" i="15" s="1"/>
  <c r="U825" i="15" s="1"/>
  <c r="R825" i="15"/>
  <c r="Q825" i="15"/>
  <c r="P825" i="15"/>
  <c r="O825" i="15"/>
  <c r="N825" i="15"/>
  <c r="M825" i="15"/>
  <c r="L825" i="15"/>
  <c r="B825" i="15"/>
  <c r="Q824" i="15" s="1"/>
  <c r="R824" i="15" s="1"/>
  <c r="S824" i="15"/>
  <c r="T824" i="15" s="1"/>
  <c r="U824" i="15" s="1"/>
  <c r="P824" i="15"/>
  <c r="N824" i="15"/>
  <c r="O824" i="15" s="1"/>
  <c r="M824" i="15"/>
  <c r="L824" i="15"/>
  <c r="B824" i="15"/>
  <c r="S823" i="15"/>
  <c r="T823" i="15" s="1"/>
  <c r="U823" i="15" s="1"/>
  <c r="Q823" i="15"/>
  <c r="R823" i="15" s="1"/>
  <c r="P823" i="15"/>
  <c r="N823" i="15"/>
  <c r="O823" i="15" s="1"/>
  <c r="M823" i="15"/>
  <c r="L823" i="15"/>
  <c r="B823" i="15"/>
  <c r="Q822" i="15" s="1"/>
  <c r="R822" i="15" s="1"/>
  <c r="S822" i="15"/>
  <c r="T822" i="15" s="1"/>
  <c r="U822" i="15" s="1"/>
  <c r="P822" i="15"/>
  <c r="N822" i="15"/>
  <c r="O822" i="15" s="1"/>
  <c r="M822" i="15"/>
  <c r="L822" i="15"/>
  <c r="B822" i="15"/>
  <c r="Q821" i="15" s="1"/>
  <c r="R821" i="15" s="1"/>
  <c r="S821" i="15"/>
  <c r="T821" i="15" s="1"/>
  <c r="U821" i="15" s="1"/>
  <c r="P821" i="15"/>
  <c r="O821" i="15"/>
  <c r="N821" i="15"/>
  <c r="M821" i="15"/>
  <c r="L821" i="15"/>
  <c r="B821" i="15"/>
  <c r="Q820" i="15" s="1"/>
  <c r="R820" i="15" s="1"/>
  <c r="T820" i="15"/>
  <c r="U820" i="15" s="1"/>
  <c r="S820" i="15"/>
  <c r="P820" i="15"/>
  <c r="N820" i="15"/>
  <c r="O820" i="15" s="1"/>
  <c r="M820" i="15"/>
  <c r="L820" i="15"/>
  <c r="B820" i="15"/>
  <c r="T819" i="15"/>
  <c r="U819" i="15" s="1"/>
  <c r="S819" i="15"/>
  <c r="Q819" i="15"/>
  <c r="R819" i="15" s="1"/>
  <c r="P819" i="15"/>
  <c r="O819" i="15"/>
  <c r="N819" i="15"/>
  <c r="M819" i="15"/>
  <c r="L819" i="15"/>
  <c r="B819" i="15"/>
  <c r="T818" i="15"/>
  <c r="U818" i="15" s="1"/>
  <c r="S818" i="15"/>
  <c r="R818" i="15"/>
  <c r="Q818" i="15"/>
  <c r="P818" i="15"/>
  <c r="O818" i="15"/>
  <c r="N818" i="15"/>
  <c r="M818" i="15"/>
  <c r="L818" i="15"/>
  <c r="B818" i="15"/>
  <c r="U817" i="15"/>
  <c r="S817" i="15"/>
  <c r="T817" i="15" s="1"/>
  <c r="R817" i="15"/>
  <c r="Q817" i="15"/>
  <c r="P817" i="15"/>
  <c r="O817" i="15"/>
  <c r="N817" i="15"/>
  <c r="M817" i="15"/>
  <c r="L817" i="15"/>
  <c r="B817" i="15"/>
  <c r="Q816" i="15" s="1"/>
  <c r="U816" i="15"/>
  <c r="S816" i="15"/>
  <c r="T816" i="15" s="1"/>
  <c r="R816" i="15"/>
  <c r="P816" i="15"/>
  <c r="N816" i="15"/>
  <c r="O816" i="15" s="1"/>
  <c r="M816" i="15"/>
  <c r="L816" i="15"/>
  <c r="B816" i="15"/>
  <c r="U815" i="15"/>
  <c r="S815" i="15"/>
  <c r="T815" i="15" s="1"/>
  <c r="Q815" i="15"/>
  <c r="R815" i="15" s="1"/>
  <c r="P815" i="15"/>
  <c r="N815" i="15"/>
  <c r="O815" i="15" s="1"/>
  <c r="M815" i="15"/>
  <c r="L815" i="15"/>
  <c r="B815" i="15"/>
  <c r="Q814" i="15" s="1"/>
  <c r="R814" i="15" s="1"/>
  <c r="T814" i="15"/>
  <c r="U814" i="15" s="1"/>
  <c r="S814" i="15"/>
  <c r="P814" i="15"/>
  <c r="N814" i="15"/>
  <c r="O814" i="15" s="1"/>
  <c r="M814" i="15"/>
  <c r="L814" i="15"/>
  <c r="B814" i="15"/>
  <c r="Q813" i="15" s="1"/>
  <c r="R813" i="15" s="1"/>
  <c r="S813" i="15"/>
  <c r="T813" i="15" s="1"/>
  <c r="U813" i="15" s="1"/>
  <c r="P813" i="15"/>
  <c r="N813" i="15"/>
  <c r="O813" i="15" s="1"/>
  <c r="M813" i="15"/>
  <c r="L813" i="15"/>
  <c r="B813" i="15"/>
  <c r="Q812" i="15" s="1"/>
  <c r="R812" i="15" s="1"/>
  <c r="T812" i="15"/>
  <c r="U812" i="15" s="1"/>
  <c r="S812" i="15"/>
  <c r="P812" i="15"/>
  <c r="N812" i="15"/>
  <c r="O812" i="15" s="1"/>
  <c r="M812" i="15"/>
  <c r="L812" i="15"/>
  <c r="B812" i="15"/>
  <c r="U811" i="15"/>
  <c r="T811" i="15"/>
  <c r="S811" i="15"/>
  <c r="Q811" i="15"/>
  <c r="R811" i="15" s="1"/>
  <c r="P811" i="15"/>
  <c r="O811" i="15"/>
  <c r="N811" i="15"/>
  <c r="M811" i="15"/>
  <c r="L811" i="15"/>
  <c r="B811" i="15"/>
  <c r="T810" i="15"/>
  <c r="U810" i="15" s="1"/>
  <c r="S810" i="15"/>
  <c r="R810" i="15"/>
  <c r="Q810" i="15"/>
  <c r="P810" i="15"/>
  <c r="O810" i="15"/>
  <c r="N810" i="15"/>
  <c r="M810" i="15"/>
  <c r="L810" i="15"/>
  <c r="B810" i="15"/>
  <c r="U809" i="15"/>
  <c r="S809" i="15"/>
  <c r="T809" i="15" s="1"/>
  <c r="R809" i="15"/>
  <c r="Q809" i="15"/>
  <c r="P809" i="15"/>
  <c r="O809" i="15"/>
  <c r="N809" i="15"/>
  <c r="M809" i="15"/>
  <c r="L809" i="15"/>
  <c r="B809" i="15"/>
  <c r="Q808" i="15" s="1"/>
  <c r="U808" i="15"/>
  <c r="S808" i="15"/>
  <c r="T808" i="15" s="1"/>
  <c r="R808" i="15"/>
  <c r="P808" i="15"/>
  <c r="N808" i="15"/>
  <c r="O808" i="15" s="1"/>
  <c r="M808" i="15"/>
  <c r="L808" i="15"/>
  <c r="B808" i="15"/>
  <c r="U807" i="15"/>
  <c r="S807" i="15"/>
  <c r="T807" i="15" s="1"/>
  <c r="Q807" i="15"/>
  <c r="R807" i="15" s="1"/>
  <c r="P807" i="15"/>
  <c r="N807" i="15"/>
  <c r="O807" i="15" s="1"/>
  <c r="M807" i="15"/>
  <c r="L807" i="15"/>
  <c r="B807" i="15"/>
  <c r="Q806" i="15" s="1"/>
  <c r="R806" i="15" s="1"/>
  <c r="U806" i="15"/>
  <c r="S806" i="15"/>
  <c r="T806" i="15" s="1"/>
  <c r="P806" i="15"/>
  <c r="N806" i="15"/>
  <c r="O806" i="15" s="1"/>
  <c r="M806" i="15"/>
  <c r="L806" i="15"/>
  <c r="B806" i="15"/>
  <c r="U805" i="15"/>
  <c r="S805" i="15"/>
  <c r="T805" i="15" s="1"/>
  <c r="Q805" i="15"/>
  <c r="R805" i="15" s="1"/>
  <c r="P805" i="15"/>
  <c r="O805" i="15"/>
  <c r="N805" i="15"/>
  <c r="M805" i="15"/>
  <c r="L805" i="15"/>
  <c r="B805" i="15"/>
  <c r="Q804" i="15" s="1"/>
  <c r="R804" i="15" s="1"/>
  <c r="T804" i="15"/>
  <c r="U804" i="15" s="1"/>
  <c r="S804" i="15"/>
  <c r="P804" i="15"/>
  <c r="N804" i="15"/>
  <c r="O804" i="15" s="1"/>
  <c r="M804" i="15"/>
  <c r="L804" i="15"/>
  <c r="B804" i="15"/>
  <c r="U803" i="15"/>
  <c r="T803" i="15"/>
  <c r="S803" i="15"/>
  <c r="Q803" i="15"/>
  <c r="R803" i="15" s="1"/>
  <c r="P803" i="15"/>
  <c r="O803" i="15"/>
  <c r="N803" i="15"/>
  <c r="M803" i="15"/>
  <c r="L803" i="15"/>
  <c r="B803" i="15"/>
  <c r="U802" i="15"/>
  <c r="T802" i="15"/>
  <c r="S802" i="15"/>
  <c r="R802" i="15"/>
  <c r="Q802" i="15"/>
  <c r="P802" i="15"/>
  <c r="O802" i="15"/>
  <c r="N802" i="15"/>
  <c r="M802" i="15"/>
  <c r="L802" i="15"/>
  <c r="B802" i="15"/>
  <c r="U801" i="15"/>
  <c r="S801" i="15"/>
  <c r="T801" i="15" s="1"/>
  <c r="R801" i="15"/>
  <c r="Q801" i="15"/>
  <c r="P801" i="15"/>
  <c r="O801" i="15"/>
  <c r="N801" i="15"/>
  <c r="M801" i="15"/>
  <c r="L801" i="15"/>
  <c r="B801" i="15"/>
  <c r="Q800" i="15" s="1"/>
  <c r="R800" i="15" s="1"/>
  <c r="U800" i="15"/>
  <c r="S800" i="15"/>
  <c r="T800" i="15" s="1"/>
  <c r="P800" i="15"/>
  <c r="N800" i="15"/>
  <c r="O800" i="15" s="1"/>
  <c r="M800" i="15"/>
  <c r="L800" i="15"/>
  <c r="B800" i="15"/>
  <c r="Q799" i="15" s="1"/>
  <c r="R799" i="15" s="1"/>
  <c r="S799" i="15"/>
  <c r="T799" i="15" s="1"/>
  <c r="U799" i="15" s="1"/>
  <c r="P799" i="15"/>
  <c r="N799" i="15"/>
  <c r="O799" i="15" s="1"/>
  <c r="M799" i="15"/>
  <c r="L799" i="15"/>
  <c r="B799" i="15"/>
  <c r="Q798" i="15" s="1"/>
  <c r="R798" i="15" s="1"/>
  <c r="U798" i="15"/>
  <c r="T798" i="15"/>
  <c r="S798" i="15"/>
  <c r="P798" i="15"/>
  <c r="N798" i="15"/>
  <c r="O798" i="15" s="1"/>
  <c r="M798" i="15"/>
  <c r="L798" i="15"/>
  <c r="B798" i="15"/>
  <c r="T797" i="15"/>
  <c r="U797" i="15" s="1"/>
  <c r="S797" i="15"/>
  <c r="Q797" i="15"/>
  <c r="R797" i="15" s="1"/>
  <c r="P797" i="15"/>
  <c r="O797" i="15"/>
  <c r="N797" i="15"/>
  <c r="M797" i="15"/>
  <c r="L797" i="15"/>
  <c r="B797" i="15"/>
  <c r="Q796" i="15" s="1"/>
  <c r="R796" i="15" s="1"/>
  <c r="T796" i="15"/>
  <c r="U796" i="15" s="1"/>
  <c r="S796" i="15"/>
  <c r="P796" i="15"/>
  <c r="O796" i="15"/>
  <c r="N796" i="15"/>
  <c r="M796" i="15"/>
  <c r="L796" i="15"/>
  <c r="B796" i="15"/>
  <c r="U795" i="15"/>
  <c r="T795" i="15"/>
  <c r="S795" i="15"/>
  <c r="R795" i="15"/>
  <c r="Q795" i="15"/>
  <c r="P795" i="15"/>
  <c r="O795" i="15"/>
  <c r="N795" i="15"/>
  <c r="M795" i="15"/>
  <c r="L795" i="15"/>
  <c r="B795" i="15"/>
  <c r="U794" i="15"/>
  <c r="T794" i="15"/>
  <c r="S794" i="15"/>
  <c r="R794" i="15"/>
  <c r="Q794" i="15"/>
  <c r="P794" i="15"/>
  <c r="O794" i="15"/>
  <c r="N794" i="15"/>
  <c r="M794" i="15"/>
  <c r="L794" i="15"/>
  <c r="B794" i="15"/>
  <c r="U793" i="15"/>
  <c r="S793" i="15"/>
  <c r="T793" i="15" s="1"/>
  <c r="R793" i="15"/>
  <c r="Q793" i="15"/>
  <c r="P793" i="15"/>
  <c r="O793" i="15"/>
  <c r="N793" i="15"/>
  <c r="M793" i="15"/>
  <c r="L793" i="15"/>
  <c r="B793" i="15"/>
  <c r="Q792" i="15" s="1"/>
  <c r="R792" i="15" s="1"/>
  <c r="U792" i="15"/>
  <c r="S792" i="15"/>
  <c r="T792" i="15" s="1"/>
  <c r="P792" i="15"/>
  <c r="N792" i="15"/>
  <c r="O792" i="15" s="1"/>
  <c r="M792" i="15"/>
  <c r="L792" i="15"/>
  <c r="B792" i="15"/>
  <c r="Q791" i="15" s="1"/>
  <c r="R791" i="15" s="1"/>
  <c r="U791" i="15"/>
  <c r="S791" i="15"/>
  <c r="T791" i="15" s="1"/>
  <c r="P791" i="15"/>
  <c r="N791" i="15"/>
  <c r="O791" i="15" s="1"/>
  <c r="M791" i="15"/>
  <c r="L791" i="15"/>
  <c r="B791" i="15"/>
  <c r="Q790" i="15" s="1"/>
  <c r="R790" i="15" s="1"/>
  <c r="T790" i="15"/>
  <c r="U790" i="15" s="1"/>
  <c r="S790" i="15"/>
  <c r="P790" i="15"/>
  <c r="N790" i="15"/>
  <c r="O790" i="15" s="1"/>
  <c r="M790" i="15"/>
  <c r="L790" i="15"/>
  <c r="B790" i="15"/>
  <c r="Q789" i="15" s="1"/>
  <c r="R789" i="15" s="1"/>
  <c r="T789" i="15"/>
  <c r="U789" i="15" s="1"/>
  <c r="S789" i="15"/>
  <c r="P789" i="15"/>
  <c r="N789" i="15"/>
  <c r="O789" i="15" s="1"/>
  <c r="M789" i="15"/>
  <c r="L789" i="15"/>
  <c r="B789" i="15"/>
  <c r="Q788" i="15" s="1"/>
  <c r="T788" i="15"/>
  <c r="U788" i="15" s="1"/>
  <c r="S788" i="15"/>
  <c r="R788" i="15"/>
  <c r="P788" i="15"/>
  <c r="O788" i="15"/>
  <c r="N788" i="15"/>
  <c r="M788" i="15"/>
  <c r="L788" i="15"/>
  <c r="B788" i="15"/>
  <c r="U787" i="15"/>
  <c r="T787" i="15"/>
  <c r="S787" i="15"/>
  <c r="R787" i="15"/>
  <c r="Q787" i="15"/>
  <c r="P787" i="15"/>
  <c r="O787" i="15"/>
  <c r="N787" i="15"/>
  <c r="M787" i="15"/>
  <c r="L787" i="15"/>
  <c r="B787" i="15"/>
  <c r="U786" i="15"/>
  <c r="T786" i="15"/>
  <c r="S786" i="15"/>
  <c r="R786" i="15"/>
  <c r="Q786" i="15"/>
  <c r="P786" i="15"/>
  <c r="O786" i="15"/>
  <c r="N786" i="15"/>
  <c r="M786" i="15"/>
  <c r="L786" i="15"/>
  <c r="B786" i="15"/>
  <c r="U785" i="15"/>
  <c r="S785" i="15"/>
  <c r="T785" i="15" s="1"/>
  <c r="R785" i="15"/>
  <c r="Q785" i="15"/>
  <c r="P785" i="15"/>
  <c r="O785" i="15"/>
  <c r="N785" i="15"/>
  <c r="M785" i="15"/>
  <c r="L785" i="15"/>
  <c r="B785" i="15"/>
  <c r="Q784" i="15" s="1"/>
  <c r="U784" i="15"/>
  <c r="S784" i="15"/>
  <c r="T784" i="15" s="1"/>
  <c r="R784" i="15"/>
  <c r="P784" i="15"/>
  <c r="N784" i="15"/>
  <c r="O784" i="15" s="1"/>
  <c r="M784" i="15"/>
  <c r="L784" i="15"/>
  <c r="B784" i="15"/>
  <c r="U783" i="15"/>
  <c r="S783" i="15"/>
  <c r="T783" i="15" s="1"/>
  <c r="Q783" i="15"/>
  <c r="R783" i="15" s="1"/>
  <c r="P783" i="15"/>
  <c r="N783" i="15"/>
  <c r="O783" i="15" s="1"/>
  <c r="M783" i="15"/>
  <c r="L783" i="15"/>
  <c r="B783" i="15"/>
  <c r="T782" i="15"/>
  <c r="U782" i="15" s="1"/>
  <c r="S782" i="15"/>
  <c r="Q782" i="15"/>
  <c r="R782" i="15" s="1"/>
  <c r="P782" i="15"/>
  <c r="N782" i="15"/>
  <c r="O782" i="15" s="1"/>
  <c r="M782" i="15"/>
  <c r="L782" i="15"/>
  <c r="B782" i="15"/>
  <c r="U781" i="15"/>
  <c r="S781" i="15"/>
  <c r="T781" i="15" s="1"/>
  <c r="Q781" i="15"/>
  <c r="R781" i="15" s="1"/>
  <c r="P781" i="15"/>
  <c r="O781" i="15"/>
  <c r="N781" i="15"/>
  <c r="M781" i="15"/>
  <c r="L781" i="15"/>
  <c r="B781" i="15"/>
  <c r="T780" i="15"/>
  <c r="U780" i="15" s="1"/>
  <c r="S780" i="15"/>
  <c r="R780" i="15"/>
  <c r="Q780" i="15"/>
  <c r="P780" i="15"/>
  <c r="N780" i="15"/>
  <c r="O780" i="15" s="1"/>
  <c r="M780" i="15"/>
  <c r="L780" i="15"/>
  <c r="B780" i="15"/>
  <c r="U779" i="15"/>
  <c r="T779" i="15"/>
  <c r="S779" i="15"/>
  <c r="Q779" i="15"/>
  <c r="R779" i="15" s="1"/>
  <c r="P779" i="15"/>
  <c r="O779" i="15"/>
  <c r="N779" i="15"/>
  <c r="M779" i="15"/>
  <c r="L779" i="15"/>
  <c r="B779" i="15"/>
  <c r="T778" i="15"/>
  <c r="U778" i="15" s="1"/>
  <c r="S778" i="15"/>
  <c r="R778" i="15"/>
  <c r="Q778" i="15"/>
  <c r="P778" i="15"/>
  <c r="O778" i="15"/>
  <c r="N778" i="15"/>
  <c r="M778" i="15"/>
  <c r="L778" i="15"/>
  <c r="B778" i="15"/>
  <c r="U777" i="15"/>
  <c r="T777" i="15"/>
  <c r="S777" i="15"/>
  <c r="R777" i="15"/>
  <c r="Q777" i="15"/>
  <c r="P777" i="15"/>
  <c r="O777" i="15"/>
  <c r="N777" i="15"/>
  <c r="M777" i="15"/>
  <c r="L777" i="15"/>
  <c r="B777" i="15"/>
  <c r="Q776" i="15" s="1"/>
  <c r="R776" i="15" s="1"/>
  <c r="U776" i="15"/>
  <c r="S776" i="15"/>
  <c r="T776" i="15" s="1"/>
  <c r="P776" i="15"/>
  <c r="N776" i="15"/>
  <c r="O776" i="15" s="1"/>
  <c r="M776" i="15"/>
  <c r="L776" i="15"/>
  <c r="B776" i="15"/>
  <c r="Q775" i="15" s="1"/>
  <c r="U775" i="15"/>
  <c r="S775" i="15"/>
  <c r="T775" i="15" s="1"/>
  <c r="R775" i="15"/>
  <c r="P775" i="15"/>
  <c r="N775" i="15"/>
  <c r="O775" i="15" s="1"/>
  <c r="M775" i="15"/>
  <c r="L775" i="15"/>
  <c r="B775" i="15"/>
  <c r="U774" i="15"/>
  <c r="T774" i="15"/>
  <c r="S774" i="15"/>
  <c r="Q774" i="15"/>
  <c r="R774" i="15" s="1"/>
  <c r="P774" i="15"/>
  <c r="N774" i="15"/>
  <c r="O774" i="15" s="1"/>
  <c r="M774" i="15"/>
  <c r="L774" i="15"/>
  <c r="B774" i="15"/>
  <c r="T773" i="15"/>
  <c r="U773" i="15" s="1"/>
  <c r="S773" i="15"/>
  <c r="Q773" i="15"/>
  <c r="R773" i="15" s="1"/>
  <c r="P773" i="15"/>
  <c r="N773" i="15"/>
  <c r="O773" i="15" s="1"/>
  <c r="M773" i="15"/>
  <c r="L773" i="15"/>
  <c r="B773" i="15"/>
  <c r="Q772" i="15" s="1"/>
  <c r="R772" i="15" s="1"/>
  <c r="S772" i="15"/>
  <c r="T772" i="15" s="1"/>
  <c r="U772" i="15" s="1"/>
  <c r="P772" i="15"/>
  <c r="O772" i="15"/>
  <c r="N772" i="15"/>
  <c r="M772" i="15"/>
  <c r="L772" i="15"/>
  <c r="B772" i="15"/>
  <c r="Q771" i="15" s="1"/>
  <c r="R771" i="15" s="1"/>
  <c r="U771" i="15"/>
  <c r="T771" i="15"/>
  <c r="S771" i="15"/>
  <c r="P771" i="15"/>
  <c r="N771" i="15"/>
  <c r="O771" i="15" s="1"/>
  <c r="M771" i="15"/>
  <c r="L771" i="15"/>
  <c r="B771" i="15"/>
  <c r="U770" i="15"/>
  <c r="T770" i="15"/>
  <c r="S770" i="15"/>
  <c r="Q770" i="15"/>
  <c r="R770" i="15" s="1"/>
  <c r="P770" i="15"/>
  <c r="O770" i="15"/>
  <c r="N770" i="15"/>
  <c r="M770" i="15"/>
  <c r="L770" i="15"/>
  <c r="B770" i="15"/>
  <c r="T769" i="15"/>
  <c r="U769" i="15" s="1"/>
  <c r="S769" i="15"/>
  <c r="R769" i="15"/>
  <c r="Q769" i="15"/>
  <c r="P769" i="15"/>
  <c r="O769" i="15"/>
  <c r="N769" i="15"/>
  <c r="M769" i="15"/>
  <c r="L769" i="15"/>
  <c r="B769" i="15"/>
  <c r="Q768" i="15" s="1"/>
  <c r="R768" i="15" s="1"/>
  <c r="U768" i="15"/>
  <c r="T768" i="15"/>
  <c r="S768" i="15"/>
  <c r="P768" i="15"/>
  <c r="N768" i="15"/>
  <c r="O768" i="15" s="1"/>
  <c r="M768" i="15"/>
  <c r="L768" i="15"/>
  <c r="B768" i="15"/>
  <c r="Q767" i="15" s="1"/>
  <c r="R767" i="15" s="1"/>
  <c r="U767" i="15"/>
  <c r="S767" i="15"/>
  <c r="T767" i="15" s="1"/>
  <c r="P767" i="15"/>
  <c r="O767" i="15"/>
  <c r="N767" i="15"/>
  <c r="M767" i="15"/>
  <c r="L767" i="15"/>
  <c r="B767" i="15"/>
  <c r="S766" i="15"/>
  <c r="T766" i="15" s="1"/>
  <c r="U766" i="15" s="1"/>
  <c r="R766" i="15"/>
  <c r="Q766" i="15"/>
  <c r="P766" i="15"/>
  <c r="N766" i="15"/>
  <c r="O766" i="15" s="1"/>
  <c r="M766" i="15"/>
  <c r="L766" i="15"/>
  <c r="B766" i="15"/>
  <c r="U765" i="15"/>
  <c r="T765" i="15"/>
  <c r="S765" i="15"/>
  <c r="Q765" i="15"/>
  <c r="R765" i="15" s="1"/>
  <c r="P765" i="15"/>
  <c r="N765" i="15"/>
  <c r="O765" i="15" s="1"/>
  <c r="M765" i="15"/>
  <c r="L765" i="15"/>
  <c r="B765" i="15"/>
  <c r="U764" i="15"/>
  <c r="T764" i="15"/>
  <c r="S764" i="15"/>
  <c r="Q764" i="15"/>
  <c r="R764" i="15" s="1"/>
  <c r="P764" i="15"/>
  <c r="O764" i="15"/>
  <c r="N764" i="15"/>
  <c r="M764" i="15"/>
  <c r="L764" i="15"/>
  <c r="B764" i="15"/>
  <c r="U763" i="15"/>
  <c r="T763" i="15"/>
  <c r="S763" i="15"/>
  <c r="R763" i="15"/>
  <c r="Q763" i="15"/>
  <c r="P763" i="15"/>
  <c r="O763" i="15"/>
  <c r="N763" i="15"/>
  <c r="M763" i="15"/>
  <c r="L763" i="15"/>
  <c r="B763" i="15"/>
  <c r="U762" i="15"/>
  <c r="T762" i="15"/>
  <c r="S762" i="15"/>
  <c r="R762" i="15"/>
  <c r="Q762" i="15"/>
  <c r="P762" i="15"/>
  <c r="O762" i="15"/>
  <c r="N762" i="15"/>
  <c r="M762" i="15"/>
  <c r="L762" i="15"/>
  <c r="B762" i="15"/>
  <c r="U761" i="15"/>
  <c r="T761" i="15"/>
  <c r="S761" i="15"/>
  <c r="R761" i="15"/>
  <c r="Q761" i="15"/>
  <c r="P761" i="15"/>
  <c r="O761" i="15"/>
  <c r="N761" i="15"/>
  <c r="M761" i="15"/>
  <c r="L761" i="15"/>
  <c r="B761" i="15"/>
  <c r="Q760" i="15" s="1"/>
  <c r="U760" i="15"/>
  <c r="S760" i="15"/>
  <c r="T760" i="15" s="1"/>
  <c r="R760" i="15"/>
  <c r="P760" i="15"/>
  <c r="O760" i="15"/>
  <c r="N760" i="15"/>
  <c r="M760" i="15"/>
  <c r="L760" i="15"/>
  <c r="B760" i="15"/>
  <c r="U759" i="15"/>
  <c r="S759" i="15"/>
  <c r="T759" i="15" s="1"/>
  <c r="Q759" i="15"/>
  <c r="R759" i="15" s="1"/>
  <c r="P759" i="15"/>
  <c r="N759" i="15"/>
  <c r="O759" i="15" s="1"/>
  <c r="M759" i="15"/>
  <c r="L759" i="15"/>
  <c r="B759" i="15"/>
  <c r="T758" i="15"/>
  <c r="U758" i="15" s="1"/>
  <c r="S758" i="15"/>
  <c r="Q758" i="15"/>
  <c r="R758" i="15" s="1"/>
  <c r="P758" i="15"/>
  <c r="N758" i="15"/>
  <c r="O758" i="15" s="1"/>
  <c r="M758" i="15"/>
  <c r="L758" i="15"/>
  <c r="B758" i="15"/>
  <c r="Q757" i="15" s="1"/>
  <c r="R757" i="15" s="1"/>
  <c r="U757" i="15"/>
  <c r="S757" i="15"/>
  <c r="T757" i="15" s="1"/>
  <c r="P757" i="15"/>
  <c r="O757" i="15"/>
  <c r="N757" i="15"/>
  <c r="M757" i="15"/>
  <c r="L757" i="15"/>
  <c r="B757" i="15"/>
  <c r="U756" i="15"/>
  <c r="S756" i="15"/>
  <c r="T756" i="15" s="1"/>
  <c r="R756" i="15"/>
  <c r="Q756" i="15"/>
  <c r="P756" i="15"/>
  <c r="O756" i="15"/>
  <c r="N756" i="15"/>
  <c r="M756" i="15"/>
  <c r="L756" i="15"/>
  <c r="B756" i="15"/>
  <c r="Q755" i="15" s="1"/>
  <c r="R755" i="15" s="1"/>
  <c r="S755" i="15"/>
  <c r="T755" i="15" s="1"/>
  <c r="U755" i="15" s="1"/>
  <c r="P755" i="15"/>
  <c r="N755" i="15"/>
  <c r="O755" i="15" s="1"/>
  <c r="M755" i="15"/>
  <c r="L755" i="15"/>
  <c r="B755" i="15"/>
  <c r="U754" i="15"/>
  <c r="S754" i="15"/>
  <c r="T754" i="15" s="1"/>
  <c r="Q754" i="15"/>
  <c r="R754" i="15" s="1"/>
  <c r="P754" i="15"/>
  <c r="N754" i="15"/>
  <c r="O754" i="15" s="1"/>
  <c r="M754" i="15"/>
  <c r="L754" i="15"/>
  <c r="B754" i="15"/>
  <c r="Q753" i="15" s="1"/>
  <c r="R753" i="15" s="1"/>
  <c r="T753" i="15"/>
  <c r="U753" i="15" s="1"/>
  <c r="S753" i="15"/>
  <c r="P753" i="15"/>
  <c r="N753" i="15"/>
  <c r="O753" i="15" s="1"/>
  <c r="M753" i="15"/>
  <c r="L753" i="15"/>
  <c r="B753" i="15"/>
  <c r="U752" i="15"/>
  <c r="T752" i="15"/>
  <c r="S752" i="15"/>
  <c r="Q752" i="15"/>
  <c r="R752" i="15" s="1"/>
  <c r="P752" i="15"/>
  <c r="O752" i="15"/>
  <c r="N752" i="15"/>
  <c r="M752" i="15"/>
  <c r="L752" i="15"/>
  <c r="B752" i="15"/>
  <c r="T751" i="15"/>
  <c r="U751" i="15" s="1"/>
  <c r="S751" i="15"/>
  <c r="R751" i="15"/>
  <c r="Q751" i="15"/>
  <c r="P751" i="15"/>
  <c r="O751" i="15"/>
  <c r="N751" i="15"/>
  <c r="M751" i="15"/>
  <c r="L751" i="15"/>
  <c r="B751" i="15"/>
  <c r="U750" i="15"/>
  <c r="T750" i="15"/>
  <c r="S750" i="15"/>
  <c r="R750" i="15"/>
  <c r="Q750" i="15"/>
  <c r="P750" i="15"/>
  <c r="O750" i="15"/>
  <c r="N750" i="15"/>
  <c r="M750" i="15"/>
  <c r="L750" i="15"/>
  <c r="B750" i="15"/>
  <c r="Q749" i="15" s="1"/>
  <c r="R749" i="15" s="1"/>
  <c r="U749" i="15"/>
  <c r="T749" i="15"/>
  <c r="S749" i="15"/>
  <c r="P749" i="15"/>
  <c r="O749" i="15"/>
  <c r="N749" i="15"/>
  <c r="M749" i="15"/>
  <c r="L749" i="15"/>
  <c r="B749" i="15"/>
  <c r="U748" i="15"/>
  <c r="S748" i="15"/>
  <c r="T748" i="15" s="1"/>
  <c r="R748" i="15"/>
  <c r="Q748" i="15"/>
  <c r="P748" i="15"/>
  <c r="O748" i="15"/>
  <c r="N748" i="15"/>
  <c r="M748" i="15"/>
  <c r="L748" i="15"/>
  <c r="B748" i="15"/>
  <c r="Q747" i="15" s="1"/>
  <c r="R747" i="15" s="1"/>
  <c r="S747" i="15"/>
  <c r="T747" i="15" s="1"/>
  <c r="U747" i="15" s="1"/>
  <c r="P747" i="15"/>
  <c r="N747" i="15"/>
  <c r="O747" i="15" s="1"/>
  <c r="M747" i="15"/>
  <c r="L747" i="15"/>
  <c r="B747" i="15"/>
  <c r="S746" i="15"/>
  <c r="T746" i="15" s="1"/>
  <c r="U746" i="15" s="1"/>
  <c r="Q746" i="15"/>
  <c r="R746" i="15" s="1"/>
  <c r="P746" i="15"/>
  <c r="N746" i="15"/>
  <c r="O746" i="15" s="1"/>
  <c r="M746" i="15"/>
  <c r="L746" i="15"/>
  <c r="B746" i="15"/>
  <c r="Q745" i="15" s="1"/>
  <c r="R745" i="15" s="1"/>
  <c r="T745" i="15"/>
  <c r="U745" i="15" s="1"/>
  <c r="S745" i="15"/>
  <c r="P745" i="15"/>
  <c r="N745" i="15"/>
  <c r="O745" i="15" s="1"/>
  <c r="M745" i="15"/>
  <c r="L745" i="15"/>
  <c r="B745" i="15"/>
  <c r="T744" i="15"/>
  <c r="U744" i="15" s="1"/>
  <c r="S744" i="15"/>
  <c r="Q744" i="15"/>
  <c r="R744" i="15" s="1"/>
  <c r="P744" i="15"/>
  <c r="O744" i="15"/>
  <c r="N744" i="15"/>
  <c r="M744" i="15"/>
  <c r="L744" i="15"/>
  <c r="B744" i="15"/>
  <c r="T743" i="15"/>
  <c r="U743" i="15" s="1"/>
  <c r="S743" i="15"/>
  <c r="R743" i="15"/>
  <c r="Q743" i="15"/>
  <c r="P743" i="15"/>
  <c r="O743" i="15"/>
  <c r="N743" i="15"/>
  <c r="M743" i="15"/>
  <c r="L743" i="15"/>
  <c r="B743" i="15"/>
  <c r="U742" i="15"/>
  <c r="T742" i="15"/>
  <c r="S742" i="15"/>
  <c r="R742" i="15"/>
  <c r="Q742" i="15"/>
  <c r="P742" i="15"/>
  <c r="O742" i="15"/>
  <c r="N742" i="15"/>
  <c r="M742" i="15"/>
  <c r="L742" i="15"/>
  <c r="B742" i="15"/>
  <c r="Q741" i="15" s="1"/>
  <c r="U741" i="15"/>
  <c r="T741" i="15"/>
  <c r="S741" i="15"/>
  <c r="R741" i="15"/>
  <c r="P741" i="15"/>
  <c r="O741" i="15"/>
  <c r="N741" i="15"/>
  <c r="M741" i="15"/>
  <c r="L741" i="15"/>
  <c r="B741" i="15"/>
  <c r="S740" i="15"/>
  <c r="T740" i="15" s="1"/>
  <c r="U740" i="15" s="1"/>
  <c r="R740" i="15"/>
  <c r="Q740" i="15"/>
  <c r="P740" i="15"/>
  <c r="O740" i="15"/>
  <c r="N740" i="15"/>
  <c r="M740" i="15"/>
  <c r="L740" i="15"/>
  <c r="B740" i="15"/>
  <c r="Q739" i="15" s="1"/>
  <c r="R739" i="15" s="1"/>
  <c r="S739" i="15"/>
  <c r="T739" i="15" s="1"/>
  <c r="U739" i="15" s="1"/>
  <c r="P739" i="15"/>
  <c r="N739" i="15"/>
  <c r="O739" i="15" s="1"/>
  <c r="M739" i="15"/>
  <c r="L739" i="15"/>
  <c r="B739" i="15"/>
  <c r="S738" i="15"/>
  <c r="T738" i="15" s="1"/>
  <c r="U738" i="15" s="1"/>
  <c r="Q738" i="15"/>
  <c r="R738" i="15" s="1"/>
  <c r="P738" i="15"/>
  <c r="N738" i="15"/>
  <c r="O738" i="15" s="1"/>
  <c r="M738" i="15"/>
  <c r="L738" i="15"/>
  <c r="B738" i="15"/>
  <c r="Q737" i="15" s="1"/>
  <c r="R737" i="15" s="1"/>
  <c r="T737" i="15"/>
  <c r="U737" i="15" s="1"/>
  <c r="S737" i="15"/>
  <c r="P737" i="15"/>
  <c r="N737" i="15"/>
  <c r="O737" i="15" s="1"/>
  <c r="M737" i="15"/>
  <c r="L737" i="15"/>
  <c r="B737" i="15"/>
  <c r="T736" i="15"/>
  <c r="U736" i="15" s="1"/>
  <c r="S736" i="15"/>
  <c r="Q736" i="15"/>
  <c r="R736" i="15" s="1"/>
  <c r="P736" i="15"/>
  <c r="O736" i="15"/>
  <c r="N736" i="15"/>
  <c r="M736" i="15"/>
  <c r="L736" i="15"/>
  <c r="B736" i="15"/>
  <c r="T735" i="15"/>
  <c r="U735" i="15" s="1"/>
  <c r="S735" i="15"/>
  <c r="R735" i="15"/>
  <c r="Q735" i="15"/>
  <c r="P735" i="15"/>
  <c r="O735" i="15"/>
  <c r="N735" i="15"/>
  <c r="M735" i="15"/>
  <c r="L735" i="15"/>
  <c r="B735" i="15"/>
  <c r="U734" i="15"/>
  <c r="T734" i="15"/>
  <c r="S734" i="15"/>
  <c r="R734" i="15"/>
  <c r="Q734" i="15"/>
  <c r="P734" i="15"/>
  <c r="O734" i="15"/>
  <c r="N734" i="15"/>
  <c r="M734" i="15"/>
  <c r="L734" i="15"/>
  <c r="B734" i="15"/>
  <c r="Q733" i="15" s="1"/>
  <c r="U733" i="15"/>
  <c r="T733" i="15"/>
  <c r="S733" i="15"/>
  <c r="R733" i="15"/>
  <c r="P733" i="15"/>
  <c r="O733" i="15"/>
  <c r="N733" i="15"/>
  <c r="M733" i="15"/>
  <c r="L733" i="15"/>
  <c r="B733" i="15"/>
  <c r="S732" i="15"/>
  <c r="T732" i="15" s="1"/>
  <c r="U732" i="15" s="1"/>
  <c r="R732" i="15"/>
  <c r="Q732" i="15"/>
  <c r="P732" i="15"/>
  <c r="O732" i="15"/>
  <c r="N732" i="15"/>
  <c r="M732" i="15"/>
  <c r="L732" i="15"/>
  <c r="B732" i="15"/>
  <c r="Q731" i="15" s="1"/>
  <c r="R731" i="15" s="1"/>
  <c r="S731" i="15"/>
  <c r="T731" i="15" s="1"/>
  <c r="U731" i="15" s="1"/>
  <c r="P731" i="15"/>
  <c r="N731" i="15"/>
  <c r="O731" i="15" s="1"/>
  <c r="M731" i="15"/>
  <c r="L731" i="15"/>
  <c r="B731" i="15"/>
  <c r="S730" i="15"/>
  <c r="T730" i="15" s="1"/>
  <c r="U730" i="15" s="1"/>
  <c r="Q730" i="15"/>
  <c r="R730" i="15" s="1"/>
  <c r="P730" i="15"/>
  <c r="N730" i="15"/>
  <c r="O730" i="15" s="1"/>
  <c r="M730" i="15"/>
  <c r="L730" i="15"/>
  <c r="B730" i="15"/>
  <c r="Q729" i="15" s="1"/>
  <c r="R729" i="15" s="1"/>
  <c r="T729" i="15"/>
  <c r="U729" i="15" s="1"/>
  <c r="S729" i="15"/>
  <c r="P729" i="15"/>
  <c r="N729" i="15"/>
  <c r="O729" i="15" s="1"/>
  <c r="M729" i="15"/>
  <c r="L729" i="15"/>
  <c r="B729" i="15"/>
  <c r="T728" i="15"/>
  <c r="U728" i="15" s="1"/>
  <c r="S728" i="15"/>
  <c r="Q728" i="15"/>
  <c r="R728" i="15" s="1"/>
  <c r="P728" i="15"/>
  <c r="O728" i="15"/>
  <c r="N728" i="15"/>
  <c r="M728" i="15"/>
  <c r="L728" i="15"/>
  <c r="B728" i="15"/>
  <c r="T727" i="15"/>
  <c r="U727" i="15" s="1"/>
  <c r="S727" i="15"/>
  <c r="R727" i="15"/>
  <c r="Q727" i="15"/>
  <c r="P727" i="15"/>
  <c r="O727" i="15"/>
  <c r="N727" i="15"/>
  <c r="M727" i="15"/>
  <c r="L727" i="15"/>
  <c r="B727" i="15"/>
  <c r="U726" i="15"/>
  <c r="T726" i="15"/>
  <c r="S726" i="15"/>
  <c r="R726" i="15"/>
  <c r="Q726" i="15"/>
  <c r="P726" i="15"/>
  <c r="O726" i="15"/>
  <c r="N726" i="15"/>
  <c r="M726" i="15"/>
  <c r="L726" i="15"/>
  <c r="B726" i="15"/>
  <c r="Q725" i="15" s="1"/>
  <c r="R725" i="15" s="1"/>
  <c r="U725" i="15"/>
  <c r="T725" i="15"/>
  <c r="S725" i="15"/>
  <c r="P725" i="15"/>
  <c r="O725" i="15"/>
  <c r="N725" i="15"/>
  <c r="M725" i="15"/>
  <c r="L725" i="15"/>
  <c r="B725" i="15"/>
  <c r="S724" i="15"/>
  <c r="T724" i="15" s="1"/>
  <c r="U724" i="15" s="1"/>
  <c r="R724" i="15"/>
  <c r="Q724" i="15"/>
  <c r="P724" i="15"/>
  <c r="O724" i="15"/>
  <c r="N724" i="15"/>
  <c r="M724" i="15"/>
  <c r="L724" i="15"/>
  <c r="B724" i="15"/>
  <c r="Q723" i="15" s="1"/>
  <c r="R723" i="15" s="1"/>
  <c r="S723" i="15"/>
  <c r="T723" i="15" s="1"/>
  <c r="U723" i="15" s="1"/>
  <c r="P723" i="15"/>
  <c r="N723" i="15"/>
  <c r="O723" i="15" s="1"/>
  <c r="M723" i="15"/>
  <c r="L723" i="15"/>
  <c r="B723" i="15"/>
  <c r="S722" i="15"/>
  <c r="T722" i="15" s="1"/>
  <c r="U722" i="15" s="1"/>
  <c r="Q722" i="15"/>
  <c r="R722" i="15" s="1"/>
  <c r="P722" i="15"/>
  <c r="N722" i="15"/>
  <c r="O722" i="15" s="1"/>
  <c r="M722" i="15"/>
  <c r="L722" i="15"/>
  <c r="B722" i="15"/>
  <c r="Q721" i="15" s="1"/>
  <c r="R721" i="15" s="1"/>
  <c r="T721" i="15"/>
  <c r="U721" i="15" s="1"/>
  <c r="S721" i="15"/>
  <c r="P721" i="15"/>
  <c r="N721" i="15"/>
  <c r="O721" i="15" s="1"/>
  <c r="M721" i="15"/>
  <c r="L721" i="15"/>
  <c r="B721" i="15"/>
  <c r="T720" i="15"/>
  <c r="U720" i="15" s="1"/>
  <c r="S720" i="15"/>
  <c r="Q720" i="15"/>
  <c r="R720" i="15" s="1"/>
  <c r="P720" i="15"/>
  <c r="O720" i="15"/>
  <c r="N720" i="15"/>
  <c r="M720" i="15"/>
  <c r="L720" i="15"/>
  <c r="B720" i="15"/>
  <c r="T719" i="15"/>
  <c r="U719" i="15" s="1"/>
  <c r="S719" i="15"/>
  <c r="R719" i="15"/>
  <c r="Q719" i="15"/>
  <c r="P719" i="15"/>
  <c r="O719" i="15"/>
  <c r="N719" i="15"/>
  <c r="M719" i="15"/>
  <c r="L719" i="15"/>
  <c r="B719" i="15"/>
  <c r="U718" i="15"/>
  <c r="T718" i="15"/>
  <c r="S718" i="15"/>
  <c r="R718" i="15"/>
  <c r="Q718" i="15"/>
  <c r="P718" i="15"/>
  <c r="O718" i="15"/>
  <c r="N718" i="15"/>
  <c r="M718" i="15"/>
  <c r="L718" i="15"/>
  <c r="B718" i="15"/>
  <c r="Q717" i="15" s="1"/>
  <c r="R717" i="15" s="1"/>
  <c r="U717" i="15"/>
  <c r="T717" i="15"/>
  <c r="S717" i="15"/>
  <c r="P717" i="15"/>
  <c r="O717" i="15"/>
  <c r="N717" i="15"/>
  <c r="M717" i="15"/>
  <c r="L717" i="15"/>
  <c r="B717" i="15"/>
  <c r="U716" i="15"/>
  <c r="S716" i="15"/>
  <c r="T716" i="15" s="1"/>
  <c r="R716" i="15"/>
  <c r="Q716" i="15"/>
  <c r="P716" i="15"/>
  <c r="O716" i="15"/>
  <c r="N716" i="15"/>
  <c r="M716" i="15"/>
  <c r="L716" i="15"/>
  <c r="B716" i="15"/>
  <c r="Q715" i="15" s="1"/>
  <c r="R715" i="15" s="1"/>
  <c r="S715" i="15"/>
  <c r="T715" i="15" s="1"/>
  <c r="U715" i="15" s="1"/>
  <c r="P715" i="15"/>
  <c r="N715" i="15"/>
  <c r="O715" i="15" s="1"/>
  <c r="M715" i="15"/>
  <c r="L715" i="15"/>
  <c r="B715" i="15"/>
  <c r="S714" i="15"/>
  <c r="T714" i="15" s="1"/>
  <c r="U714" i="15" s="1"/>
  <c r="Q714" i="15"/>
  <c r="R714" i="15" s="1"/>
  <c r="P714" i="15"/>
  <c r="N714" i="15"/>
  <c r="O714" i="15" s="1"/>
  <c r="M714" i="15"/>
  <c r="L714" i="15"/>
  <c r="B714" i="15"/>
  <c r="T713" i="15"/>
  <c r="U713" i="15" s="1"/>
  <c r="S713" i="15"/>
  <c r="Q713" i="15"/>
  <c r="R713" i="15" s="1"/>
  <c r="P713" i="15"/>
  <c r="N713" i="15"/>
  <c r="O713" i="15" s="1"/>
  <c r="M713" i="15"/>
  <c r="L713" i="15"/>
  <c r="B713" i="15"/>
  <c r="T712" i="15"/>
  <c r="U712" i="15" s="1"/>
  <c r="S712" i="15"/>
  <c r="Q712" i="15"/>
  <c r="R712" i="15" s="1"/>
  <c r="P712" i="15"/>
  <c r="O712" i="15"/>
  <c r="N712" i="15"/>
  <c r="M712" i="15"/>
  <c r="L712" i="15"/>
  <c r="B712" i="15"/>
  <c r="T711" i="15"/>
  <c r="U711" i="15" s="1"/>
  <c r="S711" i="15"/>
  <c r="R711" i="15"/>
  <c r="Q711" i="15"/>
  <c r="P711" i="15"/>
  <c r="O711" i="15"/>
  <c r="N711" i="15"/>
  <c r="M711" i="15"/>
  <c r="L711" i="15"/>
  <c r="B711" i="15"/>
  <c r="U710" i="15"/>
  <c r="T710" i="15"/>
  <c r="S710" i="15"/>
  <c r="R710" i="15"/>
  <c r="Q710" i="15"/>
  <c r="P710" i="15"/>
  <c r="O710" i="15"/>
  <c r="N710" i="15"/>
  <c r="M710" i="15"/>
  <c r="L710" i="15"/>
  <c r="B710" i="15"/>
  <c r="Q709" i="15" s="1"/>
  <c r="U709" i="15"/>
  <c r="T709" i="15"/>
  <c r="S709" i="15"/>
  <c r="R709" i="15"/>
  <c r="P709" i="15"/>
  <c r="O709" i="15"/>
  <c r="N709" i="15"/>
  <c r="M709" i="15"/>
  <c r="L709" i="15"/>
  <c r="B709" i="15"/>
  <c r="U708" i="15"/>
  <c r="S708" i="15"/>
  <c r="T708" i="15" s="1"/>
  <c r="R708" i="15"/>
  <c r="Q708" i="15"/>
  <c r="P708" i="15"/>
  <c r="O708" i="15"/>
  <c r="N708" i="15"/>
  <c r="M708" i="15"/>
  <c r="L708" i="15"/>
  <c r="B708" i="15"/>
  <c r="Q707" i="15" s="1"/>
  <c r="R707" i="15" s="1"/>
  <c r="S707" i="15"/>
  <c r="T707" i="15" s="1"/>
  <c r="U707" i="15" s="1"/>
  <c r="P707" i="15"/>
  <c r="N707" i="15"/>
  <c r="O707" i="15" s="1"/>
  <c r="M707" i="15"/>
  <c r="L707" i="15"/>
  <c r="B707" i="15"/>
  <c r="S706" i="15"/>
  <c r="T706" i="15" s="1"/>
  <c r="U706" i="15" s="1"/>
  <c r="Q706" i="15"/>
  <c r="R706" i="15" s="1"/>
  <c r="P706" i="15"/>
  <c r="N706" i="15"/>
  <c r="O706" i="15" s="1"/>
  <c r="M706" i="15"/>
  <c r="L706" i="15"/>
  <c r="B706" i="15"/>
  <c r="Q705" i="15" s="1"/>
  <c r="R705" i="15" s="1"/>
  <c r="T705" i="15"/>
  <c r="U705" i="15" s="1"/>
  <c r="S705" i="15"/>
  <c r="P705" i="15"/>
  <c r="N705" i="15"/>
  <c r="O705" i="15" s="1"/>
  <c r="M705" i="15"/>
  <c r="L705" i="15"/>
  <c r="B705" i="15"/>
  <c r="T704" i="15"/>
  <c r="U704" i="15" s="1"/>
  <c r="S704" i="15"/>
  <c r="Q704" i="15"/>
  <c r="R704" i="15" s="1"/>
  <c r="P704" i="15"/>
  <c r="O704" i="15"/>
  <c r="N704" i="15"/>
  <c r="M704" i="15"/>
  <c r="L704" i="15"/>
  <c r="B704" i="15"/>
  <c r="T703" i="15"/>
  <c r="U703" i="15" s="1"/>
  <c r="S703" i="15"/>
  <c r="R703" i="15"/>
  <c r="Q703" i="15"/>
  <c r="P703" i="15"/>
  <c r="O703" i="15"/>
  <c r="N703" i="15"/>
  <c r="M703" i="15"/>
  <c r="L703" i="15"/>
  <c r="B703" i="15"/>
  <c r="U702" i="15"/>
  <c r="T702" i="15"/>
  <c r="S702" i="15"/>
  <c r="R702" i="15"/>
  <c r="Q702" i="15"/>
  <c r="P702" i="15"/>
  <c r="O702" i="15"/>
  <c r="N702" i="15"/>
  <c r="M702" i="15"/>
  <c r="L702" i="15"/>
  <c r="B702" i="15"/>
  <c r="Q701" i="15" s="1"/>
  <c r="U701" i="15"/>
  <c r="T701" i="15"/>
  <c r="S701" i="15"/>
  <c r="R701" i="15"/>
  <c r="P701" i="15"/>
  <c r="O701" i="15"/>
  <c r="N701" i="15"/>
  <c r="M701" i="15"/>
  <c r="L701" i="15"/>
  <c r="B701" i="15"/>
  <c r="U700" i="15"/>
  <c r="S700" i="15"/>
  <c r="T700" i="15" s="1"/>
  <c r="R700" i="15"/>
  <c r="Q700" i="15"/>
  <c r="P700" i="15"/>
  <c r="O700" i="15"/>
  <c r="N700" i="15"/>
  <c r="M700" i="15"/>
  <c r="L700" i="15"/>
  <c r="B700" i="15"/>
  <c r="Q699" i="15" s="1"/>
  <c r="R699" i="15" s="1"/>
  <c r="S699" i="15"/>
  <c r="T699" i="15" s="1"/>
  <c r="U699" i="15" s="1"/>
  <c r="P699" i="15"/>
  <c r="N699" i="15"/>
  <c r="O699" i="15" s="1"/>
  <c r="M699" i="15"/>
  <c r="L699" i="15"/>
  <c r="B699" i="15"/>
  <c r="S698" i="15"/>
  <c r="T698" i="15" s="1"/>
  <c r="U698" i="15" s="1"/>
  <c r="Q698" i="15"/>
  <c r="R698" i="15" s="1"/>
  <c r="P698" i="15"/>
  <c r="N698" i="15"/>
  <c r="O698" i="15" s="1"/>
  <c r="M698" i="15"/>
  <c r="L698" i="15"/>
  <c r="B698" i="15"/>
  <c r="Q697" i="15" s="1"/>
  <c r="R697" i="15" s="1"/>
  <c r="T697" i="15"/>
  <c r="U697" i="15" s="1"/>
  <c r="S697" i="15"/>
  <c r="P697" i="15"/>
  <c r="N697" i="15"/>
  <c r="O697" i="15" s="1"/>
  <c r="M697" i="15"/>
  <c r="L697" i="15"/>
  <c r="B697" i="15"/>
  <c r="T696" i="15"/>
  <c r="U696" i="15" s="1"/>
  <c r="S696" i="15"/>
  <c r="Q696" i="15"/>
  <c r="R696" i="15" s="1"/>
  <c r="P696" i="15"/>
  <c r="O696" i="15"/>
  <c r="N696" i="15"/>
  <c r="M696" i="15"/>
  <c r="L696" i="15"/>
  <c r="B696" i="15"/>
  <c r="T695" i="15"/>
  <c r="U695" i="15" s="1"/>
  <c r="S695" i="15"/>
  <c r="R695" i="15"/>
  <c r="Q695" i="15"/>
  <c r="P695" i="15"/>
  <c r="O695" i="15"/>
  <c r="N695" i="15"/>
  <c r="M695" i="15"/>
  <c r="L695" i="15"/>
  <c r="B695" i="15"/>
  <c r="U694" i="15"/>
  <c r="T694" i="15"/>
  <c r="S694" i="15"/>
  <c r="R694" i="15"/>
  <c r="Q694" i="15"/>
  <c r="P694" i="15"/>
  <c r="O694" i="15"/>
  <c r="N694" i="15"/>
  <c r="M694" i="15"/>
  <c r="L694" i="15"/>
  <c r="B694" i="15"/>
  <c r="Q693" i="15" s="1"/>
  <c r="R693" i="15" s="1"/>
  <c r="U693" i="15"/>
  <c r="T693" i="15"/>
  <c r="S693" i="15"/>
  <c r="P693" i="15"/>
  <c r="O693" i="15"/>
  <c r="N693" i="15"/>
  <c r="M693" i="15"/>
  <c r="L693" i="15"/>
  <c r="B693" i="15"/>
  <c r="S692" i="15"/>
  <c r="T692" i="15" s="1"/>
  <c r="U692" i="15" s="1"/>
  <c r="R692" i="15"/>
  <c r="Q692" i="15"/>
  <c r="P692" i="15"/>
  <c r="O692" i="15"/>
  <c r="N692" i="15"/>
  <c r="M692" i="15"/>
  <c r="L692" i="15"/>
  <c r="B692" i="15"/>
  <c r="Q691" i="15" s="1"/>
  <c r="R691" i="15" s="1"/>
  <c r="S691" i="15"/>
  <c r="T691" i="15" s="1"/>
  <c r="U691" i="15" s="1"/>
  <c r="P691" i="15"/>
  <c r="N691" i="15"/>
  <c r="O691" i="15" s="1"/>
  <c r="M691" i="15"/>
  <c r="L691" i="15"/>
  <c r="B691" i="15"/>
  <c r="S690" i="15"/>
  <c r="T690" i="15" s="1"/>
  <c r="U690" i="15" s="1"/>
  <c r="Q690" i="15"/>
  <c r="R690" i="15" s="1"/>
  <c r="P690" i="15"/>
  <c r="N690" i="15"/>
  <c r="O690" i="15" s="1"/>
  <c r="M690" i="15"/>
  <c r="L690" i="15"/>
  <c r="B690" i="15"/>
  <c r="Q689" i="15" s="1"/>
  <c r="R689" i="15" s="1"/>
  <c r="T689" i="15"/>
  <c r="U689" i="15" s="1"/>
  <c r="S689" i="15"/>
  <c r="P689" i="15"/>
  <c r="N689" i="15"/>
  <c r="O689" i="15" s="1"/>
  <c r="M689" i="15"/>
  <c r="L689" i="15"/>
  <c r="B689" i="15"/>
  <c r="T688" i="15"/>
  <c r="U688" i="15" s="1"/>
  <c r="S688" i="15"/>
  <c r="Q688" i="15"/>
  <c r="R688" i="15" s="1"/>
  <c r="P688" i="15"/>
  <c r="O688" i="15"/>
  <c r="N688" i="15"/>
  <c r="M688" i="15"/>
  <c r="L688" i="15"/>
  <c r="B688" i="15"/>
  <c r="T687" i="15"/>
  <c r="U687" i="15" s="1"/>
  <c r="S687" i="15"/>
  <c r="R687" i="15"/>
  <c r="Q687" i="15"/>
  <c r="P687" i="15"/>
  <c r="O687" i="15"/>
  <c r="N687" i="15"/>
  <c r="M687" i="15"/>
  <c r="L687" i="15"/>
  <c r="B687" i="15"/>
  <c r="U686" i="15"/>
  <c r="T686" i="15"/>
  <c r="S686" i="15"/>
  <c r="R686" i="15"/>
  <c r="Q686" i="15"/>
  <c r="P686" i="15"/>
  <c r="O686" i="15"/>
  <c r="N686" i="15"/>
  <c r="M686" i="15"/>
  <c r="L686" i="15"/>
  <c r="B686" i="15"/>
  <c r="Q685" i="15" s="1"/>
  <c r="R685" i="15" s="1"/>
  <c r="U685" i="15"/>
  <c r="T685" i="15"/>
  <c r="S685" i="15"/>
  <c r="P685" i="15"/>
  <c r="O685" i="15"/>
  <c r="N685" i="15"/>
  <c r="M685" i="15"/>
  <c r="L685" i="15"/>
  <c r="B685" i="15"/>
  <c r="U684" i="15"/>
  <c r="S684" i="15"/>
  <c r="T684" i="15" s="1"/>
  <c r="R684" i="15"/>
  <c r="Q684" i="15"/>
  <c r="P684" i="15"/>
  <c r="O684" i="15"/>
  <c r="N684" i="15"/>
  <c r="M684" i="15"/>
  <c r="L684" i="15"/>
  <c r="B684" i="15"/>
  <c r="Q683" i="15" s="1"/>
  <c r="R683" i="15" s="1"/>
  <c r="S683" i="15"/>
  <c r="T683" i="15" s="1"/>
  <c r="U683" i="15" s="1"/>
  <c r="P683" i="15"/>
  <c r="N683" i="15"/>
  <c r="O683" i="15" s="1"/>
  <c r="M683" i="15"/>
  <c r="L683" i="15"/>
  <c r="B683" i="15"/>
  <c r="U682" i="15"/>
  <c r="S682" i="15"/>
  <c r="T682" i="15" s="1"/>
  <c r="Q682" i="15"/>
  <c r="R682" i="15" s="1"/>
  <c r="P682" i="15"/>
  <c r="N682" i="15"/>
  <c r="O682" i="15" s="1"/>
  <c r="M682" i="15"/>
  <c r="L682" i="15"/>
  <c r="B682" i="15"/>
  <c r="Q681" i="15" s="1"/>
  <c r="R681" i="15" s="1"/>
  <c r="T681" i="15"/>
  <c r="U681" i="15" s="1"/>
  <c r="S681" i="15"/>
  <c r="P681" i="15"/>
  <c r="N681" i="15"/>
  <c r="O681" i="15" s="1"/>
  <c r="M681" i="15"/>
  <c r="L681" i="15"/>
  <c r="B681" i="15"/>
  <c r="T680" i="15"/>
  <c r="U680" i="15" s="1"/>
  <c r="S680" i="15"/>
  <c r="Q680" i="15"/>
  <c r="R680" i="15" s="1"/>
  <c r="P680" i="15"/>
  <c r="O680" i="15"/>
  <c r="N680" i="15"/>
  <c r="M680" i="15"/>
  <c r="L680" i="15"/>
  <c r="B680" i="15"/>
  <c r="U679" i="15"/>
  <c r="T679" i="15"/>
  <c r="S679" i="15"/>
  <c r="R679" i="15"/>
  <c r="Q679" i="15"/>
  <c r="P679" i="15"/>
  <c r="O679" i="15"/>
  <c r="N679" i="15"/>
  <c r="M679" i="15"/>
  <c r="L679" i="15"/>
  <c r="B679" i="15"/>
  <c r="U678" i="15"/>
  <c r="T678" i="15"/>
  <c r="S678" i="15"/>
  <c r="R678" i="15"/>
  <c r="Q678" i="15"/>
  <c r="P678" i="15"/>
  <c r="O678" i="15"/>
  <c r="N678" i="15"/>
  <c r="M678" i="15"/>
  <c r="L678" i="15"/>
  <c r="B678" i="15"/>
  <c r="Q677" i="15" s="1"/>
  <c r="R677" i="15" s="1"/>
  <c r="U677" i="15"/>
  <c r="T677" i="15"/>
  <c r="S677" i="15"/>
  <c r="P677" i="15"/>
  <c r="O677" i="15"/>
  <c r="N677" i="15"/>
  <c r="M677" i="15"/>
  <c r="L677" i="15"/>
  <c r="B677" i="15"/>
  <c r="U676" i="15"/>
  <c r="S676" i="15"/>
  <c r="T676" i="15" s="1"/>
  <c r="R676" i="15"/>
  <c r="Q676" i="15"/>
  <c r="P676" i="15"/>
  <c r="O676" i="15"/>
  <c r="N676" i="15"/>
  <c r="M676" i="15"/>
  <c r="L676" i="15"/>
  <c r="B676" i="15"/>
  <c r="Q675" i="15" s="1"/>
  <c r="R675" i="15" s="1"/>
  <c r="S675" i="15"/>
  <c r="T675" i="15" s="1"/>
  <c r="U675" i="15" s="1"/>
  <c r="P675" i="15"/>
  <c r="N675" i="15"/>
  <c r="O675" i="15" s="1"/>
  <c r="M675" i="15"/>
  <c r="L675" i="15"/>
  <c r="B675" i="15"/>
  <c r="S674" i="15"/>
  <c r="T674" i="15" s="1"/>
  <c r="U674" i="15" s="1"/>
  <c r="Q674" i="15"/>
  <c r="R674" i="15" s="1"/>
  <c r="P674" i="15"/>
  <c r="N674" i="15"/>
  <c r="O674" i="15" s="1"/>
  <c r="M674" i="15"/>
  <c r="L674" i="15"/>
  <c r="B674" i="15"/>
  <c r="Q673" i="15" s="1"/>
  <c r="R673" i="15" s="1"/>
  <c r="U673" i="15"/>
  <c r="T673" i="15"/>
  <c r="S673" i="15"/>
  <c r="P673" i="15"/>
  <c r="N673" i="15"/>
  <c r="O673" i="15" s="1"/>
  <c r="M673" i="15"/>
  <c r="L673" i="15"/>
  <c r="B673" i="15"/>
  <c r="T672" i="15"/>
  <c r="U672" i="15" s="1"/>
  <c r="S672" i="15"/>
  <c r="Q672" i="15"/>
  <c r="R672" i="15" s="1"/>
  <c r="P672" i="15"/>
  <c r="O672" i="15"/>
  <c r="N672" i="15"/>
  <c r="M672" i="15"/>
  <c r="L672" i="15"/>
  <c r="B672" i="15"/>
  <c r="T671" i="15"/>
  <c r="U671" i="15" s="1"/>
  <c r="S671" i="15"/>
  <c r="R671" i="15"/>
  <c r="Q671" i="15"/>
  <c r="P671" i="15"/>
  <c r="O671" i="15"/>
  <c r="N671" i="15"/>
  <c r="M671" i="15"/>
  <c r="L671" i="15"/>
  <c r="B671" i="15"/>
  <c r="U670" i="15"/>
  <c r="T670" i="15"/>
  <c r="S670" i="15"/>
  <c r="R670" i="15"/>
  <c r="Q670" i="15"/>
  <c r="P670" i="15"/>
  <c r="O670" i="15"/>
  <c r="N670" i="15"/>
  <c r="M670" i="15"/>
  <c r="L670" i="15"/>
  <c r="B670" i="15"/>
  <c r="Q669" i="15" s="1"/>
  <c r="U669" i="15"/>
  <c r="T669" i="15"/>
  <c r="S669" i="15"/>
  <c r="R669" i="15"/>
  <c r="P669" i="15"/>
  <c r="O669" i="15"/>
  <c r="N669" i="15"/>
  <c r="M669" i="15"/>
  <c r="L669" i="15"/>
  <c r="B669" i="15"/>
  <c r="S668" i="15"/>
  <c r="T668" i="15" s="1"/>
  <c r="U668" i="15" s="1"/>
  <c r="R668" i="15"/>
  <c r="Q668" i="15"/>
  <c r="P668" i="15"/>
  <c r="O668" i="15"/>
  <c r="N668" i="15"/>
  <c r="M668" i="15"/>
  <c r="L668" i="15"/>
  <c r="B668" i="15"/>
  <c r="Q667" i="15" s="1"/>
  <c r="R667" i="15" s="1"/>
  <c r="U667" i="15"/>
  <c r="S667" i="15"/>
  <c r="T667" i="15" s="1"/>
  <c r="P667" i="15"/>
  <c r="N667" i="15"/>
  <c r="O667" i="15" s="1"/>
  <c r="M667" i="15"/>
  <c r="L667" i="15"/>
  <c r="B667" i="15"/>
  <c r="S666" i="15"/>
  <c r="T666" i="15" s="1"/>
  <c r="U666" i="15" s="1"/>
  <c r="Q666" i="15"/>
  <c r="R666" i="15" s="1"/>
  <c r="P666" i="15"/>
  <c r="N666" i="15"/>
  <c r="O666" i="15" s="1"/>
  <c r="M666" i="15"/>
  <c r="L666" i="15"/>
  <c r="B666" i="15"/>
  <c r="Q665" i="15" s="1"/>
  <c r="R665" i="15" s="1"/>
  <c r="T665" i="15"/>
  <c r="U665" i="15" s="1"/>
  <c r="S665" i="15"/>
  <c r="P665" i="15"/>
  <c r="N665" i="15"/>
  <c r="O665" i="15" s="1"/>
  <c r="M665" i="15"/>
  <c r="L665" i="15"/>
  <c r="B665" i="15"/>
  <c r="T664" i="15"/>
  <c r="U664" i="15" s="1"/>
  <c r="S664" i="15"/>
  <c r="Q664" i="15"/>
  <c r="R664" i="15" s="1"/>
  <c r="P664" i="15"/>
  <c r="O664" i="15"/>
  <c r="N664" i="15"/>
  <c r="M664" i="15"/>
  <c r="L664" i="15"/>
  <c r="B664" i="15"/>
  <c r="T663" i="15"/>
  <c r="U663" i="15" s="1"/>
  <c r="S663" i="15"/>
  <c r="R663" i="15"/>
  <c r="Q663" i="15"/>
  <c r="P663" i="15"/>
  <c r="O663" i="15"/>
  <c r="N663" i="15"/>
  <c r="M663" i="15"/>
  <c r="L663" i="15"/>
  <c r="B663" i="15"/>
  <c r="U662" i="15"/>
  <c r="T662" i="15"/>
  <c r="S662" i="15"/>
  <c r="R662" i="15"/>
  <c r="Q662" i="15"/>
  <c r="P662" i="15"/>
  <c r="O662" i="15"/>
  <c r="N662" i="15"/>
  <c r="M662" i="15"/>
  <c r="L662" i="15"/>
  <c r="B662" i="15"/>
  <c r="Q661" i="15" s="1"/>
  <c r="U661" i="15"/>
  <c r="T661" i="15"/>
  <c r="S661" i="15"/>
  <c r="R661" i="15"/>
  <c r="P661" i="15"/>
  <c r="O661" i="15"/>
  <c r="N661" i="15"/>
  <c r="M661" i="15"/>
  <c r="L661" i="15"/>
  <c r="B661" i="15"/>
  <c r="U660" i="15"/>
  <c r="S660" i="15"/>
  <c r="T660" i="15" s="1"/>
  <c r="R660" i="15"/>
  <c r="Q660" i="15"/>
  <c r="P660" i="15"/>
  <c r="O660" i="15"/>
  <c r="N660" i="15"/>
  <c r="M660" i="15"/>
  <c r="L660" i="15"/>
  <c r="B660" i="15"/>
  <c r="Q659" i="15" s="1"/>
  <c r="R659" i="15" s="1"/>
  <c r="S659" i="15"/>
  <c r="T659" i="15" s="1"/>
  <c r="U659" i="15" s="1"/>
  <c r="P659" i="15"/>
  <c r="N659" i="15"/>
  <c r="O659" i="15" s="1"/>
  <c r="M659" i="15"/>
  <c r="L659" i="15"/>
  <c r="B659" i="15"/>
  <c r="S658" i="15"/>
  <c r="T658" i="15" s="1"/>
  <c r="U658" i="15" s="1"/>
  <c r="Q658" i="15"/>
  <c r="R658" i="15" s="1"/>
  <c r="P658" i="15"/>
  <c r="N658" i="15"/>
  <c r="O658" i="15" s="1"/>
  <c r="M658" i="15"/>
  <c r="L658" i="15"/>
  <c r="B658" i="15"/>
  <c r="U657" i="15"/>
  <c r="T657" i="15"/>
  <c r="S657" i="15"/>
  <c r="Q657" i="15"/>
  <c r="R657" i="15" s="1"/>
  <c r="P657" i="15"/>
  <c r="N657" i="15"/>
  <c r="O657" i="15" s="1"/>
  <c r="M657" i="15"/>
  <c r="L657" i="15"/>
  <c r="B657" i="15"/>
  <c r="T656" i="15"/>
  <c r="U656" i="15" s="1"/>
  <c r="S656" i="15"/>
  <c r="Q656" i="15"/>
  <c r="R656" i="15" s="1"/>
  <c r="P656" i="15"/>
  <c r="O656" i="15"/>
  <c r="N656" i="15"/>
  <c r="M656" i="15"/>
  <c r="L656" i="15"/>
  <c r="B656" i="15"/>
  <c r="T655" i="15"/>
  <c r="U655" i="15" s="1"/>
  <c r="S655" i="15"/>
  <c r="R655" i="15"/>
  <c r="Q655" i="15"/>
  <c r="P655" i="15"/>
  <c r="O655" i="15"/>
  <c r="N655" i="15"/>
  <c r="M655" i="15"/>
  <c r="L655" i="15"/>
  <c r="B655" i="15"/>
  <c r="U654" i="15"/>
  <c r="T654" i="15"/>
  <c r="S654" i="15"/>
  <c r="R654" i="15"/>
  <c r="Q654" i="15"/>
  <c r="P654" i="15"/>
  <c r="O654" i="15"/>
  <c r="N654" i="15"/>
  <c r="M654" i="15"/>
  <c r="L654" i="15"/>
  <c r="B654" i="15"/>
  <c r="Q653" i="15" s="1"/>
  <c r="U653" i="15"/>
  <c r="T653" i="15"/>
  <c r="S653" i="15"/>
  <c r="R653" i="15"/>
  <c r="P653" i="15"/>
  <c r="O653" i="15"/>
  <c r="N653" i="15"/>
  <c r="M653" i="15"/>
  <c r="L653" i="15"/>
  <c r="B653" i="15"/>
  <c r="U652" i="15"/>
  <c r="S652" i="15"/>
  <c r="T652" i="15" s="1"/>
  <c r="R652" i="15"/>
  <c r="Q652" i="15"/>
  <c r="P652" i="15"/>
  <c r="O652" i="15"/>
  <c r="N652" i="15"/>
  <c r="M652" i="15"/>
  <c r="L652" i="15"/>
  <c r="B652" i="15"/>
  <c r="Q651" i="15" s="1"/>
  <c r="R651" i="15" s="1"/>
  <c r="S651" i="15"/>
  <c r="T651" i="15" s="1"/>
  <c r="U651" i="15" s="1"/>
  <c r="P651" i="15"/>
  <c r="N651" i="15"/>
  <c r="O651" i="15" s="1"/>
  <c r="M651" i="15"/>
  <c r="L651" i="15"/>
  <c r="B651" i="15"/>
  <c r="U650" i="15"/>
  <c r="S650" i="15"/>
  <c r="T650" i="15" s="1"/>
  <c r="Q650" i="15"/>
  <c r="R650" i="15" s="1"/>
  <c r="P650" i="15"/>
  <c r="N650" i="15"/>
  <c r="O650" i="15" s="1"/>
  <c r="M650" i="15"/>
  <c r="L650" i="15"/>
  <c r="B650" i="15"/>
  <c r="T649" i="15"/>
  <c r="U649" i="15" s="1"/>
  <c r="S649" i="15"/>
  <c r="Q649" i="15"/>
  <c r="R649" i="15" s="1"/>
  <c r="P649" i="15"/>
  <c r="N649" i="15"/>
  <c r="O649" i="15" s="1"/>
  <c r="M649" i="15"/>
  <c r="L649" i="15"/>
  <c r="B649" i="15"/>
  <c r="T648" i="15"/>
  <c r="U648" i="15" s="1"/>
  <c r="S648" i="15"/>
  <c r="Q648" i="15"/>
  <c r="R648" i="15" s="1"/>
  <c r="P648" i="15"/>
  <c r="O648" i="15"/>
  <c r="N648" i="15"/>
  <c r="M648" i="15"/>
  <c r="L648" i="15"/>
  <c r="B648" i="15"/>
  <c r="U647" i="15"/>
  <c r="T647" i="15"/>
  <c r="S647" i="15"/>
  <c r="R647" i="15"/>
  <c r="Q647" i="15"/>
  <c r="P647" i="15"/>
  <c r="O647" i="15"/>
  <c r="N647" i="15"/>
  <c r="M647" i="15"/>
  <c r="L647" i="15"/>
  <c r="B647" i="15"/>
  <c r="U646" i="15"/>
  <c r="T646" i="15"/>
  <c r="S646" i="15"/>
  <c r="R646" i="15"/>
  <c r="Q646" i="15"/>
  <c r="P646" i="15"/>
  <c r="O646" i="15"/>
  <c r="N646" i="15"/>
  <c r="M646" i="15"/>
  <c r="L646" i="15"/>
  <c r="B646" i="15"/>
  <c r="Q645" i="15" s="1"/>
  <c r="U645" i="15"/>
  <c r="T645" i="15"/>
  <c r="S645" i="15"/>
  <c r="R645" i="15"/>
  <c r="P645" i="15"/>
  <c r="O645" i="15"/>
  <c r="N645" i="15"/>
  <c r="M645" i="15"/>
  <c r="L645" i="15"/>
  <c r="B645" i="15"/>
  <c r="S644" i="15"/>
  <c r="T644" i="15" s="1"/>
  <c r="U644" i="15" s="1"/>
  <c r="R644" i="15"/>
  <c r="Q644" i="15"/>
  <c r="P644" i="15"/>
  <c r="O644" i="15"/>
  <c r="N644" i="15"/>
  <c r="M644" i="15"/>
  <c r="L644" i="15"/>
  <c r="B644" i="15"/>
  <c r="Q643" i="15" s="1"/>
  <c r="R643" i="15" s="1"/>
  <c r="S643" i="15"/>
  <c r="T643" i="15" s="1"/>
  <c r="U643" i="15" s="1"/>
  <c r="P643" i="15"/>
  <c r="N643" i="15"/>
  <c r="O643" i="15" s="1"/>
  <c r="M643" i="15"/>
  <c r="L643" i="15"/>
  <c r="B643" i="15"/>
  <c r="S642" i="15"/>
  <c r="T642" i="15" s="1"/>
  <c r="U642" i="15" s="1"/>
  <c r="Q642" i="15"/>
  <c r="R642" i="15" s="1"/>
  <c r="P642" i="15"/>
  <c r="N642" i="15"/>
  <c r="O642" i="15" s="1"/>
  <c r="M642" i="15"/>
  <c r="L642" i="15"/>
  <c r="B642" i="15"/>
  <c r="T641" i="15"/>
  <c r="U641" i="15" s="1"/>
  <c r="S641" i="15"/>
  <c r="Q641" i="15"/>
  <c r="R641" i="15" s="1"/>
  <c r="P641" i="15"/>
  <c r="N641" i="15"/>
  <c r="O641" i="15" s="1"/>
  <c r="M641" i="15"/>
  <c r="L641" i="15"/>
  <c r="B641" i="15"/>
  <c r="T640" i="15"/>
  <c r="U640" i="15" s="1"/>
  <c r="S640" i="15"/>
  <c r="Q640" i="15"/>
  <c r="R640" i="15" s="1"/>
  <c r="P640" i="15"/>
  <c r="O640" i="15"/>
  <c r="N640" i="15"/>
  <c r="M640" i="15"/>
  <c r="L640" i="15"/>
  <c r="B640" i="15"/>
  <c r="T639" i="15"/>
  <c r="U639" i="15" s="1"/>
  <c r="S639" i="15"/>
  <c r="R639" i="15"/>
  <c r="Q639" i="15"/>
  <c r="P639" i="15"/>
  <c r="O639" i="15"/>
  <c r="N639" i="15"/>
  <c r="M639" i="15"/>
  <c r="L639" i="15"/>
  <c r="B639" i="15"/>
  <c r="U638" i="15"/>
  <c r="T638" i="15"/>
  <c r="S638" i="15"/>
  <c r="R638" i="15"/>
  <c r="Q638" i="15"/>
  <c r="P638" i="15"/>
  <c r="O638" i="15"/>
  <c r="N638" i="15"/>
  <c r="M638" i="15"/>
  <c r="L638" i="15"/>
  <c r="B638" i="15"/>
  <c r="Q637" i="15" s="1"/>
  <c r="U637" i="15"/>
  <c r="T637" i="15"/>
  <c r="S637" i="15"/>
  <c r="R637" i="15"/>
  <c r="P637" i="15"/>
  <c r="O637" i="15"/>
  <c r="N637" i="15"/>
  <c r="M637" i="15"/>
  <c r="L637" i="15"/>
  <c r="B637" i="15"/>
  <c r="U636" i="15"/>
  <c r="S636" i="15"/>
  <c r="T636" i="15" s="1"/>
  <c r="R636" i="15"/>
  <c r="Q636" i="15"/>
  <c r="P636" i="15"/>
  <c r="O636" i="15"/>
  <c r="N636" i="15"/>
  <c r="M636" i="15"/>
  <c r="L636" i="15"/>
  <c r="B636" i="15"/>
  <c r="Q635" i="15" s="1"/>
  <c r="R635" i="15" s="1"/>
  <c r="U635" i="15"/>
  <c r="S635" i="15"/>
  <c r="T635" i="15" s="1"/>
  <c r="P635" i="15"/>
  <c r="N635" i="15"/>
  <c r="O635" i="15" s="1"/>
  <c r="M635" i="15"/>
  <c r="L635" i="15"/>
  <c r="B635" i="15"/>
  <c r="S634" i="15"/>
  <c r="T634" i="15" s="1"/>
  <c r="U634" i="15" s="1"/>
  <c r="Q634" i="15"/>
  <c r="R634" i="15" s="1"/>
  <c r="P634" i="15"/>
  <c r="N634" i="15"/>
  <c r="O634" i="15" s="1"/>
  <c r="M634" i="15"/>
  <c r="L634" i="15"/>
  <c r="B634" i="15"/>
  <c r="T633" i="15"/>
  <c r="U633" i="15" s="1"/>
  <c r="S633" i="15"/>
  <c r="Q633" i="15"/>
  <c r="R633" i="15" s="1"/>
  <c r="P633" i="15"/>
  <c r="N633" i="15"/>
  <c r="O633" i="15" s="1"/>
  <c r="M633" i="15"/>
  <c r="L633" i="15"/>
  <c r="B633" i="15"/>
  <c r="T632" i="15"/>
  <c r="U632" i="15" s="1"/>
  <c r="S632" i="15"/>
  <c r="Q632" i="15"/>
  <c r="R632" i="15" s="1"/>
  <c r="P632" i="15"/>
  <c r="O632" i="15"/>
  <c r="N632" i="15"/>
  <c r="M632" i="15"/>
  <c r="L632" i="15"/>
  <c r="B632" i="15"/>
  <c r="T631" i="15"/>
  <c r="U631" i="15" s="1"/>
  <c r="S631" i="15"/>
  <c r="Q631" i="15"/>
  <c r="R631" i="15" s="1"/>
  <c r="P631" i="15"/>
  <c r="O631" i="15"/>
  <c r="N631" i="15"/>
  <c r="M631" i="15"/>
  <c r="L631" i="15"/>
  <c r="B631" i="15"/>
  <c r="U630" i="15"/>
  <c r="T630" i="15"/>
  <c r="S630" i="15"/>
  <c r="R630" i="15"/>
  <c r="Q630" i="15"/>
  <c r="P630" i="15"/>
  <c r="O630" i="15"/>
  <c r="N630" i="15"/>
  <c r="M630" i="15"/>
  <c r="L630" i="15"/>
  <c r="B630" i="15"/>
  <c r="Q629" i="15" s="1"/>
  <c r="U629" i="15"/>
  <c r="T629" i="15"/>
  <c r="S629" i="15"/>
  <c r="R629" i="15"/>
  <c r="P629" i="15"/>
  <c r="O629" i="15"/>
  <c r="N629" i="15"/>
  <c r="M629" i="15"/>
  <c r="L629" i="15"/>
  <c r="B629" i="15"/>
  <c r="U628" i="15"/>
  <c r="S628" i="15"/>
  <c r="T628" i="15" s="1"/>
  <c r="R628" i="15"/>
  <c r="Q628" i="15"/>
  <c r="P628" i="15"/>
  <c r="O628" i="15"/>
  <c r="N628" i="15"/>
  <c r="M628" i="15"/>
  <c r="L628" i="15"/>
  <c r="B628" i="15"/>
  <c r="Q627" i="15" s="1"/>
  <c r="R627" i="15" s="1"/>
  <c r="U627" i="15"/>
  <c r="S627" i="15"/>
  <c r="T627" i="15" s="1"/>
  <c r="P627" i="15"/>
  <c r="N627" i="15"/>
  <c r="O627" i="15" s="1"/>
  <c r="M627" i="15"/>
  <c r="L627" i="15"/>
  <c r="B627" i="15"/>
  <c r="S626" i="15"/>
  <c r="T626" i="15" s="1"/>
  <c r="U626" i="15" s="1"/>
  <c r="Q626" i="15"/>
  <c r="R626" i="15" s="1"/>
  <c r="P626" i="15"/>
  <c r="N626" i="15"/>
  <c r="O626" i="15" s="1"/>
  <c r="M626" i="15"/>
  <c r="L626" i="15"/>
  <c r="B626" i="15"/>
  <c r="T625" i="15"/>
  <c r="U625" i="15" s="1"/>
  <c r="S625" i="15"/>
  <c r="Q625" i="15"/>
  <c r="R625" i="15" s="1"/>
  <c r="P625" i="15"/>
  <c r="N625" i="15"/>
  <c r="O625" i="15" s="1"/>
  <c r="M625" i="15"/>
  <c r="L625" i="15"/>
  <c r="B625" i="15"/>
  <c r="T624" i="15"/>
  <c r="U624" i="15" s="1"/>
  <c r="S624" i="15"/>
  <c r="Q624" i="15"/>
  <c r="R624" i="15" s="1"/>
  <c r="P624" i="15"/>
  <c r="O624" i="15"/>
  <c r="N624" i="15"/>
  <c r="M624" i="15"/>
  <c r="L624" i="15"/>
  <c r="B624" i="15"/>
  <c r="U623" i="15"/>
  <c r="T623" i="15"/>
  <c r="S623" i="15"/>
  <c r="R623" i="15"/>
  <c r="Q623" i="15"/>
  <c r="P623" i="15"/>
  <c r="O623" i="15"/>
  <c r="N623" i="15"/>
  <c r="M623" i="15"/>
  <c r="L623" i="15"/>
  <c r="B623" i="15"/>
  <c r="U622" i="15"/>
  <c r="T622" i="15"/>
  <c r="S622" i="15"/>
  <c r="R622" i="15"/>
  <c r="Q622" i="15"/>
  <c r="P622" i="15"/>
  <c r="O622" i="15"/>
  <c r="N622" i="15"/>
  <c r="M622" i="15"/>
  <c r="L622" i="15"/>
  <c r="B622" i="15"/>
  <c r="Q621" i="15" s="1"/>
  <c r="U621" i="15"/>
  <c r="T621" i="15"/>
  <c r="S621" i="15"/>
  <c r="R621" i="15"/>
  <c r="P621" i="15"/>
  <c r="O621" i="15"/>
  <c r="N621" i="15"/>
  <c r="M621" i="15"/>
  <c r="L621" i="15"/>
  <c r="B621" i="15"/>
  <c r="S620" i="15"/>
  <c r="T620" i="15" s="1"/>
  <c r="U620" i="15" s="1"/>
  <c r="R620" i="15"/>
  <c r="Q620" i="15"/>
  <c r="P620" i="15"/>
  <c r="O620" i="15"/>
  <c r="N620" i="15"/>
  <c r="M620" i="15"/>
  <c r="L620" i="15"/>
  <c r="B620" i="15"/>
  <c r="Q619" i="15" s="1"/>
  <c r="R619" i="15" s="1"/>
  <c r="S619" i="15"/>
  <c r="T619" i="15" s="1"/>
  <c r="U619" i="15" s="1"/>
  <c r="P619" i="15"/>
  <c r="N619" i="15"/>
  <c r="O619" i="15" s="1"/>
  <c r="M619" i="15"/>
  <c r="L619" i="15"/>
  <c r="B619" i="15"/>
  <c r="Q618" i="15" s="1"/>
  <c r="R618" i="15" s="1"/>
  <c r="U618" i="15"/>
  <c r="S618" i="15"/>
  <c r="T618" i="15" s="1"/>
  <c r="P618" i="15"/>
  <c r="N618" i="15"/>
  <c r="O618" i="15" s="1"/>
  <c r="M618" i="15"/>
  <c r="L618" i="15"/>
  <c r="B618" i="15"/>
  <c r="Q617" i="15" s="1"/>
  <c r="R617" i="15" s="1"/>
  <c r="T617" i="15"/>
  <c r="U617" i="15" s="1"/>
  <c r="S617" i="15"/>
  <c r="P617" i="15"/>
  <c r="N617" i="15"/>
  <c r="O617" i="15" s="1"/>
  <c r="M617" i="15"/>
  <c r="L617" i="15"/>
  <c r="B617" i="15"/>
  <c r="Q616" i="15" s="1"/>
  <c r="R616" i="15" s="1"/>
  <c r="S616" i="15"/>
  <c r="T616" i="15" s="1"/>
  <c r="U616" i="15" s="1"/>
  <c r="P616" i="15"/>
  <c r="N616" i="15"/>
  <c r="O616" i="15" s="1"/>
  <c r="M616" i="15"/>
  <c r="L616" i="15"/>
  <c r="B616" i="15"/>
  <c r="Q615" i="15" s="1"/>
  <c r="R615" i="15" s="1"/>
  <c r="T615" i="15"/>
  <c r="U615" i="15" s="1"/>
  <c r="S615" i="15"/>
  <c r="P615" i="15"/>
  <c r="N615" i="15"/>
  <c r="O615" i="15" s="1"/>
  <c r="M615" i="15"/>
  <c r="L615" i="15"/>
  <c r="B615" i="15"/>
  <c r="S614" i="15"/>
  <c r="T614" i="15" s="1"/>
  <c r="U614" i="15" s="1"/>
  <c r="Q614" i="15"/>
  <c r="R614" i="15" s="1"/>
  <c r="P614" i="15"/>
  <c r="O614" i="15"/>
  <c r="N614" i="15"/>
  <c r="M614" i="15"/>
  <c r="L614" i="15"/>
  <c r="B614" i="15"/>
  <c r="Q613" i="15" s="1"/>
  <c r="R613" i="15" s="1"/>
  <c r="T613" i="15"/>
  <c r="U613" i="15" s="1"/>
  <c r="S613" i="15"/>
  <c r="P613" i="15"/>
  <c r="O613" i="15"/>
  <c r="N613" i="15"/>
  <c r="M613" i="15"/>
  <c r="L613" i="15"/>
  <c r="B613" i="15"/>
  <c r="S612" i="15"/>
  <c r="T612" i="15" s="1"/>
  <c r="U612" i="15" s="1"/>
  <c r="Q612" i="15"/>
  <c r="R612" i="15" s="1"/>
  <c r="P612" i="15"/>
  <c r="O612" i="15"/>
  <c r="N612" i="15"/>
  <c r="M612" i="15"/>
  <c r="L612" i="15"/>
  <c r="B612" i="15"/>
  <c r="Q611" i="15" s="1"/>
  <c r="U611" i="15"/>
  <c r="T611" i="15"/>
  <c r="S611" i="15"/>
  <c r="R611" i="15"/>
  <c r="P611" i="15"/>
  <c r="N611" i="15"/>
  <c r="O611" i="15" s="1"/>
  <c r="M611" i="15"/>
  <c r="L611" i="15"/>
  <c r="B611" i="15"/>
  <c r="U610" i="15"/>
  <c r="S610" i="15"/>
  <c r="T610" i="15" s="1"/>
  <c r="Q610" i="15"/>
  <c r="R610" i="15" s="1"/>
  <c r="P610" i="15"/>
  <c r="O610" i="15"/>
  <c r="N610" i="15"/>
  <c r="M610" i="15"/>
  <c r="L610" i="15"/>
  <c r="B610" i="15"/>
  <c r="S609" i="15"/>
  <c r="T609" i="15" s="1"/>
  <c r="U609" i="15" s="1"/>
  <c r="Q609" i="15"/>
  <c r="R609" i="15" s="1"/>
  <c r="P609" i="15"/>
  <c r="N609" i="15"/>
  <c r="O609" i="15" s="1"/>
  <c r="M609" i="15"/>
  <c r="L609" i="15"/>
  <c r="B609" i="15"/>
  <c r="U608" i="15"/>
  <c r="S608" i="15"/>
  <c r="T608" i="15" s="1"/>
  <c r="Q608" i="15"/>
  <c r="R608" i="15" s="1"/>
  <c r="P608" i="15"/>
  <c r="N608" i="15"/>
  <c r="O608" i="15" s="1"/>
  <c r="M608" i="15"/>
  <c r="L608" i="15"/>
  <c r="B608" i="15"/>
  <c r="Q607" i="15" s="1"/>
  <c r="R607" i="15" s="1"/>
  <c r="T607" i="15"/>
  <c r="U607" i="15" s="1"/>
  <c r="S607" i="15"/>
  <c r="P607" i="15"/>
  <c r="N607" i="15"/>
  <c r="O607" i="15" s="1"/>
  <c r="M607" i="15"/>
  <c r="L607" i="15"/>
  <c r="B607" i="15"/>
  <c r="S606" i="15"/>
  <c r="T606" i="15" s="1"/>
  <c r="U606" i="15" s="1"/>
  <c r="Q606" i="15"/>
  <c r="R606" i="15" s="1"/>
  <c r="P606" i="15"/>
  <c r="O606" i="15"/>
  <c r="N606" i="15"/>
  <c r="M606" i="15"/>
  <c r="L606" i="15"/>
  <c r="B606" i="15"/>
  <c r="Q605" i="15" s="1"/>
  <c r="T605" i="15"/>
  <c r="U605" i="15" s="1"/>
  <c r="S605" i="15"/>
  <c r="R605" i="15"/>
  <c r="P605" i="15"/>
  <c r="O605" i="15"/>
  <c r="N605" i="15"/>
  <c r="M605" i="15"/>
  <c r="L605" i="15"/>
  <c r="B605" i="15"/>
  <c r="S604" i="15"/>
  <c r="T604" i="15" s="1"/>
  <c r="U604" i="15" s="1"/>
  <c r="Q604" i="15"/>
  <c r="R604" i="15" s="1"/>
  <c r="P604" i="15"/>
  <c r="O604" i="15"/>
  <c r="N604" i="15"/>
  <c r="M604" i="15"/>
  <c r="L604" i="15"/>
  <c r="B604" i="15"/>
  <c r="Q603" i="15" s="1"/>
  <c r="R603" i="15" s="1"/>
  <c r="T603" i="15"/>
  <c r="U603" i="15" s="1"/>
  <c r="S603" i="15"/>
  <c r="P603" i="15"/>
  <c r="N603" i="15"/>
  <c r="O603" i="15" s="1"/>
  <c r="M603" i="15"/>
  <c r="L603" i="15"/>
  <c r="B603" i="15"/>
  <c r="U602" i="15"/>
  <c r="S602" i="15"/>
  <c r="T602" i="15" s="1"/>
  <c r="Q602" i="15"/>
  <c r="R602" i="15" s="1"/>
  <c r="P602" i="15"/>
  <c r="O602" i="15"/>
  <c r="N602" i="15"/>
  <c r="M602" i="15"/>
  <c r="L602" i="15"/>
  <c r="B602" i="15"/>
  <c r="S601" i="15"/>
  <c r="T601" i="15" s="1"/>
  <c r="U601" i="15" s="1"/>
  <c r="Q601" i="15"/>
  <c r="R601" i="15" s="1"/>
  <c r="P601" i="15"/>
  <c r="N601" i="15"/>
  <c r="O601" i="15" s="1"/>
  <c r="M601" i="15"/>
  <c r="L601" i="15"/>
  <c r="B601" i="15"/>
  <c r="U600" i="15"/>
  <c r="S600" i="15"/>
  <c r="T600" i="15" s="1"/>
  <c r="Q600" i="15"/>
  <c r="R600" i="15" s="1"/>
  <c r="P600" i="15"/>
  <c r="N600" i="15"/>
  <c r="O600" i="15" s="1"/>
  <c r="M600" i="15"/>
  <c r="L600" i="15"/>
  <c r="B600" i="15"/>
  <c r="T599" i="15"/>
  <c r="U599" i="15" s="1"/>
  <c r="S599" i="15"/>
  <c r="R599" i="15"/>
  <c r="Q599" i="15"/>
  <c r="P599" i="15"/>
  <c r="N599" i="15"/>
  <c r="O599" i="15" s="1"/>
  <c r="M599" i="15"/>
  <c r="L599" i="15"/>
  <c r="B599" i="15"/>
  <c r="S598" i="15"/>
  <c r="T598" i="15" s="1"/>
  <c r="U598" i="15" s="1"/>
  <c r="Q598" i="15"/>
  <c r="R598" i="15" s="1"/>
  <c r="P598" i="15"/>
  <c r="O598" i="15"/>
  <c r="N598" i="15"/>
  <c r="M598" i="15"/>
  <c r="L598" i="15"/>
  <c r="B598" i="15"/>
  <c r="Q597" i="15" s="1"/>
  <c r="T597" i="15"/>
  <c r="U597" i="15" s="1"/>
  <c r="S597" i="15"/>
  <c r="R597" i="15"/>
  <c r="P597" i="15"/>
  <c r="O597" i="15"/>
  <c r="N597" i="15"/>
  <c r="M597" i="15"/>
  <c r="L597" i="15"/>
  <c r="B597" i="15"/>
  <c r="S596" i="15"/>
  <c r="T596" i="15" s="1"/>
  <c r="U596" i="15" s="1"/>
  <c r="Q596" i="15"/>
  <c r="R596" i="15" s="1"/>
  <c r="P596" i="15"/>
  <c r="O596" i="15"/>
  <c r="N596" i="15"/>
  <c r="M596" i="15"/>
  <c r="L596" i="15"/>
  <c r="B596" i="15"/>
  <c r="Q595" i="15" s="1"/>
  <c r="R595" i="15" s="1"/>
  <c r="T595" i="15"/>
  <c r="U595" i="15" s="1"/>
  <c r="S595" i="15"/>
  <c r="P595" i="15"/>
  <c r="N595" i="15"/>
  <c r="O595" i="15" s="1"/>
  <c r="M595" i="15"/>
  <c r="L595" i="15"/>
  <c r="B595" i="15"/>
  <c r="Q594" i="15" s="1"/>
  <c r="R594" i="15" s="1"/>
  <c r="U594" i="15"/>
  <c r="S594" i="15"/>
  <c r="T594" i="15" s="1"/>
  <c r="P594" i="15"/>
  <c r="O594" i="15"/>
  <c r="N594" i="15"/>
  <c r="M594" i="15"/>
  <c r="L594" i="15"/>
  <c r="B594" i="15"/>
  <c r="S593" i="15"/>
  <c r="T593" i="15" s="1"/>
  <c r="U593" i="15" s="1"/>
  <c r="Q593" i="15"/>
  <c r="R593" i="15" s="1"/>
  <c r="P593" i="15"/>
  <c r="N593" i="15"/>
  <c r="O593" i="15" s="1"/>
  <c r="M593" i="15"/>
  <c r="L593" i="15"/>
  <c r="B593" i="15"/>
  <c r="Q592" i="15" s="1"/>
  <c r="R592" i="15" s="1"/>
  <c r="S592" i="15"/>
  <c r="T592" i="15" s="1"/>
  <c r="U592" i="15" s="1"/>
  <c r="P592" i="15"/>
  <c r="N592" i="15"/>
  <c r="O592" i="15" s="1"/>
  <c r="M592" i="15"/>
  <c r="L592" i="15"/>
  <c r="B592" i="15"/>
  <c r="T591" i="15"/>
  <c r="U591" i="15" s="1"/>
  <c r="S591" i="15"/>
  <c r="R591" i="15"/>
  <c r="Q591" i="15"/>
  <c r="P591" i="15"/>
  <c r="N591" i="15"/>
  <c r="O591" i="15" s="1"/>
  <c r="M591" i="15"/>
  <c r="L591" i="15"/>
  <c r="B591" i="15"/>
  <c r="U590" i="15"/>
  <c r="S590" i="15"/>
  <c r="T590" i="15" s="1"/>
  <c r="Q590" i="15"/>
  <c r="R590" i="15" s="1"/>
  <c r="P590" i="15"/>
  <c r="O590" i="15"/>
  <c r="N590" i="15"/>
  <c r="M590" i="15"/>
  <c r="L590" i="15"/>
  <c r="B590" i="15"/>
  <c r="Q589" i="15" s="1"/>
  <c r="R589" i="15" s="1"/>
  <c r="T589" i="15"/>
  <c r="U589" i="15" s="1"/>
  <c r="S589" i="15"/>
  <c r="P589" i="15"/>
  <c r="N589" i="15"/>
  <c r="O589" i="15" s="1"/>
  <c r="M589" i="15"/>
  <c r="L589" i="15"/>
  <c r="B589" i="15"/>
  <c r="S588" i="15"/>
  <c r="T588" i="15" s="1"/>
  <c r="U588" i="15" s="1"/>
  <c r="Q588" i="15"/>
  <c r="R588" i="15" s="1"/>
  <c r="P588" i="15"/>
  <c r="O588" i="15"/>
  <c r="N588" i="15"/>
  <c r="M588" i="15"/>
  <c r="L588" i="15"/>
  <c r="B588" i="15"/>
  <c r="Q587" i="15" s="1"/>
  <c r="T587" i="15"/>
  <c r="U587" i="15" s="1"/>
  <c r="S587" i="15"/>
  <c r="R587" i="15"/>
  <c r="P587" i="15"/>
  <c r="N587" i="15"/>
  <c r="O587" i="15" s="1"/>
  <c r="M587" i="15"/>
  <c r="L587" i="15"/>
  <c r="B587" i="15"/>
  <c r="U586" i="15"/>
  <c r="S586" i="15"/>
  <c r="T586" i="15" s="1"/>
  <c r="Q586" i="15"/>
  <c r="R586" i="15" s="1"/>
  <c r="P586" i="15"/>
  <c r="O586" i="15"/>
  <c r="N586" i="15"/>
  <c r="M586" i="15"/>
  <c r="L586" i="15"/>
  <c r="B586" i="15"/>
  <c r="Q585" i="15" s="1"/>
  <c r="R585" i="15" s="1"/>
  <c r="S585" i="15"/>
  <c r="T585" i="15" s="1"/>
  <c r="U585" i="15" s="1"/>
  <c r="P585" i="15"/>
  <c r="N585" i="15"/>
  <c r="O585" i="15" s="1"/>
  <c r="M585" i="15"/>
  <c r="L585" i="15"/>
  <c r="B585" i="15"/>
  <c r="Q584" i="15" s="1"/>
  <c r="R584" i="15" s="1"/>
  <c r="U584" i="15"/>
  <c r="S584" i="15"/>
  <c r="T584" i="15" s="1"/>
  <c r="P584" i="15"/>
  <c r="N584" i="15"/>
  <c r="O584" i="15" s="1"/>
  <c r="M584" i="15"/>
  <c r="L584" i="15"/>
  <c r="B584" i="15"/>
  <c r="Q583" i="15" s="1"/>
  <c r="R583" i="15" s="1"/>
  <c r="T583" i="15"/>
  <c r="U583" i="15" s="1"/>
  <c r="S583" i="15"/>
  <c r="P583" i="15"/>
  <c r="N583" i="15"/>
  <c r="O583" i="15" s="1"/>
  <c r="M583" i="15"/>
  <c r="L583" i="15"/>
  <c r="B583" i="15"/>
  <c r="U582" i="15"/>
  <c r="S582" i="15"/>
  <c r="T582" i="15" s="1"/>
  <c r="R582" i="15"/>
  <c r="Q582" i="15"/>
  <c r="P582" i="15"/>
  <c r="O582" i="15"/>
  <c r="N582" i="15"/>
  <c r="M582" i="15"/>
  <c r="L582" i="15"/>
  <c r="B582" i="15"/>
  <c r="Q581" i="15" s="1"/>
  <c r="R581" i="15" s="1"/>
  <c r="U581" i="15"/>
  <c r="T581" i="15"/>
  <c r="S581" i="15"/>
  <c r="P581" i="15"/>
  <c r="O581" i="15"/>
  <c r="N581" i="15"/>
  <c r="M581" i="15"/>
  <c r="L581" i="15"/>
  <c r="B581" i="15"/>
  <c r="S580" i="15"/>
  <c r="T580" i="15" s="1"/>
  <c r="U580" i="15" s="1"/>
  <c r="Q580" i="15"/>
  <c r="R580" i="15" s="1"/>
  <c r="P580" i="15"/>
  <c r="O580" i="15"/>
  <c r="N580" i="15"/>
  <c r="M580" i="15"/>
  <c r="L580" i="15"/>
  <c r="B580" i="15"/>
  <c r="Q579" i="15" s="1"/>
  <c r="T579" i="15"/>
  <c r="U579" i="15" s="1"/>
  <c r="S579" i="15"/>
  <c r="R579" i="15"/>
  <c r="P579" i="15"/>
  <c r="N579" i="15"/>
  <c r="O579" i="15" s="1"/>
  <c r="M579" i="15"/>
  <c r="L579" i="15"/>
  <c r="B579" i="15"/>
  <c r="U578" i="15"/>
  <c r="S578" i="15"/>
  <c r="T578" i="15" s="1"/>
  <c r="Q578" i="15"/>
  <c r="R578" i="15" s="1"/>
  <c r="P578" i="15"/>
  <c r="O578" i="15"/>
  <c r="N578" i="15"/>
  <c r="M578" i="15"/>
  <c r="L578" i="15"/>
  <c r="B578" i="15"/>
  <c r="Q577" i="15" s="1"/>
  <c r="R577" i="15" s="1"/>
  <c r="S577" i="15"/>
  <c r="T577" i="15" s="1"/>
  <c r="U577" i="15" s="1"/>
  <c r="P577" i="15"/>
  <c r="N577" i="15"/>
  <c r="O577" i="15" s="1"/>
  <c r="M577" i="15"/>
  <c r="L577" i="15"/>
  <c r="B577" i="15"/>
  <c r="U576" i="15"/>
  <c r="T576" i="15"/>
  <c r="S576" i="15"/>
  <c r="Q576" i="15"/>
  <c r="R576" i="15" s="1"/>
  <c r="P576" i="15"/>
  <c r="N576" i="15"/>
  <c r="O576" i="15" s="1"/>
  <c r="M576" i="15"/>
  <c r="L576" i="15"/>
  <c r="B576" i="15"/>
  <c r="Q575" i="15" s="1"/>
  <c r="R575" i="15" s="1"/>
  <c r="T575" i="15"/>
  <c r="U575" i="15" s="1"/>
  <c r="S575" i="15"/>
  <c r="P575" i="15"/>
  <c r="N575" i="15"/>
  <c r="O575" i="15" s="1"/>
  <c r="M575" i="15"/>
  <c r="L575" i="15"/>
  <c r="B575" i="15"/>
  <c r="S574" i="15"/>
  <c r="T574" i="15" s="1"/>
  <c r="U574" i="15" s="1"/>
  <c r="Q574" i="15"/>
  <c r="R574" i="15" s="1"/>
  <c r="P574" i="15"/>
  <c r="O574" i="15"/>
  <c r="N574" i="15"/>
  <c r="M574" i="15"/>
  <c r="L574" i="15"/>
  <c r="B574" i="15"/>
  <c r="Q573" i="15" s="1"/>
  <c r="R573" i="15" s="1"/>
  <c r="T573" i="15"/>
  <c r="U573" i="15" s="1"/>
  <c r="S573" i="15"/>
  <c r="P573" i="15"/>
  <c r="O573" i="15"/>
  <c r="N573" i="15"/>
  <c r="M573" i="15"/>
  <c r="L573" i="15"/>
  <c r="B573" i="15"/>
  <c r="U572" i="15"/>
  <c r="S572" i="15"/>
  <c r="T572" i="15" s="1"/>
  <c r="Q572" i="15"/>
  <c r="R572" i="15" s="1"/>
  <c r="P572" i="15"/>
  <c r="O572" i="15"/>
  <c r="N572" i="15"/>
  <c r="M572" i="15"/>
  <c r="L572" i="15"/>
  <c r="B572" i="15"/>
  <c r="Q571" i="15" s="1"/>
  <c r="T571" i="15"/>
  <c r="U571" i="15" s="1"/>
  <c r="S571" i="15"/>
  <c r="R571" i="15"/>
  <c r="P571" i="15"/>
  <c r="N571" i="15"/>
  <c r="O571" i="15" s="1"/>
  <c r="M571" i="15"/>
  <c r="L571" i="15"/>
  <c r="B571" i="15"/>
  <c r="U570" i="15"/>
  <c r="S570" i="15"/>
  <c r="T570" i="15" s="1"/>
  <c r="Q570" i="15"/>
  <c r="R570" i="15" s="1"/>
  <c r="P570" i="15"/>
  <c r="N570" i="15"/>
  <c r="O570" i="15" s="1"/>
  <c r="M570" i="15"/>
  <c r="L570" i="15"/>
  <c r="B570" i="15"/>
  <c r="S569" i="15"/>
  <c r="T569" i="15" s="1"/>
  <c r="U569" i="15" s="1"/>
  <c r="Q569" i="15"/>
  <c r="R569" i="15" s="1"/>
  <c r="P569" i="15"/>
  <c r="N569" i="15"/>
  <c r="O569" i="15" s="1"/>
  <c r="M569" i="15"/>
  <c r="L569" i="15"/>
  <c r="B569" i="15"/>
  <c r="U568" i="15"/>
  <c r="S568" i="15"/>
  <c r="T568" i="15" s="1"/>
  <c r="Q568" i="15"/>
  <c r="R568" i="15" s="1"/>
  <c r="P568" i="15"/>
  <c r="N568" i="15"/>
  <c r="O568" i="15" s="1"/>
  <c r="M568" i="15"/>
  <c r="L568" i="15"/>
  <c r="B568" i="15"/>
  <c r="T567" i="15"/>
  <c r="U567" i="15" s="1"/>
  <c r="S567" i="15"/>
  <c r="R567" i="15"/>
  <c r="Q567" i="15"/>
  <c r="P567" i="15"/>
  <c r="N567" i="15"/>
  <c r="O567" i="15" s="1"/>
  <c r="M567" i="15"/>
  <c r="L567" i="15"/>
  <c r="B567" i="15"/>
  <c r="S566" i="15"/>
  <c r="T566" i="15" s="1"/>
  <c r="U566" i="15" s="1"/>
  <c r="Q566" i="15"/>
  <c r="R566" i="15" s="1"/>
  <c r="P566" i="15"/>
  <c r="O566" i="15"/>
  <c r="N566" i="15"/>
  <c r="M566" i="15"/>
  <c r="L566" i="15"/>
  <c r="B566" i="15"/>
  <c r="Q565" i="15" s="1"/>
  <c r="T565" i="15"/>
  <c r="U565" i="15" s="1"/>
  <c r="S565" i="15"/>
  <c r="R565" i="15"/>
  <c r="P565" i="15"/>
  <c r="O565" i="15"/>
  <c r="N565" i="15"/>
  <c r="M565" i="15"/>
  <c r="L565" i="15"/>
  <c r="B565" i="15"/>
  <c r="S564" i="15"/>
  <c r="T564" i="15" s="1"/>
  <c r="U564" i="15" s="1"/>
  <c r="Q564" i="15"/>
  <c r="R564" i="15" s="1"/>
  <c r="P564" i="15"/>
  <c r="O564" i="15"/>
  <c r="N564" i="15"/>
  <c r="M564" i="15"/>
  <c r="L564" i="15"/>
  <c r="B564" i="15"/>
  <c r="Q563" i="15" s="1"/>
  <c r="R563" i="15" s="1"/>
  <c r="T563" i="15"/>
  <c r="U563" i="15" s="1"/>
  <c r="S563" i="15"/>
  <c r="P563" i="15"/>
  <c r="N563" i="15"/>
  <c r="O563" i="15" s="1"/>
  <c r="M563" i="15"/>
  <c r="L563" i="15"/>
  <c r="B563" i="15"/>
  <c r="Q562" i="15" s="1"/>
  <c r="R562" i="15" s="1"/>
  <c r="U562" i="15"/>
  <c r="S562" i="15"/>
  <c r="T562" i="15" s="1"/>
  <c r="P562" i="15"/>
  <c r="O562" i="15"/>
  <c r="N562" i="15"/>
  <c r="M562" i="15"/>
  <c r="L562" i="15"/>
  <c r="B562" i="15"/>
  <c r="S561" i="15"/>
  <c r="T561" i="15" s="1"/>
  <c r="U561" i="15" s="1"/>
  <c r="Q561" i="15"/>
  <c r="R561" i="15" s="1"/>
  <c r="P561" i="15"/>
  <c r="N561" i="15"/>
  <c r="O561" i="15" s="1"/>
  <c r="M561" i="15"/>
  <c r="L561" i="15"/>
  <c r="B561" i="15"/>
  <c r="Q560" i="15" s="1"/>
  <c r="R560" i="15" s="1"/>
  <c r="S560" i="15"/>
  <c r="T560" i="15" s="1"/>
  <c r="U560" i="15" s="1"/>
  <c r="P560" i="15"/>
  <c r="N560" i="15"/>
  <c r="O560" i="15" s="1"/>
  <c r="M560" i="15"/>
  <c r="L560" i="15"/>
  <c r="B560" i="15"/>
  <c r="T559" i="15"/>
  <c r="U559" i="15" s="1"/>
  <c r="S559" i="15"/>
  <c r="Q559" i="15"/>
  <c r="R559" i="15" s="1"/>
  <c r="P559" i="15"/>
  <c r="N559" i="15"/>
  <c r="O559" i="15" s="1"/>
  <c r="M559" i="15"/>
  <c r="L559" i="15"/>
  <c r="B559" i="15"/>
  <c r="S558" i="15"/>
  <c r="T558" i="15" s="1"/>
  <c r="U558" i="15" s="1"/>
  <c r="Q558" i="15"/>
  <c r="R558" i="15" s="1"/>
  <c r="P558" i="15"/>
  <c r="O558" i="15"/>
  <c r="N558" i="15"/>
  <c r="M558" i="15"/>
  <c r="L558" i="15"/>
  <c r="B558" i="15"/>
  <c r="Q557" i="15" s="1"/>
  <c r="T557" i="15"/>
  <c r="U557" i="15" s="1"/>
  <c r="S557" i="15"/>
  <c r="R557" i="15"/>
  <c r="P557" i="15"/>
  <c r="N557" i="15"/>
  <c r="O557" i="15" s="1"/>
  <c r="M557" i="15"/>
  <c r="L557" i="15"/>
  <c r="B557" i="15"/>
  <c r="S556" i="15"/>
  <c r="T556" i="15" s="1"/>
  <c r="U556" i="15" s="1"/>
  <c r="Q556" i="15"/>
  <c r="R556" i="15" s="1"/>
  <c r="P556" i="15"/>
  <c r="O556" i="15"/>
  <c r="N556" i="15"/>
  <c r="M556" i="15"/>
  <c r="L556" i="15"/>
  <c r="B556" i="15"/>
  <c r="Q555" i="15" s="1"/>
  <c r="R555" i="15" s="1"/>
  <c r="T555" i="15"/>
  <c r="U555" i="15" s="1"/>
  <c r="S555" i="15"/>
  <c r="P555" i="15"/>
  <c r="N555" i="15"/>
  <c r="O555" i="15" s="1"/>
  <c r="M555" i="15"/>
  <c r="L555" i="15"/>
  <c r="B555" i="15"/>
  <c r="U554" i="15"/>
  <c r="S554" i="15"/>
  <c r="T554" i="15" s="1"/>
  <c r="Q554" i="15"/>
  <c r="R554" i="15" s="1"/>
  <c r="P554" i="15"/>
  <c r="O554" i="15"/>
  <c r="N554" i="15"/>
  <c r="M554" i="15"/>
  <c r="L554" i="15"/>
  <c r="B554" i="15"/>
  <c r="Q553" i="15" s="1"/>
  <c r="R553" i="15" s="1"/>
  <c r="T553" i="15"/>
  <c r="U553" i="15" s="1"/>
  <c r="S553" i="15"/>
  <c r="P553" i="15"/>
  <c r="N553" i="15"/>
  <c r="O553" i="15" s="1"/>
  <c r="M553" i="15"/>
  <c r="L553" i="15"/>
  <c r="B553" i="15"/>
  <c r="Q552" i="15" s="1"/>
  <c r="R552" i="15" s="1"/>
  <c r="U552" i="15"/>
  <c r="S552" i="15"/>
  <c r="T552" i="15" s="1"/>
  <c r="P552" i="15"/>
  <c r="N552" i="15"/>
  <c r="O552" i="15" s="1"/>
  <c r="M552" i="15"/>
  <c r="L552" i="15"/>
  <c r="B552" i="15"/>
  <c r="Q551" i="15" s="1"/>
  <c r="R551" i="15" s="1"/>
  <c r="T551" i="15"/>
  <c r="U551" i="15" s="1"/>
  <c r="S551" i="15"/>
  <c r="P551" i="15"/>
  <c r="O551" i="15"/>
  <c r="N551" i="15"/>
  <c r="M551" i="15"/>
  <c r="L551" i="15"/>
  <c r="B551" i="15"/>
  <c r="U550" i="15"/>
  <c r="S550" i="15"/>
  <c r="T550" i="15" s="1"/>
  <c r="Q550" i="15"/>
  <c r="R550" i="15" s="1"/>
  <c r="P550" i="15"/>
  <c r="O550" i="15"/>
  <c r="N550" i="15"/>
  <c r="M550" i="15"/>
  <c r="L550" i="15"/>
  <c r="B550" i="15"/>
  <c r="Q549" i="15" s="1"/>
  <c r="T549" i="15"/>
  <c r="U549" i="15" s="1"/>
  <c r="S549" i="15"/>
  <c r="R549" i="15"/>
  <c r="P549" i="15"/>
  <c r="O549" i="15"/>
  <c r="N549" i="15"/>
  <c r="M549" i="15"/>
  <c r="L549" i="15"/>
  <c r="B549" i="15"/>
  <c r="S548" i="15"/>
  <c r="T548" i="15" s="1"/>
  <c r="U548" i="15" s="1"/>
  <c r="Q548" i="15"/>
  <c r="R548" i="15" s="1"/>
  <c r="P548" i="15"/>
  <c r="O548" i="15"/>
  <c r="N548" i="15"/>
  <c r="M548" i="15"/>
  <c r="L548" i="15"/>
  <c r="B548" i="15"/>
  <c r="Q547" i="15" s="1"/>
  <c r="R547" i="15" s="1"/>
  <c r="T547" i="15"/>
  <c r="U547" i="15" s="1"/>
  <c r="S547" i="15"/>
  <c r="P547" i="15"/>
  <c r="N547" i="15"/>
  <c r="O547" i="15" s="1"/>
  <c r="M547" i="15"/>
  <c r="L547" i="15"/>
  <c r="B547" i="15"/>
  <c r="U546" i="15"/>
  <c r="S546" i="15"/>
  <c r="T546" i="15" s="1"/>
  <c r="Q546" i="15"/>
  <c r="R546" i="15" s="1"/>
  <c r="P546" i="15"/>
  <c r="O546" i="15"/>
  <c r="N546" i="15"/>
  <c r="M546" i="15"/>
  <c r="L546" i="15"/>
  <c r="B546" i="15"/>
  <c r="S545" i="15"/>
  <c r="T545" i="15" s="1"/>
  <c r="U545" i="15" s="1"/>
  <c r="Q545" i="15"/>
  <c r="R545" i="15" s="1"/>
  <c r="P545" i="15"/>
  <c r="N545" i="15"/>
  <c r="O545" i="15" s="1"/>
  <c r="M545" i="15"/>
  <c r="L545" i="15"/>
  <c r="B545" i="15"/>
  <c r="S544" i="15"/>
  <c r="T544" i="15" s="1"/>
  <c r="U544" i="15" s="1"/>
  <c r="Q544" i="15"/>
  <c r="R544" i="15" s="1"/>
  <c r="P544" i="15"/>
  <c r="N544" i="15"/>
  <c r="O544" i="15" s="1"/>
  <c r="M544" i="15"/>
  <c r="L544" i="15"/>
  <c r="B544" i="15"/>
  <c r="Q543" i="15" s="1"/>
  <c r="T543" i="15"/>
  <c r="U543" i="15" s="1"/>
  <c r="S543" i="15"/>
  <c r="R543" i="15"/>
  <c r="P543" i="15"/>
  <c r="N543" i="15"/>
  <c r="O543" i="15" s="1"/>
  <c r="M543" i="15"/>
  <c r="L543" i="15"/>
  <c r="B543" i="15"/>
  <c r="S542" i="15"/>
  <c r="T542" i="15" s="1"/>
  <c r="U542" i="15" s="1"/>
  <c r="Q542" i="15"/>
  <c r="R542" i="15" s="1"/>
  <c r="P542" i="15"/>
  <c r="O542" i="15"/>
  <c r="N542" i="15"/>
  <c r="M542" i="15"/>
  <c r="L542" i="15"/>
  <c r="B542" i="15"/>
  <c r="Q541" i="15" s="1"/>
  <c r="R541" i="15" s="1"/>
  <c r="T541" i="15"/>
  <c r="U541" i="15" s="1"/>
  <c r="S541" i="15"/>
  <c r="P541" i="15"/>
  <c r="N541" i="15"/>
  <c r="O541" i="15" s="1"/>
  <c r="M541" i="15"/>
  <c r="L541" i="15"/>
  <c r="B541" i="15"/>
  <c r="Q540" i="15" s="1"/>
  <c r="R540" i="15" s="1"/>
  <c r="U540" i="15"/>
  <c r="S540" i="15"/>
  <c r="T540" i="15" s="1"/>
  <c r="P540" i="15"/>
  <c r="O540" i="15"/>
  <c r="N540" i="15"/>
  <c r="M540" i="15"/>
  <c r="L540" i="15"/>
  <c r="B540" i="15"/>
  <c r="T539" i="15"/>
  <c r="U539" i="15" s="1"/>
  <c r="S539" i="15"/>
  <c r="Q539" i="15"/>
  <c r="R539" i="15" s="1"/>
  <c r="P539" i="15"/>
  <c r="N539" i="15"/>
  <c r="O539" i="15" s="1"/>
  <c r="M539" i="15"/>
  <c r="L539" i="15"/>
  <c r="B539" i="15"/>
  <c r="S538" i="15"/>
  <c r="T538" i="15" s="1"/>
  <c r="U538" i="15" s="1"/>
  <c r="Q538" i="15"/>
  <c r="R538" i="15" s="1"/>
  <c r="P538" i="15"/>
  <c r="O538" i="15"/>
  <c r="N538" i="15"/>
  <c r="M538" i="15"/>
  <c r="L538" i="15"/>
  <c r="B538" i="15"/>
  <c r="Q537" i="15" s="1"/>
  <c r="T537" i="15"/>
  <c r="U537" i="15" s="1"/>
  <c r="S537" i="15"/>
  <c r="R537" i="15"/>
  <c r="P537" i="15"/>
  <c r="O537" i="15"/>
  <c r="N537" i="15"/>
  <c r="M537" i="15"/>
  <c r="L537" i="15"/>
  <c r="B537" i="15"/>
  <c r="S536" i="15"/>
  <c r="T536" i="15" s="1"/>
  <c r="U536" i="15" s="1"/>
  <c r="Q536" i="15"/>
  <c r="R536" i="15" s="1"/>
  <c r="P536" i="15"/>
  <c r="O536" i="15"/>
  <c r="N536" i="15"/>
  <c r="M536" i="15"/>
  <c r="L536" i="15"/>
  <c r="B536" i="15"/>
  <c r="Q535" i="15" s="1"/>
  <c r="R535" i="15" s="1"/>
  <c r="T535" i="15"/>
  <c r="U535" i="15" s="1"/>
  <c r="S535" i="15"/>
  <c r="P535" i="15"/>
  <c r="N535" i="15"/>
  <c r="O535" i="15" s="1"/>
  <c r="M535" i="15"/>
  <c r="L535" i="15"/>
  <c r="B535" i="15"/>
  <c r="U534" i="15"/>
  <c r="S534" i="15"/>
  <c r="T534" i="15" s="1"/>
  <c r="Q534" i="15"/>
  <c r="R534" i="15" s="1"/>
  <c r="P534" i="15"/>
  <c r="O534" i="15"/>
  <c r="N534" i="15"/>
  <c r="M534" i="15"/>
  <c r="L534" i="15"/>
  <c r="B534" i="15"/>
  <c r="Q533" i="15" s="1"/>
  <c r="R533" i="15" s="1"/>
  <c r="T533" i="15"/>
  <c r="U533" i="15" s="1"/>
  <c r="S533" i="15"/>
  <c r="P533" i="15"/>
  <c r="N533" i="15"/>
  <c r="O533" i="15" s="1"/>
  <c r="M533" i="15"/>
  <c r="L533" i="15"/>
  <c r="B533" i="15"/>
  <c r="Q532" i="15" s="1"/>
  <c r="R532" i="15" s="1"/>
  <c r="U532" i="15"/>
  <c r="S532" i="15"/>
  <c r="T532" i="15" s="1"/>
  <c r="P532" i="15"/>
  <c r="N532" i="15"/>
  <c r="O532" i="15" s="1"/>
  <c r="M532" i="15"/>
  <c r="L532" i="15"/>
  <c r="B532" i="15"/>
  <c r="Q531" i="15" s="1"/>
  <c r="R531" i="15" s="1"/>
  <c r="T531" i="15"/>
  <c r="U531" i="15" s="1"/>
  <c r="S531" i="15"/>
  <c r="P531" i="15"/>
  <c r="N531" i="15"/>
  <c r="O531" i="15" s="1"/>
  <c r="M531" i="15"/>
  <c r="L531" i="15"/>
  <c r="B531" i="15"/>
  <c r="T530" i="15"/>
  <c r="U530" i="15" s="1"/>
  <c r="S530" i="15"/>
  <c r="Q530" i="15"/>
  <c r="R530" i="15" s="1"/>
  <c r="P530" i="15"/>
  <c r="O530" i="15"/>
  <c r="N530" i="15"/>
  <c r="M530" i="15"/>
  <c r="L530" i="15"/>
  <c r="B530" i="15"/>
  <c r="Q529" i="15" s="1"/>
  <c r="R529" i="15" s="1"/>
  <c r="T529" i="15"/>
  <c r="U529" i="15" s="1"/>
  <c r="S529" i="15"/>
  <c r="P529" i="15"/>
  <c r="O529" i="15"/>
  <c r="N529" i="15"/>
  <c r="M529" i="15"/>
  <c r="L529" i="15"/>
  <c r="B529" i="15"/>
  <c r="U528" i="15"/>
  <c r="S528" i="15"/>
  <c r="T528" i="15" s="1"/>
  <c r="R528" i="15"/>
  <c r="Q528" i="15"/>
  <c r="P528" i="15"/>
  <c r="O528" i="15"/>
  <c r="N528" i="15"/>
  <c r="M528" i="15"/>
  <c r="L528" i="15"/>
  <c r="B528" i="15"/>
  <c r="Q527" i="15" s="1"/>
  <c r="R527" i="15" s="1"/>
  <c r="U527" i="15"/>
  <c r="T527" i="15"/>
  <c r="S527" i="15"/>
  <c r="P527" i="15"/>
  <c r="N527" i="15"/>
  <c r="O527" i="15" s="1"/>
  <c r="M527" i="15"/>
  <c r="L527" i="15"/>
  <c r="B527" i="15"/>
  <c r="U526" i="15"/>
  <c r="S526" i="15"/>
  <c r="T526" i="15" s="1"/>
  <c r="Q526" i="15"/>
  <c r="R526" i="15" s="1"/>
  <c r="P526" i="15"/>
  <c r="O526" i="15"/>
  <c r="N526" i="15"/>
  <c r="M526" i="15"/>
  <c r="L526" i="15"/>
  <c r="B526" i="15"/>
  <c r="Q525" i="15" s="1"/>
  <c r="T525" i="15"/>
  <c r="U525" i="15" s="1"/>
  <c r="S525" i="15"/>
  <c r="R525" i="15"/>
  <c r="P525" i="15"/>
  <c r="N525" i="15"/>
  <c r="O525" i="15" s="1"/>
  <c r="M525" i="15"/>
  <c r="L525" i="15"/>
  <c r="B525" i="15"/>
  <c r="U524" i="15"/>
  <c r="S524" i="15"/>
  <c r="T524" i="15" s="1"/>
  <c r="Q524" i="15"/>
  <c r="R524" i="15" s="1"/>
  <c r="P524" i="15"/>
  <c r="O524" i="15"/>
  <c r="N524" i="15"/>
  <c r="M524" i="15"/>
  <c r="L524" i="15"/>
  <c r="B524" i="15"/>
  <c r="T523" i="15"/>
  <c r="U523" i="15" s="1"/>
  <c r="S523" i="15"/>
  <c r="Q523" i="15"/>
  <c r="R523" i="15" s="1"/>
  <c r="P523" i="15"/>
  <c r="N523" i="15"/>
  <c r="O523" i="15" s="1"/>
  <c r="M523" i="15"/>
  <c r="L523" i="15"/>
  <c r="B523" i="15"/>
  <c r="S522" i="15"/>
  <c r="T522" i="15" s="1"/>
  <c r="U522" i="15" s="1"/>
  <c r="Q522" i="15"/>
  <c r="R522" i="15" s="1"/>
  <c r="P522" i="15"/>
  <c r="O522" i="15"/>
  <c r="N522" i="15"/>
  <c r="M522" i="15"/>
  <c r="L522" i="15"/>
  <c r="B522" i="15"/>
  <c r="Q521" i="15" s="1"/>
  <c r="T521" i="15"/>
  <c r="U521" i="15" s="1"/>
  <c r="S521" i="15"/>
  <c r="R521" i="15"/>
  <c r="P521" i="15"/>
  <c r="O521" i="15"/>
  <c r="N521" i="15"/>
  <c r="M521" i="15"/>
  <c r="L521" i="15"/>
  <c r="B521" i="15"/>
  <c r="S520" i="15"/>
  <c r="T520" i="15" s="1"/>
  <c r="U520" i="15" s="1"/>
  <c r="R520" i="15"/>
  <c r="Q520" i="15"/>
  <c r="P520" i="15"/>
  <c r="O520" i="15"/>
  <c r="N520" i="15"/>
  <c r="M520" i="15"/>
  <c r="L520" i="15"/>
  <c r="B520" i="15"/>
  <c r="Q519" i="15" s="1"/>
  <c r="R519" i="15" s="1"/>
  <c r="U519" i="15"/>
  <c r="T519" i="15"/>
  <c r="S519" i="15"/>
  <c r="P519" i="15"/>
  <c r="N519" i="15"/>
  <c r="O519" i="15" s="1"/>
  <c r="M519" i="15"/>
  <c r="L519" i="15"/>
  <c r="B519" i="15"/>
  <c r="U518" i="15"/>
  <c r="S518" i="15"/>
  <c r="T518" i="15" s="1"/>
  <c r="Q518" i="15"/>
  <c r="R518" i="15" s="1"/>
  <c r="P518" i="15"/>
  <c r="O518" i="15"/>
  <c r="N518" i="15"/>
  <c r="M518" i="15"/>
  <c r="L518" i="15"/>
  <c r="B518" i="15"/>
  <c r="Q517" i="15" s="1"/>
  <c r="R517" i="15" s="1"/>
  <c r="S517" i="15"/>
  <c r="T517" i="15" s="1"/>
  <c r="U517" i="15" s="1"/>
  <c r="P517" i="15"/>
  <c r="N517" i="15"/>
  <c r="O517" i="15" s="1"/>
  <c r="M517" i="15"/>
  <c r="L517" i="15"/>
  <c r="B517" i="15"/>
  <c r="Q516" i="15" s="1"/>
  <c r="R516" i="15" s="1"/>
  <c r="S516" i="15"/>
  <c r="T516" i="15" s="1"/>
  <c r="U516" i="15" s="1"/>
  <c r="P516" i="15"/>
  <c r="N516" i="15"/>
  <c r="O516" i="15" s="1"/>
  <c r="M516" i="15"/>
  <c r="L516" i="15"/>
  <c r="B516" i="15"/>
  <c r="T515" i="15"/>
  <c r="U515" i="15" s="1"/>
  <c r="S515" i="15"/>
  <c r="R515" i="15"/>
  <c r="Q515" i="15"/>
  <c r="P515" i="15"/>
  <c r="N515" i="15"/>
  <c r="O515" i="15" s="1"/>
  <c r="M515" i="15"/>
  <c r="L515" i="15"/>
  <c r="B515" i="15"/>
  <c r="T514" i="15"/>
  <c r="U514" i="15" s="1"/>
  <c r="S514" i="15"/>
  <c r="Q514" i="15"/>
  <c r="R514" i="15" s="1"/>
  <c r="P514" i="15"/>
  <c r="O514" i="15"/>
  <c r="N514" i="15"/>
  <c r="M514" i="15"/>
  <c r="L514" i="15"/>
  <c r="B514" i="15"/>
  <c r="Q513" i="15" s="1"/>
  <c r="T513" i="15"/>
  <c r="U513" i="15" s="1"/>
  <c r="S513" i="15"/>
  <c r="R513" i="15"/>
  <c r="P513" i="15"/>
  <c r="N513" i="15"/>
  <c r="O513" i="15" s="1"/>
  <c r="M513" i="15"/>
  <c r="L513" i="15"/>
  <c r="B513" i="15"/>
  <c r="U512" i="15"/>
  <c r="S512" i="15"/>
  <c r="T512" i="15" s="1"/>
  <c r="R512" i="15"/>
  <c r="Q512" i="15"/>
  <c r="P512" i="15"/>
  <c r="O512" i="15"/>
  <c r="N512" i="15"/>
  <c r="M512" i="15"/>
  <c r="L512" i="15"/>
  <c r="B512" i="15"/>
  <c r="Q511" i="15" s="1"/>
  <c r="R511" i="15" s="1"/>
  <c r="U511" i="15"/>
  <c r="T511" i="15"/>
  <c r="S511" i="15"/>
  <c r="P511" i="15"/>
  <c r="N511" i="15"/>
  <c r="O511" i="15" s="1"/>
  <c r="M511" i="15"/>
  <c r="L511" i="15"/>
  <c r="B511" i="15"/>
  <c r="S510" i="15"/>
  <c r="T510" i="15" s="1"/>
  <c r="U510" i="15" s="1"/>
  <c r="Q510" i="15"/>
  <c r="R510" i="15" s="1"/>
  <c r="P510" i="15"/>
  <c r="O510" i="15"/>
  <c r="N510" i="15"/>
  <c r="M510" i="15"/>
  <c r="L510" i="15"/>
  <c r="B510" i="15"/>
  <c r="Q509" i="15" s="1"/>
  <c r="T509" i="15"/>
  <c r="U509" i="15" s="1"/>
  <c r="S509" i="15"/>
  <c r="R509" i="15"/>
  <c r="P509" i="15"/>
  <c r="N509" i="15"/>
  <c r="O509" i="15" s="1"/>
  <c r="M509" i="15"/>
  <c r="L509" i="15"/>
  <c r="B509" i="15"/>
  <c r="U508" i="15"/>
  <c r="S508" i="15"/>
  <c r="T508" i="15" s="1"/>
  <c r="Q508" i="15"/>
  <c r="R508" i="15" s="1"/>
  <c r="P508" i="15"/>
  <c r="O508" i="15"/>
  <c r="N508" i="15"/>
  <c r="M508" i="15"/>
  <c r="L508" i="15"/>
  <c r="B508" i="15"/>
  <c r="T507" i="15"/>
  <c r="U507" i="15" s="1"/>
  <c r="S507" i="15"/>
  <c r="Q507" i="15"/>
  <c r="R507" i="15" s="1"/>
  <c r="P507" i="15"/>
  <c r="N507" i="15"/>
  <c r="O507" i="15" s="1"/>
  <c r="M507" i="15"/>
  <c r="L507" i="15"/>
  <c r="B507" i="15"/>
  <c r="S506" i="15"/>
  <c r="T506" i="15" s="1"/>
  <c r="U506" i="15" s="1"/>
  <c r="Q506" i="15"/>
  <c r="R506" i="15" s="1"/>
  <c r="P506" i="15"/>
  <c r="O506" i="15"/>
  <c r="N506" i="15"/>
  <c r="M506" i="15"/>
  <c r="L506" i="15"/>
  <c r="B506" i="15"/>
  <c r="Q505" i="15" s="1"/>
  <c r="R505" i="15" s="1"/>
  <c r="T505" i="15"/>
  <c r="U505" i="15" s="1"/>
  <c r="S505" i="15"/>
  <c r="P505" i="15"/>
  <c r="O505" i="15"/>
  <c r="N505" i="15"/>
  <c r="M505" i="15"/>
  <c r="L505" i="15"/>
  <c r="B505" i="15"/>
  <c r="U504" i="15"/>
  <c r="S504" i="15"/>
  <c r="T504" i="15" s="1"/>
  <c r="Q504" i="15"/>
  <c r="R504" i="15" s="1"/>
  <c r="P504" i="15"/>
  <c r="O504" i="15"/>
  <c r="N504" i="15"/>
  <c r="M504" i="15"/>
  <c r="L504" i="15"/>
  <c r="B504" i="15"/>
  <c r="Q503" i="15" s="1"/>
  <c r="T503" i="15"/>
  <c r="U503" i="15" s="1"/>
  <c r="S503" i="15"/>
  <c r="R503" i="15"/>
  <c r="P503" i="15"/>
  <c r="N503" i="15"/>
  <c r="O503" i="15" s="1"/>
  <c r="M503" i="15"/>
  <c r="L503" i="15"/>
  <c r="B503" i="15"/>
  <c r="U502" i="15"/>
  <c r="S502" i="15"/>
  <c r="T502" i="15" s="1"/>
  <c r="Q502" i="15"/>
  <c r="R502" i="15" s="1"/>
  <c r="P502" i="15"/>
  <c r="O502" i="15"/>
  <c r="N502" i="15"/>
  <c r="M502" i="15"/>
  <c r="L502" i="15"/>
  <c r="B502" i="15"/>
  <c r="Q501" i="15" s="1"/>
  <c r="R501" i="15" s="1"/>
  <c r="S501" i="15"/>
  <c r="T501" i="15" s="1"/>
  <c r="U501" i="15" s="1"/>
  <c r="P501" i="15"/>
  <c r="N501" i="15"/>
  <c r="O501" i="15" s="1"/>
  <c r="M501" i="15"/>
  <c r="L501" i="15"/>
  <c r="B501" i="15"/>
  <c r="Q500" i="15" s="1"/>
  <c r="R500" i="15" s="1"/>
  <c r="S500" i="15"/>
  <c r="T500" i="15" s="1"/>
  <c r="U500" i="15" s="1"/>
  <c r="P500" i="15"/>
  <c r="O500" i="15"/>
  <c r="N500" i="15"/>
  <c r="M500" i="15"/>
  <c r="L500" i="15"/>
  <c r="B500" i="15"/>
  <c r="T499" i="15"/>
  <c r="U499" i="15" s="1"/>
  <c r="S499" i="15"/>
  <c r="R499" i="15"/>
  <c r="Q499" i="15"/>
  <c r="P499" i="15"/>
  <c r="N499" i="15"/>
  <c r="O499" i="15" s="1"/>
  <c r="M499" i="15"/>
  <c r="L499" i="15"/>
  <c r="B499" i="15"/>
  <c r="T498" i="15"/>
  <c r="U498" i="15" s="1"/>
  <c r="S498" i="15"/>
  <c r="Q498" i="15"/>
  <c r="R498" i="15" s="1"/>
  <c r="P498" i="15"/>
  <c r="O498" i="15"/>
  <c r="N498" i="15"/>
  <c r="M498" i="15"/>
  <c r="L498" i="15"/>
  <c r="B498" i="15"/>
  <c r="Q497" i="15" s="1"/>
  <c r="R497" i="15" s="1"/>
  <c r="T497" i="15"/>
  <c r="U497" i="15" s="1"/>
  <c r="S497" i="15"/>
  <c r="P497" i="15"/>
  <c r="N497" i="15"/>
  <c r="O497" i="15" s="1"/>
  <c r="M497" i="15"/>
  <c r="L497" i="15"/>
  <c r="B497" i="15"/>
  <c r="U496" i="15"/>
  <c r="S496" i="15"/>
  <c r="T496" i="15" s="1"/>
  <c r="R496" i="15"/>
  <c r="Q496" i="15"/>
  <c r="P496" i="15"/>
  <c r="O496" i="15"/>
  <c r="N496" i="15"/>
  <c r="M496" i="15"/>
  <c r="L496" i="15"/>
  <c r="B496" i="15"/>
  <c r="Q495" i="15" s="1"/>
  <c r="U495" i="15"/>
  <c r="T495" i="15"/>
  <c r="S495" i="15"/>
  <c r="R495" i="15"/>
  <c r="P495" i="15"/>
  <c r="N495" i="15"/>
  <c r="O495" i="15" s="1"/>
  <c r="M495" i="15"/>
  <c r="L495" i="15"/>
  <c r="B495" i="15"/>
  <c r="S494" i="15"/>
  <c r="T494" i="15" s="1"/>
  <c r="U494" i="15" s="1"/>
  <c r="Q494" i="15"/>
  <c r="R494" i="15" s="1"/>
  <c r="P494" i="15"/>
  <c r="O494" i="15"/>
  <c r="N494" i="15"/>
  <c r="M494" i="15"/>
  <c r="L494" i="15"/>
  <c r="B494" i="15"/>
  <c r="Q493" i="15" s="1"/>
  <c r="T493" i="15"/>
  <c r="U493" i="15" s="1"/>
  <c r="S493" i="15"/>
  <c r="R493" i="15"/>
  <c r="P493" i="15"/>
  <c r="N493" i="15"/>
  <c r="O493" i="15" s="1"/>
  <c r="M493" i="15"/>
  <c r="L493" i="15"/>
  <c r="B493" i="15"/>
  <c r="U492" i="15"/>
  <c r="S492" i="15"/>
  <c r="T492" i="15" s="1"/>
  <c r="Q492" i="15"/>
  <c r="R492" i="15" s="1"/>
  <c r="P492" i="15"/>
  <c r="O492" i="15"/>
  <c r="N492" i="15"/>
  <c r="M492" i="15"/>
  <c r="L492" i="15"/>
  <c r="B492" i="15"/>
  <c r="Q491" i="15" s="1"/>
  <c r="R491" i="15" s="1"/>
  <c r="T491" i="15"/>
  <c r="U491" i="15" s="1"/>
  <c r="S491" i="15"/>
  <c r="P491" i="15"/>
  <c r="N491" i="15"/>
  <c r="O491" i="15" s="1"/>
  <c r="M491" i="15"/>
  <c r="L491" i="15"/>
  <c r="B491" i="15"/>
  <c r="U490" i="15"/>
  <c r="T490" i="15"/>
  <c r="S490" i="15"/>
  <c r="Q490" i="15"/>
  <c r="R490" i="15" s="1"/>
  <c r="P490" i="15"/>
  <c r="O490" i="15"/>
  <c r="N490" i="15"/>
  <c r="M490" i="15"/>
  <c r="L490" i="15"/>
  <c r="B490" i="15"/>
  <c r="Q489" i="15" s="1"/>
  <c r="T489" i="15"/>
  <c r="U489" i="15" s="1"/>
  <c r="S489" i="15"/>
  <c r="R489" i="15"/>
  <c r="P489" i="15"/>
  <c r="O489" i="15"/>
  <c r="N489" i="15"/>
  <c r="M489" i="15"/>
  <c r="L489" i="15"/>
  <c r="B489" i="15"/>
  <c r="S488" i="15"/>
  <c r="T488" i="15" s="1"/>
  <c r="U488" i="15" s="1"/>
  <c r="Q488" i="15"/>
  <c r="R488" i="15" s="1"/>
  <c r="P488" i="15"/>
  <c r="O488" i="15"/>
  <c r="N488" i="15"/>
  <c r="M488" i="15"/>
  <c r="L488" i="15"/>
  <c r="B488" i="15"/>
  <c r="Q487" i="15" s="1"/>
  <c r="R487" i="15" s="1"/>
  <c r="T487" i="15"/>
  <c r="U487" i="15" s="1"/>
  <c r="S487" i="15"/>
  <c r="P487" i="15"/>
  <c r="N487" i="15"/>
  <c r="O487" i="15" s="1"/>
  <c r="M487" i="15"/>
  <c r="L487" i="15"/>
  <c r="B487" i="15"/>
  <c r="T486" i="15"/>
  <c r="U486" i="15" s="1"/>
  <c r="S486" i="15"/>
  <c r="Q486" i="15"/>
  <c r="R486" i="15" s="1"/>
  <c r="P486" i="15"/>
  <c r="O486" i="15"/>
  <c r="N486" i="15"/>
  <c r="M486" i="15"/>
  <c r="L486" i="15"/>
  <c r="B486" i="15"/>
  <c r="Q485" i="15" s="1"/>
  <c r="R485" i="15" s="1"/>
  <c r="T485" i="15"/>
  <c r="U485" i="15" s="1"/>
  <c r="S485" i="15"/>
  <c r="P485" i="15"/>
  <c r="N485" i="15"/>
  <c r="O485" i="15" s="1"/>
  <c r="M485" i="15"/>
  <c r="L485" i="15"/>
  <c r="B485" i="15"/>
  <c r="Q484" i="15" s="1"/>
  <c r="R484" i="15" s="1"/>
  <c r="U484" i="15"/>
  <c r="S484" i="15"/>
  <c r="T484" i="15" s="1"/>
  <c r="P484" i="15"/>
  <c r="N484" i="15"/>
  <c r="O484" i="15" s="1"/>
  <c r="M484" i="15"/>
  <c r="L484" i="15"/>
  <c r="B484" i="15"/>
  <c r="U483" i="15"/>
  <c r="T483" i="15"/>
  <c r="S483" i="15"/>
  <c r="Q483" i="15"/>
  <c r="R483" i="15" s="1"/>
  <c r="P483" i="15"/>
  <c r="N483" i="15"/>
  <c r="O483" i="15" s="1"/>
  <c r="M483" i="15"/>
  <c r="L483" i="15"/>
  <c r="B483" i="15"/>
  <c r="S482" i="15"/>
  <c r="T482" i="15" s="1"/>
  <c r="U482" i="15" s="1"/>
  <c r="Q482" i="15"/>
  <c r="R482" i="15" s="1"/>
  <c r="P482" i="15"/>
  <c r="O482" i="15"/>
  <c r="N482" i="15"/>
  <c r="M482" i="15"/>
  <c r="L482" i="15"/>
  <c r="B482" i="15"/>
  <c r="Q481" i="15" s="1"/>
  <c r="R481" i="15" s="1"/>
  <c r="T481" i="15"/>
  <c r="U481" i="15" s="1"/>
  <c r="S481" i="15"/>
  <c r="P481" i="15"/>
  <c r="O481" i="15"/>
  <c r="N481" i="15"/>
  <c r="M481" i="15"/>
  <c r="L481" i="15"/>
  <c r="B481" i="15"/>
  <c r="Q480" i="15" s="1"/>
  <c r="R480" i="15" s="1"/>
  <c r="U480" i="15"/>
  <c r="S480" i="15"/>
  <c r="T480" i="15" s="1"/>
  <c r="P480" i="15"/>
  <c r="O480" i="15"/>
  <c r="N480" i="15"/>
  <c r="M480" i="15"/>
  <c r="L480" i="15"/>
  <c r="B480" i="15"/>
  <c r="T479" i="15"/>
  <c r="U479" i="15" s="1"/>
  <c r="S479" i="15"/>
  <c r="R479" i="15"/>
  <c r="Q479" i="15"/>
  <c r="P479" i="15"/>
  <c r="N479" i="15"/>
  <c r="O479" i="15" s="1"/>
  <c r="M479" i="15"/>
  <c r="L479" i="15"/>
  <c r="B479" i="15"/>
  <c r="T478" i="15"/>
  <c r="U478" i="15" s="1"/>
  <c r="S478" i="15"/>
  <c r="Q478" i="15"/>
  <c r="R478" i="15" s="1"/>
  <c r="P478" i="15"/>
  <c r="O478" i="15"/>
  <c r="N478" i="15"/>
  <c r="M478" i="15"/>
  <c r="L478" i="15"/>
  <c r="B478" i="15"/>
  <c r="Q477" i="15" s="1"/>
  <c r="S477" i="15"/>
  <c r="T477" i="15" s="1"/>
  <c r="U477" i="15" s="1"/>
  <c r="R477" i="15"/>
  <c r="P477" i="15"/>
  <c r="N477" i="15"/>
  <c r="O477" i="15" s="1"/>
  <c r="M477" i="15"/>
  <c r="L477" i="15"/>
  <c r="B477" i="15"/>
  <c r="U476" i="15"/>
  <c r="T476" i="15"/>
  <c r="S476" i="15"/>
  <c r="Q476" i="15"/>
  <c r="R476" i="15" s="1"/>
  <c r="P476" i="15"/>
  <c r="O476" i="15"/>
  <c r="N476" i="15"/>
  <c r="M476" i="15"/>
  <c r="L476" i="15"/>
  <c r="B476" i="15"/>
  <c r="T475" i="15"/>
  <c r="U475" i="15" s="1"/>
  <c r="S475" i="15"/>
  <c r="R475" i="15"/>
  <c r="Q475" i="15"/>
  <c r="P475" i="15"/>
  <c r="O475" i="15"/>
  <c r="N475" i="15"/>
  <c r="M475" i="15"/>
  <c r="L475" i="15"/>
  <c r="B475" i="15"/>
  <c r="S474" i="15"/>
  <c r="T474" i="15" s="1"/>
  <c r="U474" i="15" s="1"/>
  <c r="R474" i="15"/>
  <c r="Q474" i="15"/>
  <c r="P474" i="15"/>
  <c r="O474" i="15"/>
  <c r="N474" i="15"/>
  <c r="M474" i="15"/>
  <c r="L474" i="15"/>
  <c r="B474" i="15"/>
  <c r="Q473" i="15" s="1"/>
  <c r="R473" i="15" s="1"/>
  <c r="U473" i="15"/>
  <c r="T473" i="15"/>
  <c r="S473" i="15"/>
  <c r="P473" i="15"/>
  <c r="O473" i="15"/>
  <c r="N473" i="15"/>
  <c r="M473" i="15"/>
  <c r="L473" i="15"/>
  <c r="B473" i="15"/>
  <c r="S472" i="15"/>
  <c r="T472" i="15" s="1"/>
  <c r="U472" i="15" s="1"/>
  <c r="Q472" i="15"/>
  <c r="R472" i="15" s="1"/>
  <c r="P472" i="15"/>
  <c r="O472" i="15"/>
  <c r="N472" i="15"/>
  <c r="M472" i="15"/>
  <c r="L472" i="15"/>
  <c r="B472" i="15"/>
  <c r="T471" i="15"/>
  <c r="U471" i="15" s="1"/>
  <c r="S471" i="15"/>
  <c r="Q471" i="15"/>
  <c r="R471" i="15" s="1"/>
  <c r="P471" i="15"/>
  <c r="N471" i="15"/>
  <c r="O471" i="15" s="1"/>
  <c r="M471" i="15"/>
  <c r="L471" i="15"/>
  <c r="B471" i="15"/>
  <c r="Q470" i="15" s="1"/>
  <c r="R470" i="15" s="1"/>
  <c r="S470" i="15"/>
  <c r="T470" i="15" s="1"/>
  <c r="U470" i="15" s="1"/>
  <c r="P470" i="15"/>
  <c r="O470" i="15"/>
  <c r="N470" i="15"/>
  <c r="M470" i="15"/>
  <c r="L470" i="15"/>
  <c r="B470" i="15"/>
  <c r="Q469" i="15" s="1"/>
  <c r="R469" i="15" s="1"/>
  <c r="T469" i="15"/>
  <c r="U469" i="15" s="1"/>
  <c r="S469" i="15"/>
  <c r="P469" i="15"/>
  <c r="O469" i="15"/>
  <c r="N469" i="15"/>
  <c r="M469" i="15"/>
  <c r="L469" i="15"/>
  <c r="B469" i="15"/>
  <c r="T468" i="15"/>
  <c r="U468" i="15" s="1"/>
  <c r="S468" i="15"/>
  <c r="R468" i="15"/>
  <c r="Q468" i="15"/>
  <c r="P468" i="15"/>
  <c r="O468" i="15"/>
  <c r="N468" i="15"/>
  <c r="M468" i="15"/>
  <c r="L468" i="15"/>
  <c r="B468" i="15"/>
  <c r="U467" i="15"/>
  <c r="T467" i="15"/>
  <c r="S467" i="15"/>
  <c r="R467" i="15"/>
  <c r="Q467" i="15"/>
  <c r="P467" i="15"/>
  <c r="O467" i="15"/>
  <c r="N467" i="15"/>
  <c r="M467" i="15"/>
  <c r="L467" i="15"/>
  <c r="B467" i="15"/>
  <c r="U466" i="15"/>
  <c r="T466" i="15"/>
  <c r="S466" i="15"/>
  <c r="R466" i="15"/>
  <c r="Q466" i="15"/>
  <c r="P466" i="15"/>
  <c r="O466" i="15"/>
  <c r="N466" i="15"/>
  <c r="M466" i="15"/>
  <c r="L466" i="15"/>
  <c r="B466" i="15"/>
  <c r="Q465" i="15" s="1"/>
  <c r="S465" i="15"/>
  <c r="T465" i="15" s="1"/>
  <c r="U465" i="15" s="1"/>
  <c r="R465" i="15"/>
  <c r="P465" i="15"/>
  <c r="O465" i="15"/>
  <c r="N465" i="15"/>
  <c r="M465" i="15"/>
  <c r="L465" i="15"/>
  <c r="B465" i="15"/>
  <c r="U464" i="15"/>
  <c r="S464" i="15"/>
  <c r="T464" i="15" s="1"/>
  <c r="Q464" i="15"/>
  <c r="R464" i="15" s="1"/>
  <c r="P464" i="15"/>
  <c r="N464" i="15"/>
  <c r="O464" i="15" s="1"/>
  <c r="M464" i="15"/>
  <c r="L464" i="15"/>
  <c r="B464" i="15"/>
  <c r="T463" i="15"/>
  <c r="U463" i="15" s="1"/>
  <c r="S463" i="15"/>
  <c r="Q463" i="15"/>
  <c r="R463" i="15" s="1"/>
  <c r="P463" i="15"/>
  <c r="N463" i="15"/>
  <c r="O463" i="15" s="1"/>
  <c r="M463" i="15"/>
  <c r="L463" i="15"/>
  <c r="B463" i="15"/>
  <c r="Q462" i="15" s="1"/>
  <c r="R462" i="15" s="1"/>
  <c r="S462" i="15"/>
  <c r="T462" i="15" s="1"/>
  <c r="U462" i="15" s="1"/>
  <c r="P462" i="15"/>
  <c r="N462" i="15"/>
  <c r="O462" i="15" s="1"/>
  <c r="M462" i="15"/>
  <c r="L462" i="15"/>
  <c r="B462" i="15"/>
  <c r="T461" i="15"/>
  <c r="U461" i="15" s="1"/>
  <c r="S461" i="15"/>
  <c r="R461" i="15"/>
  <c r="Q461" i="15"/>
  <c r="P461" i="15"/>
  <c r="O461" i="15"/>
  <c r="N461" i="15"/>
  <c r="M461" i="15"/>
  <c r="L461" i="15"/>
  <c r="B461" i="15"/>
  <c r="S460" i="15"/>
  <c r="T460" i="15" s="1"/>
  <c r="U460" i="15" s="1"/>
  <c r="R460" i="15"/>
  <c r="Q460" i="15"/>
  <c r="P460" i="15"/>
  <c r="O460" i="15"/>
  <c r="N460" i="15"/>
  <c r="M460" i="15"/>
  <c r="L460" i="15"/>
  <c r="B460" i="15"/>
  <c r="Q459" i="15" s="1"/>
  <c r="R459" i="15" s="1"/>
  <c r="U459" i="15"/>
  <c r="T459" i="15"/>
  <c r="S459" i="15"/>
  <c r="P459" i="15"/>
  <c r="N459" i="15"/>
  <c r="O459" i="15" s="1"/>
  <c r="M459" i="15"/>
  <c r="L459" i="15"/>
  <c r="B459" i="15"/>
  <c r="S458" i="15"/>
  <c r="T458" i="15" s="1"/>
  <c r="U458" i="15" s="1"/>
  <c r="Q458" i="15"/>
  <c r="R458" i="15" s="1"/>
  <c r="P458" i="15"/>
  <c r="O458" i="15"/>
  <c r="N458" i="15"/>
  <c r="M458" i="15"/>
  <c r="L458" i="15"/>
  <c r="B458" i="15"/>
  <c r="Q457" i="15" s="1"/>
  <c r="R457" i="15" s="1"/>
  <c r="S457" i="15"/>
  <c r="T457" i="15" s="1"/>
  <c r="U457" i="15" s="1"/>
  <c r="P457" i="15"/>
  <c r="O457" i="15"/>
  <c r="N457" i="15"/>
  <c r="M457" i="15"/>
  <c r="L457" i="15"/>
  <c r="B457" i="15"/>
  <c r="Q456" i="15" s="1"/>
  <c r="R456" i="15" s="1"/>
  <c r="U456" i="15"/>
  <c r="T456" i="15"/>
  <c r="S456" i="15"/>
  <c r="P456" i="15"/>
  <c r="N456" i="15"/>
  <c r="O456" i="15" s="1"/>
  <c r="M456" i="15"/>
  <c r="L456" i="15"/>
  <c r="B456" i="15"/>
  <c r="S455" i="15"/>
  <c r="T455" i="15" s="1"/>
  <c r="U455" i="15" s="1"/>
  <c r="Q455" i="15"/>
  <c r="R455" i="15" s="1"/>
  <c r="P455" i="15"/>
  <c r="O455" i="15"/>
  <c r="N455" i="15"/>
  <c r="M455" i="15"/>
  <c r="L455" i="15"/>
  <c r="B455" i="15"/>
  <c r="Q454" i="15" s="1"/>
  <c r="R454" i="15" s="1"/>
  <c r="S454" i="15"/>
  <c r="T454" i="15" s="1"/>
  <c r="U454" i="15" s="1"/>
  <c r="P454" i="15"/>
  <c r="N454" i="15"/>
  <c r="O454" i="15" s="1"/>
  <c r="M454" i="15"/>
  <c r="L454" i="15"/>
  <c r="B454" i="15"/>
  <c r="Q453" i="15" s="1"/>
  <c r="R453" i="15" s="1"/>
  <c r="S453" i="15"/>
  <c r="T453" i="15" s="1"/>
  <c r="U453" i="15" s="1"/>
  <c r="P453" i="15"/>
  <c r="N453" i="15"/>
  <c r="O453" i="15" s="1"/>
  <c r="M453" i="15"/>
  <c r="L453" i="15"/>
  <c r="B453" i="15"/>
  <c r="T452" i="15"/>
  <c r="U452" i="15" s="1"/>
  <c r="S452" i="15"/>
  <c r="Q452" i="15"/>
  <c r="R452" i="15" s="1"/>
  <c r="P452" i="15"/>
  <c r="N452" i="15"/>
  <c r="O452" i="15" s="1"/>
  <c r="M452" i="15"/>
  <c r="L452" i="15"/>
  <c r="B452" i="15"/>
  <c r="T451" i="15"/>
  <c r="U451" i="15" s="1"/>
  <c r="S451" i="15"/>
  <c r="Q451" i="15"/>
  <c r="R451" i="15" s="1"/>
  <c r="P451" i="15"/>
  <c r="O451" i="15"/>
  <c r="N451" i="15"/>
  <c r="M451" i="15"/>
  <c r="L451" i="15"/>
  <c r="B451" i="15"/>
  <c r="T450" i="15"/>
  <c r="U450" i="15" s="1"/>
  <c r="S450" i="15"/>
  <c r="R450" i="15"/>
  <c r="Q450" i="15"/>
  <c r="P450" i="15"/>
  <c r="O450" i="15"/>
  <c r="N450" i="15"/>
  <c r="M450" i="15"/>
  <c r="L450" i="15"/>
  <c r="B450" i="15"/>
  <c r="S449" i="15"/>
  <c r="T449" i="15" s="1"/>
  <c r="U449" i="15" s="1"/>
  <c r="R449" i="15"/>
  <c r="Q449" i="15"/>
  <c r="P449" i="15"/>
  <c r="O449" i="15"/>
  <c r="N449" i="15"/>
  <c r="M449" i="15"/>
  <c r="L449" i="15"/>
  <c r="B449" i="15"/>
  <c r="Q448" i="15" s="1"/>
  <c r="R448" i="15" s="1"/>
  <c r="U448" i="15"/>
  <c r="T448" i="15"/>
  <c r="S448" i="15"/>
  <c r="P448" i="15"/>
  <c r="N448" i="15"/>
  <c r="O448" i="15" s="1"/>
  <c r="M448" i="15"/>
  <c r="L448" i="15"/>
  <c r="B448" i="15"/>
  <c r="S447" i="15"/>
  <c r="T447" i="15" s="1"/>
  <c r="U447" i="15" s="1"/>
  <c r="Q447" i="15"/>
  <c r="R447" i="15" s="1"/>
  <c r="P447" i="15"/>
  <c r="O447" i="15"/>
  <c r="N447" i="15"/>
  <c r="M447" i="15"/>
  <c r="L447" i="15"/>
  <c r="B447" i="15"/>
  <c r="Q446" i="15" s="1"/>
  <c r="R446" i="15" s="1"/>
  <c r="S446" i="15"/>
  <c r="T446" i="15" s="1"/>
  <c r="U446" i="15" s="1"/>
  <c r="P446" i="15"/>
  <c r="N446" i="15"/>
  <c r="O446" i="15" s="1"/>
  <c r="M446" i="15"/>
  <c r="L446" i="15"/>
  <c r="B446" i="15"/>
  <c r="Q445" i="15" s="1"/>
  <c r="R445" i="15" s="1"/>
  <c r="S445" i="15"/>
  <c r="T445" i="15" s="1"/>
  <c r="U445" i="15" s="1"/>
  <c r="P445" i="15"/>
  <c r="N445" i="15"/>
  <c r="O445" i="15" s="1"/>
  <c r="M445" i="15"/>
  <c r="L445" i="15"/>
  <c r="B445" i="15"/>
  <c r="T444" i="15"/>
  <c r="U444" i="15" s="1"/>
  <c r="S444" i="15"/>
  <c r="Q444" i="15"/>
  <c r="R444" i="15" s="1"/>
  <c r="P444" i="15"/>
  <c r="N444" i="15"/>
  <c r="O444" i="15" s="1"/>
  <c r="M444" i="15"/>
  <c r="L444" i="15"/>
  <c r="B444" i="15"/>
  <c r="T443" i="15"/>
  <c r="U443" i="15" s="1"/>
  <c r="S443" i="15"/>
  <c r="Q443" i="15"/>
  <c r="R443" i="15" s="1"/>
  <c r="P443" i="15"/>
  <c r="O443" i="15"/>
  <c r="N443" i="15"/>
  <c r="M443" i="15"/>
  <c r="L443" i="15"/>
  <c r="B443" i="15"/>
  <c r="T442" i="15"/>
  <c r="U442" i="15" s="1"/>
  <c r="S442" i="15"/>
  <c r="R442" i="15"/>
  <c r="Q442" i="15"/>
  <c r="P442" i="15"/>
  <c r="O442" i="15"/>
  <c r="N442" i="15"/>
  <c r="M442" i="15"/>
  <c r="L442" i="15"/>
  <c r="B442" i="15"/>
  <c r="S441" i="15"/>
  <c r="T441" i="15" s="1"/>
  <c r="U441" i="15" s="1"/>
  <c r="R441" i="15"/>
  <c r="Q441" i="15"/>
  <c r="P441" i="15"/>
  <c r="O441" i="15"/>
  <c r="N441" i="15"/>
  <c r="M441" i="15"/>
  <c r="L441" i="15"/>
  <c r="B441" i="15"/>
  <c r="Q440" i="15" s="1"/>
  <c r="R440" i="15" s="1"/>
  <c r="U440" i="15"/>
  <c r="T440" i="15"/>
  <c r="S440" i="15"/>
  <c r="P440" i="15"/>
  <c r="N440" i="15"/>
  <c r="O440" i="15" s="1"/>
  <c r="M440" i="15"/>
  <c r="L440" i="15"/>
  <c r="B440" i="15"/>
  <c r="S439" i="15"/>
  <c r="T439" i="15" s="1"/>
  <c r="U439" i="15" s="1"/>
  <c r="Q439" i="15"/>
  <c r="R439" i="15" s="1"/>
  <c r="P439" i="15"/>
  <c r="O439" i="15"/>
  <c r="N439" i="15"/>
  <c r="M439" i="15"/>
  <c r="L439" i="15"/>
  <c r="B439" i="15"/>
  <c r="Q438" i="15" s="1"/>
  <c r="R438" i="15" s="1"/>
  <c r="S438" i="15"/>
  <c r="T438" i="15" s="1"/>
  <c r="U438" i="15" s="1"/>
  <c r="P438" i="15"/>
  <c r="N438" i="15"/>
  <c r="O438" i="15" s="1"/>
  <c r="M438" i="15"/>
  <c r="L438" i="15"/>
  <c r="B438" i="15"/>
  <c r="Q437" i="15" s="1"/>
  <c r="R437" i="15" s="1"/>
  <c r="S437" i="15"/>
  <c r="T437" i="15" s="1"/>
  <c r="U437" i="15" s="1"/>
  <c r="P437" i="15"/>
  <c r="N437" i="15"/>
  <c r="O437" i="15" s="1"/>
  <c r="M437" i="15"/>
  <c r="L437" i="15"/>
  <c r="B437" i="15"/>
  <c r="T436" i="15"/>
  <c r="U436" i="15" s="1"/>
  <c r="S436" i="15"/>
  <c r="Q436" i="15"/>
  <c r="R436" i="15" s="1"/>
  <c r="P436" i="15"/>
  <c r="N436" i="15"/>
  <c r="O436" i="15" s="1"/>
  <c r="M436" i="15"/>
  <c r="L436" i="15"/>
  <c r="B436" i="15"/>
  <c r="T435" i="15"/>
  <c r="U435" i="15" s="1"/>
  <c r="S435" i="15"/>
  <c r="Q435" i="15"/>
  <c r="R435" i="15" s="1"/>
  <c r="P435" i="15"/>
  <c r="O435" i="15"/>
  <c r="N435" i="15"/>
  <c r="M435" i="15"/>
  <c r="L435" i="15"/>
  <c r="B435" i="15"/>
  <c r="T434" i="15"/>
  <c r="U434" i="15" s="1"/>
  <c r="S434" i="15"/>
  <c r="R434" i="15"/>
  <c r="Q434" i="15"/>
  <c r="P434" i="15"/>
  <c r="O434" i="15"/>
  <c r="N434" i="15"/>
  <c r="M434" i="15"/>
  <c r="L434" i="15"/>
  <c r="B434" i="15"/>
  <c r="S433" i="15"/>
  <c r="T433" i="15" s="1"/>
  <c r="U433" i="15" s="1"/>
  <c r="R433" i="15"/>
  <c r="Q433" i="15"/>
  <c r="P433" i="15"/>
  <c r="O433" i="15"/>
  <c r="N433" i="15"/>
  <c r="M433" i="15"/>
  <c r="L433" i="15"/>
  <c r="B433" i="15"/>
  <c r="Q432" i="15" s="1"/>
  <c r="R432" i="15" s="1"/>
  <c r="U432" i="15"/>
  <c r="T432" i="15"/>
  <c r="S432" i="15"/>
  <c r="P432" i="15"/>
  <c r="N432" i="15"/>
  <c r="O432" i="15" s="1"/>
  <c r="M432" i="15"/>
  <c r="L432" i="15"/>
  <c r="B432" i="15"/>
  <c r="S431" i="15"/>
  <c r="T431" i="15" s="1"/>
  <c r="U431" i="15" s="1"/>
  <c r="Q431" i="15"/>
  <c r="R431" i="15" s="1"/>
  <c r="P431" i="15"/>
  <c r="O431" i="15"/>
  <c r="N431" i="15"/>
  <c r="M431" i="15"/>
  <c r="L431" i="15"/>
  <c r="B431" i="15"/>
  <c r="Q430" i="15" s="1"/>
  <c r="R430" i="15" s="1"/>
  <c r="S430" i="15"/>
  <c r="T430" i="15" s="1"/>
  <c r="U430" i="15" s="1"/>
  <c r="P430" i="15"/>
  <c r="N430" i="15"/>
  <c r="O430" i="15" s="1"/>
  <c r="M430" i="15"/>
  <c r="L430" i="15"/>
  <c r="B430" i="15"/>
  <c r="Q429" i="15" s="1"/>
  <c r="R429" i="15" s="1"/>
  <c r="S429" i="15"/>
  <c r="T429" i="15" s="1"/>
  <c r="U429" i="15" s="1"/>
  <c r="P429" i="15"/>
  <c r="N429" i="15"/>
  <c r="O429" i="15" s="1"/>
  <c r="M429" i="15"/>
  <c r="L429" i="15"/>
  <c r="B429" i="15"/>
  <c r="T428" i="15"/>
  <c r="U428" i="15" s="1"/>
  <c r="S428" i="15"/>
  <c r="Q428" i="15"/>
  <c r="R428" i="15" s="1"/>
  <c r="P428" i="15"/>
  <c r="N428" i="15"/>
  <c r="O428" i="15" s="1"/>
  <c r="M428" i="15"/>
  <c r="L428" i="15"/>
  <c r="B428" i="15"/>
  <c r="T427" i="15"/>
  <c r="U427" i="15" s="1"/>
  <c r="S427" i="15"/>
  <c r="Q427" i="15"/>
  <c r="R427" i="15" s="1"/>
  <c r="P427" i="15"/>
  <c r="O427" i="15"/>
  <c r="N427" i="15"/>
  <c r="M427" i="15"/>
  <c r="L427" i="15"/>
  <c r="B427" i="15"/>
  <c r="T426" i="15"/>
  <c r="U426" i="15" s="1"/>
  <c r="S426" i="15"/>
  <c r="R426" i="15"/>
  <c r="Q426" i="15"/>
  <c r="P426" i="15"/>
  <c r="O426" i="15"/>
  <c r="N426" i="15"/>
  <c r="M426" i="15"/>
  <c r="L426" i="15"/>
  <c r="B426" i="15"/>
  <c r="S425" i="15"/>
  <c r="T425" i="15" s="1"/>
  <c r="U425" i="15" s="1"/>
  <c r="R425" i="15"/>
  <c r="Q425" i="15"/>
  <c r="P425" i="15"/>
  <c r="O425" i="15"/>
  <c r="N425" i="15"/>
  <c r="M425" i="15"/>
  <c r="L425" i="15"/>
  <c r="B425" i="15"/>
  <c r="Q424" i="15" s="1"/>
  <c r="R424" i="15" s="1"/>
  <c r="U424" i="15"/>
  <c r="T424" i="15"/>
  <c r="S424" i="15"/>
  <c r="P424" i="15"/>
  <c r="N424" i="15"/>
  <c r="O424" i="15" s="1"/>
  <c r="M424" i="15"/>
  <c r="L424" i="15"/>
  <c r="B424" i="15"/>
  <c r="S423" i="15"/>
  <c r="T423" i="15" s="1"/>
  <c r="U423" i="15" s="1"/>
  <c r="Q423" i="15"/>
  <c r="R423" i="15" s="1"/>
  <c r="P423" i="15"/>
  <c r="O423" i="15"/>
  <c r="N423" i="15"/>
  <c r="M423" i="15"/>
  <c r="L423" i="15"/>
  <c r="B423" i="15"/>
  <c r="Q422" i="15" s="1"/>
  <c r="R422" i="15" s="1"/>
  <c r="S422" i="15"/>
  <c r="T422" i="15" s="1"/>
  <c r="U422" i="15" s="1"/>
  <c r="P422" i="15"/>
  <c r="N422" i="15"/>
  <c r="O422" i="15" s="1"/>
  <c r="M422" i="15"/>
  <c r="L422" i="15"/>
  <c r="B422" i="15"/>
  <c r="Q421" i="15" s="1"/>
  <c r="R421" i="15" s="1"/>
  <c r="S421" i="15"/>
  <c r="T421" i="15" s="1"/>
  <c r="U421" i="15" s="1"/>
  <c r="P421" i="15"/>
  <c r="N421" i="15"/>
  <c r="O421" i="15" s="1"/>
  <c r="M421" i="15"/>
  <c r="L421" i="15"/>
  <c r="B421" i="15"/>
  <c r="T420" i="15"/>
  <c r="U420" i="15" s="1"/>
  <c r="S420" i="15"/>
  <c r="Q420" i="15"/>
  <c r="R420" i="15" s="1"/>
  <c r="P420" i="15"/>
  <c r="N420" i="15"/>
  <c r="O420" i="15" s="1"/>
  <c r="M420" i="15"/>
  <c r="L420" i="15"/>
  <c r="B420" i="15"/>
  <c r="T419" i="15"/>
  <c r="U419" i="15" s="1"/>
  <c r="S419" i="15"/>
  <c r="Q419" i="15"/>
  <c r="R419" i="15" s="1"/>
  <c r="P419" i="15"/>
  <c r="O419" i="15"/>
  <c r="N419" i="15"/>
  <c r="M419" i="15"/>
  <c r="L419" i="15"/>
  <c r="B419" i="15"/>
  <c r="T418" i="15"/>
  <c r="U418" i="15" s="1"/>
  <c r="S418" i="15"/>
  <c r="R418" i="15"/>
  <c r="Q418" i="15"/>
  <c r="P418" i="15"/>
  <c r="O418" i="15"/>
  <c r="N418" i="15"/>
  <c r="M418" i="15"/>
  <c r="L418" i="15"/>
  <c r="B418" i="15"/>
  <c r="S417" i="15"/>
  <c r="T417" i="15" s="1"/>
  <c r="U417" i="15" s="1"/>
  <c r="R417" i="15"/>
  <c r="Q417" i="15"/>
  <c r="P417" i="15"/>
  <c r="O417" i="15"/>
  <c r="N417" i="15"/>
  <c r="M417" i="15"/>
  <c r="L417" i="15"/>
  <c r="B417" i="15"/>
  <c r="Q416" i="15" s="1"/>
  <c r="R416" i="15" s="1"/>
  <c r="U416" i="15"/>
  <c r="T416" i="15"/>
  <c r="S416" i="15"/>
  <c r="P416" i="15"/>
  <c r="N416" i="15"/>
  <c r="O416" i="15" s="1"/>
  <c r="M416" i="15"/>
  <c r="L416" i="15"/>
  <c r="B416" i="15"/>
  <c r="S415" i="15"/>
  <c r="T415" i="15" s="1"/>
  <c r="U415" i="15" s="1"/>
  <c r="Q415" i="15"/>
  <c r="R415" i="15" s="1"/>
  <c r="P415" i="15"/>
  <c r="O415" i="15"/>
  <c r="N415" i="15"/>
  <c r="M415" i="15"/>
  <c r="L415" i="15"/>
  <c r="B415" i="15"/>
  <c r="Q414" i="15" s="1"/>
  <c r="R414" i="15" s="1"/>
  <c r="S414" i="15"/>
  <c r="T414" i="15" s="1"/>
  <c r="U414" i="15" s="1"/>
  <c r="P414" i="15"/>
  <c r="N414" i="15"/>
  <c r="O414" i="15" s="1"/>
  <c r="M414" i="15"/>
  <c r="L414" i="15"/>
  <c r="B414" i="15"/>
  <c r="Q413" i="15" s="1"/>
  <c r="R413" i="15" s="1"/>
  <c r="S413" i="15"/>
  <c r="T413" i="15" s="1"/>
  <c r="U413" i="15" s="1"/>
  <c r="P413" i="15"/>
  <c r="N413" i="15"/>
  <c r="O413" i="15" s="1"/>
  <c r="M413" i="15"/>
  <c r="L413" i="15"/>
  <c r="B413" i="15"/>
  <c r="T412" i="15"/>
  <c r="U412" i="15" s="1"/>
  <c r="S412" i="15"/>
  <c r="Q412" i="15"/>
  <c r="R412" i="15" s="1"/>
  <c r="P412" i="15"/>
  <c r="N412" i="15"/>
  <c r="O412" i="15" s="1"/>
  <c r="M412" i="15"/>
  <c r="L412" i="15"/>
  <c r="B412" i="15"/>
  <c r="T411" i="15"/>
  <c r="U411" i="15" s="1"/>
  <c r="S411" i="15"/>
  <c r="Q411" i="15"/>
  <c r="R411" i="15" s="1"/>
  <c r="P411" i="15"/>
  <c r="O411" i="15"/>
  <c r="N411" i="15"/>
  <c r="M411" i="15"/>
  <c r="L411" i="15"/>
  <c r="B411" i="15"/>
  <c r="Q410" i="15" s="1"/>
  <c r="R410" i="15" s="1"/>
  <c r="T410" i="15"/>
  <c r="U410" i="15" s="1"/>
  <c r="S410" i="15"/>
  <c r="P410" i="15"/>
  <c r="O410" i="15"/>
  <c r="N410" i="15"/>
  <c r="M410" i="15"/>
  <c r="L410" i="15"/>
  <c r="B410" i="15"/>
  <c r="S409" i="15"/>
  <c r="T409" i="15" s="1"/>
  <c r="U409" i="15" s="1"/>
  <c r="R409" i="15"/>
  <c r="Q409" i="15"/>
  <c r="P409" i="15"/>
  <c r="O409" i="15"/>
  <c r="N409" i="15"/>
  <c r="M409" i="15"/>
  <c r="L409" i="15"/>
  <c r="B409" i="15"/>
  <c r="Q408" i="15" s="1"/>
  <c r="R408" i="15" s="1"/>
  <c r="U408" i="15"/>
  <c r="T408" i="15"/>
  <c r="S408" i="15"/>
  <c r="P408" i="15"/>
  <c r="N408" i="15"/>
  <c r="O408" i="15" s="1"/>
  <c r="M408" i="15"/>
  <c r="L408" i="15"/>
  <c r="B408" i="15"/>
  <c r="S407" i="15"/>
  <c r="T407" i="15" s="1"/>
  <c r="U407" i="15" s="1"/>
  <c r="Q407" i="15"/>
  <c r="R407" i="15" s="1"/>
  <c r="P407" i="15"/>
  <c r="O407" i="15"/>
  <c r="N407" i="15"/>
  <c r="M407" i="15"/>
  <c r="L407" i="15"/>
  <c r="B407" i="15"/>
  <c r="Q406" i="15" s="1"/>
  <c r="R406" i="15" s="1"/>
  <c r="S406" i="15"/>
  <c r="T406" i="15" s="1"/>
  <c r="U406" i="15" s="1"/>
  <c r="P406" i="15"/>
  <c r="N406" i="15"/>
  <c r="O406" i="15" s="1"/>
  <c r="M406" i="15"/>
  <c r="L406" i="15"/>
  <c r="B406" i="15"/>
  <c r="Q405" i="15" s="1"/>
  <c r="R405" i="15" s="1"/>
  <c r="S405" i="15"/>
  <c r="T405" i="15" s="1"/>
  <c r="U405" i="15" s="1"/>
  <c r="P405" i="15"/>
  <c r="N405" i="15"/>
  <c r="O405" i="15" s="1"/>
  <c r="M405" i="15"/>
  <c r="L405" i="15"/>
  <c r="B405" i="15"/>
  <c r="T404" i="15"/>
  <c r="U404" i="15" s="1"/>
  <c r="S404" i="15"/>
  <c r="Q404" i="15"/>
  <c r="R404" i="15" s="1"/>
  <c r="P404" i="15"/>
  <c r="N404" i="15"/>
  <c r="O404" i="15" s="1"/>
  <c r="M404" i="15"/>
  <c r="L404" i="15"/>
  <c r="B404" i="15"/>
  <c r="T403" i="15"/>
  <c r="U403" i="15" s="1"/>
  <c r="S403" i="15"/>
  <c r="Q403" i="15"/>
  <c r="R403" i="15" s="1"/>
  <c r="P403" i="15"/>
  <c r="O403" i="15"/>
  <c r="N403" i="15"/>
  <c r="M403" i="15"/>
  <c r="L403" i="15"/>
  <c r="B403" i="15"/>
  <c r="Q402" i="15" s="1"/>
  <c r="R402" i="15" s="1"/>
  <c r="T402" i="15"/>
  <c r="U402" i="15" s="1"/>
  <c r="S402" i="15"/>
  <c r="P402" i="15"/>
  <c r="O402" i="15"/>
  <c r="N402" i="15"/>
  <c r="M402" i="15"/>
  <c r="L402" i="15"/>
  <c r="B402" i="15"/>
  <c r="S401" i="15"/>
  <c r="T401" i="15" s="1"/>
  <c r="U401" i="15" s="1"/>
  <c r="R401" i="15"/>
  <c r="Q401" i="15"/>
  <c r="P401" i="15"/>
  <c r="O401" i="15"/>
  <c r="N401" i="15"/>
  <c r="M401" i="15"/>
  <c r="L401" i="15"/>
  <c r="B401" i="15"/>
  <c r="Q400" i="15" s="1"/>
  <c r="R400" i="15" s="1"/>
  <c r="U400" i="15"/>
  <c r="T400" i="15"/>
  <c r="S400" i="15"/>
  <c r="P400" i="15"/>
  <c r="N400" i="15"/>
  <c r="O400" i="15" s="1"/>
  <c r="M400" i="15"/>
  <c r="L400" i="15"/>
  <c r="B400" i="15"/>
  <c r="S399" i="15"/>
  <c r="T399" i="15" s="1"/>
  <c r="U399" i="15" s="1"/>
  <c r="Q399" i="15"/>
  <c r="R399" i="15" s="1"/>
  <c r="P399" i="15"/>
  <c r="O399" i="15"/>
  <c r="N399" i="15"/>
  <c r="M399" i="15"/>
  <c r="L399" i="15"/>
  <c r="B399" i="15"/>
  <c r="Q398" i="15" s="1"/>
  <c r="R398" i="15" s="1"/>
  <c r="S398" i="15"/>
  <c r="T398" i="15" s="1"/>
  <c r="U398" i="15" s="1"/>
  <c r="P398" i="15"/>
  <c r="N398" i="15"/>
  <c r="O398" i="15" s="1"/>
  <c r="M398" i="15"/>
  <c r="L398" i="15"/>
  <c r="B398" i="15"/>
  <c r="Q397" i="15" s="1"/>
  <c r="R397" i="15" s="1"/>
  <c r="S397" i="15"/>
  <c r="T397" i="15" s="1"/>
  <c r="U397" i="15" s="1"/>
  <c r="P397" i="15"/>
  <c r="N397" i="15"/>
  <c r="O397" i="15" s="1"/>
  <c r="M397" i="15"/>
  <c r="L397" i="15"/>
  <c r="B397" i="15"/>
  <c r="T396" i="15"/>
  <c r="U396" i="15" s="1"/>
  <c r="S396" i="15"/>
  <c r="Q396" i="15"/>
  <c r="R396" i="15" s="1"/>
  <c r="P396" i="15"/>
  <c r="N396" i="15"/>
  <c r="O396" i="15" s="1"/>
  <c r="M396" i="15"/>
  <c r="L396" i="15"/>
  <c r="B396" i="15"/>
  <c r="T395" i="15"/>
  <c r="U395" i="15" s="1"/>
  <c r="S395" i="15"/>
  <c r="Q395" i="15"/>
  <c r="R395" i="15" s="1"/>
  <c r="P395" i="15"/>
  <c r="O395" i="15"/>
  <c r="N395" i="15"/>
  <c r="M395" i="15"/>
  <c r="L395" i="15"/>
  <c r="B395" i="15"/>
  <c r="Q394" i="15" s="1"/>
  <c r="R394" i="15" s="1"/>
  <c r="T394" i="15"/>
  <c r="U394" i="15" s="1"/>
  <c r="S394" i="15"/>
  <c r="P394" i="15"/>
  <c r="O394" i="15"/>
  <c r="N394" i="15"/>
  <c r="M394" i="15"/>
  <c r="L394" i="15"/>
  <c r="B394" i="15"/>
  <c r="S393" i="15"/>
  <c r="T393" i="15" s="1"/>
  <c r="U393" i="15" s="1"/>
  <c r="R393" i="15"/>
  <c r="Q393" i="15"/>
  <c r="P393" i="15"/>
  <c r="O393" i="15"/>
  <c r="N393" i="15"/>
  <c r="M393" i="15"/>
  <c r="L393" i="15"/>
  <c r="B393" i="15"/>
  <c r="Q392" i="15" s="1"/>
  <c r="R392" i="15" s="1"/>
  <c r="U392" i="15"/>
  <c r="T392" i="15"/>
  <c r="S392" i="15"/>
  <c r="P392" i="15"/>
  <c r="N392" i="15"/>
  <c r="O392" i="15" s="1"/>
  <c r="M392" i="15"/>
  <c r="L392" i="15"/>
  <c r="B392" i="15"/>
  <c r="S391" i="15"/>
  <c r="T391" i="15" s="1"/>
  <c r="U391" i="15" s="1"/>
  <c r="Q391" i="15"/>
  <c r="R391" i="15" s="1"/>
  <c r="P391" i="15"/>
  <c r="O391" i="15"/>
  <c r="N391" i="15"/>
  <c r="M391" i="15"/>
  <c r="L391" i="15"/>
  <c r="B391" i="15"/>
  <c r="Q390" i="15" s="1"/>
  <c r="R390" i="15" s="1"/>
  <c r="S390" i="15"/>
  <c r="T390" i="15" s="1"/>
  <c r="U390" i="15" s="1"/>
  <c r="P390" i="15"/>
  <c r="N390" i="15"/>
  <c r="O390" i="15" s="1"/>
  <c r="M390" i="15"/>
  <c r="L390" i="15"/>
  <c r="B390" i="15"/>
  <c r="Q389" i="15" s="1"/>
  <c r="R389" i="15" s="1"/>
  <c r="S389" i="15"/>
  <c r="T389" i="15" s="1"/>
  <c r="U389" i="15" s="1"/>
  <c r="P389" i="15"/>
  <c r="N389" i="15"/>
  <c r="O389" i="15" s="1"/>
  <c r="M389" i="15"/>
  <c r="L389" i="15"/>
  <c r="B389" i="15"/>
  <c r="T388" i="15"/>
  <c r="U388" i="15" s="1"/>
  <c r="S388" i="15"/>
  <c r="Q388" i="15"/>
  <c r="R388" i="15" s="1"/>
  <c r="P388" i="15"/>
  <c r="N388" i="15"/>
  <c r="O388" i="15" s="1"/>
  <c r="M388" i="15"/>
  <c r="L388" i="15"/>
  <c r="B388" i="15"/>
  <c r="T387" i="15"/>
  <c r="U387" i="15" s="1"/>
  <c r="S387" i="15"/>
  <c r="Q387" i="15"/>
  <c r="R387" i="15" s="1"/>
  <c r="P387" i="15"/>
  <c r="O387" i="15"/>
  <c r="N387" i="15"/>
  <c r="M387" i="15"/>
  <c r="L387" i="15"/>
  <c r="B387" i="15"/>
  <c r="Q386" i="15" s="1"/>
  <c r="R386" i="15" s="1"/>
  <c r="T386" i="15"/>
  <c r="U386" i="15" s="1"/>
  <c r="S386" i="15"/>
  <c r="P386" i="15"/>
  <c r="O386" i="15"/>
  <c r="N386" i="15"/>
  <c r="M386" i="15"/>
  <c r="L386" i="15"/>
  <c r="B386" i="15"/>
  <c r="S385" i="15"/>
  <c r="T385" i="15" s="1"/>
  <c r="U385" i="15" s="1"/>
  <c r="R385" i="15"/>
  <c r="Q385" i="15"/>
  <c r="P385" i="15"/>
  <c r="O385" i="15"/>
  <c r="N385" i="15"/>
  <c r="M385" i="15"/>
  <c r="L385" i="15"/>
  <c r="B385" i="15"/>
  <c r="Q384" i="15" s="1"/>
  <c r="R384" i="15" s="1"/>
  <c r="U384" i="15"/>
  <c r="T384" i="15"/>
  <c r="S384" i="15"/>
  <c r="P384" i="15"/>
  <c r="N384" i="15"/>
  <c r="O384" i="15" s="1"/>
  <c r="M384" i="15"/>
  <c r="L384" i="15"/>
  <c r="B384" i="15"/>
  <c r="S383" i="15"/>
  <c r="T383" i="15" s="1"/>
  <c r="U383" i="15" s="1"/>
  <c r="Q383" i="15"/>
  <c r="R383" i="15" s="1"/>
  <c r="P383" i="15"/>
  <c r="O383" i="15"/>
  <c r="N383" i="15"/>
  <c r="M383" i="15"/>
  <c r="L383" i="15"/>
  <c r="B383" i="15"/>
  <c r="Q382" i="15" s="1"/>
  <c r="R382" i="15" s="1"/>
  <c r="S382" i="15"/>
  <c r="T382" i="15" s="1"/>
  <c r="U382" i="15" s="1"/>
  <c r="P382" i="15"/>
  <c r="N382" i="15"/>
  <c r="O382" i="15" s="1"/>
  <c r="M382" i="15"/>
  <c r="L382" i="15"/>
  <c r="B382" i="15"/>
  <c r="Q381" i="15" s="1"/>
  <c r="R381" i="15" s="1"/>
  <c r="S381" i="15"/>
  <c r="T381" i="15" s="1"/>
  <c r="U381" i="15" s="1"/>
  <c r="P381" i="15"/>
  <c r="N381" i="15"/>
  <c r="O381" i="15" s="1"/>
  <c r="M381" i="15"/>
  <c r="L381" i="15"/>
  <c r="B381" i="15"/>
  <c r="T380" i="15"/>
  <c r="U380" i="15" s="1"/>
  <c r="S380" i="15"/>
  <c r="Q380" i="15"/>
  <c r="R380" i="15" s="1"/>
  <c r="P380" i="15"/>
  <c r="N380" i="15"/>
  <c r="O380" i="15" s="1"/>
  <c r="M380" i="15"/>
  <c r="L380" i="15"/>
  <c r="B380" i="15"/>
  <c r="T379" i="15"/>
  <c r="U379" i="15" s="1"/>
  <c r="S379" i="15"/>
  <c r="Q379" i="15"/>
  <c r="R379" i="15" s="1"/>
  <c r="P379" i="15"/>
  <c r="O379" i="15"/>
  <c r="N379" i="15"/>
  <c r="M379" i="15"/>
  <c r="L379" i="15"/>
  <c r="B379" i="15"/>
  <c r="Q378" i="15" s="1"/>
  <c r="R378" i="15" s="1"/>
  <c r="T378" i="15"/>
  <c r="U378" i="15" s="1"/>
  <c r="S378" i="15"/>
  <c r="P378" i="15"/>
  <c r="O378" i="15"/>
  <c r="N378" i="15"/>
  <c r="M378" i="15"/>
  <c r="L378" i="15"/>
  <c r="B378" i="15"/>
  <c r="S377" i="15"/>
  <c r="T377" i="15" s="1"/>
  <c r="U377" i="15" s="1"/>
  <c r="R377" i="15"/>
  <c r="Q377" i="15"/>
  <c r="P377" i="15"/>
  <c r="O377" i="15"/>
  <c r="N377" i="15"/>
  <c r="M377" i="15"/>
  <c r="L377" i="15"/>
  <c r="B377" i="15"/>
  <c r="Q376" i="15" s="1"/>
  <c r="R376" i="15" s="1"/>
  <c r="U376" i="15"/>
  <c r="T376" i="15"/>
  <c r="S376" i="15"/>
  <c r="P376" i="15"/>
  <c r="N376" i="15"/>
  <c r="O376" i="15" s="1"/>
  <c r="M376" i="15"/>
  <c r="L376" i="15"/>
  <c r="B376" i="15"/>
  <c r="S375" i="15"/>
  <c r="T375" i="15" s="1"/>
  <c r="U375" i="15" s="1"/>
  <c r="Q375" i="15"/>
  <c r="R375" i="15" s="1"/>
  <c r="P375" i="15"/>
  <c r="O375" i="15"/>
  <c r="N375" i="15"/>
  <c r="M375" i="15"/>
  <c r="L375" i="15"/>
  <c r="B375" i="15"/>
  <c r="Q374" i="15" s="1"/>
  <c r="R374" i="15" s="1"/>
  <c r="S374" i="15"/>
  <c r="T374" i="15" s="1"/>
  <c r="U374" i="15" s="1"/>
  <c r="P374" i="15"/>
  <c r="N374" i="15"/>
  <c r="O374" i="15" s="1"/>
  <c r="M374" i="15"/>
  <c r="L374" i="15"/>
  <c r="B374" i="15"/>
  <c r="Q373" i="15" s="1"/>
  <c r="R373" i="15" s="1"/>
  <c r="S373" i="15"/>
  <c r="T373" i="15" s="1"/>
  <c r="U373" i="15" s="1"/>
  <c r="P373" i="15"/>
  <c r="N373" i="15"/>
  <c r="O373" i="15" s="1"/>
  <c r="M373" i="15"/>
  <c r="L373" i="15"/>
  <c r="B373" i="15"/>
  <c r="T372" i="15"/>
  <c r="U372" i="15" s="1"/>
  <c r="S372" i="15"/>
  <c r="Q372" i="15"/>
  <c r="R372" i="15" s="1"/>
  <c r="P372" i="15"/>
  <c r="N372" i="15"/>
  <c r="O372" i="15" s="1"/>
  <c r="M372" i="15"/>
  <c r="L372" i="15"/>
  <c r="B372" i="15"/>
  <c r="T371" i="15"/>
  <c r="U371" i="15" s="1"/>
  <c r="S371" i="15"/>
  <c r="Q371" i="15"/>
  <c r="R371" i="15" s="1"/>
  <c r="P371" i="15"/>
  <c r="O371" i="15"/>
  <c r="N371" i="15"/>
  <c r="M371" i="15"/>
  <c r="L371" i="15"/>
  <c r="B371" i="15"/>
  <c r="Q370" i="15" s="1"/>
  <c r="R370" i="15" s="1"/>
  <c r="T370" i="15"/>
  <c r="U370" i="15" s="1"/>
  <c r="S370" i="15"/>
  <c r="P370" i="15"/>
  <c r="O370" i="15"/>
  <c r="N370" i="15"/>
  <c r="M370" i="15"/>
  <c r="L370" i="15"/>
  <c r="B370" i="15"/>
  <c r="S369" i="15"/>
  <c r="T369" i="15" s="1"/>
  <c r="U369" i="15" s="1"/>
  <c r="R369" i="15"/>
  <c r="Q369" i="15"/>
  <c r="P369" i="15"/>
  <c r="O369" i="15"/>
  <c r="N369" i="15"/>
  <c r="M369" i="15"/>
  <c r="L369" i="15"/>
  <c r="B369" i="15"/>
  <c r="Q368" i="15" s="1"/>
  <c r="R368" i="15" s="1"/>
  <c r="U368" i="15"/>
  <c r="T368" i="15"/>
  <c r="S368" i="15"/>
  <c r="P368" i="15"/>
  <c r="N368" i="15"/>
  <c r="O368" i="15" s="1"/>
  <c r="M368" i="15"/>
  <c r="L368" i="15"/>
  <c r="B368" i="15"/>
  <c r="S367" i="15"/>
  <c r="T367" i="15" s="1"/>
  <c r="U367" i="15" s="1"/>
  <c r="Q367" i="15"/>
  <c r="R367" i="15" s="1"/>
  <c r="P367" i="15"/>
  <c r="O367" i="15"/>
  <c r="N367" i="15"/>
  <c r="M367" i="15"/>
  <c r="L367" i="15"/>
  <c r="B367" i="15"/>
  <c r="Q366" i="15" s="1"/>
  <c r="R366" i="15" s="1"/>
  <c r="S366" i="15"/>
  <c r="T366" i="15" s="1"/>
  <c r="U366" i="15" s="1"/>
  <c r="P366" i="15"/>
  <c r="N366" i="15"/>
  <c r="O366" i="15" s="1"/>
  <c r="M366" i="15"/>
  <c r="L366" i="15"/>
  <c r="B366" i="15"/>
  <c r="Q365" i="15" s="1"/>
  <c r="R365" i="15" s="1"/>
  <c r="S365" i="15"/>
  <c r="T365" i="15" s="1"/>
  <c r="U365" i="15" s="1"/>
  <c r="P365" i="15"/>
  <c r="N365" i="15"/>
  <c r="O365" i="15" s="1"/>
  <c r="M365" i="15"/>
  <c r="L365" i="15"/>
  <c r="B365" i="15"/>
  <c r="T364" i="15"/>
  <c r="U364" i="15" s="1"/>
  <c r="S364" i="15"/>
  <c r="Q364" i="15"/>
  <c r="R364" i="15" s="1"/>
  <c r="P364" i="15"/>
  <c r="N364" i="15"/>
  <c r="O364" i="15" s="1"/>
  <c r="M364" i="15"/>
  <c r="L364" i="15"/>
  <c r="B364" i="15"/>
  <c r="T363" i="15"/>
  <c r="U363" i="15" s="1"/>
  <c r="S363" i="15"/>
  <c r="Q363" i="15"/>
  <c r="R363" i="15" s="1"/>
  <c r="P363" i="15"/>
  <c r="O363" i="15"/>
  <c r="N363" i="15"/>
  <c r="M363" i="15"/>
  <c r="L363" i="15"/>
  <c r="B363" i="15"/>
  <c r="Q362" i="15" s="1"/>
  <c r="R362" i="15" s="1"/>
  <c r="T362" i="15"/>
  <c r="U362" i="15" s="1"/>
  <c r="S362" i="15"/>
  <c r="P362" i="15"/>
  <c r="O362" i="15"/>
  <c r="N362" i="15"/>
  <c r="M362" i="15"/>
  <c r="L362" i="15"/>
  <c r="B362" i="15"/>
  <c r="S361" i="15"/>
  <c r="T361" i="15" s="1"/>
  <c r="U361" i="15" s="1"/>
  <c r="R361" i="15"/>
  <c r="Q361" i="15"/>
  <c r="P361" i="15"/>
  <c r="O361" i="15"/>
  <c r="N361" i="15"/>
  <c r="M361" i="15"/>
  <c r="L361" i="15"/>
  <c r="B361" i="15"/>
  <c r="Q360" i="15" s="1"/>
  <c r="R360" i="15" s="1"/>
  <c r="U360" i="15"/>
  <c r="T360" i="15"/>
  <c r="S360" i="15"/>
  <c r="P360" i="15"/>
  <c r="N360" i="15"/>
  <c r="O360" i="15" s="1"/>
  <c r="M360" i="15"/>
  <c r="L360" i="15"/>
  <c r="B360" i="15"/>
  <c r="S359" i="15"/>
  <c r="T359" i="15" s="1"/>
  <c r="U359" i="15" s="1"/>
  <c r="Q359" i="15"/>
  <c r="R359" i="15" s="1"/>
  <c r="P359" i="15"/>
  <c r="O359" i="15"/>
  <c r="N359" i="15"/>
  <c r="M359" i="15"/>
  <c r="L359" i="15"/>
  <c r="B359" i="15"/>
  <c r="Q358" i="15" s="1"/>
  <c r="R358" i="15" s="1"/>
  <c r="S358" i="15"/>
  <c r="T358" i="15" s="1"/>
  <c r="U358" i="15" s="1"/>
  <c r="P358" i="15"/>
  <c r="N358" i="15"/>
  <c r="O358" i="15" s="1"/>
  <c r="M358" i="15"/>
  <c r="L358" i="15"/>
  <c r="B358" i="15"/>
  <c r="Q357" i="15" s="1"/>
  <c r="R357" i="15" s="1"/>
  <c r="S357" i="15"/>
  <c r="T357" i="15" s="1"/>
  <c r="U357" i="15" s="1"/>
  <c r="P357" i="15"/>
  <c r="N357" i="15"/>
  <c r="O357" i="15" s="1"/>
  <c r="M357" i="15"/>
  <c r="L357" i="15"/>
  <c r="B357" i="15"/>
  <c r="T356" i="15"/>
  <c r="U356" i="15" s="1"/>
  <c r="S356" i="15"/>
  <c r="Q356" i="15"/>
  <c r="R356" i="15" s="1"/>
  <c r="P356" i="15"/>
  <c r="N356" i="15"/>
  <c r="O356" i="15" s="1"/>
  <c r="M356" i="15"/>
  <c r="L356" i="15"/>
  <c r="B356" i="15"/>
  <c r="T355" i="15"/>
  <c r="U355" i="15" s="1"/>
  <c r="S355" i="15"/>
  <c r="Q355" i="15"/>
  <c r="R355" i="15" s="1"/>
  <c r="P355" i="15"/>
  <c r="O355" i="15"/>
  <c r="N355" i="15"/>
  <c r="M355" i="15"/>
  <c r="L355" i="15"/>
  <c r="B355" i="15"/>
  <c r="Q354" i="15" s="1"/>
  <c r="R354" i="15" s="1"/>
  <c r="T354" i="15"/>
  <c r="U354" i="15" s="1"/>
  <c r="S354" i="15"/>
  <c r="P354" i="15"/>
  <c r="O354" i="15"/>
  <c r="N354" i="15"/>
  <c r="M354" i="15"/>
  <c r="L354" i="15"/>
  <c r="B354" i="15"/>
  <c r="S353" i="15"/>
  <c r="T353" i="15" s="1"/>
  <c r="U353" i="15" s="1"/>
  <c r="R353" i="15"/>
  <c r="Q353" i="15"/>
  <c r="P353" i="15"/>
  <c r="O353" i="15"/>
  <c r="N353" i="15"/>
  <c r="M353" i="15"/>
  <c r="L353" i="15"/>
  <c r="B353" i="15"/>
  <c r="Q352" i="15" s="1"/>
  <c r="R352" i="15" s="1"/>
  <c r="U352" i="15"/>
  <c r="T352" i="15"/>
  <c r="S352" i="15"/>
  <c r="P352" i="15"/>
  <c r="N352" i="15"/>
  <c r="O352" i="15" s="1"/>
  <c r="M352" i="15"/>
  <c r="L352" i="15"/>
  <c r="B352" i="15"/>
  <c r="S351" i="15"/>
  <c r="T351" i="15" s="1"/>
  <c r="U351" i="15" s="1"/>
  <c r="Q351" i="15"/>
  <c r="R351" i="15" s="1"/>
  <c r="P351" i="15"/>
  <c r="O351" i="15"/>
  <c r="N351" i="15"/>
  <c r="M351" i="15"/>
  <c r="L351" i="15"/>
  <c r="B351" i="15"/>
  <c r="Q350" i="15" s="1"/>
  <c r="R350" i="15" s="1"/>
  <c r="S350" i="15"/>
  <c r="T350" i="15" s="1"/>
  <c r="U350" i="15" s="1"/>
  <c r="P350" i="15"/>
  <c r="N350" i="15"/>
  <c r="O350" i="15" s="1"/>
  <c r="M350" i="15"/>
  <c r="L350" i="15"/>
  <c r="B350" i="15"/>
  <c r="Q349" i="15" s="1"/>
  <c r="R349" i="15" s="1"/>
  <c r="S349" i="15"/>
  <c r="T349" i="15" s="1"/>
  <c r="U349" i="15" s="1"/>
  <c r="P349" i="15"/>
  <c r="N349" i="15"/>
  <c r="O349" i="15" s="1"/>
  <c r="M349" i="15"/>
  <c r="L349" i="15"/>
  <c r="B349" i="15"/>
  <c r="T348" i="15"/>
  <c r="U348" i="15" s="1"/>
  <c r="S348" i="15"/>
  <c r="Q348" i="15"/>
  <c r="R348" i="15" s="1"/>
  <c r="P348" i="15"/>
  <c r="N348" i="15"/>
  <c r="O348" i="15" s="1"/>
  <c r="M348" i="15"/>
  <c r="L348" i="15"/>
  <c r="B348" i="15"/>
  <c r="T347" i="15"/>
  <c r="U347" i="15" s="1"/>
  <c r="S347" i="15"/>
  <c r="Q347" i="15"/>
  <c r="R347" i="15" s="1"/>
  <c r="P347" i="15"/>
  <c r="O347" i="15"/>
  <c r="N347" i="15"/>
  <c r="M347" i="15"/>
  <c r="L347" i="15"/>
  <c r="B347" i="15"/>
  <c r="Q346" i="15" s="1"/>
  <c r="R346" i="15" s="1"/>
  <c r="T346" i="15"/>
  <c r="U346" i="15" s="1"/>
  <c r="S346" i="15"/>
  <c r="P346" i="15"/>
  <c r="O346" i="15"/>
  <c r="N346" i="15"/>
  <c r="M346" i="15"/>
  <c r="L346" i="15"/>
  <c r="B346" i="15"/>
  <c r="S345" i="15"/>
  <c r="T345" i="15" s="1"/>
  <c r="U345" i="15" s="1"/>
  <c r="R345" i="15"/>
  <c r="Q345" i="15"/>
  <c r="P345" i="15"/>
  <c r="O345" i="15"/>
  <c r="N345" i="15"/>
  <c r="M345" i="15"/>
  <c r="L345" i="15"/>
  <c r="B345" i="15"/>
  <c r="Q344" i="15" s="1"/>
  <c r="R344" i="15" s="1"/>
  <c r="U344" i="15"/>
  <c r="T344" i="15"/>
  <c r="S344" i="15"/>
  <c r="P344" i="15"/>
  <c r="N344" i="15"/>
  <c r="O344" i="15" s="1"/>
  <c r="M344" i="15"/>
  <c r="L344" i="15"/>
  <c r="B344" i="15"/>
  <c r="S343" i="15"/>
  <c r="T343" i="15" s="1"/>
  <c r="U343" i="15" s="1"/>
  <c r="Q343" i="15"/>
  <c r="R343" i="15" s="1"/>
  <c r="P343" i="15"/>
  <c r="O343" i="15"/>
  <c r="N343" i="15"/>
  <c r="M343" i="15"/>
  <c r="L343" i="15"/>
  <c r="B343" i="15"/>
  <c r="Q342" i="15" s="1"/>
  <c r="R342" i="15" s="1"/>
  <c r="S342" i="15"/>
  <c r="T342" i="15" s="1"/>
  <c r="U342" i="15" s="1"/>
  <c r="P342" i="15"/>
  <c r="N342" i="15"/>
  <c r="O342" i="15" s="1"/>
  <c r="M342" i="15"/>
  <c r="L342" i="15"/>
  <c r="B342" i="15"/>
  <c r="Q341" i="15" s="1"/>
  <c r="R341" i="15" s="1"/>
  <c r="S341" i="15"/>
  <c r="T341" i="15" s="1"/>
  <c r="U341" i="15" s="1"/>
  <c r="P341" i="15"/>
  <c r="N341" i="15"/>
  <c r="O341" i="15" s="1"/>
  <c r="M341" i="15"/>
  <c r="L341" i="15"/>
  <c r="B341" i="15"/>
  <c r="T340" i="15"/>
  <c r="U340" i="15" s="1"/>
  <c r="S340" i="15"/>
  <c r="Q340" i="15"/>
  <c r="R340" i="15" s="1"/>
  <c r="P340" i="15"/>
  <c r="N340" i="15"/>
  <c r="O340" i="15" s="1"/>
  <c r="M340" i="15"/>
  <c r="L340" i="15"/>
  <c r="B340" i="15"/>
  <c r="T339" i="15"/>
  <c r="U339" i="15" s="1"/>
  <c r="S339" i="15"/>
  <c r="Q339" i="15"/>
  <c r="R339" i="15" s="1"/>
  <c r="P339" i="15"/>
  <c r="O339" i="15"/>
  <c r="N339" i="15"/>
  <c r="M339" i="15"/>
  <c r="L339" i="15"/>
  <c r="B339" i="15"/>
  <c r="Q338" i="15" s="1"/>
  <c r="R338" i="15" s="1"/>
  <c r="T338" i="15"/>
  <c r="U338" i="15" s="1"/>
  <c r="S338" i="15"/>
  <c r="P338" i="15"/>
  <c r="O338" i="15"/>
  <c r="N338" i="15"/>
  <c r="M338" i="15"/>
  <c r="L338" i="15"/>
  <c r="B338" i="15"/>
  <c r="S337" i="15"/>
  <c r="T337" i="15" s="1"/>
  <c r="U337" i="15" s="1"/>
  <c r="R337" i="15"/>
  <c r="Q337" i="15"/>
  <c r="P337" i="15"/>
  <c r="O337" i="15"/>
  <c r="N337" i="15"/>
  <c r="M337" i="15"/>
  <c r="L337" i="15"/>
  <c r="B337" i="15"/>
  <c r="Q336" i="15" s="1"/>
  <c r="R336" i="15" s="1"/>
  <c r="U336" i="15"/>
  <c r="T336" i="15"/>
  <c r="S336" i="15"/>
  <c r="P336" i="15"/>
  <c r="N336" i="15"/>
  <c r="O336" i="15" s="1"/>
  <c r="M336" i="15"/>
  <c r="L336" i="15"/>
  <c r="B336" i="15"/>
  <c r="S335" i="15"/>
  <c r="T335" i="15" s="1"/>
  <c r="U335" i="15" s="1"/>
  <c r="Q335" i="15"/>
  <c r="R335" i="15" s="1"/>
  <c r="P335" i="15"/>
  <c r="O335" i="15"/>
  <c r="N335" i="15"/>
  <c r="M335" i="15"/>
  <c r="L335" i="15"/>
  <c r="B335" i="15"/>
  <c r="Q334" i="15" s="1"/>
  <c r="R334" i="15" s="1"/>
  <c r="S334" i="15"/>
  <c r="T334" i="15" s="1"/>
  <c r="U334" i="15" s="1"/>
  <c r="P334" i="15"/>
  <c r="N334" i="15"/>
  <c r="O334" i="15" s="1"/>
  <c r="M334" i="15"/>
  <c r="L334" i="15"/>
  <c r="B334" i="15"/>
  <c r="Q333" i="15" s="1"/>
  <c r="R333" i="15" s="1"/>
  <c r="S333" i="15"/>
  <c r="T333" i="15" s="1"/>
  <c r="U333" i="15" s="1"/>
  <c r="P333" i="15"/>
  <c r="N333" i="15"/>
  <c r="O333" i="15" s="1"/>
  <c r="M333" i="15"/>
  <c r="L333" i="15"/>
  <c r="B333" i="15"/>
  <c r="T332" i="15"/>
  <c r="U332" i="15" s="1"/>
  <c r="S332" i="15"/>
  <c r="Q332" i="15"/>
  <c r="R332" i="15" s="1"/>
  <c r="P332" i="15"/>
  <c r="N332" i="15"/>
  <c r="O332" i="15" s="1"/>
  <c r="M332" i="15"/>
  <c r="L332" i="15"/>
  <c r="B332" i="15"/>
  <c r="T331" i="15"/>
  <c r="U331" i="15" s="1"/>
  <c r="S331" i="15"/>
  <c r="Q331" i="15"/>
  <c r="R331" i="15" s="1"/>
  <c r="P331" i="15"/>
  <c r="O331" i="15"/>
  <c r="N331" i="15"/>
  <c r="M331" i="15"/>
  <c r="L331" i="15"/>
  <c r="B331" i="15"/>
  <c r="Q330" i="15" s="1"/>
  <c r="R330" i="15" s="1"/>
  <c r="T330" i="15"/>
  <c r="U330" i="15" s="1"/>
  <c r="S330" i="15"/>
  <c r="P330" i="15"/>
  <c r="O330" i="15"/>
  <c r="N330" i="15"/>
  <c r="M330" i="15"/>
  <c r="L330" i="15"/>
  <c r="B330" i="15"/>
  <c r="S329" i="15"/>
  <c r="T329" i="15" s="1"/>
  <c r="U329" i="15" s="1"/>
  <c r="R329" i="15"/>
  <c r="Q329" i="15"/>
  <c r="P329" i="15"/>
  <c r="O329" i="15"/>
  <c r="N329" i="15"/>
  <c r="M329" i="15"/>
  <c r="L329" i="15"/>
  <c r="B329" i="15"/>
  <c r="Q328" i="15" s="1"/>
  <c r="R328" i="15" s="1"/>
  <c r="U328" i="15"/>
  <c r="T328" i="15"/>
  <c r="S328" i="15"/>
  <c r="P328" i="15"/>
  <c r="N328" i="15"/>
  <c r="O328" i="15" s="1"/>
  <c r="M328" i="15"/>
  <c r="L328" i="15"/>
  <c r="B328" i="15"/>
  <c r="S327" i="15"/>
  <c r="T327" i="15" s="1"/>
  <c r="U327" i="15" s="1"/>
  <c r="Q327" i="15"/>
  <c r="R327" i="15" s="1"/>
  <c r="P327" i="15"/>
  <c r="O327" i="15"/>
  <c r="N327" i="15"/>
  <c r="M327" i="15"/>
  <c r="L327" i="15"/>
  <c r="B327" i="15"/>
  <c r="Q326" i="15" s="1"/>
  <c r="R326" i="15" s="1"/>
  <c r="S326" i="15"/>
  <c r="T326" i="15" s="1"/>
  <c r="U326" i="15" s="1"/>
  <c r="P326" i="15"/>
  <c r="N326" i="15"/>
  <c r="O326" i="15" s="1"/>
  <c r="M326" i="15"/>
  <c r="L326" i="15"/>
  <c r="B326" i="15"/>
  <c r="Q325" i="15" s="1"/>
  <c r="R325" i="15" s="1"/>
  <c r="S325" i="15"/>
  <c r="T325" i="15" s="1"/>
  <c r="U325" i="15" s="1"/>
  <c r="P325" i="15"/>
  <c r="O325" i="15"/>
  <c r="N325" i="15"/>
  <c r="M325" i="15"/>
  <c r="L325" i="15"/>
  <c r="B325" i="15"/>
  <c r="T324" i="15"/>
  <c r="U324" i="15" s="1"/>
  <c r="S324" i="15"/>
  <c r="Q324" i="15"/>
  <c r="R324" i="15" s="1"/>
  <c r="P324" i="15"/>
  <c r="N324" i="15"/>
  <c r="O324" i="15" s="1"/>
  <c r="M324" i="15"/>
  <c r="L324" i="15"/>
  <c r="B324" i="15"/>
  <c r="U323" i="15"/>
  <c r="T323" i="15"/>
  <c r="S323" i="15"/>
  <c r="Q323" i="15"/>
  <c r="R323" i="15" s="1"/>
  <c r="P323" i="15"/>
  <c r="O323" i="15"/>
  <c r="N323" i="15"/>
  <c r="M323" i="15"/>
  <c r="L323" i="15"/>
  <c r="B323" i="15"/>
  <c r="Q322" i="15" s="1"/>
  <c r="T322" i="15"/>
  <c r="U322" i="15" s="1"/>
  <c r="S322" i="15"/>
  <c r="R322" i="15"/>
  <c r="P322" i="15"/>
  <c r="O322" i="15"/>
  <c r="N322" i="15"/>
  <c r="M322" i="15"/>
  <c r="L322" i="15"/>
  <c r="B322" i="15"/>
  <c r="S321" i="15"/>
  <c r="T321" i="15" s="1"/>
  <c r="U321" i="15" s="1"/>
  <c r="R321" i="15"/>
  <c r="Q321" i="15"/>
  <c r="P321" i="15"/>
  <c r="O321" i="15"/>
  <c r="N321" i="15"/>
  <c r="M321" i="15"/>
  <c r="L321" i="15"/>
  <c r="B321" i="15"/>
  <c r="Q320" i="15" s="1"/>
  <c r="T320" i="15"/>
  <c r="U320" i="15" s="1"/>
  <c r="S320" i="15"/>
  <c r="R320" i="15"/>
  <c r="P320" i="15"/>
  <c r="N320" i="15"/>
  <c r="O320" i="15" s="1"/>
  <c r="M320" i="15"/>
  <c r="L320" i="15"/>
  <c r="B320" i="15"/>
  <c r="U319" i="15"/>
  <c r="S319" i="15"/>
  <c r="T319" i="15" s="1"/>
  <c r="Q319" i="15"/>
  <c r="R319" i="15" s="1"/>
  <c r="P319" i="15"/>
  <c r="O319" i="15"/>
  <c r="N319" i="15"/>
  <c r="M319" i="15"/>
  <c r="L319" i="15"/>
  <c r="B319" i="15"/>
  <c r="Q318" i="15" s="1"/>
  <c r="R318" i="15" s="1"/>
  <c r="S318" i="15"/>
  <c r="T318" i="15" s="1"/>
  <c r="U318" i="15" s="1"/>
  <c r="P318" i="15"/>
  <c r="N318" i="15"/>
  <c r="O318" i="15" s="1"/>
  <c r="M318" i="15"/>
  <c r="L318" i="15"/>
  <c r="B318" i="15"/>
  <c r="Q317" i="15" s="1"/>
  <c r="R317" i="15" s="1"/>
  <c r="S317" i="15"/>
  <c r="T317" i="15" s="1"/>
  <c r="U317" i="15" s="1"/>
  <c r="P317" i="15"/>
  <c r="N317" i="15"/>
  <c r="O317" i="15" s="1"/>
  <c r="M317" i="15"/>
  <c r="L317" i="15"/>
  <c r="B317" i="15"/>
  <c r="Q316" i="15" s="1"/>
  <c r="R316" i="15" s="1"/>
  <c r="T316" i="15"/>
  <c r="U316" i="15" s="1"/>
  <c r="S316" i="15"/>
  <c r="P316" i="15"/>
  <c r="N316" i="15"/>
  <c r="O316" i="15" s="1"/>
  <c r="M316" i="15"/>
  <c r="L316" i="15"/>
  <c r="B316" i="15"/>
  <c r="T315" i="15"/>
  <c r="U315" i="15" s="1"/>
  <c r="S315" i="15"/>
  <c r="Q315" i="15"/>
  <c r="R315" i="15" s="1"/>
  <c r="P315" i="15"/>
  <c r="O315" i="15"/>
  <c r="N315" i="15"/>
  <c r="M315" i="15"/>
  <c r="L315" i="15"/>
  <c r="B315" i="15"/>
  <c r="Q314" i="15" s="1"/>
  <c r="R314" i="15" s="1"/>
  <c r="T314" i="15"/>
  <c r="U314" i="15" s="1"/>
  <c r="S314" i="15"/>
  <c r="P314" i="15"/>
  <c r="N314" i="15"/>
  <c r="O314" i="15" s="1"/>
  <c r="M314" i="15"/>
  <c r="L314" i="15"/>
  <c r="B314" i="15"/>
  <c r="S313" i="15"/>
  <c r="T313" i="15" s="1"/>
  <c r="U313" i="15" s="1"/>
  <c r="R313" i="15"/>
  <c r="Q313" i="15"/>
  <c r="P313" i="15"/>
  <c r="O313" i="15"/>
  <c r="N313" i="15"/>
  <c r="M313" i="15"/>
  <c r="L313" i="15"/>
  <c r="B313" i="15"/>
  <c r="Q312" i="15" s="1"/>
  <c r="R312" i="15" s="1"/>
  <c r="U312" i="15"/>
  <c r="T312" i="15"/>
  <c r="S312" i="15"/>
  <c r="P312" i="15"/>
  <c r="N312" i="15"/>
  <c r="O312" i="15" s="1"/>
  <c r="M312" i="15"/>
  <c r="L312" i="15"/>
  <c r="B312" i="15"/>
  <c r="S311" i="15"/>
  <c r="T311" i="15" s="1"/>
  <c r="U311" i="15" s="1"/>
  <c r="Q311" i="15"/>
  <c r="R311" i="15" s="1"/>
  <c r="P311" i="15"/>
  <c r="O311" i="15"/>
  <c r="N311" i="15"/>
  <c r="M311" i="15"/>
  <c r="L311" i="15"/>
  <c r="B311" i="15"/>
  <c r="Q310" i="15" s="1"/>
  <c r="T310" i="15"/>
  <c r="U310" i="15" s="1"/>
  <c r="S310" i="15"/>
  <c r="R310" i="15"/>
  <c r="P310" i="15"/>
  <c r="N310" i="15"/>
  <c r="O310" i="15" s="1"/>
  <c r="M310" i="15"/>
  <c r="L310" i="15"/>
  <c r="B310" i="15"/>
  <c r="U309" i="15"/>
  <c r="S309" i="15"/>
  <c r="T309" i="15" s="1"/>
  <c r="Q309" i="15"/>
  <c r="R309" i="15" s="1"/>
  <c r="P309" i="15"/>
  <c r="N309" i="15"/>
  <c r="O309" i="15" s="1"/>
  <c r="M309" i="15"/>
  <c r="L309" i="15"/>
  <c r="B309" i="15"/>
  <c r="Q308" i="15" s="1"/>
  <c r="R308" i="15" s="1"/>
  <c r="T308" i="15"/>
  <c r="U308" i="15" s="1"/>
  <c r="S308" i="15"/>
  <c r="P308" i="15"/>
  <c r="N308" i="15"/>
  <c r="O308" i="15" s="1"/>
  <c r="M308" i="15"/>
  <c r="L308" i="15"/>
  <c r="B308" i="15"/>
  <c r="S307" i="15"/>
  <c r="T307" i="15" s="1"/>
  <c r="U307" i="15" s="1"/>
  <c r="Q307" i="15"/>
  <c r="R307" i="15" s="1"/>
  <c r="P307" i="15"/>
  <c r="O307" i="15"/>
  <c r="N307" i="15"/>
  <c r="M307" i="15"/>
  <c r="L307" i="15"/>
  <c r="B307" i="15"/>
  <c r="Q306" i="15" s="1"/>
  <c r="T306" i="15"/>
  <c r="U306" i="15" s="1"/>
  <c r="S306" i="15"/>
  <c r="R306" i="15"/>
  <c r="P306" i="15"/>
  <c r="O306" i="15"/>
  <c r="N306" i="15"/>
  <c r="M306" i="15"/>
  <c r="L306" i="15"/>
  <c r="B306" i="15"/>
  <c r="S305" i="15"/>
  <c r="T305" i="15" s="1"/>
  <c r="U305" i="15" s="1"/>
  <c r="Q305" i="15"/>
  <c r="R305" i="15" s="1"/>
  <c r="P305" i="15"/>
  <c r="O305" i="15"/>
  <c r="N305" i="15"/>
  <c r="M305" i="15"/>
  <c r="L305" i="15"/>
  <c r="B305" i="15"/>
  <c r="Q304" i="15" s="1"/>
  <c r="T304" i="15"/>
  <c r="U304" i="15" s="1"/>
  <c r="S304" i="15"/>
  <c r="R304" i="15"/>
  <c r="P304" i="15"/>
  <c r="N304" i="15"/>
  <c r="O304" i="15" s="1"/>
  <c r="M304" i="15"/>
  <c r="L304" i="15"/>
  <c r="B304" i="15"/>
  <c r="U303" i="15"/>
  <c r="S303" i="15"/>
  <c r="T303" i="15" s="1"/>
  <c r="Q303" i="15"/>
  <c r="R303" i="15" s="1"/>
  <c r="P303" i="15"/>
  <c r="O303" i="15"/>
  <c r="N303" i="15"/>
  <c r="M303" i="15"/>
  <c r="L303" i="15"/>
  <c r="B303" i="15"/>
  <c r="Q302" i="15" s="1"/>
  <c r="R302" i="15" s="1"/>
  <c r="S302" i="15"/>
  <c r="T302" i="15" s="1"/>
  <c r="U302" i="15" s="1"/>
  <c r="P302" i="15"/>
  <c r="N302" i="15"/>
  <c r="O302" i="15" s="1"/>
  <c r="M302" i="15"/>
  <c r="L302" i="15"/>
  <c r="B302" i="15"/>
  <c r="Q301" i="15" s="1"/>
  <c r="R301" i="15" s="1"/>
  <c r="S301" i="15"/>
  <c r="T301" i="15" s="1"/>
  <c r="U301" i="15" s="1"/>
  <c r="P301" i="15"/>
  <c r="N301" i="15"/>
  <c r="O301" i="15" s="1"/>
  <c r="M301" i="15"/>
  <c r="L301" i="15"/>
  <c r="B301" i="15"/>
  <c r="T300" i="15"/>
  <c r="U300" i="15" s="1"/>
  <c r="S300" i="15"/>
  <c r="Q300" i="15"/>
  <c r="R300" i="15" s="1"/>
  <c r="P300" i="15"/>
  <c r="N300" i="15"/>
  <c r="O300" i="15" s="1"/>
  <c r="M300" i="15"/>
  <c r="L300" i="15"/>
  <c r="B300" i="15"/>
  <c r="S299" i="15"/>
  <c r="T299" i="15" s="1"/>
  <c r="U299" i="15" s="1"/>
  <c r="Q299" i="15"/>
  <c r="R299" i="15" s="1"/>
  <c r="P299" i="15"/>
  <c r="O299" i="15"/>
  <c r="N299" i="15"/>
  <c r="M299" i="15"/>
  <c r="L299" i="15"/>
  <c r="B299" i="15"/>
  <c r="Q298" i="15" s="1"/>
  <c r="T298" i="15"/>
  <c r="U298" i="15" s="1"/>
  <c r="S298" i="15"/>
  <c r="R298" i="15"/>
  <c r="P298" i="15"/>
  <c r="N298" i="15"/>
  <c r="O298" i="15" s="1"/>
  <c r="M298" i="15"/>
  <c r="L298" i="15"/>
  <c r="B298" i="15"/>
  <c r="U297" i="15"/>
  <c r="S297" i="15"/>
  <c r="T297" i="15" s="1"/>
  <c r="R297" i="15"/>
  <c r="Q297" i="15"/>
  <c r="P297" i="15"/>
  <c r="O297" i="15"/>
  <c r="N297" i="15"/>
  <c r="M297" i="15"/>
  <c r="L297" i="15"/>
  <c r="B297" i="15"/>
  <c r="Q296" i="15" s="1"/>
  <c r="R296" i="15" s="1"/>
  <c r="U296" i="15"/>
  <c r="T296" i="15"/>
  <c r="S296" i="15"/>
  <c r="P296" i="15"/>
  <c r="N296" i="15"/>
  <c r="O296" i="15" s="1"/>
  <c r="M296" i="15"/>
  <c r="L296" i="15"/>
  <c r="B296" i="15"/>
  <c r="S295" i="15"/>
  <c r="T295" i="15" s="1"/>
  <c r="U295" i="15" s="1"/>
  <c r="Q295" i="15"/>
  <c r="R295" i="15" s="1"/>
  <c r="P295" i="15"/>
  <c r="O295" i="15"/>
  <c r="N295" i="15"/>
  <c r="M295" i="15"/>
  <c r="L295" i="15"/>
  <c r="B295" i="15"/>
  <c r="Q294" i="15" s="1"/>
  <c r="T294" i="15"/>
  <c r="U294" i="15" s="1"/>
  <c r="S294" i="15"/>
  <c r="R294" i="15"/>
  <c r="P294" i="15"/>
  <c r="N294" i="15"/>
  <c r="O294" i="15" s="1"/>
  <c r="M294" i="15"/>
  <c r="L294" i="15"/>
  <c r="B294" i="15"/>
  <c r="U293" i="15"/>
  <c r="S293" i="15"/>
  <c r="T293" i="15" s="1"/>
  <c r="Q293" i="15"/>
  <c r="R293" i="15" s="1"/>
  <c r="P293" i="15"/>
  <c r="O293" i="15"/>
  <c r="N293" i="15"/>
  <c r="M293" i="15"/>
  <c r="L293" i="15"/>
  <c r="B293" i="15"/>
  <c r="Q292" i="15" s="1"/>
  <c r="R292" i="15" s="1"/>
  <c r="T292" i="15"/>
  <c r="U292" i="15" s="1"/>
  <c r="S292" i="15"/>
  <c r="P292" i="15"/>
  <c r="N292" i="15"/>
  <c r="O292" i="15" s="1"/>
  <c r="M292" i="15"/>
  <c r="L292" i="15"/>
  <c r="B292" i="15"/>
  <c r="S291" i="15"/>
  <c r="T291" i="15" s="1"/>
  <c r="U291" i="15" s="1"/>
  <c r="Q291" i="15"/>
  <c r="R291" i="15" s="1"/>
  <c r="P291" i="15"/>
  <c r="O291" i="15"/>
  <c r="N291" i="15"/>
  <c r="M291" i="15"/>
  <c r="L291" i="15"/>
  <c r="B291" i="15"/>
  <c r="Q290" i="15" s="1"/>
  <c r="T290" i="15"/>
  <c r="U290" i="15" s="1"/>
  <c r="S290" i="15"/>
  <c r="R290" i="15"/>
  <c r="P290" i="15"/>
  <c r="O290" i="15"/>
  <c r="N290" i="15"/>
  <c r="M290" i="15"/>
  <c r="L290" i="15"/>
  <c r="B290" i="15"/>
  <c r="S289" i="15"/>
  <c r="T289" i="15" s="1"/>
  <c r="U289" i="15" s="1"/>
  <c r="Q289" i="15"/>
  <c r="R289" i="15" s="1"/>
  <c r="P289" i="15"/>
  <c r="O289" i="15"/>
  <c r="N289" i="15"/>
  <c r="M289" i="15"/>
  <c r="L289" i="15"/>
  <c r="B289" i="15"/>
  <c r="Q288" i="15" s="1"/>
  <c r="R288" i="15" s="1"/>
  <c r="T288" i="15"/>
  <c r="U288" i="15" s="1"/>
  <c r="S288" i="15"/>
  <c r="P288" i="15"/>
  <c r="N288" i="15"/>
  <c r="O288" i="15" s="1"/>
  <c r="M288" i="15"/>
  <c r="L288" i="15"/>
  <c r="B288" i="15"/>
  <c r="U287" i="15"/>
  <c r="S287" i="15"/>
  <c r="T287" i="15" s="1"/>
  <c r="Q287" i="15"/>
  <c r="R287" i="15" s="1"/>
  <c r="P287" i="15"/>
  <c r="O287" i="15"/>
  <c r="N287" i="15"/>
  <c r="M287" i="15"/>
  <c r="L287" i="15"/>
  <c r="B287" i="15"/>
  <c r="Q286" i="15" s="1"/>
  <c r="R286" i="15" s="1"/>
  <c r="S286" i="15"/>
  <c r="T286" i="15" s="1"/>
  <c r="U286" i="15" s="1"/>
  <c r="P286" i="15"/>
  <c r="N286" i="15"/>
  <c r="O286" i="15" s="1"/>
  <c r="M286" i="15"/>
  <c r="L286" i="15"/>
  <c r="B286" i="15"/>
  <c r="Q285" i="15" s="1"/>
  <c r="R285" i="15" s="1"/>
  <c r="S285" i="15"/>
  <c r="T285" i="15" s="1"/>
  <c r="U285" i="15" s="1"/>
  <c r="P285" i="15"/>
  <c r="N285" i="15"/>
  <c r="O285" i="15" s="1"/>
  <c r="M285" i="15"/>
  <c r="L285" i="15"/>
  <c r="B285" i="15"/>
  <c r="T284" i="15"/>
  <c r="U284" i="15" s="1"/>
  <c r="S284" i="15"/>
  <c r="R284" i="15"/>
  <c r="Q284" i="15"/>
  <c r="P284" i="15"/>
  <c r="N284" i="15"/>
  <c r="O284" i="15" s="1"/>
  <c r="M284" i="15"/>
  <c r="L284" i="15"/>
  <c r="B284" i="15"/>
  <c r="T283" i="15"/>
  <c r="U283" i="15" s="1"/>
  <c r="S283" i="15"/>
  <c r="Q283" i="15"/>
  <c r="R283" i="15" s="1"/>
  <c r="P283" i="15"/>
  <c r="O283" i="15"/>
  <c r="N283" i="15"/>
  <c r="M283" i="15"/>
  <c r="L283" i="15"/>
  <c r="B283" i="15"/>
  <c r="Q282" i="15" s="1"/>
  <c r="R282" i="15" s="1"/>
  <c r="T282" i="15"/>
  <c r="U282" i="15" s="1"/>
  <c r="S282" i="15"/>
  <c r="P282" i="15"/>
  <c r="N282" i="15"/>
  <c r="O282" i="15" s="1"/>
  <c r="M282" i="15"/>
  <c r="L282" i="15"/>
  <c r="B282" i="15"/>
  <c r="U281" i="15"/>
  <c r="S281" i="15"/>
  <c r="T281" i="15" s="1"/>
  <c r="R281" i="15"/>
  <c r="Q281" i="15"/>
  <c r="P281" i="15"/>
  <c r="O281" i="15"/>
  <c r="N281" i="15"/>
  <c r="M281" i="15"/>
  <c r="L281" i="15"/>
  <c r="B281" i="15"/>
  <c r="Q280" i="15" s="1"/>
  <c r="U280" i="15"/>
  <c r="T280" i="15"/>
  <c r="S280" i="15"/>
  <c r="R280" i="15"/>
  <c r="P280" i="15"/>
  <c r="N280" i="15"/>
  <c r="O280" i="15" s="1"/>
  <c r="M280" i="15"/>
  <c r="L280" i="15"/>
  <c r="B280" i="15"/>
  <c r="S279" i="15"/>
  <c r="T279" i="15" s="1"/>
  <c r="U279" i="15" s="1"/>
  <c r="Q279" i="15"/>
  <c r="R279" i="15" s="1"/>
  <c r="P279" i="15"/>
  <c r="O279" i="15"/>
  <c r="N279" i="15"/>
  <c r="M279" i="15"/>
  <c r="L279" i="15"/>
  <c r="B279" i="15"/>
  <c r="Q278" i="15" s="1"/>
  <c r="S278" i="15"/>
  <c r="T278" i="15" s="1"/>
  <c r="U278" i="15" s="1"/>
  <c r="R278" i="15"/>
  <c r="P278" i="15"/>
  <c r="N278" i="15"/>
  <c r="O278" i="15" s="1"/>
  <c r="M278" i="15"/>
  <c r="L278" i="15"/>
  <c r="B278" i="15"/>
  <c r="S277" i="15"/>
  <c r="T277" i="15" s="1"/>
  <c r="U277" i="15" s="1"/>
  <c r="Q277" i="15"/>
  <c r="R277" i="15" s="1"/>
  <c r="P277" i="15"/>
  <c r="O277" i="15"/>
  <c r="N277" i="15"/>
  <c r="M277" i="15"/>
  <c r="L277" i="15"/>
  <c r="B277" i="15"/>
  <c r="T276" i="15"/>
  <c r="U276" i="15" s="1"/>
  <c r="S276" i="15"/>
  <c r="Q276" i="15"/>
  <c r="R276" i="15" s="1"/>
  <c r="P276" i="15"/>
  <c r="N276" i="15"/>
  <c r="O276" i="15" s="1"/>
  <c r="M276" i="15"/>
  <c r="L276" i="15"/>
  <c r="B276" i="15"/>
  <c r="S275" i="15"/>
  <c r="T275" i="15" s="1"/>
  <c r="U275" i="15" s="1"/>
  <c r="Q275" i="15"/>
  <c r="R275" i="15" s="1"/>
  <c r="P275" i="15"/>
  <c r="O275" i="15"/>
  <c r="N275" i="15"/>
  <c r="M275" i="15"/>
  <c r="L275" i="15"/>
  <c r="B275" i="15"/>
  <c r="Q274" i="15" s="1"/>
  <c r="T274" i="15"/>
  <c r="U274" i="15" s="1"/>
  <c r="S274" i="15"/>
  <c r="R274" i="15"/>
  <c r="P274" i="15"/>
  <c r="N274" i="15"/>
  <c r="O274" i="15" s="1"/>
  <c r="M274" i="15"/>
  <c r="L274" i="15"/>
  <c r="B274" i="15"/>
  <c r="S273" i="15"/>
  <c r="T273" i="15" s="1"/>
  <c r="U273" i="15" s="1"/>
  <c r="Q273" i="15"/>
  <c r="R273" i="15" s="1"/>
  <c r="P273" i="15"/>
  <c r="O273" i="15"/>
  <c r="N273" i="15"/>
  <c r="M273" i="15"/>
  <c r="L273" i="15"/>
  <c r="B273" i="15"/>
  <c r="Q272" i="15" s="1"/>
  <c r="R272" i="15" s="1"/>
  <c r="T272" i="15"/>
  <c r="U272" i="15" s="1"/>
  <c r="S272" i="15"/>
  <c r="P272" i="15"/>
  <c r="N272" i="15"/>
  <c r="O272" i="15" s="1"/>
  <c r="M272" i="15"/>
  <c r="L272" i="15"/>
  <c r="B272" i="15"/>
  <c r="S271" i="15"/>
  <c r="T271" i="15" s="1"/>
  <c r="U271" i="15" s="1"/>
  <c r="Q271" i="15"/>
  <c r="R271" i="15" s="1"/>
  <c r="P271" i="15"/>
  <c r="O271" i="15"/>
  <c r="N271" i="15"/>
  <c r="M271" i="15"/>
  <c r="L271" i="15"/>
  <c r="B271" i="15"/>
  <c r="Q270" i="15" s="1"/>
  <c r="S270" i="15"/>
  <c r="T270" i="15" s="1"/>
  <c r="U270" i="15" s="1"/>
  <c r="R270" i="15"/>
  <c r="P270" i="15"/>
  <c r="N270" i="15"/>
  <c r="O270" i="15" s="1"/>
  <c r="M270" i="15"/>
  <c r="L270" i="15"/>
  <c r="B270" i="15"/>
  <c r="S269" i="15"/>
  <c r="T269" i="15" s="1"/>
  <c r="U269" i="15" s="1"/>
  <c r="Q269" i="15"/>
  <c r="R269" i="15" s="1"/>
  <c r="P269" i="15"/>
  <c r="N269" i="15"/>
  <c r="O269" i="15" s="1"/>
  <c r="M269" i="15"/>
  <c r="L269" i="15"/>
  <c r="B269" i="15"/>
  <c r="Q268" i="15" s="1"/>
  <c r="R268" i="15" s="1"/>
  <c r="T268" i="15"/>
  <c r="U268" i="15" s="1"/>
  <c r="S268" i="15"/>
  <c r="P268" i="15"/>
  <c r="N268" i="15"/>
  <c r="O268" i="15" s="1"/>
  <c r="M268" i="15"/>
  <c r="L268" i="15"/>
  <c r="B268" i="15"/>
  <c r="T267" i="15"/>
  <c r="U267" i="15" s="1"/>
  <c r="S267" i="15"/>
  <c r="Q267" i="15"/>
  <c r="R267" i="15" s="1"/>
  <c r="P267" i="15"/>
  <c r="O267" i="15"/>
  <c r="N267" i="15"/>
  <c r="M267" i="15"/>
  <c r="L267" i="15"/>
  <c r="B267" i="15"/>
  <c r="Q266" i="15" s="1"/>
  <c r="R266" i="15" s="1"/>
  <c r="T266" i="15"/>
  <c r="U266" i="15" s="1"/>
  <c r="S266" i="15"/>
  <c r="P266" i="15"/>
  <c r="N266" i="15"/>
  <c r="O266" i="15" s="1"/>
  <c r="M266" i="15"/>
  <c r="L266" i="15"/>
  <c r="B266" i="15"/>
  <c r="U265" i="15"/>
  <c r="S265" i="15"/>
  <c r="T265" i="15" s="1"/>
  <c r="Q265" i="15"/>
  <c r="R265" i="15" s="1"/>
  <c r="P265" i="15"/>
  <c r="O265" i="15"/>
  <c r="N265" i="15"/>
  <c r="M265" i="15"/>
  <c r="L265" i="15"/>
  <c r="B265" i="15"/>
  <c r="Q264" i="15" s="1"/>
  <c r="T264" i="15"/>
  <c r="U264" i="15" s="1"/>
  <c r="S264" i="15"/>
  <c r="R264" i="15"/>
  <c r="P264" i="15"/>
  <c r="N264" i="15"/>
  <c r="O264" i="15" s="1"/>
  <c r="M264" i="15"/>
  <c r="L264" i="15"/>
  <c r="B264" i="15"/>
  <c r="S263" i="15"/>
  <c r="T263" i="15" s="1"/>
  <c r="U263" i="15" s="1"/>
  <c r="Q263" i="15"/>
  <c r="R263" i="15" s="1"/>
  <c r="P263" i="15"/>
  <c r="O263" i="15"/>
  <c r="N263" i="15"/>
  <c r="M263" i="15"/>
  <c r="L263" i="15"/>
  <c r="B263" i="15"/>
  <c r="Q262" i="15" s="1"/>
  <c r="T262" i="15"/>
  <c r="U262" i="15" s="1"/>
  <c r="S262" i="15"/>
  <c r="R262" i="15"/>
  <c r="P262" i="15"/>
  <c r="N262" i="15"/>
  <c r="O262" i="15" s="1"/>
  <c r="M262" i="15"/>
  <c r="L262" i="15"/>
  <c r="B262" i="15"/>
  <c r="U261" i="15"/>
  <c r="S261" i="15"/>
  <c r="T261" i="15" s="1"/>
  <c r="Q261" i="15"/>
  <c r="R261" i="15" s="1"/>
  <c r="P261" i="15"/>
  <c r="O261" i="15"/>
  <c r="N261" i="15"/>
  <c r="M261" i="15"/>
  <c r="L261" i="15"/>
  <c r="B261" i="15"/>
  <c r="T260" i="15"/>
  <c r="U260" i="15" s="1"/>
  <c r="S260" i="15"/>
  <c r="Q260" i="15"/>
  <c r="R260" i="15" s="1"/>
  <c r="P260" i="15"/>
  <c r="N260" i="15"/>
  <c r="O260" i="15" s="1"/>
  <c r="M260" i="15"/>
  <c r="L260" i="15"/>
  <c r="B260" i="15"/>
  <c r="S259" i="15"/>
  <c r="T259" i="15" s="1"/>
  <c r="U259" i="15" s="1"/>
  <c r="Q259" i="15"/>
  <c r="R259" i="15" s="1"/>
  <c r="P259" i="15"/>
  <c r="O259" i="15"/>
  <c r="N259" i="15"/>
  <c r="M259" i="15"/>
  <c r="L259" i="15"/>
  <c r="B259" i="15"/>
  <c r="Q258" i="15" s="1"/>
  <c r="T258" i="15"/>
  <c r="U258" i="15" s="1"/>
  <c r="S258" i="15"/>
  <c r="R258" i="15"/>
  <c r="P258" i="15"/>
  <c r="O258" i="15"/>
  <c r="N258" i="15"/>
  <c r="M258" i="15"/>
  <c r="L258" i="15"/>
  <c r="B258" i="15"/>
  <c r="S257" i="15"/>
  <c r="T257" i="15" s="1"/>
  <c r="U257" i="15" s="1"/>
  <c r="Q257" i="15"/>
  <c r="R257" i="15" s="1"/>
  <c r="P257" i="15"/>
  <c r="O257" i="15"/>
  <c r="N257" i="15"/>
  <c r="M257" i="15"/>
  <c r="L257" i="15"/>
  <c r="B257" i="15"/>
  <c r="Q256" i="15" s="1"/>
  <c r="T256" i="15"/>
  <c r="U256" i="15" s="1"/>
  <c r="S256" i="15"/>
  <c r="R256" i="15"/>
  <c r="P256" i="15"/>
  <c r="N256" i="15"/>
  <c r="O256" i="15" s="1"/>
  <c r="M256" i="15"/>
  <c r="L256" i="15"/>
  <c r="B256" i="15"/>
  <c r="U255" i="15"/>
  <c r="S255" i="15"/>
  <c r="T255" i="15" s="1"/>
  <c r="Q255" i="15"/>
  <c r="R255" i="15" s="1"/>
  <c r="P255" i="15"/>
  <c r="O255" i="15"/>
  <c r="N255" i="15"/>
  <c r="M255" i="15"/>
  <c r="L255" i="15"/>
  <c r="B255" i="15"/>
  <c r="Q254" i="15" s="1"/>
  <c r="R254" i="15" s="1"/>
  <c r="S254" i="15"/>
  <c r="T254" i="15" s="1"/>
  <c r="U254" i="15" s="1"/>
  <c r="P254" i="15"/>
  <c r="N254" i="15"/>
  <c r="O254" i="15" s="1"/>
  <c r="M254" i="15"/>
  <c r="L254" i="15"/>
  <c r="B254" i="15"/>
  <c r="Q253" i="15" s="1"/>
  <c r="R253" i="15" s="1"/>
  <c r="S253" i="15"/>
  <c r="T253" i="15" s="1"/>
  <c r="U253" i="15" s="1"/>
  <c r="P253" i="15"/>
  <c r="N253" i="15"/>
  <c r="O253" i="15" s="1"/>
  <c r="M253" i="15"/>
  <c r="L253" i="15"/>
  <c r="B253" i="15"/>
  <c r="Q252" i="15" s="1"/>
  <c r="R252" i="15" s="1"/>
  <c r="T252" i="15"/>
  <c r="U252" i="15" s="1"/>
  <c r="S252" i="15"/>
  <c r="P252" i="15"/>
  <c r="N252" i="15"/>
  <c r="O252" i="15" s="1"/>
  <c r="M252" i="15"/>
  <c r="L252" i="15"/>
  <c r="B252" i="15"/>
  <c r="Q251" i="15" s="1"/>
  <c r="R251" i="15" s="1"/>
  <c r="T251" i="15"/>
  <c r="U251" i="15" s="1"/>
  <c r="S251" i="15"/>
  <c r="P251" i="15"/>
  <c r="O251" i="15"/>
  <c r="N251" i="15"/>
  <c r="M251" i="15"/>
  <c r="L251" i="15"/>
  <c r="B251" i="15"/>
  <c r="Q250" i="15" s="1"/>
  <c r="R250" i="15" s="1"/>
  <c r="T250" i="15"/>
  <c r="U250" i="15" s="1"/>
  <c r="S250" i="15"/>
  <c r="P250" i="15"/>
  <c r="O250" i="15"/>
  <c r="N250" i="15"/>
  <c r="M250" i="15"/>
  <c r="L250" i="15"/>
  <c r="B250" i="15"/>
  <c r="T249" i="15"/>
  <c r="U249" i="15" s="1"/>
  <c r="S249" i="15"/>
  <c r="R249" i="15"/>
  <c r="Q249" i="15"/>
  <c r="P249" i="15"/>
  <c r="O249" i="15"/>
  <c r="N249" i="15"/>
  <c r="M249" i="15"/>
  <c r="L249" i="15"/>
  <c r="B249" i="15"/>
  <c r="Q248" i="15" s="1"/>
  <c r="R248" i="15" s="1"/>
  <c r="U248" i="15"/>
  <c r="T248" i="15"/>
  <c r="S248" i="15"/>
  <c r="P248" i="15"/>
  <c r="N248" i="15"/>
  <c r="O248" i="15" s="1"/>
  <c r="M248" i="15"/>
  <c r="L248" i="15"/>
  <c r="B248" i="15"/>
  <c r="U247" i="15"/>
  <c r="S247" i="15"/>
  <c r="T247" i="15" s="1"/>
  <c r="Q247" i="15"/>
  <c r="R247" i="15" s="1"/>
  <c r="P247" i="15"/>
  <c r="O247" i="15"/>
  <c r="N247" i="15"/>
  <c r="M247" i="15"/>
  <c r="L247" i="15"/>
  <c r="B247" i="15"/>
  <c r="Q246" i="15" s="1"/>
  <c r="S246" i="15"/>
  <c r="T246" i="15" s="1"/>
  <c r="U246" i="15" s="1"/>
  <c r="R246" i="15"/>
  <c r="P246" i="15"/>
  <c r="N246" i="15"/>
  <c r="O246" i="15" s="1"/>
  <c r="M246" i="15"/>
  <c r="L246" i="15"/>
  <c r="B246" i="15"/>
  <c r="S245" i="15"/>
  <c r="T245" i="15" s="1"/>
  <c r="U245" i="15" s="1"/>
  <c r="Q245" i="15"/>
  <c r="R245" i="15" s="1"/>
  <c r="P245" i="15"/>
  <c r="N245" i="15"/>
  <c r="O245" i="15" s="1"/>
  <c r="M245" i="15"/>
  <c r="L245" i="15"/>
  <c r="B245" i="15"/>
  <c r="Q244" i="15" s="1"/>
  <c r="R244" i="15" s="1"/>
  <c r="T244" i="15"/>
  <c r="U244" i="15" s="1"/>
  <c r="S244" i="15"/>
  <c r="P244" i="15"/>
  <c r="N244" i="15"/>
  <c r="O244" i="15" s="1"/>
  <c r="M244" i="15"/>
  <c r="L244" i="15"/>
  <c r="B244" i="15"/>
  <c r="T243" i="15"/>
  <c r="U243" i="15" s="1"/>
  <c r="S243" i="15"/>
  <c r="Q243" i="15"/>
  <c r="R243" i="15" s="1"/>
  <c r="P243" i="15"/>
  <c r="N243" i="15"/>
  <c r="O243" i="15" s="1"/>
  <c r="M243" i="15"/>
  <c r="L243" i="15"/>
  <c r="B243" i="15"/>
  <c r="Q242" i="15" s="1"/>
  <c r="R242" i="15" s="1"/>
  <c r="T242" i="15"/>
  <c r="U242" i="15" s="1"/>
  <c r="S242" i="15"/>
  <c r="P242" i="15"/>
  <c r="O242" i="15"/>
  <c r="N242" i="15"/>
  <c r="M242" i="15"/>
  <c r="L242" i="15"/>
  <c r="B242" i="15"/>
  <c r="S241" i="15"/>
  <c r="T241" i="15" s="1"/>
  <c r="U241" i="15" s="1"/>
  <c r="R241" i="15"/>
  <c r="Q241" i="15"/>
  <c r="P241" i="15"/>
  <c r="O241" i="15"/>
  <c r="N241" i="15"/>
  <c r="M241" i="15"/>
  <c r="L241" i="15"/>
  <c r="B241" i="15"/>
  <c r="Q240" i="15" s="1"/>
  <c r="R240" i="15" s="1"/>
  <c r="U240" i="15"/>
  <c r="T240" i="15"/>
  <c r="S240" i="15"/>
  <c r="P240" i="15"/>
  <c r="N240" i="15"/>
  <c r="O240" i="15" s="1"/>
  <c r="M240" i="15"/>
  <c r="L240" i="15"/>
  <c r="B240" i="15"/>
  <c r="U239" i="15"/>
  <c r="S239" i="15"/>
  <c r="T239" i="15" s="1"/>
  <c r="R239" i="15"/>
  <c r="Q239" i="15"/>
  <c r="P239" i="15"/>
  <c r="O239" i="15"/>
  <c r="N239" i="15"/>
  <c r="M239" i="15"/>
  <c r="L239" i="15"/>
  <c r="B239" i="15"/>
  <c r="Q238" i="15" s="1"/>
  <c r="U238" i="15"/>
  <c r="S238" i="15"/>
  <c r="T238" i="15" s="1"/>
  <c r="R238" i="15"/>
  <c r="P238" i="15"/>
  <c r="N238" i="15"/>
  <c r="O238" i="15" s="1"/>
  <c r="M238" i="15"/>
  <c r="L238" i="15"/>
  <c r="B238" i="15"/>
  <c r="Q237" i="15" s="1"/>
  <c r="R237" i="15" s="1"/>
  <c r="S237" i="15"/>
  <c r="T237" i="15" s="1"/>
  <c r="U237" i="15" s="1"/>
  <c r="P237" i="15"/>
  <c r="N237" i="15"/>
  <c r="O237" i="15" s="1"/>
  <c r="M237" i="15"/>
  <c r="L237" i="15"/>
  <c r="B237" i="15"/>
  <c r="S236" i="15"/>
  <c r="T236" i="15" s="1"/>
  <c r="U236" i="15" s="1"/>
  <c r="R236" i="15"/>
  <c r="Q236" i="15"/>
  <c r="P236" i="15"/>
  <c r="N236" i="15"/>
  <c r="O236" i="15" s="1"/>
  <c r="M236" i="15"/>
  <c r="L236" i="15"/>
  <c r="B236" i="15"/>
  <c r="S235" i="15"/>
  <c r="T235" i="15" s="1"/>
  <c r="U235" i="15" s="1"/>
  <c r="Q235" i="15"/>
  <c r="R235" i="15" s="1"/>
  <c r="P235" i="15"/>
  <c r="N235" i="15"/>
  <c r="O235" i="15" s="1"/>
  <c r="M235" i="15"/>
  <c r="L235" i="15"/>
  <c r="B235" i="15"/>
  <c r="Q234" i="15" s="1"/>
  <c r="R234" i="15" s="1"/>
  <c r="T234" i="15"/>
  <c r="U234" i="15" s="1"/>
  <c r="S234" i="15"/>
  <c r="P234" i="15"/>
  <c r="N234" i="15"/>
  <c r="O234" i="15" s="1"/>
  <c r="M234" i="15"/>
  <c r="L234" i="15"/>
  <c r="B234" i="15"/>
  <c r="S233" i="15"/>
  <c r="T233" i="15" s="1"/>
  <c r="U233" i="15" s="1"/>
  <c r="Q233" i="15"/>
  <c r="R233" i="15" s="1"/>
  <c r="P233" i="15"/>
  <c r="O233" i="15"/>
  <c r="N233" i="15"/>
  <c r="M233" i="15"/>
  <c r="L233" i="15"/>
  <c r="B233" i="15"/>
  <c r="Q232" i="15" s="1"/>
  <c r="T232" i="15"/>
  <c r="U232" i="15" s="1"/>
  <c r="S232" i="15"/>
  <c r="R232" i="15"/>
  <c r="P232" i="15"/>
  <c r="N232" i="15"/>
  <c r="O232" i="15" s="1"/>
  <c r="M232" i="15"/>
  <c r="L232" i="15"/>
  <c r="B232" i="15"/>
  <c r="U231" i="15"/>
  <c r="S231" i="15"/>
  <c r="T231" i="15" s="1"/>
  <c r="Q231" i="15"/>
  <c r="R231" i="15" s="1"/>
  <c r="P231" i="15"/>
  <c r="O231" i="15"/>
  <c r="N231" i="15"/>
  <c r="M231" i="15"/>
  <c r="L231" i="15"/>
  <c r="B231" i="15"/>
  <c r="Q230" i="15" s="1"/>
  <c r="R230" i="15" s="1"/>
  <c r="T230" i="15"/>
  <c r="U230" i="15" s="1"/>
  <c r="S230" i="15"/>
  <c r="P230" i="15"/>
  <c r="N230" i="15"/>
  <c r="O230" i="15" s="1"/>
  <c r="M230" i="15"/>
  <c r="L230" i="15"/>
  <c r="B230" i="15"/>
  <c r="Q229" i="15" s="1"/>
  <c r="R229" i="15" s="1"/>
  <c r="S229" i="15"/>
  <c r="T229" i="15" s="1"/>
  <c r="U229" i="15" s="1"/>
  <c r="P229" i="15"/>
  <c r="O229" i="15"/>
  <c r="N229" i="15"/>
  <c r="M229" i="15"/>
  <c r="L229" i="15"/>
  <c r="B229" i="15"/>
  <c r="Q228" i="15" s="1"/>
  <c r="R228" i="15" s="1"/>
  <c r="S228" i="15"/>
  <c r="T228" i="15" s="1"/>
  <c r="U228" i="15" s="1"/>
  <c r="P228" i="15"/>
  <c r="N228" i="15"/>
  <c r="O228" i="15" s="1"/>
  <c r="M228" i="15"/>
  <c r="L228" i="15"/>
  <c r="B228" i="15"/>
  <c r="S227" i="15"/>
  <c r="T227" i="15" s="1"/>
  <c r="U227" i="15" s="1"/>
  <c r="Q227" i="15"/>
  <c r="R227" i="15" s="1"/>
  <c r="P227" i="15"/>
  <c r="N227" i="15"/>
  <c r="O227" i="15" s="1"/>
  <c r="M227" i="15"/>
  <c r="L227" i="15"/>
  <c r="B227" i="15"/>
  <c r="Q226" i="15" s="1"/>
  <c r="R226" i="15" s="1"/>
  <c r="T226" i="15"/>
  <c r="U226" i="15" s="1"/>
  <c r="S226" i="15"/>
  <c r="P226" i="15"/>
  <c r="N226" i="15"/>
  <c r="O226" i="15" s="1"/>
  <c r="M226" i="15"/>
  <c r="L226" i="15"/>
  <c r="B226" i="15"/>
  <c r="S225" i="15"/>
  <c r="T225" i="15" s="1"/>
  <c r="U225" i="15" s="1"/>
  <c r="Q225" i="15"/>
  <c r="R225" i="15" s="1"/>
  <c r="P225" i="15"/>
  <c r="O225" i="15"/>
  <c r="N225" i="15"/>
  <c r="M225" i="15"/>
  <c r="L225" i="15"/>
  <c r="B225" i="15"/>
  <c r="Q224" i="15" s="1"/>
  <c r="R224" i="15" s="1"/>
  <c r="T224" i="15"/>
  <c r="U224" i="15" s="1"/>
  <c r="S224" i="15"/>
  <c r="P224" i="15"/>
  <c r="N224" i="15"/>
  <c r="O224" i="15" s="1"/>
  <c r="M224" i="15"/>
  <c r="L224" i="15"/>
  <c r="B224" i="15"/>
  <c r="S223" i="15"/>
  <c r="T223" i="15" s="1"/>
  <c r="U223" i="15" s="1"/>
  <c r="Q223" i="15"/>
  <c r="R223" i="15" s="1"/>
  <c r="P223" i="15"/>
  <c r="O223" i="15"/>
  <c r="N223" i="15"/>
  <c r="M223" i="15"/>
  <c r="L223" i="15"/>
  <c r="B223" i="15"/>
  <c r="Q222" i="15" s="1"/>
  <c r="R222" i="15" s="1"/>
  <c r="T222" i="15"/>
  <c r="U222" i="15" s="1"/>
  <c r="S222" i="15"/>
  <c r="P222" i="15"/>
  <c r="N222" i="15"/>
  <c r="O222" i="15" s="1"/>
  <c r="M222" i="15"/>
  <c r="L222" i="15"/>
  <c r="B222" i="15"/>
  <c r="Q221" i="15" s="1"/>
  <c r="R221" i="15" s="1"/>
  <c r="S221" i="15"/>
  <c r="T221" i="15" s="1"/>
  <c r="U221" i="15" s="1"/>
  <c r="P221" i="15"/>
  <c r="O221" i="15"/>
  <c r="N221" i="15"/>
  <c r="M221" i="15"/>
  <c r="L221" i="15"/>
  <c r="B221" i="15"/>
  <c r="Q220" i="15" s="1"/>
  <c r="R220" i="15" s="1"/>
  <c r="S220" i="15"/>
  <c r="T220" i="15" s="1"/>
  <c r="U220" i="15" s="1"/>
  <c r="P220" i="15"/>
  <c r="N220" i="15"/>
  <c r="O220" i="15" s="1"/>
  <c r="M220" i="15"/>
  <c r="L220" i="15"/>
  <c r="B220" i="15"/>
  <c r="S219" i="15"/>
  <c r="T219" i="15" s="1"/>
  <c r="U219" i="15" s="1"/>
  <c r="Q219" i="15"/>
  <c r="R219" i="15" s="1"/>
  <c r="P219" i="15"/>
  <c r="N219" i="15"/>
  <c r="O219" i="15" s="1"/>
  <c r="M219" i="15"/>
  <c r="L219" i="15"/>
  <c r="B219" i="15"/>
  <c r="Q218" i="15" s="1"/>
  <c r="R218" i="15" s="1"/>
  <c r="T218" i="15"/>
  <c r="U218" i="15" s="1"/>
  <c r="S218" i="15"/>
  <c r="P218" i="15"/>
  <c r="N218" i="15"/>
  <c r="O218" i="15" s="1"/>
  <c r="M218" i="15"/>
  <c r="L218" i="15"/>
  <c r="B218" i="15"/>
  <c r="S217" i="15"/>
  <c r="T217" i="15" s="1"/>
  <c r="U217" i="15" s="1"/>
  <c r="Q217" i="15"/>
  <c r="R217" i="15" s="1"/>
  <c r="P217" i="15"/>
  <c r="O217" i="15"/>
  <c r="N217" i="15"/>
  <c r="M217" i="15"/>
  <c r="L217" i="15"/>
  <c r="B217" i="15"/>
  <c r="Q216" i="15" s="1"/>
  <c r="T216" i="15"/>
  <c r="U216" i="15" s="1"/>
  <c r="S216" i="15"/>
  <c r="R216" i="15"/>
  <c r="P216" i="15"/>
  <c r="N216" i="15"/>
  <c r="O216" i="15" s="1"/>
  <c r="M216" i="15"/>
  <c r="L216" i="15"/>
  <c r="B216" i="15"/>
  <c r="U215" i="15"/>
  <c r="S215" i="15"/>
  <c r="T215" i="15" s="1"/>
  <c r="Q215" i="15"/>
  <c r="R215" i="15" s="1"/>
  <c r="P215" i="15"/>
  <c r="O215" i="15"/>
  <c r="N215" i="15"/>
  <c r="M215" i="15"/>
  <c r="L215" i="15"/>
  <c r="B215" i="15"/>
  <c r="Q214" i="15" s="1"/>
  <c r="R214" i="15" s="1"/>
  <c r="T214" i="15"/>
  <c r="U214" i="15" s="1"/>
  <c r="S214" i="15"/>
  <c r="P214" i="15"/>
  <c r="N214" i="15"/>
  <c r="O214" i="15" s="1"/>
  <c r="M214" i="15"/>
  <c r="L214" i="15"/>
  <c r="B214" i="15"/>
  <c r="Q213" i="15" s="1"/>
  <c r="R213" i="15" s="1"/>
  <c r="S213" i="15"/>
  <c r="T213" i="15" s="1"/>
  <c r="U213" i="15" s="1"/>
  <c r="P213" i="15"/>
  <c r="O213" i="15"/>
  <c r="N213" i="15"/>
  <c r="M213" i="15"/>
  <c r="L213" i="15"/>
  <c r="B213" i="15"/>
  <c r="Q212" i="15" s="1"/>
  <c r="R212" i="15" s="1"/>
  <c r="S212" i="15"/>
  <c r="T212" i="15" s="1"/>
  <c r="U212" i="15" s="1"/>
  <c r="P212" i="15"/>
  <c r="N212" i="15"/>
  <c r="O212" i="15" s="1"/>
  <c r="M212" i="15"/>
  <c r="L212" i="15"/>
  <c r="B212" i="15"/>
  <c r="S211" i="15"/>
  <c r="T211" i="15" s="1"/>
  <c r="U211" i="15" s="1"/>
  <c r="Q211" i="15"/>
  <c r="R211" i="15" s="1"/>
  <c r="P211" i="15"/>
  <c r="N211" i="15"/>
  <c r="O211" i="15" s="1"/>
  <c r="M211" i="15"/>
  <c r="L211" i="15"/>
  <c r="B211" i="15"/>
  <c r="Q210" i="15" s="1"/>
  <c r="R210" i="15" s="1"/>
  <c r="T210" i="15"/>
  <c r="U210" i="15" s="1"/>
  <c r="S210" i="15"/>
  <c r="P210" i="15"/>
  <c r="N210" i="15"/>
  <c r="O210" i="15" s="1"/>
  <c r="M210" i="15"/>
  <c r="L210" i="15"/>
  <c r="B210" i="15"/>
  <c r="S209" i="15"/>
  <c r="T209" i="15" s="1"/>
  <c r="U209" i="15" s="1"/>
  <c r="Q209" i="15"/>
  <c r="R209" i="15" s="1"/>
  <c r="P209" i="15"/>
  <c r="O209" i="15"/>
  <c r="N209" i="15"/>
  <c r="M209" i="15"/>
  <c r="L209" i="15"/>
  <c r="B209" i="15"/>
  <c r="Q208" i="15" s="1"/>
  <c r="R208" i="15" s="1"/>
  <c r="T208" i="15"/>
  <c r="U208" i="15" s="1"/>
  <c r="S208" i="15"/>
  <c r="P208" i="15"/>
  <c r="N208" i="15"/>
  <c r="O208" i="15" s="1"/>
  <c r="M208" i="15"/>
  <c r="L208" i="15"/>
  <c r="B208" i="15"/>
  <c r="S207" i="15"/>
  <c r="T207" i="15" s="1"/>
  <c r="U207" i="15" s="1"/>
  <c r="Q207" i="15"/>
  <c r="R207" i="15" s="1"/>
  <c r="P207" i="15"/>
  <c r="O207" i="15"/>
  <c r="N207" i="15"/>
  <c r="M207" i="15"/>
  <c r="L207" i="15"/>
  <c r="B207" i="15"/>
  <c r="Q206" i="15" s="1"/>
  <c r="R206" i="15" s="1"/>
  <c r="T206" i="15"/>
  <c r="U206" i="15" s="1"/>
  <c r="S206" i="15"/>
  <c r="P206" i="15"/>
  <c r="N206" i="15"/>
  <c r="O206" i="15" s="1"/>
  <c r="M206" i="15"/>
  <c r="L206" i="15"/>
  <c r="B206" i="15"/>
  <c r="Q205" i="15" s="1"/>
  <c r="R205" i="15" s="1"/>
  <c r="S205" i="15"/>
  <c r="T205" i="15" s="1"/>
  <c r="U205" i="15" s="1"/>
  <c r="P205" i="15"/>
  <c r="O205" i="15"/>
  <c r="N205" i="15"/>
  <c r="M205" i="15"/>
  <c r="L205" i="15"/>
  <c r="B205" i="15"/>
  <c r="Q204" i="15" s="1"/>
  <c r="R204" i="15" s="1"/>
  <c r="S204" i="15"/>
  <c r="T204" i="15" s="1"/>
  <c r="U204" i="15" s="1"/>
  <c r="P204" i="15"/>
  <c r="N204" i="15"/>
  <c r="O204" i="15" s="1"/>
  <c r="M204" i="15"/>
  <c r="L204" i="15"/>
  <c r="B204" i="15"/>
  <c r="S203" i="15"/>
  <c r="T203" i="15" s="1"/>
  <c r="U203" i="15" s="1"/>
  <c r="Q203" i="15"/>
  <c r="R203" i="15" s="1"/>
  <c r="P203" i="15"/>
  <c r="N203" i="15"/>
  <c r="O203" i="15" s="1"/>
  <c r="M203" i="15"/>
  <c r="L203" i="15"/>
  <c r="B203" i="15"/>
  <c r="Q202" i="15" s="1"/>
  <c r="R202" i="15" s="1"/>
  <c r="T202" i="15"/>
  <c r="U202" i="15" s="1"/>
  <c r="S202" i="15"/>
  <c r="P202" i="15"/>
  <c r="N202" i="15"/>
  <c r="O202" i="15" s="1"/>
  <c r="M202" i="15"/>
  <c r="L202" i="15"/>
  <c r="B202" i="15"/>
  <c r="S201" i="15"/>
  <c r="T201" i="15" s="1"/>
  <c r="U201" i="15" s="1"/>
  <c r="Q201" i="15"/>
  <c r="R201" i="15" s="1"/>
  <c r="P201" i="15"/>
  <c r="O201" i="15"/>
  <c r="N201" i="15"/>
  <c r="M201" i="15"/>
  <c r="L201" i="15"/>
  <c r="B201" i="15"/>
  <c r="Q200" i="15" s="1"/>
  <c r="T200" i="15"/>
  <c r="U200" i="15" s="1"/>
  <c r="S200" i="15"/>
  <c r="R200" i="15"/>
  <c r="P200" i="15"/>
  <c r="N200" i="15"/>
  <c r="O200" i="15" s="1"/>
  <c r="M200" i="15"/>
  <c r="L200" i="15"/>
  <c r="B200" i="15"/>
  <c r="U199" i="15"/>
  <c r="S199" i="15"/>
  <c r="T199" i="15" s="1"/>
  <c r="Q199" i="15"/>
  <c r="R199" i="15" s="1"/>
  <c r="P199" i="15"/>
  <c r="O199" i="15"/>
  <c r="N199" i="15"/>
  <c r="M199" i="15"/>
  <c r="L199" i="15"/>
  <c r="B199" i="15"/>
  <c r="Q198" i="15" s="1"/>
  <c r="R198" i="15" s="1"/>
  <c r="T198" i="15"/>
  <c r="U198" i="15" s="1"/>
  <c r="S198" i="15"/>
  <c r="P198" i="15"/>
  <c r="N198" i="15"/>
  <c r="O198" i="15" s="1"/>
  <c r="M198" i="15"/>
  <c r="L198" i="15"/>
  <c r="B198" i="15"/>
  <c r="Q197" i="15" s="1"/>
  <c r="R197" i="15" s="1"/>
  <c r="S197" i="15"/>
  <c r="T197" i="15" s="1"/>
  <c r="U197" i="15" s="1"/>
  <c r="P197" i="15"/>
  <c r="O197" i="15"/>
  <c r="N197" i="15"/>
  <c r="M197" i="15"/>
  <c r="L197" i="15"/>
  <c r="B197" i="15"/>
  <c r="Q196" i="15" s="1"/>
  <c r="R196" i="15" s="1"/>
  <c r="S196" i="15"/>
  <c r="T196" i="15" s="1"/>
  <c r="U196" i="15" s="1"/>
  <c r="P196" i="15"/>
  <c r="N196" i="15"/>
  <c r="O196" i="15" s="1"/>
  <c r="M196" i="15"/>
  <c r="L196" i="15"/>
  <c r="B196" i="15"/>
  <c r="S195" i="15"/>
  <c r="T195" i="15" s="1"/>
  <c r="U195" i="15" s="1"/>
  <c r="Q195" i="15"/>
  <c r="R195" i="15" s="1"/>
  <c r="P195" i="15"/>
  <c r="N195" i="15"/>
  <c r="O195" i="15" s="1"/>
  <c r="M195" i="15"/>
  <c r="L195" i="15"/>
  <c r="B195" i="15"/>
  <c r="Q194" i="15" s="1"/>
  <c r="R194" i="15" s="1"/>
  <c r="T194" i="15"/>
  <c r="U194" i="15" s="1"/>
  <c r="S194" i="15"/>
  <c r="P194" i="15"/>
  <c r="N194" i="15"/>
  <c r="O194" i="15" s="1"/>
  <c r="M194" i="15"/>
  <c r="L194" i="15"/>
  <c r="B194" i="15"/>
  <c r="S193" i="15"/>
  <c r="T193" i="15" s="1"/>
  <c r="U193" i="15" s="1"/>
  <c r="Q193" i="15"/>
  <c r="R193" i="15" s="1"/>
  <c r="P193" i="15"/>
  <c r="O193" i="15"/>
  <c r="N193" i="15"/>
  <c r="M193" i="15"/>
  <c r="L193" i="15"/>
  <c r="B193" i="15"/>
  <c r="Q192" i="15" s="1"/>
  <c r="R192" i="15" s="1"/>
  <c r="T192" i="15"/>
  <c r="U192" i="15" s="1"/>
  <c r="S192" i="15"/>
  <c r="P192" i="15"/>
  <c r="N192" i="15"/>
  <c r="O192" i="15" s="1"/>
  <c r="M192" i="15"/>
  <c r="L192" i="15"/>
  <c r="B192" i="15"/>
  <c r="S191" i="15"/>
  <c r="T191" i="15" s="1"/>
  <c r="U191" i="15" s="1"/>
  <c r="Q191" i="15"/>
  <c r="R191" i="15" s="1"/>
  <c r="P191" i="15"/>
  <c r="O191" i="15"/>
  <c r="N191" i="15"/>
  <c r="M191" i="15"/>
  <c r="L191" i="15"/>
  <c r="B191" i="15"/>
  <c r="Q190" i="15" s="1"/>
  <c r="R190" i="15" s="1"/>
  <c r="T190" i="15"/>
  <c r="U190" i="15" s="1"/>
  <c r="S190" i="15"/>
  <c r="P190" i="15"/>
  <c r="N190" i="15"/>
  <c r="O190" i="15" s="1"/>
  <c r="M190" i="15"/>
  <c r="L190" i="15"/>
  <c r="B190" i="15"/>
  <c r="Q189" i="15" s="1"/>
  <c r="R189" i="15" s="1"/>
  <c r="S189" i="15"/>
  <c r="T189" i="15" s="1"/>
  <c r="U189" i="15" s="1"/>
  <c r="P189" i="15"/>
  <c r="O189" i="15"/>
  <c r="N189" i="15"/>
  <c r="M189" i="15"/>
  <c r="L189" i="15"/>
  <c r="B189" i="15"/>
  <c r="Q188" i="15" s="1"/>
  <c r="R188" i="15" s="1"/>
  <c r="T188" i="15"/>
  <c r="U188" i="15" s="1"/>
  <c r="S188" i="15"/>
  <c r="P188" i="15"/>
  <c r="N188" i="15"/>
  <c r="O188" i="15" s="1"/>
  <c r="M188" i="15"/>
  <c r="L188" i="15"/>
  <c r="B188" i="15"/>
  <c r="S187" i="15"/>
  <c r="T187" i="15" s="1"/>
  <c r="U187" i="15" s="1"/>
  <c r="Q187" i="15"/>
  <c r="R187" i="15" s="1"/>
  <c r="P187" i="15"/>
  <c r="O187" i="15"/>
  <c r="N187" i="15"/>
  <c r="M187" i="15"/>
  <c r="L187" i="15"/>
  <c r="B187" i="15"/>
  <c r="Q186" i="15" s="1"/>
  <c r="R186" i="15" s="1"/>
  <c r="T186" i="15"/>
  <c r="U186" i="15" s="1"/>
  <c r="S186" i="15"/>
  <c r="P186" i="15"/>
  <c r="N186" i="15"/>
  <c r="O186" i="15" s="1"/>
  <c r="M186" i="15"/>
  <c r="L186" i="15"/>
  <c r="B186" i="15"/>
  <c r="S185" i="15"/>
  <c r="T185" i="15" s="1"/>
  <c r="U185" i="15" s="1"/>
  <c r="Q185" i="15"/>
  <c r="R185" i="15" s="1"/>
  <c r="P185" i="15"/>
  <c r="O185" i="15"/>
  <c r="N185" i="15"/>
  <c r="M185" i="15"/>
  <c r="L185" i="15"/>
  <c r="B185" i="15"/>
  <c r="Q184" i="15" s="1"/>
  <c r="T184" i="15"/>
  <c r="U184" i="15" s="1"/>
  <c r="S184" i="15"/>
  <c r="R184" i="15"/>
  <c r="P184" i="15"/>
  <c r="N184" i="15"/>
  <c r="O184" i="15" s="1"/>
  <c r="M184" i="15"/>
  <c r="L184" i="15"/>
  <c r="B184" i="15"/>
  <c r="U183" i="15"/>
  <c r="S183" i="15"/>
  <c r="T183" i="15" s="1"/>
  <c r="Q183" i="15"/>
  <c r="R183" i="15" s="1"/>
  <c r="P183" i="15"/>
  <c r="O183" i="15"/>
  <c r="N183" i="15"/>
  <c r="M183" i="15"/>
  <c r="L183" i="15"/>
  <c r="B183" i="15"/>
  <c r="Q182" i="15" s="1"/>
  <c r="R182" i="15" s="1"/>
  <c r="T182" i="15"/>
  <c r="U182" i="15" s="1"/>
  <c r="S182" i="15"/>
  <c r="P182" i="15"/>
  <c r="N182" i="15"/>
  <c r="O182" i="15" s="1"/>
  <c r="M182" i="15"/>
  <c r="L182" i="15"/>
  <c r="B182" i="15"/>
  <c r="Q181" i="15" s="1"/>
  <c r="R181" i="15" s="1"/>
  <c r="S181" i="15"/>
  <c r="T181" i="15" s="1"/>
  <c r="U181" i="15" s="1"/>
  <c r="P181" i="15"/>
  <c r="O181" i="15"/>
  <c r="N181" i="15"/>
  <c r="M181" i="15"/>
  <c r="L181" i="15"/>
  <c r="B181" i="15"/>
  <c r="Q180" i="15" s="1"/>
  <c r="R180" i="15" s="1"/>
  <c r="T180" i="15"/>
  <c r="U180" i="15" s="1"/>
  <c r="S180" i="15"/>
  <c r="P180" i="15"/>
  <c r="N180" i="15"/>
  <c r="O180" i="15" s="1"/>
  <c r="M180" i="15"/>
  <c r="L180" i="15"/>
  <c r="B180" i="15"/>
  <c r="S179" i="15"/>
  <c r="T179" i="15" s="1"/>
  <c r="U179" i="15" s="1"/>
  <c r="Q179" i="15"/>
  <c r="R179" i="15" s="1"/>
  <c r="P179" i="15"/>
  <c r="O179" i="15"/>
  <c r="N179" i="15"/>
  <c r="M179" i="15"/>
  <c r="L179" i="15"/>
  <c r="B179" i="15"/>
  <c r="Q178" i="15" s="1"/>
  <c r="R178" i="15" s="1"/>
  <c r="T178" i="15"/>
  <c r="U178" i="15" s="1"/>
  <c r="S178" i="15"/>
  <c r="P178" i="15"/>
  <c r="N178" i="15"/>
  <c r="O178" i="15" s="1"/>
  <c r="M178" i="15"/>
  <c r="L178" i="15"/>
  <c r="B178" i="15"/>
  <c r="S177" i="15"/>
  <c r="T177" i="15" s="1"/>
  <c r="U177" i="15" s="1"/>
  <c r="Q177" i="15"/>
  <c r="R177" i="15" s="1"/>
  <c r="P177" i="15"/>
  <c r="O177" i="15"/>
  <c r="N177" i="15"/>
  <c r="M177" i="15"/>
  <c r="L177" i="15"/>
  <c r="B177" i="15"/>
  <c r="Q176" i="15" s="1"/>
  <c r="R176" i="15" s="1"/>
  <c r="T176" i="15"/>
  <c r="U176" i="15" s="1"/>
  <c r="S176" i="15"/>
  <c r="P176" i="15"/>
  <c r="N176" i="15"/>
  <c r="O176" i="15" s="1"/>
  <c r="M176" i="15"/>
  <c r="L176" i="15"/>
  <c r="B176" i="15"/>
  <c r="S175" i="15"/>
  <c r="T175" i="15" s="1"/>
  <c r="U175" i="15" s="1"/>
  <c r="Q175" i="15"/>
  <c r="R175" i="15" s="1"/>
  <c r="P175" i="15"/>
  <c r="O175" i="15"/>
  <c r="N175" i="15"/>
  <c r="M175" i="15"/>
  <c r="L175" i="15"/>
  <c r="B175" i="15"/>
  <c r="Q174" i="15" s="1"/>
  <c r="R174" i="15" s="1"/>
  <c r="T174" i="15"/>
  <c r="U174" i="15" s="1"/>
  <c r="S174" i="15"/>
  <c r="P174" i="15"/>
  <c r="N174" i="15"/>
  <c r="O174" i="15" s="1"/>
  <c r="M174" i="15"/>
  <c r="L174" i="15"/>
  <c r="B174" i="15"/>
  <c r="Q173" i="15" s="1"/>
  <c r="R173" i="15" s="1"/>
  <c r="S173" i="15"/>
  <c r="T173" i="15" s="1"/>
  <c r="U173" i="15" s="1"/>
  <c r="P173" i="15"/>
  <c r="O173" i="15"/>
  <c r="N173" i="15"/>
  <c r="M173" i="15"/>
  <c r="L173" i="15"/>
  <c r="B173" i="15"/>
  <c r="Q172" i="15" s="1"/>
  <c r="R172" i="15" s="1"/>
  <c r="T172" i="15"/>
  <c r="U172" i="15" s="1"/>
  <c r="S172" i="15"/>
  <c r="P172" i="15"/>
  <c r="N172" i="15"/>
  <c r="O172" i="15" s="1"/>
  <c r="M172" i="15"/>
  <c r="L172" i="15"/>
  <c r="B172" i="15"/>
  <c r="S171" i="15"/>
  <c r="T171" i="15" s="1"/>
  <c r="U171" i="15" s="1"/>
  <c r="Q171" i="15"/>
  <c r="R171" i="15" s="1"/>
  <c r="P171" i="15"/>
  <c r="O171" i="15"/>
  <c r="N171" i="15"/>
  <c r="M171" i="15"/>
  <c r="L171" i="15"/>
  <c r="B171" i="15"/>
  <c r="Q170" i="15" s="1"/>
  <c r="R170" i="15" s="1"/>
  <c r="T170" i="15"/>
  <c r="U170" i="15" s="1"/>
  <c r="S170" i="15"/>
  <c r="P170" i="15"/>
  <c r="N170" i="15"/>
  <c r="O170" i="15" s="1"/>
  <c r="M170" i="15"/>
  <c r="L170" i="15"/>
  <c r="B170" i="15"/>
  <c r="S169" i="15"/>
  <c r="T169" i="15" s="1"/>
  <c r="U169" i="15" s="1"/>
  <c r="Q169" i="15"/>
  <c r="R169" i="15" s="1"/>
  <c r="P169" i="15"/>
  <c r="O169" i="15"/>
  <c r="N169" i="15"/>
  <c r="M169" i="15"/>
  <c r="L169" i="15"/>
  <c r="B169" i="15"/>
  <c r="Q168" i="15" s="1"/>
  <c r="R168" i="15" s="1"/>
  <c r="T168" i="15"/>
  <c r="U168" i="15" s="1"/>
  <c r="S168" i="15"/>
  <c r="P168" i="15"/>
  <c r="N168" i="15"/>
  <c r="O168" i="15" s="1"/>
  <c r="M168" i="15"/>
  <c r="L168" i="15"/>
  <c r="B168" i="15"/>
  <c r="U167" i="15"/>
  <c r="S167" i="15"/>
  <c r="T167" i="15" s="1"/>
  <c r="Q167" i="15"/>
  <c r="R167" i="15" s="1"/>
  <c r="P167" i="15"/>
  <c r="O167" i="15"/>
  <c r="N167" i="15"/>
  <c r="M167" i="15"/>
  <c r="L167" i="15"/>
  <c r="B167" i="15"/>
  <c r="Q166" i="15" s="1"/>
  <c r="R166" i="15" s="1"/>
  <c r="T166" i="15"/>
  <c r="U166" i="15" s="1"/>
  <c r="S166" i="15"/>
  <c r="P166" i="15"/>
  <c r="N166" i="15"/>
  <c r="O166" i="15" s="1"/>
  <c r="M166" i="15"/>
  <c r="L166" i="15"/>
  <c r="B166" i="15"/>
  <c r="Q165" i="15" s="1"/>
  <c r="R165" i="15" s="1"/>
  <c r="S165" i="15"/>
  <c r="T165" i="15" s="1"/>
  <c r="U165" i="15" s="1"/>
  <c r="P165" i="15"/>
  <c r="O165" i="15"/>
  <c r="N165" i="15"/>
  <c r="M165" i="15"/>
  <c r="L165" i="15"/>
  <c r="B165" i="15"/>
  <c r="Q164" i="15" s="1"/>
  <c r="R164" i="15" s="1"/>
  <c r="T164" i="15"/>
  <c r="U164" i="15" s="1"/>
  <c r="S164" i="15"/>
  <c r="P164" i="15"/>
  <c r="N164" i="15"/>
  <c r="O164" i="15" s="1"/>
  <c r="M164" i="15"/>
  <c r="L164" i="15"/>
  <c r="B164" i="15"/>
  <c r="S163" i="15"/>
  <c r="T163" i="15" s="1"/>
  <c r="U163" i="15" s="1"/>
  <c r="Q163" i="15"/>
  <c r="R163" i="15" s="1"/>
  <c r="P163" i="15"/>
  <c r="O163" i="15"/>
  <c r="N163" i="15"/>
  <c r="M163" i="15"/>
  <c r="L163" i="15"/>
  <c r="B163" i="15"/>
  <c r="Q162" i="15" s="1"/>
  <c r="R162" i="15" s="1"/>
  <c r="T162" i="15"/>
  <c r="U162" i="15" s="1"/>
  <c r="S162" i="15"/>
  <c r="P162" i="15"/>
  <c r="N162" i="15"/>
  <c r="O162" i="15" s="1"/>
  <c r="M162" i="15"/>
  <c r="L162" i="15"/>
  <c r="B162" i="15"/>
  <c r="S161" i="15"/>
  <c r="T161" i="15" s="1"/>
  <c r="U161" i="15" s="1"/>
  <c r="Q161" i="15"/>
  <c r="R161" i="15" s="1"/>
  <c r="P161" i="15"/>
  <c r="O161" i="15"/>
  <c r="N161" i="15"/>
  <c r="M161" i="15"/>
  <c r="L161" i="15"/>
  <c r="B161" i="15"/>
  <c r="Q160" i="15" s="1"/>
  <c r="R160" i="15" s="1"/>
  <c r="T160" i="15"/>
  <c r="U160" i="15" s="1"/>
  <c r="S160" i="15"/>
  <c r="P160" i="15"/>
  <c r="N160" i="15"/>
  <c r="O160" i="15" s="1"/>
  <c r="M160" i="15"/>
  <c r="L160" i="15"/>
  <c r="B160" i="15"/>
  <c r="S159" i="15"/>
  <c r="T159" i="15" s="1"/>
  <c r="U159" i="15" s="1"/>
  <c r="Q159" i="15"/>
  <c r="R159" i="15" s="1"/>
  <c r="P159" i="15"/>
  <c r="O159" i="15"/>
  <c r="N159" i="15"/>
  <c r="M159" i="15"/>
  <c r="L159" i="15"/>
  <c r="B159" i="15"/>
  <c r="Q158" i="15" s="1"/>
  <c r="R158" i="15" s="1"/>
  <c r="T158" i="15"/>
  <c r="U158" i="15" s="1"/>
  <c r="S158" i="15"/>
  <c r="P158" i="15"/>
  <c r="N158" i="15"/>
  <c r="O158" i="15" s="1"/>
  <c r="M158" i="15"/>
  <c r="L158" i="15"/>
  <c r="B158" i="15"/>
  <c r="Q157" i="15" s="1"/>
  <c r="R157" i="15" s="1"/>
  <c r="S157" i="15"/>
  <c r="T157" i="15" s="1"/>
  <c r="U157" i="15" s="1"/>
  <c r="P157" i="15"/>
  <c r="O157" i="15"/>
  <c r="N157" i="15"/>
  <c r="M157" i="15"/>
  <c r="L157" i="15"/>
  <c r="B157" i="15"/>
  <c r="Q156" i="15" s="1"/>
  <c r="R156" i="15" s="1"/>
  <c r="T156" i="15"/>
  <c r="U156" i="15" s="1"/>
  <c r="S156" i="15"/>
  <c r="P156" i="15"/>
  <c r="N156" i="15"/>
  <c r="O156" i="15" s="1"/>
  <c r="M156" i="15"/>
  <c r="L156" i="15"/>
  <c r="B156" i="15"/>
  <c r="S155" i="15"/>
  <c r="T155" i="15" s="1"/>
  <c r="U155" i="15" s="1"/>
  <c r="Q155" i="15"/>
  <c r="R155" i="15" s="1"/>
  <c r="P155" i="15"/>
  <c r="O155" i="15"/>
  <c r="N155" i="15"/>
  <c r="M155" i="15"/>
  <c r="L155" i="15"/>
  <c r="B155" i="15"/>
  <c r="Q154" i="15" s="1"/>
  <c r="R154" i="15" s="1"/>
  <c r="T154" i="15"/>
  <c r="U154" i="15" s="1"/>
  <c r="S154" i="15"/>
  <c r="P154" i="15"/>
  <c r="N154" i="15"/>
  <c r="O154" i="15" s="1"/>
  <c r="M154" i="15"/>
  <c r="L154" i="15"/>
  <c r="B154" i="15"/>
  <c r="S153" i="15"/>
  <c r="T153" i="15" s="1"/>
  <c r="U153" i="15" s="1"/>
  <c r="Q153" i="15"/>
  <c r="R153" i="15" s="1"/>
  <c r="P153" i="15"/>
  <c r="O153" i="15"/>
  <c r="N153" i="15"/>
  <c r="M153" i="15"/>
  <c r="L153" i="15"/>
  <c r="B153" i="15"/>
  <c r="Q152" i="15" s="1"/>
  <c r="T152" i="15"/>
  <c r="U152" i="15" s="1"/>
  <c r="S152" i="15"/>
  <c r="R152" i="15"/>
  <c r="P152" i="15"/>
  <c r="N152" i="15"/>
  <c r="O152" i="15" s="1"/>
  <c r="M152" i="15"/>
  <c r="L152" i="15"/>
  <c r="B152" i="15"/>
  <c r="S151" i="15"/>
  <c r="T151" i="15" s="1"/>
  <c r="U151" i="15" s="1"/>
  <c r="Q151" i="15"/>
  <c r="R151" i="15" s="1"/>
  <c r="P151" i="15"/>
  <c r="O151" i="15"/>
  <c r="N151" i="15"/>
  <c r="M151" i="15"/>
  <c r="L151" i="15"/>
  <c r="B151" i="15"/>
  <c r="Q150" i="15" s="1"/>
  <c r="R150" i="15" s="1"/>
  <c r="T150" i="15"/>
  <c r="U150" i="15" s="1"/>
  <c r="S150" i="15"/>
  <c r="P150" i="15"/>
  <c r="N150" i="15"/>
  <c r="O150" i="15" s="1"/>
  <c r="M150" i="15"/>
  <c r="L150" i="15"/>
  <c r="B150" i="15"/>
  <c r="Q149" i="15" s="1"/>
  <c r="R149" i="15" s="1"/>
  <c r="S149" i="15"/>
  <c r="T149" i="15" s="1"/>
  <c r="U149" i="15" s="1"/>
  <c r="P149" i="15"/>
  <c r="O149" i="15"/>
  <c r="N149" i="15"/>
  <c r="M149" i="15"/>
  <c r="L149" i="15"/>
  <c r="B149" i="15"/>
  <c r="Q148" i="15" s="1"/>
  <c r="R148" i="15" s="1"/>
  <c r="T148" i="15"/>
  <c r="U148" i="15" s="1"/>
  <c r="S148" i="15"/>
  <c r="P148" i="15"/>
  <c r="N148" i="15"/>
  <c r="O148" i="15" s="1"/>
  <c r="M148" i="15"/>
  <c r="L148" i="15"/>
  <c r="B148" i="15"/>
  <c r="S147" i="15"/>
  <c r="T147" i="15" s="1"/>
  <c r="U147" i="15" s="1"/>
  <c r="Q147" i="15"/>
  <c r="R147" i="15" s="1"/>
  <c r="P147" i="15"/>
  <c r="O147" i="15"/>
  <c r="N147" i="15"/>
  <c r="M147" i="15"/>
  <c r="L147" i="15"/>
  <c r="B147" i="15"/>
  <c r="Q146" i="15" s="1"/>
  <c r="R146" i="15" s="1"/>
  <c r="T146" i="15"/>
  <c r="U146" i="15" s="1"/>
  <c r="S146" i="15"/>
  <c r="P146" i="15"/>
  <c r="N146" i="15"/>
  <c r="O146" i="15" s="1"/>
  <c r="M146" i="15"/>
  <c r="L146" i="15"/>
  <c r="B146" i="15"/>
  <c r="S145" i="15"/>
  <c r="T145" i="15" s="1"/>
  <c r="U145" i="15" s="1"/>
  <c r="Q145" i="15"/>
  <c r="R145" i="15" s="1"/>
  <c r="P145" i="15"/>
  <c r="O145" i="15"/>
  <c r="N145" i="15"/>
  <c r="M145" i="15"/>
  <c r="L145" i="15"/>
  <c r="B145" i="15"/>
  <c r="Q144" i="15" s="1"/>
  <c r="R144" i="15" s="1"/>
  <c r="T144" i="15"/>
  <c r="U144" i="15" s="1"/>
  <c r="S144" i="15"/>
  <c r="P144" i="15"/>
  <c r="N144" i="15"/>
  <c r="O144" i="15" s="1"/>
  <c r="M144" i="15"/>
  <c r="L144" i="15"/>
  <c r="B144" i="15"/>
  <c r="S143" i="15"/>
  <c r="T143" i="15" s="1"/>
  <c r="U143" i="15" s="1"/>
  <c r="Q143" i="15"/>
  <c r="R143" i="15" s="1"/>
  <c r="P143" i="15"/>
  <c r="O143" i="15"/>
  <c r="N143" i="15"/>
  <c r="M143" i="15"/>
  <c r="L143" i="15"/>
  <c r="B143" i="15"/>
  <c r="Q142" i="15" s="1"/>
  <c r="R142" i="15" s="1"/>
  <c r="T142" i="15"/>
  <c r="U142" i="15" s="1"/>
  <c r="S142" i="15"/>
  <c r="P142" i="15"/>
  <c r="N142" i="15"/>
  <c r="O142" i="15" s="1"/>
  <c r="M142" i="15"/>
  <c r="L142" i="15"/>
  <c r="B142" i="15"/>
  <c r="Q141" i="15" s="1"/>
  <c r="R141" i="15" s="1"/>
  <c r="S141" i="15"/>
  <c r="T141" i="15" s="1"/>
  <c r="U141" i="15" s="1"/>
  <c r="P141" i="15"/>
  <c r="O141" i="15"/>
  <c r="N141" i="15"/>
  <c r="M141" i="15"/>
  <c r="L141" i="15"/>
  <c r="B141" i="15"/>
  <c r="Q140" i="15" s="1"/>
  <c r="R140" i="15" s="1"/>
  <c r="T140" i="15"/>
  <c r="U140" i="15" s="1"/>
  <c r="S140" i="15"/>
  <c r="P140" i="15"/>
  <c r="N140" i="15"/>
  <c r="O140" i="15" s="1"/>
  <c r="M140" i="15"/>
  <c r="L140" i="15"/>
  <c r="B140" i="15"/>
  <c r="S139" i="15"/>
  <c r="T139" i="15" s="1"/>
  <c r="U139" i="15" s="1"/>
  <c r="Q139" i="15"/>
  <c r="R139" i="15" s="1"/>
  <c r="P139" i="15"/>
  <c r="O139" i="15"/>
  <c r="N139" i="15"/>
  <c r="M139" i="15"/>
  <c r="L139" i="15"/>
  <c r="B139" i="15"/>
  <c r="Q138" i="15" s="1"/>
  <c r="R138" i="15" s="1"/>
  <c r="T138" i="15"/>
  <c r="U138" i="15" s="1"/>
  <c r="S138" i="15"/>
  <c r="P138" i="15"/>
  <c r="N138" i="15"/>
  <c r="O138" i="15" s="1"/>
  <c r="M138" i="15"/>
  <c r="L138" i="15"/>
  <c r="B138" i="15"/>
  <c r="S137" i="15"/>
  <c r="T137" i="15" s="1"/>
  <c r="U137" i="15" s="1"/>
  <c r="Q137" i="15"/>
  <c r="R137" i="15" s="1"/>
  <c r="P137" i="15"/>
  <c r="O137" i="15"/>
  <c r="N137" i="15"/>
  <c r="M137" i="15"/>
  <c r="L137" i="15"/>
  <c r="B137" i="15"/>
  <c r="Q136" i="15" s="1"/>
  <c r="T136" i="15"/>
  <c r="U136" i="15" s="1"/>
  <c r="S136" i="15"/>
  <c r="R136" i="15"/>
  <c r="P136" i="15"/>
  <c r="N136" i="15"/>
  <c r="O136" i="15" s="1"/>
  <c r="M136" i="15"/>
  <c r="L136" i="15"/>
  <c r="B136" i="15"/>
  <c r="U135" i="15"/>
  <c r="S135" i="15"/>
  <c r="T135" i="15" s="1"/>
  <c r="Q135" i="15"/>
  <c r="R135" i="15" s="1"/>
  <c r="P135" i="15"/>
  <c r="O135" i="15"/>
  <c r="N135" i="15"/>
  <c r="M135" i="15"/>
  <c r="L135" i="15"/>
  <c r="B135" i="15"/>
  <c r="Q134" i="15" s="1"/>
  <c r="R134" i="15" s="1"/>
  <c r="T134" i="15"/>
  <c r="U134" i="15" s="1"/>
  <c r="S134" i="15"/>
  <c r="P134" i="15"/>
  <c r="N134" i="15"/>
  <c r="O134" i="15" s="1"/>
  <c r="M134" i="15"/>
  <c r="L134" i="15"/>
  <c r="B134" i="15"/>
  <c r="Q133" i="15" s="1"/>
  <c r="R133" i="15" s="1"/>
  <c r="S133" i="15"/>
  <c r="T133" i="15" s="1"/>
  <c r="U133" i="15" s="1"/>
  <c r="P133" i="15"/>
  <c r="O133" i="15"/>
  <c r="N133" i="15"/>
  <c r="M133" i="15"/>
  <c r="L133" i="15"/>
  <c r="B133" i="15"/>
  <c r="Q132" i="15" s="1"/>
  <c r="R132" i="15" s="1"/>
  <c r="T132" i="15"/>
  <c r="U132" i="15" s="1"/>
  <c r="S132" i="15"/>
  <c r="P132" i="15"/>
  <c r="N132" i="15"/>
  <c r="O132" i="15" s="1"/>
  <c r="M132" i="15"/>
  <c r="L132" i="15"/>
  <c r="B132" i="15"/>
  <c r="S131" i="15"/>
  <c r="T131" i="15" s="1"/>
  <c r="U131" i="15" s="1"/>
  <c r="Q131" i="15"/>
  <c r="R131" i="15" s="1"/>
  <c r="P131" i="15"/>
  <c r="O131" i="15"/>
  <c r="N131" i="15"/>
  <c r="M131" i="15"/>
  <c r="L131" i="15"/>
  <c r="B131" i="15"/>
  <c r="Q130" i="15" s="1"/>
  <c r="R130" i="15" s="1"/>
  <c r="T130" i="15"/>
  <c r="U130" i="15" s="1"/>
  <c r="S130" i="15"/>
  <c r="P130" i="15"/>
  <c r="N130" i="15"/>
  <c r="O130" i="15" s="1"/>
  <c r="M130" i="15"/>
  <c r="L130" i="15"/>
  <c r="B130" i="15"/>
  <c r="S129" i="15"/>
  <c r="T129" i="15" s="1"/>
  <c r="U129" i="15" s="1"/>
  <c r="Q129" i="15"/>
  <c r="R129" i="15" s="1"/>
  <c r="P129" i="15"/>
  <c r="O129" i="15"/>
  <c r="N129" i="15"/>
  <c r="M129" i="15"/>
  <c r="L129" i="15"/>
  <c r="B129" i="15"/>
  <c r="Q128" i="15" s="1"/>
  <c r="R128" i="15" s="1"/>
  <c r="T128" i="15"/>
  <c r="U128" i="15" s="1"/>
  <c r="S128" i="15"/>
  <c r="P128" i="15"/>
  <c r="N128" i="15"/>
  <c r="O128" i="15" s="1"/>
  <c r="M128" i="15"/>
  <c r="L128" i="15"/>
  <c r="B128" i="15"/>
  <c r="S127" i="15"/>
  <c r="T127" i="15" s="1"/>
  <c r="U127" i="15" s="1"/>
  <c r="Q127" i="15"/>
  <c r="R127" i="15" s="1"/>
  <c r="P127" i="15"/>
  <c r="O127" i="15"/>
  <c r="N127" i="15"/>
  <c r="M127" i="15"/>
  <c r="L127" i="15"/>
  <c r="B127" i="15"/>
  <c r="Q126" i="15" s="1"/>
  <c r="R126" i="15" s="1"/>
  <c r="T126" i="15"/>
  <c r="U126" i="15" s="1"/>
  <c r="S126" i="15"/>
  <c r="P126" i="15"/>
  <c r="N126" i="15"/>
  <c r="O126" i="15" s="1"/>
  <c r="M126" i="15"/>
  <c r="L126" i="15"/>
  <c r="B126" i="15"/>
  <c r="S125" i="15"/>
  <c r="T125" i="15" s="1"/>
  <c r="U125" i="15" s="1"/>
  <c r="Q125" i="15"/>
  <c r="R125" i="15" s="1"/>
  <c r="P125" i="15"/>
  <c r="O125" i="15"/>
  <c r="N125" i="15"/>
  <c r="M125" i="15"/>
  <c r="L125" i="15"/>
  <c r="B125" i="15"/>
  <c r="Q124" i="15" s="1"/>
  <c r="R124" i="15" s="1"/>
  <c r="T124" i="15"/>
  <c r="U124" i="15" s="1"/>
  <c r="S124" i="15"/>
  <c r="P124" i="15"/>
  <c r="N124" i="15"/>
  <c r="O124" i="15" s="1"/>
  <c r="M124" i="15"/>
  <c r="L124" i="15"/>
  <c r="B124" i="15"/>
  <c r="S123" i="15"/>
  <c r="T123" i="15" s="1"/>
  <c r="U123" i="15" s="1"/>
  <c r="Q123" i="15"/>
  <c r="R123" i="15" s="1"/>
  <c r="P123" i="15"/>
  <c r="O123" i="15"/>
  <c r="N123" i="15"/>
  <c r="M123" i="15"/>
  <c r="L123" i="15"/>
  <c r="B123" i="15"/>
  <c r="Q122" i="15" s="1"/>
  <c r="R122" i="15" s="1"/>
  <c r="T122" i="15"/>
  <c r="U122" i="15" s="1"/>
  <c r="S122" i="15"/>
  <c r="P122" i="15"/>
  <c r="N122" i="15"/>
  <c r="O122" i="15" s="1"/>
  <c r="M122" i="15"/>
  <c r="L122" i="15"/>
  <c r="B122" i="15"/>
  <c r="S121" i="15"/>
  <c r="T121" i="15" s="1"/>
  <c r="U121" i="15" s="1"/>
  <c r="Q121" i="15"/>
  <c r="R121" i="15" s="1"/>
  <c r="P121" i="15"/>
  <c r="O121" i="15"/>
  <c r="N121" i="15"/>
  <c r="M121" i="15"/>
  <c r="L121" i="15"/>
  <c r="B121" i="15"/>
  <c r="Q120" i="15" s="1"/>
  <c r="R120" i="15" s="1"/>
  <c r="T120" i="15"/>
  <c r="U120" i="15" s="1"/>
  <c r="S120" i="15"/>
  <c r="P120" i="15"/>
  <c r="N120" i="15"/>
  <c r="O120" i="15" s="1"/>
  <c r="M120" i="15"/>
  <c r="L120" i="15"/>
  <c r="B120" i="15"/>
  <c r="S119" i="15"/>
  <c r="T119" i="15" s="1"/>
  <c r="U119" i="15" s="1"/>
  <c r="Q119" i="15"/>
  <c r="R119" i="15" s="1"/>
  <c r="P119" i="15"/>
  <c r="O119" i="15"/>
  <c r="N119" i="15"/>
  <c r="M119" i="15"/>
  <c r="L119" i="15"/>
  <c r="B119" i="15"/>
  <c r="Q118" i="15" s="1"/>
  <c r="R118" i="15" s="1"/>
  <c r="T118" i="15"/>
  <c r="U118" i="15" s="1"/>
  <c r="S118" i="15"/>
  <c r="P118" i="15"/>
  <c r="N118" i="15"/>
  <c r="O118" i="15" s="1"/>
  <c r="M118" i="15"/>
  <c r="L118" i="15"/>
  <c r="B118" i="15"/>
  <c r="S117" i="15"/>
  <c r="T117" i="15" s="1"/>
  <c r="U117" i="15" s="1"/>
  <c r="Q117" i="15"/>
  <c r="R117" i="15" s="1"/>
  <c r="P117" i="15"/>
  <c r="O117" i="15"/>
  <c r="N117" i="15"/>
  <c r="M117" i="15"/>
  <c r="L117" i="15"/>
  <c r="B117" i="15"/>
  <c r="Q116" i="15" s="1"/>
  <c r="R116" i="15" s="1"/>
  <c r="T116" i="15"/>
  <c r="U116" i="15" s="1"/>
  <c r="S116" i="15"/>
  <c r="P116" i="15"/>
  <c r="N116" i="15"/>
  <c r="O116" i="15" s="1"/>
  <c r="M116" i="15"/>
  <c r="L116" i="15"/>
  <c r="B116" i="15"/>
  <c r="S115" i="15"/>
  <c r="T115" i="15" s="1"/>
  <c r="U115" i="15" s="1"/>
  <c r="Q115" i="15"/>
  <c r="R115" i="15" s="1"/>
  <c r="P115" i="15"/>
  <c r="O115" i="15"/>
  <c r="N115" i="15"/>
  <c r="M115" i="15"/>
  <c r="L115" i="15"/>
  <c r="B115" i="15"/>
  <c r="Q114" i="15" s="1"/>
  <c r="R114" i="15" s="1"/>
  <c r="T114" i="15"/>
  <c r="U114" i="15" s="1"/>
  <c r="S114" i="15"/>
  <c r="P114" i="15"/>
  <c r="N114" i="15"/>
  <c r="O114" i="15" s="1"/>
  <c r="M114" i="15"/>
  <c r="L114" i="15"/>
  <c r="B114" i="15"/>
  <c r="S113" i="15"/>
  <c r="T113" i="15" s="1"/>
  <c r="U113" i="15" s="1"/>
  <c r="Q113" i="15"/>
  <c r="R113" i="15" s="1"/>
  <c r="P113" i="15"/>
  <c r="O113" i="15"/>
  <c r="N113" i="15"/>
  <c r="M113" i="15"/>
  <c r="L113" i="15"/>
  <c r="B113" i="15"/>
  <c r="Q112" i="15" s="1"/>
  <c r="T112" i="15"/>
  <c r="U112" i="15" s="1"/>
  <c r="S112" i="15"/>
  <c r="R112" i="15"/>
  <c r="P112" i="15"/>
  <c r="N112" i="15"/>
  <c r="O112" i="15" s="1"/>
  <c r="M112" i="15"/>
  <c r="L112" i="15"/>
  <c r="B112" i="15"/>
  <c r="S111" i="15"/>
  <c r="T111" i="15" s="1"/>
  <c r="U111" i="15" s="1"/>
  <c r="Q111" i="15"/>
  <c r="R111" i="15" s="1"/>
  <c r="P111" i="15"/>
  <c r="O111" i="15"/>
  <c r="N111" i="15"/>
  <c r="M111" i="15"/>
  <c r="L111" i="15"/>
  <c r="B111" i="15"/>
  <c r="Q110" i="15" s="1"/>
  <c r="R110" i="15" s="1"/>
  <c r="T110" i="15"/>
  <c r="U110" i="15" s="1"/>
  <c r="S110" i="15"/>
  <c r="P110" i="15"/>
  <c r="N110" i="15"/>
  <c r="O110" i="15" s="1"/>
  <c r="M110" i="15"/>
  <c r="L110" i="15"/>
  <c r="B110" i="15"/>
  <c r="S109" i="15"/>
  <c r="T109" i="15" s="1"/>
  <c r="U109" i="15" s="1"/>
  <c r="Q109" i="15"/>
  <c r="R109" i="15" s="1"/>
  <c r="P109" i="15"/>
  <c r="O109" i="15"/>
  <c r="N109" i="15"/>
  <c r="M109" i="15"/>
  <c r="L109" i="15"/>
  <c r="B109" i="15"/>
  <c r="Q108" i="15" s="1"/>
  <c r="R108" i="15" s="1"/>
  <c r="U108" i="15"/>
  <c r="T108" i="15"/>
  <c r="S108" i="15"/>
  <c r="P108" i="15"/>
  <c r="N108" i="15"/>
  <c r="O108" i="15" s="1"/>
  <c r="M108" i="15"/>
  <c r="L108" i="15"/>
  <c r="B108" i="15"/>
  <c r="S107" i="15"/>
  <c r="T107" i="15" s="1"/>
  <c r="U107" i="15" s="1"/>
  <c r="Q107" i="15"/>
  <c r="R107" i="15" s="1"/>
  <c r="P107" i="15"/>
  <c r="O107" i="15"/>
  <c r="N107" i="15"/>
  <c r="M107" i="15"/>
  <c r="L107" i="15"/>
  <c r="B107" i="15"/>
  <c r="Q106" i="15" s="1"/>
  <c r="R106" i="15" s="1"/>
  <c r="T106" i="15"/>
  <c r="U106" i="15" s="1"/>
  <c r="S106" i="15"/>
  <c r="P106" i="15"/>
  <c r="N106" i="15"/>
  <c r="O106" i="15" s="1"/>
  <c r="M106" i="15"/>
  <c r="L106" i="15"/>
  <c r="B106" i="15"/>
  <c r="S105" i="15"/>
  <c r="T105" i="15" s="1"/>
  <c r="U105" i="15" s="1"/>
  <c r="Q105" i="15"/>
  <c r="R105" i="15" s="1"/>
  <c r="P105" i="15"/>
  <c r="O105" i="15"/>
  <c r="N105" i="15"/>
  <c r="M105" i="15"/>
  <c r="L105" i="15"/>
  <c r="B105" i="15"/>
  <c r="Q104" i="15" s="1"/>
  <c r="T104" i="15"/>
  <c r="U104" i="15" s="1"/>
  <c r="S104" i="15"/>
  <c r="R104" i="15"/>
  <c r="P104" i="15"/>
  <c r="N104" i="15"/>
  <c r="O104" i="15" s="1"/>
  <c r="M104" i="15"/>
  <c r="L104" i="15"/>
  <c r="B104" i="15"/>
  <c r="U103" i="15"/>
  <c r="S103" i="15"/>
  <c r="T103" i="15" s="1"/>
  <c r="Q103" i="15"/>
  <c r="R103" i="15" s="1"/>
  <c r="P103" i="15"/>
  <c r="O103" i="15"/>
  <c r="N103" i="15"/>
  <c r="M103" i="15"/>
  <c r="L103" i="15"/>
  <c r="B103" i="15"/>
  <c r="Q102" i="15" s="1"/>
  <c r="R102" i="15" s="1"/>
  <c r="T102" i="15"/>
  <c r="U102" i="15" s="1"/>
  <c r="S102" i="15"/>
  <c r="P102" i="15"/>
  <c r="N102" i="15"/>
  <c r="O102" i="15" s="1"/>
  <c r="M102" i="15"/>
  <c r="L102" i="15"/>
  <c r="B102" i="15"/>
  <c r="S101" i="15"/>
  <c r="T101" i="15" s="1"/>
  <c r="U101" i="15" s="1"/>
  <c r="Q101" i="15"/>
  <c r="R101" i="15" s="1"/>
  <c r="P101" i="15"/>
  <c r="O101" i="15"/>
  <c r="N101" i="15"/>
  <c r="M101" i="15"/>
  <c r="L101" i="15"/>
  <c r="B101" i="15"/>
  <c r="Q100" i="15" s="1"/>
  <c r="R100" i="15" s="1"/>
  <c r="T100" i="15"/>
  <c r="U100" i="15" s="1"/>
  <c r="S100" i="15"/>
  <c r="P100" i="15"/>
  <c r="N100" i="15"/>
  <c r="O100" i="15" s="1"/>
  <c r="M100" i="15"/>
  <c r="L100" i="15"/>
  <c r="B100" i="15"/>
  <c r="S99" i="15"/>
  <c r="T99" i="15" s="1"/>
  <c r="U99" i="15" s="1"/>
  <c r="Q99" i="15"/>
  <c r="R99" i="15" s="1"/>
  <c r="P99" i="15"/>
  <c r="O99" i="15"/>
  <c r="N99" i="15"/>
  <c r="M99" i="15"/>
  <c r="L99" i="15"/>
  <c r="B99" i="15"/>
  <c r="Q98" i="15" s="1"/>
  <c r="R98" i="15" s="1"/>
  <c r="T98" i="15"/>
  <c r="U98" i="15" s="1"/>
  <c r="S98" i="15"/>
  <c r="P98" i="15"/>
  <c r="N98" i="15"/>
  <c r="O98" i="15" s="1"/>
  <c r="M98" i="15"/>
  <c r="L98" i="15"/>
  <c r="B98" i="15"/>
  <c r="S97" i="15"/>
  <c r="T97" i="15" s="1"/>
  <c r="U97" i="15" s="1"/>
  <c r="Q97" i="15"/>
  <c r="R97" i="15" s="1"/>
  <c r="P97" i="15"/>
  <c r="O97" i="15"/>
  <c r="N97" i="15"/>
  <c r="M97" i="15"/>
  <c r="L97" i="15"/>
  <c r="B97" i="15"/>
  <c r="Q96" i="15" s="1"/>
  <c r="U96" i="15"/>
  <c r="T96" i="15"/>
  <c r="S96" i="15"/>
  <c r="R96" i="15"/>
  <c r="P96" i="15"/>
  <c r="N96" i="15"/>
  <c r="O96" i="15" s="1"/>
  <c r="M96" i="15"/>
  <c r="L96" i="15"/>
  <c r="B96" i="15"/>
  <c r="S95" i="15"/>
  <c r="T95" i="15" s="1"/>
  <c r="U95" i="15" s="1"/>
  <c r="Q95" i="15"/>
  <c r="R95" i="15" s="1"/>
  <c r="P95" i="15"/>
  <c r="O95" i="15"/>
  <c r="N95" i="15"/>
  <c r="M95" i="15"/>
  <c r="L95" i="15"/>
  <c r="B95" i="15"/>
  <c r="Q94" i="15" s="1"/>
  <c r="R94" i="15" s="1"/>
  <c r="T94" i="15"/>
  <c r="U94" i="15" s="1"/>
  <c r="S94" i="15"/>
  <c r="P94" i="15"/>
  <c r="N94" i="15"/>
  <c r="O94" i="15" s="1"/>
  <c r="M94" i="15"/>
  <c r="L94" i="15"/>
  <c r="B94" i="15"/>
  <c r="S93" i="15"/>
  <c r="T93" i="15" s="1"/>
  <c r="U93" i="15" s="1"/>
  <c r="Q93" i="15"/>
  <c r="R93" i="15" s="1"/>
  <c r="P93" i="15"/>
  <c r="O93" i="15"/>
  <c r="N93" i="15"/>
  <c r="M93" i="15"/>
  <c r="L93" i="15"/>
  <c r="B93" i="15"/>
  <c r="Q92" i="15" s="1"/>
  <c r="R92" i="15" s="1"/>
  <c r="T92" i="15"/>
  <c r="U92" i="15" s="1"/>
  <c r="S92" i="15"/>
  <c r="P92" i="15"/>
  <c r="N92" i="15"/>
  <c r="O92" i="15" s="1"/>
  <c r="M92" i="15"/>
  <c r="L92" i="15"/>
  <c r="B92" i="15"/>
  <c r="S91" i="15"/>
  <c r="T91" i="15" s="1"/>
  <c r="U91" i="15" s="1"/>
  <c r="Q91" i="15"/>
  <c r="R91" i="15" s="1"/>
  <c r="P91" i="15"/>
  <c r="O91" i="15"/>
  <c r="N91" i="15"/>
  <c r="M91" i="15"/>
  <c r="L91" i="15"/>
  <c r="B91" i="15"/>
  <c r="Q90" i="15" s="1"/>
  <c r="R90" i="15" s="1"/>
  <c r="T90" i="15"/>
  <c r="U90" i="15" s="1"/>
  <c r="S90" i="15"/>
  <c r="P90" i="15"/>
  <c r="N90" i="15"/>
  <c r="O90" i="15" s="1"/>
  <c r="M90" i="15"/>
  <c r="L90" i="15"/>
  <c r="B90" i="15"/>
  <c r="S89" i="15"/>
  <c r="T89" i="15" s="1"/>
  <c r="U89" i="15" s="1"/>
  <c r="Q89" i="15"/>
  <c r="R89" i="15" s="1"/>
  <c r="P89" i="15"/>
  <c r="O89" i="15"/>
  <c r="N89" i="15"/>
  <c r="M89" i="15"/>
  <c r="L89" i="15"/>
  <c r="B89" i="15"/>
  <c r="Q88" i="15" s="1"/>
  <c r="R88" i="15" s="1"/>
  <c r="T88" i="15"/>
  <c r="U88" i="15" s="1"/>
  <c r="S88" i="15"/>
  <c r="P88" i="15"/>
  <c r="N88" i="15"/>
  <c r="O88" i="15" s="1"/>
  <c r="M88" i="15"/>
  <c r="L88" i="15"/>
  <c r="B88" i="15"/>
  <c r="S87" i="15"/>
  <c r="T87" i="15" s="1"/>
  <c r="U87" i="15" s="1"/>
  <c r="Q87" i="15"/>
  <c r="R87" i="15" s="1"/>
  <c r="P87" i="15"/>
  <c r="O87" i="15"/>
  <c r="N87" i="15"/>
  <c r="M87" i="15"/>
  <c r="L87" i="15"/>
  <c r="B87" i="15"/>
  <c r="Q86" i="15" s="1"/>
  <c r="R86" i="15" s="1"/>
  <c r="T86" i="15"/>
  <c r="U86" i="15" s="1"/>
  <c r="S86" i="15"/>
  <c r="P86" i="15"/>
  <c r="N86" i="15"/>
  <c r="O86" i="15" s="1"/>
  <c r="M86" i="15"/>
  <c r="L86" i="15"/>
  <c r="B86" i="15"/>
  <c r="S85" i="15"/>
  <c r="T85" i="15" s="1"/>
  <c r="U85" i="15" s="1"/>
  <c r="Q85" i="15"/>
  <c r="R85" i="15" s="1"/>
  <c r="P85" i="15"/>
  <c r="O85" i="15"/>
  <c r="N85" i="15"/>
  <c r="M85" i="15"/>
  <c r="L85" i="15"/>
  <c r="B85" i="15"/>
  <c r="Q84" i="15" s="1"/>
  <c r="R84" i="15" s="1"/>
  <c r="T84" i="15"/>
  <c r="U84" i="15" s="1"/>
  <c r="S84" i="15"/>
  <c r="P84" i="15"/>
  <c r="N84" i="15"/>
  <c r="O84" i="15" s="1"/>
  <c r="M84" i="15"/>
  <c r="L84" i="15"/>
  <c r="B84" i="15"/>
  <c r="S83" i="15"/>
  <c r="T83" i="15" s="1"/>
  <c r="U83" i="15" s="1"/>
  <c r="Q83" i="15"/>
  <c r="R83" i="15" s="1"/>
  <c r="P83" i="15"/>
  <c r="O83" i="15"/>
  <c r="N83" i="15"/>
  <c r="M83" i="15"/>
  <c r="L83" i="15"/>
  <c r="B83" i="15"/>
  <c r="Q82" i="15" s="1"/>
  <c r="R82" i="15" s="1"/>
  <c r="T82" i="15"/>
  <c r="U82" i="15" s="1"/>
  <c r="S82" i="15"/>
  <c r="P82" i="15"/>
  <c r="N82" i="15"/>
  <c r="O82" i="15" s="1"/>
  <c r="M82" i="15"/>
  <c r="L82" i="15"/>
  <c r="B82" i="15"/>
  <c r="S81" i="15"/>
  <c r="T81" i="15" s="1"/>
  <c r="U81" i="15" s="1"/>
  <c r="Q81" i="15"/>
  <c r="R81" i="15" s="1"/>
  <c r="P81" i="15"/>
  <c r="O81" i="15"/>
  <c r="N81" i="15"/>
  <c r="M81" i="15"/>
  <c r="L81" i="15"/>
  <c r="B81" i="15"/>
  <c r="Q80" i="15" s="1"/>
  <c r="R80" i="15" s="1"/>
  <c r="T80" i="15"/>
  <c r="U80" i="15" s="1"/>
  <c r="S80" i="15"/>
  <c r="P80" i="15"/>
  <c r="N80" i="15"/>
  <c r="O80" i="15" s="1"/>
  <c r="M80" i="15"/>
  <c r="L80" i="15"/>
  <c r="B80" i="15"/>
  <c r="S79" i="15"/>
  <c r="T79" i="15" s="1"/>
  <c r="U79" i="15" s="1"/>
  <c r="Q79" i="15"/>
  <c r="R79" i="15" s="1"/>
  <c r="P79" i="15"/>
  <c r="O79" i="15"/>
  <c r="N79" i="15"/>
  <c r="M79" i="15"/>
  <c r="L79" i="15"/>
  <c r="B79" i="15"/>
  <c r="Q78" i="15" s="1"/>
  <c r="R78" i="15" s="1"/>
  <c r="T78" i="15"/>
  <c r="U78" i="15" s="1"/>
  <c r="S78" i="15"/>
  <c r="P78" i="15"/>
  <c r="N78" i="15"/>
  <c r="O78" i="15" s="1"/>
  <c r="M78" i="15"/>
  <c r="L78" i="15"/>
  <c r="B78" i="15"/>
  <c r="S77" i="15"/>
  <c r="T77" i="15" s="1"/>
  <c r="U77" i="15" s="1"/>
  <c r="Q77" i="15"/>
  <c r="R77" i="15" s="1"/>
  <c r="P77" i="15"/>
  <c r="O77" i="15"/>
  <c r="N77" i="15"/>
  <c r="M77" i="15"/>
  <c r="L77" i="15"/>
  <c r="B77" i="15"/>
  <c r="Q76" i="15" s="1"/>
  <c r="R76" i="15" s="1"/>
  <c r="U76" i="15"/>
  <c r="T76" i="15"/>
  <c r="S76" i="15"/>
  <c r="P76" i="15"/>
  <c r="N76" i="15"/>
  <c r="O76" i="15" s="1"/>
  <c r="M76" i="15"/>
  <c r="L76" i="15"/>
  <c r="B76" i="15"/>
  <c r="S75" i="15"/>
  <c r="T75" i="15" s="1"/>
  <c r="U75" i="15" s="1"/>
  <c r="Q75" i="15"/>
  <c r="R75" i="15" s="1"/>
  <c r="P75" i="15"/>
  <c r="O75" i="15"/>
  <c r="N75" i="15"/>
  <c r="M75" i="15"/>
  <c r="L75" i="15"/>
  <c r="B75" i="15"/>
  <c r="Q74" i="15" s="1"/>
  <c r="R74" i="15" s="1"/>
  <c r="T74" i="15"/>
  <c r="U74" i="15" s="1"/>
  <c r="S74" i="15"/>
  <c r="P74" i="15"/>
  <c r="N74" i="15"/>
  <c r="O74" i="15" s="1"/>
  <c r="M74" i="15"/>
  <c r="L74" i="15"/>
  <c r="B74" i="15"/>
  <c r="S73" i="15"/>
  <c r="T73" i="15" s="1"/>
  <c r="U73" i="15" s="1"/>
  <c r="Q73" i="15"/>
  <c r="R73" i="15" s="1"/>
  <c r="P73" i="15"/>
  <c r="O73" i="15"/>
  <c r="N73" i="15"/>
  <c r="M73" i="15"/>
  <c r="L73" i="15"/>
  <c r="B73" i="15"/>
  <c r="Q72" i="15" s="1"/>
  <c r="T72" i="15"/>
  <c r="U72" i="15" s="1"/>
  <c r="S72" i="15"/>
  <c r="R72" i="15"/>
  <c r="P72" i="15"/>
  <c r="N72" i="15"/>
  <c r="O72" i="15" s="1"/>
  <c r="M72" i="15"/>
  <c r="L72" i="15"/>
  <c r="B72" i="15"/>
  <c r="S71" i="15"/>
  <c r="T71" i="15" s="1"/>
  <c r="U71" i="15" s="1"/>
  <c r="Q71" i="15"/>
  <c r="R71" i="15" s="1"/>
  <c r="P71" i="15"/>
  <c r="O71" i="15"/>
  <c r="N71" i="15"/>
  <c r="M71" i="15"/>
  <c r="L71" i="15"/>
  <c r="B71" i="15"/>
  <c r="Q70" i="15" s="1"/>
  <c r="R70" i="15" s="1"/>
  <c r="T70" i="15"/>
  <c r="U70" i="15" s="1"/>
  <c r="S70" i="15"/>
  <c r="P70" i="15"/>
  <c r="N70" i="15"/>
  <c r="O70" i="15" s="1"/>
  <c r="M70" i="15"/>
  <c r="L70" i="15"/>
  <c r="B70" i="15"/>
  <c r="S69" i="15"/>
  <c r="T69" i="15" s="1"/>
  <c r="U69" i="15" s="1"/>
  <c r="Q69" i="15"/>
  <c r="R69" i="15" s="1"/>
  <c r="P69" i="15"/>
  <c r="O69" i="15"/>
  <c r="N69" i="15"/>
  <c r="M69" i="15"/>
  <c r="L69" i="15"/>
  <c r="B69" i="15"/>
  <c r="Q68" i="15" s="1"/>
  <c r="R68" i="15" s="1"/>
  <c r="T68" i="15"/>
  <c r="U68" i="15" s="1"/>
  <c r="S68" i="15"/>
  <c r="P68" i="15"/>
  <c r="N68" i="15"/>
  <c r="O68" i="15" s="1"/>
  <c r="M68" i="15"/>
  <c r="L68" i="15"/>
  <c r="B68" i="15"/>
  <c r="S67" i="15"/>
  <c r="T67" i="15" s="1"/>
  <c r="U67" i="15" s="1"/>
  <c r="Q67" i="15"/>
  <c r="R67" i="15" s="1"/>
  <c r="P67" i="15"/>
  <c r="O67" i="15"/>
  <c r="N67" i="15"/>
  <c r="M67" i="15"/>
  <c r="L67" i="15"/>
  <c r="B67" i="15"/>
  <c r="Q66" i="15" s="1"/>
  <c r="R66" i="15" s="1"/>
  <c r="T66" i="15"/>
  <c r="U66" i="15" s="1"/>
  <c r="S66" i="15"/>
  <c r="P66" i="15"/>
  <c r="N66" i="15"/>
  <c r="O66" i="15" s="1"/>
  <c r="M66" i="15"/>
  <c r="L66" i="15"/>
  <c r="B66" i="15"/>
  <c r="S65" i="15"/>
  <c r="T65" i="15" s="1"/>
  <c r="U65" i="15" s="1"/>
  <c r="Q65" i="15"/>
  <c r="R65" i="15" s="1"/>
  <c r="P65" i="15"/>
  <c r="O65" i="15"/>
  <c r="N65" i="15"/>
  <c r="M65" i="15"/>
  <c r="L65" i="15"/>
  <c r="B65" i="15"/>
  <c r="Q64" i="15" s="1"/>
  <c r="U64" i="15"/>
  <c r="T64" i="15"/>
  <c r="S64" i="15"/>
  <c r="R64" i="15"/>
  <c r="P64" i="15"/>
  <c r="N64" i="15"/>
  <c r="O64" i="15" s="1"/>
  <c r="M64" i="15"/>
  <c r="L64" i="15"/>
  <c r="B64" i="15"/>
  <c r="S63" i="15"/>
  <c r="T63" i="15" s="1"/>
  <c r="U63" i="15" s="1"/>
  <c r="Q63" i="15"/>
  <c r="R63" i="15" s="1"/>
  <c r="P63" i="15"/>
  <c r="O63" i="15"/>
  <c r="N63" i="15"/>
  <c r="M63" i="15"/>
  <c r="L63" i="15"/>
  <c r="B63" i="15"/>
  <c r="Q62" i="15" s="1"/>
  <c r="R62" i="15" s="1"/>
  <c r="T62" i="15"/>
  <c r="U62" i="15" s="1"/>
  <c r="S62" i="15"/>
  <c r="P62" i="15"/>
  <c r="N62" i="15"/>
  <c r="O62" i="15" s="1"/>
  <c r="M62" i="15"/>
  <c r="L62" i="15"/>
  <c r="B62" i="15"/>
  <c r="Q61" i="15" s="1"/>
  <c r="R61" i="15" s="1"/>
  <c r="S61" i="15"/>
  <c r="T61" i="15" s="1"/>
  <c r="U61" i="15" s="1"/>
  <c r="P61" i="15"/>
  <c r="O61" i="15"/>
  <c r="N61" i="15"/>
  <c r="M61" i="15"/>
  <c r="L61" i="15"/>
  <c r="B61" i="15"/>
  <c r="Q60" i="15" s="1"/>
  <c r="R60" i="15" s="1"/>
  <c r="T60" i="15"/>
  <c r="U60" i="15" s="1"/>
  <c r="S60" i="15"/>
  <c r="P60" i="15"/>
  <c r="N60" i="15"/>
  <c r="O60" i="15" s="1"/>
  <c r="M60" i="15"/>
  <c r="L60" i="15"/>
  <c r="B60" i="15"/>
  <c r="S59" i="15"/>
  <c r="T59" i="15" s="1"/>
  <c r="U59" i="15" s="1"/>
  <c r="Q59" i="15"/>
  <c r="R59" i="15" s="1"/>
  <c r="P59" i="15"/>
  <c r="O59" i="15"/>
  <c r="N59" i="15"/>
  <c r="M59" i="15"/>
  <c r="L59" i="15"/>
  <c r="B59" i="15"/>
  <c r="Q58" i="15" s="1"/>
  <c r="R58" i="15" s="1"/>
  <c r="T58" i="15"/>
  <c r="U58" i="15" s="1"/>
  <c r="S58" i="15"/>
  <c r="P58" i="15"/>
  <c r="N58" i="15"/>
  <c r="O58" i="15" s="1"/>
  <c r="M58" i="15"/>
  <c r="L58" i="15"/>
  <c r="B58" i="15"/>
  <c r="S57" i="15"/>
  <c r="T57" i="15" s="1"/>
  <c r="U57" i="15" s="1"/>
  <c r="Q57" i="15"/>
  <c r="R57" i="15" s="1"/>
  <c r="P57" i="15"/>
  <c r="O57" i="15"/>
  <c r="N57" i="15"/>
  <c r="M57" i="15"/>
  <c r="L57" i="15"/>
  <c r="B57" i="15"/>
  <c r="Q56" i="15" s="1"/>
  <c r="T56" i="15"/>
  <c r="U56" i="15" s="1"/>
  <c r="S56" i="15"/>
  <c r="R56" i="15"/>
  <c r="P56" i="15"/>
  <c r="N56" i="15"/>
  <c r="O56" i="15" s="1"/>
  <c r="M56" i="15"/>
  <c r="B56" i="15"/>
  <c r="Q55" i="15" s="1"/>
  <c r="R55" i="15" s="1"/>
  <c r="T55" i="15"/>
  <c r="U55" i="15" s="1"/>
  <c r="S55" i="15"/>
  <c r="P55" i="15"/>
  <c r="N55" i="15"/>
  <c r="O55" i="15" s="1"/>
  <c r="M55" i="15"/>
  <c r="B55" i="15"/>
  <c r="Q54" i="15" s="1"/>
  <c r="R54" i="15" s="1"/>
  <c r="T54" i="15"/>
  <c r="U54" i="15" s="1"/>
  <c r="S54" i="15"/>
  <c r="P54" i="15"/>
  <c r="N54" i="15"/>
  <c r="O54" i="15" s="1"/>
  <c r="M54" i="15"/>
  <c r="B54" i="15"/>
  <c r="Q53" i="15" s="1"/>
  <c r="R53" i="15" s="1"/>
  <c r="T53" i="15"/>
  <c r="U53" i="15" s="1"/>
  <c r="S53" i="15"/>
  <c r="P53" i="15"/>
  <c r="N53" i="15"/>
  <c r="O53" i="15" s="1"/>
  <c r="M53" i="15"/>
  <c r="B53" i="15"/>
  <c r="Q52" i="15" s="1"/>
  <c r="R52" i="15" s="1"/>
  <c r="T52" i="15"/>
  <c r="U52" i="15" s="1"/>
  <c r="S52" i="15"/>
  <c r="P52" i="15"/>
  <c r="N52" i="15"/>
  <c r="O52" i="15" s="1"/>
  <c r="M52" i="15"/>
  <c r="B52" i="15"/>
  <c r="Q51" i="15" s="1"/>
  <c r="R51" i="15" s="1"/>
  <c r="T51" i="15"/>
  <c r="U51" i="15" s="1"/>
  <c r="S51" i="15"/>
  <c r="P51" i="15"/>
  <c r="N51" i="15"/>
  <c r="O51" i="15" s="1"/>
  <c r="M51" i="15"/>
  <c r="L51" i="15"/>
  <c r="B51" i="15"/>
  <c r="S50" i="15"/>
  <c r="T50" i="15" s="1"/>
  <c r="U50" i="15" s="1"/>
  <c r="Q50" i="15"/>
  <c r="R50" i="15" s="1"/>
  <c r="P50" i="15"/>
  <c r="O50" i="15"/>
  <c r="N50" i="15"/>
  <c r="M50" i="15"/>
  <c r="L50" i="15"/>
  <c r="B50" i="15"/>
  <c r="Q49" i="15" s="1"/>
  <c r="R49" i="15" s="1"/>
  <c r="T49" i="15"/>
  <c r="U49" i="15" s="1"/>
  <c r="S49" i="15"/>
  <c r="P49" i="15"/>
  <c r="N49" i="15"/>
  <c r="O49" i="15" s="1"/>
  <c r="M49" i="15"/>
  <c r="L49" i="15"/>
  <c r="B49" i="15"/>
  <c r="S48" i="15"/>
  <c r="T48" i="15" s="1"/>
  <c r="U48" i="15" s="1"/>
  <c r="Q48" i="15"/>
  <c r="R48" i="15" s="1"/>
  <c r="P48" i="15"/>
  <c r="O48" i="15"/>
  <c r="N48" i="15"/>
  <c r="M48" i="15"/>
  <c r="L48" i="15"/>
  <c r="B48" i="15"/>
  <c r="Q47" i="15" s="1"/>
  <c r="R47" i="15" s="1"/>
  <c r="T47" i="15"/>
  <c r="U47" i="15" s="1"/>
  <c r="S47" i="15"/>
  <c r="P47" i="15"/>
  <c r="N47" i="15"/>
  <c r="O47" i="15" s="1"/>
  <c r="M47" i="15"/>
  <c r="L47" i="15"/>
  <c r="B47" i="15"/>
  <c r="Q46" i="15" s="1"/>
  <c r="R46" i="15" s="1"/>
  <c r="S46" i="15"/>
  <c r="T46" i="15" s="1"/>
  <c r="U46" i="15" s="1"/>
  <c r="P46" i="15"/>
  <c r="O46" i="15"/>
  <c r="N46" i="15"/>
  <c r="M46" i="15"/>
  <c r="L46" i="15"/>
  <c r="B46" i="15"/>
  <c r="Q45" i="15" s="1"/>
  <c r="R45" i="15" s="1"/>
  <c r="T45" i="15"/>
  <c r="U45" i="15" s="1"/>
  <c r="S45" i="15"/>
  <c r="P45" i="15"/>
  <c r="N45" i="15"/>
  <c r="O45" i="15" s="1"/>
  <c r="M45" i="15"/>
  <c r="L45" i="15"/>
  <c r="B45" i="15"/>
  <c r="S44" i="15"/>
  <c r="T44" i="15" s="1"/>
  <c r="U44" i="15" s="1"/>
  <c r="Q44" i="15"/>
  <c r="R44" i="15" s="1"/>
  <c r="P44" i="15"/>
  <c r="O44" i="15"/>
  <c r="N44" i="15"/>
  <c r="M44" i="15"/>
  <c r="L44" i="15"/>
  <c r="B44" i="15"/>
  <c r="Q43" i="15" s="1"/>
  <c r="R43" i="15" s="1"/>
  <c r="T43" i="15"/>
  <c r="U43" i="15" s="1"/>
  <c r="S43" i="15"/>
  <c r="P43" i="15"/>
  <c r="N43" i="15"/>
  <c r="O43" i="15" s="1"/>
  <c r="M43" i="15"/>
  <c r="L43" i="15"/>
  <c r="B43" i="15"/>
  <c r="S42" i="15"/>
  <c r="T42" i="15" s="1"/>
  <c r="U42" i="15" s="1"/>
  <c r="Q42" i="15"/>
  <c r="R42" i="15" s="1"/>
  <c r="P42" i="15"/>
  <c r="O42" i="15"/>
  <c r="N42" i="15"/>
  <c r="M42" i="15"/>
  <c r="L42" i="15"/>
  <c r="B42" i="15"/>
  <c r="Q41" i="15" s="1"/>
  <c r="T41" i="15"/>
  <c r="U41" i="15" s="1"/>
  <c r="S41" i="15"/>
  <c r="R41" i="15"/>
  <c r="P41" i="15"/>
  <c r="N41" i="15"/>
  <c r="O41" i="15" s="1"/>
  <c r="M41" i="15"/>
  <c r="L41" i="15"/>
  <c r="B41" i="15"/>
  <c r="S40" i="15"/>
  <c r="T40" i="15" s="1"/>
  <c r="U40" i="15" s="1"/>
  <c r="Q40" i="15"/>
  <c r="R40" i="15" s="1"/>
  <c r="P40" i="15"/>
  <c r="O40" i="15"/>
  <c r="N40" i="15"/>
  <c r="M40" i="15"/>
  <c r="L40" i="15"/>
  <c r="B40" i="15"/>
  <c r="Q39" i="15" s="1"/>
  <c r="R39" i="15" s="1"/>
  <c r="T39" i="15"/>
  <c r="U39" i="15" s="1"/>
  <c r="S39" i="15"/>
  <c r="P39" i="15"/>
  <c r="N39" i="15"/>
  <c r="O39" i="15" s="1"/>
  <c r="M39" i="15"/>
  <c r="L39" i="15"/>
  <c r="B39" i="15"/>
  <c r="Q38" i="15" s="1"/>
  <c r="R38" i="15" s="1"/>
  <c r="S38" i="15"/>
  <c r="T38" i="15" s="1"/>
  <c r="U38" i="15" s="1"/>
  <c r="P38" i="15"/>
  <c r="O38" i="15"/>
  <c r="N38" i="15"/>
  <c r="M38" i="15"/>
  <c r="L38" i="15"/>
  <c r="B38" i="15"/>
  <c r="Q37" i="15" s="1"/>
  <c r="R37" i="15" s="1"/>
  <c r="T37" i="15"/>
  <c r="U37" i="15" s="1"/>
  <c r="S37" i="15"/>
  <c r="P37" i="15"/>
  <c r="N37" i="15"/>
  <c r="O37" i="15" s="1"/>
  <c r="M37" i="15"/>
  <c r="L37" i="15"/>
  <c r="B37" i="15"/>
  <c r="S36" i="15"/>
  <c r="T36" i="15" s="1"/>
  <c r="U36" i="15" s="1"/>
  <c r="Q36" i="15"/>
  <c r="R36" i="15" s="1"/>
  <c r="P36" i="15"/>
  <c r="O36" i="15"/>
  <c r="N36" i="15"/>
  <c r="M36" i="15"/>
  <c r="L36" i="15"/>
  <c r="B36" i="15"/>
  <c r="Q35" i="15" s="1"/>
  <c r="R35" i="15" s="1"/>
  <c r="T35" i="15"/>
  <c r="U35" i="15" s="1"/>
  <c r="S35" i="15"/>
  <c r="M35" i="15"/>
  <c r="L35" i="15"/>
  <c r="B35" i="15"/>
  <c r="T34" i="15"/>
  <c r="U34" i="15" s="1"/>
  <c r="R34" i="15"/>
  <c r="M34" i="15"/>
  <c r="L34" i="15"/>
  <c r="B34" i="15"/>
  <c r="T33" i="15"/>
  <c r="U33" i="15" s="1"/>
  <c r="R33" i="15"/>
  <c r="M33" i="15"/>
  <c r="L33" i="15"/>
  <c r="B33" i="15"/>
  <c r="T32" i="15"/>
  <c r="U32" i="15" s="1"/>
  <c r="R32" i="15"/>
  <c r="M32" i="15"/>
  <c r="L32" i="15"/>
  <c r="B32" i="15"/>
  <c r="T31" i="15"/>
  <c r="U31" i="15" s="1"/>
  <c r="R31" i="15"/>
  <c r="M31" i="15"/>
  <c r="L31" i="15"/>
  <c r="B31" i="15"/>
  <c r="T30" i="15"/>
  <c r="U30" i="15" s="1"/>
  <c r="R30" i="15"/>
  <c r="M30" i="15"/>
  <c r="L30" i="15"/>
  <c r="B30" i="15"/>
  <c r="T29" i="15"/>
  <c r="U29" i="15" s="1"/>
  <c r="R29" i="15"/>
  <c r="M29" i="15"/>
  <c r="L29" i="15"/>
  <c r="B29" i="15"/>
  <c r="T28" i="15"/>
  <c r="U28" i="15" s="1"/>
  <c r="R28" i="15"/>
  <c r="M28" i="15"/>
  <c r="L28" i="15"/>
  <c r="B28" i="15"/>
  <c r="T27" i="15"/>
  <c r="U27" i="15" s="1"/>
  <c r="R27" i="15"/>
  <c r="M27" i="15"/>
  <c r="L27" i="15"/>
  <c r="B27" i="15"/>
  <c r="T26" i="15"/>
  <c r="U26" i="15" s="1"/>
  <c r="R26" i="15"/>
  <c r="M26" i="15"/>
  <c r="L26" i="15"/>
  <c r="B26" i="15"/>
  <c r="T25" i="15"/>
  <c r="U25" i="15" s="1"/>
  <c r="R25" i="15"/>
  <c r="M25" i="15"/>
  <c r="L25" i="15"/>
  <c r="B25" i="15"/>
  <c r="T24" i="15"/>
  <c r="U24" i="15" s="1"/>
  <c r="R24" i="15"/>
  <c r="M24" i="15"/>
  <c r="L24" i="15"/>
  <c r="B24" i="15"/>
  <c r="T23" i="15"/>
  <c r="U23" i="15" s="1"/>
  <c r="R23" i="15"/>
  <c r="M23" i="15"/>
  <c r="L23" i="15"/>
  <c r="B23" i="15"/>
  <c r="T22" i="15"/>
  <c r="U22" i="15" s="1"/>
  <c r="R22" i="15"/>
  <c r="M22" i="15"/>
  <c r="L22" i="15"/>
  <c r="B22" i="15"/>
  <c r="T21" i="15"/>
  <c r="U21" i="15" s="1"/>
  <c r="R21" i="15"/>
  <c r="M21" i="15"/>
  <c r="L21" i="15"/>
  <c r="B21" i="15"/>
  <c r="T20" i="15"/>
  <c r="U20" i="15" s="1"/>
  <c r="R20" i="15"/>
  <c r="M20" i="15"/>
  <c r="L20" i="15"/>
  <c r="B20" i="15"/>
  <c r="T19" i="15"/>
  <c r="U19" i="15" s="1"/>
  <c r="R19" i="15"/>
  <c r="M19" i="15"/>
  <c r="L19" i="15"/>
  <c r="B19" i="15"/>
  <c r="T18" i="15"/>
  <c r="U18" i="15" s="1"/>
  <c r="R18" i="15"/>
  <c r="M18" i="15"/>
  <c r="L18" i="15"/>
  <c r="B18" i="15"/>
  <c r="T17" i="15"/>
  <c r="U17" i="15" s="1"/>
  <c r="R17" i="15"/>
  <c r="M17" i="15"/>
  <c r="L17" i="15"/>
  <c r="B17" i="15"/>
  <c r="T16" i="15"/>
  <c r="U16" i="15" s="1"/>
  <c r="R16" i="15"/>
  <c r="M16" i="15"/>
  <c r="L16" i="15"/>
  <c r="B16" i="15"/>
  <c r="T15" i="15"/>
  <c r="U15" i="15" s="1"/>
  <c r="R15" i="15"/>
  <c r="M15" i="15"/>
  <c r="L15" i="15"/>
  <c r="B15" i="15"/>
  <c r="T14" i="15"/>
  <c r="U14" i="15" s="1"/>
  <c r="R14" i="15"/>
  <c r="M14" i="15"/>
  <c r="L14" i="15"/>
  <c r="B14" i="15"/>
  <c r="T13" i="15"/>
  <c r="U13" i="15" s="1"/>
  <c r="R13" i="15"/>
  <c r="M13" i="15"/>
  <c r="L13" i="15"/>
  <c r="B13" i="15"/>
  <c r="T12" i="15"/>
  <c r="R12" i="15"/>
  <c r="M12" i="15"/>
  <c r="L12" i="15"/>
  <c r="B12" i="15"/>
  <c r="T11" i="15"/>
  <c r="R11" i="15"/>
  <c r="M11" i="15"/>
  <c r="L11" i="15"/>
  <c r="B11" i="15"/>
  <c r="T10" i="15"/>
  <c r="R10" i="15"/>
  <c r="M10" i="15"/>
  <c r="L10" i="15"/>
  <c r="B10" i="15"/>
  <c r="T9" i="15"/>
  <c r="R9" i="15"/>
  <c r="M9" i="15"/>
  <c r="L9" i="15"/>
  <c r="B9" i="15"/>
  <c r="T8" i="15"/>
  <c r="R8" i="15"/>
  <c r="M8" i="15"/>
  <c r="L8" i="15"/>
  <c r="B8" i="15"/>
  <c r="T7" i="15"/>
  <c r="R7" i="15"/>
  <c r="M7" i="15"/>
  <c r="L7" i="15"/>
  <c r="B7" i="15"/>
  <c r="T6" i="15"/>
  <c r="R6" i="15"/>
  <c r="M6" i="15"/>
  <c r="L6" i="15"/>
  <c r="B6" i="15"/>
  <c r="T5" i="15"/>
  <c r="R5" i="15"/>
  <c r="M5" i="15"/>
  <c r="L5" i="15"/>
  <c r="B5" i="15"/>
  <c r="T4" i="15"/>
  <c r="R4" i="15"/>
  <c r="M4" i="15"/>
  <c r="L4" i="15"/>
  <c r="B4" i="15"/>
  <c r="T3" i="15"/>
  <c r="R3" i="15"/>
  <c r="M3" i="15"/>
  <c r="L3" i="15"/>
  <c r="B3" i="15"/>
  <c r="Q124" i="3"/>
  <c r="P124" i="3"/>
  <c r="H1032" i="4"/>
  <c r="G1032" i="4"/>
  <c r="B1032" i="4"/>
  <c r="G51" i="4"/>
  <c r="G1369" i="4"/>
  <c r="G1371" i="4"/>
  <c r="G1372" i="4"/>
  <c r="S717" i="3"/>
  <c r="T717" i="3" s="1"/>
  <c r="U717" i="3" s="1"/>
  <c r="P717" i="3"/>
  <c r="N717" i="3"/>
  <c r="O717" i="3" s="1"/>
  <c r="M717" i="3"/>
  <c r="L717" i="3"/>
  <c r="Q716" i="3"/>
  <c r="R716" i="3" s="1"/>
  <c r="S716" i="3"/>
  <c r="T716" i="3" s="1"/>
  <c r="U716" i="3" s="1"/>
  <c r="P716" i="3"/>
  <c r="N716" i="3"/>
  <c r="O716" i="3" s="1"/>
  <c r="M716" i="3"/>
  <c r="L716" i="3"/>
  <c r="S715" i="3"/>
  <c r="T715" i="3" s="1"/>
  <c r="U715" i="3" s="1"/>
  <c r="Q715" i="3"/>
  <c r="R715" i="3" s="1"/>
  <c r="P715" i="3"/>
  <c r="N715" i="3"/>
  <c r="O715" i="3" s="1"/>
  <c r="M715" i="3"/>
  <c r="L715" i="3"/>
  <c r="S714" i="3"/>
  <c r="T714" i="3" s="1"/>
  <c r="U714" i="3" s="1"/>
  <c r="Q714" i="3"/>
  <c r="R714" i="3" s="1"/>
  <c r="P714" i="3"/>
  <c r="N714" i="3"/>
  <c r="O714" i="3" s="1"/>
  <c r="M714" i="3"/>
  <c r="L714" i="3"/>
  <c r="Q713" i="3"/>
  <c r="R713" i="3" s="1"/>
  <c r="S713" i="3"/>
  <c r="T713" i="3" s="1"/>
  <c r="U713" i="3" s="1"/>
  <c r="P713" i="3"/>
  <c r="N713" i="3"/>
  <c r="O713" i="3" s="1"/>
  <c r="M713" i="3"/>
  <c r="L713" i="3"/>
  <c r="S712" i="3"/>
  <c r="T712" i="3" s="1"/>
  <c r="U712" i="3" s="1"/>
  <c r="P712" i="3"/>
  <c r="N712" i="3"/>
  <c r="O712" i="3" s="1"/>
  <c r="M712" i="3"/>
  <c r="L712" i="3"/>
  <c r="Q711" i="3"/>
  <c r="R711" i="3" s="1"/>
  <c r="S711" i="3"/>
  <c r="T711" i="3" s="1"/>
  <c r="U711" i="3" s="1"/>
  <c r="P711" i="3"/>
  <c r="N711" i="3"/>
  <c r="O711" i="3" s="1"/>
  <c r="M711" i="3"/>
  <c r="L711" i="3"/>
  <c r="S710" i="3"/>
  <c r="T710" i="3" s="1"/>
  <c r="U710" i="3" s="1"/>
  <c r="P710" i="3"/>
  <c r="N710" i="3"/>
  <c r="O710" i="3" s="1"/>
  <c r="M710" i="3"/>
  <c r="L710" i="3"/>
  <c r="Q1302" i="15" l="1"/>
  <c r="R1302" i="15" s="1"/>
  <c r="Q1405" i="15"/>
  <c r="R1405" i="15" s="1"/>
  <c r="Q1431" i="15"/>
  <c r="R1431" i="15" s="1"/>
  <c r="Q1433" i="15"/>
  <c r="R1433" i="15" s="1"/>
  <c r="Q1555" i="15"/>
  <c r="R1555" i="15" s="1"/>
  <c r="Q1554" i="15"/>
  <c r="R1554" i="15" s="1"/>
  <c r="H727" i="4"/>
  <c r="G727" i="4"/>
  <c r="B727" i="4"/>
  <c r="S1642" i="3" l="1"/>
  <c r="T1642" i="3" s="1"/>
  <c r="U1642" i="3" s="1"/>
  <c r="P1642" i="3"/>
  <c r="N1642" i="3"/>
  <c r="O1642" i="3" s="1"/>
  <c r="M1642" i="3"/>
  <c r="L1642" i="3"/>
  <c r="S1121" i="3"/>
  <c r="T1121" i="3" s="1"/>
  <c r="U1121" i="3" s="1"/>
  <c r="P1121" i="3"/>
  <c r="N1121" i="3"/>
  <c r="O1121" i="3" s="1"/>
  <c r="M1121" i="3"/>
  <c r="L1121" i="3"/>
  <c r="Z44" i="1"/>
  <c r="AA44" i="1" s="1"/>
  <c r="Z45" i="1"/>
  <c r="AA45" i="1" s="1"/>
  <c r="Z46" i="1"/>
  <c r="AA46" i="1" s="1"/>
  <c r="Z47" i="1"/>
  <c r="AA47" i="1" s="1"/>
  <c r="Z48" i="1"/>
  <c r="AA48" i="1" s="1"/>
  <c r="Z49" i="1"/>
  <c r="AA49" i="1" s="1"/>
  <c r="Z50" i="1"/>
  <c r="AA50" i="1" s="1"/>
  <c r="Z51" i="1"/>
  <c r="AA51" i="1" s="1"/>
  <c r="Z52" i="1"/>
  <c r="AA52" i="1" s="1"/>
  <c r="Z53" i="1"/>
  <c r="AA53" i="1" s="1"/>
  <c r="Z54" i="1"/>
  <c r="AA54" i="1" s="1"/>
  <c r="Z55" i="1"/>
  <c r="AA55" i="1" s="1"/>
  <c r="Z56" i="1"/>
  <c r="AA56" i="1" s="1"/>
  <c r="Z57" i="1"/>
  <c r="AA57" i="1" s="1"/>
  <c r="Z58" i="1"/>
  <c r="AA58" i="1" s="1"/>
  <c r="Z59" i="1"/>
  <c r="AA59" i="1" s="1"/>
  <c r="Z60" i="1"/>
  <c r="AA60" i="1" s="1"/>
  <c r="Z61" i="1"/>
  <c r="AA61" i="1" s="1"/>
  <c r="Z62" i="1"/>
  <c r="AA62" i="1" s="1"/>
  <c r="Z63" i="1"/>
  <c r="AA63" i="1" s="1"/>
  <c r="Z64" i="1"/>
  <c r="AA64" i="1" s="1"/>
  <c r="Z65" i="1"/>
  <c r="AA65" i="1" s="1"/>
  <c r="Z66" i="1"/>
  <c r="AA66" i="1" s="1"/>
  <c r="Z67" i="1"/>
  <c r="AA67" i="1" s="1"/>
  <c r="Z68" i="1"/>
  <c r="AA68" i="1" s="1"/>
  <c r="Z69" i="1"/>
  <c r="AA69" i="1" s="1"/>
  <c r="Z70" i="1"/>
  <c r="AA70" i="1" s="1"/>
  <c r="Z71" i="1"/>
  <c r="AA71" i="1" s="1"/>
  <c r="Z72" i="1"/>
  <c r="AA72" i="1" s="1"/>
  <c r="Z73" i="1"/>
  <c r="AA73" i="1" s="1"/>
  <c r="Z74" i="1"/>
  <c r="AA74" i="1" s="1"/>
  <c r="Z75" i="1"/>
  <c r="AA75" i="1" s="1"/>
  <c r="Z76" i="1"/>
  <c r="AA76" i="1" s="1"/>
  <c r="Z77" i="1"/>
  <c r="AA77" i="1" s="1"/>
  <c r="Z78" i="1"/>
  <c r="AA78" i="1" s="1"/>
  <c r="Z79" i="1"/>
  <c r="AA79" i="1" s="1"/>
  <c r="Z80" i="1"/>
  <c r="AA80" i="1" s="1"/>
  <c r="Z81" i="1"/>
  <c r="AA81" i="1" s="1"/>
  <c r="Z82" i="1"/>
  <c r="AA82" i="1" s="1"/>
  <c r="Z83" i="1"/>
  <c r="AA83" i="1" s="1"/>
  <c r="Z84" i="1"/>
  <c r="AA84" i="1" s="1"/>
  <c r="Z85" i="1"/>
  <c r="AA85" i="1" s="1"/>
  <c r="Z86" i="1"/>
  <c r="AA86" i="1" s="1"/>
  <c r="Z87" i="1"/>
  <c r="AA87" i="1" s="1"/>
  <c r="Z88" i="1"/>
  <c r="AA88" i="1" s="1"/>
  <c r="Z89" i="1"/>
  <c r="AA89" i="1" s="1"/>
  <c r="Z90" i="1"/>
  <c r="AA90" i="1" s="1"/>
  <c r="Z91" i="1"/>
  <c r="AA91" i="1" s="1"/>
  <c r="Z92" i="1"/>
  <c r="AA92" i="1" s="1"/>
  <c r="Z93" i="1"/>
  <c r="AA93" i="1" s="1"/>
  <c r="Z94" i="1"/>
  <c r="AA94" i="1" s="1"/>
  <c r="Z95" i="1"/>
  <c r="AA95" i="1" s="1"/>
  <c r="Z96" i="1"/>
  <c r="AA96" i="1" s="1"/>
  <c r="Z97" i="1"/>
  <c r="AA97" i="1" s="1"/>
  <c r="Z98" i="1"/>
  <c r="AA98" i="1" s="1"/>
  <c r="Z99" i="1"/>
  <c r="AA99" i="1" s="1"/>
  <c r="Z100" i="1"/>
  <c r="AA100" i="1" s="1"/>
  <c r="Z101" i="1"/>
  <c r="AA101" i="1" s="1"/>
  <c r="Z102" i="1"/>
  <c r="AA102" i="1" s="1"/>
  <c r="Z103" i="1"/>
  <c r="AA103" i="1" s="1"/>
  <c r="Z104" i="1"/>
  <c r="AA104" i="1" s="1"/>
  <c r="Z105" i="1"/>
  <c r="AA105" i="1" s="1"/>
  <c r="Z106" i="1"/>
  <c r="AA106" i="1" s="1"/>
  <c r="Z107" i="1"/>
  <c r="AA107" i="1" s="1"/>
  <c r="Z108" i="1"/>
  <c r="AA108" i="1" s="1"/>
  <c r="Z109" i="1"/>
  <c r="AA109" i="1" s="1"/>
  <c r="Z110" i="1"/>
  <c r="AA110" i="1" s="1"/>
  <c r="Z111" i="1"/>
  <c r="AA111" i="1" s="1"/>
  <c r="Z112" i="1"/>
  <c r="AA112" i="1" s="1"/>
  <c r="Z113" i="1"/>
  <c r="AA113" i="1" s="1"/>
  <c r="Z114" i="1"/>
  <c r="AA114" i="1" s="1"/>
  <c r="Z115" i="1"/>
  <c r="AA115" i="1" s="1"/>
  <c r="Z116" i="1"/>
  <c r="AA116" i="1" s="1"/>
  <c r="Z117" i="1"/>
  <c r="AA117" i="1" s="1"/>
  <c r="Z118" i="1"/>
  <c r="AA118" i="1" s="1"/>
  <c r="Z119" i="1"/>
  <c r="AA119" i="1" s="1"/>
  <c r="Z120" i="1"/>
  <c r="AA120" i="1" s="1"/>
  <c r="Z121" i="1"/>
  <c r="AA121" i="1" s="1"/>
  <c r="Z122" i="1"/>
  <c r="AA122" i="1" s="1"/>
  <c r="Z123" i="1"/>
  <c r="AA123" i="1" s="1"/>
  <c r="Z124" i="1"/>
  <c r="AA124" i="1" s="1"/>
  <c r="Z125" i="1"/>
  <c r="AA125" i="1" s="1"/>
  <c r="Z126" i="1"/>
  <c r="AA126" i="1" s="1"/>
  <c r="Z127" i="1"/>
  <c r="AA127" i="1" s="1"/>
  <c r="Z128" i="1"/>
  <c r="AA128" i="1" s="1"/>
  <c r="Z129" i="1"/>
  <c r="AA129" i="1" s="1"/>
  <c r="Z130" i="1"/>
  <c r="AA130" i="1" s="1"/>
  <c r="Z131" i="1"/>
  <c r="AA131" i="1" s="1"/>
  <c r="Z132" i="1"/>
  <c r="AA132" i="1" s="1"/>
  <c r="Z133" i="1"/>
  <c r="AA133" i="1" s="1"/>
  <c r="Z134" i="1"/>
  <c r="AA134" i="1" s="1"/>
  <c r="Z135" i="1"/>
  <c r="AA135" i="1" s="1"/>
  <c r="Z136" i="1"/>
  <c r="AA136" i="1" s="1"/>
  <c r="Z137" i="1"/>
  <c r="AA137" i="1" s="1"/>
  <c r="Z138" i="1"/>
  <c r="AA138" i="1" s="1"/>
  <c r="Z139" i="1"/>
  <c r="AA139" i="1" s="1"/>
  <c r="Z140" i="1"/>
  <c r="AA140" i="1" s="1"/>
  <c r="Z141" i="1"/>
  <c r="AA141" i="1" s="1"/>
  <c r="Z142" i="1"/>
  <c r="AA142" i="1" s="1"/>
  <c r="Z143" i="1"/>
  <c r="AA143" i="1" s="1"/>
  <c r="Z144" i="1"/>
  <c r="AA144" i="1" s="1"/>
  <c r="Z145" i="1"/>
  <c r="AA145" i="1" s="1"/>
  <c r="Z146" i="1"/>
  <c r="AA146" i="1" s="1"/>
  <c r="Z147" i="1"/>
  <c r="AA147" i="1" s="1"/>
  <c r="Z148" i="1"/>
  <c r="AA148" i="1" s="1"/>
  <c r="Z149" i="1"/>
  <c r="AA149" i="1" s="1"/>
  <c r="Z150" i="1"/>
  <c r="AA150" i="1" s="1"/>
  <c r="Z151" i="1"/>
  <c r="AA151" i="1" s="1"/>
  <c r="Z152" i="1"/>
  <c r="AA152" i="1" s="1"/>
  <c r="Z153" i="1"/>
  <c r="AA153" i="1" s="1"/>
  <c r="Z154" i="1"/>
  <c r="AA154" i="1" s="1"/>
  <c r="Z155" i="1"/>
  <c r="AA155" i="1" s="1"/>
  <c r="Z156" i="1"/>
  <c r="AA156" i="1" s="1"/>
  <c r="Z157" i="1"/>
  <c r="AA157" i="1" s="1"/>
  <c r="Z158" i="1"/>
  <c r="AA158" i="1" s="1"/>
  <c r="Z159" i="1"/>
  <c r="AA159" i="1" s="1"/>
  <c r="Z160" i="1"/>
  <c r="AA160" i="1" s="1"/>
  <c r="Z161" i="1"/>
  <c r="AA161" i="1" s="1"/>
  <c r="Z162" i="1"/>
  <c r="AA162" i="1" s="1"/>
  <c r="Z163" i="1"/>
  <c r="AA163" i="1" s="1"/>
  <c r="Z164" i="1"/>
  <c r="AA164" i="1" s="1"/>
  <c r="Z165" i="1"/>
  <c r="AA165" i="1" s="1"/>
  <c r="Z166" i="1"/>
  <c r="AA166" i="1" s="1"/>
  <c r="Z167" i="1"/>
  <c r="AA167" i="1" s="1"/>
  <c r="Z168" i="1"/>
  <c r="AA168" i="1" s="1"/>
  <c r="Z169" i="1"/>
  <c r="AA169" i="1" s="1"/>
  <c r="Z170" i="1"/>
  <c r="AA170" i="1" s="1"/>
  <c r="Z171" i="1"/>
  <c r="AA171" i="1" s="1"/>
  <c r="Z172" i="1"/>
  <c r="AA172" i="1" s="1"/>
  <c r="Z173" i="1"/>
  <c r="AA173" i="1" s="1"/>
  <c r="Z174" i="1"/>
  <c r="AA174" i="1" s="1"/>
  <c r="Z175" i="1"/>
  <c r="AA175" i="1" s="1"/>
  <c r="Z176" i="1"/>
  <c r="AA176" i="1" s="1"/>
  <c r="Z177" i="1"/>
  <c r="AA177" i="1" s="1"/>
  <c r="Z178" i="1"/>
  <c r="AA178" i="1" s="1"/>
  <c r="Z179" i="1"/>
  <c r="AA179" i="1" s="1"/>
  <c r="Z180" i="1"/>
  <c r="AA180" i="1" s="1"/>
  <c r="Z181" i="1"/>
  <c r="AA181" i="1" s="1"/>
  <c r="Z182" i="1"/>
  <c r="AA182" i="1" s="1"/>
  <c r="Z183" i="1"/>
  <c r="AA183" i="1" s="1"/>
  <c r="Z184" i="1"/>
  <c r="AA184" i="1" s="1"/>
  <c r="Z185" i="1"/>
  <c r="AA185" i="1" s="1"/>
  <c r="Z186" i="1"/>
  <c r="AA186" i="1" s="1"/>
  <c r="Z187" i="1"/>
  <c r="AA187" i="1" s="1"/>
  <c r="Z188" i="1"/>
  <c r="AA188" i="1" s="1"/>
  <c r="Z189" i="1"/>
  <c r="AA189" i="1" s="1"/>
  <c r="Z190" i="1"/>
  <c r="AA190" i="1" s="1"/>
  <c r="Z191" i="1"/>
  <c r="AA191" i="1" s="1"/>
  <c r="Z192" i="1"/>
  <c r="AA192" i="1" s="1"/>
  <c r="Z193" i="1"/>
  <c r="AA193" i="1" s="1"/>
  <c r="Z194" i="1"/>
  <c r="AA194" i="1" s="1"/>
  <c r="Z195" i="1"/>
  <c r="AA195" i="1" s="1"/>
  <c r="Z196" i="1"/>
  <c r="AA196" i="1" s="1"/>
  <c r="Z197" i="1"/>
  <c r="AA197" i="1" s="1"/>
  <c r="Z198" i="1"/>
  <c r="AA198" i="1" s="1"/>
  <c r="Z199" i="1"/>
  <c r="AA199" i="1" s="1"/>
  <c r="Z200" i="1"/>
  <c r="AA200" i="1" s="1"/>
  <c r="Z201" i="1"/>
  <c r="AA201" i="1" s="1"/>
  <c r="Z202" i="1"/>
  <c r="AA202" i="1" s="1"/>
  <c r="Z203" i="1"/>
  <c r="AA203" i="1" s="1"/>
  <c r="Z204" i="1"/>
  <c r="AA204" i="1" s="1"/>
  <c r="Z205" i="1"/>
  <c r="AA205" i="1" s="1"/>
  <c r="Z206" i="1"/>
  <c r="AA206" i="1" s="1"/>
  <c r="Z207" i="1"/>
  <c r="AA207" i="1" s="1"/>
  <c r="Z208" i="1"/>
  <c r="AA208" i="1" s="1"/>
  <c r="Z209" i="1"/>
  <c r="AA209" i="1" s="1"/>
  <c r="Z210" i="1"/>
  <c r="AA210" i="1" s="1"/>
  <c r="Z211" i="1"/>
  <c r="AA211" i="1" s="1"/>
  <c r="Z212" i="1"/>
  <c r="AA212" i="1" s="1"/>
  <c r="Z213" i="1"/>
  <c r="AA213" i="1" s="1"/>
  <c r="Z214" i="1"/>
  <c r="AA214" i="1" s="1"/>
  <c r="Z215" i="1"/>
  <c r="AA215" i="1" s="1"/>
  <c r="Z216" i="1"/>
  <c r="AA216" i="1" s="1"/>
  <c r="Z217" i="1"/>
  <c r="AA217" i="1" s="1"/>
  <c r="Z218" i="1"/>
  <c r="AA218" i="1" s="1"/>
  <c r="Z219" i="1"/>
  <c r="AA219" i="1" s="1"/>
  <c r="Z220" i="1"/>
  <c r="AA220" i="1" s="1"/>
  <c r="Z221" i="1"/>
  <c r="AA221" i="1" s="1"/>
  <c r="Z222" i="1"/>
  <c r="AA222" i="1" s="1"/>
  <c r="Z223" i="1"/>
  <c r="AA223" i="1" s="1"/>
  <c r="Z224" i="1"/>
  <c r="AA224" i="1" s="1"/>
  <c r="Z225" i="1"/>
  <c r="AA225" i="1" s="1"/>
  <c r="Z226" i="1"/>
  <c r="AA226" i="1" s="1"/>
  <c r="Z227" i="1"/>
  <c r="AA227" i="1" s="1"/>
  <c r="Z228" i="1"/>
  <c r="AA228" i="1" s="1"/>
  <c r="Z229" i="1"/>
  <c r="AA229" i="1" s="1"/>
  <c r="Z230" i="1"/>
  <c r="AA230" i="1" s="1"/>
  <c r="Z231" i="1"/>
  <c r="AA231" i="1" s="1"/>
  <c r="Z232" i="1"/>
  <c r="AA232" i="1" s="1"/>
  <c r="Z233" i="1"/>
  <c r="AA233" i="1" s="1"/>
  <c r="Z234" i="1"/>
  <c r="AA234" i="1" s="1"/>
  <c r="Z235" i="1"/>
  <c r="AA235" i="1" s="1"/>
  <c r="Z236" i="1"/>
  <c r="AA236" i="1" s="1"/>
  <c r="Z237" i="1"/>
  <c r="AA237" i="1" s="1"/>
  <c r="Z238" i="1"/>
  <c r="AA238" i="1" s="1"/>
  <c r="Z239" i="1"/>
  <c r="AA239" i="1" s="1"/>
  <c r="Z240" i="1"/>
  <c r="AA240" i="1" s="1"/>
  <c r="Z241" i="1"/>
  <c r="AA241" i="1" s="1"/>
  <c r="Z242" i="1"/>
  <c r="AA242" i="1" s="1"/>
  <c r="Z243" i="1"/>
  <c r="AA243" i="1" s="1"/>
  <c r="Z244" i="1"/>
  <c r="AA244" i="1" s="1"/>
  <c r="Z245" i="1"/>
  <c r="AA245" i="1" s="1"/>
  <c r="Z246" i="1"/>
  <c r="AA246" i="1" s="1"/>
  <c r="Z247" i="1"/>
  <c r="AA247" i="1" s="1"/>
  <c r="Z248" i="1"/>
  <c r="AA248" i="1" s="1"/>
  <c r="Z249" i="1"/>
  <c r="AA249" i="1" s="1"/>
  <c r="Z250" i="1"/>
  <c r="AA250" i="1" s="1"/>
  <c r="Z251" i="1"/>
  <c r="AA251" i="1" s="1"/>
  <c r="Z252" i="1"/>
  <c r="AA252" i="1" s="1"/>
  <c r="Z253" i="1"/>
  <c r="AA253" i="1" s="1"/>
  <c r="Z254" i="1"/>
  <c r="AA254" i="1" s="1"/>
  <c r="Z255" i="1"/>
  <c r="AA255" i="1" s="1"/>
  <c r="Z256" i="1"/>
  <c r="AA256" i="1" s="1"/>
  <c r="Z257" i="1"/>
  <c r="AA257" i="1" s="1"/>
  <c r="Z258" i="1"/>
  <c r="AA258" i="1" s="1"/>
  <c r="Z259" i="1"/>
  <c r="AA259" i="1" s="1"/>
  <c r="Z260" i="1"/>
  <c r="AA260" i="1" s="1"/>
  <c r="Z261" i="1"/>
  <c r="AA261" i="1" s="1"/>
  <c r="Z262" i="1"/>
  <c r="AA262" i="1" s="1"/>
  <c r="Z263" i="1"/>
  <c r="AA263" i="1" s="1"/>
  <c r="Z264" i="1"/>
  <c r="AA264" i="1" s="1"/>
  <c r="Z265" i="1"/>
  <c r="AA265" i="1" s="1"/>
  <c r="Z266" i="1"/>
  <c r="AA266" i="1" s="1"/>
  <c r="Z267" i="1"/>
  <c r="AA267" i="1" s="1"/>
  <c r="Z268" i="1"/>
  <c r="AA268" i="1" s="1"/>
  <c r="Z269" i="1"/>
  <c r="AA269" i="1" s="1"/>
  <c r="Z270" i="1"/>
  <c r="AA270" i="1" s="1"/>
  <c r="Z271" i="1"/>
  <c r="AA271" i="1" s="1"/>
  <c r="Z272" i="1"/>
  <c r="AA272" i="1" s="1"/>
  <c r="Z273" i="1"/>
  <c r="AA273" i="1" s="1"/>
  <c r="Z274" i="1"/>
  <c r="AA274" i="1" s="1"/>
  <c r="Z275" i="1"/>
  <c r="AA275" i="1" s="1"/>
  <c r="Z276" i="1"/>
  <c r="AA276" i="1" s="1"/>
  <c r="Z277" i="1"/>
  <c r="AA277" i="1" s="1"/>
  <c r="Z278" i="1"/>
  <c r="AA278" i="1" s="1"/>
  <c r="Z279" i="1"/>
  <c r="AA279" i="1" s="1"/>
  <c r="Z280" i="1"/>
  <c r="AA280" i="1" s="1"/>
  <c r="Z281" i="1"/>
  <c r="AA281" i="1" s="1"/>
  <c r="Z282" i="1"/>
  <c r="AA282" i="1" s="1"/>
  <c r="Z283" i="1"/>
  <c r="AA283" i="1" s="1"/>
  <c r="Z284" i="1"/>
  <c r="AA284" i="1" s="1"/>
  <c r="Z285" i="1"/>
  <c r="AA285" i="1" s="1"/>
  <c r="Z286" i="1"/>
  <c r="AA286" i="1" s="1"/>
  <c r="Z287" i="1"/>
  <c r="AA287" i="1" s="1"/>
  <c r="Z288" i="1"/>
  <c r="AA288" i="1" s="1"/>
  <c r="Z289" i="1"/>
  <c r="AA289" i="1" s="1"/>
  <c r="Z290" i="1"/>
  <c r="AA290" i="1" s="1"/>
  <c r="Z291" i="1"/>
  <c r="AA291" i="1" s="1"/>
  <c r="Z292" i="1"/>
  <c r="AA292" i="1" s="1"/>
  <c r="Z293" i="1"/>
  <c r="AA293" i="1" s="1"/>
  <c r="Z294" i="1"/>
  <c r="AA294" i="1" s="1"/>
  <c r="Z295" i="1"/>
  <c r="AA295" i="1" s="1"/>
  <c r="Z296" i="1"/>
  <c r="AA296" i="1" s="1"/>
  <c r="Z297" i="1"/>
  <c r="AA297" i="1" s="1"/>
  <c r="Z298" i="1"/>
  <c r="AA298" i="1" s="1"/>
  <c r="Z299" i="1"/>
  <c r="AA299" i="1" s="1"/>
  <c r="Z300" i="1"/>
  <c r="AA300" i="1" s="1"/>
  <c r="Z301" i="1"/>
  <c r="AA301" i="1" s="1"/>
  <c r="Z302" i="1"/>
  <c r="AA302" i="1" s="1"/>
  <c r="Z303" i="1"/>
  <c r="AA303" i="1" s="1"/>
  <c r="Z304" i="1"/>
  <c r="AA304" i="1" s="1"/>
  <c r="Z305" i="1"/>
  <c r="AA305" i="1" s="1"/>
  <c r="Z306" i="1"/>
  <c r="AA306" i="1" s="1"/>
  <c r="Z307" i="1"/>
  <c r="AA307" i="1" s="1"/>
  <c r="Z308" i="1"/>
  <c r="AA308" i="1" s="1"/>
  <c r="Z309" i="1"/>
  <c r="AA309" i="1" s="1"/>
  <c r="Z310" i="1"/>
  <c r="AA310" i="1" s="1"/>
  <c r="Z311" i="1"/>
  <c r="AA311" i="1" s="1"/>
  <c r="Z312" i="1"/>
  <c r="AA312" i="1" s="1"/>
  <c r="Z313" i="1"/>
  <c r="AA313" i="1" s="1"/>
  <c r="Z314" i="1"/>
  <c r="AA314" i="1" s="1"/>
  <c r="Z315" i="1"/>
  <c r="AA315" i="1" s="1"/>
  <c r="Z316" i="1"/>
  <c r="AA316" i="1" s="1"/>
  <c r="Z317" i="1"/>
  <c r="AA317" i="1" s="1"/>
  <c r="Z318" i="1"/>
  <c r="AA318" i="1" s="1"/>
  <c r="Z319" i="1"/>
  <c r="AA319" i="1" s="1"/>
  <c r="Z320" i="1"/>
  <c r="AA320" i="1" s="1"/>
  <c r="Z321" i="1"/>
  <c r="AA321" i="1" s="1"/>
  <c r="Z322" i="1"/>
  <c r="AA322" i="1" s="1"/>
  <c r="Z323" i="1"/>
  <c r="AA323" i="1" s="1"/>
  <c r="Z324" i="1"/>
  <c r="AA324" i="1" s="1"/>
  <c r="Z325" i="1"/>
  <c r="AA325" i="1" s="1"/>
  <c r="Z326" i="1"/>
  <c r="AA326" i="1" s="1"/>
  <c r="Z327" i="1"/>
  <c r="AA327" i="1" s="1"/>
  <c r="Z328" i="1"/>
  <c r="AA328" i="1" s="1"/>
  <c r="Z329" i="1"/>
  <c r="AA329" i="1" s="1"/>
  <c r="Z330" i="1"/>
  <c r="AA330" i="1" s="1"/>
  <c r="Z331" i="1"/>
  <c r="AA331" i="1" s="1"/>
  <c r="Z332" i="1"/>
  <c r="AA332" i="1" s="1"/>
  <c r="Z333" i="1"/>
  <c r="AA333" i="1" s="1"/>
  <c r="Z334" i="1"/>
  <c r="AA334" i="1" s="1"/>
  <c r="Z335" i="1"/>
  <c r="AA335" i="1" s="1"/>
  <c r="Z336" i="1"/>
  <c r="AA336" i="1" s="1"/>
  <c r="Z337" i="1"/>
  <c r="AA337" i="1" s="1"/>
  <c r="Z338" i="1"/>
  <c r="AA338" i="1" s="1"/>
  <c r="Z339" i="1"/>
  <c r="AA339" i="1" s="1"/>
  <c r="Z340" i="1"/>
  <c r="AA340" i="1" s="1"/>
  <c r="Z341" i="1"/>
  <c r="AA341" i="1" s="1"/>
  <c r="Z342" i="1"/>
  <c r="AA342" i="1" s="1"/>
  <c r="Z343" i="1"/>
  <c r="AA343" i="1" s="1"/>
  <c r="Z344" i="1"/>
  <c r="AA344" i="1" s="1"/>
  <c r="Z345" i="1"/>
  <c r="AA345" i="1" s="1"/>
  <c r="Z346" i="1"/>
  <c r="AA346" i="1" s="1"/>
  <c r="Z347" i="1"/>
  <c r="AA347" i="1" s="1"/>
  <c r="Z348" i="1"/>
  <c r="AA348" i="1" s="1"/>
  <c r="Z349" i="1"/>
  <c r="AA349" i="1" s="1"/>
  <c r="Z350" i="1"/>
  <c r="AA350" i="1" s="1"/>
  <c r="Z351" i="1"/>
  <c r="AA351" i="1" s="1"/>
  <c r="Z352" i="1"/>
  <c r="AA352" i="1" s="1"/>
  <c r="Z353" i="1"/>
  <c r="AA353" i="1" s="1"/>
  <c r="Z354" i="1"/>
  <c r="AA354" i="1" s="1"/>
  <c r="Z355" i="1"/>
  <c r="AA355" i="1" s="1"/>
  <c r="Z356" i="1"/>
  <c r="AA356" i="1" s="1"/>
  <c r="Z357" i="1"/>
  <c r="AA357" i="1" s="1"/>
  <c r="Z358" i="1"/>
  <c r="AA358" i="1" s="1"/>
  <c r="Z359" i="1"/>
  <c r="AA359" i="1" s="1"/>
  <c r="Z360" i="1"/>
  <c r="AA360" i="1" s="1"/>
  <c r="Z361" i="1"/>
  <c r="AA361" i="1" s="1"/>
  <c r="Z362" i="1"/>
  <c r="AA362" i="1" s="1"/>
  <c r="Z363" i="1"/>
  <c r="AA363" i="1" s="1"/>
  <c r="Z364" i="1"/>
  <c r="AA364" i="1" s="1"/>
  <c r="Z365" i="1"/>
  <c r="AA365" i="1" s="1"/>
  <c r="Z366" i="1"/>
  <c r="AA366" i="1" s="1"/>
  <c r="Z367" i="1"/>
  <c r="AA367" i="1" s="1"/>
  <c r="Z368" i="1"/>
  <c r="AA368" i="1" s="1"/>
  <c r="Z369" i="1"/>
  <c r="AA369" i="1" s="1"/>
  <c r="Z370" i="1"/>
  <c r="AA370" i="1" s="1"/>
  <c r="Z371" i="1"/>
  <c r="AA371" i="1" s="1"/>
  <c r="Z372" i="1"/>
  <c r="AA372" i="1" s="1"/>
  <c r="Z373" i="1"/>
  <c r="AA373" i="1" s="1"/>
  <c r="Z374" i="1"/>
  <c r="AA374" i="1" s="1"/>
  <c r="Z375" i="1"/>
  <c r="AA375" i="1" s="1"/>
  <c r="Z376" i="1"/>
  <c r="AA376" i="1" s="1"/>
  <c r="Z377" i="1"/>
  <c r="AA377" i="1" s="1"/>
  <c r="Z378" i="1"/>
  <c r="AA378" i="1" s="1"/>
  <c r="Z379" i="1"/>
  <c r="AA379" i="1" s="1"/>
  <c r="Z380" i="1"/>
  <c r="AA380" i="1" s="1"/>
  <c r="Z381" i="1"/>
  <c r="AA381" i="1" s="1"/>
  <c r="Z382" i="1"/>
  <c r="AA382" i="1" s="1"/>
  <c r="Z383" i="1"/>
  <c r="AA383" i="1" s="1"/>
  <c r="Z384" i="1"/>
  <c r="AA384" i="1" s="1"/>
  <c r="Z385" i="1"/>
  <c r="AA385" i="1" s="1"/>
  <c r="Z386" i="1"/>
  <c r="AA386" i="1" s="1"/>
  <c r="Z387" i="1"/>
  <c r="AA387" i="1" s="1"/>
  <c r="Z388" i="1"/>
  <c r="AA388" i="1" s="1"/>
  <c r="Z389" i="1"/>
  <c r="AA389" i="1" s="1"/>
  <c r="Z390" i="1"/>
  <c r="AA390" i="1" s="1"/>
  <c r="Z391" i="1"/>
  <c r="AA391" i="1" s="1"/>
  <c r="Z392" i="1"/>
  <c r="AA392" i="1" s="1"/>
  <c r="Z393" i="1"/>
  <c r="AA393" i="1" s="1"/>
  <c r="Z394" i="1"/>
  <c r="AA394" i="1" s="1"/>
  <c r="Z395" i="1"/>
  <c r="AA395" i="1" s="1"/>
  <c r="Z396" i="1"/>
  <c r="AA396" i="1" s="1"/>
  <c r="Z397" i="1"/>
  <c r="AA397" i="1" s="1"/>
  <c r="Z398" i="1"/>
  <c r="AA398" i="1" s="1"/>
  <c r="Z399" i="1"/>
  <c r="AA399" i="1" s="1"/>
  <c r="Z400" i="1"/>
  <c r="AA400" i="1" s="1"/>
  <c r="Z401" i="1"/>
  <c r="AA401" i="1" s="1"/>
  <c r="Z402" i="1"/>
  <c r="AA402" i="1" s="1"/>
  <c r="Z403" i="1"/>
  <c r="AA403" i="1" s="1"/>
  <c r="Z404" i="1"/>
  <c r="AA404" i="1" s="1"/>
  <c r="Z405" i="1"/>
  <c r="AA405" i="1" s="1"/>
  <c r="Z406" i="1"/>
  <c r="AA406" i="1" s="1"/>
  <c r="Z407" i="1"/>
  <c r="AA407" i="1" s="1"/>
  <c r="Z408" i="1"/>
  <c r="AA408" i="1" s="1"/>
  <c r="Z409" i="1"/>
  <c r="AA409" i="1" s="1"/>
  <c r="Z410" i="1"/>
  <c r="AA410" i="1" s="1"/>
  <c r="Z411" i="1"/>
  <c r="AA411" i="1" s="1"/>
  <c r="Z412" i="1"/>
  <c r="AA412" i="1" s="1"/>
  <c r="Z413" i="1"/>
  <c r="AA413" i="1" s="1"/>
  <c r="Z414" i="1"/>
  <c r="AA414" i="1" s="1"/>
  <c r="Z415" i="1"/>
  <c r="AA415" i="1" s="1"/>
  <c r="Z416" i="1"/>
  <c r="AA416" i="1" s="1"/>
  <c r="Z417" i="1"/>
  <c r="AA417" i="1" s="1"/>
  <c r="Z418" i="1"/>
  <c r="AA418" i="1" s="1"/>
  <c r="Z419" i="1"/>
  <c r="AA419" i="1" s="1"/>
  <c r="Z420" i="1"/>
  <c r="AA420" i="1" s="1"/>
  <c r="Z421" i="1"/>
  <c r="AA421" i="1" s="1"/>
  <c r="Z422" i="1"/>
  <c r="AA422" i="1" s="1"/>
  <c r="Z423" i="1"/>
  <c r="AA423" i="1" s="1"/>
  <c r="Z424" i="1"/>
  <c r="AA424" i="1" s="1"/>
  <c r="Z425" i="1"/>
  <c r="AA425" i="1" s="1"/>
  <c r="Z426" i="1"/>
  <c r="AA426" i="1" s="1"/>
  <c r="Z427" i="1"/>
  <c r="AA427" i="1" s="1"/>
  <c r="Z428" i="1"/>
  <c r="AA428" i="1" s="1"/>
  <c r="Z429" i="1"/>
  <c r="AA429" i="1" s="1"/>
  <c r="Z430" i="1"/>
  <c r="AA430" i="1" s="1"/>
  <c r="Z431" i="1"/>
  <c r="AA431" i="1" s="1"/>
  <c r="Z432" i="1"/>
  <c r="AA432" i="1" s="1"/>
  <c r="Z433" i="1"/>
  <c r="AA433" i="1" s="1"/>
  <c r="Z434" i="1"/>
  <c r="AA434" i="1" s="1"/>
  <c r="Z435" i="1"/>
  <c r="AA435" i="1" s="1"/>
  <c r="Z436" i="1"/>
  <c r="AA436" i="1" s="1"/>
  <c r="Z437" i="1"/>
  <c r="AA437" i="1" s="1"/>
  <c r="Z438" i="1"/>
  <c r="AA438" i="1" s="1"/>
  <c r="Z439" i="1"/>
  <c r="AA439" i="1" s="1"/>
  <c r="Z440" i="1"/>
  <c r="AA440" i="1" s="1"/>
  <c r="Z441" i="1"/>
  <c r="AA441" i="1" s="1"/>
  <c r="Z442" i="1"/>
  <c r="AA442" i="1" s="1"/>
  <c r="Z443" i="1"/>
  <c r="AA443" i="1" s="1"/>
  <c r="Z444" i="1"/>
  <c r="AA444" i="1" s="1"/>
  <c r="Z445" i="1"/>
  <c r="AA445" i="1" s="1"/>
  <c r="Z446" i="1"/>
  <c r="AA446" i="1" s="1"/>
  <c r="Z447" i="1"/>
  <c r="AA447" i="1" s="1"/>
  <c r="Z448" i="1"/>
  <c r="AA448" i="1" s="1"/>
  <c r="Z449" i="1"/>
  <c r="AA449" i="1" s="1"/>
  <c r="Z450" i="1"/>
  <c r="AA450" i="1" s="1"/>
  <c r="Z451" i="1"/>
  <c r="AA451" i="1" s="1"/>
  <c r="Z452" i="1"/>
  <c r="AA452" i="1" s="1"/>
  <c r="Z453" i="1"/>
  <c r="AA453" i="1" s="1"/>
  <c r="Z454" i="1"/>
  <c r="AA454" i="1" s="1"/>
  <c r="Z455" i="1"/>
  <c r="AA455" i="1" s="1"/>
  <c r="Z456" i="1"/>
  <c r="AA456" i="1" s="1"/>
  <c r="Z457" i="1"/>
  <c r="AA457" i="1" s="1"/>
  <c r="Z458" i="1"/>
  <c r="AA458" i="1" s="1"/>
  <c r="Z459" i="1"/>
  <c r="AA459" i="1" s="1"/>
  <c r="Z460" i="1"/>
  <c r="AA460" i="1" s="1"/>
  <c r="Z461" i="1"/>
  <c r="AA461" i="1" s="1"/>
  <c r="Z462" i="1"/>
  <c r="AA462" i="1" s="1"/>
  <c r="Z463" i="1"/>
  <c r="AA463" i="1" s="1"/>
  <c r="Z464" i="1"/>
  <c r="AA464" i="1" s="1"/>
  <c r="Z465" i="1"/>
  <c r="AA465" i="1" s="1"/>
  <c r="Z466" i="1"/>
  <c r="AA466" i="1" s="1"/>
  <c r="Z467" i="1"/>
  <c r="AA467" i="1" s="1"/>
  <c r="Z468" i="1"/>
  <c r="AA468" i="1" s="1"/>
  <c r="Z469" i="1"/>
  <c r="AA469" i="1" s="1"/>
  <c r="Z470" i="1"/>
  <c r="AA470" i="1" s="1"/>
  <c r="Z471" i="1"/>
  <c r="AA471" i="1" s="1"/>
  <c r="Z472" i="1"/>
  <c r="AA472" i="1" s="1"/>
  <c r="Z473" i="1"/>
  <c r="AA473" i="1" s="1"/>
  <c r="Z474" i="1"/>
  <c r="AA474" i="1" s="1"/>
  <c r="Z475" i="1"/>
  <c r="AA475" i="1" s="1"/>
  <c r="Z476" i="1"/>
  <c r="AA476" i="1" s="1"/>
  <c r="Z477" i="1"/>
  <c r="AA477" i="1" s="1"/>
  <c r="Z478" i="1"/>
  <c r="AA478" i="1" s="1"/>
  <c r="Z479" i="1"/>
  <c r="AA479" i="1" s="1"/>
  <c r="Z480" i="1"/>
  <c r="AA480" i="1" s="1"/>
  <c r="Z481" i="1"/>
  <c r="AA481" i="1" s="1"/>
  <c r="Z482" i="1"/>
  <c r="AA482" i="1" s="1"/>
  <c r="Z483" i="1"/>
  <c r="AA483" i="1" s="1"/>
  <c r="Z484" i="1"/>
  <c r="AA484" i="1" s="1"/>
  <c r="Z485" i="1"/>
  <c r="AA485" i="1" s="1"/>
  <c r="Z486" i="1"/>
  <c r="AA486" i="1" s="1"/>
  <c r="Z487" i="1"/>
  <c r="AA487" i="1" s="1"/>
  <c r="Z488" i="1"/>
  <c r="AA488" i="1" s="1"/>
  <c r="Z489" i="1"/>
  <c r="AA489" i="1" s="1"/>
  <c r="Z490" i="1"/>
  <c r="AA490" i="1" s="1"/>
  <c r="Z491" i="1"/>
  <c r="AA491" i="1" s="1"/>
  <c r="Z492" i="1"/>
  <c r="AA492" i="1" s="1"/>
  <c r="Z493" i="1"/>
  <c r="AA493" i="1" s="1"/>
  <c r="Z494" i="1"/>
  <c r="AA494" i="1" s="1"/>
  <c r="Z495" i="1"/>
  <c r="AA495" i="1" s="1"/>
  <c r="Z496" i="1"/>
  <c r="AA496" i="1" s="1"/>
  <c r="Z497" i="1"/>
  <c r="AA497" i="1" s="1"/>
  <c r="Z498" i="1"/>
  <c r="AA498" i="1" s="1"/>
  <c r="Z499" i="1"/>
  <c r="AA499" i="1" s="1"/>
  <c r="Z500" i="1"/>
  <c r="AA500" i="1" s="1"/>
  <c r="Z501" i="1"/>
  <c r="AA501" i="1" s="1"/>
  <c r="Z502" i="1"/>
  <c r="AA502" i="1" s="1"/>
  <c r="Z503" i="1"/>
  <c r="AA503" i="1" s="1"/>
  <c r="Z504" i="1"/>
  <c r="AA504" i="1" s="1"/>
  <c r="Z505" i="1"/>
  <c r="AA505" i="1" s="1"/>
  <c r="Z506" i="1"/>
  <c r="AA506" i="1" s="1"/>
  <c r="Z507" i="1"/>
  <c r="AA507" i="1" s="1"/>
  <c r="Z508" i="1"/>
  <c r="AA508" i="1" s="1"/>
  <c r="Z509" i="1"/>
  <c r="AA509" i="1" s="1"/>
  <c r="Z510" i="1"/>
  <c r="AA510" i="1" s="1"/>
  <c r="Z511" i="1"/>
  <c r="AA511" i="1" s="1"/>
  <c r="Z512" i="1"/>
  <c r="AA512" i="1" s="1"/>
  <c r="Z513" i="1"/>
  <c r="AA513" i="1" s="1"/>
  <c r="Z514" i="1"/>
  <c r="AA514" i="1" s="1"/>
  <c r="Z515" i="1"/>
  <c r="AA515" i="1" s="1"/>
  <c r="Z516" i="1"/>
  <c r="AA516" i="1" s="1"/>
  <c r="Z517" i="1"/>
  <c r="AA517" i="1" s="1"/>
  <c r="Z518" i="1"/>
  <c r="AA518" i="1" s="1"/>
  <c r="Z519" i="1"/>
  <c r="AA519" i="1" s="1"/>
  <c r="Z520" i="1"/>
  <c r="AA520" i="1" s="1"/>
  <c r="Z521" i="1"/>
  <c r="AA521" i="1" s="1"/>
  <c r="Z522" i="1"/>
  <c r="AA522" i="1" s="1"/>
  <c r="Z523" i="1"/>
  <c r="AA523" i="1" s="1"/>
  <c r="Z524" i="1"/>
  <c r="AA524" i="1" s="1"/>
  <c r="Z525" i="1"/>
  <c r="AA525" i="1" s="1"/>
  <c r="Z526" i="1"/>
  <c r="AA526" i="1" s="1"/>
  <c r="Z527" i="1"/>
  <c r="AA527" i="1" s="1"/>
  <c r="Z528" i="1"/>
  <c r="AA528" i="1" s="1"/>
  <c r="Z529" i="1"/>
  <c r="AA529" i="1" s="1"/>
  <c r="Z530" i="1"/>
  <c r="AA530" i="1" s="1"/>
  <c r="Z531" i="1"/>
  <c r="AA531" i="1" s="1"/>
  <c r="Z532" i="1"/>
  <c r="AA532" i="1" s="1"/>
  <c r="Z533" i="1"/>
  <c r="AA533" i="1" s="1"/>
  <c r="Z534" i="1"/>
  <c r="AA534" i="1" s="1"/>
  <c r="Z535" i="1"/>
  <c r="AA535" i="1" s="1"/>
  <c r="Z536" i="1"/>
  <c r="AA536" i="1" s="1"/>
  <c r="Z537" i="1"/>
  <c r="AA537" i="1" s="1"/>
  <c r="Z538" i="1"/>
  <c r="AA538" i="1" s="1"/>
  <c r="Z539" i="1"/>
  <c r="AA539" i="1" s="1"/>
  <c r="Z540" i="1"/>
  <c r="AA540" i="1" s="1"/>
  <c r="Z541" i="1"/>
  <c r="AA541" i="1" s="1"/>
  <c r="Z542" i="1"/>
  <c r="AA542" i="1" s="1"/>
  <c r="Z543" i="1"/>
  <c r="AA543" i="1" s="1"/>
  <c r="Z544" i="1"/>
  <c r="AA544" i="1" s="1"/>
  <c r="Z545" i="1"/>
  <c r="AA545" i="1" s="1"/>
  <c r="Z546" i="1"/>
  <c r="AA546" i="1" s="1"/>
  <c r="Z547" i="1"/>
  <c r="AA547" i="1" s="1"/>
  <c r="Z548" i="1"/>
  <c r="AA548" i="1" s="1"/>
  <c r="Z549" i="1"/>
  <c r="AA549" i="1" s="1"/>
  <c r="Z550" i="1"/>
  <c r="AA550" i="1" s="1"/>
  <c r="Z551" i="1"/>
  <c r="AA551" i="1" s="1"/>
  <c r="Z552" i="1"/>
  <c r="AA552" i="1" s="1"/>
  <c r="Z553" i="1"/>
  <c r="AA553" i="1" s="1"/>
  <c r="Z554" i="1"/>
  <c r="AA554" i="1" s="1"/>
  <c r="Z555" i="1"/>
  <c r="AA555" i="1" s="1"/>
  <c r="Z556" i="1"/>
  <c r="AA556" i="1" s="1"/>
  <c r="Z557" i="1"/>
  <c r="AA557" i="1" s="1"/>
  <c r="Z558" i="1"/>
  <c r="AA558" i="1" s="1"/>
  <c r="Z559" i="1"/>
  <c r="AA559" i="1" s="1"/>
  <c r="Z560" i="1"/>
  <c r="AA560" i="1" s="1"/>
  <c r="Z561" i="1"/>
  <c r="AA561" i="1" s="1"/>
  <c r="Z562" i="1"/>
  <c r="AA562" i="1" s="1"/>
  <c r="Z563" i="1"/>
  <c r="AA563" i="1" s="1"/>
  <c r="Z564" i="1"/>
  <c r="AA564" i="1" s="1"/>
  <c r="Z565" i="1"/>
  <c r="AA565" i="1" s="1"/>
  <c r="Z566" i="1"/>
  <c r="AA566" i="1" s="1"/>
  <c r="Z567" i="1"/>
  <c r="AA567" i="1" s="1"/>
  <c r="Z568" i="1"/>
  <c r="AA568" i="1" s="1"/>
  <c r="Z569" i="1"/>
  <c r="AA569" i="1" s="1"/>
  <c r="Z570" i="1"/>
  <c r="AA570" i="1" s="1"/>
  <c r="Z571" i="1"/>
  <c r="AA571" i="1" s="1"/>
  <c r="Z572" i="1"/>
  <c r="AA572" i="1" s="1"/>
  <c r="Z573" i="1"/>
  <c r="AA573" i="1" s="1"/>
  <c r="Z574" i="1"/>
  <c r="AA574" i="1" s="1"/>
  <c r="Z575" i="1"/>
  <c r="AA575" i="1" s="1"/>
  <c r="Z576" i="1"/>
  <c r="AA576" i="1" s="1"/>
  <c r="Z577" i="1"/>
  <c r="AA577" i="1" s="1"/>
  <c r="Z578" i="1"/>
  <c r="AA578" i="1" s="1"/>
  <c r="Z579" i="1"/>
  <c r="AA579" i="1" s="1"/>
  <c r="Z580" i="1"/>
  <c r="AA580" i="1" s="1"/>
  <c r="Z581" i="1"/>
  <c r="AA581" i="1" s="1"/>
  <c r="Z582" i="1"/>
  <c r="AA582" i="1" s="1"/>
  <c r="Z583" i="1"/>
  <c r="AA583" i="1" s="1"/>
  <c r="Z584" i="1"/>
  <c r="AA584" i="1" s="1"/>
  <c r="Z585" i="1"/>
  <c r="AA585" i="1" s="1"/>
  <c r="Z586" i="1"/>
  <c r="AA586" i="1" s="1"/>
  <c r="Z587" i="1"/>
  <c r="AA587" i="1" s="1"/>
  <c r="Z588" i="1"/>
  <c r="AA588" i="1" s="1"/>
  <c r="Z589" i="1"/>
  <c r="AA589" i="1" s="1"/>
  <c r="Z590" i="1"/>
  <c r="AA590" i="1" s="1"/>
  <c r="Z591" i="1"/>
  <c r="AA591" i="1" s="1"/>
  <c r="Z592" i="1"/>
  <c r="AA592" i="1" s="1"/>
  <c r="Z593" i="1"/>
  <c r="AA593" i="1" s="1"/>
  <c r="Z594" i="1"/>
  <c r="AA594" i="1" s="1"/>
  <c r="Z595" i="1"/>
  <c r="AA595" i="1" s="1"/>
  <c r="Z596" i="1"/>
  <c r="AA596" i="1" s="1"/>
  <c r="Z597" i="1"/>
  <c r="AA597" i="1" s="1"/>
  <c r="Z598" i="1"/>
  <c r="AA598" i="1" s="1"/>
  <c r="Z599" i="1"/>
  <c r="AA599" i="1" s="1"/>
  <c r="Z600" i="1"/>
  <c r="AA600" i="1" s="1"/>
  <c r="Z601" i="1"/>
  <c r="AA601" i="1" s="1"/>
  <c r="Z602" i="1"/>
  <c r="AA602" i="1" s="1"/>
  <c r="Z603" i="1"/>
  <c r="AA603" i="1" s="1"/>
  <c r="Z604" i="1"/>
  <c r="AA604" i="1" s="1"/>
  <c r="Z605" i="1"/>
  <c r="AA605" i="1" s="1"/>
  <c r="Z606" i="1"/>
  <c r="AA606" i="1" s="1"/>
  <c r="Z607" i="1"/>
  <c r="AA607" i="1" s="1"/>
  <c r="Z608" i="1"/>
  <c r="AA608" i="1" s="1"/>
  <c r="Z609" i="1"/>
  <c r="AA609" i="1" s="1"/>
  <c r="Z610" i="1"/>
  <c r="AA610" i="1" s="1"/>
  <c r="Z611" i="1"/>
  <c r="AA611" i="1" s="1"/>
  <c r="Z612" i="1"/>
  <c r="AA612" i="1" s="1"/>
  <c r="Z613" i="1"/>
  <c r="AA613" i="1" s="1"/>
  <c r="Z614" i="1"/>
  <c r="AA614" i="1" s="1"/>
  <c r="Z615" i="1"/>
  <c r="AA615" i="1" s="1"/>
  <c r="Z616" i="1"/>
  <c r="AA616" i="1" s="1"/>
  <c r="Z617" i="1"/>
  <c r="AA617" i="1" s="1"/>
  <c r="Z618" i="1"/>
  <c r="AA618" i="1" s="1"/>
  <c r="Z619" i="1"/>
  <c r="AA619" i="1" s="1"/>
  <c r="Z620" i="1"/>
  <c r="AA620" i="1" s="1"/>
  <c r="Z621" i="1"/>
  <c r="AA621" i="1" s="1"/>
  <c r="Z622" i="1"/>
  <c r="AA622" i="1" s="1"/>
  <c r="Z623" i="1"/>
  <c r="AA623" i="1" s="1"/>
  <c r="Z624" i="1"/>
  <c r="AA624" i="1" s="1"/>
  <c r="Z625" i="1"/>
  <c r="AA625" i="1" s="1"/>
  <c r="Z626" i="1"/>
  <c r="AA626" i="1" s="1"/>
  <c r="Z627" i="1"/>
  <c r="AA627" i="1" s="1"/>
  <c r="Z628" i="1"/>
  <c r="AA628" i="1" s="1"/>
  <c r="Z629" i="1"/>
  <c r="AA629" i="1" s="1"/>
  <c r="Z630" i="1"/>
  <c r="AA630" i="1" s="1"/>
  <c r="Z631" i="1"/>
  <c r="AA631" i="1" s="1"/>
  <c r="Z632" i="1"/>
  <c r="AA632" i="1" s="1"/>
  <c r="Z633" i="1"/>
  <c r="AA633" i="1" s="1"/>
  <c r="Z634" i="1"/>
  <c r="AA634" i="1" s="1"/>
  <c r="Z635" i="1"/>
  <c r="AA635" i="1" s="1"/>
  <c r="Z636" i="1"/>
  <c r="AA636" i="1" s="1"/>
  <c r="Z637" i="1"/>
  <c r="AA637" i="1" s="1"/>
  <c r="Z638" i="1"/>
  <c r="AA638" i="1" s="1"/>
  <c r="Z639" i="1"/>
  <c r="AA639" i="1" s="1"/>
  <c r="Z640" i="1"/>
  <c r="AA640" i="1" s="1"/>
  <c r="Z641" i="1"/>
  <c r="AA641" i="1" s="1"/>
  <c r="Z642" i="1"/>
  <c r="AA642" i="1" s="1"/>
  <c r="Z643" i="1"/>
  <c r="AA643" i="1" s="1"/>
  <c r="Z644" i="1"/>
  <c r="AA644" i="1" s="1"/>
  <c r="Z645" i="1"/>
  <c r="AA645" i="1" s="1"/>
  <c r="Z646" i="1"/>
  <c r="AA646" i="1" s="1"/>
  <c r="Z647" i="1"/>
  <c r="AA647" i="1" s="1"/>
  <c r="Z648" i="1"/>
  <c r="AA648" i="1" s="1"/>
  <c r="Z649" i="1"/>
  <c r="AA649" i="1" s="1"/>
  <c r="Z650" i="1"/>
  <c r="AA650" i="1" s="1"/>
  <c r="Z651" i="1"/>
  <c r="AA651" i="1" s="1"/>
  <c r="Z652" i="1"/>
  <c r="AA652" i="1" s="1"/>
  <c r="Z653" i="1"/>
  <c r="AA653" i="1" s="1"/>
  <c r="Z654" i="1"/>
  <c r="AA654" i="1" s="1"/>
  <c r="Z655" i="1"/>
  <c r="AA655" i="1" s="1"/>
  <c r="Z656" i="1"/>
  <c r="AA656" i="1" s="1"/>
  <c r="Z657" i="1"/>
  <c r="AA657" i="1" s="1"/>
  <c r="Z658" i="1"/>
  <c r="AA658" i="1" s="1"/>
  <c r="Z659" i="1"/>
  <c r="AA659" i="1" s="1"/>
  <c r="Z660" i="1"/>
  <c r="AA660" i="1" s="1"/>
  <c r="Z661" i="1"/>
  <c r="AA661" i="1" s="1"/>
  <c r="Z662" i="1"/>
  <c r="AA662" i="1" s="1"/>
  <c r="Z663" i="1"/>
  <c r="AA663" i="1" s="1"/>
  <c r="Z664" i="1"/>
  <c r="AA664" i="1" s="1"/>
  <c r="Z665" i="1"/>
  <c r="AA665" i="1" s="1"/>
  <c r="Z666" i="1"/>
  <c r="AA666" i="1" s="1"/>
  <c r="Z667" i="1"/>
  <c r="AA667" i="1" s="1"/>
  <c r="Z668" i="1"/>
  <c r="AA668" i="1" s="1"/>
  <c r="Z669" i="1"/>
  <c r="AA669" i="1" s="1"/>
  <c r="Z670" i="1"/>
  <c r="AA670" i="1" s="1"/>
  <c r="Z671" i="1"/>
  <c r="AA671" i="1" s="1"/>
  <c r="Z672" i="1"/>
  <c r="AA672" i="1" s="1"/>
  <c r="Z673" i="1"/>
  <c r="AA673" i="1" s="1"/>
  <c r="Z674" i="1"/>
  <c r="AA674" i="1" s="1"/>
  <c r="Z675" i="1"/>
  <c r="AA675" i="1" s="1"/>
  <c r="Z676" i="1"/>
  <c r="AA676" i="1" s="1"/>
  <c r="Z677" i="1"/>
  <c r="AA677" i="1" s="1"/>
  <c r="Z678" i="1"/>
  <c r="AA678" i="1" s="1"/>
  <c r="Z679" i="1"/>
  <c r="AA679" i="1" s="1"/>
  <c r="Z680" i="1"/>
  <c r="AA680" i="1" s="1"/>
  <c r="Z681" i="1"/>
  <c r="AA681" i="1" s="1"/>
  <c r="Z682" i="1"/>
  <c r="AA682" i="1" s="1"/>
  <c r="Z683" i="1"/>
  <c r="AA683" i="1" s="1"/>
  <c r="Z684" i="1"/>
  <c r="AA684" i="1" s="1"/>
  <c r="Z685" i="1"/>
  <c r="AA685" i="1" s="1"/>
  <c r="Z686" i="1"/>
  <c r="AA686" i="1" s="1"/>
  <c r="Z687" i="1"/>
  <c r="AA687" i="1" s="1"/>
  <c r="Z688" i="1"/>
  <c r="AA688" i="1" s="1"/>
  <c r="Z689" i="1"/>
  <c r="AA689" i="1" s="1"/>
  <c r="Z690" i="1"/>
  <c r="AA690" i="1" s="1"/>
  <c r="Z691" i="1"/>
  <c r="AA691" i="1" s="1"/>
  <c r="Z692" i="1"/>
  <c r="AA692" i="1" s="1"/>
  <c r="Z693" i="1"/>
  <c r="AA693" i="1" s="1"/>
  <c r="Z694" i="1"/>
  <c r="AA694" i="1" s="1"/>
  <c r="Z695" i="1"/>
  <c r="AA695" i="1" s="1"/>
  <c r="Z696" i="1"/>
  <c r="AA696" i="1" s="1"/>
  <c r="Z697" i="1"/>
  <c r="AA697" i="1" s="1"/>
  <c r="Z698" i="1"/>
  <c r="AA698" i="1" s="1"/>
  <c r="Z699" i="1"/>
  <c r="AA699" i="1" s="1"/>
  <c r="Z700" i="1"/>
  <c r="AA700" i="1" s="1"/>
  <c r="Z701" i="1"/>
  <c r="AA701" i="1" s="1"/>
  <c r="Z702" i="1"/>
  <c r="AA702" i="1" s="1"/>
  <c r="Z703" i="1"/>
  <c r="AA703" i="1" s="1"/>
  <c r="Z704" i="1"/>
  <c r="AA704" i="1" s="1"/>
  <c r="Z705" i="1"/>
  <c r="AA705" i="1" s="1"/>
  <c r="Z706" i="1"/>
  <c r="AA706" i="1" s="1"/>
  <c r="Z707" i="1"/>
  <c r="AA707" i="1" s="1"/>
  <c r="Z708" i="1"/>
  <c r="AA708" i="1" s="1"/>
  <c r="Z709" i="1"/>
  <c r="AA709" i="1" s="1"/>
  <c r="Z710" i="1"/>
  <c r="AA710" i="1" s="1"/>
  <c r="Z711" i="1"/>
  <c r="AA711" i="1" s="1"/>
  <c r="Z712" i="1"/>
  <c r="AA712" i="1" s="1"/>
  <c r="Z713" i="1"/>
  <c r="AA713" i="1" s="1"/>
  <c r="Z714" i="1"/>
  <c r="AA714" i="1" s="1"/>
  <c r="Z715" i="1"/>
  <c r="AA715" i="1" s="1"/>
  <c r="Z716" i="1"/>
  <c r="AA716" i="1" s="1"/>
  <c r="Z717" i="1"/>
  <c r="AA717" i="1" s="1"/>
  <c r="Z718" i="1"/>
  <c r="AA718" i="1" s="1"/>
  <c r="Z719" i="1"/>
  <c r="AA719" i="1" s="1"/>
  <c r="Z720" i="1"/>
  <c r="AA720" i="1" s="1"/>
  <c r="Z721" i="1"/>
  <c r="AA721" i="1" s="1"/>
  <c r="Z722" i="1"/>
  <c r="AA722" i="1" s="1"/>
  <c r="Z723" i="1"/>
  <c r="AA723" i="1" s="1"/>
  <c r="Z724" i="1"/>
  <c r="AA724" i="1" s="1"/>
  <c r="Z725" i="1"/>
  <c r="AA725" i="1" s="1"/>
  <c r="Z726" i="1"/>
  <c r="AA726" i="1" s="1"/>
  <c r="Z727" i="1"/>
  <c r="AA727" i="1" s="1"/>
  <c r="Z728" i="1"/>
  <c r="AA728" i="1" s="1"/>
  <c r="Z729" i="1"/>
  <c r="AA729" i="1" s="1"/>
  <c r="Z730" i="1"/>
  <c r="AA730" i="1" s="1"/>
  <c r="Z731" i="1"/>
  <c r="AA731" i="1" s="1"/>
  <c r="Z732" i="1"/>
  <c r="AA732" i="1" s="1"/>
  <c r="Z733" i="1"/>
  <c r="AA733" i="1" s="1"/>
  <c r="Z734" i="1"/>
  <c r="AA734" i="1" s="1"/>
  <c r="Z735" i="1"/>
  <c r="AA735" i="1" s="1"/>
  <c r="Z736" i="1"/>
  <c r="AA736" i="1" s="1"/>
  <c r="Z737" i="1"/>
  <c r="AA737" i="1" s="1"/>
  <c r="Z738" i="1"/>
  <c r="AA738" i="1" s="1"/>
  <c r="Z739" i="1"/>
  <c r="AA739" i="1" s="1"/>
  <c r="Z740" i="1"/>
  <c r="AA740" i="1" s="1"/>
  <c r="Z741" i="1"/>
  <c r="AA741" i="1" s="1"/>
  <c r="Z742" i="1"/>
  <c r="AA742" i="1" s="1"/>
  <c r="Z743" i="1"/>
  <c r="AA743" i="1" s="1"/>
  <c r="Z744" i="1"/>
  <c r="AA744" i="1" s="1"/>
  <c r="Z745" i="1"/>
  <c r="AA745" i="1" s="1"/>
  <c r="Z746" i="1"/>
  <c r="AA746" i="1" s="1"/>
  <c r="Z747" i="1"/>
  <c r="AA747" i="1" s="1"/>
  <c r="Z748" i="1"/>
  <c r="AA748" i="1" s="1"/>
  <c r="Z749" i="1"/>
  <c r="AA749" i="1" s="1"/>
  <c r="Z750" i="1"/>
  <c r="AA750" i="1" s="1"/>
  <c r="Z751" i="1"/>
  <c r="AA751" i="1" s="1"/>
  <c r="Z752" i="1"/>
  <c r="AA752" i="1" s="1"/>
  <c r="Z753" i="1"/>
  <c r="AA753" i="1" s="1"/>
  <c r="Z754" i="1"/>
  <c r="AA754" i="1" s="1"/>
  <c r="Z755" i="1"/>
  <c r="AA755" i="1" s="1"/>
  <c r="Z756" i="1"/>
  <c r="AA756" i="1" s="1"/>
  <c r="Z757" i="1"/>
  <c r="AA757" i="1" s="1"/>
  <c r="Z758" i="1"/>
  <c r="AA758" i="1" s="1"/>
  <c r="Z759" i="1"/>
  <c r="AA759" i="1" s="1"/>
  <c r="Z760" i="1"/>
  <c r="AA760" i="1" s="1"/>
  <c r="Z761" i="1"/>
  <c r="AA761" i="1" s="1"/>
  <c r="Z762" i="1"/>
  <c r="AA762" i="1" s="1"/>
  <c r="Z763" i="1"/>
  <c r="AA763" i="1" s="1"/>
  <c r="Z764" i="1"/>
  <c r="AA764" i="1" s="1"/>
  <c r="Z765" i="1"/>
  <c r="AA765" i="1" s="1"/>
  <c r="Z766" i="1"/>
  <c r="AA766" i="1" s="1"/>
  <c r="Z767" i="1"/>
  <c r="AA767" i="1" s="1"/>
  <c r="Z768" i="1"/>
  <c r="AA768" i="1" s="1"/>
  <c r="Z769" i="1"/>
  <c r="AA769" i="1" s="1"/>
  <c r="Z770" i="1"/>
  <c r="AA770" i="1" s="1"/>
  <c r="Z771" i="1"/>
  <c r="AA771" i="1" s="1"/>
  <c r="Z772" i="1"/>
  <c r="AA772" i="1" s="1"/>
  <c r="Z773" i="1"/>
  <c r="AA773" i="1" s="1"/>
  <c r="Z774" i="1"/>
  <c r="AA774" i="1" s="1"/>
  <c r="Z775" i="1"/>
  <c r="AA775" i="1" s="1"/>
  <c r="Z776" i="1"/>
  <c r="AA776" i="1" s="1"/>
  <c r="Z777" i="1"/>
  <c r="AA777" i="1" s="1"/>
  <c r="Z778" i="1"/>
  <c r="AA778" i="1" s="1"/>
  <c r="Z779" i="1"/>
  <c r="AA779" i="1" s="1"/>
  <c r="Z780" i="1"/>
  <c r="AA780" i="1" s="1"/>
  <c r="Z781" i="1"/>
  <c r="AA781" i="1" s="1"/>
  <c r="Z782" i="1"/>
  <c r="AA782" i="1" s="1"/>
  <c r="Z783" i="1"/>
  <c r="AA783" i="1" s="1"/>
  <c r="Z784" i="1"/>
  <c r="AA784" i="1" s="1"/>
  <c r="Z785" i="1"/>
  <c r="AA785" i="1" s="1"/>
  <c r="Z786" i="1"/>
  <c r="AA786" i="1" s="1"/>
  <c r="Z787" i="1"/>
  <c r="AA787" i="1" s="1"/>
  <c r="Z788" i="1"/>
  <c r="AA788" i="1" s="1"/>
  <c r="Z789" i="1"/>
  <c r="AA789" i="1" s="1"/>
  <c r="Z790" i="1"/>
  <c r="AA790" i="1" s="1"/>
  <c r="Z791" i="1"/>
  <c r="AA791" i="1" s="1"/>
  <c r="Z792" i="1"/>
  <c r="AA792" i="1" s="1"/>
  <c r="Z793" i="1"/>
  <c r="AA793" i="1" s="1"/>
  <c r="Z794" i="1"/>
  <c r="AA794" i="1" s="1"/>
  <c r="Z795" i="1"/>
  <c r="AA795" i="1" s="1"/>
  <c r="Z796" i="1"/>
  <c r="AA796" i="1" s="1"/>
  <c r="Z797" i="1"/>
  <c r="AA797" i="1" s="1"/>
  <c r="Z798" i="1"/>
  <c r="AA798" i="1" s="1"/>
  <c r="Z799" i="1"/>
  <c r="AA799" i="1" s="1"/>
  <c r="Z800" i="1"/>
  <c r="AA800" i="1" s="1"/>
  <c r="Z801" i="1"/>
  <c r="AA801" i="1" s="1"/>
  <c r="Z802" i="1"/>
  <c r="AA802" i="1" s="1"/>
  <c r="Z803" i="1"/>
  <c r="AA803" i="1" s="1"/>
  <c r="Z804" i="1"/>
  <c r="AA804" i="1" s="1"/>
  <c r="Z805" i="1"/>
  <c r="AA805" i="1" s="1"/>
  <c r="Z806" i="1"/>
  <c r="AA806" i="1" s="1"/>
  <c r="Z807" i="1"/>
  <c r="AA807" i="1" s="1"/>
  <c r="Z808" i="1"/>
  <c r="AA808" i="1" s="1"/>
  <c r="Z809" i="1"/>
  <c r="AA809" i="1" s="1"/>
  <c r="Z810" i="1"/>
  <c r="AA810" i="1" s="1"/>
  <c r="Z811" i="1"/>
  <c r="AA811" i="1" s="1"/>
  <c r="Z812" i="1"/>
  <c r="AA812" i="1" s="1"/>
  <c r="Z813" i="1"/>
  <c r="AA813" i="1" s="1"/>
  <c r="Z814" i="1"/>
  <c r="AA814" i="1" s="1"/>
  <c r="Z815" i="1"/>
  <c r="AA815" i="1" s="1"/>
  <c r="Z816" i="1"/>
  <c r="AA816" i="1" s="1"/>
  <c r="Z817" i="1"/>
  <c r="AA817" i="1" s="1"/>
  <c r="Z818" i="1"/>
  <c r="AA818" i="1" s="1"/>
  <c r="Z819" i="1"/>
  <c r="AA819" i="1" s="1"/>
  <c r="Z820" i="1"/>
  <c r="AA820" i="1" s="1"/>
  <c r="Z821" i="1"/>
  <c r="AA821" i="1" s="1"/>
  <c r="Z822" i="1"/>
  <c r="AA822" i="1" s="1"/>
  <c r="Z823" i="1"/>
  <c r="AA823" i="1" s="1"/>
  <c r="Z824" i="1"/>
  <c r="AA824" i="1" s="1"/>
  <c r="Z825" i="1"/>
  <c r="AA825" i="1" s="1"/>
  <c r="Z826" i="1"/>
  <c r="AA826" i="1" s="1"/>
  <c r="Z827" i="1"/>
  <c r="AA827" i="1" s="1"/>
  <c r="Z828" i="1"/>
  <c r="AA828" i="1" s="1"/>
  <c r="Z829" i="1"/>
  <c r="AA829" i="1" s="1"/>
  <c r="Z830" i="1"/>
  <c r="AA830" i="1" s="1"/>
  <c r="Z831" i="1"/>
  <c r="AA831" i="1" s="1"/>
  <c r="Z832" i="1"/>
  <c r="AA832" i="1" s="1"/>
  <c r="Z833" i="1"/>
  <c r="AA833" i="1" s="1"/>
  <c r="Z834" i="1"/>
  <c r="AA834" i="1" s="1"/>
  <c r="Z835" i="1"/>
  <c r="AA835" i="1" s="1"/>
  <c r="Z836" i="1"/>
  <c r="AA836" i="1" s="1"/>
  <c r="Z837" i="1"/>
  <c r="AA837" i="1" s="1"/>
  <c r="Z838" i="1"/>
  <c r="AA838" i="1" s="1"/>
  <c r="Z839" i="1"/>
  <c r="AA839" i="1" s="1"/>
  <c r="Z840" i="1"/>
  <c r="AA840" i="1" s="1"/>
  <c r="Z841" i="1"/>
  <c r="AA841" i="1" s="1"/>
  <c r="Z842" i="1"/>
  <c r="AA842" i="1" s="1"/>
  <c r="Z843" i="1"/>
  <c r="AA843" i="1" s="1"/>
  <c r="Z844" i="1"/>
  <c r="AA844" i="1" s="1"/>
  <c r="Z845" i="1"/>
  <c r="AA845" i="1" s="1"/>
  <c r="Z846" i="1"/>
  <c r="AA846" i="1" s="1"/>
  <c r="Z847" i="1"/>
  <c r="AA847" i="1" s="1"/>
  <c r="Z848" i="1"/>
  <c r="AA848" i="1" s="1"/>
  <c r="Z849" i="1"/>
  <c r="AA849" i="1" s="1"/>
  <c r="Z850" i="1"/>
  <c r="AA850" i="1" s="1"/>
  <c r="Z851" i="1"/>
  <c r="AA851" i="1" s="1"/>
  <c r="Z852" i="1"/>
  <c r="AA852" i="1" s="1"/>
  <c r="Z853" i="1"/>
  <c r="AA853" i="1" s="1"/>
  <c r="Z854" i="1"/>
  <c r="AA854" i="1" s="1"/>
  <c r="Z855" i="1"/>
  <c r="AA855" i="1" s="1"/>
  <c r="Z856" i="1"/>
  <c r="AA856" i="1" s="1"/>
  <c r="Z857" i="1"/>
  <c r="AA857" i="1" s="1"/>
  <c r="Z858" i="1"/>
  <c r="AA858" i="1" s="1"/>
  <c r="Z859" i="1"/>
  <c r="AA859" i="1" s="1"/>
  <c r="Z860" i="1"/>
  <c r="AA860" i="1" s="1"/>
  <c r="Z861" i="1"/>
  <c r="AA861" i="1" s="1"/>
  <c r="Z862" i="1"/>
  <c r="AA862" i="1" s="1"/>
  <c r="Z863" i="1"/>
  <c r="AA863" i="1" s="1"/>
  <c r="Z864" i="1"/>
  <c r="AA864" i="1" s="1"/>
  <c r="Z865" i="1"/>
  <c r="AA865" i="1" s="1"/>
  <c r="Z866" i="1"/>
  <c r="AA866" i="1" s="1"/>
  <c r="Z867" i="1"/>
  <c r="AA867" i="1" s="1"/>
  <c r="Z868" i="1"/>
  <c r="AA868" i="1" s="1"/>
  <c r="Z869" i="1"/>
  <c r="AA869" i="1" s="1"/>
  <c r="Z870" i="1"/>
  <c r="AA870" i="1" s="1"/>
  <c r="Z871" i="1"/>
  <c r="AA871" i="1" s="1"/>
  <c r="Z872" i="1"/>
  <c r="AA872" i="1" s="1"/>
  <c r="Z873" i="1"/>
  <c r="AA873" i="1" s="1"/>
  <c r="Z874" i="1"/>
  <c r="AA874" i="1" s="1"/>
  <c r="Z875" i="1"/>
  <c r="AA875" i="1" s="1"/>
  <c r="Z876" i="1"/>
  <c r="AA876" i="1" s="1"/>
  <c r="Z877" i="1"/>
  <c r="AA877" i="1" s="1"/>
  <c r="Z878" i="1"/>
  <c r="AA878" i="1" s="1"/>
  <c r="Z879" i="1"/>
  <c r="AA879" i="1" s="1"/>
  <c r="Z880" i="1"/>
  <c r="AA880" i="1" s="1"/>
  <c r="Z881" i="1"/>
  <c r="AA881" i="1" s="1"/>
  <c r="Z882" i="1"/>
  <c r="AA882" i="1" s="1"/>
  <c r="Z883" i="1"/>
  <c r="AA883" i="1" s="1"/>
  <c r="Z884" i="1"/>
  <c r="AA884" i="1" s="1"/>
  <c r="Z885" i="1"/>
  <c r="AA885" i="1" s="1"/>
  <c r="Z886" i="1"/>
  <c r="AA886" i="1" s="1"/>
  <c r="Z887" i="1"/>
  <c r="AA887" i="1" s="1"/>
  <c r="Z888" i="1"/>
  <c r="AA888" i="1" s="1"/>
  <c r="Z889" i="1"/>
  <c r="AA889" i="1" s="1"/>
  <c r="Z890" i="1"/>
  <c r="AA890" i="1" s="1"/>
  <c r="Z891" i="1"/>
  <c r="AA891" i="1" s="1"/>
  <c r="Z892" i="1"/>
  <c r="AA892" i="1" s="1"/>
  <c r="Z893" i="1"/>
  <c r="AA893" i="1" s="1"/>
  <c r="Z894" i="1"/>
  <c r="AA894" i="1" s="1"/>
  <c r="Z895" i="1"/>
  <c r="AA895" i="1" s="1"/>
  <c r="Z896" i="1"/>
  <c r="AA896" i="1" s="1"/>
  <c r="Z897" i="1"/>
  <c r="AA897" i="1" s="1"/>
  <c r="Z898" i="1"/>
  <c r="AA898" i="1" s="1"/>
  <c r="Z899" i="1"/>
  <c r="AA899" i="1" s="1"/>
  <c r="Z900" i="1"/>
  <c r="AA900" i="1" s="1"/>
  <c r="Z901" i="1"/>
  <c r="AA901" i="1" s="1"/>
  <c r="Z902" i="1"/>
  <c r="AA902" i="1" s="1"/>
  <c r="Z903" i="1"/>
  <c r="AA903" i="1" s="1"/>
  <c r="Z904" i="1"/>
  <c r="AA904" i="1" s="1"/>
  <c r="Z905" i="1"/>
  <c r="AA905" i="1" s="1"/>
  <c r="Z906" i="1"/>
  <c r="AA906" i="1" s="1"/>
  <c r="Z907" i="1"/>
  <c r="AA907" i="1" s="1"/>
  <c r="Z908" i="1"/>
  <c r="AA908" i="1" s="1"/>
  <c r="Z909" i="1"/>
  <c r="AA909" i="1" s="1"/>
  <c r="Z910" i="1"/>
  <c r="AA910" i="1" s="1"/>
  <c r="Z911" i="1"/>
  <c r="AA911" i="1" s="1"/>
  <c r="Z912" i="1"/>
  <c r="AA912" i="1" s="1"/>
  <c r="Z913" i="1"/>
  <c r="AA913" i="1" s="1"/>
  <c r="Z914" i="1"/>
  <c r="AA914" i="1" s="1"/>
  <c r="Z915" i="1"/>
  <c r="AA915" i="1" s="1"/>
  <c r="Z916" i="1"/>
  <c r="AA916" i="1" s="1"/>
  <c r="Z917" i="1"/>
  <c r="AA917" i="1" s="1"/>
  <c r="Z918" i="1"/>
  <c r="AA918" i="1" s="1"/>
  <c r="Z919" i="1"/>
  <c r="AA919" i="1" s="1"/>
  <c r="Z920" i="1"/>
  <c r="AA920" i="1" s="1"/>
  <c r="Z921" i="1"/>
  <c r="AA921" i="1" s="1"/>
  <c r="Z922" i="1"/>
  <c r="AA922" i="1" s="1"/>
  <c r="Z923" i="1"/>
  <c r="AA923" i="1" s="1"/>
  <c r="Z924" i="1"/>
  <c r="AA924" i="1" s="1"/>
  <c r="Z925" i="1"/>
  <c r="AA925" i="1" s="1"/>
  <c r="Z926" i="1"/>
  <c r="AA926" i="1" s="1"/>
  <c r="Z927" i="1"/>
  <c r="AA927" i="1" s="1"/>
  <c r="Z928" i="1"/>
  <c r="AA928" i="1" s="1"/>
  <c r="Z929" i="1"/>
  <c r="AA929" i="1" s="1"/>
  <c r="Z930" i="1"/>
  <c r="AA930" i="1" s="1"/>
  <c r="Z931" i="1"/>
  <c r="AA931" i="1" s="1"/>
  <c r="Z932" i="1"/>
  <c r="AA932" i="1" s="1"/>
  <c r="Z933" i="1"/>
  <c r="AA933" i="1" s="1"/>
  <c r="Z934" i="1"/>
  <c r="AA934" i="1" s="1"/>
  <c r="Z935" i="1"/>
  <c r="AA935" i="1" s="1"/>
  <c r="Z936" i="1"/>
  <c r="AA936" i="1" s="1"/>
  <c r="Z937" i="1"/>
  <c r="AA937" i="1" s="1"/>
  <c r="Z938" i="1"/>
  <c r="AA938" i="1" s="1"/>
  <c r="Z939" i="1"/>
  <c r="AA939" i="1" s="1"/>
  <c r="Z940" i="1"/>
  <c r="AA940" i="1" s="1"/>
  <c r="Z941" i="1"/>
  <c r="AA941" i="1" s="1"/>
  <c r="Z942" i="1"/>
  <c r="AA942" i="1" s="1"/>
  <c r="Z943" i="1"/>
  <c r="AA943" i="1" s="1"/>
  <c r="Z944" i="1"/>
  <c r="AA944" i="1" s="1"/>
  <c r="Z945" i="1"/>
  <c r="AA945" i="1" s="1"/>
  <c r="Z946" i="1"/>
  <c r="AA946" i="1" s="1"/>
  <c r="Z947" i="1"/>
  <c r="AA947" i="1" s="1"/>
  <c r="Z948" i="1"/>
  <c r="AA948" i="1" s="1"/>
  <c r="Z949" i="1"/>
  <c r="AA949" i="1" s="1"/>
  <c r="Z950" i="1"/>
  <c r="AA950" i="1" s="1"/>
  <c r="Z951" i="1"/>
  <c r="AA951" i="1" s="1"/>
  <c r="Z952" i="1"/>
  <c r="AA952" i="1" s="1"/>
  <c r="Z953" i="1"/>
  <c r="AA953" i="1" s="1"/>
  <c r="Z954" i="1"/>
  <c r="AA954" i="1" s="1"/>
  <c r="Z955" i="1"/>
  <c r="AA955" i="1" s="1"/>
  <c r="Z956" i="1"/>
  <c r="AA956" i="1" s="1"/>
  <c r="Z957" i="1"/>
  <c r="AA957" i="1" s="1"/>
  <c r="Z958" i="1"/>
  <c r="AA958" i="1" s="1"/>
  <c r="Z959" i="1"/>
  <c r="AA959" i="1" s="1"/>
  <c r="Z960" i="1"/>
  <c r="AA960" i="1" s="1"/>
  <c r="Z961" i="1"/>
  <c r="AA961" i="1" s="1"/>
  <c r="Z962" i="1"/>
  <c r="AA962" i="1" s="1"/>
  <c r="Z963" i="1"/>
  <c r="AA963" i="1" s="1"/>
  <c r="Z964" i="1"/>
  <c r="AA964" i="1" s="1"/>
  <c r="Z965" i="1"/>
  <c r="AA965" i="1" s="1"/>
  <c r="Z966" i="1"/>
  <c r="AA966" i="1" s="1"/>
  <c r="Z967" i="1"/>
  <c r="AA967" i="1" s="1"/>
  <c r="Z968" i="1"/>
  <c r="AA968" i="1" s="1"/>
  <c r="Z969" i="1"/>
  <c r="AA969" i="1" s="1"/>
  <c r="Z970" i="1"/>
  <c r="AA970" i="1" s="1"/>
  <c r="Z971" i="1"/>
  <c r="AA971" i="1" s="1"/>
  <c r="Z972" i="1"/>
  <c r="AA972" i="1" s="1"/>
  <c r="Z973" i="1"/>
  <c r="AA973" i="1" s="1"/>
  <c r="Z974" i="1"/>
  <c r="AA974" i="1" s="1"/>
  <c r="Z975" i="1"/>
  <c r="AA975" i="1" s="1"/>
  <c r="Z976" i="1"/>
  <c r="AA976" i="1" s="1"/>
  <c r="Z977" i="1"/>
  <c r="AA977" i="1" s="1"/>
  <c r="Z978" i="1"/>
  <c r="AA978" i="1" s="1"/>
  <c r="Z979" i="1"/>
  <c r="AA979" i="1" s="1"/>
  <c r="Z980" i="1"/>
  <c r="AA980" i="1" s="1"/>
  <c r="Z981" i="1"/>
  <c r="AA981" i="1" s="1"/>
  <c r="Z982" i="1"/>
  <c r="AA982" i="1" s="1"/>
  <c r="Z983" i="1"/>
  <c r="AA983" i="1" s="1"/>
  <c r="Z984" i="1"/>
  <c r="AA984" i="1" s="1"/>
  <c r="Z985" i="1"/>
  <c r="AA985" i="1" s="1"/>
  <c r="Z986" i="1"/>
  <c r="AA986" i="1" s="1"/>
  <c r="Z987" i="1"/>
  <c r="AA987" i="1" s="1"/>
  <c r="Z988" i="1"/>
  <c r="AA988" i="1" s="1"/>
  <c r="Z989" i="1"/>
  <c r="AA989" i="1" s="1"/>
  <c r="Z990" i="1"/>
  <c r="AA990" i="1" s="1"/>
  <c r="Z991" i="1"/>
  <c r="AA991" i="1" s="1"/>
  <c r="Z992" i="1"/>
  <c r="AA992" i="1" s="1"/>
  <c r="Z993" i="1"/>
  <c r="AA993" i="1" s="1"/>
  <c r="Z994" i="1"/>
  <c r="AA994" i="1" s="1"/>
  <c r="Z995" i="1"/>
  <c r="AA995" i="1" s="1"/>
  <c r="Z996" i="1"/>
  <c r="AA996" i="1" s="1"/>
  <c r="Z997" i="1"/>
  <c r="AA997" i="1" s="1"/>
  <c r="Z998" i="1"/>
  <c r="AA998" i="1" s="1"/>
  <c r="Z999" i="1"/>
  <c r="AA999" i="1" s="1"/>
  <c r="Z1000" i="1"/>
  <c r="AA1000" i="1" s="1"/>
  <c r="Z1001" i="1"/>
  <c r="AA1001" i="1" s="1"/>
  <c r="Z1002" i="1"/>
  <c r="AA1002" i="1" s="1"/>
  <c r="Z1003" i="1"/>
  <c r="AA1003" i="1" s="1"/>
  <c r="Z1004" i="1"/>
  <c r="AA1004" i="1" s="1"/>
  <c r="Z1005" i="1"/>
  <c r="AA1005" i="1" s="1"/>
  <c r="Z1006" i="1"/>
  <c r="AA1006" i="1" s="1"/>
  <c r="Z1007" i="1"/>
  <c r="AA1007" i="1" s="1"/>
  <c r="Z1008" i="1"/>
  <c r="AA1008" i="1" s="1"/>
  <c r="Z1009" i="1"/>
  <c r="AA1009" i="1" s="1"/>
  <c r="Z1010" i="1"/>
  <c r="AA1010" i="1" s="1"/>
  <c r="Z1011" i="1"/>
  <c r="AA1011" i="1" s="1"/>
  <c r="Z1012" i="1"/>
  <c r="AA1012" i="1" s="1"/>
  <c r="Z1013" i="1"/>
  <c r="AA1013" i="1" s="1"/>
  <c r="Z1014" i="1"/>
  <c r="AA1014" i="1" s="1"/>
  <c r="Z1015" i="1"/>
  <c r="AA1015" i="1" s="1"/>
  <c r="Z1016" i="1"/>
  <c r="AA1016" i="1" s="1"/>
  <c r="Z1017" i="1"/>
  <c r="AA1017" i="1" s="1"/>
  <c r="Z1018" i="1"/>
  <c r="AA1018" i="1" s="1"/>
  <c r="Z1019" i="1"/>
  <c r="AA1019" i="1" s="1"/>
  <c r="Z1020" i="1"/>
  <c r="AA1020" i="1" s="1"/>
  <c r="Z1021" i="1"/>
  <c r="AA1021" i="1" s="1"/>
  <c r="Z1022" i="1"/>
  <c r="AA1022" i="1" s="1"/>
  <c r="Z1023" i="1"/>
  <c r="AA1023" i="1" s="1"/>
  <c r="Z1024" i="1"/>
  <c r="AA1024" i="1" s="1"/>
  <c r="Z1025" i="1"/>
  <c r="AA1025" i="1" s="1"/>
  <c r="Z1026" i="1"/>
  <c r="AA1026" i="1" s="1"/>
  <c r="Z1027" i="1"/>
  <c r="AA1027" i="1" s="1"/>
  <c r="Z1028" i="1"/>
  <c r="AA1028" i="1" s="1"/>
  <c r="Z1029" i="1"/>
  <c r="AA1029" i="1" s="1"/>
  <c r="Z1030" i="1"/>
  <c r="AA1030" i="1" s="1"/>
  <c r="Z1031" i="1"/>
  <c r="AA1031" i="1" s="1"/>
  <c r="Z1032" i="1"/>
  <c r="AA1032" i="1" s="1"/>
  <c r="Z1033" i="1"/>
  <c r="AA1033" i="1" s="1"/>
  <c r="Z1034" i="1"/>
  <c r="AA1034" i="1" s="1"/>
  <c r="Z1035" i="1"/>
  <c r="AA1035" i="1" s="1"/>
  <c r="Z1036" i="1"/>
  <c r="AA1036" i="1" s="1"/>
  <c r="Z1037" i="1"/>
  <c r="AA1037" i="1" s="1"/>
  <c r="Z1038" i="1"/>
  <c r="AA1038" i="1" s="1"/>
  <c r="Z1039" i="1"/>
  <c r="AA1039" i="1" s="1"/>
  <c r="Z1040" i="1"/>
  <c r="AA1040" i="1" s="1"/>
  <c r="Z1041" i="1"/>
  <c r="AA1041" i="1" s="1"/>
  <c r="Z1042" i="1"/>
  <c r="AA1042" i="1" s="1"/>
  <c r="Z1043" i="1"/>
  <c r="AA1043" i="1" s="1"/>
  <c r="Z1044" i="1"/>
  <c r="AA1044" i="1" s="1"/>
  <c r="Z1045" i="1"/>
  <c r="AA1045" i="1" s="1"/>
  <c r="Z1046" i="1"/>
  <c r="AA1046" i="1" s="1"/>
  <c r="Z1047" i="1"/>
  <c r="AA1047" i="1" s="1"/>
  <c r="Z1048" i="1"/>
  <c r="AA1048" i="1" s="1"/>
  <c r="Z1049" i="1"/>
  <c r="AA1049" i="1" s="1"/>
  <c r="Z1050" i="1"/>
  <c r="AA1050" i="1" s="1"/>
  <c r="Z1051" i="1"/>
  <c r="AA1051" i="1" s="1"/>
  <c r="Z1052" i="1"/>
  <c r="AA1052" i="1" s="1"/>
  <c r="Z1053" i="1"/>
  <c r="AA1053" i="1" s="1"/>
  <c r="Z1054" i="1"/>
  <c r="AA1054" i="1" s="1"/>
  <c r="Z1055" i="1"/>
  <c r="AA1055" i="1" s="1"/>
  <c r="Z1056" i="1"/>
  <c r="AA1056" i="1" s="1"/>
  <c r="Z1057" i="1"/>
  <c r="AA1057" i="1" s="1"/>
  <c r="Z1058" i="1"/>
  <c r="AA1058" i="1" s="1"/>
  <c r="Z1059" i="1"/>
  <c r="AA1059" i="1" s="1"/>
  <c r="Z1060" i="1"/>
  <c r="AA1060" i="1" s="1"/>
  <c r="Z1061" i="1"/>
  <c r="AA1061" i="1" s="1"/>
  <c r="Z1062" i="1"/>
  <c r="AA1062" i="1" s="1"/>
  <c r="Z1063" i="1"/>
  <c r="AA1063" i="1" s="1"/>
  <c r="Z1064" i="1"/>
  <c r="AA1064" i="1" s="1"/>
  <c r="Z1065" i="1"/>
  <c r="AA1065" i="1" s="1"/>
  <c r="Z1066" i="1"/>
  <c r="AA1066" i="1" s="1"/>
  <c r="Z1067" i="1"/>
  <c r="AA1067" i="1" s="1"/>
  <c r="Z1068" i="1"/>
  <c r="AA1068" i="1" s="1"/>
  <c r="Z1069" i="1"/>
  <c r="AA1069" i="1" s="1"/>
  <c r="Z1070" i="1"/>
  <c r="AA1070" i="1" s="1"/>
  <c r="Z1071" i="1"/>
  <c r="AA1071" i="1" s="1"/>
  <c r="Z1072" i="1"/>
  <c r="AA1072" i="1" s="1"/>
  <c r="Z1073" i="1"/>
  <c r="AA1073" i="1" s="1"/>
  <c r="Z1074" i="1"/>
  <c r="AA1074" i="1" s="1"/>
  <c r="Z1075" i="1"/>
  <c r="AA1075" i="1" s="1"/>
  <c r="Z1076" i="1"/>
  <c r="AA1076" i="1" s="1"/>
  <c r="Z1077" i="1"/>
  <c r="AA1077" i="1" s="1"/>
  <c r="Z1078" i="1"/>
  <c r="AA1078" i="1" s="1"/>
  <c r="Z1079" i="1"/>
  <c r="AA1079" i="1" s="1"/>
  <c r="Z1080" i="1"/>
  <c r="AA1080" i="1" s="1"/>
  <c r="Z1081" i="1"/>
  <c r="AA1081" i="1" s="1"/>
  <c r="Z1082" i="1"/>
  <c r="AA1082" i="1" s="1"/>
  <c r="Z1083" i="1"/>
  <c r="AA1083" i="1" s="1"/>
  <c r="Z1084" i="1"/>
  <c r="AA1084" i="1" s="1"/>
  <c r="Z1085" i="1"/>
  <c r="AA1085" i="1" s="1"/>
  <c r="Z1086" i="1"/>
  <c r="AA1086" i="1" s="1"/>
  <c r="Z1087" i="1"/>
  <c r="AA1087" i="1" s="1"/>
  <c r="Z1088" i="1"/>
  <c r="AA1088" i="1" s="1"/>
  <c r="Z1089" i="1"/>
  <c r="AA1089" i="1" s="1"/>
  <c r="Z1090" i="1"/>
  <c r="AA1090" i="1" s="1"/>
  <c r="Z1091" i="1"/>
  <c r="AA1091" i="1" s="1"/>
  <c r="Z1092" i="1"/>
  <c r="AA1092" i="1" s="1"/>
  <c r="Z1093" i="1"/>
  <c r="AA1093" i="1" s="1"/>
  <c r="Z1094" i="1"/>
  <c r="AA1094" i="1" s="1"/>
  <c r="Z1095" i="1"/>
  <c r="AA1095" i="1" s="1"/>
  <c r="Z1096" i="1"/>
  <c r="AA1096" i="1" s="1"/>
  <c r="Z1097" i="1"/>
  <c r="AA1097" i="1" s="1"/>
  <c r="Z1098" i="1"/>
  <c r="AA1098" i="1" s="1"/>
  <c r="Z1099" i="1"/>
  <c r="AA1099" i="1" s="1"/>
  <c r="Z43" i="1"/>
  <c r="AA43" i="1" s="1"/>
  <c r="Z41" i="1"/>
  <c r="Z42" i="1"/>
  <c r="S1621" i="3" l="1"/>
  <c r="T1621" i="3" s="1"/>
  <c r="U1621" i="3" s="1"/>
  <c r="P1621" i="3"/>
  <c r="N1621" i="3"/>
  <c r="O1621" i="3" s="1"/>
  <c r="M1621" i="3"/>
  <c r="L1621" i="3"/>
  <c r="B1638" i="4"/>
  <c r="S1603" i="3"/>
  <c r="T1603" i="3" s="1"/>
  <c r="U1603" i="3" s="1"/>
  <c r="P1603" i="3"/>
  <c r="N1603" i="3"/>
  <c r="O1603" i="3" s="1"/>
  <c r="M1603" i="3"/>
  <c r="L1603" i="3"/>
  <c r="B1605" i="4"/>
  <c r="S1430" i="3"/>
  <c r="T1430" i="3" s="1"/>
  <c r="U1430" i="3" s="1"/>
  <c r="P1430" i="3"/>
  <c r="N1430" i="3"/>
  <c r="O1430" i="3" s="1"/>
  <c r="M1430" i="3"/>
  <c r="L1430" i="3"/>
  <c r="Q1429" i="3"/>
  <c r="R1429" i="3" s="1"/>
  <c r="S1429" i="3"/>
  <c r="T1429" i="3" s="1"/>
  <c r="U1429" i="3" s="1"/>
  <c r="P1429" i="3"/>
  <c r="N1429" i="3"/>
  <c r="O1429" i="3" s="1"/>
  <c r="M1429" i="3"/>
  <c r="L1429" i="3"/>
  <c r="Y49" i="1" l="1"/>
  <c r="W49" i="1"/>
  <c r="X49" i="1" s="1"/>
  <c r="H49" i="1"/>
  <c r="B49" i="1"/>
  <c r="U49" i="1" s="1"/>
  <c r="V49" i="1" s="1"/>
  <c r="Y48" i="1"/>
  <c r="W48" i="1"/>
  <c r="X48" i="1" s="1"/>
  <c r="H48" i="1"/>
  <c r="B48" i="1"/>
  <c r="U48" i="1" s="1"/>
  <c r="V48" i="1" s="1"/>
  <c r="Y45" i="1"/>
  <c r="W45" i="1"/>
  <c r="X45" i="1" s="1"/>
  <c r="H45" i="1"/>
  <c r="B45" i="1"/>
  <c r="U45" i="1" s="1"/>
  <c r="V45" i="1" s="1"/>
  <c r="S1562" i="3" l="1"/>
  <c r="T1562" i="3" s="1"/>
  <c r="U1562" i="3" s="1"/>
  <c r="P1562" i="3"/>
  <c r="N1562" i="3"/>
  <c r="O1562" i="3" s="1"/>
  <c r="M1562" i="3"/>
  <c r="L1562" i="3"/>
  <c r="S1554" i="3"/>
  <c r="T1554" i="3" s="1"/>
  <c r="U1554" i="3" s="1"/>
  <c r="P1554" i="3"/>
  <c r="N1554" i="3"/>
  <c r="O1554" i="3" s="1"/>
  <c r="M1554" i="3"/>
  <c r="L1554" i="3"/>
  <c r="S1404" i="3"/>
  <c r="T1404" i="3" s="1"/>
  <c r="U1404" i="3" s="1"/>
  <c r="P1404" i="3"/>
  <c r="N1404" i="3"/>
  <c r="O1404" i="3" s="1"/>
  <c r="M1404" i="3"/>
  <c r="L1404" i="3"/>
  <c r="S1385" i="3"/>
  <c r="T1385" i="3" s="1"/>
  <c r="U1385" i="3" s="1"/>
  <c r="P1385" i="3"/>
  <c r="N1385" i="3"/>
  <c r="O1385" i="3" s="1"/>
  <c r="M1385" i="3"/>
  <c r="L1385" i="3"/>
  <c r="S1302" i="3"/>
  <c r="T1302" i="3" s="1"/>
  <c r="U1302" i="3" s="1"/>
  <c r="P1302" i="3"/>
  <c r="N1302" i="3"/>
  <c r="O1302" i="3" s="1"/>
  <c r="M1302" i="3"/>
  <c r="L1302" i="3"/>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46" i="1"/>
  <c r="B47" i="1"/>
  <c r="B50" i="1"/>
  <c r="B43" i="1"/>
  <c r="B44" i="1"/>
  <c r="L1240" i="3"/>
  <c r="M1240" i="3"/>
  <c r="N1240" i="3"/>
  <c r="O1240" i="3" s="1"/>
  <c r="P1240" i="3"/>
  <c r="S1240" i="3"/>
  <c r="T1240" i="3" s="1"/>
  <c r="U1240" i="3" s="1"/>
  <c r="Q1240" i="3"/>
  <c r="R1240" i="3" s="1"/>
  <c r="L1241" i="3"/>
  <c r="M1241" i="3"/>
  <c r="N1241" i="3"/>
  <c r="O1241" i="3" s="1"/>
  <c r="P1241" i="3"/>
  <c r="S1241" i="3"/>
  <c r="T1241" i="3" s="1"/>
  <c r="U1241" i="3" s="1"/>
  <c r="U43" i="1" l="1"/>
  <c r="U44" i="1"/>
  <c r="U46" i="1"/>
  <c r="U47"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3" i="1"/>
  <c r="U1074"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H47" i="1" l="1"/>
  <c r="V47" i="1"/>
  <c r="W47" i="1"/>
  <c r="X47" i="1" s="1"/>
  <c r="Y47" i="1"/>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90" i="4"/>
  <c r="H91" i="4"/>
  <c r="H92" i="4"/>
  <c r="H93" i="4"/>
  <c r="H94" i="4"/>
  <c r="H95" i="4"/>
  <c r="H96" i="4"/>
  <c r="H97" i="4"/>
  <c r="H98" i="4"/>
  <c r="H99" i="4"/>
  <c r="H100" i="4"/>
  <c r="H101" i="4"/>
  <c r="H102" i="4"/>
  <c r="H104" i="4"/>
  <c r="H105" i="4"/>
  <c r="H106" i="4"/>
  <c r="H107" i="4"/>
  <c r="H108" i="4"/>
  <c r="H109" i="4"/>
  <c r="H110" i="4"/>
  <c r="H111" i="4"/>
  <c r="H112" i="4"/>
  <c r="H113" i="4"/>
  <c r="H114" i="4"/>
  <c r="H115" i="4"/>
  <c r="H116" i="4"/>
  <c r="H118" i="4"/>
  <c r="H119" i="4"/>
  <c r="H120" i="4"/>
  <c r="H121" i="4"/>
  <c r="H122" i="4"/>
  <c r="H123" i="4"/>
  <c r="H124" i="4"/>
  <c r="H125" i="4"/>
  <c r="H126" i="4"/>
  <c r="H127" i="4"/>
  <c r="H128" i="4"/>
  <c r="H129" i="4"/>
  <c r="H130" i="4"/>
  <c r="H131" i="4"/>
  <c r="H132" i="4"/>
  <c r="H133" i="4"/>
  <c r="H134" i="4"/>
  <c r="H135" i="4"/>
  <c r="H136" i="4"/>
  <c r="H138" i="4"/>
  <c r="H139" i="4"/>
  <c r="H140" i="4"/>
  <c r="H141" i="4"/>
  <c r="H142" i="4"/>
  <c r="H143" i="4"/>
  <c r="H144" i="4"/>
  <c r="H145" i="4"/>
  <c r="H146" i="4"/>
  <c r="H147" i="4"/>
  <c r="H148" i="4"/>
  <c r="H150" i="4"/>
  <c r="H151" i="4"/>
  <c r="H152" i="4"/>
  <c r="H153" i="4"/>
  <c r="H154" i="4"/>
  <c r="H155" i="4"/>
  <c r="H156" i="4"/>
  <c r="H157" i="4"/>
  <c r="H160" i="4"/>
  <c r="H161" i="4"/>
  <c r="H162" i="4"/>
  <c r="H163" i="4"/>
  <c r="H166" i="4"/>
  <c r="H167" i="4"/>
  <c r="H168" i="4"/>
  <c r="H169" i="4"/>
  <c r="H172" i="4"/>
  <c r="H173" i="4"/>
  <c r="H174" i="4"/>
  <c r="H175" i="4"/>
  <c r="H178" i="4"/>
  <c r="H179" i="4"/>
  <c r="H180" i="4"/>
  <c r="H181" i="4"/>
  <c r="H182" i="4"/>
  <c r="H185" i="4"/>
  <c r="H186" i="4"/>
  <c r="H187" i="4"/>
  <c r="H188" i="4"/>
  <c r="H191" i="4"/>
  <c r="H192" i="4"/>
  <c r="H193" i="4"/>
  <c r="H194" i="4"/>
  <c r="H197" i="4"/>
  <c r="H198" i="4"/>
  <c r="H199" i="4"/>
  <c r="H200" i="4"/>
  <c r="H203" i="4"/>
  <c r="H204" i="4"/>
  <c r="H205" i="4"/>
  <c r="H206" i="4"/>
  <c r="H207" i="4"/>
  <c r="H208" i="4"/>
  <c r="H209" i="4"/>
  <c r="H210" i="4"/>
  <c r="H211" i="4"/>
  <c r="H212" i="4"/>
  <c r="H213" i="4"/>
  <c r="H214" i="4"/>
  <c r="H215" i="4"/>
  <c r="H216" i="4"/>
  <c r="H217" i="4"/>
  <c r="H218" i="4"/>
  <c r="H219" i="4"/>
  <c r="H221" i="4"/>
  <c r="H222" i="4"/>
  <c r="H223" i="4"/>
  <c r="H224" i="4"/>
  <c r="H225" i="4"/>
  <c r="H226" i="4"/>
  <c r="H227" i="4"/>
  <c r="H228" i="4"/>
  <c r="H229" i="4"/>
  <c r="H230" i="4"/>
  <c r="H231" i="4"/>
  <c r="H232" i="4"/>
  <c r="H233" i="4"/>
  <c r="H234" i="4"/>
  <c r="H235" i="4"/>
  <c r="H236" i="4"/>
  <c r="H237" i="4"/>
  <c r="H238" i="4"/>
  <c r="H239" i="4"/>
  <c r="H240" i="4"/>
  <c r="H241" i="4"/>
  <c r="H243"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5" i="4"/>
  <c r="H516" i="4"/>
  <c r="H517" i="4"/>
  <c r="H518" i="4"/>
  <c r="H519" i="4"/>
  <c r="H521" i="4"/>
  <c r="H522" i="4"/>
  <c r="H523" i="4"/>
  <c r="H524" i="4"/>
  <c r="H525" i="4"/>
  <c r="H526" i="4"/>
  <c r="H527" i="4"/>
  <c r="H529" i="4"/>
  <c r="H530" i="4"/>
  <c r="H531" i="4"/>
  <c r="H532" i="4"/>
  <c r="H533" i="4"/>
  <c r="H535" i="4"/>
  <c r="H536" i="4"/>
  <c r="H537" i="4"/>
  <c r="H538" i="4"/>
  <c r="H539" i="4"/>
  <c r="H541" i="4"/>
  <c r="H542" i="4"/>
  <c r="H543" i="4"/>
  <c r="H544" i="4"/>
  <c r="H545" i="4"/>
  <c r="H547" i="4"/>
  <c r="H548" i="4"/>
  <c r="H549" i="4"/>
  <c r="H550" i="4"/>
  <c r="H551" i="4"/>
  <c r="H552" i="4"/>
  <c r="H553" i="4"/>
  <c r="H555" i="4"/>
  <c r="H556" i="4"/>
  <c r="H557" i="4"/>
  <c r="H558" i="4"/>
  <c r="H559" i="4"/>
  <c r="H562" i="4"/>
  <c r="H563" i="4"/>
  <c r="H564" i="4"/>
  <c r="H565" i="4"/>
  <c r="H566" i="4"/>
  <c r="H567" i="4"/>
  <c r="H570" i="4"/>
  <c r="H571" i="4"/>
  <c r="H572" i="4"/>
  <c r="H573" i="4"/>
  <c r="H574" i="4"/>
  <c r="H575" i="4"/>
  <c r="H576" i="4"/>
  <c r="H577" i="4"/>
  <c r="H580" i="4"/>
  <c r="H581" i="4"/>
  <c r="H583" i="4"/>
  <c r="H584" i="4"/>
  <c r="H585" i="4"/>
  <c r="H586" i="4"/>
  <c r="H587" i="4"/>
  <c r="H588" i="4"/>
  <c r="H589" i="4"/>
  <c r="H591" i="4"/>
  <c r="H592" i="4"/>
  <c r="H593" i="4"/>
  <c r="H594" i="4"/>
  <c r="H595" i="4"/>
  <c r="H597" i="4"/>
  <c r="H598" i="4"/>
  <c r="H599" i="4"/>
  <c r="H600" i="4"/>
  <c r="H601" i="4"/>
  <c r="H603" i="4"/>
  <c r="H604" i="4"/>
  <c r="H605" i="4"/>
  <c r="H606" i="4"/>
  <c r="H607" i="4"/>
  <c r="H613" i="4"/>
  <c r="H614" i="4"/>
  <c r="H615" i="4"/>
  <c r="H616" i="4"/>
  <c r="H617" i="4"/>
  <c r="H618" i="4"/>
  <c r="H619" i="4"/>
  <c r="H620" i="4"/>
  <c r="H622" i="4"/>
  <c r="H623" i="4"/>
  <c r="H624" i="4"/>
  <c r="H625" i="4"/>
  <c r="H626" i="4"/>
  <c r="H627" i="4"/>
  <c r="H628" i="4"/>
  <c r="H629" i="4"/>
  <c r="H630" i="4"/>
  <c r="H631" i="4"/>
  <c r="H632" i="4"/>
  <c r="H633" i="4"/>
  <c r="H634" i="4"/>
  <c r="H636" i="4"/>
  <c r="H637" i="4"/>
  <c r="H638" i="4"/>
  <c r="H639" i="4"/>
  <c r="H640" i="4"/>
  <c r="H642" i="4"/>
  <c r="H643" i="4"/>
  <c r="H644" i="4"/>
  <c r="H645" i="4"/>
  <c r="H646" i="4"/>
  <c r="H647" i="4"/>
  <c r="H648" i="4"/>
  <c r="H649" i="4"/>
  <c r="H650" i="4"/>
  <c r="H651" i="4"/>
  <c r="H652" i="4"/>
  <c r="H653" i="4"/>
  <c r="H654" i="4"/>
  <c r="H655" i="4"/>
  <c r="H656" i="4"/>
  <c r="H657" i="4"/>
  <c r="H658" i="4"/>
  <c r="H659" i="4"/>
  <c r="H660" i="4"/>
  <c r="H662" i="4"/>
  <c r="H663" i="4"/>
  <c r="H664" i="4"/>
  <c r="H665" i="4"/>
  <c r="H666" i="4"/>
  <c r="H667" i="4"/>
  <c r="H668" i="4"/>
  <c r="H669" i="4"/>
  <c r="H670" i="4"/>
  <c r="H671" i="4"/>
  <c r="H672" i="4"/>
  <c r="H673" i="4"/>
  <c r="H674" i="4"/>
  <c r="H676" i="4"/>
  <c r="H677" i="4"/>
  <c r="H678" i="4"/>
  <c r="H679" i="4"/>
  <c r="H680" i="4"/>
  <c r="H682" i="4"/>
  <c r="H683" i="4"/>
  <c r="H684" i="4"/>
  <c r="H685" i="4"/>
  <c r="H686" i="4"/>
  <c r="H687" i="4"/>
  <c r="H688"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5" i="4"/>
  <c r="H726" i="4"/>
  <c r="H728" i="4"/>
  <c r="H729" i="4"/>
  <c r="H730" i="4"/>
  <c r="H731" i="4"/>
  <c r="H732" i="4"/>
  <c r="H733" i="4"/>
  <c r="H734" i="4"/>
  <c r="H735" i="4"/>
  <c r="H738" i="4"/>
  <c r="H739" i="4"/>
  <c r="H740" i="4"/>
  <c r="H741" i="4"/>
  <c r="H744" i="4"/>
  <c r="H745" i="4"/>
  <c r="H746" i="4"/>
  <c r="H747" i="4"/>
  <c r="H749" i="4"/>
  <c r="H750" i="4"/>
  <c r="H751" i="4"/>
  <c r="H752"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855"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978" i="4"/>
  <c r="H979" i="4"/>
  <c r="H980" i="4"/>
  <c r="H981" i="4"/>
  <c r="H982" i="4"/>
  <c r="H983" i="4"/>
  <c r="H984" i="4"/>
  <c r="H985" i="4"/>
  <c r="H986" i="4"/>
  <c r="H987" i="4"/>
  <c r="H988" i="4"/>
  <c r="H989" i="4"/>
  <c r="H990" i="4"/>
  <c r="H991" i="4"/>
  <c r="H992"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3" i="4"/>
  <c r="H1034" i="4"/>
  <c r="H1035" i="4"/>
  <c r="H1036" i="4"/>
  <c r="H1037" i="4"/>
  <c r="H1038" i="4"/>
  <c r="H1039" i="4"/>
  <c r="H1040" i="4"/>
  <c r="H1041" i="4"/>
  <c r="H1042" i="4"/>
  <c r="H1043" i="4"/>
  <c r="H1044" i="4"/>
  <c r="H1045" i="4"/>
  <c r="H1046" i="4"/>
  <c r="H1047" i="4"/>
  <c r="H1048" i="4"/>
  <c r="H1049" i="4"/>
  <c r="H1050" i="4"/>
  <c r="H1051" i="4"/>
  <c r="H1052" i="4"/>
  <c r="H1053" i="4"/>
  <c r="H1054" i="4"/>
  <c r="H1055" i="4"/>
  <c r="H1056" i="4"/>
  <c r="H1057" i="4"/>
  <c r="H1058" i="4"/>
  <c r="H1059" i="4"/>
  <c r="H1060" i="4"/>
  <c r="H1061" i="4"/>
  <c r="H1062" i="4"/>
  <c r="H1063" i="4"/>
  <c r="H1064" i="4"/>
  <c r="H1065" i="4"/>
  <c r="H1066" i="4"/>
  <c r="H1067" i="4"/>
  <c r="H1068" i="4"/>
  <c r="H1069" i="4"/>
  <c r="H1070" i="4"/>
  <c r="H1071" i="4"/>
  <c r="H1072" i="4"/>
  <c r="H1073" i="4"/>
  <c r="H1074" i="4"/>
  <c r="H1075" i="4"/>
  <c r="H1076" i="4"/>
  <c r="H1077" i="4"/>
  <c r="H1078" i="4"/>
  <c r="H1079" i="4"/>
  <c r="H1080" i="4"/>
  <c r="H1081" i="4"/>
  <c r="H1082" i="4"/>
  <c r="H1083" i="4"/>
  <c r="H1084" i="4"/>
  <c r="H1085" i="4"/>
  <c r="H1086" i="4"/>
  <c r="H1087" i="4"/>
  <c r="H1088" i="4"/>
  <c r="H1089" i="4"/>
  <c r="H1090" i="4"/>
  <c r="H1091" i="4"/>
  <c r="H1092" i="4"/>
  <c r="H1093" i="4"/>
  <c r="H1094" i="4"/>
  <c r="H1095" i="4"/>
  <c r="H1096" i="4"/>
  <c r="H1097" i="4"/>
  <c r="H1098" i="4"/>
  <c r="H1099" i="4"/>
  <c r="H1100" i="4"/>
  <c r="H1101" i="4"/>
  <c r="H1103" i="4"/>
  <c r="H1104" i="4"/>
  <c r="H1105" i="4"/>
  <c r="H1106" i="4"/>
  <c r="H1108" i="4"/>
  <c r="H1109" i="4"/>
  <c r="H1110" i="4"/>
  <c r="H1111" i="4"/>
  <c r="H1112" i="4"/>
  <c r="H1113" i="4"/>
  <c r="H1119" i="4"/>
  <c r="H1120" i="4"/>
  <c r="H1121" i="4"/>
  <c r="H1122" i="4"/>
  <c r="H1125" i="4"/>
  <c r="H1126" i="4"/>
  <c r="H1127" i="4"/>
  <c r="H1128" i="4"/>
  <c r="H1129" i="4"/>
  <c r="H1130" i="4"/>
  <c r="H1131" i="4"/>
  <c r="H1133" i="4"/>
  <c r="H1134" i="4"/>
  <c r="H1135" i="4"/>
  <c r="H1136" i="4"/>
  <c r="H1137" i="4"/>
  <c r="H1138" i="4"/>
  <c r="H1139" i="4"/>
  <c r="H1140" i="4"/>
  <c r="H1142" i="4"/>
  <c r="H1143" i="4"/>
  <c r="H1144" i="4"/>
  <c r="H1145" i="4"/>
  <c r="H1147" i="4"/>
  <c r="H1148" i="4"/>
  <c r="H1149" i="4"/>
  <c r="H1150" i="4"/>
  <c r="H1154" i="4"/>
  <c r="H1155" i="4"/>
  <c r="H1156" i="4"/>
  <c r="H1157" i="4"/>
  <c r="H1158" i="4"/>
  <c r="H1159" i="4"/>
  <c r="H1161" i="4"/>
  <c r="H1162" i="4"/>
  <c r="H1163" i="4"/>
  <c r="H1164" i="4"/>
  <c r="H1171" i="4"/>
  <c r="H1172" i="4"/>
  <c r="H1173" i="4"/>
  <c r="H1174" i="4"/>
  <c r="H1182" i="4"/>
  <c r="H1183" i="4"/>
  <c r="H1184" i="4"/>
  <c r="H1185" i="4"/>
  <c r="H1189" i="4"/>
  <c r="H1190" i="4"/>
  <c r="H1191" i="4"/>
  <c r="H1192" i="4"/>
  <c r="H1196" i="4"/>
  <c r="H1197" i="4"/>
  <c r="H1198" i="4"/>
  <c r="H1199" i="4"/>
  <c r="H1203" i="4"/>
  <c r="H1204" i="4"/>
  <c r="H1205" i="4"/>
  <c r="H1206" i="4"/>
  <c r="H1211" i="4"/>
  <c r="H1212" i="4"/>
  <c r="H1213" i="4"/>
  <c r="H1214" i="4"/>
  <c r="H1216" i="4"/>
  <c r="H1217" i="4"/>
  <c r="H1218" i="4"/>
  <c r="H1219" i="4"/>
  <c r="H1220" i="4"/>
  <c r="H1221" i="4"/>
  <c r="H1228" i="4"/>
  <c r="H1229" i="4"/>
  <c r="H1230" i="4"/>
  <c r="H1231" i="4"/>
  <c r="H1238" i="4"/>
  <c r="H1239" i="4"/>
  <c r="H1240" i="4"/>
  <c r="H1241" i="4"/>
  <c r="H1247" i="4"/>
  <c r="H1248" i="4"/>
  <c r="H1249" i="4"/>
  <c r="H1250" i="4"/>
  <c r="H1255" i="4"/>
  <c r="H1256" i="4"/>
  <c r="H1257" i="4"/>
  <c r="H1258" i="4"/>
  <c r="H1264" i="4"/>
  <c r="H1265" i="4"/>
  <c r="H1266" i="4"/>
  <c r="H1267" i="4"/>
  <c r="H1270" i="4"/>
  <c r="H1271" i="4"/>
  <c r="H1272" i="4"/>
  <c r="H1273" i="4"/>
  <c r="H1279" i="4"/>
  <c r="H1280" i="4"/>
  <c r="H1281" i="4"/>
  <c r="H1282" i="4"/>
  <c r="H1284" i="4"/>
  <c r="H1285" i="4"/>
  <c r="H1286" i="4"/>
  <c r="H1287" i="4"/>
  <c r="H1288" i="4"/>
  <c r="H1289" i="4"/>
  <c r="H1292" i="4"/>
  <c r="H1293" i="4"/>
  <c r="H1294" i="4"/>
  <c r="H1295" i="4"/>
  <c r="H1298" i="4"/>
  <c r="H1299" i="4"/>
  <c r="H1300" i="4"/>
  <c r="H1301" i="4"/>
  <c r="H1304" i="4"/>
  <c r="H1305" i="4"/>
  <c r="H1306" i="4"/>
  <c r="H1307" i="4"/>
  <c r="H1314" i="4"/>
  <c r="H1315" i="4"/>
  <c r="H1316" i="4"/>
  <c r="H1317" i="4"/>
  <c r="H1324" i="4"/>
  <c r="H1325" i="4"/>
  <c r="H1326" i="4"/>
  <c r="H1327" i="4"/>
  <c r="H1329" i="4"/>
  <c r="H1330" i="4"/>
  <c r="H1331" i="4"/>
  <c r="H1332" i="4"/>
  <c r="H1333" i="4"/>
  <c r="H1334" i="4"/>
  <c r="H1335" i="4"/>
  <c r="H1342" i="4"/>
  <c r="H1343" i="4"/>
  <c r="H1344" i="4"/>
  <c r="H1345" i="4"/>
  <c r="H1347" i="4"/>
  <c r="H1348" i="4"/>
  <c r="H1349" i="4"/>
  <c r="H1350" i="4"/>
  <c r="H1352" i="4"/>
  <c r="H1353" i="4"/>
  <c r="H1354" i="4"/>
  <c r="H1355" i="4"/>
  <c r="H1357" i="4"/>
  <c r="H1358" i="4"/>
  <c r="H1359" i="4"/>
  <c r="H1360" i="4"/>
  <c r="H1364" i="4"/>
  <c r="H1365" i="4"/>
  <c r="H1366" i="4"/>
  <c r="H1367" i="4"/>
  <c r="H1372" i="4"/>
  <c r="H1373" i="4"/>
  <c r="H1374" i="4"/>
  <c r="H1375" i="4"/>
  <c r="H1376" i="4"/>
  <c r="H1377" i="4"/>
  <c r="H1378" i="4"/>
  <c r="H1379" i="4"/>
  <c r="H1380" i="4"/>
  <c r="H1381" i="4"/>
  <c r="H1382" i="4"/>
  <c r="H1383" i="4"/>
  <c r="H1384" i="4"/>
  <c r="H1385" i="4"/>
  <c r="H1386" i="4"/>
  <c r="H1387" i="4"/>
  <c r="H1388" i="4"/>
  <c r="H1389" i="4"/>
  <c r="H1390" i="4"/>
  <c r="H1391" i="4"/>
  <c r="H1392" i="4"/>
  <c r="H1393" i="4"/>
  <c r="H1394" i="4"/>
  <c r="H1395" i="4"/>
  <c r="H1396" i="4"/>
  <c r="H1397" i="4"/>
  <c r="H1398" i="4"/>
  <c r="H1399" i="4"/>
  <c r="H1400" i="4"/>
  <c r="H1401" i="4"/>
  <c r="H1402" i="4"/>
  <c r="H1403" i="4"/>
  <c r="H1404" i="4"/>
  <c r="H1405" i="4"/>
  <c r="H1406" i="4"/>
  <c r="H1407" i="4"/>
  <c r="H1408" i="4"/>
  <c r="H1409" i="4"/>
  <c r="H1410" i="4"/>
  <c r="H1413" i="4"/>
  <c r="H1414" i="4"/>
  <c r="H1415" i="4"/>
  <c r="H1416" i="4"/>
  <c r="H1417" i="4"/>
  <c r="H1418" i="4"/>
  <c r="H1419" i="4"/>
  <c r="H1420" i="4"/>
  <c r="H1421" i="4"/>
  <c r="H1422" i="4"/>
  <c r="H1423" i="4"/>
  <c r="H1424" i="4"/>
  <c r="H1425" i="4"/>
  <c r="H1426" i="4"/>
  <c r="H1427" i="4"/>
  <c r="H1428" i="4"/>
  <c r="H1429" i="4"/>
  <c r="H3" i="4"/>
  <c r="H51" i="1"/>
  <c r="V51" i="1"/>
  <c r="W51" i="1"/>
  <c r="X51" i="1" s="1"/>
  <c r="Y51" i="1"/>
  <c r="Q1239" i="3"/>
  <c r="R1239" i="3" s="1"/>
  <c r="Q1655" i="3"/>
  <c r="R1655" i="3" s="1"/>
  <c r="Q748" i="3"/>
  <c r="R748" i="3" s="1"/>
  <c r="U75" i="3"/>
  <c r="U95" i="3"/>
  <c r="U107" i="3"/>
  <c r="U610" i="3"/>
  <c r="U617" i="3"/>
  <c r="U622" i="3"/>
  <c r="U629" i="3"/>
  <c r="U634" i="3"/>
  <c r="U646" i="3"/>
  <c r="U649" i="3"/>
  <c r="U656" i="3"/>
  <c r="U666" i="3"/>
  <c r="U669" i="3"/>
  <c r="U672" i="3"/>
  <c r="U675" i="3"/>
  <c r="U678" i="3"/>
  <c r="U681" i="3"/>
  <c r="U749" i="3"/>
  <c r="U751" i="3"/>
  <c r="U753" i="3"/>
  <c r="U756" i="3"/>
  <c r="U759" i="3"/>
  <c r="U762" i="3"/>
  <c r="U763" i="3"/>
  <c r="U766" i="3"/>
  <c r="U773" i="3"/>
  <c r="U780" i="3"/>
  <c r="U782" i="3"/>
  <c r="U783" i="3"/>
  <c r="U784" i="3"/>
  <c r="U786" i="3"/>
  <c r="U797" i="3"/>
  <c r="U799" i="3"/>
  <c r="U800" i="3"/>
  <c r="U801" i="3"/>
  <c r="U802" i="3"/>
  <c r="U804" i="3"/>
  <c r="U805" i="3"/>
  <c r="U830" i="3"/>
  <c r="U833" i="3"/>
  <c r="U836" i="3"/>
  <c r="U838" i="3"/>
  <c r="U840" i="3"/>
  <c r="U848" i="3"/>
  <c r="U855" i="3"/>
  <c r="U858" i="3"/>
  <c r="U860" i="3"/>
  <c r="U861" i="3"/>
  <c r="U871" i="3"/>
  <c r="U872" i="3"/>
  <c r="U875" i="3"/>
  <c r="U877" i="3"/>
  <c r="U882" i="3"/>
  <c r="U893" i="3"/>
  <c r="U896" i="3"/>
  <c r="U897" i="3"/>
  <c r="U899" i="3"/>
  <c r="U928" i="3"/>
  <c r="U944" i="3"/>
  <c r="U946" i="3"/>
  <c r="U979" i="3"/>
  <c r="U980" i="3"/>
  <c r="U1011" i="3"/>
  <c r="U1012" i="3"/>
  <c r="U1018" i="3"/>
  <c r="U1026" i="3"/>
  <c r="U1027" i="3"/>
  <c r="U1028" i="3"/>
  <c r="U1030" i="3"/>
  <c r="U1031" i="3"/>
  <c r="U1032" i="3"/>
  <c r="U1033" i="3"/>
  <c r="U1034" i="3"/>
  <c r="U1035" i="3"/>
  <c r="U1036" i="3"/>
  <c r="U1037" i="3"/>
  <c r="U1038" i="3"/>
  <c r="U1040" i="3"/>
  <c r="U1045" i="3"/>
  <c r="U1047" i="3"/>
  <c r="U1048" i="3"/>
  <c r="U1049" i="3"/>
  <c r="U1050" i="3"/>
  <c r="U1054" i="3"/>
  <c r="U1058" i="3"/>
  <c r="U1068" i="3"/>
  <c r="U1069" i="3"/>
  <c r="U1070" i="3"/>
  <c r="U1072" i="3"/>
  <c r="U1073" i="3"/>
  <c r="U1074" i="3"/>
  <c r="U1076" i="3"/>
  <c r="U1077" i="3"/>
  <c r="U1078" i="3"/>
  <c r="U1079" i="3"/>
  <c r="U1080" i="3"/>
  <c r="U1082" i="3"/>
  <c r="U1083" i="3"/>
  <c r="U1085" i="3"/>
  <c r="U1103" i="3"/>
  <c r="U1124" i="3"/>
  <c r="U1129" i="3"/>
  <c r="U1134" i="3"/>
  <c r="U1136" i="3"/>
  <c r="U1138" i="3"/>
  <c r="U1144" i="3"/>
  <c r="U1148" i="3"/>
  <c r="U1149" i="3"/>
  <c r="U1150" i="3"/>
  <c r="U1151" i="3"/>
  <c r="U1152" i="3"/>
  <c r="U1153" i="3"/>
  <c r="U1154" i="3"/>
  <c r="U1155" i="3"/>
  <c r="U1156" i="3"/>
  <c r="U1157" i="3"/>
  <c r="U1158" i="3"/>
  <c r="U1159" i="3"/>
  <c r="U1163" i="3"/>
  <c r="U1164" i="3"/>
  <c r="U1165" i="3"/>
  <c r="U1167" i="3"/>
  <c r="U1168" i="3"/>
  <c r="U1169" i="3"/>
  <c r="U1170" i="3"/>
  <c r="U1171" i="3"/>
  <c r="U1172" i="3"/>
  <c r="U1175" i="3"/>
  <c r="U1177" i="3"/>
  <c r="U1178" i="3"/>
  <c r="U1196" i="3"/>
  <c r="U1198" i="3"/>
  <c r="U1199" i="3"/>
  <c r="U1200" i="3"/>
  <c r="U1203" i="3"/>
  <c r="U1204" i="3"/>
  <c r="U1207" i="3"/>
  <c r="U1221" i="3"/>
  <c r="U1434" i="3"/>
  <c r="U1435" i="3"/>
  <c r="U1436" i="3"/>
  <c r="U1437" i="3"/>
  <c r="U1438" i="3"/>
  <c r="U1439" i="3"/>
  <c r="U1440" i="3"/>
  <c r="U1441" i="3"/>
  <c r="U1442" i="3"/>
  <c r="U1443" i="3"/>
  <c r="U1445" i="3"/>
  <c r="U1448" i="3"/>
  <c r="U1484" i="3"/>
  <c r="U1489" i="3"/>
  <c r="U1490" i="3"/>
  <c r="U1491" i="3"/>
  <c r="U1622" i="3"/>
  <c r="U1623" i="3"/>
  <c r="U1624" i="3"/>
  <c r="U1625" i="3"/>
  <c r="U1626" i="3"/>
  <c r="U1627" i="3"/>
  <c r="U1641" i="3"/>
  <c r="U1647" i="3"/>
  <c r="U1648" i="3"/>
  <c r="U1649" i="3"/>
  <c r="U1650" i="3"/>
  <c r="S35" i="3"/>
  <c r="T35" i="3" s="1"/>
  <c r="U35" i="3" s="1"/>
  <c r="S36" i="3"/>
  <c r="T36" i="3" s="1"/>
  <c r="U36" i="3" s="1"/>
  <c r="S37" i="3"/>
  <c r="T37" i="3" s="1"/>
  <c r="U37" i="3" s="1"/>
  <c r="S38" i="3"/>
  <c r="T38" i="3" s="1"/>
  <c r="U38" i="3" s="1"/>
  <c r="S39" i="3"/>
  <c r="T39" i="3" s="1"/>
  <c r="U39" i="3" s="1"/>
  <c r="S40" i="3"/>
  <c r="T40" i="3" s="1"/>
  <c r="U40" i="3" s="1"/>
  <c r="S41" i="3"/>
  <c r="T41" i="3" s="1"/>
  <c r="U41" i="3" s="1"/>
  <c r="S42" i="3"/>
  <c r="T42" i="3" s="1"/>
  <c r="U42" i="3" s="1"/>
  <c r="S43" i="3"/>
  <c r="T43" i="3" s="1"/>
  <c r="U43" i="3" s="1"/>
  <c r="S44" i="3"/>
  <c r="T44" i="3" s="1"/>
  <c r="U44" i="3" s="1"/>
  <c r="S45" i="3"/>
  <c r="T45" i="3" s="1"/>
  <c r="U45" i="3" s="1"/>
  <c r="S46" i="3"/>
  <c r="T46" i="3" s="1"/>
  <c r="U46" i="3" s="1"/>
  <c r="S47" i="3"/>
  <c r="T47" i="3" s="1"/>
  <c r="U47" i="3" s="1"/>
  <c r="S48" i="3"/>
  <c r="T48" i="3" s="1"/>
  <c r="U48" i="3" s="1"/>
  <c r="S49" i="3"/>
  <c r="T49" i="3" s="1"/>
  <c r="U49" i="3" s="1"/>
  <c r="S50" i="3"/>
  <c r="T50" i="3" s="1"/>
  <c r="U50" i="3" s="1"/>
  <c r="S51" i="3"/>
  <c r="T51" i="3" s="1"/>
  <c r="U51" i="3" s="1"/>
  <c r="S52" i="3"/>
  <c r="T52" i="3" s="1"/>
  <c r="U52" i="3" s="1"/>
  <c r="S53" i="3"/>
  <c r="T53" i="3" s="1"/>
  <c r="U53" i="3" s="1"/>
  <c r="S54" i="3"/>
  <c r="T54" i="3" s="1"/>
  <c r="U54" i="3" s="1"/>
  <c r="S55" i="3"/>
  <c r="T55" i="3" s="1"/>
  <c r="U55" i="3" s="1"/>
  <c r="S56" i="3"/>
  <c r="T56" i="3" s="1"/>
  <c r="U56" i="3" s="1"/>
  <c r="S57" i="3"/>
  <c r="T57" i="3" s="1"/>
  <c r="U57" i="3" s="1"/>
  <c r="S58" i="3"/>
  <c r="T58" i="3" s="1"/>
  <c r="U58" i="3" s="1"/>
  <c r="S59" i="3"/>
  <c r="T59" i="3" s="1"/>
  <c r="U59" i="3" s="1"/>
  <c r="S60" i="3"/>
  <c r="T60" i="3" s="1"/>
  <c r="U60" i="3" s="1"/>
  <c r="S61" i="3"/>
  <c r="T61" i="3" s="1"/>
  <c r="U61" i="3" s="1"/>
  <c r="S62" i="3"/>
  <c r="T62" i="3" s="1"/>
  <c r="U62" i="3" s="1"/>
  <c r="S63" i="3"/>
  <c r="T63" i="3" s="1"/>
  <c r="U63" i="3" s="1"/>
  <c r="S64" i="3"/>
  <c r="T64" i="3" s="1"/>
  <c r="U64" i="3" s="1"/>
  <c r="S65" i="3"/>
  <c r="T65" i="3" s="1"/>
  <c r="U65" i="3" s="1"/>
  <c r="S66" i="3"/>
  <c r="T66" i="3" s="1"/>
  <c r="U66" i="3" s="1"/>
  <c r="S67" i="3"/>
  <c r="T67" i="3" s="1"/>
  <c r="U67" i="3" s="1"/>
  <c r="S68" i="3"/>
  <c r="T68" i="3" s="1"/>
  <c r="U68" i="3" s="1"/>
  <c r="S69" i="3"/>
  <c r="T69" i="3" s="1"/>
  <c r="U69" i="3" s="1"/>
  <c r="S70" i="3"/>
  <c r="T70" i="3" s="1"/>
  <c r="U70" i="3" s="1"/>
  <c r="S71" i="3"/>
  <c r="T71" i="3" s="1"/>
  <c r="U71" i="3" s="1"/>
  <c r="S72" i="3"/>
  <c r="T72" i="3" s="1"/>
  <c r="U72" i="3" s="1"/>
  <c r="S73" i="3"/>
  <c r="T73" i="3" s="1"/>
  <c r="U73" i="3" s="1"/>
  <c r="S74" i="3"/>
  <c r="T74" i="3" s="1"/>
  <c r="U74" i="3" s="1"/>
  <c r="S75" i="3"/>
  <c r="T75" i="3" s="1"/>
  <c r="S76" i="3"/>
  <c r="T76" i="3" s="1"/>
  <c r="U76" i="3" s="1"/>
  <c r="S77" i="3"/>
  <c r="T77" i="3" s="1"/>
  <c r="U77" i="3" s="1"/>
  <c r="S78" i="3"/>
  <c r="T78" i="3" s="1"/>
  <c r="U78" i="3" s="1"/>
  <c r="S79" i="3"/>
  <c r="T79" i="3" s="1"/>
  <c r="U79" i="3" s="1"/>
  <c r="S80" i="3"/>
  <c r="T80" i="3" s="1"/>
  <c r="U80" i="3" s="1"/>
  <c r="S81" i="3"/>
  <c r="T81" i="3" s="1"/>
  <c r="U81" i="3" s="1"/>
  <c r="S82" i="3"/>
  <c r="T82" i="3" s="1"/>
  <c r="U82" i="3" s="1"/>
  <c r="S83" i="3"/>
  <c r="T83" i="3" s="1"/>
  <c r="U83" i="3" s="1"/>
  <c r="S84" i="3"/>
  <c r="T84" i="3" s="1"/>
  <c r="U84" i="3" s="1"/>
  <c r="S85" i="3"/>
  <c r="T85" i="3" s="1"/>
  <c r="U85" i="3" s="1"/>
  <c r="S86" i="3"/>
  <c r="T86" i="3" s="1"/>
  <c r="U86" i="3" s="1"/>
  <c r="S87" i="3"/>
  <c r="T87" i="3" s="1"/>
  <c r="U87" i="3" s="1"/>
  <c r="S88" i="3"/>
  <c r="T88" i="3" s="1"/>
  <c r="U88" i="3" s="1"/>
  <c r="S89" i="3"/>
  <c r="T89" i="3" s="1"/>
  <c r="U89" i="3" s="1"/>
  <c r="S90" i="3"/>
  <c r="T90" i="3" s="1"/>
  <c r="U90" i="3" s="1"/>
  <c r="S91" i="3"/>
  <c r="T91" i="3" s="1"/>
  <c r="U91" i="3" s="1"/>
  <c r="S92" i="3"/>
  <c r="T92" i="3" s="1"/>
  <c r="U92" i="3" s="1"/>
  <c r="S93" i="3"/>
  <c r="T93" i="3" s="1"/>
  <c r="U93" i="3" s="1"/>
  <c r="S94" i="3"/>
  <c r="T94" i="3" s="1"/>
  <c r="U94" i="3" s="1"/>
  <c r="S95" i="3"/>
  <c r="T95" i="3" s="1"/>
  <c r="S96" i="3"/>
  <c r="T96" i="3" s="1"/>
  <c r="U96" i="3" s="1"/>
  <c r="S97" i="3"/>
  <c r="T97" i="3" s="1"/>
  <c r="U97" i="3" s="1"/>
  <c r="S98" i="3"/>
  <c r="T98" i="3" s="1"/>
  <c r="U98" i="3" s="1"/>
  <c r="S99" i="3"/>
  <c r="T99" i="3" s="1"/>
  <c r="U99" i="3" s="1"/>
  <c r="S100" i="3"/>
  <c r="T100" i="3" s="1"/>
  <c r="U100" i="3" s="1"/>
  <c r="S101" i="3"/>
  <c r="T101" i="3" s="1"/>
  <c r="U101" i="3" s="1"/>
  <c r="S102" i="3"/>
  <c r="T102" i="3" s="1"/>
  <c r="U102" i="3" s="1"/>
  <c r="S103" i="3"/>
  <c r="T103" i="3" s="1"/>
  <c r="U103" i="3" s="1"/>
  <c r="S104" i="3"/>
  <c r="T104" i="3" s="1"/>
  <c r="U104" i="3" s="1"/>
  <c r="S105" i="3"/>
  <c r="T105" i="3" s="1"/>
  <c r="U105" i="3" s="1"/>
  <c r="S106" i="3"/>
  <c r="T106" i="3" s="1"/>
  <c r="U106" i="3" s="1"/>
  <c r="S107" i="3"/>
  <c r="T107" i="3" s="1"/>
  <c r="S108" i="3"/>
  <c r="T108" i="3" s="1"/>
  <c r="U108" i="3" s="1"/>
  <c r="S109" i="3"/>
  <c r="T109" i="3" s="1"/>
  <c r="U109" i="3" s="1"/>
  <c r="S110" i="3"/>
  <c r="T110" i="3" s="1"/>
  <c r="U110" i="3" s="1"/>
  <c r="S111" i="3"/>
  <c r="T111" i="3" s="1"/>
  <c r="U111" i="3" s="1"/>
  <c r="S112" i="3"/>
  <c r="T112" i="3" s="1"/>
  <c r="U112" i="3" s="1"/>
  <c r="S113" i="3"/>
  <c r="T113" i="3" s="1"/>
  <c r="U113" i="3" s="1"/>
  <c r="S114" i="3"/>
  <c r="T114" i="3" s="1"/>
  <c r="U114" i="3" s="1"/>
  <c r="S115" i="3"/>
  <c r="T115" i="3" s="1"/>
  <c r="U115" i="3" s="1"/>
  <c r="S116" i="3"/>
  <c r="T116" i="3" s="1"/>
  <c r="U116" i="3" s="1"/>
  <c r="S117" i="3"/>
  <c r="T117" i="3" s="1"/>
  <c r="U117" i="3" s="1"/>
  <c r="S118" i="3"/>
  <c r="T118" i="3" s="1"/>
  <c r="U118" i="3" s="1"/>
  <c r="S119" i="3"/>
  <c r="T119" i="3" s="1"/>
  <c r="U119" i="3" s="1"/>
  <c r="S120" i="3"/>
  <c r="T120" i="3" s="1"/>
  <c r="U120" i="3" s="1"/>
  <c r="S121" i="3"/>
  <c r="T121" i="3" s="1"/>
  <c r="U121" i="3" s="1"/>
  <c r="S122" i="3"/>
  <c r="T122" i="3" s="1"/>
  <c r="U122" i="3" s="1"/>
  <c r="S123" i="3"/>
  <c r="T123" i="3" s="1"/>
  <c r="U123" i="3" s="1"/>
  <c r="S124" i="3"/>
  <c r="T124" i="3" s="1"/>
  <c r="U124" i="3" s="1"/>
  <c r="S125" i="3"/>
  <c r="T125" i="3" s="1"/>
  <c r="U125" i="3" s="1"/>
  <c r="S126" i="3"/>
  <c r="T126" i="3" s="1"/>
  <c r="U126" i="3" s="1"/>
  <c r="S127" i="3"/>
  <c r="T127" i="3" s="1"/>
  <c r="U127" i="3" s="1"/>
  <c r="S128" i="3"/>
  <c r="T128" i="3" s="1"/>
  <c r="U128" i="3" s="1"/>
  <c r="S129" i="3"/>
  <c r="T129" i="3" s="1"/>
  <c r="U129" i="3" s="1"/>
  <c r="S130" i="3"/>
  <c r="T130" i="3" s="1"/>
  <c r="U130" i="3" s="1"/>
  <c r="S131" i="3"/>
  <c r="T131" i="3" s="1"/>
  <c r="U131" i="3" s="1"/>
  <c r="S132" i="3"/>
  <c r="T132" i="3" s="1"/>
  <c r="U132" i="3" s="1"/>
  <c r="S133" i="3"/>
  <c r="T133" i="3" s="1"/>
  <c r="U133" i="3" s="1"/>
  <c r="S134" i="3"/>
  <c r="T134" i="3" s="1"/>
  <c r="U134" i="3" s="1"/>
  <c r="S135" i="3"/>
  <c r="T135" i="3" s="1"/>
  <c r="U135" i="3" s="1"/>
  <c r="S136" i="3"/>
  <c r="T136" i="3" s="1"/>
  <c r="U136" i="3" s="1"/>
  <c r="S137" i="3"/>
  <c r="T137" i="3" s="1"/>
  <c r="U137" i="3" s="1"/>
  <c r="S138" i="3"/>
  <c r="T138" i="3" s="1"/>
  <c r="U138" i="3" s="1"/>
  <c r="S139" i="3"/>
  <c r="T139" i="3" s="1"/>
  <c r="U139" i="3" s="1"/>
  <c r="S140" i="3"/>
  <c r="T140" i="3" s="1"/>
  <c r="U140" i="3" s="1"/>
  <c r="S141" i="3"/>
  <c r="T141" i="3" s="1"/>
  <c r="U141" i="3" s="1"/>
  <c r="S142" i="3"/>
  <c r="T142" i="3" s="1"/>
  <c r="U142" i="3" s="1"/>
  <c r="S143" i="3"/>
  <c r="T143" i="3" s="1"/>
  <c r="U143" i="3" s="1"/>
  <c r="S144" i="3"/>
  <c r="T144" i="3" s="1"/>
  <c r="U144" i="3" s="1"/>
  <c r="S145" i="3"/>
  <c r="T145" i="3" s="1"/>
  <c r="U145" i="3" s="1"/>
  <c r="S146" i="3"/>
  <c r="T146" i="3" s="1"/>
  <c r="U146" i="3" s="1"/>
  <c r="S147" i="3"/>
  <c r="T147" i="3" s="1"/>
  <c r="U147" i="3" s="1"/>
  <c r="S148" i="3"/>
  <c r="T148" i="3" s="1"/>
  <c r="U148" i="3" s="1"/>
  <c r="S149" i="3"/>
  <c r="T149" i="3" s="1"/>
  <c r="U149" i="3" s="1"/>
  <c r="S150" i="3"/>
  <c r="T150" i="3" s="1"/>
  <c r="U150" i="3" s="1"/>
  <c r="S151" i="3"/>
  <c r="T151" i="3" s="1"/>
  <c r="U151" i="3" s="1"/>
  <c r="S152" i="3"/>
  <c r="T152" i="3" s="1"/>
  <c r="U152" i="3" s="1"/>
  <c r="S153" i="3"/>
  <c r="T153" i="3" s="1"/>
  <c r="U153" i="3" s="1"/>
  <c r="S154" i="3"/>
  <c r="T154" i="3" s="1"/>
  <c r="U154" i="3" s="1"/>
  <c r="S155" i="3"/>
  <c r="T155" i="3" s="1"/>
  <c r="U155" i="3" s="1"/>
  <c r="S156" i="3"/>
  <c r="T156" i="3" s="1"/>
  <c r="U156" i="3" s="1"/>
  <c r="S157" i="3"/>
  <c r="T157" i="3" s="1"/>
  <c r="U157" i="3" s="1"/>
  <c r="S158" i="3"/>
  <c r="T158" i="3" s="1"/>
  <c r="U158" i="3" s="1"/>
  <c r="S159" i="3"/>
  <c r="T159" i="3" s="1"/>
  <c r="U159" i="3" s="1"/>
  <c r="S160" i="3"/>
  <c r="T160" i="3" s="1"/>
  <c r="U160" i="3" s="1"/>
  <c r="S161" i="3"/>
  <c r="T161" i="3" s="1"/>
  <c r="U161" i="3" s="1"/>
  <c r="S162" i="3"/>
  <c r="T162" i="3" s="1"/>
  <c r="U162" i="3" s="1"/>
  <c r="S163" i="3"/>
  <c r="T163" i="3" s="1"/>
  <c r="U163" i="3" s="1"/>
  <c r="S164" i="3"/>
  <c r="T164" i="3" s="1"/>
  <c r="U164" i="3" s="1"/>
  <c r="S165" i="3"/>
  <c r="T165" i="3" s="1"/>
  <c r="U165" i="3" s="1"/>
  <c r="S166" i="3"/>
  <c r="T166" i="3" s="1"/>
  <c r="U166" i="3" s="1"/>
  <c r="S167" i="3"/>
  <c r="T167" i="3" s="1"/>
  <c r="U167" i="3" s="1"/>
  <c r="S168" i="3"/>
  <c r="T168" i="3" s="1"/>
  <c r="U168" i="3" s="1"/>
  <c r="S169" i="3"/>
  <c r="T169" i="3" s="1"/>
  <c r="U169" i="3" s="1"/>
  <c r="S170" i="3"/>
  <c r="T170" i="3" s="1"/>
  <c r="U170" i="3" s="1"/>
  <c r="S171" i="3"/>
  <c r="T171" i="3" s="1"/>
  <c r="U171" i="3" s="1"/>
  <c r="S172" i="3"/>
  <c r="T172" i="3" s="1"/>
  <c r="U172" i="3" s="1"/>
  <c r="S173" i="3"/>
  <c r="T173" i="3" s="1"/>
  <c r="U173" i="3" s="1"/>
  <c r="S174" i="3"/>
  <c r="T174" i="3" s="1"/>
  <c r="U174" i="3" s="1"/>
  <c r="S175" i="3"/>
  <c r="T175" i="3" s="1"/>
  <c r="U175" i="3" s="1"/>
  <c r="S176" i="3"/>
  <c r="T176" i="3" s="1"/>
  <c r="U176" i="3" s="1"/>
  <c r="S177" i="3"/>
  <c r="T177" i="3" s="1"/>
  <c r="U177" i="3" s="1"/>
  <c r="S178" i="3"/>
  <c r="T178" i="3" s="1"/>
  <c r="U178" i="3" s="1"/>
  <c r="S179" i="3"/>
  <c r="T179" i="3" s="1"/>
  <c r="U179" i="3" s="1"/>
  <c r="S180" i="3"/>
  <c r="T180" i="3" s="1"/>
  <c r="U180" i="3" s="1"/>
  <c r="S181" i="3"/>
  <c r="T181" i="3" s="1"/>
  <c r="U181" i="3" s="1"/>
  <c r="S182" i="3"/>
  <c r="T182" i="3" s="1"/>
  <c r="U182" i="3" s="1"/>
  <c r="S183" i="3"/>
  <c r="T183" i="3" s="1"/>
  <c r="U183" i="3" s="1"/>
  <c r="S184" i="3"/>
  <c r="T184" i="3" s="1"/>
  <c r="U184" i="3" s="1"/>
  <c r="S185" i="3"/>
  <c r="T185" i="3" s="1"/>
  <c r="U185" i="3" s="1"/>
  <c r="S186" i="3"/>
  <c r="T186" i="3" s="1"/>
  <c r="U186" i="3" s="1"/>
  <c r="S187" i="3"/>
  <c r="T187" i="3" s="1"/>
  <c r="U187" i="3" s="1"/>
  <c r="S188" i="3"/>
  <c r="T188" i="3" s="1"/>
  <c r="U188" i="3" s="1"/>
  <c r="S189" i="3"/>
  <c r="T189" i="3" s="1"/>
  <c r="U189" i="3" s="1"/>
  <c r="S190" i="3"/>
  <c r="T190" i="3" s="1"/>
  <c r="U190" i="3" s="1"/>
  <c r="S191" i="3"/>
  <c r="T191" i="3" s="1"/>
  <c r="U191" i="3" s="1"/>
  <c r="S192" i="3"/>
  <c r="T192" i="3" s="1"/>
  <c r="U192" i="3" s="1"/>
  <c r="S193" i="3"/>
  <c r="T193" i="3" s="1"/>
  <c r="U193" i="3" s="1"/>
  <c r="S194" i="3"/>
  <c r="T194" i="3" s="1"/>
  <c r="U194" i="3" s="1"/>
  <c r="S195" i="3"/>
  <c r="T195" i="3" s="1"/>
  <c r="U195" i="3" s="1"/>
  <c r="S196" i="3"/>
  <c r="T196" i="3" s="1"/>
  <c r="U196" i="3" s="1"/>
  <c r="S197" i="3"/>
  <c r="T197" i="3" s="1"/>
  <c r="U197" i="3" s="1"/>
  <c r="S198" i="3"/>
  <c r="T198" i="3" s="1"/>
  <c r="U198" i="3" s="1"/>
  <c r="S199" i="3"/>
  <c r="T199" i="3" s="1"/>
  <c r="U199" i="3" s="1"/>
  <c r="S200" i="3"/>
  <c r="T200" i="3" s="1"/>
  <c r="U200" i="3" s="1"/>
  <c r="S201" i="3"/>
  <c r="T201" i="3" s="1"/>
  <c r="U201" i="3" s="1"/>
  <c r="S202" i="3"/>
  <c r="T202" i="3" s="1"/>
  <c r="U202" i="3" s="1"/>
  <c r="S203" i="3"/>
  <c r="T203" i="3" s="1"/>
  <c r="U203" i="3" s="1"/>
  <c r="S204" i="3"/>
  <c r="T204" i="3" s="1"/>
  <c r="U204" i="3" s="1"/>
  <c r="S205" i="3"/>
  <c r="T205" i="3" s="1"/>
  <c r="U205" i="3" s="1"/>
  <c r="S206" i="3"/>
  <c r="T206" i="3" s="1"/>
  <c r="U206" i="3" s="1"/>
  <c r="S207" i="3"/>
  <c r="T207" i="3" s="1"/>
  <c r="U207" i="3" s="1"/>
  <c r="S208" i="3"/>
  <c r="T208" i="3" s="1"/>
  <c r="U208" i="3" s="1"/>
  <c r="S209" i="3"/>
  <c r="T209" i="3" s="1"/>
  <c r="U209" i="3" s="1"/>
  <c r="S210" i="3"/>
  <c r="T210" i="3" s="1"/>
  <c r="U210" i="3" s="1"/>
  <c r="S211" i="3"/>
  <c r="T211" i="3" s="1"/>
  <c r="U211" i="3" s="1"/>
  <c r="S212" i="3"/>
  <c r="T212" i="3" s="1"/>
  <c r="U212" i="3" s="1"/>
  <c r="S213" i="3"/>
  <c r="T213" i="3" s="1"/>
  <c r="U213" i="3" s="1"/>
  <c r="S214" i="3"/>
  <c r="T214" i="3" s="1"/>
  <c r="U214" i="3" s="1"/>
  <c r="S215" i="3"/>
  <c r="T215" i="3" s="1"/>
  <c r="U215" i="3" s="1"/>
  <c r="S216" i="3"/>
  <c r="T216" i="3" s="1"/>
  <c r="U216" i="3" s="1"/>
  <c r="S217" i="3"/>
  <c r="T217" i="3" s="1"/>
  <c r="U217" i="3" s="1"/>
  <c r="S218" i="3"/>
  <c r="T218" i="3" s="1"/>
  <c r="U218" i="3" s="1"/>
  <c r="S219" i="3"/>
  <c r="T219" i="3" s="1"/>
  <c r="U219" i="3" s="1"/>
  <c r="S220" i="3"/>
  <c r="T220" i="3" s="1"/>
  <c r="U220" i="3" s="1"/>
  <c r="S221" i="3"/>
  <c r="T221" i="3" s="1"/>
  <c r="U221" i="3" s="1"/>
  <c r="S222" i="3"/>
  <c r="T222" i="3" s="1"/>
  <c r="U222" i="3" s="1"/>
  <c r="S223" i="3"/>
  <c r="T223" i="3" s="1"/>
  <c r="U223" i="3" s="1"/>
  <c r="S224" i="3"/>
  <c r="T224" i="3" s="1"/>
  <c r="U224" i="3" s="1"/>
  <c r="S225" i="3"/>
  <c r="T225" i="3" s="1"/>
  <c r="U225" i="3" s="1"/>
  <c r="S226" i="3"/>
  <c r="T226" i="3" s="1"/>
  <c r="U226" i="3" s="1"/>
  <c r="S227" i="3"/>
  <c r="T227" i="3" s="1"/>
  <c r="U227" i="3" s="1"/>
  <c r="S228" i="3"/>
  <c r="T228" i="3" s="1"/>
  <c r="U228" i="3" s="1"/>
  <c r="S229" i="3"/>
  <c r="T229" i="3" s="1"/>
  <c r="U229" i="3" s="1"/>
  <c r="S230" i="3"/>
  <c r="T230" i="3" s="1"/>
  <c r="U230" i="3" s="1"/>
  <c r="S231" i="3"/>
  <c r="T231" i="3" s="1"/>
  <c r="U231" i="3" s="1"/>
  <c r="S232" i="3"/>
  <c r="T232" i="3" s="1"/>
  <c r="U232" i="3" s="1"/>
  <c r="S233" i="3"/>
  <c r="T233" i="3" s="1"/>
  <c r="U233" i="3" s="1"/>
  <c r="S234" i="3"/>
  <c r="T234" i="3" s="1"/>
  <c r="U234" i="3" s="1"/>
  <c r="S235" i="3"/>
  <c r="T235" i="3" s="1"/>
  <c r="U235" i="3" s="1"/>
  <c r="S236" i="3"/>
  <c r="T236" i="3" s="1"/>
  <c r="U236" i="3" s="1"/>
  <c r="S237" i="3"/>
  <c r="T237" i="3" s="1"/>
  <c r="U237" i="3" s="1"/>
  <c r="S238" i="3"/>
  <c r="T238" i="3" s="1"/>
  <c r="U238" i="3" s="1"/>
  <c r="S239" i="3"/>
  <c r="T239" i="3" s="1"/>
  <c r="U239" i="3" s="1"/>
  <c r="S240" i="3"/>
  <c r="T240" i="3" s="1"/>
  <c r="U240" i="3" s="1"/>
  <c r="S241" i="3"/>
  <c r="T241" i="3" s="1"/>
  <c r="U241" i="3" s="1"/>
  <c r="S242" i="3"/>
  <c r="T242" i="3" s="1"/>
  <c r="U242" i="3" s="1"/>
  <c r="S243" i="3"/>
  <c r="T243" i="3" s="1"/>
  <c r="U243" i="3" s="1"/>
  <c r="S244" i="3"/>
  <c r="T244" i="3" s="1"/>
  <c r="U244" i="3" s="1"/>
  <c r="S245" i="3"/>
  <c r="T245" i="3" s="1"/>
  <c r="U245" i="3" s="1"/>
  <c r="S246" i="3"/>
  <c r="T246" i="3" s="1"/>
  <c r="U246" i="3" s="1"/>
  <c r="S247" i="3"/>
  <c r="T247" i="3" s="1"/>
  <c r="U247" i="3" s="1"/>
  <c r="S248" i="3"/>
  <c r="T248" i="3" s="1"/>
  <c r="U248" i="3" s="1"/>
  <c r="S249" i="3"/>
  <c r="T249" i="3" s="1"/>
  <c r="U249" i="3" s="1"/>
  <c r="S250" i="3"/>
  <c r="T250" i="3" s="1"/>
  <c r="U250" i="3" s="1"/>
  <c r="S251" i="3"/>
  <c r="T251" i="3" s="1"/>
  <c r="U251" i="3" s="1"/>
  <c r="S252" i="3"/>
  <c r="T252" i="3" s="1"/>
  <c r="U252" i="3" s="1"/>
  <c r="S253" i="3"/>
  <c r="T253" i="3" s="1"/>
  <c r="U253" i="3" s="1"/>
  <c r="S254" i="3"/>
  <c r="T254" i="3" s="1"/>
  <c r="U254" i="3" s="1"/>
  <c r="S255" i="3"/>
  <c r="T255" i="3" s="1"/>
  <c r="U255" i="3" s="1"/>
  <c r="S256" i="3"/>
  <c r="T256" i="3" s="1"/>
  <c r="U256" i="3" s="1"/>
  <c r="S257" i="3"/>
  <c r="T257" i="3" s="1"/>
  <c r="U257" i="3" s="1"/>
  <c r="S258" i="3"/>
  <c r="T258" i="3" s="1"/>
  <c r="U258" i="3" s="1"/>
  <c r="S259" i="3"/>
  <c r="T259" i="3" s="1"/>
  <c r="U259" i="3" s="1"/>
  <c r="S260" i="3"/>
  <c r="T260" i="3" s="1"/>
  <c r="U260" i="3" s="1"/>
  <c r="S261" i="3"/>
  <c r="T261" i="3" s="1"/>
  <c r="U261" i="3" s="1"/>
  <c r="S262" i="3"/>
  <c r="T262" i="3" s="1"/>
  <c r="U262" i="3" s="1"/>
  <c r="S263" i="3"/>
  <c r="T263" i="3" s="1"/>
  <c r="U263" i="3" s="1"/>
  <c r="S264" i="3"/>
  <c r="T264" i="3" s="1"/>
  <c r="U264" i="3" s="1"/>
  <c r="S265" i="3"/>
  <c r="T265" i="3" s="1"/>
  <c r="U265" i="3" s="1"/>
  <c r="S266" i="3"/>
  <c r="T266" i="3" s="1"/>
  <c r="U266" i="3" s="1"/>
  <c r="S267" i="3"/>
  <c r="T267" i="3" s="1"/>
  <c r="U267" i="3" s="1"/>
  <c r="S268" i="3"/>
  <c r="T268" i="3" s="1"/>
  <c r="U268" i="3" s="1"/>
  <c r="S269" i="3"/>
  <c r="T269" i="3" s="1"/>
  <c r="U269" i="3" s="1"/>
  <c r="S270" i="3"/>
  <c r="T270" i="3" s="1"/>
  <c r="U270" i="3" s="1"/>
  <c r="S271" i="3"/>
  <c r="T271" i="3" s="1"/>
  <c r="U271" i="3" s="1"/>
  <c r="S272" i="3"/>
  <c r="T272" i="3" s="1"/>
  <c r="U272" i="3" s="1"/>
  <c r="S273" i="3"/>
  <c r="T273" i="3" s="1"/>
  <c r="U273" i="3" s="1"/>
  <c r="S274" i="3"/>
  <c r="T274" i="3" s="1"/>
  <c r="U274" i="3" s="1"/>
  <c r="S275" i="3"/>
  <c r="T275" i="3" s="1"/>
  <c r="U275" i="3" s="1"/>
  <c r="S276" i="3"/>
  <c r="T276" i="3" s="1"/>
  <c r="U276" i="3" s="1"/>
  <c r="S277" i="3"/>
  <c r="T277" i="3" s="1"/>
  <c r="U277" i="3" s="1"/>
  <c r="S278" i="3"/>
  <c r="T278" i="3" s="1"/>
  <c r="U278" i="3" s="1"/>
  <c r="S279" i="3"/>
  <c r="T279" i="3" s="1"/>
  <c r="U279" i="3" s="1"/>
  <c r="S280" i="3"/>
  <c r="T280" i="3" s="1"/>
  <c r="U280" i="3" s="1"/>
  <c r="S281" i="3"/>
  <c r="T281" i="3" s="1"/>
  <c r="U281" i="3" s="1"/>
  <c r="S282" i="3"/>
  <c r="T282" i="3" s="1"/>
  <c r="U282" i="3" s="1"/>
  <c r="S283" i="3"/>
  <c r="T283" i="3" s="1"/>
  <c r="U283" i="3" s="1"/>
  <c r="S284" i="3"/>
  <c r="T284" i="3" s="1"/>
  <c r="U284" i="3" s="1"/>
  <c r="S285" i="3"/>
  <c r="T285" i="3" s="1"/>
  <c r="U285" i="3" s="1"/>
  <c r="S286" i="3"/>
  <c r="T286" i="3" s="1"/>
  <c r="U286" i="3" s="1"/>
  <c r="S287" i="3"/>
  <c r="T287" i="3" s="1"/>
  <c r="U287" i="3" s="1"/>
  <c r="S288" i="3"/>
  <c r="T288" i="3" s="1"/>
  <c r="U288" i="3" s="1"/>
  <c r="S289" i="3"/>
  <c r="T289" i="3" s="1"/>
  <c r="U289" i="3" s="1"/>
  <c r="S290" i="3"/>
  <c r="T290" i="3" s="1"/>
  <c r="U290" i="3" s="1"/>
  <c r="S291" i="3"/>
  <c r="T291" i="3" s="1"/>
  <c r="U291" i="3" s="1"/>
  <c r="S292" i="3"/>
  <c r="T292" i="3" s="1"/>
  <c r="U292" i="3" s="1"/>
  <c r="S293" i="3"/>
  <c r="T293" i="3" s="1"/>
  <c r="U293" i="3" s="1"/>
  <c r="S294" i="3"/>
  <c r="T294" i="3" s="1"/>
  <c r="U294" i="3" s="1"/>
  <c r="S295" i="3"/>
  <c r="T295" i="3" s="1"/>
  <c r="U295" i="3" s="1"/>
  <c r="S296" i="3"/>
  <c r="T296" i="3" s="1"/>
  <c r="U296" i="3" s="1"/>
  <c r="S297" i="3"/>
  <c r="T297" i="3" s="1"/>
  <c r="U297" i="3" s="1"/>
  <c r="S298" i="3"/>
  <c r="T298" i="3" s="1"/>
  <c r="U298" i="3" s="1"/>
  <c r="S299" i="3"/>
  <c r="T299" i="3" s="1"/>
  <c r="U299" i="3" s="1"/>
  <c r="S300" i="3"/>
  <c r="T300" i="3" s="1"/>
  <c r="U300" i="3" s="1"/>
  <c r="S301" i="3"/>
  <c r="T301" i="3" s="1"/>
  <c r="U301" i="3" s="1"/>
  <c r="S302" i="3"/>
  <c r="T302" i="3" s="1"/>
  <c r="U302" i="3" s="1"/>
  <c r="S303" i="3"/>
  <c r="T303" i="3" s="1"/>
  <c r="U303" i="3" s="1"/>
  <c r="S304" i="3"/>
  <c r="T304" i="3" s="1"/>
  <c r="U304" i="3" s="1"/>
  <c r="S305" i="3"/>
  <c r="T305" i="3" s="1"/>
  <c r="U305" i="3" s="1"/>
  <c r="S306" i="3"/>
  <c r="T306" i="3" s="1"/>
  <c r="U306" i="3" s="1"/>
  <c r="S307" i="3"/>
  <c r="T307" i="3" s="1"/>
  <c r="U307" i="3" s="1"/>
  <c r="S308" i="3"/>
  <c r="T308" i="3" s="1"/>
  <c r="U308" i="3" s="1"/>
  <c r="S309" i="3"/>
  <c r="T309" i="3" s="1"/>
  <c r="U309" i="3" s="1"/>
  <c r="S310" i="3"/>
  <c r="T310" i="3" s="1"/>
  <c r="U310" i="3" s="1"/>
  <c r="S311" i="3"/>
  <c r="T311" i="3" s="1"/>
  <c r="U311" i="3" s="1"/>
  <c r="S312" i="3"/>
  <c r="T312" i="3" s="1"/>
  <c r="U312" i="3" s="1"/>
  <c r="S313" i="3"/>
  <c r="T313" i="3" s="1"/>
  <c r="U313" i="3" s="1"/>
  <c r="S314" i="3"/>
  <c r="T314" i="3" s="1"/>
  <c r="U314" i="3" s="1"/>
  <c r="S315" i="3"/>
  <c r="T315" i="3" s="1"/>
  <c r="U315" i="3" s="1"/>
  <c r="S316" i="3"/>
  <c r="T316" i="3" s="1"/>
  <c r="U316" i="3" s="1"/>
  <c r="S317" i="3"/>
  <c r="T317" i="3" s="1"/>
  <c r="U317" i="3" s="1"/>
  <c r="S318" i="3"/>
  <c r="T318" i="3" s="1"/>
  <c r="U318" i="3" s="1"/>
  <c r="S319" i="3"/>
  <c r="T319" i="3" s="1"/>
  <c r="U319" i="3" s="1"/>
  <c r="S320" i="3"/>
  <c r="T320" i="3" s="1"/>
  <c r="U320" i="3" s="1"/>
  <c r="S321" i="3"/>
  <c r="T321" i="3" s="1"/>
  <c r="U321" i="3" s="1"/>
  <c r="S322" i="3"/>
  <c r="T322" i="3" s="1"/>
  <c r="U322" i="3" s="1"/>
  <c r="S323" i="3"/>
  <c r="T323" i="3" s="1"/>
  <c r="U323" i="3" s="1"/>
  <c r="S324" i="3"/>
  <c r="T324" i="3" s="1"/>
  <c r="U324" i="3" s="1"/>
  <c r="S325" i="3"/>
  <c r="T325" i="3" s="1"/>
  <c r="U325" i="3" s="1"/>
  <c r="S326" i="3"/>
  <c r="T326" i="3" s="1"/>
  <c r="U326" i="3" s="1"/>
  <c r="S327" i="3"/>
  <c r="T327" i="3" s="1"/>
  <c r="U327" i="3" s="1"/>
  <c r="S328" i="3"/>
  <c r="T328" i="3" s="1"/>
  <c r="U328" i="3" s="1"/>
  <c r="S329" i="3"/>
  <c r="T329" i="3" s="1"/>
  <c r="U329" i="3" s="1"/>
  <c r="S330" i="3"/>
  <c r="T330" i="3" s="1"/>
  <c r="U330" i="3" s="1"/>
  <c r="S331" i="3"/>
  <c r="T331" i="3" s="1"/>
  <c r="U331" i="3" s="1"/>
  <c r="S332" i="3"/>
  <c r="T332" i="3" s="1"/>
  <c r="U332" i="3" s="1"/>
  <c r="S333" i="3"/>
  <c r="T333" i="3" s="1"/>
  <c r="U333" i="3" s="1"/>
  <c r="S334" i="3"/>
  <c r="T334" i="3" s="1"/>
  <c r="U334" i="3" s="1"/>
  <c r="S335" i="3"/>
  <c r="T335" i="3" s="1"/>
  <c r="U335" i="3" s="1"/>
  <c r="S336" i="3"/>
  <c r="T336" i="3" s="1"/>
  <c r="U336" i="3" s="1"/>
  <c r="S337" i="3"/>
  <c r="T337" i="3" s="1"/>
  <c r="U337" i="3" s="1"/>
  <c r="S338" i="3"/>
  <c r="T338" i="3" s="1"/>
  <c r="U338" i="3" s="1"/>
  <c r="S339" i="3"/>
  <c r="T339" i="3" s="1"/>
  <c r="U339" i="3" s="1"/>
  <c r="S340" i="3"/>
  <c r="T340" i="3" s="1"/>
  <c r="U340" i="3" s="1"/>
  <c r="S341" i="3"/>
  <c r="T341" i="3" s="1"/>
  <c r="U341" i="3" s="1"/>
  <c r="S342" i="3"/>
  <c r="T342" i="3" s="1"/>
  <c r="U342" i="3" s="1"/>
  <c r="S343" i="3"/>
  <c r="T343" i="3" s="1"/>
  <c r="U343" i="3" s="1"/>
  <c r="S344" i="3"/>
  <c r="T344" i="3" s="1"/>
  <c r="U344" i="3" s="1"/>
  <c r="S345" i="3"/>
  <c r="T345" i="3" s="1"/>
  <c r="U345" i="3" s="1"/>
  <c r="S346" i="3"/>
  <c r="T346" i="3" s="1"/>
  <c r="U346" i="3" s="1"/>
  <c r="S347" i="3"/>
  <c r="T347" i="3" s="1"/>
  <c r="U347" i="3" s="1"/>
  <c r="S348" i="3"/>
  <c r="T348" i="3" s="1"/>
  <c r="U348" i="3" s="1"/>
  <c r="S349" i="3"/>
  <c r="T349" i="3" s="1"/>
  <c r="U349" i="3" s="1"/>
  <c r="S350" i="3"/>
  <c r="T350" i="3" s="1"/>
  <c r="U350" i="3" s="1"/>
  <c r="S351" i="3"/>
  <c r="T351" i="3" s="1"/>
  <c r="U351" i="3" s="1"/>
  <c r="S352" i="3"/>
  <c r="T352" i="3" s="1"/>
  <c r="U352" i="3" s="1"/>
  <c r="S353" i="3"/>
  <c r="T353" i="3" s="1"/>
  <c r="U353" i="3" s="1"/>
  <c r="S354" i="3"/>
  <c r="T354" i="3" s="1"/>
  <c r="U354" i="3" s="1"/>
  <c r="S355" i="3"/>
  <c r="T355" i="3" s="1"/>
  <c r="U355" i="3" s="1"/>
  <c r="S356" i="3"/>
  <c r="T356" i="3" s="1"/>
  <c r="U356" i="3" s="1"/>
  <c r="S357" i="3"/>
  <c r="T357" i="3" s="1"/>
  <c r="U357" i="3" s="1"/>
  <c r="S358" i="3"/>
  <c r="T358" i="3" s="1"/>
  <c r="U358" i="3" s="1"/>
  <c r="S359" i="3"/>
  <c r="T359" i="3" s="1"/>
  <c r="U359" i="3" s="1"/>
  <c r="S360" i="3"/>
  <c r="T360" i="3" s="1"/>
  <c r="U360" i="3" s="1"/>
  <c r="S361" i="3"/>
  <c r="T361" i="3" s="1"/>
  <c r="U361" i="3" s="1"/>
  <c r="S362" i="3"/>
  <c r="T362" i="3" s="1"/>
  <c r="U362" i="3" s="1"/>
  <c r="S363" i="3"/>
  <c r="T363" i="3" s="1"/>
  <c r="U363" i="3" s="1"/>
  <c r="S364" i="3"/>
  <c r="T364" i="3" s="1"/>
  <c r="U364" i="3" s="1"/>
  <c r="S365" i="3"/>
  <c r="T365" i="3" s="1"/>
  <c r="U365" i="3" s="1"/>
  <c r="S366" i="3"/>
  <c r="T366" i="3" s="1"/>
  <c r="U366" i="3" s="1"/>
  <c r="S367" i="3"/>
  <c r="T367" i="3" s="1"/>
  <c r="U367" i="3" s="1"/>
  <c r="S368" i="3"/>
  <c r="T368" i="3" s="1"/>
  <c r="U368" i="3" s="1"/>
  <c r="S369" i="3"/>
  <c r="T369" i="3" s="1"/>
  <c r="U369" i="3" s="1"/>
  <c r="S370" i="3"/>
  <c r="T370" i="3" s="1"/>
  <c r="U370" i="3" s="1"/>
  <c r="S371" i="3"/>
  <c r="T371" i="3" s="1"/>
  <c r="U371" i="3" s="1"/>
  <c r="S372" i="3"/>
  <c r="T372" i="3" s="1"/>
  <c r="U372" i="3" s="1"/>
  <c r="S373" i="3"/>
  <c r="T373" i="3" s="1"/>
  <c r="U373" i="3" s="1"/>
  <c r="S374" i="3"/>
  <c r="T374" i="3" s="1"/>
  <c r="U374" i="3" s="1"/>
  <c r="S375" i="3"/>
  <c r="T375" i="3" s="1"/>
  <c r="U375" i="3" s="1"/>
  <c r="S376" i="3"/>
  <c r="T376" i="3" s="1"/>
  <c r="U376" i="3" s="1"/>
  <c r="S377" i="3"/>
  <c r="T377" i="3" s="1"/>
  <c r="U377" i="3" s="1"/>
  <c r="S378" i="3"/>
  <c r="T378" i="3" s="1"/>
  <c r="U378" i="3" s="1"/>
  <c r="S379" i="3"/>
  <c r="T379" i="3" s="1"/>
  <c r="U379" i="3" s="1"/>
  <c r="S380" i="3"/>
  <c r="T380" i="3" s="1"/>
  <c r="U380" i="3" s="1"/>
  <c r="S381" i="3"/>
  <c r="T381" i="3" s="1"/>
  <c r="U381" i="3" s="1"/>
  <c r="S382" i="3"/>
  <c r="T382" i="3" s="1"/>
  <c r="U382" i="3" s="1"/>
  <c r="S383" i="3"/>
  <c r="T383" i="3" s="1"/>
  <c r="U383" i="3" s="1"/>
  <c r="S384" i="3"/>
  <c r="T384" i="3" s="1"/>
  <c r="U384" i="3" s="1"/>
  <c r="S385" i="3"/>
  <c r="T385" i="3" s="1"/>
  <c r="U385" i="3" s="1"/>
  <c r="S386" i="3"/>
  <c r="T386" i="3" s="1"/>
  <c r="U386" i="3" s="1"/>
  <c r="S387" i="3"/>
  <c r="T387" i="3" s="1"/>
  <c r="U387" i="3" s="1"/>
  <c r="S388" i="3"/>
  <c r="T388" i="3" s="1"/>
  <c r="U388" i="3" s="1"/>
  <c r="S389" i="3"/>
  <c r="T389" i="3" s="1"/>
  <c r="U389" i="3" s="1"/>
  <c r="S390" i="3"/>
  <c r="T390" i="3" s="1"/>
  <c r="U390" i="3" s="1"/>
  <c r="S391" i="3"/>
  <c r="T391" i="3" s="1"/>
  <c r="U391" i="3" s="1"/>
  <c r="S392" i="3"/>
  <c r="T392" i="3" s="1"/>
  <c r="U392" i="3" s="1"/>
  <c r="S393" i="3"/>
  <c r="T393" i="3" s="1"/>
  <c r="U393" i="3" s="1"/>
  <c r="S394" i="3"/>
  <c r="T394" i="3" s="1"/>
  <c r="U394" i="3" s="1"/>
  <c r="S395" i="3"/>
  <c r="T395" i="3" s="1"/>
  <c r="U395" i="3" s="1"/>
  <c r="S396" i="3"/>
  <c r="T396" i="3" s="1"/>
  <c r="U396" i="3" s="1"/>
  <c r="S397" i="3"/>
  <c r="T397" i="3" s="1"/>
  <c r="U397" i="3" s="1"/>
  <c r="S398" i="3"/>
  <c r="T398" i="3" s="1"/>
  <c r="U398" i="3" s="1"/>
  <c r="S399" i="3"/>
  <c r="T399" i="3" s="1"/>
  <c r="U399" i="3" s="1"/>
  <c r="S400" i="3"/>
  <c r="T400" i="3" s="1"/>
  <c r="U400" i="3" s="1"/>
  <c r="S401" i="3"/>
  <c r="T401" i="3" s="1"/>
  <c r="U401" i="3" s="1"/>
  <c r="S402" i="3"/>
  <c r="T402" i="3" s="1"/>
  <c r="U402" i="3" s="1"/>
  <c r="S403" i="3"/>
  <c r="T403" i="3" s="1"/>
  <c r="U403" i="3" s="1"/>
  <c r="S404" i="3"/>
  <c r="T404" i="3" s="1"/>
  <c r="U404" i="3" s="1"/>
  <c r="S405" i="3"/>
  <c r="T405" i="3" s="1"/>
  <c r="U405" i="3" s="1"/>
  <c r="S406" i="3"/>
  <c r="T406" i="3" s="1"/>
  <c r="U406" i="3" s="1"/>
  <c r="S407" i="3"/>
  <c r="T407" i="3" s="1"/>
  <c r="U407" i="3" s="1"/>
  <c r="S408" i="3"/>
  <c r="T408" i="3" s="1"/>
  <c r="U408" i="3" s="1"/>
  <c r="S409" i="3"/>
  <c r="T409" i="3" s="1"/>
  <c r="U409" i="3" s="1"/>
  <c r="S410" i="3"/>
  <c r="T410" i="3" s="1"/>
  <c r="U410" i="3" s="1"/>
  <c r="S411" i="3"/>
  <c r="T411" i="3" s="1"/>
  <c r="U411" i="3" s="1"/>
  <c r="S412" i="3"/>
  <c r="T412" i="3" s="1"/>
  <c r="U412" i="3" s="1"/>
  <c r="S413" i="3"/>
  <c r="T413" i="3" s="1"/>
  <c r="U413" i="3" s="1"/>
  <c r="S414" i="3"/>
  <c r="T414" i="3" s="1"/>
  <c r="U414" i="3" s="1"/>
  <c r="S415" i="3"/>
  <c r="T415" i="3" s="1"/>
  <c r="U415" i="3" s="1"/>
  <c r="S416" i="3"/>
  <c r="T416" i="3" s="1"/>
  <c r="U416" i="3" s="1"/>
  <c r="S417" i="3"/>
  <c r="T417" i="3" s="1"/>
  <c r="U417" i="3" s="1"/>
  <c r="S418" i="3"/>
  <c r="T418" i="3" s="1"/>
  <c r="U418" i="3" s="1"/>
  <c r="S419" i="3"/>
  <c r="T419" i="3" s="1"/>
  <c r="U419" i="3" s="1"/>
  <c r="S420" i="3"/>
  <c r="T420" i="3" s="1"/>
  <c r="U420" i="3" s="1"/>
  <c r="S421" i="3"/>
  <c r="T421" i="3" s="1"/>
  <c r="U421" i="3" s="1"/>
  <c r="S422" i="3"/>
  <c r="T422" i="3" s="1"/>
  <c r="U422" i="3" s="1"/>
  <c r="S423" i="3"/>
  <c r="T423" i="3" s="1"/>
  <c r="U423" i="3" s="1"/>
  <c r="S424" i="3"/>
  <c r="T424" i="3" s="1"/>
  <c r="U424" i="3" s="1"/>
  <c r="S425" i="3"/>
  <c r="T425" i="3" s="1"/>
  <c r="U425" i="3" s="1"/>
  <c r="S426" i="3"/>
  <c r="T426" i="3" s="1"/>
  <c r="U426" i="3" s="1"/>
  <c r="S427" i="3"/>
  <c r="T427" i="3" s="1"/>
  <c r="U427" i="3" s="1"/>
  <c r="S428" i="3"/>
  <c r="T428" i="3" s="1"/>
  <c r="U428" i="3" s="1"/>
  <c r="S429" i="3"/>
  <c r="T429" i="3" s="1"/>
  <c r="U429" i="3" s="1"/>
  <c r="S430" i="3"/>
  <c r="T430" i="3" s="1"/>
  <c r="U430" i="3" s="1"/>
  <c r="S431" i="3"/>
  <c r="T431" i="3" s="1"/>
  <c r="U431" i="3" s="1"/>
  <c r="S432" i="3"/>
  <c r="T432" i="3" s="1"/>
  <c r="U432" i="3" s="1"/>
  <c r="S433" i="3"/>
  <c r="T433" i="3" s="1"/>
  <c r="U433" i="3" s="1"/>
  <c r="S434" i="3"/>
  <c r="T434" i="3" s="1"/>
  <c r="U434" i="3" s="1"/>
  <c r="S435" i="3"/>
  <c r="T435" i="3" s="1"/>
  <c r="U435" i="3" s="1"/>
  <c r="S436" i="3"/>
  <c r="T436" i="3" s="1"/>
  <c r="U436" i="3" s="1"/>
  <c r="S437" i="3"/>
  <c r="T437" i="3" s="1"/>
  <c r="U437" i="3" s="1"/>
  <c r="S438" i="3"/>
  <c r="T438" i="3" s="1"/>
  <c r="U438" i="3" s="1"/>
  <c r="S439" i="3"/>
  <c r="T439" i="3" s="1"/>
  <c r="U439" i="3" s="1"/>
  <c r="S440" i="3"/>
  <c r="T440" i="3" s="1"/>
  <c r="U440" i="3" s="1"/>
  <c r="S441" i="3"/>
  <c r="T441" i="3" s="1"/>
  <c r="U441" i="3" s="1"/>
  <c r="S442" i="3"/>
  <c r="T442" i="3" s="1"/>
  <c r="U442" i="3" s="1"/>
  <c r="S443" i="3"/>
  <c r="T443" i="3" s="1"/>
  <c r="U443" i="3" s="1"/>
  <c r="S444" i="3"/>
  <c r="T444" i="3" s="1"/>
  <c r="U444" i="3" s="1"/>
  <c r="S445" i="3"/>
  <c r="T445" i="3" s="1"/>
  <c r="U445" i="3" s="1"/>
  <c r="S446" i="3"/>
  <c r="T446" i="3" s="1"/>
  <c r="U446" i="3" s="1"/>
  <c r="S447" i="3"/>
  <c r="T447" i="3" s="1"/>
  <c r="U447" i="3" s="1"/>
  <c r="S448" i="3"/>
  <c r="T448" i="3" s="1"/>
  <c r="U448" i="3" s="1"/>
  <c r="S449" i="3"/>
  <c r="T449" i="3" s="1"/>
  <c r="U449" i="3" s="1"/>
  <c r="S450" i="3"/>
  <c r="T450" i="3" s="1"/>
  <c r="U450" i="3" s="1"/>
  <c r="S451" i="3"/>
  <c r="T451" i="3" s="1"/>
  <c r="U451" i="3" s="1"/>
  <c r="S452" i="3"/>
  <c r="T452" i="3" s="1"/>
  <c r="U452" i="3" s="1"/>
  <c r="S453" i="3"/>
  <c r="T453" i="3" s="1"/>
  <c r="U453" i="3" s="1"/>
  <c r="S454" i="3"/>
  <c r="T454" i="3" s="1"/>
  <c r="U454" i="3" s="1"/>
  <c r="S455" i="3"/>
  <c r="T455" i="3" s="1"/>
  <c r="U455" i="3" s="1"/>
  <c r="S456" i="3"/>
  <c r="T456" i="3" s="1"/>
  <c r="U456" i="3" s="1"/>
  <c r="S457" i="3"/>
  <c r="T457" i="3" s="1"/>
  <c r="U457" i="3" s="1"/>
  <c r="S458" i="3"/>
  <c r="T458" i="3" s="1"/>
  <c r="U458" i="3" s="1"/>
  <c r="S459" i="3"/>
  <c r="T459" i="3" s="1"/>
  <c r="U459" i="3" s="1"/>
  <c r="S460" i="3"/>
  <c r="T460" i="3" s="1"/>
  <c r="U460" i="3" s="1"/>
  <c r="S461" i="3"/>
  <c r="T461" i="3" s="1"/>
  <c r="U461" i="3" s="1"/>
  <c r="S462" i="3"/>
  <c r="T462" i="3" s="1"/>
  <c r="U462" i="3" s="1"/>
  <c r="S463" i="3"/>
  <c r="T463" i="3" s="1"/>
  <c r="U463" i="3" s="1"/>
  <c r="S464" i="3"/>
  <c r="T464" i="3" s="1"/>
  <c r="U464" i="3" s="1"/>
  <c r="S465" i="3"/>
  <c r="T465" i="3" s="1"/>
  <c r="U465" i="3" s="1"/>
  <c r="S466" i="3"/>
  <c r="T466" i="3" s="1"/>
  <c r="U466" i="3" s="1"/>
  <c r="S467" i="3"/>
  <c r="T467" i="3" s="1"/>
  <c r="U467" i="3" s="1"/>
  <c r="S468" i="3"/>
  <c r="T468" i="3" s="1"/>
  <c r="U468" i="3" s="1"/>
  <c r="S469" i="3"/>
  <c r="T469" i="3" s="1"/>
  <c r="U469" i="3" s="1"/>
  <c r="S470" i="3"/>
  <c r="T470" i="3" s="1"/>
  <c r="U470" i="3" s="1"/>
  <c r="S471" i="3"/>
  <c r="T471" i="3" s="1"/>
  <c r="U471" i="3" s="1"/>
  <c r="S472" i="3"/>
  <c r="T472" i="3" s="1"/>
  <c r="U472" i="3" s="1"/>
  <c r="S473" i="3"/>
  <c r="T473" i="3" s="1"/>
  <c r="U473" i="3" s="1"/>
  <c r="S474" i="3"/>
  <c r="T474" i="3" s="1"/>
  <c r="U474" i="3" s="1"/>
  <c r="S475" i="3"/>
  <c r="T475" i="3" s="1"/>
  <c r="U475" i="3" s="1"/>
  <c r="S476" i="3"/>
  <c r="T476" i="3" s="1"/>
  <c r="U476" i="3" s="1"/>
  <c r="S477" i="3"/>
  <c r="T477" i="3" s="1"/>
  <c r="U477" i="3" s="1"/>
  <c r="S478" i="3"/>
  <c r="T478" i="3" s="1"/>
  <c r="U478" i="3" s="1"/>
  <c r="S479" i="3"/>
  <c r="T479" i="3" s="1"/>
  <c r="U479" i="3" s="1"/>
  <c r="S480" i="3"/>
  <c r="T480" i="3" s="1"/>
  <c r="U480" i="3" s="1"/>
  <c r="S481" i="3"/>
  <c r="T481" i="3" s="1"/>
  <c r="U481" i="3" s="1"/>
  <c r="S482" i="3"/>
  <c r="T482" i="3" s="1"/>
  <c r="U482" i="3" s="1"/>
  <c r="S483" i="3"/>
  <c r="T483" i="3" s="1"/>
  <c r="U483" i="3" s="1"/>
  <c r="S484" i="3"/>
  <c r="T484" i="3" s="1"/>
  <c r="U484" i="3" s="1"/>
  <c r="S485" i="3"/>
  <c r="T485" i="3" s="1"/>
  <c r="U485" i="3" s="1"/>
  <c r="S486" i="3"/>
  <c r="T486" i="3" s="1"/>
  <c r="U486" i="3" s="1"/>
  <c r="S487" i="3"/>
  <c r="T487" i="3" s="1"/>
  <c r="U487" i="3" s="1"/>
  <c r="S488" i="3"/>
  <c r="T488" i="3" s="1"/>
  <c r="U488" i="3" s="1"/>
  <c r="S489" i="3"/>
  <c r="T489" i="3" s="1"/>
  <c r="U489" i="3" s="1"/>
  <c r="S490" i="3"/>
  <c r="T490" i="3" s="1"/>
  <c r="U490" i="3" s="1"/>
  <c r="S491" i="3"/>
  <c r="T491" i="3" s="1"/>
  <c r="U491" i="3" s="1"/>
  <c r="S492" i="3"/>
  <c r="T492" i="3" s="1"/>
  <c r="U492" i="3" s="1"/>
  <c r="S493" i="3"/>
  <c r="T493" i="3" s="1"/>
  <c r="U493" i="3" s="1"/>
  <c r="S494" i="3"/>
  <c r="T494" i="3" s="1"/>
  <c r="U494" i="3" s="1"/>
  <c r="S495" i="3"/>
  <c r="T495" i="3" s="1"/>
  <c r="U495" i="3" s="1"/>
  <c r="S496" i="3"/>
  <c r="T496" i="3" s="1"/>
  <c r="U496" i="3" s="1"/>
  <c r="S497" i="3"/>
  <c r="T497" i="3" s="1"/>
  <c r="U497" i="3" s="1"/>
  <c r="S498" i="3"/>
  <c r="T498" i="3" s="1"/>
  <c r="U498" i="3" s="1"/>
  <c r="S499" i="3"/>
  <c r="T499" i="3" s="1"/>
  <c r="U499" i="3" s="1"/>
  <c r="S500" i="3"/>
  <c r="T500" i="3" s="1"/>
  <c r="U500" i="3" s="1"/>
  <c r="S501" i="3"/>
  <c r="T501" i="3" s="1"/>
  <c r="U501" i="3" s="1"/>
  <c r="S502" i="3"/>
  <c r="T502" i="3" s="1"/>
  <c r="U502" i="3" s="1"/>
  <c r="S503" i="3"/>
  <c r="T503" i="3" s="1"/>
  <c r="U503" i="3" s="1"/>
  <c r="S504" i="3"/>
  <c r="T504" i="3" s="1"/>
  <c r="U504" i="3" s="1"/>
  <c r="S505" i="3"/>
  <c r="T505" i="3" s="1"/>
  <c r="U505" i="3" s="1"/>
  <c r="S506" i="3"/>
  <c r="T506" i="3" s="1"/>
  <c r="U506" i="3" s="1"/>
  <c r="S507" i="3"/>
  <c r="T507" i="3" s="1"/>
  <c r="U507" i="3" s="1"/>
  <c r="S508" i="3"/>
  <c r="T508" i="3" s="1"/>
  <c r="U508" i="3" s="1"/>
  <c r="S509" i="3"/>
  <c r="T509" i="3" s="1"/>
  <c r="U509" i="3" s="1"/>
  <c r="S510" i="3"/>
  <c r="T510" i="3" s="1"/>
  <c r="U510" i="3" s="1"/>
  <c r="S511" i="3"/>
  <c r="T511" i="3" s="1"/>
  <c r="U511" i="3" s="1"/>
  <c r="S512" i="3"/>
  <c r="T512" i="3" s="1"/>
  <c r="U512" i="3" s="1"/>
  <c r="S513" i="3"/>
  <c r="T513" i="3" s="1"/>
  <c r="U513" i="3" s="1"/>
  <c r="S514" i="3"/>
  <c r="T514" i="3" s="1"/>
  <c r="U514" i="3" s="1"/>
  <c r="S515" i="3"/>
  <c r="T515" i="3" s="1"/>
  <c r="U515" i="3" s="1"/>
  <c r="S516" i="3"/>
  <c r="T516" i="3" s="1"/>
  <c r="U516" i="3" s="1"/>
  <c r="S517" i="3"/>
  <c r="T517" i="3" s="1"/>
  <c r="U517" i="3" s="1"/>
  <c r="S518" i="3"/>
  <c r="T518" i="3" s="1"/>
  <c r="U518" i="3" s="1"/>
  <c r="S519" i="3"/>
  <c r="T519" i="3" s="1"/>
  <c r="U519" i="3" s="1"/>
  <c r="S520" i="3"/>
  <c r="T520" i="3" s="1"/>
  <c r="U520" i="3" s="1"/>
  <c r="S521" i="3"/>
  <c r="T521" i="3" s="1"/>
  <c r="U521" i="3" s="1"/>
  <c r="S522" i="3"/>
  <c r="T522" i="3" s="1"/>
  <c r="U522" i="3" s="1"/>
  <c r="S523" i="3"/>
  <c r="T523" i="3" s="1"/>
  <c r="U523" i="3" s="1"/>
  <c r="S524" i="3"/>
  <c r="T524" i="3" s="1"/>
  <c r="U524" i="3" s="1"/>
  <c r="S525" i="3"/>
  <c r="T525" i="3" s="1"/>
  <c r="U525" i="3" s="1"/>
  <c r="S526" i="3"/>
  <c r="T526" i="3" s="1"/>
  <c r="U526" i="3" s="1"/>
  <c r="S527" i="3"/>
  <c r="T527" i="3" s="1"/>
  <c r="U527" i="3" s="1"/>
  <c r="S528" i="3"/>
  <c r="T528" i="3" s="1"/>
  <c r="U528" i="3" s="1"/>
  <c r="S529" i="3"/>
  <c r="T529" i="3" s="1"/>
  <c r="U529" i="3" s="1"/>
  <c r="S530" i="3"/>
  <c r="T530" i="3" s="1"/>
  <c r="U530" i="3" s="1"/>
  <c r="S531" i="3"/>
  <c r="T531" i="3" s="1"/>
  <c r="U531" i="3" s="1"/>
  <c r="S532" i="3"/>
  <c r="T532" i="3" s="1"/>
  <c r="U532" i="3" s="1"/>
  <c r="S533" i="3"/>
  <c r="T533" i="3" s="1"/>
  <c r="U533" i="3" s="1"/>
  <c r="S534" i="3"/>
  <c r="T534" i="3" s="1"/>
  <c r="U534" i="3" s="1"/>
  <c r="S535" i="3"/>
  <c r="T535" i="3" s="1"/>
  <c r="U535" i="3" s="1"/>
  <c r="S536" i="3"/>
  <c r="T536" i="3" s="1"/>
  <c r="U536" i="3" s="1"/>
  <c r="S537" i="3"/>
  <c r="T537" i="3" s="1"/>
  <c r="U537" i="3" s="1"/>
  <c r="S538" i="3"/>
  <c r="T538" i="3" s="1"/>
  <c r="U538" i="3" s="1"/>
  <c r="S539" i="3"/>
  <c r="T539" i="3" s="1"/>
  <c r="U539" i="3" s="1"/>
  <c r="S540" i="3"/>
  <c r="T540" i="3" s="1"/>
  <c r="U540" i="3" s="1"/>
  <c r="S541" i="3"/>
  <c r="T541" i="3" s="1"/>
  <c r="U541" i="3" s="1"/>
  <c r="S542" i="3"/>
  <c r="T542" i="3" s="1"/>
  <c r="U542" i="3" s="1"/>
  <c r="S543" i="3"/>
  <c r="T543" i="3" s="1"/>
  <c r="U543" i="3" s="1"/>
  <c r="S544" i="3"/>
  <c r="T544" i="3" s="1"/>
  <c r="U544" i="3" s="1"/>
  <c r="S545" i="3"/>
  <c r="T545" i="3" s="1"/>
  <c r="U545" i="3" s="1"/>
  <c r="S546" i="3"/>
  <c r="T546" i="3" s="1"/>
  <c r="U546" i="3" s="1"/>
  <c r="S547" i="3"/>
  <c r="T547" i="3" s="1"/>
  <c r="U547" i="3" s="1"/>
  <c r="S548" i="3"/>
  <c r="T548" i="3" s="1"/>
  <c r="U548" i="3" s="1"/>
  <c r="S549" i="3"/>
  <c r="T549" i="3" s="1"/>
  <c r="U549" i="3" s="1"/>
  <c r="S550" i="3"/>
  <c r="T550" i="3" s="1"/>
  <c r="U550" i="3" s="1"/>
  <c r="S551" i="3"/>
  <c r="T551" i="3" s="1"/>
  <c r="U551" i="3" s="1"/>
  <c r="S552" i="3"/>
  <c r="T552" i="3" s="1"/>
  <c r="U552" i="3" s="1"/>
  <c r="S553" i="3"/>
  <c r="T553" i="3" s="1"/>
  <c r="U553" i="3" s="1"/>
  <c r="S554" i="3"/>
  <c r="T554" i="3" s="1"/>
  <c r="U554" i="3" s="1"/>
  <c r="S555" i="3"/>
  <c r="T555" i="3" s="1"/>
  <c r="U555" i="3" s="1"/>
  <c r="S556" i="3"/>
  <c r="T556" i="3" s="1"/>
  <c r="U556" i="3" s="1"/>
  <c r="S557" i="3"/>
  <c r="T557" i="3" s="1"/>
  <c r="U557" i="3" s="1"/>
  <c r="S558" i="3"/>
  <c r="T558" i="3" s="1"/>
  <c r="U558" i="3" s="1"/>
  <c r="S559" i="3"/>
  <c r="T559" i="3" s="1"/>
  <c r="U559" i="3" s="1"/>
  <c r="S560" i="3"/>
  <c r="T560" i="3" s="1"/>
  <c r="U560" i="3" s="1"/>
  <c r="S561" i="3"/>
  <c r="T561" i="3" s="1"/>
  <c r="U561" i="3" s="1"/>
  <c r="S562" i="3"/>
  <c r="T562" i="3" s="1"/>
  <c r="U562" i="3" s="1"/>
  <c r="S563" i="3"/>
  <c r="T563" i="3" s="1"/>
  <c r="U563" i="3" s="1"/>
  <c r="S564" i="3"/>
  <c r="T564" i="3" s="1"/>
  <c r="U564" i="3" s="1"/>
  <c r="S565" i="3"/>
  <c r="T565" i="3" s="1"/>
  <c r="U565" i="3" s="1"/>
  <c r="S566" i="3"/>
  <c r="T566" i="3" s="1"/>
  <c r="U566" i="3" s="1"/>
  <c r="S567" i="3"/>
  <c r="T567" i="3" s="1"/>
  <c r="U567" i="3" s="1"/>
  <c r="S568" i="3"/>
  <c r="T568" i="3" s="1"/>
  <c r="U568" i="3" s="1"/>
  <c r="S569" i="3"/>
  <c r="T569" i="3" s="1"/>
  <c r="U569" i="3" s="1"/>
  <c r="S570" i="3"/>
  <c r="T570" i="3" s="1"/>
  <c r="U570" i="3" s="1"/>
  <c r="S571" i="3"/>
  <c r="T571" i="3" s="1"/>
  <c r="U571" i="3" s="1"/>
  <c r="S572" i="3"/>
  <c r="T572" i="3" s="1"/>
  <c r="U572" i="3" s="1"/>
  <c r="S573" i="3"/>
  <c r="T573" i="3" s="1"/>
  <c r="U573" i="3" s="1"/>
  <c r="S574" i="3"/>
  <c r="T574" i="3" s="1"/>
  <c r="U574" i="3" s="1"/>
  <c r="S575" i="3"/>
  <c r="T575" i="3" s="1"/>
  <c r="U575" i="3" s="1"/>
  <c r="S576" i="3"/>
  <c r="T576" i="3" s="1"/>
  <c r="U576" i="3" s="1"/>
  <c r="S577" i="3"/>
  <c r="T577" i="3" s="1"/>
  <c r="U577" i="3" s="1"/>
  <c r="S578" i="3"/>
  <c r="T578" i="3" s="1"/>
  <c r="U578" i="3" s="1"/>
  <c r="S579" i="3"/>
  <c r="T579" i="3" s="1"/>
  <c r="U579" i="3" s="1"/>
  <c r="S580" i="3"/>
  <c r="T580" i="3" s="1"/>
  <c r="U580" i="3" s="1"/>
  <c r="S581" i="3"/>
  <c r="T581" i="3" s="1"/>
  <c r="U581" i="3" s="1"/>
  <c r="S582" i="3"/>
  <c r="T582" i="3" s="1"/>
  <c r="U582" i="3" s="1"/>
  <c r="S583" i="3"/>
  <c r="T583" i="3" s="1"/>
  <c r="U583" i="3" s="1"/>
  <c r="S584" i="3"/>
  <c r="T584" i="3" s="1"/>
  <c r="U584" i="3" s="1"/>
  <c r="S585" i="3"/>
  <c r="T585" i="3" s="1"/>
  <c r="U585" i="3" s="1"/>
  <c r="S586" i="3"/>
  <c r="T586" i="3" s="1"/>
  <c r="U586" i="3" s="1"/>
  <c r="S587" i="3"/>
  <c r="T587" i="3" s="1"/>
  <c r="U587" i="3" s="1"/>
  <c r="S588" i="3"/>
  <c r="T588" i="3" s="1"/>
  <c r="U588" i="3" s="1"/>
  <c r="S589" i="3"/>
  <c r="T589" i="3" s="1"/>
  <c r="U589" i="3" s="1"/>
  <c r="S590" i="3"/>
  <c r="T590" i="3" s="1"/>
  <c r="U590" i="3" s="1"/>
  <c r="S591" i="3"/>
  <c r="T591" i="3" s="1"/>
  <c r="U591" i="3" s="1"/>
  <c r="S592" i="3"/>
  <c r="T592" i="3" s="1"/>
  <c r="U592" i="3" s="1"/>
  <c r="S593" i="3"/>
  <c r="T593" i="3" s="1"/>
  <c r="U593" i="3" s="1"/>
  <c r="S594" i="3"/>
  <c r="T594" i="3" s="1"/>
  <c r="U594" i="3" s="1"/>
  <c r="S595" i="3"/>
  <c r="T595" i="3" s="1"/>
  <c r="U595" i="3" s="1"/>
  <c r="S596" i="3"/>
  <c r="T596" i="3" s="1"/>
  <c r="U596" i="3" s="1"/>
  <c r="S597" i="3"/>
  <c r="T597" i="3" s="1"/>
  <c r="U597" i="3" s="1"/>
  <c r="S598" i="3"/>
  <c r="T598" i="3" s="1"/>
  <c r="U598" i="3" s="1"/>
  <c r="S599" i="3"/>
  <c r="T599" i="3" s="1"/>
  <c r="U599" i="3" s="1"/>
  <c r="S600" i="3"/>
  <c r="T600" i="3" s="1"/>
  <c r="U600" i="3" s="1"/>
  <c r="S601" i="3"/>
  <c r="T601" i="3" s="1"/>
  <c r="U601" i="3" s="1"/>
  <c r="S602" i="3"/>
  <c r="T602" i="3" s="1"/>
  <c r="U602" i="3" s="1"/>
  <c r="S603" i="3"/>
  <c r="T603" i="3" s="1"/>
  <c r="U603" i="3" s="1"/>
  <c r="S604" i="3"/>
  <c r="T604" i="3" s="1"/>
  <c r="U604" i="3" s="1"/>
  <c r="S605" i="3"/>
  <c r="T605" i="3" s="1"/>
  <c r="U605" i="3" s="1"/>
  <c r="S606" i="3"/>
  <c r="T606" i="3" s="1"/>
  <c r="U606" i="3" s="1"/>
  <c r="S607" i="3"/>
  <c r="T607" i="3" s="1"/>
  <c r="U607" i="3" s="1"/>
  <c r="S608" i="3"/>
  <c r="T608" i="3" s="1"/>
  <c r="U608" i="3" s="1"/>
  <c r="S609" i="3"/>
  <c r="T609" i="3" s="1"/>
  <c r="U609" i="3" s="1"/>
  <c r="S610" i="3"/>
  <c r="T610" i="3" s="1"/>
  <c r="S611" i="3"/>
  <c r="T611" i="3" s="1"/>
  <c r="U611" i="3" s="1"/>
  <c r="S612" i="3"/>
  <c r="T612" i="3" s="1"/>
  <c r="U612" i="3" s="1"/>
  <c r="S613" i="3"/>
  <c r="T613" i="3" s="1"/>
  <c r="U613" i="3" s="1"/>
  <c r="S614" i="3"/>
  <c r="T614" i="3" s="1"/>
  <c r="U614" i="3" s="1"/>
  <c r="S615" i="3"/>
  <c r="T615" i="3" s="1"/>
  <c r="U615" i="3" s="1"/>
  <c r="S616" i="3"/>
  <c r="T616" i="3" s="1"/>
  <c r="U616" i="3" s="1"/>
  <c r="S617" i="3"/>
  <c r="T617" i="3" s="1"/>
  <c r="S618" i="3"/>
  <c r="T618" i="3" s="1"/>
  <c r="U618" i="3" s="1"/>
  <c r="S619" i="3"/>
  <c r="T619" i="3" s="1"/>
  <c r="U619" i="3" s="1"/>
  <c r="S620" i="3"/>
  <c r="T620" i="3" s="1"/>
  <c r="U620" i="3" s="1"/>
  <c r="S621" i="3"/>
  <c r="T621" i="3" s="1"/>
  <c r="U621" i="3" s="1"/>
  <c r="S622" i="3"/>
  <c r="T622" i="3" s="1"/>
  <c r="S623" i="3"/>
  <c r="T623" i="3" s="1"/>
  <c r="U623" i="3" s="1"/>
  <c r="S624" i="3"/>
  <c r="T624" i="3" s="1"/>
  <c r="U624" i="3" s="1"/>
  <c r="S625" i="3"/>
  <c r="T625" i="3" s="1"/>
  <c r="U625" i="3" s="1"/>
  <c r="S626" i="3"/>
  <c r="T626" i="3" s="1"/>
  <c r="U626" i="3" s="1"/>
  <c r="S627" i="3"/>
  <c r="T627" i="3" s="1"/>
  <c r="U627" i="3" s="1"/>
  <c r="S628" i="3"/>
  <c r="T628" i="3" s="1"/>
  <c r="U628" i="3" s="1"/>
  <c r="S629" i="3"/>
  <c r="T629" i="3" s="1"/>
  <c r="S630" i="3"/>
  <c r="T630" i="3" s="1"/>
  <c r="U630" i="3" s="1"/>
  <c r="S631" i="3"/>
  <c r="T631" i="3" s="1"/>
  <c r="U631" i="3" s="1"/>
  <c r="S632" i="3"/>
  <c r="T632" i="3" s="1"/>
  <c r="U632" i="3" s="1"/>
  <c r="S633" i="3"/>
  <c r="T633" i="3" s="1"/>
  <c r="U633" i="3" s="1"/>
  <c r="S634" i="3"/>
  <c r="T634" i="3" s="1"/>
  <c r="S635" i="3"/>
  <c r="T635" i="3" s="1"/>
  <c r="U635" i="3" s="1"/>
  <c r="S636" i="3"/>
  <c r="T636" i="3" s="1"/>
  <c r="U636" i="3" s="1"/>
  <c r="S637" i="3"/>
  <c r="T637" i="3" s="1"/>
  <c r="U637" i="3" s="1"/>
  <c r="S638" i="3"/>
  <c r="T638" i="3" s="1"/>
  <c r="U638" i="3" s="1"/>
  <c r="S639" i="3"/>
  <c r="T639" i="3" s="1"/>
  <c r="U639" i="3" s="1"/>
  <c r="S640" i="3"/>
  <c r="T640" i="3" s="1"/>
  <c r="U640" i="3" s="1"/>
  <c r="S641" i="3"/>
  <c r="T641" i="3" s="1"/>
  <c r="U641" i="3" s="1"/>
  <c r="S642" i="3"/>
  <c r="T642" i="3" s="1"/>
  <c r="U642" i="3" s="1"/>
  <c r="S643" i="3"/>
  <c r="T643" i="3" s="1"/>
  <c r="U643" i="3" s="1"/>
  <c r="S644" i="3"/>
  <c r="T644" i="3" s="1"/>
  <c r="U644" i="3" s="1"/>
  <c r="S645" i="3"/>
  <c r="T645" i="3" s="1"/>
  <c r="U645" i="3" s="1"/>
  <c r="S646" i="3"/>
  <c r="T646" i="3" s="1"/>
  <c r="S647" i="3"/>
  <c r="T647" i="3" s="1"/>
  <c r="U647" i="3" s="1"/>
  <c r="S648" i="3"/>
  <c r="T648" i="3" s="1"/>
  <c r="U648" i="3" s="1"/>
  <c r="S649" i="3"/>
  <c r="T649" i="3" s="1"/>
  <c r="S650" i="3"/>
  <c r="T650" i="3" s="1"/>
  <c r="U650" i="3" s="1"/>
  <c r="S651" i="3"/>
  <c r="T651" i="3" s="1"/>
  <c r="U651" i="3" s="1"/>
  <c r="S652" i="3"/>
  <c r="T652" i="3" s="1"/>
  <c r="U652" i="3" s="1"/>
  <c r="S653" i="3"/>
  <c r="T653" i="3" s="1"/>
  <c r="U653" i="3" s="1"/>
  <c r="S654" i="3"/>
  <c r="T654" i="3" s="1"/>
  <c r="U654" i="3" s="1"/>
  <c r="S655" i="3"/>
  <c r="T655" i="3" s="1"/>
  <c r="U655" i="3" s="1"/>
  <c r="S656" i="3"/>
  <c r="T656" i="3" s="1"/>
  <c r="S657" i="3"/>
  <c r="T657" i="3" s="1"/>
  <c r="U657" i="3" s="1"/>
  <c r="S658" i="3"/>
  <c r="T658" i="3" s="1"/>
  <c r="U658" i="3" s="1"/>
  <c r="S659" i="3"/>
  <c r="T659" i="3" s="1"/>
  <c r="U659" i="3" s="1"/>
  <c r="S660" i="3"/>
  <c r="T660" i="3" s="1"/>
  <c r="U660" i="3" s="1"/>
  <c r="S661" i="3"/>
  <c r="T661" i="3" s="1"/>
  <c r="U661" i="3" s="1"/>
  <c r="S662" i="3"/>
  <c r="T662" i="3" s="1"/>
  <c r="U662" i="3" s="1"/>
  <c r="S663" i="3"/>
  <c r="T663" i="3" s="1"/>
  <c r="U663" i="3" s="1"/>
  <c r="S664" i="3"/>
  <c r="T664" i="3" s="1"/>
  <c r="U664" i="3" s="1"/>
  <c r="S665" i="3"/>
  <c r="T665" i="3" s="1"/>
  <c r="U665" i="3" s="1"/>
  <c r="S666" i="3"/>
  <c r="T666" i="3" s="1"/>
  <c r="S667" i="3"/>
  <c r="T667" i="3" s="1"/>
  <c r="U667" i="3" s="1"/>
  <c r="S668" i="3"/>
  <c r="T668" i="3" s="1"/>
  <c r="U668" i="3" s="1"/>
  <c r="S669" i="3"/>
  <c r="T669" i="3" s="1"/>
  <c r="S670" i="3"/>
  <c r="T670" i="3" s="1"/>
  <c r="U670" i="3" s="1"/>
  <c r="S671" i="3"/>
  <c r="T671" i="3" s="1"/>
  <c r="U671" i="3" s="1"/>
  <c r="S672" i="3"/>
  <c r="T672" i="3" s="1"/>
  <c r="S673" i="3"/>
  <c r="T673" i="3" s="1"/>
  <c r="U673" i="3" s="1"/>
  <c r="S674" i="3"/>
  <c r="T674" i="3" s="1"/>
  <c r="U674" i="3" s="1"/>
  <c r="S675" i="3"/>
  <c r="T675" i="3" s="1"/>
  <c r="S676" i="3"/>
  <c r="T676" i="3" s="1"/>
  <c r="U676" i="3" s="1"/>
  <c r="S677" i="3"/>
  <c r="T677" i="3" s="1"/>
  <c r="U677" i="3" s="1"/>
  <c r="S678" i="3"/>
  <c r="T678" i="3" s="1"/>
  <c r="S679" i="3"/>
  <c r="T679" i="3" s="1"/>
  <c r="U679" i="3" s="1"/>
  <c r="S680" i="3"/>
  <c r="T680" i="3" s="1"/>
  <c r="U680" i="3" s="1"/>
  <c r="S681" i="3"/>
  <c r="T681" i="3" s="1"/>
  <c r="S682" i="3"/>
  <c r="T682" i="3" s="1"/>
  <c r="U682" i="3" s="1"/>
  <c r="S683" i="3"/>
  <c r="T683" i="3" s="1"/>
  <c r="U683" i="3" s="1"/>
  <c r="S684" i="3"/>
  <c r="T684" i="3" s="1"/>
  <c r="U684" i="3" s="1"/>
  <c r="S685" i="3"/>
  <c r="T685" i="3" s="1"/>
  <c r="U685" i="3" s="1"/>
  <c r="S686" i="3"/>
  <c r="T686" i="3" s="1"/>
  <c r="U686" i="3" s="1"/>
  <c r="S687" i="3"/>
  <c r="T687" i="3" s="1"/>
  <c r="U687" i="3" s="1"/>
  <c r="S688" i="3"/>
  <c r="T688" i="3" s="1"/>
  <c r="U688" i="3" s="1"/>
  <c r="S689" i="3"/>
  <c r="T689" i="3" s="1"/>
  <c r="U689" i="3" s="1"/>
  <c r="S690" i="3"/>
  <c r="T690" i="3" s="1"/>
  <c r="U690" i="3" s="1"/>
  <c r="S691" i="3"/>
  <c r="T691" i="3" s="1"/>
  <c r="U691" i="3" s="1"/>
  <c r="S692" i="3"/>
  <c r="T692" i="3" s="1"/>
  <c r="U692" i="3" s="1"/>
  <c r="S693" i="3"/>
  <c r="T693" i="3" s="1"/>
  <c r="U693" i="3" s="1"/>
  <c r="S694" i="3"/>
  <c r="T694" i="3" s="1"/>
  <c r="U694" i="3" s="1"/>
  <c r="S695" i="3"/>
  <c r="T695" i="3" s="1"/>
  <c r="U695" i="3" s="1"/>
  <c r="S696" i="3"/>
  <c r="T696" i="3" s="1"/>
  <c r="U696" i="3" s="1"/>
  <c r="S697" i="3"/>
  <c r="T697" i="3" s="1"/>
  <c r="U697" i="3" s="1"/>
  <c r="S698" i="3"/>
  <c r="T698" i="3" s="1"/>
  <c r="U698" i="3" s="1"/>
  <c r="S699" i="3"/>
  <c r="T699" i="3" s="1"/>
  <c r="U699" i="3" s="1"/>
  <c r="S700" i="3"/>
  <c r="T700" i="3" s="1"/>
  <c r="U700" i="3" s="1"/>
  <c r="S701" i="3"/>
  <c r="T701" i="3" s="1"/>
  <c r="U701" i="3" s="1"/>
  <c r="S702" i="3"/>
  <c r="T702" i="3" s="1"/>
  <c r="U702" i="3" s="1"/>
  <c r="S703" i="3"/>
  <c r="T703" i="3" s="1"/>
  <c r="U703" i="3" s="1"/>
  <c r="S704" i="3"/>
  <c r="T704" i="3" s="1"/>
  <c r="U704" i="3" s="1"/>
  <c r="S705" i="3"/>
  <c r="T705" i="3" s="1"/>
  <c r="U705" i="3" s="1"/>
  <c r="S706" i="3"/>
  <c r="T706" i="3" s="1"/>
  <c r="U706" i="3" s="1"/>
  <c r="S707" i="3"/>
  <c r="T707" i="3" s="1"/>
  <c r="U707" i="3" s="1"/>
  <c r="S708" i="3"/>
  <c r="T708" i="3" s="1"/>
  <c r="U708" i="3" s="1"/>
  <c r="S709" i="3"/>
  <c r="T709" i="3" s="1"/>
  <c r="U709" i="3" s="1"/>
  <c r="S718" i="3"/>
  <c r="T718" i="3" s="1"/>
  <c r="U718" i="3" s="1"/>
  <c r="S719" i="3"/>
  <c r="T719" i="3" s="1"/>
  <c r="U719" i="3" s="1"/>
  <c r="S720" i="3"/>
  <c r="T720" i="3" s="1"/>
  <c r="U720" i="3" s="1"/>
  <c r="S721" i="3"/>
  <c r="T721" i="3" s="1"/>
  <c r="U721" i="3" s="1"/>
  <c r="S722" i="3"/>
  <c r="T722" i="3" s="1"/>
  <c r="U722" i="3" s="1"/>
  <c r="S723" i="3"/>
  <c r="T723" i="3" s="1"/>
  <c r="U723" i="3" s="1"/>
  <c r="S724" i="3"/>
  <c r="T724" i="3" s="1"/>
  <c r="U724" i="3" s="1"/>
  <c r="S725" i="3"/>
  <c r="T725" i="3" s="1"/>
  <c r="U725" i="3" s="1"/>
  <c r="S726" i="3"/>
  <c r="T726" i="3" s="1"/>
  <c r="U726" i="3" s="1"/>
  <c r="S727" i="3"/>
  <c r="T727" i="3" s="1"/>
  <c r="U727" i="3" s="1"/>
  <c r="S728" i="3"/>
  <c r="T728" i="3" s="1"/>
  <c r="U728" i="3" s="1"/>
  <c r="S729" i="3"/>
  <c r="T729" i="3" s="1"/>
  <c r="U729" i="3" s="1"/>
  <c r="S730" i="3"/>
  <c r="T730" i="3" s="1"/>
  <c r="U730" i="3" s="1"/>
  <c r="S731" i="3"/>
  <c r="T731" i="3" s="1"/>
  <c r="U731" i="3" s="1"/>
  <c r="S732" i="3"/>
  <c r="T732" i="3" s="1"/>
  <c r="U732" i="3" s="1"/>
  <c r="S733" i="3"/>
  <c r="T733" i="3" s="1"/>
  <c r="U733" i="3" s="1"/>
  <c r="S734" i="3"/>
  <c r="T734" i="3" s="1"/>
  <c r="U734" i="3" s="1"/>
  <c r="S735" i="3"/>
  <c r="T735" i="3" s="1"/>
  <c r="U735" i="3" s="1"/>
  <c r="S736" i="3"/>
  <c r="T736" i="3" s="1"/>
  <c r="U736" i="3" s="1"/>
  <c r="S737" i="3"/>
  <c r="T737" i="3" s="1"/>
  <c r="U737" i="3" s="1"/>
  <c r="S738" i="3"/>
  <c r="T738" i="3" s="1"/>
  <c r="U738" i="3" s="1"/>
  <c r="S739" i="3"/>
  <c r="T739" i="3" s="1"/>
  <c r="U739" i="3" s="1"/>
  <c r="S740" i="3"/>
  <c r="T740" i="3" s="1"/>
  <c r="U740" i="3" s="1"/>
  <c r="S741" i="3"/>
  <c r="T741" i="3" s="1"/>
  <c r="U741" i="3" s="1"/>
  <c r="S742" i="3"/>
  <c r="T742" i="3" s="1"/>
  <c r="U742" i="3" s="1"/>
  <c r="S743" i="3"/>
  <c r="T743" i="3" s="1"/>
  <c r="U743" i="3" s="1"/>
  <c r="S744" i="3"/>
  <c r="T744" i="3" s="1"/>
  <c r="U744" i="3" s="1"/>
  <c r="S745" i="3"/>
  <c r="T745" i="3" s="1"/>
  <c r="U745" i="3" s="1"/>
  <c r="S746" i="3"/>
  <c r="T746" i="3" s="1"/>
  <c r="U746" i="3" s="1"/>
  <c r="S747" i="3"/>
  <c r="T747" i="3" s="1"/>
  <c r="U747" i="3" s="1"/>
  <c r="S748" i="3"/>
  <c r="T748" i="3" s="1"/>
  <c r="U748" i="3" s="1"/>
  <c r="S749" i="3"/>
  <c r="T749" i="3" s="1"/>
  <c r="S750" i="3"/>
  <c r="T750" i="3" s="1"/>
  <c r="U750" i="3" s="1"/>
  <c r="S751" i="3"/>
  <c r="T751" i="3" s="1"/>
  <c r="S752" i="3"/>
  <c r="T752" i="3" s="1"/>
  <c r="U752" i="3" s="1"/>
  <c r="S753" i="3"/>
  <c r="T753" i="3" s="1"/>
  <c r="S754" i="3"/>
  <c r="T754" i="3" s="1"/>
  <c r="U754" i="3" s="1"/>
  <c r="S755" i="3"/>
  <c r="T755" i="3" s="1"/>
  <c r="U755" i="3" s="1"/>
  <c r="S756" i="3"/>
  <c r="T756" i="3" s="1"/>
  <c r="S757" i="3"/>
  <c r="T757" i="3" s="1"/>
  <c r="U757" i="3" s="1"/>
  <c r="S758" i="3"/>
  <c r="T758" i="3" s="1"/>
  <c r="U758" i="3" s="1"/>
  <c r="S759" i="3"/>
  <c r="T759" i="3" s="1"/>
  <c r="S760" i="3"/>
  <c r="T760" i="3" s="1"/>
  <c r="U760" i="3" s="1"/>
  <c r="S761" i="3"/>
  <c r="T761" i="3" s="1"/>
  <c r="U761" i="3" s="1"/>
  <c r="S762" i="3"/>
  <c r="T762" i="3" s="1"/>
  <c r="S763" i="3"/>
  <c r="T763" i="3" s="1"/>
  <c r="S764" i="3"/>
  <c r="T764" i="3" s="1"/>
  <c r="U764" i="3" s="1"/>
  <c r="S765" i="3"/>
  <c r="T765" i="3" s="1"/>
  <c r="U765" i="3" s="1"/>
  <c r="S766" i="3"/>
  <c r="T766" i="3" s="1"/>
  <c r="S767" i="3"/>
  <c r="T767" i="3" s="1"/>
  <c r="U767" i="3" s="1"/>
  <c r="S768" i="3"/>
  <c r="T768" i="3" s="1"/>
  <c r="U768" i="3" s="1"/>
  <c r="S769" i="3"/>
  <c r="T769" i="3" s="1"/>
  <c r="U769" i="3" s="1"/>
  <c r="S770" i="3"/>
  <c r="T770" i="3" s="1"/>
  <c r="U770" i="3" s="1"/>
  <c r="S771" i="3"/>
  <c r="T771" i="3" s="1"/>
  <c r="U771" i="3" s="1"/>
  <c r="S772" i="3"/>
  <c r="T772" i="3" s="1"/>
  <c r="U772" i="3" s="1"/>
  <c r="S773" i="3"/>
  <c r="T773" i="3" s="1"/>
  <c r="S774" i="3"/>
  <c r="T774" i="3" s="1"/>
  <c r="U774" i="3" s="1"/>
  <c r="S775" i="3"/>
  <c r="T775" i="3" s="1"/>
  <c r="U775" i="3" s="1"/>
  <c r="S776" i="3"/>
  <c r="T776" i="3" s="1"/>
  <c r="U776" i="3" s="1"/>
  <c r="S777" i="3"/>
  <c r="T777" i="3" s="1"/>
  <c r="U777" i="3" s="1"/>
  <c r="S778" i="3"/>
  <c r="T778" i="3" s="1"/>
  <c r="U778" i="3" s="1"/>
  <c r="S779" i="3"/>
  <c r="T779" i="3" s="1"/>
  <c r="U779" i="3" s="1"/>
  <c r="S780" i="3"/>
  <c r="T780" i="3" s="1"/>
  <c r="S781" i="3"/>
  <c r="T781" i="3" s="1"/>
  <c r="U781" i="3" s="1"/>
  <c r="S782" i="3"/>
  <c r="T782" i="3" s="1"/>
  <c r="S783" i="3"/>
  <c r="T783" i="3" s="1"/>
  <c r="S784" i="3"/>
  <c r="T784" i="3" s="1"/>
  <c r="S785" i="3"/>
  <c r="T785" i="3" s="1"/>
  <c r="U785" i="3" s="1"/>
  <c r="S786" i="3"/>
  <c r="T786" i="3" s="1"/>
  <c r="S787" i="3"/>
  <c r="T787" i="3" s="1"/>
  <c r="U787" i="3" s="1"/>
  <c r="S788" i="3"/>
  <c r="T788" i="3" s="1"/>
  <c r="U788" i="3" s="1"/>
  <c r="S789" i="3"/>
  <c r="T789" i="3" s="1"/>
  <c r="U789" i="3" s="1"/>
  <c r="S790" i="3"/>
  <c r="T790" i="3" s="1"/>
  <c r="U790" i="3" s="1"/>
  <c r="S791" i="3"/>
  <c r="T791" i="3" s="1"/>
  <c r="U791" i="3" s="1"/>
  <c r="S792" i="3"/>
  <c r="T792" i="3" s="1"/>
  <c r="U792" i="3" s="1"/>
  <c r="S793" i="3"/>
  <c r="T793" i="3" s="1"/>
  <c r="U793" i="3" s="1"/>
  <c r="S794" i="3"/>
  <c r="T794" i="3" s="1"/>
  <c r="U794" i="3" s="1"/>
  <c r="S795" i="3"/>
  <c r="T795" i="3" s="1"/>
  <c r="U795" i="3" s="1"/>
  <c r="S796" i="3"/>
  <c r="T796" i="3" s="1"/>
  <c r="U796" i="3" s="1"/>
  <c r="S797" i="3"/>
  <c r="T797" i="3" s="1"/>
  <c r="S798" i="3"/>
  <c r="T798" i="3" s="1"/>
  <c r="U798" i="3" s="1"/>
  <c r="S799" i="3"/>
  <c r="T799" i="3" s="1"/>
  <c r="S800" i="3"/>
  <c r="T800" i="3" s="1"/>
  <c r="S801" i="3"/>
  <c r="T801" i="3" s="1"/>
  <c r="S802" i="3"/>
  <c r="T802" i="3" s="1"/>
  <c r="S803" i="3"/>
  <c r="T803" i="3" s="1"/>
  <c r="U803" i="3" s="1"/>
  <c r="S804" i="3"/>
  <c r="T804" i="3" s="1"/>
  <c r="S805" i="3"/>
  <c r="T805" i="3" s="1"/>
  <c r="S806" i="3"/>
  <c r="T806" i="3" s="1"/>
  <c r="U806" i="3" s="1"/>
  <c r="S807" i="3"/>
  <c r="T807" i="3" s="1"/>
  <c r="U807" i="3" s="1"/>
  <c r="S808" i="3"/>
  <c r="T808" i="3" s="1"/>
  <c r="U808" i="3" s="1"/>
  <c r="S809" i="3"/>
  <c r="T809" i="3" s="1"/>
  <c r="U809" i="3" s="1"/>
  <c r="S810" i="3"/>
  <c r="T810" i="3" s="1"/>
  <c r="U810" i="3" s="1"/>
  <c r="S811" i="3"/>
  <c r="T811" i="3" s="1"/>
  <c r="U811" i="3" s="1"/>
  <c r="S812" i="3"/>
  <c r="T812" i="3" s="1"/>
  <c r="U812" i="3" s="1"/>
  <c r="S813" i="3"/>
  <c r="T813" i="3" s="1"/>
  <c r="U813" i="3" s="1"/>
  <c r="S814" i="3"/>
  <c r="T814" i="3" s="1"/>
  <c r="U814" i="3" s="1"/>
  <c r="S815" i="3"/>
  <c r="T815" i="3" s="1"/>
  <c r="U815" i="3" s="1"/>
  <c r="S816" i="3"/>
  <c r="T816" i="3" s="1"/>
  <c r="U816" i="3" s="1"/>
  <c r="S817" i="3"/>
  <c r="T817" i="3" s="1"/>
  <c r="U817" i="3" s="1"/>
  <c r="S818" i="3"/>
  <c r="T818" i="3" s="1"/>
  <c r="U818" i="3" s="1"/>
  <c r="S819" i="3"/>
  <c r="T819" i="3" s="1"/>
  <c r="U819" i="3" s="1"/>
  <c r="S820" i="3"/>
  <c r="T820" i="3" s="1"/>
  <c r="U820" i="3" s="1"/>
  <c r="S821" i="3"/>
  <c r="T821" i="3" s="1"/>
  <c r="U821" i="3" s="1"/>
  <c r="S822" i="3"/>
  <c r="T822" i="3" s="1"/>
  <c r="U822" i="3" s="1"/>
  <c r="S823" i="3"/>
  <c r="T823" i="3" s="1"/>
  <c r="U823" i="3" s="1"/>
  <c r="S824" i="3"/>
  <c r="T824" i="3" s="1"/>
  <c r="U824" i="3" s="1"/>
  <c r="S825" i="3"/>
  <c r="T825" i="3" s="1"/>
  <c r="U825" i="3" s="1"/>
  <c r="S826" i="3"/>
  <c r="T826" i="3" s="1"/>
  <c r="U826" i="3" s="1"/>
  <c r="S827" i="3"/>
  <c r="T827" i="3" s="1"/>
  <c r="U827" i="3" s="1"/>
  <c r="S828" i="3"/>
  <c r="T828" i="3" s="1"/>
  <c r="U828" i="3" s="1"/>
  <c r="S829" i="3"/>
  <c r="T829" i="3" s="1"/>
  <c r="U829" i="3" s="1"/>
  <c r="S830" i="3"/>
  <c r="T830" i="3" s="1"/>
  <c r="S831" i="3"/>
  <c r="T831" i="3" s="1"/>
  <c r="U831" i="3" s="1"/>
  <c r="S832" i="3"/>
  <c r="T832" i="3" s="1"/>
  <c r="U832" i="3" s="1"/>
  <c r="S833" i="3"/>
  <c r="T833" i="3" s="1"/>
  <c r="S834" i="3"/>
  <c r="T834" i="3" s="1"/>
  <c r="U834" i="3" s="1"/>
  <c r="S835" i="3"/>
  <c r="T835" i="3" s="1"/>
  <c r="U835" i="3" s="1"/>
  <c r="S836" i="3"/>
  <c r="T836" i="3" s="1"/>
  <c r="S837" i="3"/>
  <c r="T837" i="3" s="1"/>
  <c r="U837" i="3" s="1"/>
  <c r="S838" i="3"/>
  <c r="T838" i="3" s="1"/>
  <c r="S839" i="3"/>
  <c r="T839" i="3" s="1"/>
  <c r="U839" i="3" s="1"/>
  <c r="S840" i="3"/>
  <c r="T840" i="3" s="1"/>
  <c r="S841" i="3"/>
  <c r="T841" i="3" s="1"/>
  <c r="U841" i="3" s="1"/>
  <c r="S842" i="3"/>
  <c r="T842" i="3" s="1"/>
  <c r="U842" i="3" s="1"/>
  <c r="S843" i="3"/>
  <c r="T843" i="3" s="1"/>
  <c r="U843" i="3" s="1"/>
  <c r="S844" i="3"/>
  <c r="T844" i="3" s="1"/>
  <c r="U844" i="3" s="1"/>
  <c r="S845" i="3"/>
  <c r="T845" i="3" s="1"/>
  <c r="U845" i="3" s="1"/>
  <c r="S846" i="3"/>
  <c r="T846" i="3" s="1"/>
  <c r="U846" i="3" s="1"/>
  <c r="S847" i="3"/>
  <c r="T847" i="3" s="1"/>
  <c r="U847" i="3" s="1"/>
  <c r="S848" i="3"/>
  <c r="T848" i="3" s="1"/>
  <c r="S849" i="3"/>
  <c r="T849" i="3" s="1"/>
  <c r="U849" i="3" s="1"/>
  <c r="S850" i="3"/>
  <c r="T850" i="3" s="1"/>
  <c r="U850" i="3" s="1"/>
  <c r="S851" i="3"/>
  <c r="T851" i="3" s="1"/>
  <c r="U851" i="3" s="1"/>
  <c r="S852" i="3"/>
  <c r="T852" i="3" s="1"/>
  <c r="U852" i="3" s="1"/>
  <c r="S853" i="3"/>
  <c r="T853" i="3" s="1"/>
  <c r="U853" i="3" s="1"/>
  <c r="S854" i="3"/>
  <c r="T854" i="3" s="1"/>
  <c r="U854" i="3" s="1"/>
  <c r="S855" i="3"/>
  <c r="T855" i="3" s="1"/>
  <c r="S856" i="3"/>
  <c r="T856" i="3" s="1"/>
  <c r="U856" i="3" s="1"/>
  <c r="S857" i="3"/>
  <c r="T857" i="3" s="1"/>
  <c r="U857" i="3" s="1"/>
  <c r="S858" i="3"/>
  <c r="T858" i="3" s="1"/>
  <c r="S859" i="3"/>
  <c r="T859" i="3" s="1"/>
  <c r="U859" i="3" s="1"/>
  <c r="S860" i="3"/>
  <c r="T860" i="3" s="1"/>
  <c r="S861" i="3"/>
  <c r="T861" i="3" s="1"/>
  <c r="S862" i="3"/>
  <c r="T862" i="3" s="1"/>
  <c r="U862" i="3" s="1"/>
  <c r="S863" i="3"/>
  <c r="T863" i="3" s="1"/>
  <c r="U863" i="3" s="1"/>
  <c r="S864" i="3"/>
  <c r="T864" i="3" s="1"/>
  <c r="U864" i="3" s="1"/>
  <c r="S865" i="3"/>
  <c r="T865" i="3" s="1"/>
  <c r="U865" i="3" s="1"/>
  <c r="S866" i="3"/>
  <c r="T866" i="3" s="1"/>
  <c r="U866" i="3" s="1"/>
  <c r="S867" i="3"/>
  <c r="T867" i="3" s="1"/>
  <c r="U867" i="3" s="1"/>
  <c r="S868" i="3"/>
  <c r="T868" i="3" s="1"/>
  <c r="U868" i="3" s="1"/>
  <c r="S869" i="3"/>
  <c r="T869" i="3" s="1"/>
  <c r="U869" i="3" s="1"/>
  <c r="S870" i="3"/>
  <c r="T870" i="3" s="1"/>
  <c r="U870" i="3" s="1"/>
  <c r="S871" i="3"/>
  <c r="T871" i="3" s="1"/>
  <c r="S872" i="3"/>
  <c r="T872" i="3" s="1"/>
  <c r="S873" i="3"/>
  <c r="T873" i="3" s="1"/>
  <c r="U873" i="3" s="1"/>
  <c r="S874" i="3"/>
  <c r="T874" i="3" s="1"/>
  <c r="U874" i="3" s="1"/>
  <c r="S875" i="3"/>
  <c r="T875" i="3" s="1"/>
  <c r="S876" i="3"/>
  <c r="T876" i="3" s="1"/>
  <c r="U876" i="3" s="1"/>
  <c r="S877" i="3"/>
  <c r="T877" i="3" s="1"/>
  <c r="S878" i="3"/>
  <c r="T878" i="3" s="1"/>
  <c r="U878" i="3" s="1"/>
  <c r="S879" i="3"/>
  <c r="T879" i="3" s="1"/>
  <c r="U879" i="3" s="1"/>
  <c r="S880" i="3"/>
  <c r="T880" i="3" s="1"/>
  <c r="U880" i="3" s="1"/>
  <c r="S881" i="3"/>
  <c r="T881" i="3" s="1"/>
  <c r="U881" i="3" s="1"/>
  <c r="S882" i="3"/>
  <c r="T882" i="3" s="1"/>
  <c r="S883" i="3"/>
  <c r="T883" i="3" s="1"/>
  <c r="U883" i="3" s="1"/>
  <c r="S884" i="3"/>
  <c r="T884" i="3" s="1"/>
  <c r="U884" i="3" s="1"/>
  <c r="S885" i="3"/>
  <c r="T885" i="3" s="1"/>
  <c r="U885" i="3" s="1"/>
  <c r="S886" i="3"/>
  <c r="T886" i="3" s="1"/>
  <c r="U886" i="3" s="1"/>
  <c r="S887" i="3"/>
  <c r="T887" i="3" s="1"/>
  <c r="U887" i="3" s="1"/>
  <c r="S888" i="3"/>
  <c r="T888" i="3" s="1"/>
  <c r="U888" i="3" s="1"/>
  <c r="S889" i="3"/>
  <c r="T889" i="3" s="1"/>
  <c r="U889" i="3" s="1"/>
  <c r="S890" i="3"/>
  <c r="T890" i="3" s="1"/>
  <c r="U890" i="3" s="1"/>
  <c r="S891" i="3"/>
  <c r="T891" i="3" s="1"/>
  <c r="U891" i="3" s="1"/>
  <c r="S892" i="3"/>
  <c r="T892" i="3" s="1"/>
  <c r="U892" i="3" s="1"/>
  <c r="S893" i="3"/>
  <c r="T893" i="3" s="1"/>
  <c r="S894" i="3"/>
  <c r="T894" i="3" s="1"/>
  <c r="U894" i="3" s="1"/>
  <c r="S895" i="3"/>
  <c r="T895" i="3" s="1"/>
  <c r="U895" i="3" s="1"/>
  <c r="S896" i="3"/>
  <c r="T896" i="3" s="1"/>
  <c r="S897" i="3"/>
  <c r="T897" i="3" s="1"/>
  <c r="S898" i="3"/>
  <c r="T898" i="3" s="1"/>
  <c r="U898" i="3" s="1"/>
  <c r="S899" i="3"/>
  <c r="T899" i="3" s="1"/>
  <c r="S900" i="3"/>
  <c r="T900" i="3" s="1"/>
  <c r="U900" i="3" s="1"/>
  <c r="S901" i="3"/>
  <c r="T901" i="3" s="1"/>
  <c r="U901" i="3" s="1"/>
  <c r="S902" i="3"/>
  <c r="T902" i="3" s="1"/>
  <c r="U902" i="3" s="1"/>
  <c r="S903" i="3"/>
  <c r="T903" i="3" s="1"/>
  <c r="U903" i="3" s="1"/>
  <c r="S904" i="3"/>
  <c r="T904" i="3" s="1"/>
  <c r="U904" i="3" s="1"/>
  <c r="S905" i="3"/>
  <c r="T905" i="3" s="1"/>
  <c r="U905" i="3" s="1"/>
  <c r="S906" i="3"/>
  <c r="T906" i="3" s="1"/>
  <c r="U906" i="3" s="1"/>
  <c r="S907" i="3"/>
  <c r="T907" i="3" s="1"/>
  <c r="U907" i="3" s="1"/>
  <c r="S908" i="3"/>
  <c r="T908" i="3" s="1"/>
  <c r="U908" i="3" s="1"/>
  <c r="S909" i="3"/>
  <c r="T909" i="3" s="1"/>
  <c r="U909" i="3" s="1"/>
  <c r="S910" i="3"/>
  <c r="T910" i="3" s="1"/>
  <c r="U910" i="3" s="1"/>
  <c r="S911" i="3"/>
  <c r="T911" i="3" s="1"/>
  <c r="U911" i="3" s="1"/>
  <c r="S912" i="3"/>
  <c r="T912" i="3" s="1"/>
  <c r="U912" i="3" s="1"/>
  <c r="S913" i="3"/>
  <c r="T913" i="3" s="1"/>
  <c r="U913" i="3" s="1"/>
  <c r="S914" i="3"/>
  <c r="T914" i="3" s="1"/>
  <c r="U914" i="3" s="1"/>
  <c r="S915" i="3"/>
  <c r="T915" i="3" s="1"/>
  <c r="U915" i="3" s="1"/>
  <c r="S916" i="3"/>
  <c r="T916" i="3" s="1"/>
  <c r="U916" i="3" s="1"/>
  <c r="S917" i="3"/>
  <c r="T917" i="3" s="1"/>
  <c r="U917" i="3" s="1"/>
  <c r="S918" i="3"/>
  <c r="T918" i="3" s="1"/>
  <c r="U918" i="3" s="1"/>
  <c r="S919" i="3"/>
  <c r="T919" i="3" s="1"/>
  <c r="U919" i="3" s="1"/>
  <c r="S920" i="3"/>
  <c r="T920" i="3" s="1"/>
  <c r="U920" i="3" s="1"/>
  <c r="S921" i="3"/>
  <c r="T921" i="3" s="1"/>
  <c r="U921" i="3" s="1"/>
  <c r="S922" i="3"/>
  <c r="T922" i="3" s="1"/>
  <c r="U922" i="3" s="1"/>
  <c r="S923" i="3"/>
  <c r="T923" i="3" s="1"/>
  <c r="U923" i="3" s="1"/>
  <c r="S924" i="3"/>
  <c r="T924" i="3" s="1"/>
  <c r="U924" i="3" s="1"/>
  <c r="S925" i="3"/>
  <c r="T925" i="3" s="1"/>
  <c r="U925" i="3" s="1"/>
  <c r="S926" i="3"/>
  <c r="T926" i="3" s="1"/>
  <c r="U926" i="3" s="1"/>
  <c r="S927" i="3"/>
  <c r="T927" i="3" s="1"/>
  <c r="U927" i="3" s="1"/>
  <c r="S928" i="3"/>
  <c r="T928" i="3" s="1"/>
  <c r="S929" i="3"/>
  <c r="T929" i="3" s="1"/>
  <c r="U929" i="3" s="1"/>
  <c r="S930" i="3"/>
  <c r="T930" i="3" s="1"/>
  <c r="U930" i="3" s="1"/>
  <c r="S931" i="3"/>
  <c r="T931" i="3" s="1"/>
  <c r="U931" i="3" s="1"/>
  <c r="S932" i="3"/>
  <c r="T932" i="3" s="1"/>
  <c r="U932" i="3" s="1"/>
  <c r="S933" i="3"/>
  <c r="T933" i="3" s="1"/>
  <c r="U933" i="3" s="1"/>
  <c r="S934" i="3"/>
  <c r="T934" i="3" s="1"/>
  <c r="U934" i="3" s="1"/>
  <c r="S935" i="3"/>
  <c r="T935" i="3" s="1"/>
  <c r="U935" i="3" s="1"/>
  <c r="S936" i="3"/>
  <c r="T936" i="3" s="1"/>
  <c r="U936" i="3" s="1"/>
  <c r="S937" i="3"/>
  <c r="T937" i="3" s="1"/>
  <c r="U937" i="3" s="1"/>
  <c r="S938" i="3"/>
  <c r="T938" i="3" s="1"/>
  <c r="U938" i="3" s="1"/>
  <c r="S939" i="3"/>
  <c r="T939" i="3" s="1"/>
  <c r="U939" i="3" s="1"/>
  <c r="S940" i="3"/>
  <c r="T940" i="3" s="1"/>
  <c r="U940" i="3" s="1"/>
  <c r="S941" i="3"/>
  <c r="T941" i="3" s="1"/>
  <c r="U941" i="3" s="1"/>
  <c r="S942" i="3"/>
  <c r="T942" i="3" s="1"/>
  <c r="U942" i="3" s="1"/>
  <c r="S943" i="3"/>
  <c r="T943" i="3" s="1"/>
  <c r="U943" i="3" s="1"/>
  <c r="S944" i="3"/>
  <c r="T944" i="3" s="1"/>
  <c r="S945" i="3"/>
  <c r="T945" i="3" s="1"/>
  <c r="U945" i="3" s="1"/>
  <c r="S946" i="3"/>
  <c r="T946" i="3" s="1"/>
  <c r="S947" i="3"/>
  <c r="T947" i="3" s="1"/>
  <c r="U947" i="3" s="1"/>
  <c r="S948" i="3"/>
  <c r="T948" i="3" s="1"/>
  <c r="U948" i="3" s="1"/>
  <c r="S949" i="3"/>
  <c r="T949" i="3" s="1"/>
  <c r="U949" i="3" s="1"/>
  <c r="S950" i="3"/>
  <c r="T950" i="3" s="1"/>
  <c r="U950" i="3" s="1"/>
  <c r="S951" i="3"/>
  <c r="T951" i="3" s="1"/>
  <c r="U951" i="3" s="1"/>
  <c r="S952" i="3"/>
  <c r="T952" i="3" s="1"/>
  <c r="U952" i="3" s="1"/>
  <c r="S953" i="3"/>
  <c r="T953" i="3" s="1"/>
  <c r="U953" i="3" s="1"/>
  <c r="S954" i="3"/>
  <c r="T954" i="3" s="1"/>
  <c r="U954" i="3" s="1"/>
  <c r="S955" i="3"/>
  <c r="T955" i="3" s="1"/>
  <c r="U955" i="3" s="1"/>
  <c r="S956" i="3"/>
  <c r="T956" i="3" s="1"/>
  <c r="U956" i="3" s="1"/>
  <c r="S957" i="3"/>
  <c r="T957" i="3" s="1"/>
  <c r="U957" i="3" s="1"/>
  <c r="S958" i="3"/>
  <c r="T958" i="3" s="1"/>
  <c r="U958" i="3" s="1"/>
  <c r="S959" i="3"/>
  <c r="T959" i="3" s="1"/>
  <c r="U959" i="3" s="1"/>
  <c r="S960" i="3"/>
  <c r="T960" i="3" s="1"/>
  <c r="U960" i="3" s="1"/>
  <c r="S961" i="3"/>
  <c r="T961" i="3" s="1"/>
  <c r="U961" i="3" s="1"/>
  <c r="S962" i="3"/>
  <c r="T962" i="3" s="1"/>
  <c r="U962" i="3" s="1"/>
  <c r="S963" i="3"/>
  <c r="T963" i="3" s="1"/>
  <c r="U963" i="3" s="1"/>
  <c r="S964" i="3"/>
  <c r="T964" i="3" s="1"/>
  <c r="U964" i="3" s="1"/>
  <c r="S965" i="3"/>
  <c r="T965" i="3" s="1"/>
  <c r="U965" i="3" s="1"/>
  <c r="S966" i="3"/>
  <c r="T966" i="3" s="1"/>
  <c r="U966" i="3" s="1"/>
  <c r="S967" i="3"/>
  <c r="T967" i="3" s="1"/>
  <c r="U967" i="3" s="1"/>
  <c r="S968" i="3"/>
  <c r="T968" i="3" s="1"/>
  <c r="U968" i="3" s="1"/>
  <c r="S969" i="3"/>
  <c r="T969" i="3" s="1"/>
  <c r="U969" i="3" s="1"/>
  <c r="S970" i="3"/>
  <c r="T970" i="3" s="1"/>
  <c r="U970" i="3" s="1"/>
  <c r="S971" i="3"/>
  <c r="T971" i="3" s="1"/>
  <c r="U971" i="3" s="1"/>
  <c r="S972" i="3"/>
  <c r="T972" i="3" s="1"/>
  <c r="U972" i="3" s="1"/>
  <c r="S973" i="3"/>
  <c r="T973" i="3" s="1"/>
  <c r="U973" i="3" s="1"/>
  <c r="S974" i="3"/>
  <c r="T974" i="3" s="1"/>
  <c r="U974" i="3" s="1"/>
  <c r="S975" i="3"/>
  <c r="T975" i="3" s="1"/>
  <c r="U975" i="3" s="1"/>
  <c r="S976" i="3"/>
  <c r="T976" i="3" s="1"/>
  <c r="U976" i="3" s="1"/>
  <c r="S977" i="3"/>
  <c r="T977" i="3" s="1"/>
  <c r="U977" i="3" s="1"/>
  <c r="S978" i="3"/>
  <c r="T978" i="3" s="1"/>
  <c r="U978" i="3" s="1"/>
  <c r="S979" i="3"/>
  <c r="T979" i="3" s="1"/>
  <c r="S980" i="3"/>
  <c r="T980" i="3" s="1"/>
  <c r="S981" i="3"/>
  <c r="T981" i="3" s="1"/>
  <c r="U981" i="3" s="1"/>
  <c r="S982" i="3"/>
  <c r="T982" i="3" s="1"/>
  <c r="U982" i="3" s="1"/>
  <c r="S983" i="3"/>
  <c r="T983" i="3" s="1"/>
  <c r="U983" i="3" s="1"/>
  <c r="S984" i="3"/>
  <c r="T984" i="3" s="1"/>
  <c r="U984" i="3" s="1"/>
  <c r="S985" i="3"/>
  <c r="T985" i="3" s="1"/>
  <c r="U985" i="3" s="1"/>
  <c r="S986" i="3"/>
  <c r="T986" i="3" s="1"/>
  <c r="U986" i="3" s="1"/>
  <c r="S987" i="3"/>
  <c r="T987" i="3" s="1"/>
  <c r="U987" i="3" s="1"/>
  <c r="S988" i="3"/>
  <c r="T988" i="3" s="1"/>
  <c r="U988" i="3" s="1"/>
  <c r="S989" i="3"/>
  <c r="T989" i="3" s="1"/>
  <c r="U989" i="3" s="1"/>
  <c r="S990" i="3"/>
  <c r="T990" i="3" s="1"/>
  <c r="U990" i="3" s="1"/>
  <c r="S991" i="3"/>
  <c r="T991" i="3" s="1"/>
  <c r="U991" i="3" s="1"/>
  <c r="S992" i="3"/>
  <c r="T992" i="3" s="1"/>
  <c r="U992" i="3" s="1"/>
  <c r="S993" i="3"/>
  <c r="T993" i="3" s="1"/>
  <c r="U993" i="3" s="1"/>
  <c r="S994" i="3"/>
  <c r="T994" i="3" s="1"/>
  <c r="U994" i="3" s="1"/>
  <c r="S995" i="3"/>
  <c r="T995" i="3" s="1"/>
  <c r="U995" i="3" s="1"/>
  <c r="S996" i="3"/>
  <c r="T996" i="3" s="1"/>
  <c r="U996" i="3" s="1"/>
  <c r="S997" i="3"/>
  <c r="T997" i="3" s="1"/>
  <c r="U997" i="3" s="1"/>
  <c r="S998" i="3"/>
  <c r="T998" i="3" s="1"/>
  <c r="U998" i="3" s="1"/>
  <c r="S999" i="3"/>
  <c r="T999" i="3" s="1"/>
  <c r="U999" i="3" s="1"/>
  <c r="S1000" i="3"/>
  <c r="T1000" i="3" s="1"/>
  <c r="U1000" i="3" s="1"/>
  <c r="S1001" i="3"/>
  <c r="T1001" i="3" s="1"/>
  <c r="U1001" i="3" s="1"/>
  <c r="S1002" i="3"/>
  <c r="T1002" i="3" s="1"/>
  <c r="U1002" i="3" s="1"/>
  <c r="S1003" i="3"/>
  <c r="T1003" i="3" s="1"/>
  <c r="U1003" i="3" s="1"/>
  <c r="S1004" i="3"/>
  <c r="T1004" i="3" s="1"/>
  <c r="U1004" i="3" s="1"/>
  <c r="S1005" i="3"/>
  <c r="T1005" i="3" s="1"/>
  <c r="U1005" i="3" s="1"/>
  <c r="S1006" i="3"/>
  <c r="T1006" i="3" s="1"/>
  <c r="U1006" i="3" s="1"/>
  <c r="S1007" i="3"/>
  <c r="T1007" i="3" s="1"/>
  <c r="U1007" i="3" s="1"/>
  <c r="S1008" i="3"/>
  <c r="T1008" i="3" s="1"/>
  <c r="U1008" i="3" s="1"/>
  <c r="S1009" i="3"/>
  <c r="T1009" i="3" s="1"/>
  <c r="U1009" i="3" s="1"/>
  <c r="S1010" i="3"/>
  <c r="T1010" i="3" s="1"/>
  <c r="U1010" i="3" s="1"/>
  <c r="S1011" i="3"/>
  <c r="T1011" i="3" s="1"/>
  <c r="S1012" i="3"/>
  <c r="T1012" i="3" s="1"/>
  <c r="S1013" i="3"/>
  <c r="T1013" i="3" s="1"/>
  <c r="U1013" i="3" s="1"/>
  <c r="S1014" i="3"/>
  <c r="T1014" i="3" s="1"/>
  <c r="U1014" i="3" s="1"/>
  <c r="S1015" i="3"/>
  <c r="T1015" i="3" s="1"/>
  <c r="U1015" i="3" s="1"/>
  <c r="S1016" i="3"/>
  <c r="T1016" i="3" s="1"/>
  <c r="U1016" i="3" s="1"/>
  <c r="S1017" i="3"/>
  <c r="T1017" i="3" s="1"/>
  <c r="U1017" i="3" s="1"/>
  <c r="S1018" i="3"/>
  <c r="T1018" i="3" s="1"/>
  <c r="S1019" i="3"/>
  <c r="T1019" i="3" s="1"/>
  <c r="U1019" i="3" s="1"/>
  <c r="S1020" i="3"/>
  <c r="T1020" i="3" s="1"/>
  <c r="U1020" i="3" s="1"/>
  <c r="S1021" i="3"/>
  <c r="T1021" i="3" s="1"/>
  <c r="U1021" i="3" s="1"/>
  <c r="S1022" i="3"/>
  <c r="T1022" i="3" s="1"/>
  <c r="U1022" i="3" s="1"/>
  <c r="S1023" i="3"/>
  <c r="T1023" i="3" s="1"/>
  <c r="U1023" i="3" s="1"/>
  <c r="S1024" i="3"/>
  <c r="T1024" i="3" s="1"/>
  <c r="U1024" i="3" s="1"/>
  <c r="S1025" i="3"/>
  <c r="T1025" i="3" s="1"/>
  <c r="U1025" i="3" s="1"/>
  <c r="S1026" i="3"/>
  <c r="T1026" i="3" s="1"/>
  <c r="S1027" i="3"/>
  <c r="T1027" i="3" s="1"/>
  <c r="S1028" i="3"/>
  <c r="T1028" i="3" s="1"/>
  <c r="S1029" i="3"/>
  <c r="T1029" i="3" s="1"/>
  <c r="U1029" i="3" s="1"/>
  <c r="S1030" i="3"/>
  <c r="T1030" i="3" s="1"/>
  <c r="S1031" i="3"/>
  <c r="T1031" i="3" s="1"/>
  <c r="S1032" i="3"/>
  <c r="T1032" i="3" s="1"/>
  <c r="S1033" i="3"/>
  <c r="T1033" i="3" s="1"/>
  <c r="S1034" i="3"/>
  <c r="T1034" i="3" s="1"/>
  <c r="S1035" i="3"/>
  <c r="T1035" i="3" s="1"/>
  <c r="S1036" i="3"/>
  <c r="T1036" i="3" s="1"/>
  <c r="S1037" i="3"/>
  <c r="T1037" i="3" s="1"/>
  <c r="S1038" i="3"/>
  <c r="T1038" i="3" s="1"/>
  <c r="S1039" i="3"/>
  <c r="T1039" i="3" s="1"/>
  <c r="U1039" i="3" s="1"/>
  <c r="S1040" i="3"/>
  <c r="T1040" i="3" s="1"/>
  <c r="S1041" i="3"/>
  <c r="T1041" i="3" s="1"/>
  <c r="U1041" i="3" s="1"/>
  <c r="S1042" i="3"/>
  <c r="T1042" i="3" s="1"/>
  <c r="U1042" i="3" s="1"/>
  <c r="S1043" i="3"/>
  <c r="T1043" i="3" s="1"/>
  <c r="U1043" i="3" s="1"/>
  <c r="S1044" i="3"/>
  <c r="T1044" i="3" s="1"/>
  <c r="U1044" i="3" s="1"/>
  <c r="S1045" i="3"/>
  <c r="T1045" i="3" s="1"/>
  <c r="S1046" i="3"/>
  <c r="T1046" i="3" s="1"/>
  <c r="U1046" i="3" s="1"/>
  <c r="S1047" i="3"/>
  <c r="T1047" i="3" s="1"/>
  <c r="S1048" i="3"/>
  <c r="T1048" i="3" s="1"/>
  <c r="S1049" i="3"/>
  <c r="T1049" i="3" s="1"/>
  <c r="S1050" i="3"/>
  <c r="T1050" i="3" s="1"/>
  <c r="S1051" i="3"/>
  <c r="T1051" i="3" s="1"/>
  <c r="U1051" i="3" s="1"/>
  <c r="S1052" i="3"/>
  <c r="T1052" i="3" s="1"/>
  <c r="U1052" i="3" s="1"/>
  <c r="S1053" i="3"/>
  <c r="T1053" i="3" s="1"/>
  <c r="U1053" i="3" s="1"/>
  <c r="S1054" i="3"/>
  <c r="T1054" i="3" s="1"/>
  <c r="S1055" i="3"/>
  <c r="T1055" i="3" s="1"/>
  <c r="U1055" i="3" s="1"/>
  <c r="S1056" i="3"/>
  <c r="T1056" i="3" s="1"/>
  <c r="U1056" i="3" s="1"/>
  <c r="S1057" i="3"/>
  <c r="T1057" i="3" s="1"/>
  <c r="U1057" i="3" s="1"/>
  <c r="S1058" i="3"/>
  <c r="T1058" i="3" s="1"/>
  <c r="S1059" i="3"/>
  <c r="T1059" i="3" s="1"/>
  <c r="U1059" i="3" s="1"/>
  <c r="S1060" i="3"/>
  <c r="T1060" i="3" s="1"/>
  <c r="U1060" i="3" s="1"/>
  <c r="S1061" i="3"/>
  <c r="T1061" i="3" s="1"/>
  <c r="U1061" i="3" s="1"/>
  <c r="S1062" i="3"/>
  <c r="T1062" i="3" s="1"/>
  <c r="U1062" i="3" s="1"/>
  <c r="S1063" i="3"/>
  <c r="T1063" i="3" s="1"/>
  <c r="U1063" i="3" s="1"/>
  <c r="S1064" i="3"/>
  <c r="T1064" i="3" s="1"/>
  <c r="U1064" i="3" s="1"/>
  <c r="S1065" i="3"/>
  <c r="T1065" i="3" s="1"/>
  <c r="U1065" i="3" s="1"/>
  <c r="S1066" i="3"/>
  <c r="T1066" i="3" s="1"/>
  <c r="U1066" i="3" s="1"/>
  <c r="S1067" i="3"/>
  <c r="T1067" i="3" s="1"/>
  <c r="U1067" i="3" s="1"/>
  <c r="S1068" i="3"/>
  <c r="T1068" i="3" s="1"/>
  <c r="S1069" i="3"/>
  <c r="T1069" i="3" s="1"/>
  <c r="S1070" i="3"/>
  <c r="T1070" i="3" s="1"/>
  <c r="S1071" i="3"/>
  <c r="T1071" i="3" s="1"/>
  <c r="U1071" i="3" s="1"/>
  <c r="S1072" i="3"/>
  <c r="T1072" i="3" s="1"/>
  <c r="S1073" i="3"/>
  <c r="T1073" i="3" s="1"/>
  <c r="S1074" i="3"/>
  <c r="T1074" i="3" s="1"/>
  <c r="S1075" i="3"/>
  <c r="T1075" i="3" s="1"/>
  <c r="U1075" i="3" s="1"/>
  <c r="S1076" i="3"/>
  <c r="T1076" i="3" s="1"/>
  <c r="S1077" i="3"/>
  <c r="T1077" i="3" s="1"/>
  <c r="S1078" i="3"/>
  <c r="T1078" i="3" s="1"/>
  <c r="S1079" i="3"/>
  <c r="T1079" i="3" s="1"/>
  <c r="S1080" i="3"/>
  <c r="T1080" i="3" s="1"/>
  <c r="S1081" i="3"/>
  <c r="T1081" i="3" s="1"/>
  <c r="U1081" i="3" s="1"/>
  <c r="S1082" i="3"/>
  <c r="T1082" i="3" s="1"/>
  <c r="S1083" i="3"/>
  <c r="T1083" i="3" s="1"/>
  <c r="S1084" i="3"/>
  <c r="T1084" i="3" s="1"/>
  <c r="U1084" i="3" s="1"/>
  <c r="S1085" i="3"/>
  <c r="T1085" i="3" s="1"/>
  <c r="S1086" i="3"/>
  <c r="T1086" i="3" s="1"/>
  <c r="U1086" i="3" s="1"/>
  <c r="S1087" i="3"/>
  <c r="T1087" i="3" s="1"/>
  <c r="U1087" i="3" s="1"/>
  <c r="S1088" i="3"/>
  <c r="T1088" i="3" s="1"/>
  <c r="U1088" i="3" s="1"/>
  <c r="S1089" i="3"/>
  <c r="T1089" i="3" s="1"/>
  <c r="U1089" i="3" s="1"/>
  <c r="S1090" i="3"/>
  <c r="T1090" i="3" s="1"/>
  <c r="U1090" i="3" s="1"/>
  <c r="S1091" i="3"/>
  <c r="T1091" i="3" s="1"/>
  <c r="U1091" i="3" s="1"/>
  <c r="S1092" i="3"/>
  <c r="T1092" i="3" s="1"/>
  <c r="U1092" i="3" s="1"/>
  <c r="S1093" i="3"/>
  <c r="T1093" i="3" s="1"/>
  <c r="U1093" i="3" s="1"/>
  <c r="S1094" i="3"/>
  <c r="T1094" i="3" s="1"/>
  <c r="U1094" i="3" s="1"/>
  <c r="S1095" i="3"/>
  <c r="T1095" i="3" s="1"/>
  <c r="U1095" i="3" s="1"/>
  <c r="S1096" i="3"/>
  <c r="T1096" i="3" s="1"/>
  <c r="U1096" i="3" s="1"/>
  <c r="S1097" i="3"/>
  <c r="T1097" i="3" s="1"/>
  <c r="U1097" i="3" s="1"/>
  <c r="S1098" i="3"/>
  <c r="T1098" i="3" s="1"/>
  <c r="U1098" i="3" s="1"/>
  <c r="S1099" i="3"/>
  <c r="T1099" i="3" s="1"/>
  <c r="U1099" i="3" s="1"/>
  <c r="S1100" i="3"/>
  <c r="T1100" i="3" s="1"/>
  <c r="U1100" i="3" s="1"/>
  <c r="S1101" i="3"/>
  <c r="T1101" i="3" s="1"/>
  <c r="U1101" i="3" s="1"/>
  <c r="S1102" i="3"/>
  <c r="T1102" i="3" s="1"/>
  <c r="U1102" i="3" s="1"/>
  <c r="S1103" i="3"/>
  <c r="T1103" i="3" s="1"/>
  <c r="S1104" i="3"/>
  <c r="T1104" i="3" s="1"/>
  <c r="U1104" i="3" s="1"/>
  <c r="S1105" i="3"/>
  <c r="T1105" i="3" s="1"/>
  <c r="U1105" i="3" s="1"/>
  <c r="S1106" i="3"/>
  <c r="T1106" i="3" s="1"/>
  <c r="U1106" i="3" s="1"/>
  <c r="S1107" i="3"/>
  <c r="T1107" i="3" s="1"/>
  <c r="U1107" i="3" s="1"/>
  <c r="S1108" i="3"/>
  <c r="T1108" i="3" s="1"/>
  <c r="U1108" i="3" s="1"/>
  <c r="S1109" i="3"/>
  <c r="T1109" i="3" s="1"/>
  <c r="U1109" i="3" s="1"/>
  <c r="S1110" i="3"/>
  <c r="T1110" i="3" s="1"/>
  <c r="U1110" i="3" s="1"/>
  <c r="S1111" i="3"/>
  <c r="T1111" i="3" s="1"/>
  <c r="U1111" i="3" s="1"/>
  <c r="S1112" i="3"/>
  <c r="T1112" i="3" s="1"/>
  <c r="U1112" i="3" s="1"/>
  <c r="S1113" i="3"/>
  <c r="T1113" i="3" s="1"/>
  <c r="U1113" i="3" s="1"/>
  <c r="S1114" i="3"/>
  <c r="T1114" i="3" s="1"/>
  <c r="U1114" i="3" s="1"/>
  <c r="S1115" i="3"/>
  <c r="T1115" i="3" s="1"/>
  <c r="U1115" i="3" s="1"/>
  <c r="S1116" i="3"/>
  <c r="T1116" i="3" s="1"/>
  <c r="U1116" i="3" s="1"/>
  <c r="S1117" i="3"/>
  <c r="T1117" i="3" s="1"/>
  <c r="U1117" i="3" s="1"/>
  <c r="S1118" i="3"/>
  <c r="T1118" i="3" s="1"/>
  <c r="U1118" i="3" s="1"/>
  <c r="S1119" i="3"/>
  <c r="T1119" i="3" s="1"/>
  <c r="U1119" i="3" s="1"/>
  <c r="S1120" i="3"/>
  <c r="T1120" i="3" s="1"/>
  <c r="U1120" i="3" s="1"/>
  <c r="S1122" i="3"/>
  <c r="T1122" i="3" s="1"/>
  <c r="U1122" i="3" s="1"/>
  <c r="S1123" i="3"/>
  <c r="T1123" i="3" s="1"/>
  <c r="U1123" i="3" s="1"/>
  <c r="S1124" i="3"/>
  <c r="T1124" i="3" s="1"/>
  <c r="S1125" i="3"/>
  <c r="T1125" i="3" s="1"/>
  <c r="U1125" i="3" s="1"/>
  <c r="S1126" i="3"/>
  <c r="T1126" i="3" s="1"/>
  <c r="U1126" i="3" s="1"/>
  <c r="S1127" i="3"/>
  <c r="T1127" i="3" s="1"/>
  <c r="U1127" i="3" s="1"/>
  <c r="S1128" i="3"/>
  <c r="T1128" i="3" s="1"/>
  <c r="U1128" i="3" s="1"/>
  <c r="S1129" i="3"/>
  <c r="T1129" i="3" s="1"/>
  <c r="S1130" i="3"/>
  <c r="T1130" i="3" s="1"/>
  <c r="U1130" i="3" s="1"/>
  <c r="S1131" i="3"/>
  <c r="T1131" i="3" s="1"/>
  <c r="U1131" i="3" s="1"/>
  <c r="S1132" i="3"/>
  <c r="T1132" i="3" s="1"/>
  <c r="U1132" i="3" s="1"/>
  <c r="S1133" i="3"/>
  <c r="T1133" i="3" s="1"/>
  <c r="U1133" i="3" s="1"/>
  <c r="S1134" i="3"/>
  <c r="T1134" i="3" s="1"/>
  <c r="S1135" i="3"/>
  <c r="T1135" i="3" s="1"/>
  <c r="U1135" i="3" s="1"/>
  <c r="S1136" i="3"/>
  <c r="T1136" i="3" s="1"/>
  <c r="S1137" i="3"/>
  <c r="T1137" i="3" s="1"/>
  <c r="U1137" i="3" s="1"/>
  <c r="S1138" i="3"/>
  <c r="T1138" i="3" s="1"/>
  <c r="S1139" i="3"/>
  <c r="T1139" i="3" s="1"/>
  <c r="U1139" i="3" s="1"/>
  <c r="S1140" i="3"/>
  <c r="T1140" i="3" s="1"/>
  <c r="U1140" i="3" s="1"/>
  <c r="S1141" i="3"/>
  <c r="T1141" i="3" s="1"/>
  <c r="U1141" i="3" s="1"/>
  <c r="S1142" i="3"/>
  <c r="T1142" i="3" s="1"/>
  <c r="U1142" i="3" s="1"/>
  <c r="S1143" i="3"/>
  <c r="T1143" i="3" s="1"/>
  <c r="U1143" i="3" s="1"/>
  <c r="S1144" i="3"/>
  <c r="T1144" i="3" s="1"/>
  <c r="S1145" i="3"/>
  <c r="T1145" i="3" s="1"/>
  <c r="U1145" i="3" s="1"/>
  <c r="S1146" i="3"/>
  <c r="T1146" i="3" s="1"/>
  <c r="U1146" i="3" s="1"/>
  <c r="S1147" i="3"/>
  <c r="T1147" i="3" s="1"/>
  <c r="U1147" i="3" s="1"/>
  <c r="S1148" i="3"/>
  <c r="T1148" i="3" s="1"/>
  <c r="S1149" i="3"/>
  <c r="T1149" i="3" s="1"/>
  <c r="S1150" i="3"/>
  <c r="T1150" i="3" s="1"/>
  <c r="S1151" i="3"/>
  <c r="T1151" i="3" s="1"/>
  <c r="S1152" i="3"/>
  <c r="T1152" i="3" s="1"/>
  <c r="S1153" i="3"/>
  <c r="T1153" i="3" s="1"/>
  <c r="S1154" i="3"/>
  <c r="T1154" i="3" s="1"/>
  <c r="S1155" i="3"/>
  <c r="T1155" i="3" s="1"/>
  <c r="S1156" i="3"/>
  <c r="T1156" i="3" s="1"/>
  <c r="S1157" i="3"/>
  <c r="T1157" i="3" s="1"/>
  <c r="S1158" i="3"/>
  <c r="T1158" i="3" s="1"/>
  <c r="S1159" i="3"/>
  <c r="T1159" i="3" s="1"/>
  <c r="S1160" i="3"/>
  <c r="T1160" i="3" s="1"/>
  <c r="U1160" i="3" s="1"/>
  <c r="S1161" i="3"/>
  <c r="T1161" i="3" s="1"/>
  <c r="U1161" i="3" s="1"/>
  <c r="S1162" i="3"/>
  <c r="T1162" i="3" s="1"/>
  <c r="U1162" i="3" s="1"/>
  <c r="S1163" i="3"/>
  <c r="T1163" i="3" s="1"/>
  <c r="S1164" i="3"/>
  <c r="T1164" i="3" s="1"/>
  <c r="S1165" i="3"/>
  <c r="T1165" i="3" s="1"/>
  <c r="S1166" i="3"/>
  <c r="T1166" i="3" s="1"/>
  <c r="U1166" i="3" s="1"/>
  <c r="S1167" i="3"/>
  <c r="T1167" i="3" s="1"/>
  <c r="S1168" i="3"/>
  <c r="T1168" i="3" s="1"/>
  <c r="S1169" i="3"/>
  <c r="T1169" i="3" s="1"/>
  <c r="S1170" i="3"/>
  <c r="T1170" i="3" s="1"/>
  <c r="S1171" i="3"/>
  <c r="T1171" i="3" s="1"/>
  <c r="S1172" i="3"/>
  <c r="T1172" i="3" s="1"/>
  <c r="S1173" i="3"/>
  <c r="T1173" i="3" s="1"/>
  <c r="U1173" i="3" s="1"/>
  <c r="S1174" i="3"/>
  <c r="T1174" i="3" s="1"/>
  <c r="U1174" i="3" s="1"/>
  <c r="S1175" i="3"/>
  <c r="T1175" i="3" s="1"/>
  <c r="S1176" i="3"/>
  <c r="T1176" i="3" s="1"/>
  <c r="U1176" i="3" s="1"/>
  <c r="S1177" i="3"/>
  <c r="T1177" i="3" s="1"/>
  <c r="S1178" i="3"/>
  <c r="T1178" i="3" s="1"/>
  <c r="S1179" i="3"/>
  <c r="T1179" i="3" s="1"/>
  <c r="U1179" i="3" s="1"/>
  <c r="S1180" i="3"/>
  <c r="T1180" i="3" s="1"/>
  <c r="U1180" i="3" s="1"/>
  <c r="S1181" i="3"/>
  <c r="T1181" i="3" s="1"/>
  <c r="U1181" i="3" s="1"/>
  <c r="S1182" i="3"/>
  <c r="T1182" i="3" s="1"/>
  <c r="U1182" i="3" s="1"/>
  <c r="S1183" i="3"/>
  <c r="T1183" i="3" s="1"/>
  <c r="U1183" i="3" s="1"/>
  <c r="S1184" i="3"/>
  <c r="T1184" i="3" s="1"/>
  <c r="U1184" i="3" s="1"/>
  <c r="S1185" i="3"/>
  <c r="T1185" i="3" s="1"/>
  <c r="U1185" i="3" s="1"/>
  <c r="S1186" i="3"/>
  <c r="T1186" i="3" s="1"/>
  <c r="U1186" i="3" s="1"/>
  <c r="S1187" i="3"/>
  <c r="T1187" i="3" s="1"/>
  <c r="U1187" i="3" s="1"/>
  <c r="S1188" i="3"/>
  <c r="T1188" i="3" s="1"/>
  <c r="U1188" i="3" s="1"/>
  <c r="S1189" i="3"/>
  <c r="T1189" i="3" s="1"/>
  <c r="U1189" i="3" s="1"/>
  <c r="S1190" i="3"/>
  <c r="T1190" i="3" s="1"/>
  <c r="U1190" i="3" s="1"/>
  <c r="S1191" i="3"/>
  <c r="T1191" i="3" s="1"/>
  <c r="U1191" i="3" s="1"/>
  <c r="S1192" i="3"/>
  <c r="T1192" i="3" s="1"/>
  <c r="U1192" i="3" s="1"/>
  <c r="S1193" i="3"/>
  <c r="T1193" i="3" s="1"/>
  <c r="U1193" i="3" s="1"/>
  <c r="S1194" i="3"/>
  <c r="T1194" i="3" s="1"/>
  <c r="U1194" i="3" s="1"/>
  <c r="S1195" i="3"/>
  <c r="T1195" i="3" s="1"/>
  <c r="U1195" i="3" s="1"/>
  <c r="S1196" i="3"/>
  <c r="T1196" i="3" s="1"/>
  <c r="S1197" i="3"/>
  <c r="T1197" i="3" s="1"/>
  <c r="U1197" i="3" s="1"/>
  <c r="S1198" i="3"/>
  <c r="T1198" i="3" s="1"/>
  <c r="S1199" i="3"/>
  <c r="T1199" i="3" s="1"/>
  <c r="S1200" i="3"/>
  <c r="T1200" i="3" s="1"/>
  <c r="S1201" i="3"/>
  <c r="T1201" i="3" s="1"/>
  <c r="U1201" i="3" s="1"/>
  <c r="S1202" i="3"/>
  <c r="T1202" i="3" s="1"/>
  <c r="U1202" i="3" s="1"/>
  <c r="S1203" i="3"/>
  <c r="T1203" i="3" s="1"/>
  <c r="S1204" i="3"/>
  <c r="T1204" i="3" s="1"/>
  <c r="S1205" i="3"/>
  <c r="T1205" i="3" s="1"/>
  <c r="U1205" i="3" s="1"/>
  <c r="S1206" i="3"/>
  <c r="T1206" i="3" s="1"/>
  <c r="U1206" i="3" s="1"/>
  <c r="S1207" i="3"/>
  <c r="T1207" i="3" s="1"/>
  <c r="S1208" i="3"/>
  <c r="T1208" i="3" s="1"/>
  <c r="U1208" i="3" s="1"/>
  <c r="S1209" i="3"/>
  <c r="T1209" i="3" s="1"/>
  <c r="U1209" i="3" s="1"/>
  <c r="S1210" i="3"/>
  <c r="T1210" i="3" s="1"/>
  <c r="U1210" i="3" s="1"/>
  <c r="S1211" i="3"/>
  <c r="T1211" i="3" s="1"/>
  <c r="U1211" i="3" s="1"/>
  <c r="S1212" i="3"/>
  <c r="T1212" i="3" s="1"/>
  <c r="U1212" i="3" s="1"/>
  <c r="S1213" i="3"/>
  <c r="T1213" i="3" s="1"/>
  <c r="U1213" i="3" s="1"/>
  <c r="S1214" i="3"/>
  <c r="T1214" i="3" s="1"/>
  <c r="U1214" i="3" s="1"/>
  <c r="S1215" i="3"/>
  <c r="T1215" i="3" s="1"/>
  <c r="U1215" i="3" s="1"/>
  <c r="S1216" i="3"/>
  <c r="T1216" i="3" s="1"/>
  <c r="U1216" i="3" s="1"/>
  <c r="S1217" i="3"/>
  <c r="T1217" i="3" s="1"/>
  <c r="U1217" i="3" s="1"/>
  <c r="S1218" i="3"/>
  <c r="T1218" i="3" s="1"/>
  <c r="U1218" i="3" s="1"/>
  <c r="S1219" i="3"/>
  <c r="T1219" i="3" s="1"/>
  <c r="U1219" i="3" s="1"/>
  <c r="S1220" i="3"/>
  <c r="T1220" i="3" s="1"/>
  <c r="U1220" i="3" s="1"/>
  <c r="S1221" i="3"/>
  <c r="T1221" i="3" s="1"/>
  <c r="S1222" i="3"/>
  <c r="T1222" i="3" s="1"/>
  <c r="U1222" i="3" s="1"/>
  <c r="S1223" i="3"/>
  <c r="T1223" i="3" s="1"/>
  <c r="U1223" i="3" s="1"/>
  <c r="S1224" i="3"/>
  <c r="T1224" i="3" s="1"/>
  <c r="U1224" i="3" s="1"/>
  <c r="S1225" i="3"/>
  <c r="T1225" i="3" s="1"/>
  <c r="U1225" i="3" s="1"/>
  <c r="S1226" i="3"/>
  <c r="T1226" i="3" s="1"/>
  <c r="U1226" i="3" s="1"/>
  <c r="S1227" i="3"/>
  <c r="T1227" i="3" s="1"/>
  <c r="U1227" i="3" s="1"/>
  <c r="S1228" i="3"/>
  <c r="T1228" i="3" s="1"/>
  <c r="U1228" i="3" s="1"/>
  <c r="S1229" i="3"/>
  <c r="T1229" i="3" s="1"/>
  <c r="U1229" i="3" s="1"/>
  <c r="S1230" i="3"/>
  <c r="T1230" i="3" s="1"/>
  <c r="U1230" i="3" s="1"/>
  <c r="S1231" i="3"/>
  <c r="T1231" i="3" s="1"/>
  <c r="U1231" i="3" s="1"/>
  <c r="S1232" i="3"/>
  <c r="T1232" i="3" s="1"/>
  <c r="U1232" i="3" s="1"/>
  <c r="S1233" i="3"/>
  <c r="T1233" i="3" s="1"/>
  <c r="U1233" i="3" s="1"/>
  <c r="S1234" i="3"/>
  <c r="T1234" i="3" s="1"/>
  <c r="U1234" i="3" s="1"/>
  <c r="S1235" i="3"/>
  <c r="T1235" i="3" s="1"/>
  <c r="U1235" i="3" s="1"/>
  <c r="S1236" i="3"/>
  <c r="T1236" i="3" s="1"/>
  <c r="U1236" i="3" s="1"/>
  <c r="S1237" i="3"/>
  <c r="T1237" i="3" s="1"/>
  <c r="U1237" i="3" s="1"/>
  <c r="S1238" i="3"/>
  <c r="T1238" i="3" s="1"/>
  <c r="U1238" i="3" s="1"/>
  <c r="S1239" i="3"/>
  <c r="T1239" i="3" s="1"/>
  <c r="U1239" i="3" s="1"/>
  <c r="S1242" i="3"/>
  <c r="T1242" i="3" s="1"/>
  <c r="U1242" i="3" s="1"/>
  <c r="S1243" i="3"/>
  <c r="T1243" i="3" s="1"/>
  <c r="U1243" i="3" s="1"/>
  <c r="S1244" i="3"/>
  <c r="T1244" i="3" s="1"/>
  <c r="U1244" i="3" s="1"/>
  <c r="S1245" i="3"/>
  <c r="T1245" i="3" s="1"/>
  <c r="U1245" i="3" s="1"/>
  <c r="S1246" i="3"/>
  <c r="T1246" i="3" s="1"/>
  <c r="U1246" i="3" s="1"/>
  <c r="S1247" i="3"/>
  <c r="T1247" i="3" s="1"/>
  <c r="U1247" i="3" s="1"/>
  <c r="S1248" i="3"/>
  <c r="T1248" i="3" s="1"/>
  <c r="U1248" i="3" s="1"/>
  <c r="S1249" i="3"/>
  <c r="T1249" i="3" s="1"/>
  <c r="U1249" i="3" s="1"/>
  <c r="S1250" i="3"/>
  <c r="T1250" i="3" s="1"/>
  <c r="U1250" i="3" s="1"/>
  <c r="S1251" i="3"/>
  <c r="T1251" i="3" s="1"/>
  <c r="U1251" i="3" s="1"/>
  <c r="S1252" i="3"/>
  <c r="T1252" i="3" s="1"/>
  <c r="U1252" i="3" s="1"/>
  <c r="S1253" i="3"/>
  <c r="T1253" i="3" s="1"/>
  <c r="U1253" i="3" s="1"/>
  <c r="S1254" i="3"/>
  <c r="T1254" i="3" s="1"/>
  <c r="U1254" i="3" s="1"/>
  <c r="S1255" i="3"/>
  <c r="T1255" i="3" s="1"/>
  <c r="U1255" i="3" s="1"/>
  <c r="S1256" i="3"/>
  <c r="T1256" i="3" s="1"/>
  <c r="U1256" i="3" s="1"/>
  <c r="S1257" i="3"/>
  <c r="T1257" i="3" s="1"/>
  <c r="U1257" i="3" s="1"/>
  <c r="S1258" i="3"/>
  <c r="T1258" i="3" s="1"/>
  <c r="U1258" i="3" s="1"/>
  <c r="S1259" i="3"/>
  <c r="T1259" i="3" s="1"/>
  <c r="U1259" i="3" s="1"/>
  <c r="S1260" i="3"/>
  <c r="T1260" i="3" s="1"/>
  <c r="U1260" i="3" s="1"/>
  <c r="S1261" i="3"/>
  <c r="T1261" i="3" s="1"/>
  <c r="U1261" i="3" s="1"/>
  <c r="S1262" i="3"/>
  <c r="T1262" i="3" s="1"/>
  <c r="U1262" i="3" s="1"/>
  <c r="S1263" i="3"/>
  <c r="T1263" i="3" s="1"/>
  <c r="U1263" i="3" s="1"/>
  <c r="S1264" i="3"/>
  <c r="T1264" i="3" s="1"/>
  <c r="U1264" i="3" s="1"/>
  <c r="S1265" i="3"/>
  <c r="T1265" i="3" s="1"/>
  <c r="U1265" i="3" s="1"/>
  <c r="S1266" i="3"/>
  <c r="T1266" i="3" s="1"/>
  <c r="U1266" i="3" s="1"/>
  <c r="S1267" i="3"/>
  <c r="T1267" i="3" s="1"/>
  <c r="U1267" i="3" s="1"/>
  <c r="S1268" i="3"/>
  <c r="T1268" i="3" s="1"/>
  <c r="U1268" i="3" s="1"/>
  <c r="S1269" i="3"/>
  <c r="T1269" i="3" s="1"/>
  <c r="U1269" i="3" s="1"/>
  <c r="S1270" i="3"/>
  <c r="T1270" i="3" s="1"/>
  <c r="U1270" i="3" s="1"/>
  <c r="S1271" i="3"/>
  <c r="T1271" i="3" s="1"/>
  <c r="U1271" i="3" s="1"/>
  <c r="S1272" i="3"/>
  <c r="T1272" i="3" s="1"/>
  <c r="U1272" i="3" s="1"/>
  <c r="S1273" i="3"/>
  <c r="T1273" i="3" s="1"/>
  <c r="U1273" i="3" s="1"/>
  <c r="S1274" i="3"/>
  <c r="T1274" i="3" s="1"/>
  <c r="U1274" i="3" s="1"/>
  <c r="S1275" i="3"/>
  <c r="T1275" i="3" s="1"/>
  <c r="U1275" i="3" s="1"/>
  <c r="S1276" i="3"/>
  <c r="T1276" i="3" s="1"/>
  <c r="U1276" i="3" s="1"/>
  <c r="S1277" i="3"/>
  <c r="T1277" i="3" s="1"/>
  <c r="U1277" i="3" s="1"/>
  <c r="S1278" i="3"/>
  <c r="T1278" i="3" s="1"/>
  <c r="U1278" i="3" s="1"/>
  <c r="S1279" i="3"/>
  <c r="T1279" i="3" s="1"/>
  <c r="U1279" i="3" s="1"/>
  <c r="S1280" i="3"/>
  <c r="T1280" i="3" s="1"/>
  <c r="U1280" i="3" s="1"/>
  <c r="S1281" i="3"/>
  <c r="T1281" i="3" s="1"/>
  <c r="U1281" i="3" s="1"/>
  <c r="S1282" i="3"/>
  <c r="T1282" i="3" s="1"/>
  <c r="U1282" i="3" s="1"/>
  <c r="S1283" i="3"/>
  <c r="T1283" i="3" s="1"/>
  <c r="U1283" i="3" s="1"/>
  <c r="S1284" i="3"/>
  <c r="T1284" i="3" s="1"/>
  <c r="U1284" i="3" s="1"/>
  <c r="S1285" i="3"/>
  <c r="T1285" i="3" s="1"/>
  <c r="U1285" i="3" s="1"/>
  <c r="S1286" i="3"/>
  <c r="T1286" i="3" s="1"/>
  <c r="U1286" i="3" s="1"/>
  <c r="S1287" i="3"/>
  <c r="T1287" i="3" s="1"/>
  <c r="U1287" i="3" s="1"/>
  <c r="S1288" i="3"/>
  <c r="T1288" i="3" s="1"/>
  <c r="U1288" i="3" s="1"/>
  <c r="S1289" i="3"/>
  <c r="T1289" i="3" s="1"/>
  <c r="U1289" i="3" s="1"/>
  <c r="S1290" i="3"/>
  <c r="T1290" i="3" s="1"/>
  <c r="U1290" i="3" s="1"/>
  <c r="S1291" i="3"/>
  <c r="T1291" i="3" s="1"/>
  <c r="U1291" i="3" s="1"/>
  <c r="S1292" i="3"/>
  <c r="T1292" i="3" s="1"/>
  <c r="U1292" i="3" s="1"/>
  <c r="S1293" i="3"/>
  <c r="T1293" i="3" s="1"/>
  <c r="U1293" i="3" s="1"/>
  <c r="S1294" i="3"/>
  <c r="T1294" i="3" s="1"/>
  <c r="U1294" i="3" s="1"/>
  <c r="S1295" i="3"/>
  <c r="T1295" i="3" s="1"/>
  <c r="U1295" i="3" s="1"/>
  <c r="S1296" i="3"/>
  <c r="T1296" i="3" s="1"/>
  <c r="U1296" i="3" s="1"/>
  <c r="S1297" i="3"/>
  <c r="T1297" i="3" s="1"/>
  <c r="U1297" i="3" s="1"/>
  <c r="S1298" i="3"/>
  <c r="T1298" i="3" s="1"/>
  <c r="U1298" i="3" s="1"/>
  <c r="S1299" i="3"/>
  <c r="T1299" i="3" s="1"/>
  <c r="U1299" i="3" s="1"/>
  <c r="S1300" i="3"/>
  <c r="T1300" i="3" s="1"/>
  <c r="U1300" i="3" s="1"/>
  <c r="S1301" i="3"/>
  <c r="T1301" i="3" s="1"/>
  <c r="U1301" i="3" s="1"/>
  <c r="S1303" i="3"/>
  <c r="T1303" i="3" s="1"/>
  <c r="U1303" i="3" s="1"/>
  <c r="S1304" i="3"/>
  <c r="T1304" i="3" s="1"/>
  <c r="U1304" i="3" s="1"/>
  <c r="S1305" i="3"/>
  <c r="T1305" i="3" s="1"/>
  <c r="U1305" i="3" s="1"/>
  <c r="S1306" i="3"/>
  <c r="T1306" i="3" s="1"/>
  <c r="U1306" i="3" s="1"/>
  <c r="S1307" i="3"/>
  <c r="T1307" i="3" s="1"/>
  <c r="U1307" i="3" s="1"/>
  <c r="S1308" i="3"/>
  <c r="T1308" i="3" s="1"/>
  <c r="U1308" i="3" s="1"/>
  <c r="S1309" i="3"/>
  <c r="T1309" i="3" s="1"/>
  <c r="U1309" i="3" s="1"/>
  <c r="S1310" i="3"/>
  <c r="T1310" i="3" s="1"/>
  <c r="U1310" i="3" s="1"/>
  <c r="S1311" i="3"/>
  <c r="T1311" i="3" s="1"/>
  <c r="U1311" i="3" s="1"/>
  <c r="S1312" i="3"/>
  <c r="T1312" i="3" s="1"/>
  <c r="U1312" i="3" s="1"/>
  <c r="S1313" i="3"/>
  <c r="T1313" i="3" s="1"/>
  <c r="U1313" i="3" s="1"/>
  <c r="S1314" i="3"/>
  <c r="T1314" i="3" s="1"/>
  <c r="U1314" i="3" s="1"/>
  <c r="S1315" i="3"/>
  <c r="T1315" i="3" s="1"/>
  <c r="U1315" i="3" s="1"/>
  <c r="S1316" i="3"/>
  <c r="T1316" i="3" s="1"/>
  <c r="U1316" i="3" s="1"/>
  <c r="S1317" i="3"/>
  <c r="T1317" i="3" s="1"/>
  <c r="U1317" i="3" s="1"/>
  <c r="S1318" i="3"/>
  <c r="T1318" i="3" s="1"/>
  <c r="U1318" i="3" s="1"/>
  <c r="S1319" i="3"/>
  <c r="T1319" i="3" s="1"/>
  <c r="U1319" i="3" s="1"/>
  <c r="S1320" i="3"/>
  <c r="T1320" i="3" s="1"/>
  <c r="U1320" i="3" s="1"/>
  <c r="S1321" i="3"/>
  <c r="T1321" i="3" s="1"/>
  <c r="U1321" i="3" s="1"/>
  <c r="S1322" i="3"/>
  <c r="T1322" i="3" s="1"/>
  <c r="U1322" i="3" s="1"/>
  <c r="S1323" i="3"/>
  <c r="T1323" i="3" s="1"/>
  <c r="U1323" i="3" s="1"/>
  <c r="S1324" i="3"/>
  <c r="T1324" i="3" s="1"/>
  <c r="U1324" i="3" s="1"/>
  <c r="S1325" i="3"/>
  <c r="T1325" i="3" s="1"/>
  <c r="U1325" i="3" s="1"/>
  <c r="S1326" i="3"/>
  <c r="T1326" i="3" s="1"/>
  <c r="U1326" i="3" s="1"/>
  <c r="S1327" i="3"/>
  <c r="T1327" i="3" s="1"/>
  <c r="U1327" i="3" s="1"/>
  <c r="S1328" i="3"/>
  <c r="T1328" i="3" s="1"/>
  <c r="U1328" i="3" s="1"/>
  <c r="S1329" i="3"/>
  <c r="T1329" i="3" s="1"/>
  <c r="U1329" i="3" s="1"/>
  <c r="S1330" i="3"/>
  <c r="T1330" i="3" s="1"/>
  <c r="U1330" i="3" s="1"/>
  <c r="S1331" i="3"/>
  <c r="T1331" i="3" s="1"/>
  <c r="U1331" i="3" s="1"/>
  <c r="S1332" i="3"/>
  <c r="T1332" i="3" s="1"/>
  <c r="U1332" i="3" s="1"/>
  <c r="S1333" i="3"/>
  <c r="T1333" i="3" s="1"/>
  <c r="U1333" i="3" s="1"/>
  <c r="S1334" i="3"/>
  <c r="T1334" i="3" s="1"/>
  <c r="U1334" i="3" s="1"/>
  <c r="S1335" i="3"/>
  <c r="T1335" i="3" s="1"/>
  <c r="U1335" i="3" s="1"/>
  <c r="S1336" i="3"/>
  <c r="T1336" i="3" s="1"/>
  <c r="U1336" i="3" s="1"/>
  <c r="S1337" i="3"/>
  <c r="T1337" i="3" s="1"/>
  <c r="U1337" i="3" s="1"/>
  <c r="S1338" i="3"/>
  <c r="T1338" i="3" s="1"/>
  <c r="U1338" i="3" s="1"/>
  <c r="S1339" i="3"/>
  <c r="T1339" i="3" s="1"/>
  <c r="U1339" i="3" s="1"/>
  <c r="S1340" i="3"/>
  <c r="T1340" i="3" s="1"/>
  <c r="U1340" i="3" s="1"/>
  <c r="S1341" i="3"/>
  <c r="T1341" i="3" s="1"/>
  <c r="U1341" i="3" s="1"/>
  <c r="S1342" i="3"/>
  <c r="T1342" i="3" s="1"/>
  <c r="U1342" i="3" s="1"/>
  <c r="S1343" i="3"/>
  <c r="T1343" i="3" s="1"/>
  <c r="U1343" i="3" s="1"/>
  <c r="S1344" i="3"/>
  <c r="T1344" i="3" s="1"/>
  <c r="U1344" i="3" s="1"/>
  <c r="S1345" i="3"/>
  <c r="T1345" i="3" s="1"/>
  <c r="U1345" i="3" s="1"/>
  <c r="S1346" i="3"/>
  <c r="T1346" i="3" s="1"/>
  <c r="U1346" i="3" s="1"/>
  <c r="S1347" i="3"/>
  <c r="T1347" i="3" s="1"/>
  <c r="U1347" i="3" s="1"/>
  <c r="S1348" i="3"/>
  <c r="T1348" i="3" s="1"/>
  <c r="U1348" i="3" s="1"/>
  <c r="S1349" i="3"/>
  <c r="T1349" i="3" s="1"/>
  <c r="U1349" i="3" s="1"/>
  <c r="S1350" i="3"/>
  <c r="T1350" i="3" s="1"/>
  <c r="U1350" i="3" s="1"/>
  <c r="S1351" i="3"/>
  <c r="T1351" i="3" s="1"/>
  <c r="U1351" i="3" s="1"/>
  <c r="S1352" i="3"/>
  <c r="T1352" i="3" s="1"/>
  <c r="U1352" i="3" s="1"/>
  <c r="S1353" i="3"/>
  <c r="T1353" i="3" s="1"/>
  <c r="U1353" i="3" s="1"/>
  <c r="S1354" i="3"/>
  <c r="T1354" i="3" s="1"/>
  <c r="U1354" i="3" s="1"/>
  <c r="S1355" i="3"/>
  <c r="T1355" i="3" s="1"/>
  <c r="U1355" i="3" s="1"/>
  <c r="S1356" i="3"/>
  <c r="T1356" i="3" s="1"/>
  <c r="U1356" i="3" s="1"/>
  <c r="S1357" i="3"/>
  <c r="T1357" i="3" s="1"/>
  <c r="U1357" i="3" s="1"/>
  <c r="S1358" i="3"/>
  <c r="T1358" i="3" s="1"/>
  <c r="U1358" i="3" s="1"/>
  <c r="S1359" i="3"/>
  <c r="T1359" i="3" s="1"/>
  <c r="U1359" i="3" s="1"/>
  <c r="S1360" i="3"/>
  <c r="T1360" i="3" s="1"/>
  <c r="U1360" i="3" s="1"/>
  <c r="S1361" i="3"/>
  <c r="T1361" i="3" s="1"/>
  <c r="U1361" i="3" s="1"/>
  <c r="S1362" i="3"/>
  <c r="T1362" i="3" s="1"/>
  <c r="U1362" i="3" s="1"/>
  <c r="S1363" i="3"/>
  <c r="T1363" i="3" s="1"/>
  <c r="U1363" i="3" s="1"/>
  <c r="S1364" i="3"/>
  <c r="T1364" i="3" s="1"/>
  <c r="U1364" i="3" s="1"/>
  <c r="S1365" i="3"/>
  <c r="T1365" i="3" s="1"/>
  <c r="U1365" i="3" s="1"/>
  <c r="S1366" i="3"/>
  <c r="T1366" i="3" s="1"/>
  <c r="U1366" i="3" s="1"/>
  <c r="S1367" i="3"/>
  <c r="T1367" i="3" s="1"/>
  <c r="U1367" i="3" s="1"/>
  <c r="S1368" i="3"/>
  <c r="T1368" i="3" s="1"/>
  <c r="U1368" i="3" s="1"/>
  <c r="S1369" i="3"/>
  <c r="T1369" i="3" s="1"/>
  <c r="U1369" i="3" s="1"/>
  <c r="S1370" i="3"/>
  <c r="T1370" i="3" s="1"/>
  <c r="U1370" i="3" s="1"/>
  <c r="S1371" i="3"/>
  <c r="T1371" i="3" s="1"/>
  <c r="U1371" i="3" s="1"/>
  <c r="S1372" i="3"/>
  <c r="T1372" i="3" s="1"/>
  <c r="U1372" i="3" s="1"/>
  <c r="S1373" i="3"/>
  <c r="T1373" i="3" s="1"/>
  <c r="U1373" i="3" s="1"/>
  <c r="S1374" i="3"/>
  <c r="T1374" i="3" s="1"/>
  <c r="U1374" i="3" s="1"/>
  <c r="S1375" i="3"/>
  <c r="T1375" i="3" s="1"/>
  <c r="U1375" i="3" s="1"/>
  <c r="S1376" i="3"/>
  <c r="T1376" i="3" s="1"/>
  <c r="U1376" i="3" s="1"/>
  <c r="S1377" i="3"/>
  <c r="T1377" i="3" s="1"/>
  <c r="U1377" i="3" s="1"/>
  <c r="S1378" i="3"/>
  <c r="T1378" i="3" s="1"/>
  <c r="U1378" i="3" s="1"/>
  <c r="S1379" i="3"/>
  <c r="T1379" i="3" s="1"/>
  <c r="U1379" i="3" s="1"/>
  <c r="S1380" i="3"/>
  <c r="T1380" i="3" s="1"/>
  <c r="U1380" i="3" s="1"/>
  <c r="S1381" i="3"/>
  <c r="T1381" i="3" s="1"/>
  <c r="U1381" i="3" s="1"/>
  <c r="S1382" i="3"/>
  <c r="T1382" i="3" s="1"/>
  <c r="U1382" i="3" s="1"/>
  <c r="S1383" i="3"/>
  <c r="T1383" i="3" s="1"/>
  <c r="U1383" i="3" s="1"/>
  <c r="S1384" i="3"/>
  <c r="T1384" i="3" s="1"/>
  <c r="U1384" i="3" s="1"/>
  <c r="S1386" i="3"/>
  <c r="T1386" i="3" s="1"/>
  <c r="U1386" i="3" s="1"/>
  <c r="S1387" i="3"/>
  <c r="T1387" i="3" s="1"/>
  <c r="U1387" i="3" s="1"/>
  <c r="S1388" i="3"/>
  <c r="T1388" i="3" s="1"/>
  <c r="U1388" i="3" s="1"/>
  <c r="S1389" i="3"/>
  <c r="T1389" i="3" s="1"/>
  <c r="U1389" i="3" s="1"/>
  <c r="S1390" i="3"/>
  <c r="T1390" i="3" s="1"/>
  <c r="U1390" i="3" s="1"/>
  <c r="S1391" i="3"/>
  <c r="T1391" i="3" s="1"/>
  <c r="U1391" i="3" s="1"/>
  <c r="S1392" i="3"/>
  <c r="T1392" i="3" s="1"/>
  <c r="U1392" i="3" s="1"/>
  <c r="S1393" i="3"/>
  <c r="T1393" i="3" s="1"/>
  <c r="U1393" i="3" s="1"/>
  <c r="S1394" i="3"/>
  <c r="T1394" i="3" s="1"/>
  <c r="U1394" i="3" s="1"/>
  <c r="S1395" i="3"/>
  <c r="T1395" i="3" s="1"/>
  <c r="U1395" i="3" s="1"/>
  <c r="S1396" i="3"/>
  <c r="T1396" i="3" s="1"/>
  <c r="U1396" i="3" s="1"/>
  <c r="S1397" i="3"/>
  <c r="T1397" i="3" s="1"/>
  <c r="U1397" i="3" s="1"/>
  <c r="S1398" i="3"/>
  <c r="T1398" i="3" s="1"/>
  <c r="U1398" i="3" s="1"/>
  <c r="S1399" i="3"/>
  <c r="T1399" i="3" s="1"/>
  <c r="U1399" i="3" s="1"/>
  <c r="S1400" i="3"/>
  <c r="T1400" i="3" s="1"/>
  <c r="U1400" i="3" s="1"/>
  <c r="S1401" i="3"/>
  <c r="T1401" i="3" s="1"/>
  <c r="U1401" i="3" s="1"/>
  <c r="S1402" i="3"/>
  <c r="T1402" i="3" s="1"/>
  <c r="U1402" i="3" s="1"/>
  <c r="S1403" i="3"/>
  <c r="T1403" i="3" s="1"/>
  <c r="U1403" i="3" s="1"/>
  <c r="S1405" i="3"/>
  <c r="T1405" i="3" s="1"/>
  <c r="U1405" i="3" s="1"/>
  <c r="S1406" i="3"/>
  <c r="T1406" i="3" s="1"/>
  <c r="U1406" i="3" s="1"/>
  <c r="S1407" i="3"/>
  <c r="T1407" i="3" s="1"/>
  <c r="U1407" i="3" s="1"/>
  <c r="S1408" i="3"/>
  <c r="T1408" i="3" s="1"/>
  <c r="U1408" i="3" s="1"/>
  <c r="S1409" i="3"/>
  <c r="T1409" i="3" s="1"/>
  <c r="U1409" i="3" s="1"/>
  <c r="S1410" i="3"/>
  <c r="T1410" i="3" s="1"/>
  <c r="U1410" i="3" s="1"/>
  <c r="S1411" i="3"/>
  <c r="T1411" i="3" s="1"/>
  <c r="U1411" i="3" s="1"/>
  <c r="S1412" i="3"/>
  <c r="T1412" i="3" s="1"/>
  <c r="U1412" i="3" s="1"/>
  <c r="S1413" i="3"/>
  <c r="T1413" i="3" s="1"/>
  <c r="U1413" i="3" s="1"/>
  <c r="S1414" i="3"/>
  <c r="T1414" i="3" s="1"/>
  <c r="U1414" i="3" s="1"/>
  <c r="S1415" i="3"/>
  <c r="T1415" i="3" s="1"/>
  <c r="U1415" i="3" s="1"/>
  <c r="S1416" i="3"/>
  <c r="T1416" i="3" s="1"/>
  <c r="U1416" i="3" s="1"/>
  <c r="S1417" i="3"/>
  <c r="T1417" i="3" s="1"/>
  <c r="U1417" i="3" s="1"/>
  <c r="S1418" i="3"/>
  <c r="T1418" i="3" s="1"/>
  <c r="U1418" i="3" s="1"/>
  <c r="S1419" i="3"/>
  <c r="T1419" i="3" s="1"/>
  <c r="U1419" i="3" s="1"/>
  <c r="S1420" i="3"/>
  <c r="T1420" i="3" s="1"/>
  <c r="U1420" i="3" s="1"/>
  <c r="S1421" i="3"/>
  <c r="T1421" i="3" s="1"/>
  <c r="U1421" i="3" s="1"/>
  <c r="S1422" i="3"/>
  <c r="T1422" i="3" s="1"/>
  <c r="U1422" i="3" s="1"/>
  <c r="S1423" i="3"/>
  <c r="T1423" i="3" s="1"/>
  <c r="U1423" i="3" s="1"/>
  <c r="S1424" i="3"/>
  <c r="T1424" i="3" s="1"/>
  <c r="U1424" i="3" s="1"/>
  <c r="S1425" i="3"/>
  <c r="T1425" i="3" s="1"/>
  <c r="U1425" i="3" s="1"/>
  <c r="S1426" i="3"/>
  <c r="T1426" i="3" s="1"/>
  <c r="U1426" i="3" s="1"/>
  <c r="S1427" i="3"/>
  <c r="T1427" i="3" s="1"/>
  <c r="U1427" i="3" s="1"/>
  <c r="S1428" i="3"/>
  <c r="T1428" i="3" s="1"/>
  <c r="U1428" i="3" s="1"/>
  <c r="S1431" i="3"/>
  <c r="T1431" i="3" s="1"/>
  <c r="U1431" i="3" s="1"/>
  <c r="S1432" i="3"/>
  <c r="T1432" i="3" s="1"/>
  <c r="U1432" i="3" s="1"/>
  <c r="S1433" i="3"/>
  <c r="T1433" i="3" s="1"/>
  <c r="U1433" i="3" s="1"/>
  <c r="S1434" i="3"/>
  <c r="T1434" i="3" s="1"/>
  <c r="S1435" i="3"/>
  <c r="T1435" i="3" s="1"/>
  <c r="S1436" i="3"/>
  <c r="T1436" i="3" s="1"/>
  <c r="S1437" i="3"/>
  <c r="T1437" i="3" s="1"/>
  <c r="S1438" i="3"/>
  <c r="T1438" i="3" s="1"/>
  <c r="S1439" i="3"/>
  <c r="T1439" i="3" s="1"/>
  <c r="S1440" i="3"/>
  <c r="T1440" i="3" s="1"/>
  <c r="S1441" i="3"/>
  <c r="T1441" i="3" s="1"/>
  <c r="S1442" i="3"/>
  <c r="T1442" i="3" s="1"/>
  <c r="S1443" i="3"/>
  <c r="T1443" i="3" s="1"/>
  <c r="S1444" i="3"/>
  <c r="T1444" i="3" s="1"/>
  <c r="U1444" i="3" s="1"/>
  <c r="S1445" i="3"/>
  <c r="T1445" i="3" s="1"/>
  <c r="S1446" i="3"/>
  <c r="T1446" i="3" s="1"/>
  <c r="U1446" i="3" s="1"/>
  <c r="S1447" i="3"/>
  <c r="T1447" i="3" s="1"/>
  <c r="U1447" i="3" s="1"/>
  <c r="S1448" i="3"/>
  <c r="T1448" i="3" s="1"/>
  <c r="S1449" i="3"/>
  <c r="T1449" i="3" s="1"/>
  <c r="U1449" i="3" s="1"/>
  <c r="S1450" i="3"/>
  <c r="T1450" i="3" s="1"/>
  <c r="U1450" i="3" s="1"/>
  <c r="S1451" i="3"/>
  <c r="T1451" i="3" s="1"/>
  <c r="U1451" i="3" s="1"/>
  <c r="S1452" i="3"/>
  <c r="T1452" i="3" s="1"/>
  <c r="U1452" i="3" s="1"/>
  <c r="S1453" i="3"/>
  <c r="T1453" i="3" s="1"/>
  <c r="U1453" i="3" s="1"/>
  <c r="S1454" i="3"/>
  <c r="T1454" i="3" s="1"/>
  <c r="U1454" i="3" s="1"/>
  <c r="S1455" i="3"/>
  <c r="T1455" i="3" s="1"/>
  <c r="U1455" i="3" s="1"/>
  <c r="S1456" i="3"/>
  <c r="T1456" i="3" s="1"/>
  <c r="U1456" i="3" s="1"/>
  <c r="S1457" i="3"/>
  <c r="T1457" i="3" s="1"/>
  <c r="U1457" i="3" s="1"/>
  <c r="S1458" i="3"/>
  <c r="T1458" i="3" s="1"/>
  <c r="U1458" i="3" s="1"/>
  <c r="S1459" i="3"/>
  <c r="T1459" i="3" s="1"/>
  <c r="U1459" i="3" s="1"/>
  <c r="S1460" i="3"/>
  <c r="T1460" i="3" s="1"/>
  <c r="U1460" i="3" s="1"/>
  <c r="S1461" i="3"/>
  <c r="T1461" i="3" s="1"/>
  <c r="U1461" i="3" s="1"/>
  <c r="S1462" i="3"/>
  <c r="T1462" i="3" s="1"/>
  <c r="U1462" i="3" s="1"/>
  <c r="S1463" i="3"/>
  <c r="T1463" i="3" s="1"/>
  <c r="U1463" i="3" s="1"/>
  <c r="S1464" i="3"/>
  <c r="T1464" i="3" s="1"/>
  <c r="U1464" i="3" s="1"/>
  <c r="S1465" i="3"/>
  <c r="T1465" i="3" s="1"/>
  <c r="U1465" i="3" s="1"/>
  <c r="S1466" i="3"/>
  <c r="T1466" i="3" s="1"/>
  <c r="U1466" i="3" s="1"/>
  <c r="S1467" i="3"/>
  <c r="T1467" i="3" s="1"/>
  <c r="U1467" i="3" s="1"/>
  <c r="S1468" i="3"/>
  <c r="T1468" i="3" s="1"/>
  <c r="U1468" i="3" s="1"/>
  <c r="S1469" i="3"/>
  <c r="T1469" i="3" s="1"/>
  <c r="U1469" i="3" s="1"/>
  <c r="S1470" i="3"/>
  <c r="T1470" i="3" s="1"/>
  <c r="U1470" i="3" s="1"/>
  <c r="S1471" i="3"/>
  <c r="T1471" i="3" s="1"/>
  <c r="U1471" i="3" s="1"/>
  <c r="S1472" i="3"/>
  <c r="T1472" i="3" s="1"/>
  <c r="U1472" i="3" s="1"/>
  <c r="S1473" i="3"/>
  <c r="T1473" i="3" s="1"/>
  <c r="U1473" i="3" s="1"/>
  <c r="S1474" i="3"/>
  <c r="T1474" i="3" s="1"/>
  <c r="U1474" i="3" s="1"/>
  <c r="S1475" i="3"/>
  <c r="T1475" i="3" s="1"/>
  <c r="U1475" i="3" s="1"/>
  <c r="S1476" i="3"/>
  <c r="T1476" i="3" s="1"/>
  <c r="U1476" i="3" s="1"/>
  <c r="S1477" i="3"/>
  <c r="T1477" i="3" s="1"/>
  <c r="U1477" i="3" s="1"/>
  <c r="S1478" i="3"/>
  <c r="T1478" i="3" s="1"/>
  <c r="U1478" i="3" s="1"/>
  <c r="S1479" i="3"/>
  <c r="T1479" i="3" s="1"/>
  <c r="U1479" i="3" s="1"/>
  <c r="S1480" i="3"/>
  <c r="T1480" i="3" s="1"/>
  <c r="U1480" i="3" s="1"/>
  <c r="S1481" i="3"/>
  <c r="T1481" i="3" s="1"/>
  <c r="U1481" i="3" s="1"/>
  <c r="S1482" i="3"/>
  <c r="T1482" i="3" s="1"/>
  <c r="U1482" i="3" s="1"/>
  <c r="S1483" i="3"/>
  <c r="T1483" i="3" s="1"/>
  <c r="U1483" i="3" s="1"/>
  <c r="S1484" i="3"/>
  <c r="T1484" i="3" s="1"/>
  <c r="S1485" i="3"/>
  <c r="T1485" i="3" s="1"/>
  <c r="U1485" i="3" s="1"/>
  <c r="S1486" i="3"/>
  <c r="T1486" i="3" s="1"/>
  <c r="U1486" i="3" s="1"/>
  <c r="S1487" i="3"/>
  <c r="T1487" i="3" s="1"/>
  <c r="U1487" i="3" s="1"/>
  <c r="S1488" i="3"/>
  <c r="T1488" i="3" s="1"/>
  <c r="U1488" i="3" s="1"/>
  <c r="S1489" i="3"/>
  <c r="T1489" i="3" s="1"/>
  <c r="S1490" i="3"/>
  <c r="T1490" i="3" s="1"/>
  <c r="S1491" i="3"/>
  <c r="T1491" i="3" s="1"/>
  <c r="S1492" i="3"/>
  <c r="T1492" i="3" s="1"/>
  <c r="U1492" i="3" s="1"/>
  <c r="S1493" i="3"/>
  <c r="T1493" i="3" s="1"/>
  <c r="U1493" i="3" s="1"/>
  <c r="S1494" i="3"/>
  <c r="T1494" i="3" s="1"/>
  <c r="U1494" i="3" s="1"/>
  <c r="S1495" i="3"/>
  <c r="T1495" i="3" s="1"/>
  <c r="U1495" i="3" s="1"/>
  <c r="S1496" i="3"/>
  <c r="T1496" i="3" s="1"/>
  <c r="U1496" i="3" s="1"/>
  <c r="S1497" i="3"/>
  <c r="T1497" i="3" s="1"/>
  <c r="U1497" i="3" s="1"/>
  <c r="S1498" i="3"/>
  <c r="T1498" i="3" s="1"/>
  <c r="U1498" i="3" s="1"/>
  <c r="S1499" i="3"/>
  <c r="T1499" i="3" s="1"/>
  <c r="U1499" i="3" s="1"/>
  <c r="S1500" i="3"/>
  <c r="T1500" i="3" s="1"/>
  <c r="U1500" i="3" s="1"/>
  <c r="S1501" i="3"/>
  <c r="T1501" i="3" s="1"/>
  <c r="U1501" i="3" s="1"/>
  <c r="S1502" i="3"/>
  <c r="T1502" i="3" s="1"/>
  <c r="U1502" i="3" s="1"/>
  <c r="S1503" i="3"/>
  <c r="T1503" i="3" s="1"/>
  <c r="U1503" i="3" s="1"/>
  <c r="S1504" i="3"/>
  <c r="T1504" i="3" s="1"/>
  <c r="U1504" i="3" s="1"/>
  <c r="S1505" i="3"/>
  <c r="T1505" i="3" s="1"/>
  <c r="U1505" i="3" s="1"/>
  <c r="S1506" i="3"/>
  <c r="T1506" i="3" s="1"/>
  <c r="U1506" i="3" s="1"/>
  <c r="S1507" i="3"/>
  <c r="T1507" i="3" s="1"/>
  <c r="U1507" i="3" s="1"/>
  <c r="S1508" i="3"/>
  <c r="T1508" i="3" s="1"/>
  <c r="U1508" i="3" s="1"/>
  <c r="S1509" i="3"/>
  <c r="T1509" i="3" s="1"/>
  <c r="U1509" i="3" s="1"/>
  <c r="S1510" i="3"/>
  <c r="T1510" i="3" s="1"/>
  <c r="U1510" i="3" s="1"/>
  <c r="S1511" i="3"/>
  <c r="T1511" i="3" s="1"/>
  <c r="U1511" i="3" s="1"/>
  <c r="S1512" i="3"/>
  <c r="T1512" i="3" s="1"/>
  <c r="U1512" i="3" s="1"/>
  <c r="S1513" i="3"/>
  <c r="T1513" i="3" s="1"/>
  <c r="U1513" i="3" s="1"/>
  <c r="S1514" i="3"/>
  <c r="T1514" i="3" s="1"/>
  <c r="U1514" i="3" s="1"/>
  <c r="S1515" i="3"/>
  <c r="T1515" i="3" s="1"/>
  <c r="U1515" i="3" s="1"/>
  <c r="S1516" i="3"/>
  <c r="T1516" i="3" s="1"/>
  <c r="U1516" i="3" s="1"/>
  <c r="S1517" i="3"/>
  <c r="T1517" i="3" s="1"/>
  <c r="U1517" i="3" s="1"/>
  <c r="S1518" i="3"/>
  <c r="T1518" i="3" s="1"/>
  <c r="U1518" i="3" s="1"/>
  <c r="S1519" i="3"/>
  <c r="T1519" i="3" s="1"/>
  <c r="U1519" i="3" s="1"/>
  <c r="S1520" i="3"/>
  <c r="T1520" i="3" s="1"/>
  <c r="U1520" i="3" s="1"/>
  <c r="S1521" i="3"/>
  <c r="T1521" i="3" s="1"/>
  <c r="U1521" i="3" s="1"/>
  <c r="S1522" i="3"/>
  <c r="T1522" i="3" s="1"/>
  <c r="U1522" i="3" s="1"/>
  <c r="S1523" i="3"/>
  <c r="T1523" i="3" s="1"/>
  <c r="U1523" i="3" s="1"/>
  <c r="S1524" i="3"/>
  <c r="T1524" i="3" s="1"/>
  <c r="U1524" i="3" s="1"/>
  <c r="S1525" i="3"/>
  <c r="T1525" i="3" s="1"/>
  <c r="U1525" i="3" s="1"/>
  <c r="S1526" i="3"/>
  <c r="T1526" i="3" s="1"/>
  <c r="U1526" i="3" s="1"/>
  <c r="S1527" i="3"/>
  <c r="T1527" i="3" s="1"/>
  <c r="U1527" i="3" s="1"/>
  <c r="S1528" i="3"/>
  <c r="T1528" i="3" s="1"/>
  <c r="U1528" i="3" s="1"/>
  <c r="S1529" i="3"/>
  <c r="T1529" i="3" s="1"/>
  <c r="U1529" i="3" s="1"/>
  <c r="S1530" i="3"/>
  <c r="T1530" i="3" s="1"/>
  <c r="U1530" i="3" s="1"/>
  <c r="S1531" i="3"/>
  <c r="T1531" i="3" s="1"/>
  <c r="U1531" i="3" s="1"/>
  <c r="S1532" i="3"/>
  <c r="T1532" i="3" s="1"/>
  <c r="U1532" i="3" s="1"/>
  <c r="S1533" i="3"/>
  <c r="T1533" i="3" s="1"/>
  <c r="U1533" i="3" s="1"/>
  <c r="S1534" i="3"/>
  <c r="T1534" i="3" s="1"/>
  <c r="U1534" i="3" s="1"/>
  <c r="S1535" i="3"/>
  <c r="T1535" i="3" s="1"/>
  <c r="U1535" i="3" s="1"/>
  <c r="S1536" i="3"/>
  <c r="T1536" i="3" s="1"/>
  <c r="U1536" i="3" s="1"/>
  <c r="S1537" i="3"/>
  <c r="T1537" i="3" s="1"/>
  <c r="U1537" i="3" s="1"/>
  <c r="S1538" i="3"/>
  <c r="T1538" i="3" s="1"/>
  <c r="U1538" i="3" s="1"/>
  <c r="S1539" i="3"/>
  <c r="T1539" i="3" s="1"/>
  <c r="U1539" i="3" s="1"/>
  <c r="S1540" i="3"/>
  <c r="T1540" i="3" s="1"/>
  <c r="U1540" i="3" s="1"/>
  <c r="S1541" i="3"/>
  <c r="T1541" i="3" s="1"/>
  <c r="U1541" i="3" s="1"/>
  <c r="S1542" i="3"/>
  <c r="T1542" i="3" s="1"/>
  <c r="U1542" i="3" s="1"/>
  <c r="S1543" i="3"/>
  <c r="T1543" i="3" s="1"/>
  <c r="U1543" i="3" s="1"/>
  <c r="S1544" i="3"/>
  <c r="T1544" i="3" s="1"/>
  <c r="U1544" i="3" s="1"/>
  <c r="S1545" i="3"/>
  <c r="T1545" i="3" s="1"/>
  <c r="U1545" i="3" s="1"/>
  <c r="S1546" i="3"/>
  <c r="T1546" i="3" s="1"/>
  <c r="U1546" i="3" s="1"/>
  <c r="S1547" i="3"/>
  <c r="T1547" i="3" s="1"/>
  <c r="U1547" i="3" s="1"/>
  <c r="S1548" i="3"/>
  <c r="T1548" i="3" s="1"/>
  <c r="U1548" i="3" s="1"/>
  <c r="S1549" i="3"/>
  <c r="T1549" i="3" s="1"/>
  <c r="U1549" i="3" s="1"/>
  <c r="S1550" i="3"/>
  <c r="T1550" i="3" s="1"/>
  <c r="U1550" i="3" s="1"/>
  <c r="S1551" i="3"/>
  <c r="T1551" i="3" s="1"/>
  <c r="U1551" i="3" s="1"/>
  <c r="S1552" i="3"/>
  <c r="T1552" i="3" s="1"/>
  <c r="U1552" i="3" s="1"/>
  <c r="S1553" i="3"/>
  <c r="T1553" i="3" s="1"/>
  <c r="U1553" i="3" s="1"/>
  <c r="S1555" i="3"/>
  <c r="T1555" i="3" s="1"/>
  <c r="U1555" i="3" s="1"/>
  <c r="S1556" i="3"/>
  <c r="T1556" i="3" s="1"/>
  <c r="U1556" i="3" s="1"/>
  <c r="S1557" i="3"/>
  <c r="T1557" i="3" s="1"/>
  <c r="U1557" i="3" s="1"/>
  <c r="S1558" i="3"/>
  <c r="T1558" i="3" s="1"/>
  <c r="U1558" i="3" s="1"/>
  <c r="S1559" i="3"/>
  <c r="T1559" i="3" s="1"/>
  <c r="U1559" i="3" s="1"/>
  <c r="S1560" i="3"/>
  <c r="T1560" i="3" s="1"/>
  <c r="U1560" i="3" s="1"/>
  <c r="S1561" i="3"/>
  <c r="T1561" i="3" s="1"/>
  <c r="U1561" i="3" s="1"/>
  <c r="S1563" i="3"/>
  <c r="T1563" i="3" s="1"/>
  <c r="U1563" i="3" s="1"/>
  <c r="S1564" i="3"/>
  <c r="T1564" i="3" s="1"/>
  <c r="U1564" i="3" s="1"/>
  <c r="S1565" i="3"/>
  <c r="T1565" i="3" s="1"/>
  <c r="U1565" i="3" s="1"/>
  <c r="S1566" i="3"/>
  <c r="T1566" i="3" s="1"/>
  <c r="U1566" i="3" s="1"/>
  <c r="S1567" i="3"/>
  <c r="T1567" i="3" s="1"/>
  <c r="U1567" i="3" s="1"/>
  <c r="S1568" i="3"/>
  <c r="T1568" i="3" s="1"/>
  <c r="U1568" i="3" s="1"/>
  <c r="S1569" i="3"/>
  <c r="T1569" i="3" s="1"/>
  <c r="U1569" i="3" s="1"/>
  <c r="S1570" i="3"/>
  <c r="T1570" i="3" s="1"/>
  <c r="U1570" i="3" s="1"/>
  <c r="S1571" i="3"/>
  <c r="T1571" i="3" s="1"/>
  <c r="U1571" i="3" s="1"/>
  <c r="S1572" i="3"/>
  <c r="T1572" i="3" s="1"/>
  <c r="U1572" i="3" s="1"/>
  <c r="S1573" i="3"/>
  <c r="T1573" i="3" s="1"/>
  <c r="U1573" i="3" s="1"/>
  <c r="S1574" i="3"/>
  <c r="T1574" i="3" s="1"/>
  <c r="U1574" i="3" s="1"/>
  <c r="S1575" i="3"/>
  <c r="T1575" i="3" s="1"/>
  <c r="U1575" i="3" s="1"/>
  <c r="S1576" i="3"/>
  <c r="T1576" i="3" s="1"/>
  <c r="U1576" i="3" s="1"/>
  <c r="S1577" i="3"/>
  <c r="T1577" i="3" s="1"/>
  <c r="U1577" i="3" s="1"/>
  <c r="S1578" i="3"/>
  <c r="T1578" i="3" s="1"/>
  <c r="U1578" i="3" s="1"/>
  <c r="S1579" i="3"/>
  <c r="T1579" i="3" s="1"/>
  <c r="U1579" i="3" s="1"/>
  <c r="S1580" i="3"/>
  <c r="T1580" i="3" s="1"/>
  <c r="U1580" i="3" s="1"/>
  <c r="S1581" i="3"/>
  <c r="T1581" i="3" s="1"/>
  <c r="U1581" i="3" s="1"/>
  <c r="S1582" i="3"/>
  <c r="T1582" i="3" s="1"/>
  <c r="U1582" i="3" s="1"/>
  <c r="S1583" i="3"/>
  <c r="T1583" i="3" s="1"/>
  <c r="U1583" i="3" s="1"/>
  <c r="S1584" i="3"/>
  <c r="T1584" i="3" s="1"/>
  <c r="U1584" i="3" s="1"/>
  <c r="S1585" i="3"/>
  <c r="T1585" i="3" s="1"/>
  <c r="U1585" i="3" s="1"/>
  <c r="S1586" i="3"/>
  <c r="T1586" i="3" s="1"/>
  <c r="U1586" i="3" s="1"/>
  <c r="S1587" i="3"/>
  <c r="T1587" i="3" s="1"/>
  <c r="U1587" i="3" s="1"/>
  <c r="S1588" i="3"/>
  <c r="T1588" i="3" s="1"/>
  <c r="U1588" i="3" s="1"/>
  <c r="S1589" i="3"/>
  <c r="T1589" i="3" s="1"/>
  <c r="U1589" i="3" s="1"/>
  <c r="S1590" i="3"/>
  <c r="T1590" i="3" s="1"/>
  <c r="U1590" i="3" s="1"/>
  <c r="S1591" i="3"/>
  <c r="T1591" i="3" s="1"/>
  <c r="U1591" i="3" s="1"/>
  <c r="S1592" i="3"/>
  <c r="T1592" i="3" s="1"/>
  <c r="U1592" i="3" s="1"/>
  <c r="S1593" i="3"/>
  <c r="T1593" i="3" s="1"/>
  <c r="U1593" i="3" s="1"/>
  <c r="S1594" i="3"/>
  <c r="T1594" i="3" s="1"/>
  <c r="U1594" i="3" s="1"/>
  <c r="S1595" i="3"/>
  <c r="T1595" i="3" s="1"/>
  <c r="U1595" i="3" s="1"/>
  <c r="S1596" i="3"/>
  <c r="T1596" i="3" s="1"/>
  <c r="U1596" i="3" s="1"/>
  <c r="S1597" i="3"/>
  <c r="T1597" i="3" s="1"/>
  <c r="U1597" i="3" s="1"/>
  <c r="S1598" i="3"/>
  <c r="T1598" i="3" s="1"/>
  <c r="U1598" i="3" s="1"/>
  <c r="S1599" i="3"/>
  <c r="T1599" i="3" s="1"/>
  <c r="U1599" i="3" s="1"/>
  <c r="S1600" i="3"/>
  <c r="T1600" i="3" s="1"/>
  <c r="U1600" i="3" s="1"/>
  <c r="S1601" i="3"/>
  <c r="T1601" i="3" s="1"/>
  <c r="U1601" i="3" s="1"/>
  <c r="S1602" i="3"/>
  <c r="T1602" i="3" s="1"/>
  <c r="U1602" i="3" s="1"/>
  <c r="S1604" i="3"/>
  <c r="T1604" i="3" s="1"/>
  <c r="U1604" i="3" s="1"/>
  <c r="S1605" i="3"/>
  <c r="T1605" i="3" s="1"/>
  <c r="U1605" i="3" s="1"/>
  <c r="S1606" i="3"/>
  <c r="T1606" i="3" s="1"/>
  <c r="U1606" i="3" s="1"/>
  <c r="S1607" i="3"/>
  <c r="T1607" i="3" s="1"/>
  <c r="U1607" i="3" s="1"/>
  <c r="S1608" i="3"/>
  <c r="T1608" i="3" s="1"/>
  <c r="U1608" i="3" s="1"/>
  <c r="S1609" i="3"/>
  <c r="T1609" i="3" s="1"/>
  <c r="U1609" i="3" s="1"/>
  <c r="S1610" i="3"/>
  <c r="T1610" i="3" s="1"/>
  <c r="U1610" i="3" s="1"/>
  <c r="S1611" i="3"/>
  <c r="T1611" i="3" s="1"/>
  <c r="U1611" i="3" s="1"/>
  <c r="S1612" i="3"/>
  <c r="T1612" i="3" s="1"/>
  <c r="U1612" i="3" s="1"/>
  <c r="S1613" i="3"/>
  <c r="T1613" i="3" s="1"/>
  <c r="U1613" i="3" s="1"/>
  <c r="S1614" i="3"/>
  <c r="T1614" i="3" s="1"/>
  <c r="U1614" i="3" s="1"/>
  <c r="S1615" i="3"/>
  <c r="T1615" i="3" s="1"/>
  <c r="U1615" i="3" s="1"/>
  <c r="S1616" i="3"/>
  <c r="T1616" i="3" s="1"/>
  <c r="U1616" i="3" s="1"/>
  <c r="S1617" i="3"/>
  <c r="T1617" i="3" s="1"/>
  <c r="U1617" i="3" s="1"/>
  <c r="S1618" i="3"/>
  <c r="T1618" i="3" s="1"/>
  <c r="U1618" i="3" s="1"/>
  <c r="S1619" i="3"/>
  <c r="T1619" i="3" s="1"/>
  <c r="U1619" i="3" s="1"/>
  <c r="S1620" i="3"/>
  <c r="T1620" i="3" s="1"/>
  <c r="U1620" i="3" s="1"/>
  <c r="S1622" i="3"/>
  <c r="T1622" i="3" s="1"/>
  <c r="S1623" i="3"/>
  <c r="T1623" i="3" s="1"/>
  <c r="S1624" i="3"/>
  <c r="T1624" i="3" s="1"/>
  <c r="S1625" i="3"/>
  <c r="T1625" i="3" s="1"/>
  <c r="S1626" i="3"/>
  <c r="T1626" i="3" s="1"/>
  <c r="S1627" i="3"/>
  <c r="T1627" i="3" s="1"/>
  <c r="S1628" i="3"/>
  <c r="T1628" i="3" s="1"/>
  <c r="U1628" i="3" s="1"/>
  <c r="S1629" i="3"/>
  <c r="T1629" i="3" s="1"/>
  <c r="U1629" i="3" s="1"/>
  <c r="S1630" i="3"/>
  <c r="T1630" i="3" s="1"/>
  <c r="U1630" i="3" s="1"/>
  <c r="S1631" i="3"/>
  <c r="T1631" i="3" s="1"/>
  <c r="U1631" i="3" s="1"/>
  <c r="S1632" i="3"/>
  <c r="T1632" i="3" s="1"/>
  <c r="U1632" i="3" s="1"/>
  <c r="S1633" i="3"/>
  <c r="T1633" i="3" s="1"/>
  <c r="U1633" i="3" s="1"/>
  <c r="S1634" i="3"/>
  <c r="T1634" i="3" s="1"/>
  <c r="U1634" i="3" s="1"/>
  <c r="S1635" i="3"/>
  <c r="T1635" i="3" s="1"/>
  <c r="U1635" i="3" s="1"/>
  <c r="S1636" i="3"/>
  <c r="T1636" i="3" s="1"/>
  <c r="U1636" i="3" s="1"/>
  <c r="S1637" i="3"/>
  <c r="T1637" i="3" s="1"/>
  <c r="U1637" i="3" s="1"/>
  <c r="S1638" i="3"/>
  <c r="T1638" i="3" s="1"/>
  <c r="U1638" i="3" s="1"/>
  <c r="S1639" i="3"/>
  <c r="T1639" i="3" s="1"/>
  <c r="U1639" i="3" s="1"/>
  <c r="S1640" i="3"/>
  <c r="T1640" i="3" s="1"/>
  <c r="U1640" i="3" s="1"/>
  <c r="S1641" i="3"/>
  <c r="T1641" i="3" s="1"/>
  <c r="S1643" i="3"/>
  <c r="T1643" i="3" s="1"/>
  <c r="U1643" i="3" s="1"/>
  <c r="S1644" i="3"/>
  <c r="T1644" i="3" s="1"/>
  <c r="U1644" i="3" s="1"/>
  <c r="S1645" i="3"/>
  <c r="T1645" i="3" s="1"/>
  <c r="U1645" i="3" s="1"/>
  <c r="S1646" i="3"/>
  <c r="T1646" i="3" s="1"/>
  <c r="U1646" i="3" s="1"/>
  <c r="S1647" i="3"/>
  <c r="T1647" i="3" s="1"/>
  <c r="S1648" i="3"/>
  <c r="T1648" i="3" s="1"/>
  <c r="S1649" i="3"/>
  <c r="T1649" i="3" s="1"/>
  <c r="S1650" i="3"/>
  <c r="T1650" i="3" s="1"/>
  <c r="S1651" i="3"/>
  <c r="T1651" i="3" s="1"/>
  <c r="U1651" i="3" s="1"/>
  <c r="S1652" i="3"/>
  <c r="T1652" i="3" s="1"/>
  <c r="U1652" i="3" s="1"/>
  <c r="S1653" i="3"/>
  <c r="T1653" i="3" s="1"/>
  <c r="U1653" i="3" s="1"/>
  <c r="S1654" i="3"/>
  <c r="T1654" i="3" s="1"/>
  <c r="U1654" i="3" s="1"/>
  <c r="S1655" i="3"/>
  <c r="T1655" i="3" s="1"/>
  <c r="U1655" i="3" s="1"/>
  <c r="S34" i="3"/>
  <c r="T34" i="3" s="1"/>
  <c r="U34" i="3" s="1"/>
  <c r="R3" i="3"/>
  <c r="R4" i="3"/>
  <c r="R5" i="3"/>
  <c r="R6" i="3"/>
  <c r="R7" i="3"/>
  <c r="R8" i="3"/>
  <c r="R9" i="3"/>
  <c r="R10" i="3"/>
  <c r="R11" i="3"/>
  <c r="R12" i="3"/>
  <c r="R13" i="3"/>
  <c r="R14" i="3"/>
  <c r="R15" i="3"/>
  <c r="R16" i="3"/>
  <c r="R17" i="3"/>
  <c r="R18" i="3"/>
  <c r="R19" i="3"/>
  <c r="R20" i="3"/>
  <c r="R21" i="3"/>
  <c r="R22" i="3"/>
  <c r="R23" i="3"/>
  <c r="R24" i="3"/>
  <c r="R25" i="3"/>
  <c r="R26" i="3"/>
  <c r="R27" i="3"/>
  <c r="R28" i="3"/>
  <c r="R29" i="3"/>
  <c r="R30" i="3"/>
  <c r="R31" i="3"/>
  <c r="R32" i="3"/>
  <c r="R33" i="3"/>
  <c r="R2" i="3"/>
  <c r="W955" i="1"/>
  <c r="X955" i="1" s="1"/>
  <c r="G1673" i="4"/>
  <c r="G1674" i="4"/>
  <c r="G1675" i="4"/>
  <c r="G1676" i="4"/>
  <c r="G1686" i="4"/>
  <c r="G1687" i="4"/>
  <c r="G1688" i="4"/>
  <c r="G1689" i="4"/>
  <c r="G1690" i="4"/>
  <c r="G1691" i="4"/>
  <c r="G1692" i="4"/>
  <c r="G1693" i="4"/>
  <c r="G1694" i="4"/>
  <c r="G1695" i="4"/>
  <c r="G1696" i="4"/>
  <c r="G1697" i="4"/>
  <c r="G1698" i="4"/>
  <c r="G1699" i="4"/>
  <c r="G1700" i="4"/>
  <c r="G1701" i="4"/>
  <c r="G1702" i="4"/>
  <c r="G1703" i="4"/>
  <c r="G1704" i="4"/>
  <c r="G1705" i="4"/>
  <c r="G1706" i="4"/>
  <c r="G1707" i="4"/>
  <c r="G1708" i="4"/>
  <c r="G1709" i="4"/>
  <c r="G1710" i="4"/>
  <c r="G1711" i="4"/>
  <c r="G1712" i="4"/>
  <c r="G1713" i="4"/>
  <c r="G1714" i="4"/>
  <c r="G1715" i="4"/>
  <c r="G1716" i="4"/>
  <c r="G1717" i="4"/>
  <c r="G1718" i="4"/>
  <c r="G1719" i="4"/>
  <c r="G1720" i="4"/>
  <c r="G1721" i="4"/>
  <c r="G1722" i="4"/>
  <c r="G1723" i="4"/>
  <c r="G1724" i="4"/>
  <c r="G1725" i="4"/>
  <c r="G1726" i="4"/>
  <c r="G1727" i="4"/>
  <c r="G1728" i="4"/>
  <c r="G1729" i="4"/>
  <c r="G1730" i="4"/>
  <c r="G1731" i="4"/>
  <c r="G1732" i="4"/>
  <c r="G1733" i="4"/>
  <c r="G1734" i="4"/>
  <c r="G1735" i="4"/>
  <c r="G1736" i="4"/>
  <c r="G1737" i="4"/>
  <c r="G1738" i="4"/>
  <c r="G1739" i="4"/>
  <c r="G1740" i="4"/>
  <c r="G1741" i="4"/>
  <c r="G1742" i="4"/>
  <c r="G1743" i="4"/>
  <c r="G1744" i="4"/>
  <c r="G1745" i="4"/>
  <c r="G1746" i="4"/>
  <c r="G1747" i="4"/>
  <c r="G1748" i="4"/>
  <c r="G1749" i="4"/>
  <c r="G1750" i="4"/>
  <c r="G1751" i="4"/>
  <c r="G1752" i="4"/>
  <c r="G1753" i="4"/>
  <c r="G1754" i="4"/>
  <c r="G1755" i="4"/>
  <c r="G1756" i="4"/>
  <c r="G1757" i="4"/>
  <c r="G1758" i="4"/>
  <c r="G1759" i="4"/>
  <c r="G1760" i="4"/>
  <c r="G1761" i="4"/>
  <c r="G1762" i="4"/>
  <c r="G1763" i="4"/>
  <c r="G1764" i="4"/>
  <c r="G1765" i="4"/>
  <c r="G1766" i="4"/>
  <c r="G1767" i="4"/>
  <c r="G1768" i="4"/>
  <c r="G1769" i="4"/>
  <c r="G1770" i="4"/>
  <c r="G1771" i="4"/>
  <c r="G1772" i="4"/>
  <c r="G1773" i="4"/>
  <c r="G1774" i="4"/>
  <c r="G1775" i="4"/>
  <c r="G1776" i="4"/>
  <c r="G1777" i="4"/>
  <c r="G1473" i="4"/>
  <c r="G1474" i="4"/>
  <c r="G1475" i="4"/>
  <c r="G1476" i="4"/>
  <c r="G1477" i="4"/>
  <c r="G1478" i="4"/>
  <c r="G1479" i="4"/>
  <c r="G1480" i="4"/>
  <c r="G1481" i="4"/>
  <c r="G1482" i="4"/>
  <c r="G1483" i="4"/>
  <c r="G1484" i="4"/>
  <c r="G1485" i="4"/>
  <c r="G1494" i="4"/>
  <c r="G1495" i="4"/>
  <c r="G1496" i="4"/>
  <c r="G1497" i="4"/>
  <c r="G1503" i="4"/>
  <c r="G1504" i="4"/>
  <c r="G1505" i="4"/>
  <c r="G1507" i="4"/>
  <c r="G1508" i="4"/>
  <c r="G1509" i="4"/>
  <c r="G1510" i="4"/>
  <c r="G1511" i="4"/>
  <c r="G1512" i="4"/>
  <c r="G1513" i="4"/>
  <c r="G1514" i="4"/>
  <c r="G1524" i="4"/>
  <c r="G1525" i="4"/>
  <c r="G1526" i="4"/>
  <c r="G1527" i="4"/>
  <c r="G1531" i="4"/>
  <c r="G1532" i="4"/>
  <c r="G1533" i="4"/>
  <c r="G1534" i="4"/>
  <c r="G1536" i="4"/>
  <c r="G1537" i="4"/>
  <c r="G1538" i="4"/>
  <c r="G1539" i="4"/>
  <c r="G1541" i="4"/>
  <c r="G1542" i="4"/>
  <c r="G1543" i="4"/>
  <c r="G1544" i="4"/>
  <c r="G1545" i="4"/>
  <c r="G1547" i="4"/>
  <c r="G1548" i="4"/>
  <c r="G1549" i="4"/>
  <c r="G1550" i="4"/>
  <c r="G1551" i="4"/>
  <c r="G1552" i="4"/>
  <c r="G1556" i="4"/>
  <c r="G1557" i="4"/>
  <c r="G1558" i="4"/>
  <c r="G1559" i="4"/>
  <c r="G1561" i="4"/>
  <c r="G1562" i="4"/>
  <c r="G1563" i="4"/>
  <c r="G1564" i="4"/>
  <c r="G1566" i="4"/>
  <c r="G1567" i="4"/>
  <c r="G1568" i="4"/>
  <c r="G1569" i="4"/>
  <c r="G1570" i="4"/>
  <c r="G1571" i="4"/>
  <c r="G1572" i="4"/>
  <c r="G1574" i="4"/>
  <c r="G1575" i="4"/>
  <c r="G1576" i="4"/>
  <c r="G1577" i="4"/>
  <c r="G1583" i="4"/>
  <c r="G1584" i="4"/>
  <c r="G1585" i="4"/>
  <c r="G1586" i="4"/>
  <c r="G1592" i="4"/>
  <c r="G1593" i="4"/>
  <c r="G1594" i="4"/>
  <c r="G1595" i="4"/>
  <c r="G1606" i="4"/>
  <c r="G1607" i="4"/>
  <c r="G1608" i="4"/>
  <c r="G1609" i="4"/>
  <c r="G1610" i="4"/>
  <c r="G1611" i="4"/>
  <c r="G1614" i="4"/>
  <c r="G1615" i="4"/>
  <c r="G1616" i="4"/>
  <c r="G1617" i="4"/>
  <c r="G1619" i="4"/>
  <c r="G1620" i="4"/>
  <c r="G1621" i="4"/>
  <c r="G1622" i="4"/>
  <c r="G1624" i="4"/>
  <c r="G1625" i="4"/>
  <c r="G1626" i="4"/>
  <c r="G1627" i="4"/>
  <c r="G1629" i="4"/>
  <c r="G1630" i="4"/>
  <c r="G1631" i="4"/>
  <c r="G1632" i="4"/>
  <c r="G1639" i="4"/>
  <c r="G1640" i="4"/>
  <c r="G1641" i="4"/>
  <c r="G1642" i="4"/>
  <c r="G1643" i="4"/>
  <c r="G1644" i="4"/>
  <c r="G1645" i="4"/>
  <c r="G1646" i="4"/>
  <c r="G1647" i="4"/>
  <c r="G1648" i="4"/>
  <c r="G1649" i="4"/>
  <c r="G1650" i="4"/>
  <c r="G1651" i="4"/>
  <c r="G1652" i="4"/>
  <c r="G1653" i="4"/>
  <c r="G1654" i="4"/>
  <c r="G1655" i="4"/>
  <c r="G1656" i="4"/>
  <c r="G1657" i="4"/>
  <c r="G1658" i="4"/>
  <c r="G1659" i="4"/>
  <c r="G1660" i="4"/>
  <c r="G1661" i="4"/>
  <c r="G1662" i="4"/>
  <c r="G1663" i="4"/>
  <c r="G1664" i="4"/>
  <c r="G1665" i="4"/>
  <c r="G1666" i="4"/>
  <c r="G1470" i="4"/>
  <c r="G1441" i="4"/>
  <c r="G1442" i="4"/>
  <c r="G1443" i="4"/>
  <c r="G1446" i="4"/>
  <c r="G1450" i="4"/>
  <c r="G1451" i="4"/>
  <c r="G1452" i="4"/>
  <c r="G1453" i="4"/>
  <c r="G1454" i="4"/>
  <c r="G1455" i="4"/>
  <c r="G1456" i="4"/>
  <c r="G1457" i="4"/>
  <c r="G1458" i="4"/>
  <c r="G1459" i="4"/>
  <c r="G1460" i="4"/>
  <c r="G1461" i="4"/>
  <c r="G1462" i="4"/>
  <c r="G1463" i="4"/>
  <c r="G1467" i="4"/>
  <c r="G1468" i="4"/>
  <c r="G1469" i="4"/>
  <c r="G1440" i="4"/>
  <c r="G1298" i="4"/>
  <c r="G1299" i="4"/>
  <c r="G1300" i="4"/>
  <c r="G1301" i="4"/>
  <c r="G1304" i="4"/>
  <c r="G1305" i="4"/>
  <c r="G1306" i="4"/>
  <c r="G1307" i="4"/>
  <c r="G1314" i="4"/>
  <c r="G1315" i="4"/>
  <c r="G1316" i="4"/>
  <c r="G1317" i="4"/>
  <c r="G1324" i="4"/>
  <c r="G1325" i="4"/>
  <c r="G1326" i="4"/>
  <c r="G1327" i="4"/>
  <c r="G1329" i="4"/>
  <c r="G1330" i="4"/>
  <c r="G1331" i="4"/>
  <c r="G1332" i="4"/>
  <c r="G1333" i="4"/>
  <c r="G1334" i="4"/>
  <c r="G1335" i="4"/>
  <c r="G1342" i="4"/>
  <c r="G1343" i="4"/>
  <c r="G1344" i="4"/>
  <c r="G1345" i="4"/>
  <c r="G1347" i="4"/>
  <c r="G1348" i="4"/>
  <c r="G1349" i="4"/>
  <c r="G1350" i="4"/>
  <c r="G1352" i="4"/>
  <c r="G1353" i="4"/>
  <c r="G1354" i="4"/>
  <c r="G1355" i="4"/>
  <c r="G1357" i="4"/>
  <c r="G1358" i="4"/>
  <c r="G1359" i="4"/>
  <c r="G1360" i="4"/>
  <c r="G1364" i="4"/>
  <c r="G1365" i="4"/>
  <c r="G1366" i="4"/>
  <c r="G1367" i="4"/>
  <c r="G1373" i="4"/>
  <c r="G1374" i="4"/>
  <c r="G1375" i="4"/>
  <c r="G1376" i="4"/>
  <c r="G1377" i="4"/>
  <c r="G1378" i="4"/>
  <c r="G1379" i="4"/>
  <c r="G1380" i="4"/>
  <c r="G1381" i="4"/>
  <c r="G1382" i="4"/>
  <c r="G1383" i="4"/>
  <c r="G1384" i="4"/>
  <c r="G1385" i="4"/>
  <c r="G1386" i="4"/>
  <c r="G1387" i="4"/>
  <c r="G1388" i="4"/>
  <c r="G1389" i="4"/>
  <c r="G1390" i="4"/>
  <c r="G1391" i="4"/>
  <c r="G1392" i="4"/>
  <c r="G1393" i="4"/>
  <c r="G1394" i="4"/>
  <c r="G1395" i="4"/>
  <c r="G1396" i="4"/>
  <c r="G1397" i="4"/>
  <c r="G1398" i="4"/>
  <c r="G1399" i="4"/>
  <c r="G1400" i="4"/>
  <c r="G1401" i="4"/>
  <c r="G1402" i="4"/>
  <c r="G1403" i="4"/>
  <c r="G1404" i="4"/>
  <c r="G1405" i="4"/>
  <c r="G1406" i="4"/>
  <c r="G1407" i="4"/>
  <c r="G1408" i="4"/>
  <c r="G1409" i="4"/>
  <c r="G1410" i="4"/>
  <c r="G1413" i="4"/>
  <c r="G1414" i="4"/>
  <c r="G1415" i="4"/>
  <c r="G1416" i="4"/>
  <c r="G1417" i="4"/>
  <c r="G1418" i="4"/>
  <c r="G1419" i="4"/>
  <c r="G1420" i="4"/>
  <c r="G1421" i="4"/>
  <c r="G1422" i="4"/>
  <c r="G1423" i="4"/>
  <c r="G1424" i="4"/>
  <c r="G1425" i="4"/>
  <c r="G1426" i="4"/>
  <c r="G1427" i="4"/>
  <c r="G1428" i="4"/>
  <c r="G1429" i="4"/>
  <c r="G1182" i="4"/>
  <c r="G1183" i="4"/>
  <c r="G1184" i="4"/>
  <c r="G1185" i="4"/>
  <c r="G1189" i="4"/>
  <c r="G1190" i="4"/>
  <c r="G1191" i="4"/>
  <c r="G1192" i="4"/>
  <c r="G1196" i="4"/>
  <c r="G1197" i="4"/>
  <c r="G1198" i="4"/>
  <c r="G1199" i="4"/>
  <c r="G1203" i="4"/>
  <c r="G1204" i="4"/>
  <c r="G1205" i="4"/>
  <c r="G1206" i="4"/>
  <c r="G1211" i="4"/>
  <c r="G1212" i="4"/>
  <c r="G1213" i="4"/>
  <c r="G1214" i="4"/>
  <c r="G1216" i="4"/>
  <c r="G1217" i="4"/>
  <c r="G1218" i="4"/>
  <c r="G1219" i="4"/>
  <c r="G1220" i="4"/>
  <c r="G1221" i="4"/>
  <c r="G1228" i="4"/>
  <c r="G1229" i="4"/>
  <c r="G1230" i="4"/>
  <c r="G1231" i="4"/>
  <c r="G1238" i="4"/>
  <c r="G1239" i="4"/>
  <c r="G1240" i="4"/>
  <c r="G1241" i="4"/>
  <c r="G1247" i="4"/>
  <c r="G1248" i="4"/>
  <c r="G1249" i="4"/>
  <c r="G1250" i="4"/>
  <c r="G1255" i="4"/>
  <c r="G1256" i="4"/>
  <c r="G1257" i="4"/>
  <c r="G1258" i="4"/>
  <c r="G1264" i="4"/>
  <c r="G1265" i="4"/>
  <c r="G1266" i="4"/>
  <c r="G1267" i="4"/>
  <c r="G1270" i="4"/>
  <c r="G1271" i="4"/>
  <c r="G1272" i="4"/>
  <c r="G1273" i="4"/>
  <c r="G1279" i="4"/>
  <c r="G1280" i="4"/>
  <c r="G1281" i="4"/>
  <c r="G1282" i="4"/>
  <c r="G1284" i="4"/>
  <c r="G1285" i="4"/>
  <c r="G1286" i="4"/>
  <c r="G1287" i="4"/>
  <c r="G1288" i="4"/>
  <c r="G1289" i="4"/>
  <c r="G1292" i="4"/>
  <c r="G1293" i="4"/>
  <c r="G1294" i="4"/>
  <c r="G1295"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90" i="4"/>
  <c r="G91" i="4"/>
  <c r="G92" i="4"/>
  <c r="G93" i="4"/>
  <c r="G94" i="4"/>
  <c r="G95" i="4"/>
  <c r="G96" i="4"/>
  <c r="G97" i="4"/>
  <c r="G98" i="4"/>
  <c r="G99" i="4"/>
  <c r="G100" i="4"/>
  <c r="G101" i="4"/>
  <c r="G102" i="4"/>
  <c r="G104" i="4"/>
  <c r="G105" i="4"/>
  <c r="G106" i="4"/>
  <c r="G107" i="4"/>
  <c r="G108" i="4"/>
  <c r="G109" i="4"/>
  <c r="G110" i="4"/>
  <c r="G111" i="4"/>
  <c r="G112" i="4"/>
  <c r="G113" i="4"/>
  <c r="G114" i="4"/>
  <c r="G115" i="4"/>
  <c r="G116" i="4"/>
  <c r="G118" i="4"/>
  <c r="G119" i="4"/>
  <c r="G120" i="4"/>
  <c r="G121" i="4"/>
  <c r="G122" i="4"/>
  <c r="G123" i="4"/>
  <c r="G124" i="4"/>
  <c r="G125" i="4"/>
  <c r="G126" i="4"/>
  <c r="G127" i="4"/>
  <c r="G128" i="4"/>
  <c r="G129" i="4"/>
  <c r="G130" i="4"/>
  <c r="G131" i="4"/>
  <c r="G132" i="4"/>
  <c r="G133" i="4"/>
  <c r="G134" i="4"/>
  <c r="G135" i="4"/>
  <c r="G136" i="4"/>
  <c r="G138" i="4"/>
  <c r="G139" i="4"/>
  <c r="G140" i="4"/>
  <c r="G141" i="4"/>
  <c r="G142" i="4"/>
  <c r="G143" i="4"/>
  <c r="G144" i="4"/>
  <c r="G145" i="4"/>
  <c r="G146" i="4"/>
  <c r="G147" i="4"/>
  <c r="G148" i="4"/>
  <c r="G150" i="4"/>
  <c r="G151" i="4"/>
  <c r="G152" i="4"/>
  <c r="G153" i="4"/>
  <c r="G154" i="4"/>
  <c r="G155" i="4"/>
  <c r="G156" i="4"/>
  <c r="G157" i="4"/>
  <c r="G160" i="4"/>
  <c r="G161" i="4"/>
  <c r="G162" i="4"/>
  <c r="G163" i="4"/>
  <c r="G166" i="4"/>
  <c r="G167" i="4"/>
  <c r="G168" i="4"/>
  <c r="G169" i="4"/>
  <c r="G172" i="4"/>
  <c r="G173" i="4"/>
  <c r="G174" i="4"/>
  <c r="G175" i="4"/>
  <c r="G178" i="4"/>
  <c r="G179" i="4"/>
  <c r="G180" i="4"/>
  <c r="G181" i="4"/>
  <c r="G182" i="4"/>
  <c r="G185" i="4"/>
  <c r="G186" i="4"/>
  <c r="G187" i="4"/>
  <c r="G188" i="4"/>
  <c r="G191" i="4"/>
  <c r="G192" i="4"/>
  <c r="G193" i="4"/>
  <c r="G194" i="4"/>
  <c r="G197" i="4"/>
  <c r="G198" i="4"/>
  <c r="G199" i="4"/>
  <c r="G200" i="4"/>
  <c r="G203" i="4"/>
  <c r="G204" i="4"/>
  <c r="G205" i="4"/>
  <c r="G206" i="4"/>
  <c r="G207" i="4"/>
  <c r="G208" i="4"/>
  <c r="G209" i="4"/>
  <c r="G210" i="4"/>
  <c r="G211" i="4"/>
  <c r="G212" i="4"/>
  <c r="G213" i="4"/>
  <c r="G214" i="4"/>
  <c r="G215" i="4"/>
  <c r="G216" i="4"/>
  <c r="G217" i="4"/>
  <c r="G218" i="4"/>
  <c r="G219" i="4"/>
  <c r="G221" i="4"/>
  <c r="G222" i="4"/>
  <c r="G223" i="4"/>
  <c r="G224" i="4"/>
  <c r="G225" i="4"/>
  <c r="G226" i="4"/>
  <c r="G227" i="4"/>
  <c r="G228" i="4"/>
  <c r="G229" i="4"/>
  <c r="G230" i="4"/>
  <c r="G231" i="4"/>
  <c r="G232" i="4"/>
  <c r="G233" i="4"/>
  <c r="G234" i="4"/>
  <c r="G235" i="4"/>
  <c r="G236" i="4"/>
  <c r="G237" i="4"/>
  <c r="G238" i="4"/>
  <c r="G239" i="4"/>
  <c r="G240" i="4"/>
  <c r="G241" i="4"/>
  <c r="G243"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G372" i="4"/>
  <c r="G373" i="4"/>
  <c r="G374" i="4"/>
  <c r="G375" i="4"/>
  <c r="G376" i="4"/>
  <c r="G381" i="4"/>
  <c r="G382" i="4"/>
  <c r="G383" i="4"/>
  <c r="G384" i="4"/>
  <c r="G385" i="4"/>
  <c r="G386" i="4"/>
  <c r="G387" i="4"/>
  <c r="G388" i="4"/>
  <c r="G389" i="4"/>
  <c r="G390" i="4"/>
  <c r="G391" i="4"/>
  <c r="G392" i="4"/>
  <c r="G393" i="4"/>
  <c r="G394" i="4"/>
  <c r="G395" i="4"/>
  <c r="G396" i="4"/>
  <c r="G397" i="4"/>
  <c r="G398" i="4"/>
  <c r="G399" i="4"/>
  <c r="G400" i="4"/>
  <c r="G401" i="4"/>
  <c r="G402" i="4"/>
  <c r="G403" i="4"/>
  <c r="G404" i="4"/>
  <c r="G405" i="4"/>
  <c r="G406" i="4"/>
  <c r="G407" i="4"/>
  <c r="G408" i="4"/>
  <c r="G409" i="4"/>
  <c r="G410" i="4"/>
  <c r="G411" i="4"/>
  <c r="G412" i="4"/>
  <c r="G413" i="4"/>
  <c r="G414" i="4"/>
  <c r="G415" i="4"/>
  <c r="G416" i="4"/>
  <c r="G417" i="4"/>
  <c r="G418" i="4"/>
  <c r="G419" i="4"/>
  <c r="G420" i="4"/>
  <c r="G421" i="4"/>
  <c r="G422" i="4"/>
  <c r="G423" i="4"/>
  <c r="G424" i="4"/>
  <c r="G425" i="4"/>
  <c r="G426" i="4"/>
  <c r="G427" i="4"/>
  <c r="G428" i="4"/>
  <c r="G429" i="4"/>
  <c r="G430" i="4"/>
  <c r="G431" i="4"/>
  <c r="G432" i="4"/>
  <c r="G433" i="4"/>
  <c r="G434" i="4"/>
  <c r="G435" i="4"/>
  <c r="G436" i="4"/>
  <c r="G437" i="4"/>
  <c r="G438"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502" i="4"/>
  <c r="G503" i="4"/>
  <c r="G504" i="4"/>
  <c r="G505" i="4"/>
  <c r="G506" i="4"/>
  <c r="G507" i="4"/>
  <c r="G508" i="4"/>
  <c r="G509" i="4"/>
  <c r="G510" i="4"/>
  <c r="G511" i="4"/>
  <c r="G512" i="4"/>
  <c r="G513" i="4"/>
  <c r="G515" i="4"/>
  <c r="G516" i="4"/>
  <c r="G517" i="4"/>
  <c r="G518" i="4"/>
  <c r="G519" i="4"/>
  <c r="G521" i="4"/>
  <c r="G522" i="4"/>
  <c r="G523" i="4"/>
  <c r="G524" i="4"/>
  <c r="G525" i="4"/>
  <c r="G526" i="4"/>
  <c r="G527" i="4"/>
  <c r="G529" i="4"/>
  <c r="G530" i="4"/>
  <c r="G531" i="4"/>
  <c r="G532" i="4"/>
  <c r="G533" i="4"/>
  <c r="G535" i="4"/>
  <c r="G536" i="4"/>
  <c r="G537" i="4"/>
  <c r="G538" i="4"/>
  <c r="G539" i="4"/>
  <c r="G541" i="4"/>
  <c r="G542" i="4"/>
  <c r="G543" i="4"/>
  <c r="G544" i="4"/>
  <c r="G545" i="4"/>
  <c r="G547" i="4"/>
  <c r="G548" i="4"/>
  <c r="G549" i="4"/>
  <c r="G550" i="4"/>
  <c r="G551" i="4"/>
  <c r="G552" i="4"/>
  <c r="G553" i="4"/>
  <c r="G555" i="4"/>
  <c r="G556" i="4"/>
  <c r="G557" i="4"/>
  <c r="G558" i="4"/>
  <c r="G559" i="4"/>
  <c r="G562" i="4"/>
  <c r="G563" i="4"/>
  <c r="G564" i="4"/>
  <c r="G565" i="4"/>
  <c r="G566" i="4"/>
  <c r="G567" i="4"/>
  <c r="G570" i="4"/>
  <c r="G571" i="4"/>
  <c r="G572" i="4"/>
  <c r="G573" i="4"/>
  <c r="G574" i="4"/>
  <c r="G575" i="4"/>
  <c r="G576" i="4"/>
  <c r="G577" i="4"/>
  <c r="G580" i="4"/>
  <c r="G581" i="4"/>
  <c r="G583" i="4"/>
  <c r="G584" i="4"/>
  <c r="G585" i="4"/>
  <c r="G586" i="4"/>
  <c r="G587" i="4"/>
  <c r="G588" i="4"/>
  <c r="G589" i="4"/>
  <c r="G591" i="4"/>
  <c r="G592" i="4"/>
  <c r="G593" i="4"/>
  <c r="G594" i="4"/>
  <c r="G595" i="4"/>
  <c r="G597" i="4"/>
  <c r="G598" i="4"/>
  <c r="G599" i="4"/>
  <c r="G600" i="4"/>
  <c r="G601" i="4"/>
  <c r="G603" i="4"/>
  <c r="G604" i="4"/>
  <c r="G605" i="4"/>
  <c r="G606" i="4"/>
  <c r="G607" i="4"/>
  <c r="G613" i="4"/>
  <c r="G614" i="4"/>
  <c r="G615" i="4"/>
  <c r="G616" i="4"/>
  <c r="G617" i="4"/>
  <c r="G618" i="4"/>
  <c r="G619" i="4"/>
  <c r="G620" i="4"/>
  <c r="G622" i="4"/>
  <c r="G623" i="4"/>
  <c r="G624" i="4"/>
  <c r="G625" i="4"/>
  <c r="G626" i="4"/>
  <c r="G627" i="4"/>
  <c r="G628" i="4"/>
  <c r="G629" i="4"/>
  <c r="G630" i="4"/>
  <c r="G631" i="4"/>
  <c r="G632" i="4"/>
  <c r="G633" i="4"/>
  <c r="G634" i="4"/>
  <c r="G636" i="4"/>
  <c r="G637" i="4"/>
  <c r="G638" i="4"/>
  <c r="G639" i="4"/>
  <c r="G640" i="4"/>
  <c r="G642" i="4"/>
  <c r="G643" i="4"/>
  <c r="G644" i="4"/>
  <c r="G645" i="4"/>
  <c r="G646" i="4"/>
  <c r="G647" i="4"/>
  <c r="G648" i="4"/>
  <c r="G649" i="4"/>
  <c r="G650" i="4"/>
  <c r="G651" i="4"/>
  <c r="G652" i="4"/>
  <c r="G653" i="4"/>
  <c r="G654" i="4"/>
  <c r="G655" i="4"/>
  <c r="G656" i="4"/>
  <c r="G657" i="4"/>
  <c r="G658" i="4"/>
  <c r="G659" i="4"/>
  <c r="G660" i="4"/>
  <c r="G662" i="4"/>
  <c r="G663" i="4"/>
  <c r="G664" i="4"/>
  <c r="G665" i="4"/>
  <c r="G666" i="4"/>
  <c r="G667" i="4"/>
  <c r="G668" i="4"/>
  <c r="G669" i="4"/>
  <c r="G670" i="4"/>
  <c r="G671" i="4"/>
  <c r="G672" i="4"/>
  <c r="G673" i="4"/>
  <c r="G674" i="4"/>
  <c r="G676" i="4"/>
  <c r="G677" i="4"/>
  <c r="G678" i="4"/>
  <c r="G679" i="4"/>
  <c r="G680" i="4"/>
  <c r="G682" i="4"/>
  <c r="G683" i="4"/>
  <c r="G684" i="4"/>
  <c r="G685" i="4"/>
  <c r="G686" i="4"/>
  <c r="G687" i="4"/>
  <c r="G688" i="4"/>
  <c r="G690" i="4"/>
  <c r="G691" i="4"/>
  <c r="G692" i="4"/>
  <c r="G693" i="4"/>
  <c r="G694" i="4"/>
  <c r="G695" i="4"/>
  <c r="G696" i="4"/>
  <c r="G697" i="4"/>
  <c r="G698" i="4"/>
  <c r="G699" i="4"/>
  <c r="G700" i="4"/>
  <c r="G701" i="4"/>
  <c r="G702" i="4"/>
  <c r="G703" i="4"/>
  <c r="G704" i="4"/>
  <c r="G705" i="4"/>
  <c r="G706" i="4"/>
  <c r="G707" i="4"/>
  <c r="G708" i="4"/>
  <c r="G709" i="4"/>
  <c r="G710" i="4"/>
  <c r="G711" i="4"/>
  <c r="G712" i="4"/>
  <c r="G713" i="4"/>
  <c r="G714" i="4"/>
  <c r="G715" i="4"/>
  <c r="G716" i="4"/>
  <c r="G717" i="4"/>
  <c r="G718" i="4"/>
  <c r="G719" i="4"/>
  <c r="G720" i="4"/>
  <c r="G721" i="4"/>
  <c r="G722" i="4"/>
  <c r="G723" i="4"/>
  <c r="G725" i="4"/>
  <c r="G726" i="4"/>
  <c r="G728" i="4"/>
  <c r="G729" i="4"/>
  <c r="G730" i="4"/>
  <c r="G731" i="4"/>
  <c r="G732" i="4"/>
  <c r="G733" i="4"/>
  <c r="G734" i="4"/>
  <c r="G735" i="4"/>
  <c r="G738" i="4"/>
  <c r="G739" i="4"/>
  <c r="G740" i="4"/>
  <c r="G741" i="4"/>
  <c r="G744" i="4"/>
  <c r="G745" i="4"/>
  <c r="G746" i="4"/>
  <c r="G747" i="4"/>
  <c r="G749" i="4"/>
  <c r="G750" i="4"/>
  <c r="G751" i="4"/>
  <c r="G752"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G1001" i="4"/>
  <c r="G1002" i="4"/>
  <c r="G1003" i="4"/>
  <c r="G1004" i="4"/>
  <c r="G1005" i="4"/>
  <c r="G1006" i="4"/>
  <c r="G1007" i="4"/>
  <c r="G1008" i="4"/>
  <c r="G1009" i="4"/>
  <c r="G1010" i="4"/>
  <c r="G1011" i="4"/>
  <c r="G1012" i="4"/>
  <c r="G1013" i="4"/>
  <c r="G1014" i="4"/>
  <c r="G1015" i="4"/>
  <c r="G1016" i="4"/>
  <c r="G1017" i="4"/>
  <c r="G1018" i="4"/>
  <c r="G1019" i="4"/>
  <c r="G1020" i="4"/>
  <c r="G1021" i="4"/>
  <c r="G1022" i="4"/>
  <c r="G1023" i="4"/>
  <c r="G1024" i="4"/>
  <c r="G1025" i="4"/>
  <c r="G1026" i="4"/>
  <c r="G1027" i="4"/>
  <c r="G1028" i="4"/>
  <c r="G1029" i="4"/>
  <c r="G1030" i="4"/>
  <c r="G1031" i="4"/>
  <c r="G1033" i="4"/>
  <c r="G1034" i="4"/>
  <c r="G1035" i="4"/>
  <c r="G1036" i="4"/>
  <c r="G1037" i="4"/>
  <c r="G1038" i="4"/>
  <c r="G1039" i="4"/>
  <c r="G1040" i="4"/>
  <c r="G1041" i="4"/>
  <c r="G1042" i="4"/>
  <c r="G1043" i="4"/>
  <c r="G1044" i="4"/>
  <c r="G1045" i="4"/>
  <c r="G1046" i="4"/>
  <c r="G1047" i="4"/>
  <c r="G1048" i="4"/>
  <c r="G1049" i="4"/>
  <c r="G1050" i="4"/>
  <c r="G1051" i="4"/>
  <c r="G1052" i="4"/>
  <c r="G1053" i="4"/>
  <c r="G1054" i="4"/>
  <c r="G1055" i="4"/>
  <c r="G1056" i="4"/>
  <c r="G1057" i="4"/>
  <c r="G1058" i="4"/>
  <c r="G1059" i="4"/>
  <c r="G1060" i="4"/>
  <c r="G1061" i="4"/>
  <c r="G1062" i="4"/>
  <c r="G1063" i="4"/>
  <c r="G1064" i="4"/>
  <c r="G1065" i="4"/>
  <c r="G1066" i="4"/>
  <c r="G1067" i="4"/>
  <c r="G1068" i="4"/>
  <c r="G1069" i="4"/>
  <c r="G1070" i="4"/>
  <c r="G1071" i="4"/>
  <c r="G1072" i="4"/>
  <c r="G1073" i="4"/>
  <c r="G1074" i="4"/>
  <c r="G1075" i="4"/>
  <c r="G1076" i="4"/>
  <c r="G1077" i="4"/>
  <c r="G1078" i="4"/>
  <c r="G1079" i="4"/>
  <c r="G1080" i="4"/>
  <c r="G1081" i="4"/>
  <c r="G1082" i="4"/>
  <c r="G1083" i="4"/>
  <c r="G1084" i="4"/>
  <c r="G1085" i="4"/>
  <c r="G1086" i="4"/>
  <c r="G1087" i="4"/>
  <c r="G1088" i="4"/>
  <c r="G1089" i="4"/>
  <c r="G1090" i="4"/>
  <c r="G1091" i="4"/>
  <c r="G1092" i="4"/>
  <c r="G1093" i="4"/>
  <c r="G1094" i="4"/>
  <c r="G1095" i="4"/>
  <c r="G1096" i="4"/>
  <c r="G1097" i="4"/>
  <c r="G1098" i="4"/>
  <c r="G1099" i="4"/>
  <c r="G1100" i="4"/>
  <c r="G1101" i="4"/>
  <c r="G1103" i="4"/>
  <c r="G1104" i="4"/>
  <c r="G1105" i="4"/>
  <c r="G1106" i="4"/>
  <c r="G1108" i="4"/>
  <c r="G1109" i="4"/>
  <c r="G1110" i="4"/>
  <c r="G1111" i="4"/>
  <c r="G1112" i="4"/>
  <c r="G1113" i="4"/>
  <c r="G1119" i="4"/>
  <c r="G1120" i="4"/>
  <c r="G1121" i="4"/>
  <c r="G1122" i="4"/>
  <c r="G1125" i="4"/>
  <c r="G1126" i="4"/>
  <c r="G1127" i="4"/>
  <c r="G1128" i="4"/>
  <c r="G1129" i="4"/>
  <c r="G1130" i="4"/>
  <c r="G1131" i="4"/>
  <c r="G1133" i="4"/>
  <c r="G1134" i="4"/>
  <c r="G1135" i="4"/>
  <c r="G1136" i="4"/>
  <c r="G1137" i="4"/>
  <c r="G1138" i="4"/>
  <c r="G1139" i="4"/>
  <c r="G1140" i="4"/>
  <c r="G1142" i="4"/>
  <c r="G1143" i="4"/>
  <c r="G1144" i="4"/>
  <c r="G1145" i="4"/>
  <c r="G1147" i="4"/>
  <c r="G1148" i="4"/>
  <c r="G1149" i="4"/>
  <c r="G1150" i="4"/>
  <c r="G1154" i="4"/>
  <c r="G1155" i="4"/>
  <c r="G1156" i="4"/>
  <c r="G1157" i="4"/>
  <c r="G1158" i="4"/>
  <c r="G1159" i="4"/>
  <c r="G1161" i="4"/>
  <c r="G1162" i="4"/>
  <c r="G1163" i="4"/>
  <c r="G1164" i="4"/>
  <c r="G1171" i="4"/>
  <c r="G1172" i="4"/>
  <c r="G1173" i="4"/>
  <c r="G1174" i="4"/>
  <c r="G3" i="4"/>
  <c r="I36" i="6"/>
  <c r="I38" i="6"/>
  <c r="I40" i="6"/>
  <c r="I42" i="6"/>
  <c r="I44" i="6"/>
  <c r="I46" i="6"/>
  <c r="I48" i="6"/>
  <c r="I50" i="6"/>
  <c r="I52" i="6"/>
  <c r="I54" i="6"/>
  <c r="I56" i="6"/>
  <c r="J56" i="6" s="1"/>
  <c r="I58" i="6"/>
  <c r="J58" i="6" s="1"/>
  <c r="I60" i="6"/>
  <c r="J60" i="6" s="1"/>
  <c r="I62" i="6"/>
  <c r="I64" i="6"/>
  <c r="K64" i="6" s="1"/>
  <c r="I66" i="6"/>
  <c r="K66" i="6" s="1"/>
  <c r="I68" i="6"/>
  <c r="I70" i="6"/>
  <c r="I72" i="6"/>
  <c r="I74" i="6"/>
  <c r="K74" i="6" s="1"/>
  <c r="I76" i="6"/>
  <c r="I78" i="6"/>
  <c r="J78" i="6" s="1"/>
  <c r="I80" i="6"/>
  <c r="I82" i="6"/>
  <c r="I84" i="6"/>
  <c r="I86" i="6"/>
  <c r="I88" i="6"/>
  <c r="I90" i="6"/>
  <c r="J90" i="6" s="1"/>
  <c r="I92" i="6"/>
  <c r="I94" i="6"/>
  <c r="K94" i="6" s="1"/>
  <c r="I96" i="6"/>
  <c r="I98" i="6"/>
  <c r="K98" i="6" s="1"/>
  <c r="I100" i="6"/>
  <c r="I102" i="6"/>
  <c r="I104" i="6"/>
  <c r="I106" i="6"/>
  <c r="J106" i="6" s="1"/>
  <c r="I108" i="6"/>
  <c r="I110" i="6"/>
  <c r="K110" i="6" s="1"/>
  <c r="I112" i="6"/>
  <c r="I114" i="6"/>
  <c r="I116" i="6"/>
  <c r="J116" i="6" s="1"/>
  <c r="I118" i="6"/>
  <c r="J118" i="6" s="1"/>
  <c r="I120" i="6"/>
  <c r="I122" i="6"/>
  <c r="I124" i="6"/>
  <c r="I126" i="6"/>
  <c r="I128" i="6"/>
  <c r="I130" i="6"/>
  <c r="J130" i="6" s="1"/>
  <c r="I132" i="6"/>
  <c r="J132" i="6" s="1"/>
  <c r="I134" i="6"/>
  <c r="I136" i="6"/>
  <c r="I138" i="6"/>
  <c r="I140" i="6"/>
  <c r="I142" i="6"/>
  <c r="I144" i="6"/>
  <c r="I146" i="6"/>
  <c r="J146" i="6" s="1"/>
  <c r="I148" i="6"/>
  <c r="J148" i="6" s="1"/>
  <c r="I150" i="6"/>
  <c r="I152" i="6"/>
  <c r="I154" i="6"/>
  <c r="I156" i="6"/>
  <c r="I158" i="6"/>
  <c r="J158" i="6" s="1"/>
  <c r="I160" i="6"/>
  <c r="I162" i="6"/>
  <c r="J162" i="6" s="1"/>
  <c r="I164" i="6"/>
  <c r="I166" i="6"/>
  <c r="I168" i="6"/>
  <c r="J168" i="6" s="1"/>
  <c r="I170" i="6"/>
  <c r="I172" i="6"/>
  <c r="J172" i="6" s="1"/>
  <c r="I174" i="6"/>
  <c r="K174" i="6" s="1"/>
  <c r="I176" i="6"/>
  <c r="I178" i="6"/>
  <c r="J178" i="6" s="1"/>
  <c r="I180" i="6"/>
  <c r="I182" i="6"/>
  <c r="J182" i="6" s="1"/>
  <c r="I184" i="6"/>
  <c r="I186" i="6"/>
  <c r="I188" i="6"/>
  <c r="I190" i="6"/>
  <c r="J190" i="6" s="1"/>
  <c r="I192" i="6"/>
  <c r="J192" i="6" s="1"/>
  <c r="I194" i="6"/>
  <c r="I196" i="6"/>
  <c r="I198" i="6"/>
  <c r="I200" i="6"/>
  <c r="I202" i="6"/>
  <c r="K202" i="6" s="1"/>
  <c r="I204" i="6"/>
  <c r="I206" i="6"/>
  <c r="I208" i="6"/>
  <c r="I210" i="6"/>
  <c r="J210" i="6" s="1"/>
  <c r="I212" i="6"/>
  <c r="J212" i="6" s="1"/>
  <c r="I214" i="6"/>
  <c r="I216" i="6"/>
  <c r="I218" i="6"/>
  <c r="I220" i="6"/>
  <c r="J220" i="6" s="1"/>
  <c r="I222" i="6"/>
  <c r="I224" i="6"/>
  <c r="I226" i="6"/>
  <c r="I228" i="6"/>
  <c r="I230" i="6"/>
  <c r="J230" i="6" s="1"/>
  <c r="I232" i="6"/>
  <c r="J232" i="6" s="1"/>
  <c r="I234" i="6"/>
  <c r="I236" i="6"/>
  <c r="I238" i="6"/>
  <c r="K238" i="6" s="1"/>
  <c r="I240" i="6"/>
  <c r="I242" i="6"/>
  <c r="I244" i="6"/>
  <c r="J244" i="6" s="1"/>
  <c r="I246" i="6"/>
  <c r="I248" i="6"/>
  <c r="I250" i="6"/>
  <c r="I252" i="6"/>
  <c r="I254" i="6"/>
  <c r="I256" i="6"/>
  <c r="I258" i="6"/>
  <c r="I260" i="6"/>
  <c r="I262" i="6"/>
  <c r="J262" i="6" s="1"/>
  <c r="I264" i="6"/>
  <c r="J264" i="6" s="1"/>
  <c r="I266" i="6"/>
  <c r="I268" i="6"/>
  <c r="I270" i="6"/>
  <c r="I272" i="6"/>
  <c r="J272" i="6" s="1"/>
  <c r="I274" i="6"/>
  <c r="J274" i="6" s="1"/>
  <c r="I276" i="6"/>
  <c r="J276" i="6" s="1"/>
  <c r="I278" i="6"/>
  <c r="I280" i="6"/>
  <c r="I282" i="6"/>
  <c r="I284" i="6"/>
  <c r="I286" i="6"/>
  <c r="I288" i="6"/>
  <c r="I290" i="6"/>
  <c r="I292" i="6"/>
  <c r="I294" i="6"/>
  <c r="J294" i="6" s="1"/>
  <c r="I296" i="6"/>
  <c r="J296" i="6" s="1"/>
  <c r="I298" i="6"/>
  <c r="I300" i="6"/>
  <c r="I302" i="6"/>
  <c r="I304" i="6"/>
  <c r="I306" i="6"/>
  <c r="I308" i="6"/>
  <c r="J308" i="6" s="1"/>
  <c r="I310" i="6"/>
  <c r="I312" i="6"/>
  <c r="K312" i="6" s="1"/>
  <c r="I314" i="6"/>
  <c r="I316" i="6"/>
  <c r="I318" i="6"/>
  <c r="I320" i="6"/>
  <c r="I322" i="6"/>
  <c r="I324" i="6"/>
  <c r="J324" i="6" s="1"/>
  <c r="I326" i="6"/>
  <c r="J326" i="6" s="1"/>
  <c r="I328" i="6"/>
  <c r="J328" i="6" s="1"/>
  <c r="I330" i="6"/>
  <c r="I332" i="6"/>
  <c r="I334" i="6"/>
  <c r="I336" i="6"/>
  <c r="J336" i="6" s="1"/>
  <c r="I338" i="6"/>
  <c r="J338" i="6" s="1"/>
  <c r="I340" i="6"/>
  <c r="K340" i="6" s="1"/>
  <c r="I342" i="6"/>
  <c r="I344" i="6"/>
  <c r="I346" i="6"/>
  <c r="I348" i="6"/>
  <c r="I350" i="6"/>
  <c r="I352" i="6"/>
  <c r="I354" i="6"/>
  <c r="I356" i="6"/>
  <c r="J356" i="6" s="1"/>
  <c r="I358" i="6"/>
  <c r="I360" i="6"/>
  <c r="I362" i="6"/>
  <c r="I364" i="6"/>
  <c r="I366" i="6"/>
  <c r="K366" i="6" s="1"/>
  <c r="I368" i="6"/>
  <c r="J368" i="6" s="1"/>
  <c r="I370" i="6"/>
  <c r="J370" i="6" s="1"/>
  <c r="I372" i="6"/>
  <c r="I374" i="6"/>
  <c r="I376" i="6"/>
  <c r="J376" i="6" s="1"/>
  <c r="I378" i="6"/>
  <c r="J378" i="6" s="1"/>
  <c r="I380" i="6"/>
  <c r="I382" i="6"/>
  <c r="I384" i="6"/>
  <c r="I386" i="6"/>
  <c r="I388" i="6"/>
  <c r="K388" i="6" s="1"/>
  <c r="I390" i="6"/>
  <c r="I392" i="6"/>
  <c r="I394" i="6"/>
  <c r="I397" i="6"/>
  <c r="J397" i="6" s="1"/>
  <c r="I399" i="6"/>
  <c r="J399" i="6" s="1"/>
  <c r="I401" i="6"/>
  <c r="I403" i="6"/>
  <c r="I405" i="6"/>
  <c r="I407" i="6"/>
  <c r="I409" i="6"/>
  <c r="I411" i="6"/>
  <c r="I413" i="6"/>
  <c r="I415" i="6"/>
  <c r="K415" i="6" s="1"/>
  <c r="I417" i="6"/>
  <c r="I419" i="6"/>
  <c r="I421" i="6"/>
  <c r="I423" i="6"/>
  <c r="I425" i="6"/>
  <c r="I427" i="6"/>
  <c r="I429" i="6"/>
  <c r="J429" i="6" s="1"/>
  <c r="I431" i="6"/>
  <c r="J431" i="6" s="1"/>
  <c r="I433" i="6"/>
  <c r="I435" i="6"/>
  <c r="I437" i="6"/>
  <c r="I439" i="6"/>
  <c r="I441" i="6"/>
  <c r="I443" i="6"/>
  <c r="J443" i="6" s="1"/>
  <c r="I445" i="6"/>
  <c r="I447" i="6"/>
  <c r="I449" i="6"/>
  <c r="I451" i="6"/>
  <c r="I453" i="6"/>
  <c r="I455" i="6"/>
  <c r="I457" i="6"/>
  <c r="I459" i="6"/>
  <c r="I461" i="6"/>
  <c r="J461" i="6" s="1"/>
  <c r="I463" i="6"/>
  <c r="K463" i="6" s="1"/>
  <c r="I465" i="6"/>
  <c r="I467" i="6"/>
  <c r="I469" i="6"/>
  <c r="I471" i="6"/>
  <c r="I473" i="6"/>
  <c r="I475" i="6"/>
  <c r="J475" i="6" s="1"/>
  <c r="I477" i="6"/>
  <c r="I479" i="6"/>
  <c r="I481" i="6"/>
  <c r="I483" i="6"/>
  <c r="J483" i="6" s="1"/>
  <c r="I485" i="6"/>
  <c r="I487" i="6"/>
  <c r="I489" i="6"/>
  <c r="I491" i="6"/>
  <c r="I493" i="6"/>
  <c r="I495" i="6"/>
  <c r="I497" i="6"/>
  <c r="I499" i="6"/>
  <c r="I501" i="6"/>
  <c r="I503" i="6"/>
  <c r="J503" i="6" s="1"/>
  <c r="I505" i="6"/>
  <c r="I507" i="6"/>
  <c r="I509" i="6"/>
  <c r="I511" i="6"/>
  <c r="I513" i="6"/>
  <c r="I515" i="6"/>
  <c r="I517" i="6"/>
  <c r="I519" i="6"/>
  <c r="K519" i="6" s="1"/>
  <c r="I521" i="6"/>
  <c r="I523" i="6"/>
  <c r="I525" i="6"/>
  <c r="I527" i="6"/>
  <c r="I529" i="6"/>
  <c r="I531" i="6"/>
  <c r="I533" i="6"/>
  <c r="I535" i="6"/>
  <c r="I537" i="6"/>
  <c r="I539" i="6"/>
  <c r="I541" i="6"/>
  <c r="I543" i="6"/>
  <c r="J543" i="6" s="1"/>
  <c r="I545" i="6"/>
  <c r="I547" i="6"/>
  <c r="J547" i="6" s="1"/>
  <c r="I549" i="6"/>
  <c r="I551" i="6"/>
  <c r="I553" i="6"/>
  <c r="I555" i="6"/>
  <c r="I557" i="6"/>
  <c r="I559" i="6"/>
  <c r="I561" i="6"/>
  <c r="I563" i="6"/>
  <c r="I565" i="6"/>
  <c r="J565" i="6" s="1"/>
  <c r="I567" i="6"/>
  <c r="I569" i="6"/>
  <c r="I571" i="6"/>
  <c r="I573" i="6"/>
  <c r="I575" i="6"/>
  <c r="I577" i="6"/>
  <c r="I579" i="6"/>
  <c r="I581" i="6"/>
  <c r="I583" i="6"/>
  <c r="I585" i="6"/>
  <c r="I587" i="6"/>
  <c r="J587" i="6" s="1"/>
  <c r="I589" i="6"/>
  <c r="I591" i="6"/>
  <c r="I593" i="6"/>
  <c r="I595" i="6"/>
  <c r="I597" i="6"/>
  <c r="I599" i="6"/>
  <c r="I601" i="6"/>
  <c r="I603" i="6"/>
  <c r="I605" i="6"/>
  <c r="I607" i="6"/>
  <c r="J607" i="6" s="1"/>
  <c r="I609" i="6"/>
  <c r="I611" i="6"/>
  <c r="I613" i="6"/>
  <c r="I615" i="6"/>
  <c r="I617" i="6"/>
  <c r="I619" i="6"/>
  <c r="I621" i="6"/>
  <c r="J621" i="6" s="1"/>
  <c r="I623" i="6"/>
  <c r="I625" i="6"/>
  <c r="I627" i="6"/>
  <c r="I629" i="6"/>
  <c r="J629" i="6" s="1"/>
  <c r="I631" i="6"/>
  <c r="I633" i="6"/>
  <c r="I635" i="6"/>
  <c r="I637" i="6"/>
  <c r="I639" i="6"/>
  <c r="I641" i="6"/>
  <c r="I643" i="6"/>
  <c r="I645" i="6"/>
  <c r="I647" i="6"/>
  <c r="I649" i="6"/>
  <c r="I651" i="6"/>
  <c r="J651" i="6" s="1"/>
  <c r="I653" i="6"/>
  <c r="I655" i="6"/>
  <c r="I657" i="6"/>
  <c r="I659" i="6"/>
  <c r="I661" i="6"/>
  <c r="J661" i="6" s="1"/>
  <c r="I663" i="6"/>
  <c r="K663" i="6" s="1"/>
  <c r="I665" i="6"/>
  <c r="I667" i="6"/>
  <c r="J667" i="6" s="1"/>
  <c r="I669" i="6"/>
  <c r="I671" i="6"/>
  <c r="I673" i="6"/>
  <c r="I675" i="6"/>
  <c r="I677" i="6"/>
  <c r="I679" i="6"/>
  <c r="J679" i="6" s="1"/>
  <c r="I681" i="6"/>
  <c r="I683" i="6"/>
  <c r="I685" i="6"/>
  <c r="I687" i="6"/>
  <c r="I689" i="6"/>
  <c r="I691" i="6"/>
  <c r="I693" i="6"/>
  <c r="J693" i="6" s="1"/>
  <c r="I695" i="6"/>
  <c r="I697" i="6"/>
  <c r="I699" i="6"/>
  <c r="J699" i="6" s="1"/>
  <c r="I701" i="6"/>
  <c r="I703" i="6"/>
  <c r="I705" i="6"/>
  <c r="I707" i="6"/>
  <c r="I709" i="6"/>
  <c r="J709" i="6" s="1"/>
  <c r="I711" i="6"/>
  <c r="I713" i="6"/>
  <c r="I715" i="6"/>
  <c r="I717" i="6"/>
  <c r="I719" i="6"/>
  <c r="I721" i="6"/>
  <c r="I723" i="6"/>
  <c r="I725" i="6"/>
  <c r="I727" i="6"/>
  <c r="J727" i="6" s="1"/>
  <c r="I729" i="6"/>
  <c r="I731" i="6"/>
  <c r="I733" i="6"/>
  <c r="I735" i="6"/>
  <c r="I737" i="6"/>
  <c r="I739" i="6"/>
  <c r="J739" i="6" s="1"/>
  <c r="I741" i="6"/>
  <c r="I743" i="6"/>
  <c r="I745" i="6"/>
  <c r="I747" i="6"/>
  <c r="I749" i="6"/>
  <c r="I751" i="6"/>
  <c r="I753" i="6"/>
  <c r="I755" i="6"/>
  <c r="J755" i="6" s="1"/>
  <c r="I757" i="6"/>
  <c r="I759" i="6"/>
  <c r="I761" i="6"/>
  <c r="K761" i="6" s="1"/>
  <c r="I763" i="6"/>
  <c r="I765" i="6"/>
  <c r="I767" i="6"/>
  <c r="I769" i="6"/>
  <c r="J769" i="6" s="1"/>
  <c r="I771" i="6"/>
  <c r="I773" i="6"/>
  <c r="I775" i="6"/>
  <c r="I777" i="6"/>
  <c r="I779" i="6"/>
  <c r="I781" i="6"/>
  <c r="I783" i="6"/>
  <c r="J783" i="6" s="1"/>
  <c r="I785" i="6"/>
  <c r="I787" i="6"/>
  <c r="I789" i="6"/>
  <c r="I791" i="6"/>
  <c r="I793" i="6"/>
  <c r="J793" i="6" s="1"/>
  <c r="I795" i="6"/>
  <c r="I797" i="6"/>
  <c r="J797" i="6" s="1"/>
  <c r="I799" i="6"/>
  <c r="J799" i="6" s="1"/>
  <c r="I801" i="6"/>
  <c r="I803" i="6"/>
  <c r="I805" i="6"/>
  <c r="I807" i="6"/>
  <c r="I809" i="6"/>
  <c r="J809" i="6" s="1"/>
  <c r="I811" i="6"/>
  <c r="I813" i="6"/>
  <c r="I815" i="6"/>
  <c r="I817" i="6"/>
  <c r="I819" i="6"/>
  <c r="I821" i="6"/>
  <c r="J821" i="6" s="1"/>
  <c r="I823" i="6"/>
  <c r="I825" i="6"/>
  <c r="I827" i="6"/>
  <c r="J827" i="6" s="1"/>
  <c r="I829" i="6"/>
  <c r="I831" i="6"/>
  <c r="I833" i="6"/>
  <c r="I835" i="6"/>
  <c r="I837" i="6"/>
  <c r="I839" i="6"/>
  <c r="I841" i="6"/>
  <c r="J841" i="6" s="1"/>
  <c r="I843" i="6"/>
  <c r="I845" i="6"/>
  <c r="I847" i="6"/>
  <c r="I849" i="6"/>
  <c r="I851" i="6"/>
  <c r="J851" i="6" s="1"/>
  <c r="I854" i="6"/>
  <c r="K854" i="6" s="1"/>
  <c r="I856" i="6"/>
  <c r="I858" i="6"/>
  <c r="I860" i="6"/>
  <c r="I862" i="6"/>
  <c r="I864" i="6"/>
  <c r="I866" i="6"/>
  <c r="I868" i="6"/>
  <c r="I870" i="6"/>
  <c r="J870" i="6" s="1"/>
  <c r="I872" i="6"/>
  <c r="J872" i="6" s="1"/>
  <c r="I874" i="6"/>
  <c r="J874" i="6" s="1"/>
  <c r="I876" i="6"/>
  <c r="K876" i="6" s="1"/>
  <c r="I878" i="6"/>
  <c r="I880" i="6"/>
  <c r="I882" i="6"/>
  <c r="J882" i="6" s="1"/>
  <c r="I884" i="6"/>
  <c r="I886" i="6"/>
  <c r="I888" i="6"/>
  <c r="I890" i="6"/>
  <c r="I892" i="6"/>
  <c r="J892" i="6" s="1"/>
  <c r="I894" i="6"/>
  <c r="I896" i="6"/>
  <c r="I898" i="6"/>
  <c r="I900" i="6"/>
  <c r="J900" i="6" s="1"/>
  <c r="I902" i="6"/>
  <c r="J902" i="6" s="1"/>
  <c r="I904" i="6"/>
  <c r="J904" i="6" s="1"/>
  <c r="I906" i="6"/>
  <c r="I908" i="6"/>
  <c r="K908" i="6" s="1"/>
  <c r="I910" i="6"/>
  <c r="J910" i="6" s="1"/>
  <c r="I912" i="6"/>
  <c r="J912" i="6" s="1"/>
  <c r="I914" i="6"/>
  <c r="I916" i="6"/>
  <c r="I918" i="6"/>
  <c r="K918" i="6" s="1"/>
  <c r="I920" i="6"/>
  <c r="I922" i="6"/>
  <c r="I924" i="6"/>
  <c r="I926" i="6"/>
  <c r="K926" i="6" s="1"/>
  <c r="I928" i="6"/>
  <c r="J928" i="6" s="1"/>
  <c r="I930" i="6"/>
  <c r="J930" i="6" s="1"/>
  <c r="I932" i="6"/>
  <c r="I934" i="6"/>
  <c r="I936" i="6"/>
  <c r="I938" i="6"/>
  <c r="J938" i="6" s="1"/>
  <c r="I940" i="6"/>
  <c r="J940" i="6" s="1"/>
  <c r="I942" i="6"/>
  <c r="I944" i="6"/>
  <c r="I946" i="6"/>
  <c r="J946" i="6" s="1"/>
  <c r="I948" i="6"/>
  <c r="J948" i="6" s="1"/>
  <c r="I950" i="6"/>
  <c r="I952" i="6"/>
  <c r="I954" i="6"/>
  <c r="I956" i="6"/>
  <c r="J956" i="6" s="1"/>
  <c r="I958" i="6"/>
  <c r="J958" i="6" s="1"/>
  <c r="I960" i="6"/>
  <c r="I962" i="6"/>
  <c r="I964" i="6"/>
  <c r="I966" i="6"/>
  <c r="J966" i="6" s="1"/>
  <c r="I968" i="6"/>
  <c r="J968" i="6" s="1"/>
  <c r="I970" i="6"/>
  <c r="I972" i="6"/>
  <c r="I974" i="6"/>
  <c r="I976" i="6"/>
  <c r="I978" i="6"/>
  <c r="I980" i="6"/>
  <c r="K980" i="6" s="1"/>
  <c r="I982" i="6"/>
  <c r="J982" i="6" s="1"/>
  <c r="I984" i="6"/>
  <c r="J984" i="6" s="1"/>
  <c r="I986" i="6"/>
  <c r="J986" i="6" s="1"/>
  <c r="I988" i="6"/>
  <c r="K988" i="6" s="1"/>
  <c r="I990" i="6"/>
  <c r="I992" i="6"/>
  <c r="I994" i="6"/>
  <c r="J994" i="6" s="1"/>
  <c r="I996" i="6"/>
  <c r="I998" i="6"/>
  <c r="I1000" i="6"/>
  <c r="I1002" i="6"/>
  <c r="J1002" i="6" s="1"/>
  <c r="I1004" i="6"/>
  <c r="I1006" i="6"/>
  <c r="I1008" i="6"/>
  <c r="I1010" i="6"/>
  <c r="J1010" i="6" s="1"/>
  <c r="I1012" i="6"/>
  <c r="J1012" i="6" s="1"/>
  <c r="I1014" i="6"/>
  <c r="I1016" i="6"/>
  <c r="I1018" i="6"/>
  <c r="I1020" i="6"/>
  <c r="J1020" i="6" s="1"/>
  <c r="I1022" i="6"/>
  <c r="I1024" i="6"/>
  <c r="I1026" i="6"/>
  <c r="I1028" i="6"/>
  <c r="J1028" i="6" s="1"/>
  <c r="I1030" i="6"/>
  <c r="J1030" i="6" s="1"/>
  <c r="I1032" i="6"/>
  <c r="I1034" i="6"/>
  <c r="I1036" i="6"/>
  <c r="I1038" i="6"/>
  <c r="J1038" i="6" s="1"/>
  <c r="I1040" i="6"/>
  <c r="J1040" i="6" s="1"/>
  <c r="I1042" i="6"/>
  <c r="I1044" i="6"/>
  <c r="I1046" i="6"/>
  <c r="I1048" i="6"/>
  <c r="I1050" i="6"/>
  <c r="J1050" i="6" s="1"/>
  <c r="I1052" i="6"/>
  <c r="I1054" i="6"/>
  <c r="I1056" i="6"/>
  <c r="J1056" i="6" s="1"/>
  <c r="I1058" i="6"/>
  <c r="J1058" i="6" s="1"/>
  <c r="I1060" i="6"/>
  <c r="I1062" i="6"/>
  <c r="I1064" i="6"/>
  <c r="I1066" i="6"/>
  <c r="J1066" i="6" s="1"/>
  <c r="I1068" i="6"/>
  <c r="J1068" i="6" s="1"/>
  <c r="I1070" i="6"/>
  <c r="I1072" i="6"/>
  <c r="I1074" i="6"/>
  <c r="I1076" i="6"/>
  <c r="J1076" i="6" s="1"/>
  <c r="I1078" i="6"/>
  <c r="I1080" i="6"/>
  <c r="I1082" i="6"/>
  <c r="I1084" i="6"/>
  <c r="J1084" i="6" s="1"/>
  <c r="I1086" i="6"/>
  <c r="I1088" i="6"/>
  <c r="I1090" i="6"/>
  <c r="I1092" i="6"/>
  <c r="J1092" i="6" s="1"/>
  <c r="I1094" i="6"/>
  <c r="J1094" i="6" s="1"/>
  <c r="I1096" i="6"/>
  <c r="J1096" i="6" s="1"/>
  <c r="M3" i="3"/>
  <c r="M4" i="3"/>
  <c r="M5"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225" i="3"/>
  <c r="M226" i="3"/>
  <c r="M227" i="3"/>
  <c r="M228" i="3"/>
  <c r="M229" i="3"/>
  <c r="M230" i="3"/>
  <c r="M231" i="3"/>
  <c r="M232" i="3"/>
  <c r="M233" i="3"/>
  <c r="M234" i="3"/>
  <c r="M235" i="3"/>
  <c r="M236" i="3"/>
  <c r="M237" i="3"/>
  <c r="M238" i="3"/>
  <c r="M239" i="3"/>
  <c r="M240" i="3"/>
  <c r="M241" i="3"/>
  <c r="M242" i="3"/>
  <c r="M243" i="3"/>
  <c r="M244" i="3"/>
  <c r="M245" i="3"/>
  <c r="M246" i="3"/>
  <c r="M247" i="3"/>
  <c r="M248" i="3"/>
  <c r="M249" i="3"/>
  <c r="M250" i="3"/>
  <c r="M251" i="3"/>
  <c r="M252" i="3"/>
  <c r="M253" i="3"/>
  <c r="M254" i="3"/>
  <c r="M255" i="3"/>
  <c r="M256" i="3"/>
  <c r="M257" i="3"/>
  <c r="M258" i="3"/>
  <c r="M259" i="3"/>
  <c r="M260" i="3"/>
  <c r="M261" i="3"/>
  <c r="M262" i="3"/>
  <c r="M263" i="3"/>
  <c r="M264" i="3"/>
  <c r="M265" i="3"/>
  <c r="M266" i="3"/>
  <c r="M267" i="3"/>
  <c r="M268" i="3"/>
  <c r="M269" i="3"/>
  <c r="M270" i="3"/>
  <c r="M271" i="3"/>
  <c r="M272" i="3"/>
  <c r="M273" i="3"/>
  <c r="M274" i="3"/>
  <c r="M275" i="3"/>
  <c r="M276" i="3"/>
  <c r="M277" i="3"/>
  <c r="M278" i="3"/>
  <c r="M279" i="3"/>
  <c r="M280" i="3"/>
  <c r="M281" i="3"/>
  <c r="M282" i="3"/>
  <c r="M283" i="3"/>
  <c r="M284" i="3"/>
  <c r="M285" i="3"/>
  <c r="M286" i="3"/>
  <c r="M287" i="3"/>
  <c r="M288" i="3"/>
  <c r="M289" i="3"/>
  <c r="M290" i="3"/>
  <c r="M291" i="3"/>
  <c r="M292" i="3"/>
  <c r="M293" i="3"/>
  <c r="M294" i="3"/>
  <c r="M295" i="3"/>
  <c r="M296" i="3"/>
  <c r="M297" i="3"/>
  <c r="M298" i="3"/>
  <c r="M299" i="3"/>
  <c r="M300" i="3"/>
  <c r="M301" i="3"/>
  <c r="M302" i="3"/>
  <c r="M303" i="3"/>
  <c r="M304" i="3"/>
  <c r="M305" i="3"/>
  <c r="M306" i="3"/>
  <c r="M307" i="3"/>
  <c r="M308" i="3"/>
  <c r="M309" i="3"/>
  <c r="M310" i="3"/>
  <c r="M311" i="3"/>
  <c r="M312" i="3"/>
  <c r="M313" i="3"/>
  <c r="M314" i="3"/>
  <c r="M315" i="3"/>
  <c r="M316" i="3"/>
  <c r="M317" i="3"/>
  <c r="M318" i="3"/>
  <c r="M319" i="3"/>
  <c r="M320" i="3"/>
  <c r="M321" i="3"/>
  <c r="M322" i="3"/>
  <c r="M323" i="3"/>
  <c r="M324" i="3"/>
  <c r="M325" i="3"/>
  <c r="M326" i="3"/>
  <c r="M327" i="3"/>
  <c r="M328" i="3"/>
  <c r="M329" i="3"/>
  <c r="M330" i="3"/>
  <c r="M331" i="3"/>
  <c r="M332" i="3"/>
  <c r="M333" i="3"/>
  <c r="M334" i="3"/>
  <c r="M335" i="3"/>
  <c r="M336" i="3"/>
  <c r="M337" i="3"/>
  <c r="M338" i="3"/>
  <c r="M339" i="3"/>
  <c r="M340" i="3"/>
  <c r="M341" i="3"/>
  <c r="M342" i="3"/>
  <c r="M343" i="3"/>
  <c r="M344" i="3"/>
  <c r="M345" i="3"/>
  <c r="M346" i="3"/>
  <c r="M347" i="3"/>
  <c r="M348" i="3"/>
  <c r="M349" i="3"/>
  <c r="M350" i="3"/>
  <c r="M351" i="3"/>
  <c r="M352" i="3"/>
  <c r="M353" i="3"/>
  <c r="M354" i="3"/>
  <c r="M355" i="3"/>
  <c r="M356" i="3"/>
  <c r="M357" i="3"/>
  <c r="M358" i="3"/>
  <c r="M359" i="3"/>
  <c r="M360" i="3"/>
  <c r="M361" i="3"/>
  <c r="M362" i="3"/>
  <c r="M363" i="3"/>
  <c r="M364" i="3"/>
  <c r="M365" i="3"/>
  <c r="M366" i="3"/>
  <c r="M367" i="3"/>
  <c r="M368" i="3"/>
  <c r="M369" i="3"/>
  <c r="M370" i="3"/>
  <c r="M371" i="3"/>
  <c r="M372" i="3"/>
  <c r="M373" i="3"/>
  <c r="M374" i="3"/>
  <c r="M375" i="3"/>
  <c r="M376" i="3"/>
  <c r="M377" i="3"/>
  <c r="M378" i="3"/>
  <c r="M379" i="3"/>
  <c r="M380" i="3"/>
  <c r="M381" i="3"/>
  <c r="M382" i="3"/>
  <c r="M383" i="3"/>
  <c r="M384" i="3"/>
  <c r="M385" i="3"/>
  <c r="M386" i="3"/>
  <c r="M387" i="3"/>
  <c r="M388" i="3"/>
  <c r="M389" i="3"/>
  <c r="M390" i="3"/>
  <c r="M391" i="3"/>
  <c r="M392" i="3"/>
  <c r="M393" i="3"/>
  <c r="M394" i="3"/>
  <c r="M395" i="3"/>
  <c r="M396" i="3"/>
  <c r="M397" i="3"/>
  <c r="M398" i="3"/>
  <c r="M399" i="3"/>
  <c r="M400" i="3"/>
  <c r="M401" i="3"/>
  <c r="M402" i="3"/>
  <c r="M403" i="3"/>
  <c r="M404" i="3"/>
  <c r="M405" i="3"/>
  <c r="M406" i="3"/>
  <c r="M407" i="3"/>
  <c r="M408" i="3"/>
  <c r="M409" i="3"/>
  <c r="M410" i="3"/>
  <c r="M411" i="3"/>
  <c r="M412" i="3"/>
  <c r="M413" i="3"/>
  <c r="M414" i="3"/>
  <c r="M415" i="3"/>
  <c r="M416" i="3"/>
  <c r="M417" i="3"/>
  <c r="M418" i="3"/>
  <c r="M419" i="3"/>
  <c r="M420" i="3"/>
  <c r="M421" i="3"/>
  <c r="M422" i="3"/>
  <c r="M423" i="3"/>
  <c r="M424" i="3"/>
  <c r="M425" i="3"/>
  <c r="M426" i="3"/>
  <c r="M427" i="3"/>
  <c r="M428" i="3"/>
  <c r="M429" i="3"/>
  <c r="M430" i="3"/>
  <c r="M431" i="3"/>
  <c r="M432" i="3"/>
  <c r="M433" i="3"/>
  <c r="M434" i="3"/>
  <c r="M435" i="3"/>
  <c r="M436" i="3"/>
  <c r="M437" i="3"/>
  <c r="M438" i="3"/>
  <c r="M439" i="3"/>
  <c r="M440" i="3"/>
  <c r="M441" i="3"/>
  <c r="M442" i="3"/>
  <c r="M443" i="3"/>
  <c r="M444" i="3"/>
  <c r="M445" i="3"/>
  <c r="M446" i="3"/>
  <c r="M447" i="3"/>
  <c r="M448" i="3"/>
  <c r="M449" i="3"/>
  <c r="M450" i="3"/>
  <c r="M451" i="3"/>
  <c r="M452" i="3"/>
  <c r="M453" i="3"/>
  <c r="M454" i="3"/>
  <c r="M455" i="3"/>
  <c r="M456" i="3"/>
  <c r="M457" i="3"/>
  <c r="M458" i="3"/>
  <c r="M459" i="3"/>
  <c r="M460" i="3"/>
  <c r="M461" i="3"/>
  <c r="M462" i="3"/>
  <c r="M463" i="3"/>
  <c r="M464" i="3"/>
  <c r="M465" i="3"/>
  <c r="M466" i="3"/>
  <c r="M467" i="3"/>
  <c r="M468" i="3"/>
  <c r="M469" i="3"/>
  <c r="M470" i="3"/>
  <c r="M471" i="3"/>
  <c r="M472" i="3"/>
  <c r="M473" i="3"/>
  <c r="M474" i="3"/>
  <c r="M475" i="3"/>
  <c r="M476" i="3"/>
  <c r="M477" i="3"/>
  <c r="M478" i="3"/>
  <c r="M479" i="3"/>
  <c r="M480" i="3"/>
  <c r="M481" i="3"/>
  <c r="M482" i="3"/>
  <c r="M483" i="3"/>
  <c r="M484" i="3"/>
  <c r="M485" i="3"/>
  <c r="M486" i="3"/>
  <c r="M487" i="3"/>
  <c r="M488" i="3"/>
  <c r="M489" i="3"/>
  <c r="M490" i="3"/>
  <c r="M491" i="3"/>
  <c r="M492" i="3"/>
  <c r="M493" i="3"/>
  <c r="M494" i="3"/>
  <c r="M495" i="3"/>
  <c r="M496" i="3"/>
  <c r="M497" i="3"/>
  <c r="M498" i="3"/>
  <c r="M499" i="3"/>
  <c r="M500" i="3"/>
  <c r="M501" i="3"/>
  <c r="M502" i="3"/>
  <c r="M503" i="3"/>
  <c r="M504" i="3"/>
  <c r="M505" i="3"/>
  <c r="M506" i="3"/>
  <c r="M507" i="3"/>
  <c r="M508" i="3"/>
  <c r="M509" i="3"/>
  <c r="M510" i="3"/>
  <c r="M511" i="3"/>
  <c r="M512" i="3"/>
  <c r="M513" i="3"/>
  <c r="M514" i="3"/>
  <c r="M515" i="3"/>
  <c r="M516" i="3"/>
  <c r="M517" i="3"/>
  <c r="M518" i="3"/>
  <c r="M519" i="3"/>
  <c r="M520" i="3"/>
  <c r="M521" i="3"/>
  <c r="M522" i="3"/>
  <c r="M523" i="3"/>
  <c r="M524" i="3"/>
  <c r="M525" i="3"/>
  <c r="M526" i="3"/>
  <c r="M527" i="3"/>
  <c r="M528" i="3"/>
  <c r="M529" i="3"/>
  <c r="M530" i="3"/>
  <c r="M531" i="3"/>
  <c r="M532" i="3"/>
  <c r="M533" i="3"/>
  <c r="M534" i="3"/>
  <c r="M535" i="3"/>
  <c r="M536" i="3"/>
  <c r="M537" i="3"/>
  <c r="M538" i="3"/>
  <c r="M539" i="3"/>
  <c r="M540" i="3"/>
  <c r="M541" i="3"/>
  <c r="M542" i="3"/>
  <c r="M543" i="3"/>
  <c r="M544" i="3"/>
  <c r="M545" i="3"/>
  <c r="M546" i="3"/>
  <c r="M547" i="3"/>
  <c r="M548" i="3"/>
  <c r="M549" i="3"/>
  <c r="M550" i="3"/>
  <c r="M551" i="3"/>
  <c r="M552" i="3"/>
  <c r="M553" i="3"/>
  <c r="M554" i="3"/>
  <c r="M555" i="3"/>
  <c r="M556" i="3"/>
  <c r="M557" i="3"/>
  <c r="M558" i="3"/>
  <c r="M559" i="3"/>
  <c r="M560" i="3"/>
  <c r="M561" i="3"/>
  <c r="M562" i="3"/>
  <c r="M563" i="3"/>
  <c r="M564" i="3"/>
  <c r="M565" i="3"/>
  <c r="M566" i="3"/>
  <c r="M567" i="3"/>
  <c r="M568" i="3"/>
  <c r="M569" i="3"/>
  <c r="M570" i="3"/>
  <c r="M571" i="3"/>
  <c r="M572" i="3"/>
  <c r="M573" i="3"/>
  <c r="M574" i="3"/>
  <c r="M575" i="3"/>
  <c r="M576" i="3"/>
  <c r="M577" i="3"/>
  <c r="M578" i="3"/>
  <c r="M579" i="3"/>
  <c r="M580" i="3"/>
  <c r="M581" i="3"/>
  <c r="M582" i="3"/>
  <c r="M583" i="3"/>
  <c r="M584" i="3"/>
  <c r="M585" i="3"/>
  <c r="M586" i="3"/>
  <c r="M587" i="3"/>
  <c r="M588" i="3"/>
  <c r="M589" i="3"/>
  <c r="M590" i="3"/>
  <c r="M591" i="3"/>
  <c r="M592" i="3"/>
  <c r="M593" i="3"/>
  <c r="M594" i="3"/>
  <c r="M595" i="3"/>
  <c r="M596" i="3"/>
  <c r="M597" i="3"/>
  <c r="M598" i="3"/>
  <c r="M599" i="3"/>
  <c r="M600" i="3"/>
  <c r="M601" i="3"/>
  <c r="M602" i="3"/>
  <c r="M603" i="3"/>
  <c r="M604" i="3"/>
  <c r="M605" i="3"/>
  <c r="M606" i="3"/>
  <c r="M607" i="3"/>
  <c r="M608" i="3"/>
  <c r="M609" i="3"/>
  <c r="M610" i="3"/>
  <c r="M611" i="3"/>
  <c r="M612" i="3"/>
  <c r="M613" i="3"/>
  <c r="M614" i="3"/>
  <c r="M615" i="3"/>
  <c r="M616" i="3"/>
  <c r="M617" i="3"/>
  <c r="M618" i="3"/>
  <c r="M619" i="3"/>
  <c r="M620" i="3"/>
  <c r="M621" i="3"/>
  <c r="M622" i="3"/>
  <c r="M623" i="3"/>
  <c r="M624" i="3"/>
  <c r="M625" i="3"/>
  <c r="M626" i="3"/>
  <c r="M627" i="3"/>
  <c r="M628" i="3"/>
  <c r="M629" i="3"/>
  <c r="M630" i="3"/>
  <c r="M631" i="3"/>
  <c r="M632" i="3"/>
  <c r="M633" i="3"/>
  <c r="M634" i="3"/>
  <c r="M635" i="3"/>
  <c r="M636" i="3"/>
  <c r="M637" i="3"/>
  <c r="M638" i="3"/>
  <c r="M639" i="3"/>
  <c r="M640" i="3"/>
  <c r="M641" i="3"/>
  <c r="M642" i="3"/>
  <c r="M643" i="3"/>
  <c r="M644" i="3"/>
  <c r="M645" i="3"/>
  <c r="M646" i="3"/>
  <c r="M647" i="3"/>
  <c r="M648" i="3"/>
  <c r="M649" i="3"/>
  <c r="M650" i="3"/>
  <c r="M651" i="3"/>
  <c r="M652" i="3"/>
  <c r="M653" i="3"/>
  <c r="M654" i="3"/>
  <c r="M655" i="3"/>
  <c r="M656" i="3"/>
  <c r="M657" i="3"/>
  <c r="M658" i="3"/>
  <c r="M659" i="3"/>
  <c r="M660" i="3"/>
  <c r="M661" i="3"/>
  <c r="M662" i="3"/>
  <c r="M663" i="3"/>
  <c r="M664" i="3"/>
  <c r="M665" i="3"/>
  <c r="M666" i="3"/>
  <c r="M667" i="3"/>
  <c r="M668" i="3"/>
  <c r="M669" i="3"/>
  <c r="M670" i="3"/>
  <c r="M671" i="3"/>
  <c r="M672" i="3"/>
  <c r="M673" i="3"/>
  <c r="M674" i="3"/>
  <c r="M675" i="3"/>
  <c r="M676" i="3"/>
  <c r="M677" i="3"/>
  <c r="M678" i="3"/>
  <c r="M679" i="3"/>
  <c r="M680" i="3"/>
  <c r="M681" i="3"/>
  <c r="M682" i="3"/>
  <c r="M683" i="3"/>
  <c r="M684" i="3"/>
  <c r="M685" i="3"/>
  <c r="M686" i="3"/>
  <c r="M687" i="3"/>
  <c r="M688" i="3"/>
  <c r="M689" i="3"/>
  <c r="M690" i="3"/>
  <c r="M691" i="3"/>
  <c r="M692" i="3"/>
  <c r="M693" i="3"/>
  <c r="M694" i="3"/>
  <c r="M695" i="3"/>
  <c r="M696" i="3"/>
  <c r="M697" i="3"/>
  <c r="M698" i="3"/>
  <c r="M699" i="3"/>
  <c r="M700" i="3"/>
  <c r="M701" i="3"/>
  <c r="M702" i="3"/>
  <c r="M703" i="3"/>
  <c r="M704" i="3"/>
  <c r="M705" i="3"/>
  <c r="M706" i="3"/>
  <c r="M707" i="3"/>
  <c r="M708" i="3"/>
  <c r="M709" i="3"/>
  <c r="M718" i="3"/>
  <c r="M719" i="3"/>
  <c r="M720" i="3"/>
  <c r="M721" i="3"/>
  <c r="M722" i="3"/>
  <c r="M723" i="3"/>
  <c r="M724" i="3"/>
  <c r="M725" i="3"/>
  <c r="M726" i="3"/>
  <c r="M727" i="3"/>
  <c r="M728" i="3"/>
  <c r="M729" i="3"/>
  <c r="M730" i="3"/>
  <c r="M731" i="3"/>
  <c r="M732" i="3"/>
  <c r="M733" i="3"/>
  <c r="M734" i="3"/>
  <c r="M735" i="3"/>
  <c r="M736" i="3"/>
  <c r="M737" i="3"/>
  <c r="M738" i="3"/>
  <c r="M739" i="3"/>
  <c r="M740" i="3"/>
  <c r="M741" i="3"/>
  <c r="M742" i="3"/>
  <c r="M743" i="3"/>
  <c r="M744" i="3"/>
  <c r="M745" i="3"/>
  <c r="M746" i="3"/>
  <c r="M747" i="3"/>
  <c r="M748" i="3"/>
  <c r="M749" i="3"/>
  <c r="M750" i="3"/>
  <c r="M751" i="3"/>
  <c r="M752" i="3"/>
  <c r="M753" i="3"/>
  <c r="M754" i="3"/>
  <c r="M755" i="3"/>
  <c r="M756" i="3"/>
  <c r="M757" i="3"/>
  <c r="M758" i="3"/>
  <c r="M759" i="3"/>
  <c r="M760" i="3"/>
  <c r="M761" i="3"/>
  <c r="M762" i="3"/>
  <c r="M763" i="3"/>
  <c r="M764" i="3"/>
  <c r="M765" i="3"/>
  <c r="M766" i="3"/>
  <c r="M767" i="3"/>
  <c r="M768" i="3"/>
  <c r="M769" i="3"/>
  <c r="M770" i="3"/>
  <c r="M771" i="3"/>
  <c r="M772" i="3"/>
  <c r="M773" i="3"/>
  <c r="M774" i="3"/>
  <c r="M775" i="3"/>
  <c r="M776" i="3"/>
  <c r="M777" i="3"/>
  <c r="M778" i="3"/>
  <c r="M779" i="3"/>
  <c r="M780" i="3"/>
  <c r="M781" i="3"/>
  <c r="M782" i="3"/>
  <c r="M783" i="3"/>
  <c r="M784" i="3"/>
  <c r="M785" i="3"/>
  <c r="M786" i="3"/>
  <c r="M787" i="3"/>
  <c r="M788" i="3"/>
  <c r="M789" i="3"/>
  <c r="M790" i="3"/>
  <c r="M791" i="3"/>
  <c r="M792" i="3"/>
  <c r="M793" i="3"/>
  <c r="M794" i="3"/>
  <c r="M795" i="3"/>
  <c r="M796" i="3"/>
  <c r="M797" i="3"/>
  <c r="M798" i="3"/>
  <c r="M799" i="3"/>
  <c r="M800" i="3"/>
  <c r="M801" i="3"/>
  <c r="M802" i="3"/>
  <c r="M803" i="3"/>
  <c r="M804" i="3"/>
  <c r="M805" i="3"/>
  <c r="M806" i="3"/>
  <c r="M807" i="3"/>
  <c r="M808" i="3"/>
  <c r="M809" i="3"/>
  <c r="M810" i="3"/>
  <c r="M811" i="3"/>
  <c r="M812" i="3"/>
  <c r="M813" i="3"/>
  <c r="M814" i="3"/>
  <c r="M815" i="3"/>
  <c r="M816" i="3"/>
  <c r="M817" i="3"/>
  <c r="M818" i="3"/>
  <c r="M819" i="3"/>
  <c r="M820" i="3"/>
  <c r="M821" i="3"/>
  <c r="M822" i="3"/>
  <c r="M823" i="3"/>
  <c r="M824" i="3"/>
  <c r="M825" i="3"/>
  <c r="M826" i="3"/>
  <c r="M827" i="3"/>
  <c r="M828" i="3"/>
  <c r="M829" i="3"/>
  <c r="M830" i="3"/>
  <c r="M831" i="3"/>
  <c r="M832" i="3"/>
  <c r="M833" i="3"/>
  <c r="M834" i="3"/>
  <c r="M835" i="3"/>
  <c r="M836" i="3"/>
  <c r="M837" i="3"/>
  <c r="M838" i="3"/>
  <c r="M839" i="3"/>
  <c r="M840" i="3"/>
  <c r="M841" i="3"/>
  <c r="M842" i="3"/>
  <c r="M843" i="3"/>
  <c r="M844" i="3"/>
  <c r="M845" i="3"/>
  <c r="M846" i="3"/>
  <c r="M847" i="3"/>
  <c r="M848" i="3"/>
  <c r="M849" i="3"/>
  <c r="M850" i="3"/>
  <c r="M851" i="3"/>
  <c r="M852" i="3"/>
  <c r="M853" i="3"/>
  <c r="M854" i="3"/>
  <c r="M855" i="3"/>
  <c r="M856" i="3"/>
  <c r="M857" i="3"/>
  <c r="M858" i="3"/>
  <c r="M859" i="3"/>
  <c r="M860" i="3"/>
  <c r="M861" i="3"/>
  <c r="M862" i="3"/>
  <c r="M863" i="3"/>
  <c r="M864" i="3"/>
  <c r="M865" i="3"/>
  <c r="M866" i="3"/>
  <c r="M867" i="3"/>
  <c r="M868" i="3"/>
  <c r="M869" i="3"/>
  <c r="M870" i="3"/>
  <c r="M871" i="3"/>
  <c r="M872" i="3"/>
  <c r="M873" i="3"/>
  <c r="M874" i="3"/>
  <c r="M875" i="3"/>
  <c r="M876" i="3"/>
  <c r="M877" i="3"/>
  <c r="M878" i="3"/>
  <c r="M879" i="3"/>
  <c r="M880" i="3"/>
  <c r="M881" i="3"/>
  <c r="M882" i="3"/>
  <c r="M883" i="3"/>
  <c r="M884" i="3"/>
  <c r="M885" i="3"/>
  <c r="M886" i="3"/>
  <c r="M887" i="3"/>
  <c r="M888" i="3"/>
  <c r="M889" i="3"/>
  <c r="M890" i="3"/>
  <c r="M891" i="3"/>
  <c r="M892" i="3"/>
  <c r="M893" i="3"/>
  <c r="M894" i="3"/>
  <c r="M895" i="3"/>
  <c r="M896" i="3"/>
  <c r="M897" i="3"/>
  <c r="M898" i="3"/>
  <c r="M899" i="3"/>
  <c r="M900" i="3"/>
  <c r="M901" i="3"/>
  <c r="M902" i="3"/>
  <c r="M903" i="3"/>
  <c r="M904" i="3"/>
  <c r="M905" i="3"/>
  <c r="M906" i="3"/>
  <c r="M907" i="3"/>
  <c r="M908" i="3"/>
  <c r="M909" i="3"/>
  <c r="M910" i="3"/>
  <c r="M911" i="3"/>
  <c r="M912" i="3"/>
  <c r="M913" i="3"/>
  <c r="M914" i="3"/>
  <c r="M915" i="3"/>
  <c r="M916" i="3"/>
  <c r="M917" i="3"/>
  <c r="M918" i="3"/>
  <c r="M919" i="3"/>
  <c r="M920" i="3"/>
  <c r="M921" i="3"/>
  <c r="M922" i="3"/>
  <c r="M923" i="3"/>
  <c r="M924" i="3"/>
  <c r="M925" i="3"/>
  <c r="M926" i="3"/>
  <c r="M927" i="3"/>
  <c r="M928" i="3"/>
  <c r="M929" i="3"/>
  <c r="M930" i="3"/>
  <c r="M931" i="3"/>
  <c r="M932" i="3"/>
  <c r="M933" i="3"/>
  <c r="M934" i="3"/>
  <c r="M935" i="3"/>
  <c r="M936" i="3"/>
  <c r="M937" i="3"/>
  <c r="M938" i="3"/>
  <c r="M939" i="3"/>
  <c r="M940" i="3"/>
  <c r="M941" i="3"/>
  <c r="M942" i="3"/>
  <c r="M943" i="3"/>
  <c r="M944" i="3"/>
  <c r="M945" i="3"/>
  <c r="M946" i="3"/>
  <c r="M947" i="3"/>
  <c r="M948" i="3"/>
  <c r="M949" i="3"/>
  <c r="M950" i="3"/>
  <c r="M951" i="3"/>
  <c r="M952" i="3"/>
  <c r="M953" i="3"/>
  <c r="M954" i="3"/>
  <c r="M955" i="3"/>
  <c r="M956" i="3"/>
  <c r="M957" i="3"/>
  <c r="M958" i="3"/>
  <c r="M959" i="3"/>
  <c r="M960" i="3"/>
  <c r="M961" i="3"/>
  <c r="M962" i="3"/>
  <c r="M963" i="3"/>
  <c r="M964" i="3"/>
  <c r="M965" i="3"/>
  <c r="M966" i="3"/>
  <c r="M967" i="3"/>
  <c r="M968" i="3"/>
  <c r="M969" i="3"/>
  <c r="M970" i="3"/>
  <c r="M971" i="3"/>
  <c r="M972" i="3"/>
  <c r="M973" i="3"/>
  <c r="M974" i="3"/>
  <c r="M975" i="3"/>
  <c r="M976" i="3"/>
  <c r="M977" i="3"/>
  <c r="M978" i="3"/>
  <c r="M979" i="3"/>
  <c r="M980" i="3"/>
  <c r="M981" i="3"/>
  <c r="M982" i="3"/>
  <c r="M983" i="3"/>
  <c r="M984" i="3"/>
  <c r="M985" i="3"/>
  <c r="M986" i="3"/>
  <c r="M987" i="3"/>
  <c r="M988" i="3"/>
  <c r="M989" i="3"/>
  <c r="M990" i="3"/>
  <c r="M991" i="3"/>
  <c r="M992" i="3"/>
  <c r="M993" i="3"/>
  <c r="M994" i="3"/>
  <c r="M995" i="3"/>
  <c r="M996" i="3"/>
  <c r="M997" i="3"/>
  <c r="M998" i="3"/>
  <c r="M999" i="3"/>
  <c r="M1000" i="3"/>
  <c r="M1001" i="3"/>
  <c r="M1002" i="3"/>
  <c r="M1003" i="3"/>
  <c r="M1004" i="3"/>
  <c r="M1005" i="3"/>
  <c r="M1006" i="3"/>
  <c r="M1007" i="3"/>
  <c r="M1008" i="3"/>
  <c r="M1009" i="3"/>
  <c r="M1010" i="3"/>
  <c r="M1011" i="3"/>
  <c r="M1012" i="3"/>
  <c r="M1013" i="3"/>
  <c r="M1014" i="3"/>
  <c r="M1015" i="3"/>
  <c r="M1016" i="3"/>
  <c r="M1017" i="3"/>
  <c r="M1018" i="3"/>
  <c r="M1019" i="3"/>
  <c r="M1020" i="3"/>
  <c r="M1021" i="3"/>
  <c r="M1022" i="3"/>
  <c r="M1023" i="3"/>
  <c r="M1024" i="3"/>
  <c r="M1025" i="3"/>
  <c r="M1026" i="3"/>
  <c r="M1027" i="3"/>
  <c r="M1028" i="3"/>
  <c r="M1029" i="3"/>
  <c r="M1030" i="3"/>
  <c r="M1031" i="3"/>
  <c r="M1032" i="3"/>
  <c r="M1033" i="3"/>
  <c r="M1034" i="3"/>
  <c r="M1035" i="3"/>
  <c r="M1036" i="3"/>
  <c r="M1037" i="3"/>
  <c r="M1038" i="3"/>
  <c r="M1039" i="3"/>
  <c r="M1040" i="3"/>
  <c r="M1041" i="3"/>
  <c r="M1042" i="3"/>
  <c r="M1043" i="3"/>
  <c r="M1044" i="3"/>
  <c r="M1045" i="3"/>
  <c r="M1046" i="3"/>
  <c r="M1047" i="3"/>
  <c r="M1048" i="3"/>
  <c r="M1049" i="3"/>
  <c r="M1050" i="3"/>
  <c r="M1051" i="3"/>
  <c r="M1052" i="3"/>
  <c r="M1053" i="3"/>
  <c r="M1054" i="3"/>
  <c r="M1055" i="3"/>
  <c r="M1056" i="3"/>
  <c r="M1057" i="3"/>
  <c r="M1058" i="3"/>
  <c r="M1059" i="3"/>
  <c r="M1060" i="3"/>
  <c r="M1061" i="3"/>
  <c r="M1062" i="3"/>
  <c r="M1063" i="3"/>
  <c r="M1064" i="3"/>
  <c r="M1065" i="3"/>
  <c r="M1066" i="3"/>
  <c r="M1067" i="3"/>
  <c r="M1068" i="3"/>
  <c r="M1069" i="3"/>
  <c r="M1070" i="3"/>
  <c r="M1071" i="3"/>
  <c r="M1072" i="3"/>
  <c r="M1073" i="3"/>
  <c r="M1074" i="3"/>
  <c r="M1075" i="3"/>
  <c r="M1076" i="3"/>
  <c r="M1077" i="3"/>
  <c r="M1078" i="3"/>
  <c r="M1079" i="3"/>
  <c r="M1080" i="3"/>
  <c r="M1081" i="3"/>
  <c r="M1082" i="3"/>
  <c r="M1083" i="3"/>
  <c r="M1084" i="3"/>
  <c r="M1085" i="3"/>
  <c r="M1086" i="3"/>
  <c r="M1087" i="3"/>
  <c r="M1088" i="3"/>
  <c r="M1089" i="3"/>
  <c r="M1090" i="3"/>
  <c r="M1091" i="3"/>
  <c r="M1092" i="3"/>
  <c r="M1093" i="3"/>
  <c r="M1094" i="3"/>
  <c r="M1095" i="3"/>
  <c r="M1096" i="3"/>
  <c r="M1097" i="3"/>
  <c r="M1098" i="3"/>
  <c r="M1099" i="3"/>
  <c r="M1100" i="3"/>
  <c r="M1101" i="3"/>
  <c r="M1102" i="3"/>
  <c r="M1103" i="3"/>
  <c r="M1104" i="3"/>
  <c r="M1105" i="3"/>
  <c r="M1106" i="3"/>
  <c r="M1107" i="3"/>
  <c r="M1108" i="3"/>
  <c r="M1109" i="3"/>
  <c r="M1110" i="3"/>
  <c r="M1111" i="3"/>
  <c r="M1112" i="3"/>
  <c r="M1113" i="3"/>
  <c r="M1114" i="3"/>
  <c r="M1115" i="3"/>
  <c r="M1116" i="3"/>
  <c r="M1117" i="3"/>
  <c r="M1118" i="3"/>
  <c r="M1119" i="3"/>
  <c r="M1120" i="3"/>
  <c r="M1122" i="3"/>
  <c r="M1123" i="3"/>
  <c r="M1124" i="3"/>
  <c r="M1125" i="3"/>
  <c r="M1126" i="3"/>
  <c r="M1127" i="3"/>
  <c r="M1128" i="3"/>
  <c r="M1129" i="3"/>
  <c r="M1130" i="3"/>
  <c r="M1131" i="3"/>
  <c r="M1132" i="3"/>
  <c r="M1133" i="3"/>
  <c r="M1134" i="3"/>
  <c r="M1135" i="3"/>
  <c r="M1136" i="3"/>
  <c r="M1137" i="3"/>
  <c r="M1138" i="3"/>
  <c r="M1139" i="3"/>
  <c r="M1140" i="3"/>
  <c r="M1141" i="3"/>
  <c r="M1142" i="3"/>
  <c r="M1143" i="3"/>
  <c r="M1144" i="3"/>
  <c r="M1145" i="3"/>
  <c r="M1146" i="3"/>
  <c r="M1147" i="3"/>
  <c r="M1148" i="3"/>
  <c r="M1149" i="3"/>
  <c r="M1150" i="3"/>
  <c r="M1151" i="3"/>
  <c r="M1152" i="3"/>
  <c r="M1153" i="3"/>
  <c r="M1154" i="3"/>
  <c r="M1155" i="3"/>
  <c r="M1156" i="3"/>
  <c r="M1157" i="3"/>
  <c r="M1158" i="3"/>
  <c r="M1159" i="3"/>
  <c r="M1160" i="3"/>
  <c r="M1161" i="3"/>
  <c r="M1162" i="3"/>
  <c r="M1163" i="3"/>
  <c r="M1164" i="3"/>
  <c r="M1165" i="3"/>
  <c r="M1166" i="3"/>
  <c r="M1167" i="3"/>
  <c r="M1168" i="3"/>
  <c r="M1169" i="3"/>
  <c r="M1170" i="3"/>
  <c r="M1171" i="3"/>
  <c r="M1172" i="3"/>
  <c r="M1173" i="3"/>
  <c r="M1174" i="3"/>
  <c r="M1175" i="3"/>
  <c r="M1176" i="3"/>
  <c r="M1177" i="3"/>
  <c r="M1178" i="3"/>
  <c r="M1179" i="3"/>
  <c r="M1180" i="3"/>
  <c r="M1181" i="3"/>
  <c r="M1182" i="3"/>
  <c r="M1183" i="3"/>
  <c r="M1184" i="3"/>
  <c r="M1185" i="3"/>
  <c r="M1186" i="3"/>
  <c r="M1187" i="3"/>
  <c r="M1188" i="3"/>
  <c r="M1189" i="3"/>
  <c r="M1190" i="3"/>
  <c r="M1191" i="3"/>
  <c r="M1192" i="3"/>
  <c r="M1193" i="3"/>
  <c r="M1194" i="3"/>
  <c r="M1195" i="3"/>
  <c r="M1196" i="3"/>
  <c r="M1197" i="3"/>
  <c r="M1198" i="3"/>
  <c r="M1199" i="3"/>
  <c r="M1200" i="3"/>
  <c r="M1201" i="3"/>
  <c r="M1202" i="3"/>
  <c r="M1203" i="3"/>
  <c r="M1204" i="3"/>
  <c r="M1205" i="3"/>
  <c r="M1206" i="3"/>
  <c r="M1207" i="3"/>
  <c r="M1208" i="3"/>
  <c r="M1209" i="3"/>
  <c r="M1210" i="3"/>
  <c r="M1211" i="3"/>
  <c r="M1212" i="3"/>
  <c r="M1213" i="3"/>
  <c r="M1214" i="3"/>
  <c r="M1215" i="3"/>
  <c r="M1216" i="3"/>
  <c r="M1217" i="3"/>
  <c r="M1218" i="3"/>
  <c r="M1219" i="3"/>
  <c r="M1220" i="3"/>
  <c r="M1221" i="3"/>
  <c r="M1222" i="3"/>
  <c r="M1223" i="3"/>
  <c r="M1224" i="3"/>
  <c r="M1225" i="3"/>
  <c r="M1226" i="3"/>
  <c r="M1227" i="3"/>
  <c r="M1228" i="3"/>
  <c r="M1229" i="3"/>
  <c r="M1230" i="3"/>
  <c r="M1231" i="3"/>
  <c r="M1232" i="3"/>
  <c r="M1233" i="3"/>
  <c r="M1234" i="3"/>
  <c r="M1235" i="3"/>
  <c r="M1236" i="3"/>
  <c r="M1237" i="3"/>
  <c r="M1238" i="3"/>
  <c r="M1239" i="3"/>
  <c r="M1242" i="3"/>
  <c r="M1243" i="3"/>
  <c r="M1244" i="3"/>
  <c r="M1245" i="3"/>
  <c r="M1246" i="3"/>
  <c r="M1247" i="3"/>
  <c r="M1248" i="3"/>
  <c r="M1249" i="3"/>
  <c r="M1250" i="3"/>
  <c r="M1251" i="3"/>
  <c r="M1252" i="3"/>
  <c r="M1253" i="3"/>
  <c r="M1254" i="3"/>
  <c r="M1255" i="3"/>
  <c r="M1256" i="3"/>
  <c r="M1257" i="3"/>
  <c r="M1258" i="3"/>
  <c r="M1259" i="3"/>
  <c r="M1260" i="3"/>
  <c r="M1261" i="3"/>
  <c r="M1262" i="3"/>
  <c r="M1263" i="3"/>
  <c r="M1264" i="3"/>
  <c r="M1265" i="3"/>
  <c r="M1266" i="3"/>
  <c r="M1267" i="3"/>
  <c r="M1268" i="3"/>
  <c r="M1269" i="3"/>
  <c r="M1270" i="3"/>
  <c r="M1271" i="3"/>
  <c r="M1272" i="3"/>
  <c r="M1273" i="3"/>
  <c r="M1274" i="3"/>
  <c r="M1275" i="3"/>
  <c r="M1276" i="3"/>
  <c r="M1277" i="3"/>
  <c r="M1278" i="3"/>
  <c r="M1279" i="3"/>
  <c r="M1280" i="3"/>
  <c r="M1281" i="3"/>
  <c r="M1282" i="3"/>
  <c r="M1283" i="3"/>
  <c r="M1284" i="3"/>
  <c r="M1285" i="3"/>
  <c r="M1286" i="3"/>
  <c r="M1287" i="3"/>
  <c r="M1288" i="3"/>
  <c r="M1289" i="3"/>
  <c r="M1290" i="3"/>
  <c r="M1291" i="3"/>
  <c r="M1292" i="3"/>
  <c r="M1293" i="3"/>
  <c r="M1294" i="3"/>
  <c r="M1295" i="3"/>
  <c r="M1296" i="3"/>
  <c r="M1297" i="3"/>
  <c r="M1298" i="3"/>
  <c r="M1299" i="3"/>
  <c r="M1300" i="3"/>
  <c r="M1301" i="3"/>
  <c r="M1303" i="3"/>
  <c r="M1304" i="3"/>
  <c r="M1305" i="3"/>
  <c r="M1306" i="3"/>
  <c r="M1307" i="3"/>
  <c r="M1308" i="3"/>
  <c r="M1309" i="3"/>
  <c r="M1310" i="3"/>
  <c r="M1311" i="3"/>
  <c r="M1312" i="3"/>
  <c r="M1313" i="3"/>
  <c r="M1314" i="3"/>
  <c r="M1315" i="3"/>
  <c r="M1316" i="3"/>
  <c r="M1317" i="3"/>
  <c r="M1318" i="3"/>
  <c r="M1319" i="3"/>
  <c r="M1320" i="3"/>
  <c r="M1321" i="3"/>
  <c r="M1322" i="3"/>
  <c r="M1323" i="3"/>
  <c r="M1324" i="3"/>
  <c r="M1325" i="3"/>
  <c r="M1326" i="3"/>
  <c r="M1327" i="3"/>
  <c r="M1328" i="3"/>
  <c r="M1329" i="3"/>
  <c r="M1330" i="3"/>
  <c r="M1331" i="3"/>
  <c r="M1332" i="3"/>
  <c r="M1333" i="3"/>
  <c r="M1334" i="3"/>
  <c r="M1335" i="3"/>
  <c r="M1336" i="3"/>
  <c r="M1337" i="3"/>
  <c r="M1338" i="3"/>
  <c r="M1339" i="3"/>
  <c r="M1340" i="3"/>
  <c r="M1341" i="3"/>
  <c r="M1342" i="3"/>
  <c r="M1343" i="3"/>
  <c r="M1344" i="3"/>
  <c r="M1345" i="3"/>
  <c r="M1346" i="3"/>
  <c r="M1347" i="3"/>
  <c r="M1348" i="3"/>
  <c r="M1349" i="3"/>
  <c r="M1350" i="3"/>
  <c r="M1351" i="3"/>
  <c r="M1352" i="3"/>
  <c r="M1353" i="3"/>
  <c r="M1354" i="3"/>
  <c r="M1355" i="3"/>
  <c r="M1356" i="3"/>
  <c r="M1357" i="3"/>
  <c r="M1358" i="3"/>
  <c r="M1359" i="3"/>
  <c r="M1360" i="3"/>
  <c r="M1361" i="3"/>
  <c r="M1362" i="3"/>
  <c r="M1363" i="3"/>
  <c r="M1364" i="3"/>
  <c r="M1365" i="3"/>
  <c r="M1366" i="3"/>
  <c r="M1367" i="3"/>
  <c r="M1368" i="3"/>
  <c r="M1369" i="3"/>
  <c r="M1370" i="3"/>
  <c r="M1371" i="3"/>
  <c r="M1372" i="3"/>
  <c r="M1373" i="3"/>
  <c r="M1374" i="3"/>
  <c r="M1375" i="3"/>
  <c r="M1376" i="3"/>
  <c r="M1377" i="3"/>
  <c r="M1378" i="3"/>
  <c r="M1379" i="3"/>
  <c r="M1380" i="3"/>
  <c r="M1381" i="3"/>
  <c r="M1382" i="3"/>
  <c r="M1383" i="3"/>
  <c r="M1384" i="3"/>
  <c r="M1386" i="3"/>
  <c r="M1387" i="3"/>
  <c r="M1388" i="3"/>
  <c r="M1389" i="3"/>
  <c r="M1390" i="3"/>
  <c r="M1391" i="3"/>
  <c r="M1392" i="3"/>
  <c r="M1393" i="3"/>
  <c r="M1394" i="3"/>
  <c r="M1395" i="3"/>
  <c r="M1396" i="3"/>
  <c r="M1397" i="3"/>
  <c r="M1398" i="3"/>
  <c r="M1399" i="3"/>
  <c r="M1400" i="3"/>
  <c r="M1401" i="3"/>
  <c r="M1402" i="3"/>
  <c r="M1403" i="3"/>
  <c r="M1405" i="3"/>
  <c r="M1406" i="3"/>
  <c r="M1407" i="3"/>
  <c r="M1408" i="3"/>
  <c r="M1409" i="3"/>
  <c r="M1410" i="3"/>
  <c r="M1411" i="3"/>
  <c r="M1412" i="3"/>
  <c r="M1413" i="3"/>
  <c r="M1414" i="3"/>
  <c r="M1415" i="3"/>
  <c r="M1416" i="3"/>
  <c r="M1417" i="3"/>
  <c r="M1418" i="3"/>
  <c r="M1419" i="3"/>
  <c r="M1420" i="3"/>
  <c r="M1421" i="3"/>
  <c r="M1422" i="3"/>
  <c r="M1423" i="3"/>
  <c r="M1424" i="3"/>
  <c r="M1425" i="3"/>
  <c r="M1426" i="3"/>
  <c r="M1427" i="3"/>
  <c r="M1428" i="3"/>
  <c r="M1431" i="3"/>
  <c r="M1432" i="3"/>
  <c r="M1433" i="3"/>
  <c r="M1434" i="3"/>
  <c r="M1435" i="3"/>
  <c r="M1436" i="3"/>
  <c r="M1437" i="3"/>
  <c r="M1438" i="3"/>
  <c r="M1439" i="3"/>
  <c r="M1440" i="3"/>
  <c r="M1441" i="3"/>
  <c r="M1442" i="3"/>
  <c r="M1443" i="3"/>
  <c r="M1444" i="3"/>
  <c r="M1445" i="3"/>
  <c r="M1446" i="3"/>
  <c r="M1447" i="3"/>
  <c r="M1448" i="3"/>
  <c r="M1449" i="3"/>
  <c r="M1450" i="3"/>
  <c r="M1451" i="3"/>
  <c r="M1452" i="3"/>
  <c r="M1453" i="3"/>
  <c r="M1454" i="3"/>
  <c r="M1455" i="3"/>
  <c r="M1456" i="3"/>
  <c r="M1457" i="3"/>
  <c r="M1458" i="3"/>
  <c r="M1459" i="3"/>
  <c r="M1460" i="3"/>
  <c r="M1461" i="3"/>
  <c r="M1462" i="3"/>
  <c r="M1463" i="3"/>
  <c r="M1464" i="3"/>
  <c r="M1465" i="3"/>
  <c r="M1466" i="3"/>
  <c r="M1467" i="3"/>
  <c r="M1468" i="3"/>
  <c r="M1469" i="3"/>
  <c r="M1470" i="3"/>
  <c r="M1471" i="3"/>
  <c r="M1472" i="3"/>
  <c r="M1473" i="3"/>
  <c r="M1474" i="3"/>
  <c r="M1475" i="3"/>
  <c r="M1476" i="3"/>
  <c r="M1477" i="3"/>
  <c r="M1478" i="3"/>
  <c r="M1479" i="3"/>
  <c r="M1480" i="3"/>
  <c r="M1481" i="3"/>
  <c r="M1482" i="3"/>
  <c r="M1483" i="3"/>
  <c r="M1484" i="3"/>
  <c r="M1485" i="3"/>
  <c r="M1486" i="3"/>
  <c r="M1487" i="3"/>
  <c r="M1488" i="3"/>
  <c r="M1489" i="3"/>
  <c r="M1490" i="3"/>
  <c r="M1491" i="3"/>
  <c r="M1492" i="3"/>
  <c r="M1493" i="3"/>
  <c r="M1494" i="3"/>
  <c r="M1495" i="3"/>
  <c r="M1496" i="3"/>
  <c r="M1497" i="3"/>
  <c r="M1498" i="3"/>
  <c r="M1499" i="3"/>
  <c r="M1500" i="3"/>
  <c r="M1501" i="3"/>
  <c r="M1502" i="3"/>
  <c r="M1503" i="3"/>
  <c r="M1504" i="3"/>
  <c r="M1505" i="3"/>
  <c r="M1506" i="3"/>
  <c r="M1507" i="3"/>
  <c r="M1508" i="3"/>
  <c r="M1509" i="3"/>
  <c r="M1510" i="3"/>
  <c r="M1511" i="3"/>
  <c r="M1512" i="3"/>
  <c r="M1513" i="3"/>
  <c r="M1514" i="3"/>
  <c r="M1515" i="3"/>
  <c r="M1516" i="3"/>
  <c r="M1517" i="3"/>
  <c r="M1518" i="3"/>
  <c r="M1519" i="3"/>
  <c r="M1520" i="3"/>
  <c r="M1521" i="3"/>
  <c r="M1522" i="3"/>
  <c r="M1523" i="3"/>
  <c r="M1524" i="3"/>
  <c r="M1525" i="3"/>
  <c r="M1526" i="3"/>
  <c r="M1527" i="3"/>
  <c r="M1528" i="3"/>
  <c r="M1529" i="3"/>
  <c r="M1530" i="3"/>
  <c r="M1531" i="3"/>
  <c r="M1532" i="3"/>
  <c r="M1533" i="3"/>
  <c r="M1534" i="3"/>
  <c r="M1535" i="3"/>
  <c r="M1536" i="3"/>
  <c r="M1537" i="3"/>
  <c r="M1538" i="3"/>
  <c r="M1539" i="3"/>
  <c r="M1540" i="3"/>
  <c r="M1541" i="3"/>
  <c r="M1542" i="3"/>
  <c r="M1543" i="3"/>
  <c r="M1544" i="3"/>
  <c r="M1545" i="3"/>
  <c r="M1546" i="3"/>
  <c r="M1547" i="3"/>
  <c r="M1548" i="3"/>
  <c r="M1549" i="3"/>
  <c r="M1550" i="3"/>
  <c r="M1551" i="3"/>
  <c r="M1552" i="3"/>
  <c r="M1553" i="3"/>
  <c r="M1555" i="3"/>
  <c r="M1556" i="3"/>
  <c r="M1557" i="3"/>
  <c r="M1558" i="3"/>
  <c r="M1559" i="3"/>
  <c r="M1560" i="3"/>
  <c r="M1561" i="3"/>
  <c r="M1563" i="3"/>
  <c r="M1564" i="3"/>
  <c r="M1565" i="3"/>
  <c r="M1566" i="3"/>
  <c r="M1567" i="3"/>
  <c r="M1568" i="3"/>
  <c r="M1569" i="3"/>
  <c r="M1570" i="3"/>
  <c r="M1571" i="3"/>
  <c r="M1572" i="3"/>
  <c r="M1573" i="3"/>
  <c r="M1574" i="3"/>
  <c r="M1575" i="3"/>
  <c r="M1576" i="3"/>
  <c r="M1577" i="3"/>
  <c r="M1578" i="3"/>
  <c r="M1579" i="3"/>
  <c r="M1580" i="3"/>
  <c r="M1581" i="3"/>
  <c r="M1582" i="3"/>
  <c r="M1583" i="3"/>
  <c r="M1584" i="3"/>
  <c r="M1585" i="3"/>
  <c r="M1586" i="3"/>
  <c r="M1587" i="3"/>
  <c r="M1588" i="3"/>
  <c r="M1589" i="3"/>
  <c r="M1590" i="3"/>
  <c r="M1591" i="3"/>
  <c r="M1592" i="3"/>
  <c r="M1593" i="3"/>
  <c r="M1594" i="3"/>
  <c r="M1595" i="3"/>
  <c r="M1596" i="3"/>
  <c r="M1597" i="3"/>
  <c r="M1598" i="3"/>
  <c r="M1599" i="3"/>
  <c r="M1600" i="3"/>
  <c r="M1601" i="3"/>
  <c r="M1602" i="3"/>
  <c r="M1604" i="3"/>
  <c r="M1605" i="3"/>
  <c r="M1606" i="3"/>
  <c r="M1607" i="3"/>
  <c r="M1608" i="3"/>
  <c r="M1609" i="3"/>
  <c r="M1610" i="3"/>
  <c r="M1611" i="3"/>
  <c r="M1612" i="3"/>
  <c r="M1613" i="3"/>
  <c r="M1614" i="3"/>
  <c r="M1615" i="3"/>
  <c r="M1616" i="3"/>
  <c r="M1617" i="3"/>
  <c r="M1618" i="3"/>
  <c r="M1619" i="3"/>
  <c r="M1620" i="3"/>
  <c r="M1622" i="3"/>
  <c r="M1623" i="3"/>
  <c r="M1624" i="3"/>
  <c r="M1625" i="3"/>
  <c r="M1626" i="3"/>
  <c r="M1627" i="3"/>
  <c r="M1628" i="3"/>
  <c r="M1629" i="3"/>
  <c r="M1630" i="3"/>
  <c r="M1631" i="3"/>
  <c r="M1632" i="3"/>
  <c r="M1633" i="3"/>
  <c r="M1634" i="3"/>
  <c r="M1635" i="3"/>
  <c r="M1636" i="3"/>
  <c r="M1637" i="3"/>
  <c r="M1638" i="3"/>
  <c r="M1639" i="3"/>
  <c r="M1640" i="3"/>
  <c r="M1641" i="3"/>
  <c r="M1643" i="3"/>
  <c r="M1644" i="3"/>
  <c r="M1645" i="3"/>
  <c r="M1646" i="3"/>
  <c r="M1647" i="3"/>
  <c r="M1648" i="3"/>
  <c r="M1649" i="3"/>
  <c r="M1650" i="3"/>
  <c r="M1651" i="3"/>
  <c r="M1652" i="3"/>
  <c r="M1653" i="3"/>
  <c r="M1654" i="3"/>
  <c r="M1655" i="3"/>
  <c r="M2" i="3"/>
  <c r="F2" i="6"/>
  <c r="G62" i="6"/>
  <c r="G262" i="6"/>
  <c r="G320" i="6"/>
  <c r="G368" i="6"/>
  <c r="G499" i="6"/>
  <c r="G551" i="6"/>
  <c r="G599" i="6"/>
  <c r="G729" i="6"/>
  <c r="G787" i="6"/>
  <c r="G833" i="6"/>
  <c r="G964" i="6"/>
  <c r="G1018" i="6"/>
  <c r="G1064" i="6"/>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615" i="4"/>
  <c r="B616" i="4"/>
  <c r="B617" i="4"/>
  <c r="B618" i="4"/>
  <c r="B619" i="4"/>
  <c r="B620" i="4"/>
  <c r="B621" i="4"/>
  <c r="B622" i="4"/>
  <c r="B623" i="4"/>
  <c r="B624" i="4"/>
  <c r="B625" i="4"/>
  <c r="B626" i="4"/>
  <c r="B627" i="4"/>
  <c r="B628" i="4"/>
  <c r="B629" i="4"/>
  <c r="B630" i="4"/>
  <c r="B631" i="4"/>
  <c r="B632" i="4"/>
  <c r="B633" i="4"/>
  <c r="B634" i="4"/>
  <c r="B635" i="4"/>
  <c r="B636" i="4"/>
  <c r="B637" i="4"/>
  <c r="B638" i="4"/>
  <c r="B639" i="4"/>
  <c r="B640" i="4"/>
  <c r="B641" i="4"/>
  <c r="B642" i="4"/>
  <c r="B643" i="4"/>
  <c r="B644" i="4"/>
  <c r="B645" i="4"/>
  <c r="B646" i="4"/>
  <c r="B647" i="4"/>
  <c r="B648" i="4"/>
  <c r="B649" i="4"/>
  <c r="B650" i="4"/>
  <c r="B651" i="4"/>
  <c r="B652" i="4"/>
  <c r="B653" i="4"/>
  <c r="B654" i="4"/>
  <c r="B655" i="4"/>
  <c r="B656" i="4"/>
  <c r="B657" i="4"/>
  <c r="B658" i="4"/>
  <c r="B659" i="4"/>
  <c r="B660" i="4"/>
  <c r="B661" i="4"/>
  <c r="B662" i="4"/>
  <c r="B663" i="4"/>
  <c r="B664" i="4"/>
  <c r="B665" i="4"/>
  <c r="B666" i="4"/>
  <c r="B667" i="4"/>
  <c r="B668" i="4"/>
  <c r="B669" i="4"/>
  <c r="B670" i="4"/>
  <c r="B671" i="4"/>
  <c r="B672" i="4"/>
  <c r="B673" i="4"/>
  <c r="B674" i="4"/>
  <c r="B675" i="4"/>
  <c r="B676" i="4"/>
  <c r="B677" i="4"/>
  <c r="B678" i="4"/>
  <c r="B679" i="4"/>
  <c r="B680" i="4"/>
  <c r="B681" i="4"/>
  <c r="B682" i="4"/>
  <c r="B683" i="4"/>
  <c r="B684" i="4"/>
  <c r="B685" i="4"/>
  <c r="B686" i="4"/>
  <c r="B687" i="4"/>
  <c r="B688" i="4"/>
  <c r="B689" i="4"/>
  <c r="B690" i="4"/>
  <c r="B691" i="4"/>
  <c r="B692" i="4"/>
  <c r="B693" i="4"/>
  <c r="B694" i="4"/>
  <c r="B695" i="4"/>
  <c r="B696" i="4"/>
  <c r="B697" i="4"/>
  <c r="B698" i="4"/>
  <c r="B699" i="4"/>
  <c r="B700" i="4"/>
  <c r="B701" i="4"/>
  <c r="B702" i="4"/>
  <c r="B703" i="4"/>
  <c r="B704" i="4"/>
  <c r="B705" i="4"/>
  <c r="B706" i="4"/>
  <c r="B707" i="4"/>
  <c r="B708" i="4"/>
  <c r="B709" i="4"/>
  <c r="B710" i="4"/>
  <c r="B711" i="4"/>
  <c r="B712" i="4"/>
  <c r="B713" i="4"/>
  <c r="B714" i="4"/>
  <c r="B715" i="4"/>
  <c r="B716" i="4"/>
  <c r="B717" i="4"/>
  <c r="B718" i="4"/>
  <c r="B719" i="4"/>
  <c r="B720" i="4"/>
  <c r="B721" i="4"/>
  <c r="B722" i="4"/>
  <c r="B723" i="4"/>
  <c r="B724" i="4"/>
  <c r="B725" i="4"/>
  <c r="B726" i="4"/>
  <c r="B728" i="4"/>
  <c r="B729" i="4"/>
  <c r="B730" i="4"/>
  <c r="B731" i="4"/>
  <c r="B732" i="4"/>
  <c r="B733" i="4"/>
  <c r="B734" i="4"/>
  <c r="B735" i="4"/>
  <c r="B736" i="4"/>
  <c r="B737" i="4"/>
  <c r="B738" i="4"/>
  <c r="B739" i="4"/>
  <c r="B740" i="4"/>
  <c r="B741" i="4"/>
  <c r="B742" i="4"/>
  <c r="B743" i="4"/>
  <c r="B744" i="4"/>
  <c r="B745" i="4"/>
  <c r="B746" i="4"/>
  <c r="B747" i="4"/>
  <c r="B748" i="4"/>
  <c r="B749" i="4"/>
  <c r="B750" i="4"/>
  <c r="B751" i="4"/>
  <c r="B752" i="4"/>
  <c r="B753" i="4"/>
  <c r="B754" i="4"/>
  <c r="B755" i="4"/>
  <c r="B756" i="4"/>
  <c r="B757" i="4"/>
  <c r="B758" i="4"/>
  <c r="B759" i="4"/>
  <c r="B760" i="4"/>
  <c r="B761" i="4"/>
  <c r="B762" i="4"/>
  <c r="B763" i="4"/>
  <c r="B764" i="4"/>
  <c r="B765" i="4"/>
  <c r="B766" i="4"/>
  <c r="B767" i="4"/>
  <c r="B768" i="4"/>
  <c r="B769" i="4"/>
  <c r="B770" i="4"/>
  <c r="B771" i="4"/>
  <c r="B772" i="4"/>
  <c r="B773" i="4"/>
  <c r="B774" i="4"/>
  <c r="B775" i="4"/>
  <c r="B776" i="4"/>
  <c r="B777" i="4"/>
  <c r="B778" i="4"/>
  <c r="B779" i="4"/>
  <c r="B780" i="4"/>
  <c r="B781" i="4"/>
  <c r="B782" i="4"/>
  <c r="B783" i="4"/>
  <c r="B784" i="4"/>
  <c r="B785" i="4"/>
  <c r="B786" i="4"/>
  <c r="B787" i="4"/>
  <c r="B788" i="4"/>
  <c r="B789" i="4"/>
  <c r="B790" i="4"/>
  <c r="B791" i="4"/>
  <c r="B792" i="4"/>
  <c r="B793" i="4"/>
  <c r="B794" i="4"/>
  <c r="B795" i="4"/>
  <c r="B796" i="4"/>
  <c r="B797" i="4"/>
  <c r="B798" i="4"/>
  <c r="B799" i="4"/>
  <c r="B800" i="4"/>
  <c r="B801" i="4"/>
  <c r="B802" i="4"/>
  <c r="B803" i="4"/>
  <c r="B804" i="4"/>
  <c r="B805" i="4"/>
  <c r="B806" i="4"/>
  <c r="B807" i="4"/>
  <c r="B808" i="4"/>
  <c r="B809" i="4"/>
  <c r="B810" i="4"/>
  <c r="B811" i="4"/>
  <c r="B812" i="4"/>
  <c r="B813" i="4"/>
  <c r="B814" i="4"/>
  <c r="B815" i="4"/>
  <c r="B816" i="4"/>
  <c r="B817" i="4"/>
  <c r="B818" i="4"/>
  <c r="B819" i="4"/>
  <c r="B820" i="4"/>
  <c r="B821" i="4"/>
  <c r="B822" i="4"/>
  <c r="B823" i="4"/>
  <c r="B824" i="4"/>
  <c r="B825" i="4"/>
  <c r="B826" i="4"/>
  <c r="B827" i="4"/>
  <c r="B828" i="4"/>
  <c r="B829" i="4"/>
  <c r="B830" i="4"/>
  <c r="B831" i="4"/>
  <c r="B832" i="4"/>
  <c r="B833" i="4"/>
  <c r="B834" i="4"/>
  <c r="B835" i="4"/>
  <c r="B836" i="4"/>
  <c r="B837" i="4"/>
  <c r="B838" i="4"/>
  <c r="B839" i="4"/>
  <c r="B840" i="4"/>
  <c r="B841" i="4"/>
  <c r="B842" i="4"/>
  <c r="B843" i="4"/>
  <c r="B844" i="4"/>
  <c r="B845" i="4"/>
  <c r="B846" i="4"/>
  <c r="B847" i="4"/>
  <c r="B848" i="4"/>
  <c r="B849" i="4"/>
  <c r="B850" i="4"/>
  <c r="B851" i="4"/>
  <c r="B852" i="4"/>
  <c r="B853" i="4"/>
  <c r="B854" i="4"/>
  <c r="B855" i="4"/>
  <c r="B856" i="4"/>
  <c r="B857" i="4"/>
  <c r="B858" i="4"/>
  <c r="B859" i="4"/>
  <c r="B860" i="4"/>
  <c r="B861" i="4"/>
  <c r="B862" i="4"/>
  <c r="B863" i="4"/>
  <c r="B864" i="4"/>
  <c r="B865" i="4"/>
  <c r="B866" i="4"/>
  <c r="B867" i="4"/>
  <c r="B868" i="4"/>
  <c r="B869" i="4"/>
  <c r="B870" i="4"/>
  <c r="B871" i="4"/>
  <c r="B872" i="4"/>
  <c r="B873" i="4"/>
  <c r="B874" i="4"/>
  <c r="B875" i="4"/>
  <c r="B876" i="4"/>
  <c r="B877" i="4"/>
  <c r="B878" i="4"/>
  <c r="B879" i="4"/>
  <c r="B880" i="4"/>
  <c r="B881" i="4"/>
  <c r="B882" i="4"/>
  <c r="B883" i="4"/>
  <c r="B884" i="4"/>
  <c r="B885" i="4"/>
  <c r="B886" i="4"/>
  <c r="B887" i="4"/>
  <c r="B888" i="4"/>
  <c r="B889" i="4"/>
  <c r="B890" i="4"/>
  <c r="B891" i="4"/>
  <c r="B892" i="4"/>
  <c r="B893" i="4"/>
  <c r="B894" i="4"/>
  <c r="B895" i="4"/>
  <c r="B896" i="4"/>
  <c r="B897" i="4"/>
  <c r="B898" i="4"/>
  <c r="B899" i="4"/>
  <c r="B900" i="4"/>
  <c r="B901" i="4"/>
  <c r="B902" i="4"/>
  <c r="B903" i="4"/>
  <c r="B904" i="4"/>
  <c r="B905" i="4"/>
  <c r="B906" i="4"/>
  <c r="B907" i="4"/>
  <c r="B908" i="4"/>
  <c r="B909" i="4"/>
  <c r="B910" i="4"/>
  <c r="B911" i="4"/>
  <c r="B912" i="4"/>
  <c r="B913" i="4"/>
  <c r="B914" i="4"/>
  <c r="B915" i="4"/>
  <c r="B916" i="4"/>
  <c r="B917" i="4"/>
  <c r="B918" i="4"/>
  <c r="B919" i="4"/>
  <c r="B920" i="4"/>
  <c r="B921" i="4"/>
  <c r="B922" i="4"/>
  <c r="B923" i="4"/>
  <c r="B924" i="4"/>
  <c r="B925" i="4"/>
  <c r="B926" i="4"/>
  <c r="B927" i="4"/>
  <c r="B928" i="4"/>
  <c r="B929" i="4"/>
  <c r="B930" i="4"/>
  <c r="B931" i="4"/>
  <c r="B932" i="4"/>
  <c r="B933" i="4"/>
  <c r="B934" i="4"/>
  <c r="B935" i="4"/>
  <c r="B936" i="4"/>
  <c r="B937" i="4"/>
  <c r="B938" i="4"/>
  <c r="B939" i="4"/>
  <c r="B940" i="4"/>
  <c r="B941" i="4"/>
  <c r="B942" i="4"/>
  <c r="B943" i="4"/>
  <c r="B944" i="4"/>
  <c r="B945" i="4"/>
  <c r="B946" i="4"/>
  <c r="B947" i="4"/>
  <c r="B948" i="4"/>
  <c r="B949" i="4"/>
  <c r="B950" i="4"/>
  <c r="B951" i="4"/>
  <c r="B952" i="4"/>
  <c r="B953" i="4"/>
  <c r="B954" i="4"/>
  <c r="B955" i="4"/>
  <c r="B956" i="4"/>
  <c r="B957" i="4"/>
  <c r="B958" i="4"/>
  <c r="B959" i="4"/>
  <c r="B960" i="4"/>
  <c r="B961" i="4"/>
  <c r="B962" i="4"/>
  <c r="B963" i="4"/>
  <c r="B964" i="4"/>
  <c r="B965" i="4"/>
  <c r="B966" i="4"/>
  <c r="B967" i="4"/>
  <c r="B968" i="4"/>
  <c r="B969" i="4"/>
  <c r="B970" i="4"/>
  <c r="B971" i="4"/>
  <c r="B972" i="4"/>
  <c r="B973" i="4"/>
  <c r="B974" i="4"/>
  <c r="B975" i="4"/>
  <c r="B976" i="4"/>
  <c r="B977" i="4"/>
  <c r="B978" i="4"/>
  <c r="B979" i="4"/>
  <c r="B980" i="4"/>
  <c r="B981" i="4"/>
  <c r="B982" i="4"/>
  <c r="B983" i="4"/>
  <c r="B984" i="4"/>
  <c r="B985" i="4"/>
  <c r="B986" i="4"/>
  <c r="B987" i="4"/>
  <c r="B988" i="4"/>
  <c r="B989" i="4"/>
  <c r="B990" i="4"/>
  <c r="B991" i="4"/>
  <c r="B992" i="4"/>
  <c r="B993" i="4"/>
  <c r="B994" i="4"/>
  <c r="B995" i="4"/>
  <c r="B996" i="4"/>
  <c r="B997" i="4"/>
  <c r="B998" i="4"/>
  <c r="B999" i="4"/>
  <c r="B1000" i="4"/>
  <c r="B1001" i="4"/>
  <c r="B1002" i="4"/>
  <c r="B1003" i="4"/>
  <c r="B1004" i="4"/>
  <c r="B1005" i="4"/>
  <c r="B1006" i="4"/>
  <c r="B1007" i="4"/>
  <c r="B1008" i="4"/>
  <c r="B1009" i="4"/>
  <c r="B1010" i="4"/>
  <c r="B1011" i="4"/>
  <c r="B1012" i="4"/>
  <c r="B1013" i="4"/>
  <c r="B1014" i="4"/>
  <c r="B1015" i="4"/>
  <c r="B1016" i="4"/>
  <c r="B1017" i="4"/>
  <c r="B1018" i="4"/>
  <c r="B1019" i="4"/>
  <c r="B1020" i="4"/>
  <c r="B1021" i="4"/>
  <c r="B1022" i="4"/>
  <c r="B1023" i="4"/>
  <c r="B1024" i="4"/>
  <c r="B1025" i="4"/>
  <c r="B1026" i="4"/>
  <c r="B1027" i="4"/>
  <c r="B1028" i="4"/>
  <c r="B1029" i="4"/>
  <c r="B1030" i="4"/>
  <c r="B1031" i="4"/>
  <c r="B1033" i="4"/>
  <c r="B1034" i="4"/>
  <c r="B1035" i="4"/>
  <c r="B1036" i="4"/>
  <c r="B1037" i="4"/>
  <c r="B1038" i="4"/>
  <c r="B1039" i="4"/>
  <c r="B1040" i="4"/>
  <c r="B1041" i="4"/>
  <c r="B1042" i="4"/>
  <c r="B1043" i="4"/>
  <c r="B1044" i="4"/>
  <c r="B1045" i="4"/>
  <c r="B1046" i="4"/>
  <c r="B1047" i="4"/>
  <c r="B1048" i="4"/>
  <c r="B1049" i="4"/>
  <c r="B1050" i="4"/>
  <c r="B1051" i="4"/>
  <c r="B1052" i="4"/>
  <c r="B1053" i="4"/>
  <c r="B1054" i="4"/>
  <c r="B1055" i="4"/>
  <c r="B1056" i="4"/>
  <c r="B1057" i="4"/>
  <c r="B1058" i="4"/>
  <c r="B1059" i="4"/>
  <c r="B1060" i="4"/>
  <c r="B1061" i="4"/>
  <c r="B1062" i="4"/>
  <c r="B1063" i="4"/>
  <c r="B1064" i="4"/>
  <c r="B1065" i="4"/>
  <c r="B1066" i="4"/>
  <c r="B1067" i="4"/>
  <c r="B1068" i="4"/>
  <c r="B1069" i="4"/>
  <c r="B1070" i="4"/>
  <c r="B1071" i="4"/>
  <c r="B1072" i="4"/>
  <c r="B1073" i="4"/>
  <c r="B1074" i="4"/>
  <c r="B1075" i="4"/>
  <c r="B1076" i="4"/>
  <c r="B1077" i="4"/>
  <c r="B1078" i="4"/>
  <c r="B1079" i="4"/>
  <c r="B1080" i="4"/>
  <c r="B1081" i="4"/>
  <c r="B1082" i="4"/>
  <c r="B1083" i="4"/>
  <c r="B1084" i="4"/>
  <c r="B1085" i="4"/>
  <c r="B1086" i="4"/>
  <c r="B1087" i="4"/>
  <c r="B1088" i="4"/>
  <c r="B1089" i="4"/>
  <c r="B1090" i="4"/>
  <c r="B1091" i="4"/>
  <c r="B1092" i="4"/>
  <c r="B1093" i="4"/>
  <c r="B1094" i="4"/>
  <c r="B1095" i="4"/>
  <c r="B1096" i="4"/>
  <c r="B1097" i="4"/>
  <c r="B1098" i="4"/>
  <c r="B1099" i="4"/>
  <c r="B1100" i="4"/>
  <c r="B1101" i="4"/>
  <c r="B1102" i="4"/>
  <c r="B1103" i="4"/>
  <c r="B1104" i="4"/>
  <c r="B1105" i="4"/>
  <c r="B1106" i="4"/>
  <c r="B1107" i="4"/>
  <c r="B1108" i="4"/>
  <c r="B1109" i="4"/>
  <c r="B1110" i="4"/>
  <c r="B1111" i="4"/>
  <c r="B1112" i="4"/>
  <c r="B1113" i="4"/>
  <c r="B1114" i="4"/>
  <c r="B1115" i="4"/>
  <c r="B1116" i="4"/>
  <c r="B1117" i="4"/>
  <c r="B1118" i="4"/>
  <c r="B1119" i="4"/>
  <c r="B1120" i="4"/>
  <c r="B1121" i="4"/>
  <c r="B1122" i="4"/>
  <c r="B1123" i="4"/>
  <c r="B1124" i="4"/>
  <c r="B1125" i="4"/>
  <c r="B1126" i="4"/>
  <c r="B1127" i="4"/>
  <c r="B1128" i="4"/>
  <c r="B1129" i="4"/>
  <c r="B1130" i="4"/>
  <c r="B1131" i="4"/>
  <c r="B1132" i="4"/>
  <c r="B1133" i="4"/>
  <c r="B1134" i="4"/>
  <c r="B1135" i="4"/>
  <c r="B1136" i="4"/>
  <c r="B1137" i="4"/>
  <c r="B1138" i="4"/>
  <c r="B1139" i="4"/>
  <c r="B1140" i="4"/>
  <c r="B1141" i="4"/>
  <c r="B1142" i="4"/>
  <c r="B1143" i="4"/>
  <c r="B1144" i="4"/>
  <c r="B1145" i="4"/>
  <c r="B1146" i="4"/>
  <c r="B1147" i="4"/>
  <c r="B1148" i="4"/>
  <c r="B1149" i="4"/>
  <c r="B1150" i="4"/>
  <c r="B1151" i="4"/>
  <c r="B1152" i="4"/>
  <c r="B1153" i="4"/>
  <c r="B1154" i="4"/>
  <c r="B1155" i="4"/>
  <c r="B1156" i="4"/>
  <c r="B1157" i="4"/>
  <c r="B1158" i="4"/>
  <c r="B1159" i="4"/>
  <c r="B1160" i="4"/>
  <c r="B1161" i="4"/>
  <c r="B1162" i="4"/>
  <c r="B1163" i="4"/>
  <c r="B1164" i="4"/>
  <c r="B1165" i="4"/>
  <c r="B1166" i="4"/>
  <c r="B1167" i="4"/>
  <c r="B1168" i="4"/>
  <c r="B1169" i="4"/>
  <c r="B1170" i="4"/>
  <c r="B1171" i="4"/>
  <c r="B1172" i="4"/>
  <c r="B1173" i="4"/>
  <c r="B1174" i="4"/>
  <c r="B1175" i="4"/>
  <c r="B1176" i="4"/>
  <c r="B1177" i="4"/>
  <c r="B1178" i="4"/>
  <c r="B1179" i="4"/>
  <c r="B1180" i="4"/>
  <c r="B1181" i="4"/>
  <c r="B1182" i="4"/>
  <c r="B1183" i="4"/>
  <c r="B1184" i="4"/>
  <c r="B1185" i="4"/>
  <c r="B1186" i="4"/>
  <c r="B1187" i="4"/>
  <c r="B1188" i="4"/>
  <c r="B1189" i="4"/>
  <c r="B1190" i="4"/>
  <c r="B1191" i="4"/>
  <c r="B1192" i="4"/>
  <c r="B1193" i="4"/>
  <c r="B1194" i="4"/>
  <c r="B1195" i="4"/>
  <c r="B1196" i="4"/>
  <c r="B1197" i="4"/>
  <c r="B1198" i="4"/>
  <c r="B1199" i="4"/>
  <c r="B1200" i="4"/>
  <c r="B1201" i="4"/>
  <c r="B1202" i="4"/>
  <c r="B1203" i="4"/>
  <c r="B1204" i="4"/>
  <c r="B1205" i="4"/>
  <c r="B1206" i="4"/>
  <c r="B1207" i="4"/>
  <c r="B1208" i="4"/>
  <c r="B1209" i="4"/>
  <c r="B1210" i="4"/>
  <c r="B1211" i="4"/>
  <c r="B1212" i="4"/>
  <c r="B1213" i="4"/>
  <c r="B1214" i="4"/>
  <c r="B1215" i="4"/>
  <c r="B1216" i="4"/>
  <c r="B1217" i="4"/>
  <c r="B1218" i="4"/>
  <c r="B1219" i="4"/>
  <c r="B1220" i="4"/>
  <c r="B1221" i="4"/>
  <c r="B1222" i="4"/>
  <c r="B1223" i="4"/>
  <c r="B1224" i="4"/>
  <c r="B1225" i="4"/>
  <c r="B1226" i="4"/>
  <c r="B1227" i="4"/>
  <c r="B1228" i="4"/>
  <c r="B1229" i="4"/>
  <c r="B1230" i="4"/>
  <c r="B1231" i="4"/>
  <c r="B1232" i="4"/>
  <c r="B1233" i="4"/>
  <c r="B1234" i="4"/>
  <c r="B1235" i="4"/>
  <c r="B1236" i="4"/>
  <c r="B1237" i="4"/>
  <c r="B1238" i="4"/>
  <c r="B1239" i="4"/>
  <c r="B1240" i="4"/>
  <c r="B1241" i="4"/>
  <c r="B1242" i="4"/>
  <c r="B1243" i="4"/>
  <c r="B1244" i="4"/>
  <c r="B1245" i="4"/>
  <c r="B1246" i="4"/>
  <c r="B1247" i="4"/>
  <c r="B1248" i="4"/>
  <c r="B1249" i="4"/>
  <c r="B1250" i="4"/>
  <c r="B1251" i="4"/>
  <c r="B1252" i="4"/>
  <c r="B1253" i="4"/>
  <c r="B1254" i="4"/>
  <c r="B1255" i="4"/>
  <c r="B1256" i="4"/>
  <c r="B1257" i="4"/>
  <c r="B1258" i="4"/>
  <c r="B1259" i="4"/>
  <c r="B1260" i="4"/>
  <c r="B1261" i="4"/>
  <c r="B1262" i="4"/>
  <c r="B1263" i="4"/>
  <c r="B1264" i="4"/>
  <c r="B1265" i="4"/>
  <c r="B1266" i="4"/>
  <c r="B1267" i="4"/>
  <c r="B1268" i="4"/>
  <c r="B1269" i="4"/>
  <c r="B1270" i="4"/>
  <c r="B1271" i="4"/>
  <c r="B1272" i="4"/>
  <c r="B1273" i="4"/>
  <c r="B1274" i="4"/>
  <c r="B1275" i="4"/>
  <c r="B1276" i="4"/>
  <c r="B1277" i="4"/>
  <c r="B1278" i="4"/>
  <c r="B1279" i="4"/>
  <c r="B1280" i="4"/>
  <c r="B1281" i="4"/>
  <c r="B1282" i="4"/>
  <c r="B1283" i="4"/>
  <c r="B1284" i="4"/>
  <c r="B1285" i="4"/>
  <c r="B1286" i="4"/>
  <c r="B1287" i="4"/>
  <c r="B1288" i="4"/>
  <c r="B1289" i="4"/>
  <c r="B1290" i="4"/>
  <c r="B1291" i="4"/>
  <c r="B1292" i="4"/>
  <c r="B1293" i="4"/>
  <c r="B1294" i="4"/>
  <c r="B1295" i="4"/>
  <c r="B1296" i="4"/>
  <c r="B1297" i="4"/>
  <c r="B1298" i="4"/>
  <c r="B1299" i="4"/>
  <c r="B1300" i="4"/>
  <c r="B1301" i="4"/>
  <c r="B1302" i="4"/>
  <c r="B1303" i="4"/>
  <c r="B1304" i="4"/>
  <c r="B1305" i="4"/>
  <c r="B1306" i="4"/>
  <c r="B1307" i="4"/>
  <c r="B1308" i="4"/>
  <c r="B1309" i="4"/>
  <c r="B1310" i="4"/>
  <c r="B1311" i="4"/>
  <c r="B1312" i="4"/>
  <c r="B1313" i="4"/>
  <c r="B1314" i="4"/>
  <c r="B1315" i="4"/>
  <c r="B1316" i="4"/>
  <c r="B1317" i="4"/>
  <c r="B1318" i="4"/>
  <c r="B1319" i="4"/>
  <c r="B1320" i="4"/>
  <c r="B1321" i="4"/>
  <c r="B1322" i="4"/>
  <c r="B1323" i="4"/>
  <c r="B1324" i="4"/>
  <c r="B1325" i="4"/>
  <c r="B1326" i="4"/>
  <c r="B1327" i="4"/>
  <c r="B1328" i="4"/>
  <c r="B1329" i="4"/>
  <c r="B1330" i="4"/>
  <c r="B1331" i="4"/>
  <c r="B1332" i="4"/>
  <c r="B1333" i="4"/>
  <c r="B1334" i="4"/>
  <c r="B1335" i="4"/>
  <c r="B1336" i="4"/>
  <c r="B1337" i="4"/>
  <c r="B1338" i="4"/>
  <c r="B1339" i="4"/>
  <c r="B1340" i="4"/>
  <c r="B1341" i="4"/>
  <c r="B1342" i="4"/>
  <c r="B1343" i="4"/>
  <c r="B1344" i="4"/>
  <c r="B1345" i="4"/>
  <c r="B1346" i="4"/>
  <c r="B1347" i="4"/>
  <c r="B1348" i="4"/>
  <c r="B1349" i="4"/>
  <c r="B1350" i="4"/>
  <c r="B1351" i="4"/>
  <c r="B1352" i="4"/>
  <c r="B1353" i="4"/>
  <c r="B1354" i="4"/>
  <c r="B1355" i="4"/>
  <c r="B1356" i="4"/>
  <c r="B1357" i="4"/>
  <c r="B1358" i="4"/>
  <c r="B1359" i="4"/>
  <c r="B1360" i="4"/>
  <c r="B1361" i="4"/>
  <c r="B1362" i="4"/>
  <c r="B1363" i="4"/>
  <c r="B1364" i="4"/>
  <c r="B1365" i="4"/>
  <c r="B1366" i="4"/>
  <c r="B1367" i="4"/>
  <c r="B1368" i="4"/>
  <c r="B1370" i="4"/>
  <c r="B1372" i="4"/>
  <c r="B1373" i="4"/>
  <c r="B1374" i="4"/>
  <c r="B1375" i="4"/>
  <c r="B1376" i="4"/>
  <c r="B1377" i="4"/>
  <c r="B1378" i="4"/>
  <c r="B1379" i="4"/>
  <c r="B1380" i="4"/>
  <c r="B1381" i="4"/>
  <c r="B1382" i="4"/>
  <c r="B1383" i="4"/>
  <c r="B1384" i="4"/>
  <c r="B1385" i="4"/>
  <c r="B1386" i="4"/>
  <c r="B1387" i="4"/>
  <c r="B1388" i="4"/>
  <c r="B1389" i="4"/>
  <c r="B1390" i="4"/>
  <c r="B1391" i="4"/>
  <c r="B1392" i="4"/>
  <c r="B1393" i="4"/>
  <c r="B1394" i="4"/>
  <c r="B1395" i="4"/>
  <c r="B1396" i="4"/>
  <c r="B1397" i="4"/>
  <c r="B1398" i="4"/>
  <c r="B1399" i="4"/>
  <c r="B1400" i="4"/>
  <c r="B1401" i="4"/>
  <c r="B1402" i="4"/>
  <c r="B1403" i="4"/>
  <c r="B1404" i="4"/>
  <c r="B1405" i="4"/>
  <c r="B1406" i="4"/>
  <c r="B1407" i="4"/>
  <c r="B1408" i="4"/>
  <c r="B1409" i="4"/>
  <c r="B1410" i="4"/>
  <c r="B1411" i="4"/>
  <c r="B1412" i="4"/>
  <c r="B1413" i="4"/>
  <c r="B1414" i="4"/>
  <c r="B1415" i="4"/>
  <c r="B1416" i="4"/>
  <c r="B1417" i="4"/>
  <c r="B1418" i="4"/>
  <c r="B1419" i="4"/>
  <c r="B1420" i="4"/>
  <c r="B1421" i="4"/>
  <c r="B1422" i="4"/>
  <c r="B1423" i="4"/>
  <c r="B1424" i="4"/>
  <c r="B1425" i="4"/>
  <c r="B1426" i="4"/>
  <c r="B1427" i="4"/>
  <c r="B1428" i="4"/>
  <c r="B1429" i="4"/>
  <c r="B1430" i="4"/>
  <c r="B1431" i="4"/>
  <c r="B1432" i="4"/>
  <c r="B1433" i="4"/>
  <c r="B1434" i="4"/>
  <c r="B1435" i="4"/>
  <c r="B1436" i="4"/>
  <c r="B1437" i="4"/>
  <c r="B1438" i="4"/>
  <c r="B1439" i="4"/>
  <c r="B1440" i="4"/>
  <c r="B1441" i="4"/>
  <c r="B1442" i="4"/>
  <c r="B1443" i="4"/>
  <c r="B1444" i="4"/>
  <c r="B1445" i="4"/>
  <c r="B1446" i="4"/>
  <c r="B1447" i="4"/>
  <c r="B1448" i="4"/>
  <c r="B1449" i="4"/>
  <c r="B1450" i="4"/>
  <c r="B1451" i="4"/>
  <c r="B1452" i="4"/>
  <c r="B1453" i="4"/>
  <c r="B1454" i="4"/>
  <c r="B1455" i="4"/>
  <c r="B1456" i="4"/>
  <c r="B1457" i="4"/>
  <c r="B1458" i="4"/>
  <c r="B1459" i="4"/>
  <c r="B1460" i="4"/>
  <c r="B1461" i="4"/>
  <c r="B1462" i="4"/>
  <c r="B1463" i="4"/>
  <c r="B1464" i="4"/>
  <c r="B1465" i="4"/>
  <c r="B1466" i="4"/>
  <c r="B1467" i="4"/>
  <c r="B1468" i="4"/>
  <c r="B1469" i="4"/>
  <c r="B1470" i="4"/>
  <c r="B1471" i="4"/>
  <c r="B1472" i="4"/>
  <c r="B1473" i="4"/>
  <c r="B1474" i="4"/>
  <c r="B1475" i="4"/>
  <c r="B1476" i="4"/>
  <c r="B1477" i="4"/>
  <c r="B1478" i="4"/>
  <c r="B1479" i="4"/>
  <c r="B1480" i="4"/>
  <c r="B1481" i="4"/>
  <c r="B1482" i="4"/>
  <c r="B1483" i="4"/>
  <c r="B1484" i="4"/>
  <c r="B1485" i="4"/>
  <c r="B1486" i="4"/>
  <c r="B1487" i="4"/>
  <c r="B1488" i="4"/>
  <c r="B1489" i="4"/>
  <c r="B1490" i="4"/>
  <c r="B1491" i="4"/>
  <c r="B1492" i="4"/>
  <c r="B1493" i="4"/>
  <c r="B1494" i="4"/>
  <c r="B1495" i="4"/>
  <c r="B1496" i="4"/>
  <c r="B1497" i="4"/>
  <c r="B1498" i="4"/>
  <c r="B1499" i="4"/>
  <c r="B1500" i="4"/>
  <c r="B1501" i="4"/>
  <c r="B1502" i="4"/>
  <c r="B1503" i="4"/>
  <c r="B1504" i="4"/>
  <c r="B1505" i="4"/>
  <c r="B1506" i="4"/>
  <c r="B1507" i="4"/>
  <c r="B1508" i="4"/>
  <c r="B1509" i="4"/>
  <c r="B1510" i="4"/>
  <c r="B1511" i="4"/>
  <c r="B1512" i="4"/>
  <c r="B1513" i="4"/>
  <c r="B1514" i="4"/>
  <c r="B1515" i="4"/>
  <c r="B1516" i="4"/>
  <c r="B1517" i="4"/>
  <c r="B1518" i="4"/>
  <c r="B1519" i="4"/>
  <c r="B1520" i="4"/>
  <c r="B1521" i="4"/>
  <c r="B1522" i="4"/>
  <c r="B1523" i="4"/>
  <c r="B1524" i="4"/>
  <c r="B1525" i="4"/>
  <c r="B1526" i="4"/>
  <c r="B1527" i="4"/>
  <c r="B1528" i="4"/>
  <c r="B1529" i="4"/>
  <c r="B1530" i="4"/>
  <c r="B1531" i="4"/>
  <c r="B1532" i="4"/>
  <c r="B1533" i="4"/>
  <c r="B1534" i="4"/>
  <c r="B1535" i="4"/>
  <c r="B1536" i="4"/>
  <c r="B1537" i="4"/>
  <c r="B1538" i="4"/>
  <c r="B1539" i="4"/>
  <c r="B1540" i="4"/>
  <c r="B1541" i="4"/>
  <c r="B1542" i="4"/>
  <c r="B1543" i="4"/>
  <c r="B1544" i="4"/>
  <c r="B1545" i="4"/>
  <c r="B1546" i="4"/>
  <c r="B1547" i="4"/>
  <c r="B1548" i="4"/>
  <c r="B1549" i="4"/>
  <c r="B1550" i="4"/>
  <c r="B1551" i="4"/>
  <c r="B1552" i="4"/>
  <c r="B1553" i="4"/>
  <c r="B1554" i="4"/>
  <c r="B1555" i="4"/>
  <c r="B1556" i="4"/>
  <c r="B1557" i="4"/>
  <c r="B1558" i="4"/>
  <c r="B1559" i="4"/>
  <c r="B1560" i="4"/>
  <c r="B1561" i="4"/>
  <c r="B1562" i="4"/>
  <c r="B1563" i="4"/>
  <c r="B1564" i="4"/>
  <c r="B1565" i="4"/>
  <c r="B1566" i="4"/>
  <c r="B1567" i="4"/>
  <c r="B1568" i="4"/>
  <c r="B1569" i="4"/>
  <c r="B1570" i="4"/>
  <c r="B1571" i="4"/>
  <c r="B1572" i="4"/>
  <c r="B1573" i="4"/>
  <c r="B1574" i="4"/>
  <c r="B1575" i="4"/>
  <c r="B1576" i="4"/>
  <c r="B1577" i="4"/>
  <c r="B1578" i="4"/>
  <c r="B1579" i="4"/>
  <c r="B1580" i="4"/>
  <c r="B1581" i="4"/>
  <c r="B1582" i="4"/>
  <c r="B1583" i="4"/>
  <c r="B1584" i="4"/>
  <c r="B1585" i="4"/>
  <c r="B1586" i="4"/>
  <c r="B1587" i="4"/>
  <c r="B1588" i="4"/>
  <c r="B1589" i="4"/>
  <c r="B1590" i="4"/>
  <c r="B1591" i="4"/>
  <c r="B1592" i="4"/>
  <c r="B1593" i="4"/>
  <c r="B1594" i="4"/>
  <c r="B1595" i="4"/>
  <c r="B1596" i="4"/>
  <c r="B1597" i="4"/>
  <c r="B1598" i="4"/>
  <c r="B1599" i="4"/>
  <c r="B1600" i="4"/>
  <c r="B1601" i="4"/>
  <c r="B1602" i="4"/>
  <c r="B1603" i="4"/>
  <c r="B1604" i="4"/>
  <c r="B1606" i="4"/>
  <c r="B1607" i="4"/>
  <c r="B1608" i="4"/>
  <c r="B1609" i="4"/>
  <c r="B1610" i="4"/>
  <c r="B1611" i="4"/>
  <c r="B1612" i="4"/>
  <c r="B1613" i="4"/>
  <c r="B1614" i="4"/>
  <c r="B1615" i="4"/>
  <c r="B1616" i="4"/>
  <c r="B1617" i="4"/>
  <c r="B1618" i="4"/>
  <c r="B1619" i="4"/>
  <c r="B1620" i="4"/>
  <c r="B1621" i="4"/>
  <c r="B1622" i="4"/>
  <c r="B1623" i="4"/>
  <c r="B1624" i="4"/>
  <c r="B1625" i="4"/>
  <c r="B1626" i="4"/>
  <c r="B1627" i="4"/>
  <c r="B1628" i="4"/>
  <c r="B1629" i="4"/>
  <c r="B1630" i="4"/>
  <c r="B1631" i="4"/>
  <c r="B1632" i="4"/>
  <c r="B1633" i="4"/>
  <c r="B1634" i="4"/>
  <c r="B1635" i="4"/>
  <c r="B1636" i="4"/>
  <c r="B1637" i="4"/>
  <c r="B1639" i="4"/>
  <c r="B1640" i="4"/>
  <c r="B1641" i="4"/>
  <c r="B1642" i="4"/>
  <c r="B1643" i="4"/>
  <c r="B1644" i="4"/>
  <c r="B1645" i="4"/>
  <c r="B1646" i="4"/>
  <c r="B1647" i="4"/>
  <c r="B1648" i="4"/>
  <c r="B1649" i="4"/>
  <c r="B1650" i="4"/>
  <c r="B1651" i="4"/>
  <c r="B1652" i="4"/>
  <c r="B1653" i="4"/>
  <c r="B1654" i="4"/>
  <c r="B1655" i="4"/>
  <c r="B1656" i="4"/>
  <c r="B1657" i="4"/>
  <c r="B1658" i="4"/>
  <c r="B1659" i="4"/>
  <c r="B1660" i="4"/>
  <c r="B1661" i="4"/>
  <c r="B1662" i="4"/>
  <c r="B1663" i="4"/>
  <c r="B1664" i="4"/>
  <c r="B1665" i="4"/>
  <c r="B1666" i="4"/>
  <c r="B1667" i="4"/>
  <c r="B1668" i="4"/>
  <c r="B1669" i="4"/>
  <c r="B1670" i="4"/>
  <c r="B1671" i="4"/>
  <c r="B1672" i="4"/>
  <c r="B1673" i="4"/>
  <c r="B1674" i="4"/>
  <c r="B1675" i="4"/>
  <c r="B1676" i="4"/>
  <c r="B1677" i="4"/>
  <c r="B1678" i="4"/>
  <c r="B1679" i="4"/>
  <c r="B1680" i="4"/>
  <c r="B1681" i="4"/>
  <c r="B1682" i="4"/>
  <c r="B1683" i="4"/>
  <c r="B1684" i="4"/>
  <c r="B1685" i="4"/>
  <c r="B1686" i="4"/>
  <c r="B1687" i="4"/>
  <c r="B1688" i="4"/>
  <c r="B1689" i="4"/>
  <c r="B1690" i="4"/>
  <c r="B1691" i="4"/>
  <c r="B1692" i="4"/>
  <c r="B1693" i="4"/>
  <c r="B1694" i="4"/>
  <c r="B1695" i="4"/>
  <c r="B1696" i="4"/>
  <c r="B1697" i="4"/>
  <c r="B1698" i="4"/>
  <c r="B1699" i="4"/>
  <c r="B1700" i="4"/>
  <c r="B1701" i="4"/>
  <c r="B1702" i="4"/>
  <c r="B1703" i="4"/>
  <c r="B1704" i="4"/>
  <c r="B1705" i="4"/>
  <c r="B1706" i="4"/>
  <c r="B1707" i="4"/>
  <c r="B1708" i="4"/>
  <c r="B1709" i="4"/>
  <c r="B1710" i="4"/>
  <c r="B1711" i="4"/>
  <c r="B1712" i="4"/>
  <c r="B1713" i="4"/>
  <c r="B1714" i="4"/>
  <c r="B1715" i="4"/>
  <c r="B1716" i="4"/>
  <c r="B1717" i="4"/>
  <c r="B1718" i="4"/>
  <c r="B1719" i="4"/>
  <c r="B1720" i="4"/>
  <c r="B1721" i="4"/>
  <c r="B1722" i="4"/>
  <c r="B1723" i="4"/>
  <c r="B1724" i="4"/>
  <c r="B1725" i="4"/>
  <c r="B1726" i="4"/>
  <c r="B1727" i="4"/>
  <c r="B1728" i="4"/>
  <c r="B1729" i="4"/>
  <c r="B1730" i="4"/>
  <c r="B1731" i="4"/>
  <c r="B1732" i="4"/>
  <c r="B1733" i="4"/>
  <c r="B1734" i="4"/>
  <c r="B1735" i="4"/>
  <c r="B1736" i="4"/>
  <c r="B1737" i="4"/>
  <c r="B1738" i="4"/>
  <c r="B1739" i="4"/>
  <c r="B1740" i="4"/>
  <c r="B1741" i="4"/>
  <c r="B1742" i="4"/>
  <c r="B1743" i="4"/>
  <c r="B1744" i="4"/>
  <c r="B1745" i="4"/>
  <c r="B1746" i="4"/>
  <c r="B1747" i="4"/>
  <c r="B1748" i="4"/>
  <c r="B1749" i="4"/>
  <c r="B1750" i="4"/>
  <c r="B1751" i="4"/>
  <c r="B1752" i="4"/>
  <c r="B1753" i="4"/>
  <c r="B1754" i="4"/>
  <c r="B1755" i="4"/>
  <c r="B1756" i="4"/>
  <c r="B1757" i="4"/>
  <c r="B1758" i="4"/>
  <c r="B1759" i="4"/>
  <c r="B1760" i="4"/>
  <c r="B1761" i="4"/>
  <c r="B1762" i="4"/>
  <c r="B1763" i="4"/>
  <c r="B1764" i="4"/>
  <c r="B1765" i="4"/>
  <c r="B1766" i="4"/>
  <c r="B1767" i="4"/>
  <c r="B1768" i="4"/>
  <c r="B1769" i="4"/>
  <c r="B1770" i="4"/>
  <c r="B1771" i="4"/>
  <c r="B1772" i="4"/>
  <c r="B1773" i="4"/>
  <c r="B1774" i="4"/>
  <c r="B1775" i="4"/>
  <c r="B1776" i="4"/>
  <c r="B1777" i="4"/>
  <c r="B1778" i="4"/>
  <c r="B1779" i="4"/>
  <c r="B1780" i="4"/>
  <c r="B1781" i="4"/>
  <c r="B1782" i="4"/>
  <c r="B1783" i="4"/>
  <c r="B1784" i="4"/>
  <c r="B1785" i="4"/>
  <c r="B1786" i="4"/>
  <c r="B1787" i="4"/>
  <c r="B1788" i="4"/>
  <c r="B1789" i="4"/>
  <c r="B1790" i="4"/>
  <c r="B1791" i="4"/>
  <c r="B1792" i="4"/>
  <c r="B1793" i="4"/>
  <c r="B1794" i="4"/>
  <c r="B1795" i="4"/>
  <c r="B1796" i="4"/>
  <c r="B1797" i="4"/>
  <c r="B1798" i="4"/>
  <c r="B1799" i="4"/>
  <c r="B1800" i="4"/>
  <c r="B1801" i="4"/>
  <c r="B1802" i="4"/>
  <c r="B1803" i="4"/>
  <c r="B1804" i="4"/>
  <c r="B1805" i="4"/>
  <c r="B1806" i="4"/>
  <c r="B1807" i="4"/>
  <c r="B1808" i="4"/>
  <c r="B1809" i="4"/>
  <c r="B1810" i="4"/>
  <c r="B1811" i="4"/>
  <c r="B1812" i="4"/>
  <c r="B1813" i="4"/>
  <c r="B1814" i="4"/>
  <c r="B1815" i="4"/>
  <c r="B1816" i="4"/>
  <c r="B1817" i="4"/>
  <c r="B1818" i="4"/>
  <c r="B1819" i="4"/>
  <c r="B1820" i="4"/>
  <c r="B1821" i="4"/>
  <c r="B1822" i="4"/>
  <c r="B1823" i="4"/>
  <c r="B1824" i="4"/>
  <c r="B1825" i="4"/>
  <c r="B1826" i="4"/>
  <c r="B1827" i="4"/>
  <c r="B1828" i="4"/>
  <c r="B1829" i="4"/>
  <c r="B1830" i="4"/>
  <c r="B1831" i="4"/>
  <c r="B1832" i="4"/>
  <c r="B1833" i="4"/>
  <c r="B1834" i="4"/>
  <c r="B1835" i="4"/>
  <c r="B1836" i="4"/>
  <c r="B1837" i="4"/>
  <c r="B1838" i="4"/>
  <c r="B1839" i="4"/>
  <c r="B1840" i="4"/>
  <c r="B1841" i="4"/>
  <c r="B1842" i="4"/>
  <c r="B1843" i="4"/>
  <c r="B1844" i="4"/>
  <c r="B1845" i="4"/>
  <c r="B1846" i="4"/>
  <c r="B1847" i="4"/>
  <c r="B1848" i="4"/>
  <c r="B1849" i="4"/>
  <c r="B1850" i="4"/>
  <c r="B1851" i="4"/>
  <c r="B1852" i="4"/>
  <c r="B1853" i="4"/>
  <c r="B1854" i="4"/>
  <c r="B1855" i="4"/>
  <c r="B1856" i="4"/>
  <c r="B1857" i="4"/>
  <c r="B1858" i="4"/>
  <c r="B1859" i="4"/>
  <c r="B1860" i="4"/>
  <c r="B1861" i="4"/>
  <c r="B1862" i="4"/>
  <c r="B1863" i="4"/>
  <c r="B1864" i="4"/>
  <c r="B1865" i="4"/>
  <c r="B1866" i="4"/>
  <c r="B1867" i="4"/>
  <c r="B1868" i="4"/>
  <c r="B1869" i="4"/>
  <c r="B1870" i="4"/>
  <c r="B1871" i="4"/>
  <c r="B1872" i="4"/>
  <c r="B1873" i="4"/>
  <c r="B1874" i="4"/>
  <c r="B1875" i="4"/>
  <c r="B1876" i="4"/>
  <c r="B1877" i="4"/>
  <c r="B1878" i="4"/>
  <c r="B1879" i="4"/>
  <c r="B1880" i="4"/>
  <c r="B1881" i="4"/>
  <c r="B1882" i="4"/>
  <c r="B1883" i="4"/>
  <c r="B1884" i="4"/>
  <c r="B1885" i="4"/>
  <c r="B1886" i="4"/>
  <c r="B1887" i="4"/>
  <c r="B1888" i="4"/>
  <c r="B1889" i="4"/>
  <c r="B1890" i="4"/>
  <c r="B1891" i="4"/>
  <c r="B1892" i="4"/>
  <c r="B1893" i="4"/>
  <c r="B1894" i="4"/>
  <c r="B1895" i="4"/>
  <c r="B1896" i="4"/>
  <c r="B1897" i="4"/>
  <c r="B1898" i="4"/>
  <c r="B1899" i="4"/>
  <c r="B1900" i="4"/>
  <c r="B1901" i="4"/>
  <c r="B1902" i="4"/>
  <c r="B1903" i="4"/>
  <c r="B1904" i="4"/>
  <c r="B1905" i="4"/>
  <c r="B1906" i="4"/>
  <c r="B1907" i="4"/>
  <c r="B1908" i="4"/>
  <c r="B1909" i="4"/>
  <c r="B1910" i="4"/>
  <c r="B1911" i="4"/>
  <c r="B1912" i="4"/>
  <c r="B1913" i="4"/>
  <c r="B1914" i="4"/>
  <c r="B1915" i="4"/>
  <c r="B1916" i="4"/>
  <c r="B1917" i="4"/>
  <c r="B1918" i="4"/>
  <c r="B1919" i="4"/>
  <c r="B1920" i="4"/>
  <c r="B1921" i="4"/>
  <c r="B1922" i="4"/>
  <c r="B1923" i="4"/>
  <c r="B1924" i="4"/>
  <c r="B1925" i="4"/>
  <c r="B1926" i="4"/>
  <c r="B1927" i="4"/>
  <c r="B1928" i="4"/>
  <c r="B1929" i="4"/>
  <c r="B1930" i="4"/>
  <c r="B1931" i="4"/>
  <c r="B1932" i="4"/>
  <c r="B1933" i="4"/>
  <c r="B1934" i="4"/>
  <c r="B1935" i="4"/>
  <c r="B1936" i="4"/>
  <c r="B1937" i="4"/>
  <c r="B1938" i="4"/>
  <c r="B1939" i="4"/>
  <c r="B1940" i="4"/>
  <c r="B1941" i="4"/>
  <c r="B1942" i="4"/>
  <c r="B1943" i="4"/>
  <c r="B1944" i="4"/>
  <c r="B1945" i="4"/>
  <c r="B1946" i="4"/>
  <c r="B1947" i="4"/>
  <c r="B1948" i="4"/>
  <c r="B1949" i="4"/>
  <c r="B1950" i="4"/>
  <c r="B1951" i="4"/>
  <c r="B1952" i="4"/>
  <c r="B1953" i="4"/>
  <c r="B1954" i="4"/>
  <c r="B1955" i="4"/>
  <c r="B1956" i="4"/>
  <c r="B1957" i="4"/>
  <c r="B1958" i="4"/>
  <c r="B1959" i="4"/>
  <c r="B1960" i="4"/>
  <c r="B1961" i="4"/>
  <c r="B1962" i="4"/>
  <c r="B1963" i="4"/>
  <c r="B1964" i="4"/>
  <c r="B1965" i="4"/>
  <c r="B1966" i="4"/>
  <c r="B1967" i="4"/>
  <c r="B1968" i="4"/>
  <c r="B1969" i="4"/>
  <c r="B1970" i="4"/>
  <c r="B1971" i="4"/>
  <c r="B1972" i="4"/>
  <c r="B1973" i="4"/>
  <c r="B1974" i="4"/>
  <c r="B1975" i="4"/>
  <c r="B1976" i="4"/>
  <c r="B1977" i="4"/>
  <c r="B1978" i="4"/>
  <c r="B1979" i="4"/>
  <c r="B1980" i="4"/>
  <c r="B1981" i="4"/>
  <c r="B1982" i="4"/>
  <c r="B1983" i="4"/>
  <c r="B1984" i="4"/>
  <c r="B1985" i="4"/>
  <c r="B1986" i="4"/>
  <c r="B1987" i="4"/>
  <c r="B1988" i="4"/>
  <c r="B1989" i="4"/>
  <c r="B1990" i="4"/>
  <c r="B1991" i="4"/>
  <c r="B1992" i="4"/>
  <c r="B1993" i="4"/>
  <c r="B1994" i="4"/>
  <c r="B1995" i="4"/>
  <c r="B1996" i="4"/>
  <c r="B1997" i="4"/>
  <c r="B1998" i="4"/>
  <c r="B1999" i="4"/>
  <c r="B2000" i="4"/>
  <c r="B2001" i="4"/>
  <c r="B2002" i="4"/>
  <c r="B2003" i="4"/>
  <c r="B2004" i="4"/>
  <c r="B2005" i="4"/>
  <c r="B2006" i="4"/>
  <c r="B2007" i="4"/>
  <c r="B2008" i="4"/>
  <c r="B2009" i="4"/>
  <c r="B2010" i="4"/>
  <c r="B2011" i="4"/>
  <c r="B2012" i="4"/>
  <c r="B2013" i="4"/>
  <c r="B2014" i="4"/>
  <c r="B2015" i="4"/>
  <c r="B2016" i="4"/>
  <c r="B2017" i="4"/>
  <c r="B2018" i="4"/>
  <c r="B2019" i="4"/>
  <c r="B2020" i="4"/>
  <c r="B2021" i="4"/>
  <c r="B2022" i="4"/>
  <c r="B2023" i="4"/>
  <c r="B2024" i="4"/>
  <c r="B2025" i="4"/>
  <c r="B2026" i="4"/>
  <c r="B2027" i="4"/>
  <c r="B2028" i="4"/>
  <c r="B2029" i="4"/>
  <c r="B2030" i="4"/>
  <c r="B2031" i="4"/>
  <c r="B2032" i="4"/>
  <c r="B2033" i="4"/>
  <c r="B2034" i="4"/>
  <c r="B2035" i="4"/>
  <c r="B2036" i="4"/>
  <c r="B2037" i="4"/>
  <c r="B2038" i="4"/>
  <c r="B2039" i="4"/>
  <c r="B2040" i="4"/>
  <c r="B2041" i="4"/>
  <c r="B2042" i="4"/>
  <c r="B2043" i="4"/>
  <c r="B2044" i="4"/>
  <c r="B2045" i="4"/>
  <c r="B2046" i="4"/>
  <c r="B2047" i="4"/>
  <c r="B2048" i="4"/>
  <c r="B2049" i="4"/>
  <c r="B2050" i="4"/>
  <c r="B2051" i="4"/>
  <c r="B2052" i="4"/>
  <c r="B2053" i="4"/>
  <c r="B2054" i="4"/>
  <c r="B2055" i="4"/>
  <c r="B2056" i="4"/>
  <c r="B2057" i="4"/>
  <c r="B2058" i="4"/>
  <c r="B2059" i="4"/>
  <c r="B2060" i="4"/>
  <c r="B2061" i="4"/>
  <c r="B2062" i="4"/>
  <c r="B2063" i="4"/>
  <c r="B2064" i="4"/>
  <c r="B2065" i="4"/>
  <c r="B2066" i="4"/>
  <c r="B2067" i="4"/>
  <c r="B2068" i="4"/>
  <c r="B2069" i="4"/>
  <c r="B2070" i="4"/>
  <c r="B2071" i="4"/>
  <c r="B2072" i="4"/>
  <c r="B2073" i="4"/>
  <c r="B2074" i="4"/>
  <c r="B2075" i="4"/>
  <c r="B2076" i="4"/>
  <c r="B2077" i="4"/>
  <c r="B2078" i="4"/>
  <c r="B2079" i="4"/>
  <c r="B2080" i="4"/>
  <c r="B2081" i="4"/>
  <c r="B2082" i="4"/>
  <c r="B2083" i="4"/>
  <c r="B2084" i="4"/>
  <c r="B2085" i="4"/>
  <c r="B2086" i="4"/>
  <c r="B2087" i="4"/>
  <c r="B2088" i="4"/>
  <c r="B2089" i="4"/>
  <c r="B2090" i="4"/>
  <c r="B2091" i="4"/>
  <c r="B2092" i="4"/>
  <c r="B2093" i="4"/>
  <c r="B2094" i="4"/>
  <c r="B2095" i="4"/>
  <c r="B2096" i="4"/>
  <c r="B2097" i="4"/>
  <c r="B2098" i="4"/>
  <c r="B2099" i="4"/>
  <c r="B2100" i="4"/>
  <c r="B2101" i="4"/>
  <c r="B2102" i="4"/>
  <c r="B2103" i="4"/>
  <c r="B2104" i="4"/>
  <c r="B2105" i="4"/>
  <c r="B2106" i="4"/>
  <c r="B2107" i="4"/>
  <c r="B2108" i="4"/>
  <c r="B2109" i="4"/>
  <c r="B2110" i="4"/>
  <c r="B2111" i="4"/>
  <c r="B2112" i="4"/>
  <c r="B2113" i="4"/>
  <c r="B2114" i="4"/>
  <c r="B2115" i="4"/>
  <c r="B2116" i="4"/>
  <c r="B2117" i="4"/>
  <c r="B2118" i="4"/>
  <c r="B2119" i="4"/>
  <c r="B2120" i="4"/>
  <c r="B2121" i="4"/>
  <c r="B2122" i="4"/>
  <c r="B2123" i="4"/>
  <c r="B2124" i="4"/>
  <c r="B2125" i="4"/>
  <c r="B2126" i="4"/>
  <c r="B2127" i="4"/>
  <c r="B2128" i="4"/>
  <c r="B2129" i="4"/>
  <c r="B2130" i="4"/>
  <c r="B2131" i="4"/>
  <c r="B2132" i="4"/>
  <c r="B2133" i="4"/>
  <c r="B2134" i="4"/>
  <c r="B2135" i="4"/>
  <c r="B2136" i="4"/>
  <c r="B2137" i="4"/>
  <c r="B2138" i="4"/>
  <c r="B2139" i="4"/>
  <c r="B2140" i="4"/>
  <c r="B2141" i="4"/>
  <c r="B2142" i="4"/>
  <c r="B2143" i="4"/>
  <c r="B2144" i="4"/>
  <c r="B2145" i="4"/>
  <c r="B2146" i="4"/>
  <c r="B2147" i="4"/>
  <c r="B2148" i="4"/>
  <c r="B2149" i="4"/>
  <c r="B2150" i="4"/>
  <c r="B2151" i="4"/>
  <c r="B2152" i="4"/>
  <c r="B2153" i="4"/>
  <c r="B2154" i="4"/>
  <c r="B2155" i="4"/>
  <c r="B2156" i="4"/>
  <c r="B2157" i="4"/>
  <c r="B2158" i="4"/>
  <c r="B2159" i="4"/>
  <c r="B2160" i="4"/>
  <c r="B2161" i="4"/>
  <c r="B2162" i="4"/>
  <c r="B2163" i="4"/>
  <c r="B2164" i="4"/>
  <c r="B2165" i="4"/>
  <c r="B2166" i="4"/>
  <c r="B2167" i="4"/>
  <c r="B2168" i="4"/>
  <c r="B2169" i="4"/>
  <c r="B2170" i="4"/>
  <c r="B2171" i="4"/>
  <c r="B2172" i="4"/>
  <c r="B2173" i="4"/>
  <c r="B2174" i="4"/>
  <c r="B2175" i="4"/>
  <c r="B2176" i="4"/>
  <c r="B2177" i="4"/>
  <c r="B2178" i="4"/>
  <c r="B2179" i="4"/>
  <c r="B2180" i="4"/>
  <c r="B2181" i="4"/>
  <c r="B2182" i="4"/>
  <c r="B2183" i="4"/>
  <c r="B2184" i="4"/>
  <c r="B2185" i="4"/>
  <c r="B2186" i="4"/>
  <c r="B2187" i="4"/>
  <c r="B2188" i="4"/>
  <c r="B2189" i="4"/>
  <c r="B2190" i="4"/>
  <c r="B2191" i="4"/>
  <c r="B2192" i="4"/>
  <c r="B2193" i="4"/>
  <c r="B2194" i="4"/>
  <c r="B2195" i="4"/>
  <c r="B2196" i="4"/>
  <c r="B2197" i="4"/>
  <c r="B2198" i="4"/>
  <c r="B2199" i="4"/>
  <c r="B2200" i="4"/>
  <c r="B2201" i="4"/>
  <c r="B2202" i="4"/>
  <c r="B2203" i="4"/>
  <c r="B2204" i="4"/>
  <c r="B2205" i="4"/>
  <c r="B30" i="4"/>
  <c r="B31" i="4"/>
  <c r="B32" i="4"/>
  <c r="B4" i="4"/>
  <c r="B5" i="4"/>
  <c r="B6" i="4"/>
  <c r="B7" i="4"/>
  <c r="B8" i="4"/>
  <c r="B9" i="4"/>
  <c r="B10" i="4"/>
  <c r="B11" i="4"/>
  <c r="B12" i="4"/>
  <c r="B13" i="4"/>
  <c r="B14" i="4"/>
  <c r="B15" i="4"/>
  <c r="B16" i="4"/>
  <c r="B17" i="4"/>
  <c r="B18" i="4"/>
  <c r="B19" i="4"/>
  <c r="B20" i="4"/>
  <c r="B21" i="4"/>
  <c r="B22" i="4"/>
  <c r="B23" i="4"/>
  <c r="B24" i="4"/>
  <c r="B25" i="4"/>
  <c r="B26" i="4"/>
  <c r="B27" i="4"/>
  <c r="B28" i="4"/>
  <c r="B29" i="4"/>
  <c r="B3" i="4"/>
  <c r="H52" i="6" s="1"/>
  <c r="E3" i="6"/>
  <c r="E4" i="6"/>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E57" i="6"/>
  <c r="E58" i="6"/>
  <c r="E59" i="6"/>
  <c r="E60" i="6"/>
  <c r="E61" i="6"/>
  <c r="E62" i="6"/>
  <c r="E63" i="6"/>
  <c r="E64" i="6"/>
  <c r="E65" i="6"/>
  <c r="E66" i="6"/>
  <c r="E67" i="6"/>
  <c r="E68" i="6"/>
  <c r="E69" i="6"/>
  <c r="E70" i="6"/>
  <c r="E71" i="6"/>
  <c r="E72" i="6"/>
  <c r="E73" i="6"/>
  <c r="E74" i="6"/>
  <c r="E75" i="6"/>
  <c r="E76" i="6"/>
  <c r="E77" i="6"/>
  <c r="E78" i="6"/>
  <c r="E79" i="6"/>
  <c r="E80" i="6"/>
  <c r="E81" i="6"/>
  <c r="E82" i="6"/>
  <c r="E83" i="6"/>
  <c r="E84" i="6"/>
  <c r="E85" i="6"/>
  <c r="E86" i="6"/>
  <c r="E87" i="6"/>
  <c r="E88" i="6"/>
  <c r="E89" i="6"/>
  <c r="E90" i="6"/>
  <c r="E91" i="6"/>
  <c r="E92" i="6"/>
  <c r="E93" i="6"/>
  <c r="E94" i="6"/>
  <c r="E95" i="6"/>
  <c r="E96" i="6"/>
  <c r="E97" i="6"/>
  <c r="E98" i="6"/>
  <c r="E99" i="6"/>
  <c r="E100" i="6"/>
  <c r="E101" i="6"/>
  <c r="E102" i="6"/>
  <c r="E103" i="6"/>
  <c r="E104" i="6"/>
  <c r="E105" i="6"/>
  <c r="E106" i="6"/>
  <c r="E107" i="6"/>
  <c r="E108" i="6"/>
  <c r="E109" i="6"/>
  <c r="E110" i="6"/>
  <c r="E111" i="6"/>
  <c r="E112" i="6"/>
  <c r="E113" i="6"/>
  <c r="E114" i="6"/>
  <c r="E115" i="6"/>
  <c r="E116" i="6"/>
  <c r="E117" i="6"/>
  <c r="E118" i="6"/>
  <c r="E119" i="6"/>
  <c r="E120" i="6"/>
  <c r="E121" i="6"/>
  <c r="E122" i="6"/>
  <c r="E123" i="6"/>
  <c r="E124" i="6"/>
  <c r="E125" i="6"/>
  <c r="E126" i="6"/>
  <c r="E127" i="6"/>
  <c r="E128" i="6"/>
  <c r="E129" i="6"/>
  <c r="E130" i="6"/>
  <c r="E131" i="6"/>
  <c r="E132" i="6"/>
  <c r="E133" i="6"/>
  <c r="E134" i="6"/>
  <c r="E135" i="6"/>
  <c r="E136" i="6"/>
  <c r="E137" i="6"/>
  <c r="E138" i="6"/>
  <c r="E139" i="6"/>
  <c r="E140" i="6"/>
  <c r="E141" i="6"/>
  <c r="E142" i="6"/>
  <c r="E143" i="6"/>
  <c r="E144" i="6"/>
  <c r="E145" i="6"/>
  <c r="E146" i="6"/>
  <c r="E147" i="6"/>
  <c r="E148" i="6"/>
  <c r="E149" i="6"/>
  <c r="E150" i="6"/>
  <c r="E151" i="6"/>
  <c r="E152" i="6"/>
  <c r="E153" i="6"/>
  <c r="E154" i="6"/>
  <c r="E155" i="6"/>
  <c r="E156" i="6"/>
  <c r="E157" i="6"/>
  <c r="E158" i="6"/>
  <c r="E159" i="6"/>
  <c r="E160" i="6"/>
  <c r="E161" i="6"/>
  <c r="E162" i="6"/>
  <c r="E163" i="6"/>
  <c r="E164" i="6"/>
  <c r="E165" i="6"/>
  <c r="E166" i="6"/>
  <c r="E167" i="6"/>
  <c r="E168" i="6"/>
  <c r="E169" i="6"/>
  <c r="E170" i="6"/>
  <c r="E171" i="6"/>
  <c r="E172" i="6"/>
  <c r="E173" i="6"/>
  <c r="E174" i="6"/>
  <c r="E175" i="6"/>
  <c r="E176" i="6"/>
  <c r="E177" i="6"/>
  <c r="E178" i="6"/>
  <c r="E179" i="6"/>
  <c r="E180" i="6"/>
  <c r="E181" i="6"/>
  <c r="E182" i="6"/>
  <c r="E183" i="6"/>
  <c r="E184" i="6"/>
  <c r="E185" i="6"/>
  <c r="E186" i="6"/>
  <c r="E187" i="6"/>
  <c r="E188" i="6"/>
  <c r="E189" i="6"/>
  <c r="E190" i="6"/>
  <c r="E191" i="6"/>
  <c r="E192" i="6"/>
  <c r="E193" i="6"/>
  <c r="E194" i="6"/>
  <c r="E195" i="6"/>
  <c r="E196" i="6"/>
  <c r="E197" i="6"/>
  <c r="E198" i="6"/>
  <c r="E199" i="6"/>
  <c r="E200" i="6"/>
  <c r="E201" i="6"/>
  <c r="E202" i="6"/>
  <c r="E203" i="6"/>
  <c r="E204" i="6"/>
  <c r="E205" i="6"/>
  <c r="E206" i="6"/>
  <c r="E207" i="6"/>
  <c r="E208" i="6"/>
  <c r="E209" i="6"/>
  <c r="E210" i="6"/>
  <c r="E211" i="6"/>
  <c r="E212" i="6"/>
  <c r="E213" i="6"/>
  <c r="E214" i="6"/>
  <c r="E215" i="6"/>
  <c r="E216" i="6"/>
  <c r="E217" i="6"/>
  <c r="E218" i="6"/>
  <c r="E219" i="6"/>
  <c r="E220" i="6"/>
  <c r="E221" i="6"/>
  <c r="E222" i="6"/>
  <c r="E223" i="6"/>
  <c r="E224" i="6"/>
  <c r="E225" i="6"/>
  <c r="E226" i="6"/>
  <c r="E227" i="6"/>
  <c r="E228" i="6"/>
  <c r="E229" i="6"/>
  <c r="E230" i="6"/>
  <c r="E231" i="6"/>
  <c r="E232" i="6"/>
  <c r="E233" i="6"/>
  <c r="E234" i="6"/>
  <c r="E235" i="6"/>
  <c r="E236" i="6"/>
  <c r="E237" i="6"/>
  <c r="E238" i="6"/>
  <c r="E239" i="6"/>
  <c r="E240" i="6"/>
  <c r="E241" i="6"/>
  <c r="E242" i="6"/>
  <c r="E243" i="6"/>
  <c r="E244" i="6"/>
  <c r="E245" i="6"/>
  <c r="E246" i="6"/>
  <c r="E247" i="6"/>
  <c r="E248" i="6"/>
  <c r="E249" i="6"/>
  <c r="E250" i="6"/>
  <c r="E251" i="6"/>
  <c r="E252" i="6"/>
  <c r="E253" i="6"/>
  <c r="E254" i="6"/>
  <c r="E255" i="6"/>
  <c r="E256" i="6"/>
  <c r="E257" i="6"/>
  <c r="E258" i="6"/>
  <c r="E259" i="6"/>
  <c r="E260" i="6"/>
  <c r="E261" i="6"/>
  <c r="E262" i="6"/>
  <c r="E263" i="6"/>
  <c r="E264" i="6"/>
  <c r="E265" i="6"/>
  <c r="E266" i="6"/>
  <c r="E267" i="6"/>
  <c r="E268" i="6"/>
  <c r="E269" i="6"/>
  <c r="E270" i="6"/>
  <c r="E271" i="6"/>
  <c r="E272" i="6"/>
  <c r="E273" i="6"/>
  <c r="E274" i="6"/>
  <c r="E275" i="6"/>
  <c r="E276" i="6"/>
  <c r="E277" i="6"/>
  <c r="E278" i="6"/>
  <c r="E279" i="6"/>
  <c r="E280" i="6"/>
  <c r="E281" i="6"/>
  <c r="E282" i="6"/>
  <c r="E283" i="6"/>
  <c r="E284" i="6"/>
  <c r="E285" i="6"/>
  <c r="E286" i="6"/>
  <c r="E287" i="6"/>
  <c r="E288" i="6"/>
  <c r="E289" i="6"/>
  <c r="E290" i="6"/>
  <c r="E291" i="6"/>
  <c r="E292" i="6"/>
  <c r="E293" i="6"/>
  <c r="E294" i="6"/>
  <c r="E295" i="6"/>
  <c r="E296" i="6"/>
  <c r="E297" i="6"/>
  <c r="E298" i="6"/>
  <c r="E299" i="6"/>
  <c r="E300" i="6"/>
  <c r="E301" i="6"/>
  <c r="E302" i="6"/>
  <c r="E303" i="6"/>
  <c r="E304" i="6"/>
  <c r="E305" i="6"/>
  <c r="E306" i="6"/>
  <c r="E307" i="6"/>
  <c r="E308" i="6"/>
  <c r="E309" i="6"/>
  <c r="E310" i="6"/>
  <c r="E311" i="6"/>
  <c r="E312" i="6"/>
  <c r="E313" i="6"/>
  <c r="E314" i="6"/>
  <c r="E315" i="6"/>
  <c r="E316" i="6"/>
  <c r="E317" i="6"/>
  <c r="E318" i="6"/>
  <c r="E319" i="6"/>
  <c r="E320" i="6"/>
  <c r="E321" i="6"/>
  <c r="E322" i="6"/>
  <c r="E323" i="6"/>
  <c r="E324" i="6"/>
  <c r="E325" i="6"/>
  <c r="E326" i="6"/>
  <c r="E327" i="6"/>
  <c r="E328" i="6"/>
  <c r="E329" i="6"/>
  <c r="E330" i="6"/>
  <c r="E331" i="6"/>
  <c r="E332" i="6"/>
  <c r="E333" i="6"/>
  <c r="E334" i="6"/>
  <c r="E335" i="6"/>
  <c r="E336" i="6"/>
  <c r="E337" i="6"/>
  <c r="E338" i="6"/>
  <c r="E339" i="6"/>
  <c r="E340" i="6"/>
  <c r="E341" i="6"/>
  <c r="E342" i="6"/>
  <c r="E343" i="6"/>
  <c r="E344" i="6"/>
  <c r="E345" i="6"/>
  <c r="E346" i="6"/>
  <c r="E347" i="6"/>
  <c r="E348" i="6"/>
  <c r="E349" i="6"/>
  <c r="E350" i="6"/>
  <c r="E351" i="6"/>
  <c r="E352" i="6"/>
  <c r="E353" i="6"/>
  <c r="E354" i="6"/>
  <c r="E355" i="6"/>
  <c r="E356" i="6"/>
  <c r="E357" i="6"/>
  <c r="E358" i="6"/>
  <c r="E359" i="6"/>
  <c r="E360" i="6"/>
  <c r="E361" i="6"/>
  <c r="E362" i="6"/>
  <c r="E363" i="6"/>
  <c r="E364" i="6"/>
  <c r="E365" i="6"/>
  <c r="E366" i="6"/>
  <c r="E367" i="6"/>
  <c r="E368" i="6"/>
  <c r="E369" i="6"/>
  <c r="E370" i="6"/>
  <c r="E371" i="6"/>
  <c r="E372" i="6"/>
  <c r="E373" i="6"/>
  <c r="E374" i="6"/>
  <c r="E375" i="6"/>
  <c r="E376" i="6"/>
  <c r="E377" i="6"/>
  <c r="E378" i="6"/>
  <c r="E379" i="6"/>
  <c r="E380" i="6"/>
  <c r="E381" i="6"/>
  <c r="E382" i="6"/>
  <c r="E383" i="6"/>
  <c r="E384" i="6"/>
  <c r="E385" i="6"/>
  <c r="E386" i="6"/>
  <c r="E387" i="6"/>
  <c r="E388" i="6"/>
  <c r="E389" i="6"/>
  <c r="E390" i="6"/>
  <c r="E391" i="6"/>
  <c r="E392" i="6"/>
  <c r="E393" i="6"/>
  <c r="E394" i="6"/>
  <c r="E395" i="6"/>
  <c r="E396" i="6"/>
  <c r="E397" i="6"/>
  <c r="E398" i="6"/>
  <c r="E399" i="6"/>
  <c r="E400" i="6"/>
  <c r="E401" i="6"/>
  <c r="E402" i="6"/>
  <c r="E403" i="6"/>
  <c r="E404" i="6"/>
  <c r="E405" i="6"/>
  <c r="E406" i="6"/>
  <c r="E407" i="6"/>
  <c r="E408" i="6"/>
  <c r="E409" i="6"/>
  <c r="E410" i="6"/>
  <c r="E411" i="6"/>
  <c r="E412" i="6"/>
  <c r="E413" i="6"/>
  <c r="E414" i="6"/>
  <c r="E415" i="6"/>
  <c r="E416" i="6"/>
  <c r="E417" i="6"/>
  <c r="E418" i="6"/>
  <c r="E419" i="6"/>
  <c r="E420" i="6"/>
  <c r="E421" i="6"/>
  <c r="E422" i="6"/>
  <c r="E423" i="6"/>
  <c r="E424" i="6"/>
  <c r="E425" i="6"/>
  <c r="E426" i="6"/>
  <c r="E427" i="6"/>
  <c r="E428" i="6"/>
  <c r="E429" i="6"/>
  <c r="E430" i="6"/>
  <c r="E431" i="6"/>
  <c r="E432" i="6"/>
  <c r="E433" i="6"/>
  <c r="E434" i="6"/>
  <c r="E435" i="6"/>
  <c r="E436" i="6"/>
  <c r="E437" i="6"/>
  <c r="E438" i="6"/>
  <c r="E439" i="6"/>
  <c r="E440" i="6"/>
  <c r="E441" i="6"/>
  <c r="E442" i="6"/>
  <c r="E443" i="6"/>
  <c r="E444" i="6"/>
  <c r="E445" i="6"/>
  <c r="E446" i="6"/>
  <c r="E447" i="6"/>
  <c r="E448" i="6"/>
  <c r="E449" i="6"/>
  <c r="E450" i="6"/>
  <c r="E451" i="6"/>
  <c r="E452" i="6"/>
  <c r="E453" i="6"/>
  <c r="E454" i="6"/>
  <c r="E455" i="6"/>
  <c r="E456" i="6"/>
  <c r="E457" i="6"/>
  <c r="E458" i="6"/>
  <c r="E459" i="6"/>
  <c r="E460" i="6"/>
  <c r="E461" i="6"/>
  <c r="E462" i="6"/>
  <c r="E463" i="6"/>
  <c r="E464" i="6"/>
  <c r="E465" i="6"/>
  <c r="E466" i="6"/>
  <c r="E467" i="6"/>
  <c r="E468" i="6"/>
  <c r="E469" i="6"/>
  <c r="E470" i="6"/>
  <c r="E471" i="6"/>
  <c r="E472" i="6"/>
  <c r="E473" i="6"/>
  <c r="E474" i="6"/>
  <c r="E475" i="6"/>
  <c r="E476" i="6"/>
  <c r="E477" i="6"/>
  <c r="E478" i="6"/>
  <c r="E479" i="6"/>
  <c r="E480" i="6"/>
  <c r="E481" i="6"/>
  <c r="E482" i="6"/>
  <c r="E483" i="6"/>
  <c r="E484" i="6"/>
  <c r="E485" i="6"/>
  <c r="E486" i="6"/>
  <c r="E487" i="6"/>
  <c r="E488" i="6"/>
  <c r="E489" i="6"/>
  <c r="E490" i="6"/>
  <c r="E491" i="6"/>
  <c r="E492" i="6"/>
  <c r="E493" i="6"/>
  <c r="E494" i="6"/>
  <c r="E495" i="6"/>
  <c r="E496" i="6"/>
  <c r="E497" i="6"/>
  <c r="E498" i="6"/>
  <c r="E499" i="6"/>
  <c r="E500" i="6"/>
  <c r="E501" i="6"/>
  <c r="E502" i="6"/>
  <c r="E503" i="6"/>
  <c r="E504" i="6"/>
  <c r="E505" i="6"/>
  <c r="E506" i="6"/>
  <c r="E507" i="6"/>
  <c r="E508" i="6"/>
  <c r="E509" i="6"/>
  <c r="E510" i="6"/>
  <c r="E511" i="6"/>
  <c r="E512" i="6"/>
  <c r="E513" i="6"/>
  <c r="E514" i="6"/>
  <c r="E515" i="6"/>
  <c r="E516" i="6"/>
  <c r="E517" i="6"/>
  <c r="E518" i="6"/>
  <c r="E519" i="6"/>
  <c r="E520" i="6"/>
  <c r="E521" i="6"/>
  <c r="E522" i="6"/>
  <c r="E523" i="6"/>
  <c r="E524" i="6"/>
  <c r="E525" i="6"/>
  <c r="E526" i="6"/>
  <c r="E527" i="6"/>
  <c r="E528" i="6"/>
  <c r="E529" i="6"/>
  <c r="E530" i="6"/>
  <c r="E531" i="6"/>
  <c r="E532" i="6"/>
  <c r="E533" i="6"/>
  <c r="E534" i="6"/>
  <c r="E535" i="6"/>
  <c r="E536" i="6"/>
  <c r="E537" i="6"/>
  <c r="E538" i="6"/>
  <c r="E539" i="6"/>
  <c r="E540" i="6"/>
  <c r="E541" i="6"/>
  <c r="E542" i="6"/>
  <c r="E543" i="6"/>
  <c r="E544" i="6"/>
  <c r="E545" i="6"/>
  <c r="E546" i="6"/>
  <c r="E547" i="6"/>
  <c r="E548" i="6"/>
  <c r="E549" i="6"/>
  <c r="E550" i="6"/>
  <c r="E551" i="6"/>
  <c r="E552" i="6"/>
  <c r="E553" i="6"/>
  <c r="E554" i="6"/>
  <c r="E555" i="6"/>
  <c r="E556" i="6"/>
  <c r="E557" i="6"/>
  <c r="E558" i="6"/>
  <c r="E559" i="6"/>
  <c r="E560" i="6"/>
  <c r="E561" i="6"/>
  <c r="E562" i="6"/>
  <c r="E563" i="6"/>
  <c r="E564" i="6"/>
  <c r="E565" i="6"/>
  <c r="E566" i="6"/>
  <c r="E567" i="6"/>
  <c r="E568" i="6"/>
  <c r="E569" i="6"/>
  <c r="E570" i="6"/>
  <c r="E571" i="6"/>
  <c r="E572" i="6"/>
  <c r="E573" i="6"/>
  <c r="E574" i="6"/>
  <c r="E575" i="6"/>
  <c r="E576" i="6"/>
  <c r="E577" i="6"/>
  <c r="E578" i="6"/>
  <c r="E579" i="6"/>
  <c r="E580" i="6"/>
  <c r="E581" i="6"/>
  <c r="E582" i="6"/>
  <c r="E583" i="6"/>
  <c r="E584" i="6"/>
  <c r="E585" i="6"/>
  <c r="E586" i="6"/>
  <c r="E587" i="6"/>
  <c r="E588" i="6"/>
  <c r="E589" i="6"/>
  <c r="E590" i="6"/>
  <c r="E591" i="6"/>
  <c r="E592" i="6"/>
  <c r="E593" i="6"/>
  <c r="E594" i="6"/>
  <c r="E595" i="6"/>
  <c r="E596" i="6"/>
  <c r="E597" i="6"/>
  <c r="E598" i="6"/>
  <c r="E599" i="6"/>
  <c r="E600" i="6"/>
  <c r="E601" i="6"/>
  <c r="E602" i="6"/>
  <c r="E603" i="6"/>
  <c r="E604" i="6"/>
  <c r="E605" i="6"/>
  <c r="E606" i="6"/>
  <c r="E607" i="6"/>
  <c r="E608" i="6"/>
  <c r="E609" i="6"/>
  <c r="E610" i="6"/>
  <c r="E611" i="6"/>
  <c r="E612" i="6"/>
  <c r="E613" i="6"/>
  <c r="E614" i="6"/>
  <c r="E615" i="6"/>
  <c r="E616" i="6"/>
  <c r="E617" i="6"/>
  <c r="E618" i="6"/>
  <c r="E619" i="6"/>
  <c r="E620" i="6"/>
  <c r="E621" i="6"/>
  <c r="E622" i="6"/>
  <c r="E623" i="6"/>
  <c r="E624" i="6"/>
  <c r="E625" i="6"/>
  <c r="E626" i="6"/>
  <c r="E627" i="6"/>
  <c r="E628" i="6"/>
  <c r="E629" i="6"/>
  <c r="E630" i="6"/>
  <c r="E631" i="6"/>
  <c r="E632" i="6"/>
  <c r="E633" i="6"/>
  <c r="E634" i="6"/>
  <c r="E635" i="6"/>
  <c r="E636" i="6"/>
  <c r="E637" i="6"/>
  <c r="E638" i="6"/>
  <c r="E639" i="6"/>
  <c r="E640" i="6"/>
  <c r="E641" i="6"/>
  <c r="E642" i="6"/>
  <c r="E643" i="6"/>
  <c r="E644" i="6"/>
  <c r="E645" i="6"/>
  <c r="E646" i="6"/>
  <c r="E647" i="6"/>
  <c r="E648" i="6"/>
  <c r="E649" i="6"/>
  <c r="E650" i="6"/>
  <c r="E651" i="6"/>
  <c r="E652" i="6"/>
  <c r="E653" i="6"/>
  <c r="E654" i="6"/>
  <c r="E655" i="6"/>
  <c r="E656" i="6"/>
  <c r="E657" i="6"/>
  <c r="E658" i="6"/>
  <c r="E659" i="6"/>
  <c r="E660" i="6"/>
  <c r="E661" i="6"/>
  <c r="E662" i="6"/>
  <c r="E663" i="6"/>
  <c r="E664" i="6"/>
  <c r="E665" i="6"/>
  <c r="E666" i="6"/>
  <c r="E667" i="6"/>
  <c r="E668" i="6"/>
  <c r="E669" i="6"/>
  <c r="E670" i="6"/>
  <c r="E671" i="6"/>
  <c r="E672" i="6"/>
  <c r="E673" i="6"/>
  <c r="E674" i="6"/>
  <c r="E675" i="6"/>
  <c r="E676" i="6"/>
  <c r="E677" i="6"/>
  <c r="E678" i="6"/>
  <c r="E679" i="6"/>
  <c r="E680" i="6"/>
  <c r="E681" i="6"/>
  <c r="E682" i="6"/>
  <c r="E683" i="6"/>
  <c r="E684" i="6"/>
  <c r="E685" i="6"/>
  <c r="E686" i="6"/>
  <c r="E687" i="6"/>
  <c r="E688" i="6"/>
  <c r="E689" i="6"/>
  <c r="E690" i="6"/>
  <c r="E691" i="6"/>
  <c r="E692" i="6"/>
  <c r="E693" i="6"/>
  <c r="E694" i="6"/>
  <c r="E695" i="6"/>
  <c r="E696" i="6"/>
  <c r="E697" i="6"/>
  <c r="E698" i="6"/>
  <c r="E699" i="6"/>
  <c r="E700" i="6"/>
  <c r="E701" i="6"/>
  <c r="E702" i="6"/>
  <c r="E703" i="6"/>
  <c r="E704" i="6"/>
  <c r="E705" i="6"/>
  <c r="E706" i="6"/>
  <c r="E707" i="6"/>
  <c r="E708" i="6"/>
  <c r="E709" i="6"/>
  <c r="E710" i="6"/>
  <c r="E711" i="6"/>
  <c r="E712" i="6"/>
  <c r="E713" i="6"/>
  <c r="E714" i="6"/>
  <c r="E715" i="6"/>
  <c r="E716" i="6"/>
  <c r="E717" i="6"/>
  <c r="E718" i="6"/>
  <c r="E719" i="6"/>
  <c r="E720" i="6"/>
  <c r="E721" i="6"/>
  <c r="E722" i="6"/>
  <c r="E723" i="6"/>
  <c r="E724" i="6"/>
  <c r="E725" i="6"/>
  <c r="E726" i="6"/>
  <c r="E727" i="6"/>
  <c r="E728" i="6"/>
  <c r="E729" i="6"/>
  <c r="E730" i="6"/>
  <c r="E731" i="6"/>
  <c r="E732" i="6"/>
  <c r="E733" i="6"/>
  <c r="E734" i="6"/>
  <c r="E735" i="6"/>
  <c r="E736" i="6"/>
  <c r="E737" i="6"/>
  <c r="E738" i="6"/>
  <c r="E739" i="6"/>
  <c r="E740" i="6"/>
  <c r="E741" i="6"/>
  <c r="E742" i="6"/>
  <c r="E743" i="6"/>
  <c r="E744" i="6"/>
  <c r="E745" i="6"/>
  <c r="E746" i="6"/>
  <c r="E747" i="6"/>
  <c r="E748" i="6"/>
  <c r="E749" i="6"/>
  <c r="E750" i="6"/>
  <c r="E751" i="6"/>
  <c r="E752" i="6"/>
  <c r="E753" i="6"/>
  <c r="E754" i="6"/>
  <c r="E755" i="6"/>
  <c r="E756" i="6"/>
  <c r="E757" i="6"/>
  <c r="E758" i="6"/>
  <c r="E759" i="6"/>
  <c r="E760" i="6"/>
  <c r="E761" i="6"/>
  <c r="E762" i="6"/>
  <c r="E763" i="6"/>
  <c r="E764" i="6"/>
  <c r="E765" i="6"/>
  <c r="E766" i="6"/>
  <c r="E767" i="6"/>
  <c r="E768" i="6"/>
  <c r="E769" i="6"/>
  <c r="E770" i="6"/>
  <c r="E771" i="6"/>
  <c r="E772" i="6"/>
  <c r="E773" i="6"/>
  <c r="E774" i="6"/>
  <c r="E775" i="6"/>
  <c r="E776" i="6"/>
  <c r="E777" i="6"/>
  <c r="E778" i="6"/>
  <c r="E779" i="6"/>
  <c r="E780" i="6"/>
  <c r="E781" i="6"/>
  <c r="E782" i="6"/>
  <c r="E783" i="6"/>
  <c r="E784" i="6"/>
  <c r="E785" i="6"/>
  <c r="E786" i="6"/>
  <c r="E787" i="6"/>
  <c r="E788" i="6"/>
  <c r="E789" i="6"/>
  <c r="E790" i="6"/>
  <c r="E791" i="6"/>
  <c r="E792" i="6"/>
  <c r="E793" i="6"/>
  <c r="E794" i="6"/>
  <c r="E795" i="6"/>
  <c r="E796" i="6"/>
  <c r="E797" i="6"/>
  <c r="E798" i="6"/>
  <c r="E799" i="6"/>
  <c r="E800" i="6"/>
  <c r="E801" i="6"/>
  <c r="E802" i="6"/>
  <c r="E803" i="6"/>
  <c r="E804" i="6"/>
  <c r="E805" i="6"/>
  <c r="E806" i="6"/>
  <c r="E807" i="6"/>
  <c r="E808" i="6"/>
  <c r="E809" i="6"/>
  <c r="E810" i="6"/>
  <c r="E811" i="6"/>
  <c r="E812" i="6"/>
  <c r="E813" i="6"/>
  <c r="E814" i="6"/>
  <c r="E815" i="6"/>
  <c r="E816" i="6"/>
  <c r="E817" i="6"/>
  <c r="E818" i="6"/>
  <c r="E819" i="6"/>
  <c r="E820" i="6"/>
  <c r="E821" i="6"/>
  <c r="E822" i="6"/>
  <c r="E823" i="6"/>
  <c r="E824" i="6"/>
  <c r="E825" i="6"/>
  <c r="E826" i="6"/>
  <c r="E827" i="6"/>
  <c r="E828" i="6"/>
  <c r="E829" i="6"/>
  <c r="E830" i="6"/>
  <c r="E831" i="6"/>
  <c r="E832" i="6"/>
  <c r="E833" i="6"/>
  <c r="E834" i="6"/>
  <c r="E835" i="6"/>
  <c r="E836" i="6"/>
  <c r="E837" i="6"/>
  <c r="E838" i="6"/>
  <c r="E839" i="6"/>
  <c r="E840" i="6"/>
  <c r="E841" i="6"/>
  <c r="E842" i="6"/>
  <c r="E843" i="6"/>
  <c r="E844" i="6"/>
  <c r="E845" i="6"/>
  <c r="E846" i="6"/>
  <c r="E847" i="6"/>
  <c r="E848" i="6"/>
  <c r="E849" i="6"/>
  <c r="E850" i="6"/>
  <c r="E851" i="6"/>
  <c r="E852" i="6"/>
  <c r="E853" i="6"/>
  <c r="E854" i="6"/>
  <c r="E855" i="6"/>
  <c r="E856" i="6"/>
  <c r="E857" i="6"/>
  <c r="E858" i="6"/>
  <c r="E859" i="6"/>
  <c r="E860" i="6"/>
  <c r="E861" i="6"/>
  <c r="E862" i="6"/>
  <c r="E863" i="6"/>
  <c r="E864" i="6"/>
  <c r="E865" i="6"/>
  <c r="E866" i="6"/>
  <c r="E867" i="6"/>
  <c r="E868" i="6"/>
  <c r="E869" i="6"/>
  <c r="E870" i="6"/>
  <c r="E871" i="6"/>
  <c r="E872" i="6"/>
  <c r="E873" i="6"/>
  <c r="E874" i="6"/>
  <c r="E875" i="6"/>
  <c r="E876" i="6"/>
  <c r="E877" i="6"/>
  <c r="E878" i="6"/>
  <c r="E879" i="6"/>
  <c r="E880" i="6"/>
  <c r="E881" i="6"/>
  <c r="E882" i="6"/>
  <c r="E883" i="6"/>
  <c r="E884" i="6"/>
  <c r="E885" i="6"/>
  <c r="E886" i="6"/>
  <c r="E887" i="6"/>
  <c r="E888" i="6"/>
  <c r="E889" i="6"/>
  <c r="E890" i="6"/>
  <c r="E891" i="6"/>
  <c r="E892" i="6"/>
  <c r="E893" i="6"/>
  <c r="E894" i="6"/>
  <c r="E895" i="6"/>
  <c r="E896" i="6"/>
  <c r="E897" i="6"/>
  <c r="E898" i="6"/>
  <c r="E899" i="6"/>
  <c r="E900" i="6"/>
  <c r="E901" i="6"/>
  <c r="E902" i="6"/>
  <c r="E903" i="6"/>
  <c r="E904" i="6"/>
  <c r="E905" i="6"/>
  <c r="E906" i="6"/>
  <c r="E907" i="6"/>
  <c r="E908" i="6"/>
  <c r="E909" i="6"/>
  <c r="E910" i="6"/>
  <c r="E911" i="6"/>
  <c r="E912" i="6"/>
  <c r="E913" i="6"/>
  <c r="E914" i="6"/>
  <c r="E915" i="6"/>
  <c r="E916" i="6"/>
  <c r="E917" i="6"/>
  <c r="E918" i="6"/>
  <c r="E919" i="6"/>
  <c r="E920" i="6"/>
  <c r="E921" i="6"/>
  <c r="E922" i="6"/>
  <c r="E923" i="6"/>
  <c r="E924" i="6"/>
  <c r="E925" i="6"/>
  <c r="E926" i="6"/>
  <c r="E927" i="6"/>
  <c r="E928" i="6"/>
  <c r="E929" i="6"/>
  <c r="E930" i="6"/>
  <c r="E931" i="6"/>
  <c r="E932" i="6"/>
  <c r="E933" i="6"/>
  <c r="E934" i="6"/>
  <c r="E935" i="6"/>
  <c r="E936" i="6"/>
  <c r="E937" i="6"/>
  <c r="E938" i="6"/>
  <c r="E939" i="6"/>
  <c r="E940" i="6"/>
  <c r="E941" i="6"/>
  <c r="E942" i="6"/>
  <c r="E943" i="6"/>
  <c r="E944" i="6"/>
  <c r="E945" i="6"/>
  <c r="E946" i="6"/>
  <c r="E947" i="6"/>
  <c r="E948" i="6"/>
  <c r="E949" i="6"/>
  <c r="E950" i="6"/>
  <c r="E951" i="6"/>
  <c r="E952" i="6"/>
  <c r="E953" i="6"/>
  <c r="E954" i="6"/>
  <c r="E955" i="6"/>
  <c r="E956" i="6"/>
  <c r="E957" i="6"/>
  <c r="E958" i="6"/>
  <c r="E959" i="6"/>
  <c r="E960" i="6"/>
  <c r="E961" i="6"/>
  <c r="E962" i="6"/>
  <c r="E963" i="6"/>
  <c r="E964" i="6"/>
  <c r="E965" i="6"/>
  <c r="E966" i="6"/>
  <c r="E967" i="6"/>
  <c r="E968" i="6"/>
  <c r="E969" i="6"/>
  <c r="E970" i="6"/>
  <c r="E971" i="6"/>
  <c r="E972" i="6"/>
  <c r="E973" i="6"/>
  <c r="E974" i="6"/>
  <c r="E975" i="6"/>
  <c r="E976" i="6"/>
  <c r="E977" i="6"/>
  <c r="E978" i="6"/>
  <c r="E979" i="6"/>
  <c r="E980" i="6"/>
  <c r="E981" i="6"/>
  <c r="E982" i="6"/>
  <c r="E983" i="6"/>
  <c r="E984" i="6"/>
  <c r="E985" i="6"/>
  <c r="E986" i="6"/>
  <c r="E987" i="6"/>
  <c r="E988" i="6"/>
  <c r="E989" i="6"/>
  <c r="E990" i="6"/>
  <c r="E991" i="6"/>
  <c r="E992" i="6"/>
  <c r="E993" i="6"/>
  <c r="E994" i="6"/>
  <c r="E995" i="6"/>
  <c r="E996" i="6"/>
  <c r="E997" i="6"/>
  <c r="E998" i="6"/>
  <c r="E999" i="6"/>
  <c r="E1000" i="6"/>
  <c r="E1001" i="6"/>
  <c r="E1002" i="6"/>
  <c r="E1003" i="6"/>
  <c r="E1004" i="6"/>
  <c r="E1005" i="6"/>
  <c r="E1006" i="6"/>
  <c r="E1007" i="6"/>
  <c r="E1008" i="6"/>
  <c r="E1009" i="6"/>
  <c r="E1010" i="6"/>
  <c r="E1011" i="6"/>
  <c r="E1012" i="6"/>
  <c r="E1013" i="6"/>
  <c r="E1014" i="6"/>
  <c r="E1015" i="6"/>
  <c r="E1016" i="6"/>
  <c r="E1017" i="6"/>
  <c r="E1018" i="6"/>
  <c r="E1019" i="6"/>
  <c r="E1020" i="6"/>
  <c r="E1021" i="6"/>
  <c r="E1022" i="6"/>
  <c r="E1023" i="6"/>
  <c r="E1024" i="6"/>
  <c r="E1025" i="6"/>
  <c r="E1026" i="6"/>
  <c r="E1027" i="6"/>
  <c r="E1028" i="6"/>
  <c r="E1029" i="6"/>
  <c r="E1030" i="6"/>
  <c r="E1031" i="6"/>
  <c r="E1032" i="6"/>
  <c r="E1033" i="6"/>
  <c r="E1034" i="6"/>
  <c r="E1035" i="6"/>
  <c r="E1036" i="6"/>
  <c r="E1037" i="6"/>
  <c r="E1038" i="6"/>
  <c r="E1039" i="6"/>
  <c r="E1040" i="6"/>
  <c r="E1041" i="6"/>
  <c r="E1042" i="6"/>
  <c r="E1043" i="6"/>
  <c r="E1044" i="6"/>
  <c r="E1045" i="6"/>
  <c r="E1046" i="6"/>
  <c r="E1047" i="6"/>
  <c r="E1048" i="6"/>
  <c r="E1049" i="6"/>
  <c r="E1050" i="6"/>
  <c r="E1051" i="6"/>
  <c r="E1052" i="6"/>
  <c r="E1053" i="6"/>
  <c r="E1054" i="6"/>
  <c r="E1055" i="6"/>
  <c r="E1056" i="6"/>
  <c r="E1057" i="6"/>
  <c r="E1058" i="6"/>
  <c r="E1059" i="6"/>
  <c r="E1060" i="6"/>
  <c r="E1061" i="6"/>
  <c r="E1062" i="6"/>
  <c r="E1063" i="6"/>
  <c r="E1064" i="6"/>
  <c r="E1065" i="6"/>
  <c r="E1066" i="6"/>
  <c r="E1067" i="6"/>
  <c r="E1068" i="6"/>
  <c r="E1069" i="6"/>
  <c r="E1070" i="6"/>
  <c r="E1071" i="6"/>
  <c r="E1072" i="6"/>
  <c r="E1073" i="6"/>
  <c r="E1074" i="6"/>
  <c r="E1075" i="6"/>
  <c r="E1076" i="6"/>
  <c r="E1077" i="6"/>
  <c r="E1078" i="6"/>
  <c r="E1079" i="6"/>
  <c r="E1080" i="6"/>
  <c r="E1081" i="6"/>
  <c r="E1082" i="6"/>
  <c r="E1083" i="6"/>
  <c r="E1084" i="6"/>
  <c r="E1085" i="6"/>
  <c r="E1086" i="6"/>
  <c r="E1087" i="6"/>
  <c r="E1088" i="6"/>
  <c r="E1089" i="6"/>
  <c r="E1090" i="6"/>
  <c r="E1091" i="6"/>
  <c r="E1092" i="6"/>
  <c r="E1093" i="6"/>
  <c r="E1094" i="6"/>
  <c r="E1095" i="6"/>
  <c r="E1096" i="6"/>
  <c r="E1097" i="6"/>
  <c r="E2" i="6"/>
  <c r="A492" i="6"/>
  <c r="B492" i="6"/>
  <c r="C492" i="6"/>
  <c r="D492" i="6"/>
  <c r="F492" i="6"/>
  <c r="A494" i="6"/>
  <c r="I494" i="6" s="1"/>
  <c r="B494" i="6"/>
  <c r="C494" i="6"/>
  <c r="D494" i="6"/>
  <c r="F494" i="6"/>
  <c r="A496" i="6"/>
  <c r="I496" i="6" s="1"/>
  <c r="B496" i="6"/>
  <c r="C496" i="6"/>
  <c r="D496" i="6"/>
  <c r="F496" i="6"/>
  <c r="A498" i="6"/>
  <c r="B498" i="6"/>
  <c r="C498" i="6"/>
  <c r="D498" i="6"/>
  <c r="F498" i="6"/>
  <c r="A500" i="6"/>
  <c r="B500" i="6"/>
  <c r="C500" i="6"/>
  <c r="D500" i="6"/>
  <c r="F500" i="6"/>
  <c r="A502" i="6"/>
  <c r="I502" i="6" s="1"/>
  <c r="J502" i="6" s="1"/>
  <c r="B502" i="6"/>
  <c r="C502" i="6"/>
  <c r="D502" i="6"/>
  <c r="F502" i="6"/>
  <c r="A504" i="6"/>
  <c r="I504" i="6" s="1"/>
  <c r="K504" i="6" s="1"/>
  <c r="B504" i="6"/>
  <c r="C504" i="6"/>
  <c r="D504" i="6"/>
  <c r="F504" i="6"/>
  <c r="A506" i="6"/>
  <c r="B506" i="6"/>
  <c r="C506" i="6"/>
  <c r="D506" i="6"/>
  <c r="F506" i="6"/>
  <c r="A508" i="6"/>
  <c r="I508" i="6" s="1"/>
  <c r="B508" i="6"/>
  <c r="C508" i="6"/>
  <c r="D508" i="6"/>
  <c r="F508" i="6"/>
  <c r="A510" i="6"/>
  <c r="I510" i="6" s="1"/>
  <c r="B510" i="6"/>
  <c r="C510" i="6"/>
  <c r="D510" i="6"/>
  <c r="F510" i="6"/>
  <c r="A512" i="6"/>
  <c r="I512" i="6" s="1"/>
  <c r="B512" i="6"/>
  <c r="C512" i="6"/>
  <c r="D512" i="6"/>
  <c r="F512" i="6"/>
  <c r="A514" i="6"/>
  <c r="I514" i="6" s="1"/>
  <c r="B514" i="6"/>
  <c r="C514" i="6"/>
  <c r="D514" i="6"/>
  <c r="F514" i="6"/>
  <c r="A516" i="6"/>
  <c r="I516" i="6" s="1"/>
  <c r="J516" i="6" s="1"/>
  <c r="B516" i="6"/>
  <c r="C516" i="6"/>
  <c r="D516" i="6"/>
  <c r="F516" i="6"/>
  <c r="A518" i="6"/>
  <c r="I518" i="6" s="1"/>
  <c r="B518" i="6"/>
  <c r="C518" i="6"/>
  <c r="D518" i="6"/>
  <c r="F518" i="6"/>
  <c r="A520" i="6"/>
  <c r="B520" i="6"/>
  <c r="C520" i="6"/>
  <c r="D520" i="6"/>
  <c r="F520" i="6"/>
  <c r="A522" i="6"/>
  <c r="I522" i="6" s="1"/>
  <c r="B522" i="6"/>
  <c r="C522" i="6"/>
  <c r="D522" i="6"/>
  <c r="F522" i="6"/>
  <c r="A524" i="6"/>
  <c r="I524" i="6" s="1"/>
  <c r="B524" i="6"/>
  <c r="C524" i="6"/>
  <c r="D524" i="6"/>
  <c r="F524" i="6"/>
  <c r="A526" i="6"/>
  <c r="I526" i="6" s="1"/>
  <c r="B526" i="6"/>
  <c r="C526" i="6"/>
  <c r="D526" i="6"/>
  <c r="F526" i="6"/>
  <c r="A528" i="6"/>
  <c r="I528" i="6" s="1"/>
  <c r="B528" i="6"/>
  <c r="C528" i="6"/>
  <c r="D528" i="6"/>
  <c r="F528" i="6"/>
  <c r="G528" i="6" s="1"/>
  <c r="A530" i="6"/>
  <c r="I530" i="6" s="1"/>
  <c r="B530" i="6"/>
  <c r="C530" i="6"/>
  <c r="D530" i="6"/>
  <c r="F530" i="6"/>
  <c r="A532" i="6"/>
  <c r="B532" i="6"/>
  <c r="C532" i="6"/>
  <c r="D532" i="6"/>
  <c r="F532" i="6"/>
  <c r="A534" i="6"/>
  <c r="I534" i="6" s="1"/>
  <c r="B534" i="6"/>
  <c r="C534" i="6"/>
  <c r="D534" i="6"/>
  <c r="F534" i="6"/>
  <c r="A536" i="6"/>
  <c r="I536" i="6" s="1"/>
  <c r="B536" i="6"/>
  <c r="C536" i="6"/>
  <c r="D536" i="6"/>
  <c r="F536" i="6"/>
  <c r="A538" i="6"/>
  <c r="I538" i="6" s="1"/>
  <c r="J538" i="6" s="1"/>
  <c r="B538" i="6"/>
  <c r="C538" i="6"/>
  <c r="D538" i="6"/>
  <c r="F538" i="6"/>
  <c r="G538" i="6" s="1"/>
  <c r="A540" i="6"/>
  <c r="I540" i="6" s="1"/>
  <c r="B540" i="6"/>
  <c r="C540" i="6"/>
  <c r="D540" i="6"/>
  <c r="F540" i="6"/>
  <c r="A542" i="6"/>
  <c r="I542" i="6" s="1"/>
  <c r="B542" i="6"/>
  <c r="C542" i="6"/>
  <c r="D542" i="6"/>
  <c r="F542" i="6"/>
  <c r="A544" i="6"/>
  <c r="I544" i="6" s="1"/>
  <c r="B544" i="6"/>
  <c r="C544" i="6"/>
  <c r="D544" i="6"/>
  <c r="F544" i="6"/>
  <c r="A546" i="6"/>
  <c r="I546" i="6" s="1"/>
  <c r="B546" i="6"/>
  <c r="C546" i="6"/>
  <c r="D546" i="6"/>
  <c r="F546" i="6"/>
  <c r="A548" i="6"/>
  <c r="B548" i="6"/>
  <c r="C548" i="6"/>
  <c r="D548" i="6"/>
  <c r="F548" i="6"/>
  <c r="A550" i="6"/>
  <c r="B550" i="6"/>
  <c r="C550" i="6"/>
  <c r="D550" i="6"/>
  <c r="F550" i="6"/>
  <c r="A552" i="6"/>
  <c r="I552" i="6" s="1"/>
  <c r="B552" i="6"/>
  <c r="C552" i="6"/>
  <c r="D552" i="6"/>
  <c r="F552" i="6"/>
  <c r="A554" i="6"/>
  <c r="I554" i="6" s="1"/>
  <c r="B554" i="6"/>
  <c r="C554" i="6"/>
  <c r="D554" i="6"/>
  <c r="F554" i="6"/>
  <c r="A556" i="6"/>
  <c r="I556" i="6" s="1"/>
  <c r="B556" i="6"/>
  <c r="C556" i="6"/>
  <c r="D556" i="6"/>
  <c r="F556" i="6"/>
  <c r="A558" i="6"/>
  <c r="I558" i="6" s="1"/>
  <c r="J558" i="6" s="1"/>
  <c r="B558" i="6"/>
  <c r="C558" i="6"/>
  <c r="D558" i="6"/>
  <c r="F558" i="6"/>
  <c r="A560" i="6"/>
  <c r="I560" i="6" s="1"/>
  <c r="K560" i="6" s="1"/>
  <c r="B560" i="6"/>
  <c r="C560" i="6"/>
  <c r="D560" i="6"/>
  <c r="F560" i="6"/>
  <c r="A562" i="6"/>
  <c r="I562" i="6" s="1"/>
  <c r="B562" i="6"/>
  <c r="C562" i="6"/>
  <c r="D562" i="6"/>
  <c r="F562" i="6"/>
  <c r="A564" i="6"/>
  <c r="I564" i="6" s="1"/>
  <c r="B564" i="6"/>
  <c r="C564" i="6"/>
  <c r="D564" i="6"/>
  <c r="F564" i="6"/>
  <c r="A566" i="6"/>
  <c r="I566" i="6" s="1"/>
  <c r="B566" i="6"/>
  <c r="C566" i="6"/>
  <c r="D566" i="6"/>
  <c r="F566" i="6"/>
  <c r="A568" i="6"/>
  <c r="I568" i="6" s="1"/>
  <c r="B568" i="6"/>
  <c r="C568" i="6"/>
  <c r="D568" i="6"/>
  <c r="F568" i="6"/>
  <c r="A570" i="6"/>
  <c r="I570" i="6" s="1"/>
  <c r="B570" i="6"/>
  <c r="C570" i="6"/>
  <c r="D570" i="6"/>
  <c r="F570" i="6"/>
  <c r="G570" i="6" s="1"/>
  <c r="A572" i="6"/>
  <c r="B572" i="6"/>
  <c r="C572" i="6"/>
  <c r="D572" i="6"/>
  <c r="F572" i="6"/>
  <c r="A574" i="6"/>
  <c r="I574" i="6" s="1"/>
  <c r="B574" i="6"/>
  <c r="C574" i="6"/>
  <c r="D574" i="6"/>
  <c r="F574" i="6"/>
  <c r="H574" i="6" s="1"/>
  <c r="A576" i="6"/>
  <c r="I576" i="6" s="1"/>
  <c r="B576" i="6"/>
  <c r="C576" i="6"/>
  <c r="D576" i="6"/>
  <c r="F576" i="6"/>
  <c r="A578" i="6"/>
  <c r="I578" i="6" s="1"/>
  <c r="B578" i="6"/>
  <c r="C578" i="6"/>
  <c r="D578" i="6"/>
  <c r="F578" i="6"/>
  <c r="A580" i="6"/>
  <c r="I580" i="6" s="1"/>
  <c r="B580" i="6"/>
  <c r="C580" i="6"/>
  <c r="D580" i="6"/>
  <c r="F580" i="6"/>
  <c r="A582" i="6"/>
  <c r="B582" i="6"/>
  <c r="C582" i="6"/>
  <c r="D582" i="6"/>
  <c r="F582" i="6"/>
  <c r="A584" i="6"/>
  <c r="B584" i="6"/>
  <c r="C584" i="6"/>
  <c r="D584" i="6"/>
  <c r="F584" i="6"/>
  <c r="A586" i="6"/>
  <c r="I586" i="6" s="1"/>
  <c r="J586" i="6" s="1"/>
  <c r="B586" i="6"/>
  <c r="C586" i="6"/>
  <c r="D586" i="6"/>
  <c r="F586" i="6"/>
  <c r="A588" i="6"/>
  <c r="I588" i="6" s="1"/>
  <c r="B588" i="6"/>
  <c r="C588" i="6"/>
  <c r="D588" i="6"/>
  <c r="F588" i="6"/>
  <c r="A590" i="6"/>
  <c r="I590" i="6" s="1"/>
  <c r="K590" i="6" s="1"/>
  <c r="B590" i="6"/>
  <c r="C590" i="6"/>
  <c r="D590" i="6"/>
  <c r="F590" i="6"/>
  <c r="A592" i="6"/>
  <c r="I592" i="6" s="1"/>
  <c r="B592" i="6"/>
  <c r="C592" i="6"/>
  <c r="D592" i="6"/>
  <c r="F592" i="6"/>
  <c r="G592" i="6" s="1"/>
  <c r="A594" i="6"/>
  <c r="I594" i="6" s="1"/>
  <c r="B594" i="6"/>
  <c r="C594" i="6"/>
  <c r="D594" i="6"/>
  <c r="F594" i="6"/>
  <c r="A596" i="6"/>
  <c r="B596" i="6"/>
  <c r="C596" i="6"/>
  <c r="D596" i="6"/>
  <c r="F596" i="6"/>
  <c r="A598" i="6"/>
  <c r="I598" i="6" s="1"/>
  <c r="B598" i="6"/>
  <c r="C598" i="6"/>
  <c r="D598" i="6"/>
  <c r="F598" i="6"/>
  <c r="A600" i="6"/>
  <c r="I600" i="6" s="1"/>
  <c r="B600" i="6"/>
  <c r="C600" i="6"/>
  <c r="D600" i="6"/>
  <c r="F600" i="6"/>
  <c r="A602" i="6"/>
  <c r="I602" i="6" s="1"/>
  <c r="B602" i="6"/>
  <c r="C602" i="6"/>
  <c r="D602" i="6"/>
  <c r="F602" i="6"/>
  <c r="G602" i="6" s="1"/>
  <c r="A604" i="6"/>
  <c r="B604" i="6"/>
  <c r="C604" i="6"/>
  <c r="D604" i="6"/>
  <c r="F604" i="6"/>
  <c r="A606" i="6"/>
  <c r="I606" i="6" s="1"/>
  <c r="J606" i="6" s="1"/>
  <c r="B606" i="6"/>
  <c r="C606" i="6"/>
  <c r="D606" i="6"/>
  <c r="F606" i="6"/>
  <c r="G606" i="6" s="1"/>
  <c r="A608" i="6"/>
  <c r="I608" i="6" s="1"/>
  <c r="B608" i="6"/>
  <c r="C608" i="6"/>
  <c r="D608" i="6"/>
  <c r="F608" i="6"/>
  <c r="A610" i="6"/>
  <c r="I610" i="6" s="1"/>
  <c r="J610" i="6" s="1"/>
  <c r="B610" i="6"/>
  <c r="C610" i="6"/>
  <c r="D610" i="6"/>
  <c r="F610" i="6"/>
  <c r="A612" i="6"/>
  <c r="I612" i="6" s="1"/>
  <c r="B612" i="6"/>
  <c r="C612" i="6"/>
  <c r="D612" i="6"/>
  <c r="F612" i="6"/>
  <c r="A614" i="6"/>
  <c r="B614" i="6"/>
  <c r="C614" i="6"/>
  <c r="D614" i="6"/>
  <c r="F614" i="6"/>
  <c r="A616" i="6"/>
  <c r="I616" i="6" s="1"/>
  <c r="B616" i="6"/>
  <c r="C616" i="6"/>
  <c r="D616" i="6"/>
  <c r="F616" i="6"/>
  <c r="A618" i="6"/>
  <c r="I618" i="6" s="1"/>
  <c r="B618" i="6"/>
  <c r="C618" i="6"/>
  <c r="D618" i="6"/>
  <c r="F618" i="6"/>
  <c r="A620" i="6"/>
  <c r="B620" i="6"/>
  <c r="C620" i="6"/>
  <c r="D620" i="6"/>
  <c r="F620" i="6"/>
  <c r="A622" i="6"/>
  <c r="I622" i="6" s="1"/>
  <c r="B622" i="6"/>
  <c r="C622" i="6"/>
  <c r="D622" i="6"/>
  <c r="F622" i="6"/>
  <c r="A624" i="6"/>
  <c r="I624" i="6" s="1"/>
  <c r="B624" i="6"/>
  <c r="C624" i="6"/>
  <c r="D624" i="6"/>
  <c r="F624" i="6"/>
  <c r="G624" i="6" s="1"/>
  <c r="A626" i="6"/>
  <c r="B626" i="6"/>
  <c r="C626" i="6"/>
  <c r="D626" i="6"/>
  <c r="F626" i="6"/>
  <c r="A628" i="6"/>
  <c r="I628" i="6" s="1"/>
  <c r="J628" i="6" s="1"/>
  <c r="B628" i="6"/>
  <c r="C628" i="6"/>
  <c r="D628" i="6"/>
  <c r="F628" i="6"/>
  <c r="A630" i="6"/>
  <c r="I630" i="6" s="1"/>
  <c r="B630" i="6"/>
  <c r="C630" i="6"/>
  <c r="D630" i="6"/>
  <c r="F630" i="6"/>
  <c r="G630" i="6" s="1"/>
  <c r="A632" i="6"/>
  <c r="I632" i="6" s="1"/>
  <c r="B632" i="6"/>
  <c r="C632" i="6"/>
  <c r="D632" i="6"/>
  <c r="F632" i="6"/>
  <c r="A634" i="6"/>
  <c r="I634" i="6" s="1"/>
  <c r="B634" i="6"/>
  <c r="C634" i="6"/>
  <c r="D634" i="6"/>
  <c r="F634" i="6"/>
  <c r="G634" i="6" s="1"/>
  <c r="A636" i="6"/>
  <c r="I636" i="6" s="1"/>
  <c r="B636" i="6"/>
  <c r="C636" i="6"/>
  <c r="D636" i="6"/>
  <c r="F636" i="6"/>
  <c r="A638" i="6"/>
  <c r="I638" i="6" s="1"/>
  <c r="B638" i="6"/>
  <c r="C638" i="6"/>
  <c r="D638" i="6"/>
  <c r="F638" i="6"/>
  <c r="G638" i="6" s="1"/>
  <c r="A640" i="6"/>
  <c r="B640" i="6"/>
  <c r="C640" i="6"/>
  <c r="D640" i="6"/>
  <c r="F640" i="6"/>
  <c r="A642" i="6"/>
  <c r="B642" i="6"/>
  <c r="C642" i="6"/>
  <c r="D642" i="6"/>
  <c r="F642" i="6"/>
  <c r="A644" i="6"/>
  <c r="I644" i="6" s="1"/>
  <c r="B644" i="6"/>
  <c r="C644" i="6"/>
  <c r="D644" i="6"/>
  <c r="F644" i="6"/>
  <c r="A646" i="6"/>
  <c r="I646" i="6" s="1"/>
  <c r="B646" i="6"/>
  <c r="C646" i="6"/>
  <c r="D646" i="6"/>
  <c r="F646" i="6"/>
  <c r="A648" i="6"/>
  <c r="B648" i="6"/>
  <c r="C648" i="6"/>
  <c r="D648" i="6"/>
  <c r="F648" i="6"/>
  <c r="A650" i="6"/>
  <c r="I650" i="6" s="1"/>
  <c r="J650" i="6" s="1"/>
  <c r="B650" i="6"/>
  <c r="C650" i="6"/>
  <c r="D650" i="6"/>
  <c r="F650" i="6"/>
  <c r="H650" i="6" s="1"/>
  <c r="A652" i="6"/>
  <c r="I652" i="6" s="1"/>
  <c r="B652" i="6"/>
  <c r="C652" i="6"/>
  <c r="D652" i="6"/>
  <c r="F652" i="6"/>
  <c r="A654" i="6"/>
  <c r="I654" i="6" s="1"/>
  <c r="B654" i="6"/>
  <c r="C654" i="6"/>
  <c r="D654" i="6"/>
  <c r="F654" i="6"/>
  <c r="A656" i="6"/>
  <c r="I656" i="6" s="1"/>
  <c r="B656" i="6"/>
  <c r="C656" i="6"/>
  <c r="D656" i="6"/>
  <c r="F656" i="6"/>
  <c r="G656" i="6" s="1"/>
  <c r="A658" i="6"/>
  <c r="B658" i="6"/>
  <c r="C658" i="6"/>
  <c r="D658" i="6"/>
  <c r="F658" i="6"/>
  <c r="A660" i="6"/>
  <c r="B660" i="6"/>
  <c r="C660" i="6"/>
  <c r="D660" i="6"/>
  <c r="F660" i="6"/>
  <c r="A662" i="6"/>
  <c r="I662" i="6" s="1"/>
  <c r="J662" i="6" s="1"/>
  <c r="B662" i="6"/>
  <c r="C662" i="6"/>
  <c r="D662" i="6"/>
  <c r="F662" i="6"/>
  <c r="A664" i="6"/>
  <c r="I664" i="6" s="1"/>
  <c r="B664" i="6"/>
  <c r="C664" i="6"/>
  <c r="D664" i="6"/>
  <c r="F664" i="6"/>
  <c r="A666" i="6"/>
  <c r="I666" i="6" s="1"/>
  <c r="B666" i="6"/>
  <c r="C666" i="6"/>
  <c r="D666" i="6"/>
  <c r="F666" i="6"/>
  <c r="A668" i="6"/>
  <c r="B668" i="6"/>
  <c r="C668" i="6"/>
  <c r="D668" i="6"/>
  <c r="F668" i="6"/>
  <c r="A670" i="6"/>
  <c r="I670" i="6" s="1"/>
  <c r="B670" i="6"/>
  <c r="C670" i="6"/>
  <c r="D670" i="6"/>
  <c r="F670" i="6"/>
  <c r="H670" i="6" s="1"/>
  <c r="A672" i="6"/>
  <c r="I672" i="6" s="1"/>
  <c r="B672" i="6"/>
  <c r="C672" i="6"/>
  <c r="D672" i="6"/>
  <c r="F672" i="6"/>
  <c r="A674" i="6"/>
  <c r="I674" i="6" s="1"/>
  <c r="B674" i="6"/>
  <c r="C674" i="6"/>
  <c r="D674" i="6"/>
  <c r="F674" i="6"/>
  <c r="A676" i="6"/>
  <c r="I676" i="6" s="1"/>
  <c r="K676" i="6" s="1"/>
  <c r="B676" i="6"/>
  <c r="C676" i="6"/>
  <c r="D676" i="6"/>
  <c r="F676" i="6"/>
  <c r="A678" i="6"/>
  <c r="I678" i="6" s="1"/>
  <c r="B678" i="6"/>
  <c r="C678" i="6"/>
  <c r="D678" i="6"/>
  <c r="F678" i="6"/>
  <c r="A680" i="6"/>
  <c r="I680" i="6" s="1"/>
  <c r="J680" i="6" s="1"/>
  <c r="B680" i="6"/>
  <c r="C680" i="6"/>
  <c r="D680" i="6"/>
  <c r="F680" i="6"/>
  <c r="A682" i="6"/>
  <c r="I682" i="6" s="1"/>
  <c r="B682" i="6"/>
  <c r="C682" i="6"/>
  <c r="D682" i="6"/>
  <c r="F682" i="6"/>
  <c r="G682" i="6" s="1"/>
  <c r="A684" i="6"/>
  <c r="I684" i="6" s="1"/>
  <c r="B684" i="6"/>
  <c r="C684" i="6"/>
  <c r="D684" i="6"/>
  <c r="F684" i="6"/>
  <c r="A686" i="6"/>
  <c r="B686" i="6"/>
  <c r="C686" i="6"/>
  <c r="D686" i="6"/>
  <c r="F686" i="6"/>
  <c r="A688" i="6"/>
  <c r="I688" i="6" s="1"/>
  <c r="B688" i="6"/>
  <c r="C688" i="6"/>
  <c r="D688" i="6"/>
  <c r="F688" i="6"/>
  <c r="H688" i="6" s="1"/>
  <c r="A690" i="6"/>
  <c r="I690" i="6" s="1"/>
  <c r="B690" i="6"/>
  <c r="C690" i="6"/>
  <c r="D690" i="6"/>
  <c r="F690" i="6"/>
  <c r="A692" i="6"/>
  <c r="B692" i="6"/>
  <c r="C692" i="6"/>
  <c r="D692" i="6"/>
  <c r="F692" i="6"/>
  <c r="A694" i="6"/>
  <c r="I694" i="6" s="1"/>
  <c r="B694" i="6"/>
  <c r="C694" i="6"/>
  <c r="D694" i="6"/>
  <c r="F694" i="6"/>
  <c r="G694" i="6" s="1"/>
  <c r="A696" i="6"/>
  <c r="I696" i="6" s="1"/>
  <c r="J696" i="6" s="1"/>
  <c r="B696" i="6"/>
  <c r="C696" i="6"/>
  <c r="D696" i="6"/>
  <c r="F696" i="6"/>
  <c r="A698" i="6"/>
  <c r="B698" i="6"/>
  <c r="C698" i="6"/>
  <c r="D698" i="6"/>
  <c r="F698" i="6"/>
  <c r="A700" i="6"/>
  <c r="I700" i="6" s="1"/>
  <c r="B700" i="6"/>
  <c r="C700" i="6"/>
  <c r="D700" i="6"/>
  <c r="F700" i="6"/>
  <c r="A702" i="6"/>
  <c r="I702" i="6" s="1"/>
  <c r="B702" i="6"/>
  <c r="C702" i="6"/>
  <c r="D702" i="6"/>
  <c r="F702" i="6"/>
  <c r="A704" i="6"/>
  <c r="I704" i="6" s="1"/>
  <c r="B704" i="6"/>
  <c r="C704" i="6"/>
  <c r="D704" i="6"/>
  <c r="F704" i="6"/>
  <c r="G704" i="6" s="1"/>
  <c r="A706" i="6"/>
  <c r="B706" i="6"/>
  <c r="C706" i="6"/>
  <c r="D706" i="6"/>
  <c r="F706" i="6"/>
  <c r="A708" i="6"/>
  <c r="I708" i="6" s="1"/>
  <c r="B708" i="6"/>
  <c r="C708" i="6"/>
  <c r="D708" i="6"/>
  <c r="F708" i="6"/>
  <c r="A710" i="6"/>
  <c r="I710" i="6" s="1"/>
  <c r="B710" i="6"/>
  <c r="C710" i="6"/>
  <c r="D710" i="6"/>
  <c r="F710" i="6"/>
  <c r="A712" i="6"/>
  <c r="I712" i="6" s="1"/>
  <c r="B712" i="6"/>
  <c r="C712" i="6"/>
  <c r="D712" i="6"/>
  <c r="F712" i="6"/>
  <c r="A714" i="6"/>
  <c r="I714" i="6" s="1"/>
  <c r="B714" i="6"/>
  <c r="C714" i="6"/>
  <c r="D714" i="6"/>
  <c r="F714" i="6"/>
  <c r="H714" i="6" s="1"/>
  <c r="A716" i="6"/>
  <c r="B716" i="6"/>
  <c r="C716" i="6"/>
  <c r="D716" i="6"/>
  <c r="F716" i="6"/>
  <c r="A718" i="6"/>
  <c r="I718" i="6" s="1"/>
  <c r="B718" i="6"/>
  <c r="C718" i="6"/>
  <c r="D718" i="6"/>
  <c r="F718" i="6"/>
  <c r="A720" i="6"/>
  <c r="I720" i="6" s="1"/>
  <c r="B720" i="6"/>
  <c r="C720" i="6"/>
  <c r="D720" i="6"/>
  <c r="F720" i="6"/>
  <c r="A722" i="6"/>
  <c r="I722" i="6" s="1"/>
  <c r="B722" i="6"/>
  <c r="C722" i="6"/>
  <c r="D722" i="6"/>
  <c r="F722" i="6"/>
  <c r="A724" i="6"/>
  <c r="I724" i="6" s="1"/>
  <c r="J724" i="6" s="1"/>
  <c r="B724" i="6"/>
  <c r="C724" i="6"/>
  <c r="D724" i="6"/>
  <c r="F724" i="6"/>
  <c r="A726" i="6"/>
  <c r="I726" i="6" s="1"/>
  <c r="J726" i="6" s="1"/>
  <c r="B726" i="6"/>
  <c r="C726" i="6"/>
  <c r="D726" i="6"/>
  <c r="F726" i="6"/>
  <c r="G726" i="6" s="1"/>
  <c r="A728" i="6"/>
  <c r="B728" i="6"/>
  <c r="C728" i="6"/>
  <c r="D728" i="6"/>
  <c r="F728" i="6"/>
  <c r="A730" i="6"/>
  <c r="I730" i="6" s="1"/>
  <c r="B730" i="6"/>
  <c r="C730" i="6"/>
  <c r="D730" i="6"/>
  <c r="F730" i="6"/>
  <c r="G730" i="6" s="1"/>
  <c r="A732" i="6"/>
  <c r="I732" i="6" s="1"/>
  <c r="B732" i="6"/>
  <c r="C732" i="6"/>
  <c r="D732" i="6"/>
  <c r="F732" i="6"/>
  <c r="A734" i="6"/>
  <c r="I734" i="6" s="1"/>
  <c r="B734" i="6"/>
  <c r="C734" i="6"/>
  <c r="D734" i="6"/>
  <c r="F734" i="6"/>
  <c r="H734" i="6" s="1"/>
  <c r="A736" i="6"/>
  <c r="I736" i="6" s="1"/>
  <c r="B736" i="6"/>
  <c r="C736" i="6"/>
  <c r="D736" i="6"/>
  <c r="F736" i="6"/>
  <c r="A738" i="6"/>
  <c r="B738" i="6"/>
  <c r="C738" i="6"/>
  <c r="D738" i="6"/>
  <c r="F738" i="6"/>
  <c r="A740" i="6"/>
  <c r="I740" i="6" s="1"/>
  <c r="B740" i="6"/>
  <c r="C740" i="6"/>
  <c r="D740" i="6"/>
  <c r="F740" i="6"/>
  <c r="A742" i="6"/>
  <c r="I742" i="6" s="1"/>
  <c r="B742" i="6"/>
  <c r="C742" i="6"/>
  <c r="D742" i="6"/>
  <c r="F742" i="6"/>
  <c r="A744" i="6"/>
  <c r="B744" i="6"/>
  <c r="C744" i="6"/>
  <c r="D744" i="6"/>
  <c r="F744" i="6"/>
  <c r="A746" i="6"/>
  <c r="B746" i="6"/>
  <c r="C746" i="6"/>
  <c r="D746" i="6"/>
  <c r="F746" i="6"/>
  <c r="A748" i="6"/>
  <c r="I748" i="6" s="1"/>
  <c r="K748" i="6" s="1"/>
  <c r="B748" i="6"/>
  <c r="C748" i="6"/>
  <c r="D748" i="6"/>
  <c r="F748" i="6"/>
  <c r="A750" i="6"/>
  <c r="I750" i="6" s="1"/>
  <c r="B750" i="6"/>
  <c r="C750" i="6"/>
  <c r="D750" i="6"/>
  <c r="F750" i="6"/>
  <c r="A752" i="6"/>
  <c r="I752" i="6" s="1"/>
  <c r="B752" i="6"/>
  <c r="C752" i="6"/>
  <c r="D752" i="6"/>
  <c r="F752" i="6"/>
  <c r="H752" i="6" s="1"/>
  <c r="A754" i="6"/>
  <c r="B754" i="6"/>
  <c r="C754" i="6"/>
  <c r="D754" i="6"/>
  <c r="F754" i="6"/>
  <c r="A756" i="6"/>
  <c r="I756" i="6" s="1"/>
  <c r="J756" i="6" s="1"/>
  <c r="B756" i="6"/>
  <c r="C756" i="6"/>
  <c r="D756" i="6"/>
  <c r="F756" i="6"/>
  <c r="G756" i="6" s="1"/>
  <c r="A758" i="6"/>
  <c r="I758" i="6" s="1"/>
  <c r="B758" i="6"/>
  <c r="C758" i="6"/>
  <c r="D758" i="6"/>
  <c r="F758" i="6"/>
  <c r="A760" i="6"/>
  <c r="I760" i="6" s="1"/>
  <c r="B760" i="6"/>
  <c r="C760" i="6"/>
  <c r="D760" i="6"/>
  <c r="F760" i="6"/>
  <c r="A762" i="6"/>
  <c r="I762" i="6" s="1"/>
  <c r="B762" i="6"/>
  <c r="C762" i="6"/>
  <c r="D762" i="6"/>
  <c r="F762" i="6"/>
  <c r="H762" i="6" s="1"/>
  <c r="A764" i="6"/>
  <c r="B764" i="6"/>
  <c r="C764" i="6"/>
  <c r="D764" i="6"/>
  <c r="F764" i="6"/>
  <c r="A766" i="6"/>
  <c r="I766" i="6" s="1"/>
  <c r="J766" i="6" s="1"/>
  <c r="B766" i="6"/>
  <c r="C766" i="6"/>
  <c r="D766" i="6"/>
  <c r="F766" i="6"/>
  <c r="A768" i="6"/>
  <c r="I768" i="6" s="1"/>
  <c r="B768" i="6"/>
  <c r="C768" i="6"/>
  <c r="D768" i="6"/>
  <c r="F768" i="6"/>
  <c r="A770" i="6"/>
  <c r="I770" i="6" s="1"/>
  <c r="B770" i="6"/>
  <c r="C770" i="6"/>
  <c r="D770" i="6"/>
  <c r="F770" i="6"/>
  <c r="A772" i="6"/>
  <c r="I772" i="6" s="1"/>
  <c r="J772" i="6" s="1"/>
  <c r="B772" i="6"/>
  <c r="C772" i="6"/>
  <c r="D772" i="6"/>
  <c r="F772" i="6"/>
  <c r="A774" i="6"/>
  <c r="I774" i="6" s="1"/>
  <c r="B774" i="6"/>
  <c r="C774" i="6"/>
  <c r="D774" i="6"/>
  <c r="F774" i="6"/>
  <c r="A776" i="6"/>
  <c r="B776" i="6"/>
  <c r="C776" i="6"/>
  <c r="D776" i="6"/>
  <c r="F776" i="6"/>
  <c r="A778" i="6"/>
  <c r="I778" i="6" s="1"/>
  <c r="B778" i="6"/>
  <c r="C778" i="6"/>
  <c r="D778" i="6"/>
  <c r="F778" i="6"/>
  <c r="H778" i="6" s="1"/>
  <c r="A780" i="6"/>
  <c r="I780" i="6" s="1"/>
  <c r="B780" i="6"/>
  <c r="C780" i="6"/>
  <c r="D780" i="6"/>
  <c r="F780" i="6"/>
  <c r="A782" i="6"/>
  <c r="B782" i="6"/>
  <c r="C782" i="6"/>
  <c r="D782" i="6"/>
  <c r="F782" i="6"/>
  <c r="A784" i="6"/>
  <c r="B784" i="6"/>
  <c r="C784" i="6"/>
  <c r="D784" i="6"/>
  <c r="F784" i="6"/>
  <c r="A786" i="6"/>
  <c r="I786" i="6" s="1"/>
  <c r="B786" i="6"/>
  <c r="C786" i="6"/>
  <c r="D786" i="6"/>
  <c r="F786" i="6"/>
  <c r="A788" i="6"/>
  <c r="I788" i="6" s="1"/>
  <c r="B788" i="6"/>
  <c r="C788" i="6"/>
  <c r="D788" i="6"/>
  <c r="F788" i="6"/>
  <c r="A790" i="6"/>
  <c r="B790" i="6"/>
  <c r="C790" i="6"/>
  <c r="D790" i="6"/>
  <c r="F790" i="6"/>
  <c r="A792" i="6"/>
  <c r="B792" i="6"/>
  <c r="C792" i="6"/>
  <c r="D792" i="6"/>
  <c r="F792" i="6"/>
  <c r="A794" i="6"/>
  <c r="I794" i="6" s="1"/>
  <c r="B794" i="6"/>
  <c r="C794" i="6"/>
  <c r="D794" i="6"/>
  <c r="F794" i="6"/>
  <c r="G794" i="6" s="1"/>
  <c r="A796" i="6"/>
  <c r="I796" i="6" s="1"/>
  <c r="B796" i="6"/>
  <c r="C796" i="6"/>
  <c r="D796" i="6"/>
  <c r="F796" i="6"/>
  <c r="A798" i="6"/>
  <c r="B798" i="6"/>
  <c r="C798" i="6"/>
  <c r="D798" i="6"/>
  <c r="F798" i="6"/>
  <c r="A800" i="6"/>
  <c r="I800" i="6" s="1"/>
  <c r="B800" i="6"/>
  <c r="C800" i="6"/>
  <c r="D800" i="6"/>
  <c r="F800" i="6"/>
  <c r="A802" i="6"/>
  <c r="I802" i="6" s="1"/>
  <c r="B802" i="6"/>
  <c r="C802" i="6"/>
  <c r="D802" i="6"/>
  <c r="F802" i="6"/>
  <c r="A804" i="6"/>
  <c r="B804" i="6"/>
  <c r="C804" i="6"/>
  <c r="D804" i="6"/>
  <c r="F804" i="6"/>
  <c r="A806" i="6"/>
  <c r="I806" i="6" s="1"/>
  <c r="B806" i="6"/>
  <c r="C806" i="6"/>
  <c r="D806" i="6"/>
  <c r="F806" i="6"/>
  <c r="A808" i="6"/>
  <c r="I808" i="6" s="1"/>
  <c r="J808" i="6" s="1"/>
  <c r="B808" i="6"/>
  <c r="C808" i="6"/>
  <c r="D808" i="6"/>
  <c r="F808" i="6"/>
  <c r="A810" i="6"/>
  <c r="B810" i="6"/>
  <c r="C810" i="6"/>
  <c r="D810" i="6"/>
  <c r="F810" i="6"/>
  <c r="A812" i="6"/>
  <c r="I812" i="6" s="1"/>
  <c r="B812" i="6"/>
  <c r="C812" i="6"/>
  <c r="D812" i="6"/>
  <c r="F812" i="6"/>
  <c r="A814" i="6"/>
  <c r="I814" i="6" s="1"/>
  <c r="B814" i="6"/>
  <c r="C814" i="6"/>
  <c r="D814" i="6"/>
  <c r="F814" i="6"/>
  <c r="A816" i="6"/>
  <c r="B816" i="6"/>
  <c r="C816" i="6"/>
  <c r="D816" i="6"/>
  <c r="F816" i="6"/>
  <c r="A818" i="6"/>
  <c r="I818" i="6" s="1"/>
  <c r="B818" i="6"/>
  <c r="C818" i="6"/>
  <c r="D818" i="6"/>
  <c r="F818" i="6"/>
  <c r="A820" i="6"/>
  <c r="I820" i="6" s="1"/>
  <c r="B820" i="6"/>
  <c r="C820" i="6"/>
  <c r="D820" i="6"/>
  <c r="F820" i="6"/>
  <c r="G820" i="6" s="1"/>
  <c r="A822" i="6"/>
  <c r="B822" i="6"/>
  <c r="C822" i="6"/>
  <c r="D822" i="6"/>
  <c r="F822" i="6"/>
  <c r="A824" i="6"/>
  <c r="B824" i="6"/>
  <c r="C824" i="6"/>
  <c r="D824" i="6"/>
  <c r="F824" i="6"/>
  <c r="A826" i="6"/>
  <c r="I826" i="6" s="1"/>
  <c r="B826" i="6"/>
  <c r="C826" i="6"/>
  <c r="D826" i="6"/>
  <c r="F826" i="6"/>
  <c r="H826" i="6" s="1"/>
  <c r="A828" i="6"/>
  <c r="I828" i="6" s="1"/>
  <c r="B828" i="6"/>
  <c r="C828" i="6"/>
  <c r="D828" i="6"/>
  <c r="F828" i="6"/>
  <c r="A830" i="6"/>
  <c r="B830" i="6"/>
  <c r="C830" i="6"/>
  <c r="D830" i="6"/>
  <c r="F830" i="6"/>
  <c r="A832" i="6"/>
  <c r="I832" i="6" s="1"/>
  <c r="B832" i="6"/>
  <c r="C832" i="6"/>
  <c r="D832" i="6"/>
  <c r="F832" i="6"/>
  <c r="H832" i="6" s="1"/>
  <c r="A834" i="6"/>
  <c r="I834" i="6" s="1"/>
  <c r="B834" i="6"/>
  <c r="C834" i="6"/>
  <c r="D834" i="6"/>
  <c r="F834" i="6"/>
  <c r="A836" i="6"/>
  <c r="I836" i="6" s="1"/>
  <c r="B836" i="6"/>
  <c r="C836" i="6"/>
  <c r="D836" i="6"/>
  <c r="F836" i="6"/>
  <c r="A838" i="6"/>
  <c r="B838" i="6"/>
  <c r="C838" i="6"/>
  <c r="D838" i="6"/>
  <c r="F838" i="6"/>
  <c r="A840" i="6"/>
  <c r="I840" i="6" s="1"/>
  <c r="J840" i="6" s="1"/>
  <c r="B840" i="6"/>
  <c r="C840" i="6"/>
  <c r="D840" i="6"/>
  <c r="F840" i="6"/>
  <c r="A842" i="6"/>
  <c r="I842" i="6" s="1"/>
  <c r="J842" i="6" s="1"/>
  <c r="B842" i="6"/>
  <c r="C842" i="6"/>
  <c r="D842" i="6"/>
  <c r="F842" i="6"/>
  <c r="A844" i="6"/>
  <c r="I844" i="6" s="1"/>
  <c r="B844" i="6"/>
  <c r="C844" i="6"/>
  <c r="D844" i="6"/>
  <c r="F844" i="6"/>
  <c r="A846" i="6"/>
  <c r="I846" i="6" s="1"/>
  <c r="B846" i="6"/>
  <c r="C846" i="6"/>
  <c r="D846" i="6"/>
  <c r="F846" i="6"/>
  <c r="A848" i="6"/>
  <c r="B848" i="6"/>
  <c r="C848" i="6"/>
  <c r="D848" i="6"/>
  <c r="F848" i="6"/>
  <c r="A850" i="6"/>
  <c r="I850" i="6" s="1"/>
  <c r="J850" i="6" s="1"/>
  <c r="B850" i="6"/>
  <c r="C850" i="6"/>
  <c r="D850" i="6"/>
  <c r="F850" i="6"/>
  <c r="A852" i="6"/>
  <c r="I852" i="6" s="1"/>
  <c r="B852" i="6"/>
  <c r="C852" i="6"/>
  <c r="D852" i="6"/>
  <c r="F852" i="6"/>
  <c r="A853" i="6"/>
  <c r="I853" i="6" s="1"/>
  <c r="B853" i="6"/>
  <c r="C853" i="6"/>
  <c r="D853" i="6"/>
  <c r="F853" i="6"/>
  <c r="A855" i="6"/>
  <c r="B855" i="6"/>
  <c r="C855" i="6"/>
  <c r="D855" i="6"/>
  <c r="F855" i="6"/>
  <c r="A857" i="6"/>
  <c r="I857" i="6" s="1"/>
  <c r="B857" i="6"/>
  <c r="C857" i="6"/>
  <c r="D857" i="6"/>
  <c r="F857" i="6"/>
  <c r="A859" i="6"/>
  <c r="I859" i="6" s="1"/>
  <c r="B859" i="6"/>
  <c r="C859" i="6"/>
  <c r="D859" i="6"/>
  <c r="F859" i="6"/>
  <c r="A861" i="6"/>
  <c r="B861" i="6"/>
  <c r="C861" i="6"/>
  <c r="D861" i="6"/>
  <c r="F861" i="6"/>
  <c r="A863" i="6"/>
  <c r="B863" i="6"/>
  <c r="C863" i="6"/>
  <c r="D863" i="6"/>
  <c r="F863" i="6"/>
  <c r="A865" i="6"/>
  <c r="I865" i="6" s="1"/>
  <c r="B865" i="6"/>
  <c r="C865" i="6"/>
  <c r="D865" i="6"/>
  <c r="F865" i="6"/>
  <c r="A867" i="6"/>
  <c r="B867" i="6"/>
  <c r="C867" i="6"/>
  <c r="D867" i="6"/>
  <c r="F867" i="6"/>
  <c r="A869" i="6"/>
  <c r="B869" i="6"/>
  <c r="C869" i="6"/>
  <c r="D869" i="6"/>
  <c r="F869" i="6"/>
  <c r="A871" i="6"/>
  <c r="I871" i="6" s="1"/>
  <c r="B871" i="6"/>
  <c r="C871" i="6"/>
  <c r="D871" i="6"/>
  <c r="F871" i="6"/>
  <c r="A873" i="6"/>
  <c r="I873" i="6" s="1"/>
  <c r="J873" i="6" s="1"/>
  <c r="B873" i="6"/>
  <c r="C873" i="6"/>
  <c r="D873" i="6"/>
  <c r="F873" i="6"/>
  <c r="A875" i="6"/>
  <c r="B875" i="6"/>
  <c r="C875" i="6"/>
  <c r="D875" i="6"/>
  <c r="F875" i="6"/>
  <c r="A877" i="6"/>
  <c r="I877" i="6" s="1"/>
  <c r="B877" i="6"/>
  <c r="C877" i="6"/>
  <c r="D877" i="6"/>
  <c r="F877" i="6"/>
  <c r="A879" i="6"/>
  <c r="I879" i="6" s="1"/>
  <c r="B879" i="6"/>
  <c r="C879" i="6"/>
  <c r="D879" i="6"/>
  <c r="F879" i="6"/>
  <c r="A881" i="6"/>
  <c r="I881" i="6" s="1"/>
  <c r="J881" i="6" s="1"/>
  <c r="B881" i="6"/>
  <c r="C881" i="6"/>
  <c r="D881" i="6"/>
  <c r="F881" i="6"/>
  <c r="A883" i="6"/>
  <c r="I883" i="6" s="1"/>
  <c r="J883" i="6" s="1"/>
  <c r="B883" i="6"/>
  <c r="C883" i="6"/>
  <c r="D883" i="6"/>
  <c r="F883" i="6"/>
  <c r="G883" i="6" s="1"/>
  <c r="A885" i="6"/>
  <c r="B885" i="6"/>
  <c r="C885" i="6"/>
  <c r="D885" i="6"/>
  <c r="F885" i="6"/>
  <c r="A887" i="6"/>
  <c r="I887" i="6" s="1"/>
  <c r="B887" i="6"/>
  <c r="C887" i="6"/>
  <c r="D887" i="6"/>
  <c r="F887" i="6"/>
  <c r="A889" i="6"/>
  <c r="I889" i="6" s="1"/>
  <c r="B889" i="6"/>
  <c r="C889" i="6"/>
  <c r="D889" i="6"/>
  <c r="F889" i="6"/>
  <c r="G889" i="6" s="1"/>
  <c r="A891" i="6"/>
  <c r="I891" i="6" s="1"/>
  <c r="B891" i="6"/>
  <c r="C891" i="6"/>
  <c r="D891" i="6"/>
  <c r="F891" i="6"/>
  <c r="A893" i="6"/>
  <c r="I893" i="6" s="1"/>
  <c r="J893" i="6" s="1"/>
  <c r="B893" i="6"/>
  <c r="C893" i="6"/>
  <c r="D893" i="6"/>
  <c r="F893" i="6"/>
  <c r="G893" i="6" s="1"/>
  <c r="A895" i="6"/>
  <c r="B895" i="6"/>
  <c r="C895" i="6"/>
  <c r="D895" i="6"/>
  <c r="F895" i="6"/>
  <c r="A897" i="6"/>
  <c r="I897" i="6" s="1"/>
  <c r="B897" i="6"/>
  <c r="C897" i="6"/>
  <c r="D897" i="6"/>
  <c r="F897" i="6"/>
  <c r="A899" i="6"/>
  <c r="I899" i="6" s="1"/>
  <c r="B899" i="6"/>
  <c r="C899" i="6"/>
  <c r="D899" i="6"/>
  <c r="F899" i="6"/>
  <c r="A901" i="6"/>
  <c r="I901" i="6" s="1"/>
  <c r="B901" i="6"/>
  <c r="C901" i="6"/>
  <c r="D901" i="6"/>
  <c r="F901" i="6"/>
  <c r="A903" i="6"/>
  <c r="I903" i="6" s="1"/>
  <c r="B903" i="6"/>
  <c r="C903" i="6"/>
  <c r="D903" i="6"/>
  <c r="F903" i="6"/>
  <c r="A905" i="6"/>
  <c r="B905" i="6"/>
  <c r="C905" i="6"/>
  <c r="D905" i="6"/>
  <c r="F905" i="6"/>
  <c r="A907" i="6"/>
  <c r="I907" i="6" s="1"/>
  <c r="B907" i="6"/>
  <c r="C907" i="6"/>
  <c r="D907" i="6"/>
  <c r="F907" i="6"/>
  <c r="A909" i="6"/>
  <c r="I909" i="6" s="1"/>
  <c r="J909" i="6" s="1"/>
  <c r="B909" i="6"/>
  <c r="C909" i="6"/>
  <c r="D909" i="6"/>
  <c r="F909" i="6"/>
  <c r="A911" i="6"/>
  <c r="I911" i="6" s="1"/>
  <c r="B911" i="6"/>
  <c r="C911" i="6"/>
  <c r="D911" i="6"/>
  <c r="F911" i="6"/>
  <c r="G911" i="6" s="1"/>
  <c r="A913" i="6"/>
  <c r="I913" i="6" s="1"/>
  <c r="J913" i="6" s="1"/>
  <c r="B913" i="6"/>
  <c r="C913" i="6"/>
  <c r="D913" i="6"/>
  <c r="F913" i="6"/>
  <c r="A915" i="6"/>
  <c r="I915" i="6" s="1"/>
  <c r="B915" i="6"/>
  <c r="C915" i="6"/>
  <c r="D915" i="6"/>
  <c r="F915" i="6"/>
  <c r="G915" i="6" s="1"/>
  <c r="A917" i="6"/>
  <c r="I917" i="6" s="1"/>
  <c r="B917" i="6"/>
  <c r="C917" i="6"/>
  <c r="D917" i="6"/>
  <c r="F917" i="6"/>
  <c r="A919" i="6"/>
  <c r="B919" i="6"/>
  <c r="C919" i="6"/>
  <c r="D919" i="6"/>
  <c r="F919" i="6"/>
  <c r="A921" i="6"/>
  <c r="I921" i="6" s="1"/>
  <c r="B921" i="6"/>
  <c r="C921" i="6"/>
  <c r="D921" i="6"/>
  <c r="F921" i="6"/>
  <c r="A923" i="6"/>
  <c r="I923" i="6" s="1"/>
  <c r="B923" i="6"/>
  <c r="C923" i="6"/>
  <c r="D923" i="6"/>
  <c r="F923" i="6"/>
  <c r="A925" i="6"/>
  <c r="B925" i="6"/>
  <c r="C925" i="6"/>
  <c r="D925" i="6"/>
  <c r="F925" i="6"/>
  <c r="A927" i="6"/>
  <c r="I927" i="6" s="1"/>
  <c r="B927" i="6"/>
  <c r="C927" i="6"/>
  <c r="D927" i="6"/>
  <c r="F927" i="6"/>
  <c r="H927" i="6" s="1"/>
  <c r="A929" i="6"/>
  <c r="I929" i="6" s="1"/>
  <c r="J929" i="6" s="1"/>
  <c r="B929" i="6"/>
  <c r="C929" i="6"/>
  <c r="D929" i="6"/>
  <c r="F929" i="6"/>
  <c r="A931" i="6"/>
  <c r="I931" i="6" s="1"/>
  <c r="J931" i="6" s="1"/>
  <c r="B931" i="6"/>
  <c r="C931" i="6"/>
  <c r="D931" i="6"/>
  <c r="F931" i="6"/>
  <c r="A933" i="6"/>
  <c r="I933" i="6" s="1"/>
  <c r="B933" i="6"/>
  <c r="C933" i="6"/>
  <c r="D933" i="6"/>
  <c r="F933" i="6"/>
  <c r="A935" i="6"/>
  <c r="B935" i="6"/>
  <c r="C935" i="6"/>
  <c r="D935" i="6"/>
  <c r="F935" i="6"/>
  <c r="A937" i="6"/>
  <c r="I937" i="6" s="1"/>
  <c r="J937" i="6" s="1"/>
  <c r="B937" i="6"/>
  <c r="C937" i="6"/>
  <c r="D937" i="6"/>
  <c r="F937" i="6"/>
  <c r="G937" i="6" s="1"/>
  <c r="A939" i="6"/>
  <c r="I939" i="6" s="1"/>
  <c r="B939" i="6"/>
  <c r="C939" i="6"/>
  <c r="D939" i="6"/>
  <c r="F939" i="6"/>
  <c r="A941" i="6"/>
  <c r="I941" i="6" s="1"/>
  <c r="B941" i="6"/>
  <c r="C941" i="6"/>
  <c r="D941" i="6"/>
  <c r="F941" i="6"/>
  <c r="A943" i="6"/>
  <c r="I943" i="6" s="1"/>
  <c r="B943" i="6"/>
  <c r="C943" i="6"/>
  <c r="D943" i="6"/>
  <c r="F943" i="6"/>
  <c r="A945" i="6"/>
  <c r="B945" i="6"/>
  <c r="C945" i="6"/>
  <c r="D945" i="6"/>
  <c r="F945" i="6"/>
  <c r="A947" i="6"/>
  <c r="B947" i="6"/>
  <c r="C947" i="6"/>
  <c r="D947" i="6"/>
  <c r="F947" i="6"/>
  <c r="A949" i="6"/>
  <c r="B949" i="6"/>
  <c r="C949" i="6"/>
  <c r="D949" i="6"/>
  <c r="F949" i="6"/>
  <c r="A951" i="6"/>
  <c r="B951" i="6"/>
  <c r="C951" i="6"/>
  <c r="D951" i="6"/>
  <c r="F951" i="6"/>
  <c r="A953" i="6"/>
  <c r="B953" i="6"/>
  <c r="C953" i="6"/>
  <c r="D953" i="6"/>
  <c r="F953" i="6"/>
  <c r="A955" i="6"/>
  <c r="B955" i="6"/>
  <c r="C955" i="6"/>
  <c r="D955" i="6"/>
  <c r="F955" i="6"/>
  <c r="A957" i="6"/>
  <c r="B957" i="6"/>
  <c r="C957" i="6"/>
  <c r="D957" i="6"/>
  <c r="F957" i="6"/>
  <c r="A959" i="6"/>
  <c r="B959" i="6"/>
  <c r="C959" i="6"/>
  <c r="D959" i="6"/>
  <c r="F959" i="6"/>
  <c r="A961" i="6"/>
  <c r="I961" i="6" s="1"/>
  <c r="B961" i="6"/>
  <c r="C961" i="6"/>
  <c r="D961" i="6"/>
  <c r="F961" i="6"/>
  <c r="A963" i="6"/>
  <c r="I963" i="6" s="1"/>
  <c r="B963" i="6"/>
  <c r="C963" i="6"/>
  <c r="D963" i="6"/>
  <c r="F963" i="6"/>
  <c r="A965" i="6"/>
  <c r="B965" i="6"/>
  <c r="C965" i="6"/>
  <c r="D965" i="6"/>
  <c r="F965" i="6"/>
  <c r="A967" i="6"/>
  <c r="B967" i="6"/>
  <c r="C967" i="6"/>
  <c r="D967" i="6"/>
  <c r="F967" i="6"/>
  <c r="A969" i="6"/>
  <c r="I969" i="6" s="1"/>
  <c r="B969" i="6"/>
  <c r="C969" i="6"/>
  <c r="D969" i="6"/>
  <c r="F969" i="6"/>
  <c r="G969" i="6" s="1"/>
  <c r="A971" i="6"/>
  <c r="I971" i="6" s="1"/>
  <c r="B971" i="6"/>
  <c r="C971" i="6"/>
  <c r="D971" i="6"/>
  <c r="F971" i="6"/>
  <c r="A973" i="6"/>
  <c r="B973" i="6"/>
  <c r="C973" i="6"/>
  <c r="D973" i="6"/>
  <c r="F973" i="6"/>
  <c r="A975" i="6"/>
  <c r="I975" i="6" s="1"/>
  <c r="B975" i="6"/>
  <c r="C975" i="6"/>
  <c r="D975" i="6"/>
  <c r="F975" i="6"/>
  <c r="A977" i="6"/>
  <c r="I977" i="6" s="1"/>
  <c r="J977" i="6" s="1"/>
  <c r="B977" i="6"/>
  <c r="C977" i="6"/>
  <c r="D977" i="6"/>
  <c r="F977" i="6"/>
  <c r="A979" i="6"/>
  <c r="I979" i="6" s="1"/>
  <c r="B979" i="6"/>
  <c r="C979" i="6"/>
  <c r="D979" i="6"/>
  <c r="F979" i="6"/>
  <c r="H979" i="6" s="1"/>
  <c r="A981" i="6"/>
  <c r="I981" i="6" s="1"/>
  <c r="B981" i="6"/>
  <c r="C981" i="6"/>
  <c r="D981" i="6"/>
  <c r="F981" i="6"/>
  <c r="A983" i="6"/>
  <c r="I983" i="6" s="1"/>
  <c r="B983" i="6"/>
  <c r="C983" i="6"/>
  <c r="D983" i="6"/>
  <c r="F983" i="6"/>
  <c r="A985" i="6"/>
  <c r="I985" i="6" s="1"/>
  <c r="J985" i="6" s="1"/>
  <c r="B985" i="6"/>
  <c r="C985" i="6"/>
  <c r="D985" i="6"/>
  <c r="F985" i="6"/>
  <c r="A987" i="6"/>
  <c r="I987" i="6" s="1"/>
  <c r="B987" i="6"/>
  <c r="C987" i="6"/>
  <c r="D987" i="6"/>
  <c r="F987" i="6"/>
  <c r="A989" i="6"/>
  <c r="I989" i="6" s="1"/>
  <c r="B989" i="6"/>
  <c r="C989" i="6"/>
  <c r="D989" i="6"/>
  <c r="F989" i="6"/>
  <c r="A991" i="6"/>
  <c r="I991" i="6" s="1"/>
  <c r="B991" i="6"/>
  <c r="C991" i="6"/>
  <c r="D991" i="6"/>
  <c r="F991" i="6"/>
  <c r="H991" i="6" s="1"/>
  <c r="A993" i="6"/>
  <c r="I993" i="6" s="1"/>
  <c r="J993" i="6" s="1"/>
  <c r="B993" i="6"/>
  <c r="C993" i="6"/>
  <c r="D993" i="6"/>
  <c r="F993" i="6"/>
  <c r="A995" i="6"/>
  <c r="B995" i="6"/>
  <c r="C995" i="6"/>
  <c r="D995" i="6"/>
  <c r="F995" i="6"/>
  <c r="A997" i="6"/>
  <c r="B997" i="6"/>
  <c r="C997" i="6"/>
  <c r="D997" i="6"/>
  <c r="F997" i="6"/>
  <c r="A999" i="6"/>
  <c r="I999" i="6" s="1"/>
  <c r="B999" i="6"/>
  <c r="C999" i="6"/>
  <c r="D999" i="6"/>
  <c r="F999" i="6"/>
  <c r="A1001" i="6"/>
  <c r="I1001" i="6" s="1"/>
  <c r="J1001" i="6" s="1"/>
  <c r="B1001" i="6"/>
  <c r="C1001" i="6"/>
  <c r="D1001" i="6"/>
  <c r="F1001" i="6"/>
  <c r="A1003" i="6"/>
  <c r="B1003" i="6"/>
  <c r="C1003" i="6"/>
  <c r="D1003" i="6"/>
  <c r="F1003" i="6"/>
  <c r="A1005" i="6"/>
  <c r="I1005" i="6" s="1"/>
  <c r="B1005" i="6"/>
  <c r="C1005" i="6"/>
  <c r="D1005" i="6"/>
  <c r="F1005" i="6"/>
  <c r="A1007" i="6"/>
  <c r="I1007" i="6" s="1"/>
  <c r="B1007" i="6"/>
  <c r="C1007" i="6"/>
  <c r="D1007" i="6"/>
  <c r="F1007" i="6"/>
  <c r="H1007" i="6" s="1"/>
  <c r="A1009" i="6"/>
  <c r="B1009" i="6"/>
  <c r="C1009" i="6"/>
  <c r="D1009" i="6"/>
  <c r="F1009" i="6"/>
  <c r="A1011" i="6"/>
  <c r="I1011" i="6" s="1"/>
  <c r="J1011" i="6" s="1"/>
  <c r="B1011" i="6"/>
  <c r="C1011" i="6"/>
  <c r="D1011" i="6"/>
  <c r="F1011" i="6"/>
  <c r="A1013" i="6"/>
  <c r="I1013" i="6" s="1"/>
  <c r="B1013" i="6"/>
  <c r="C1013" i="6"/>
  <c r="D1013" i="6"/>
  <c r="F1013" i="6"/>
  <c r="G1013" i="6" s="1"/>
  <c r="A1015" i="6"/>
  <c r="I1015" i="6" s="1"/>
  <c r="B1015" i="6"/>
  <c r="C1015" i="6"/>
  <c r="D1015" i="6"/>
  <c r="F1015" i="6"/>
  <c r="A1017" i="6"/>
  <c r="B1017" i="6"/>
  <c r="C1017" i="6"/>
  <c r="D1017" i="6"/>
  <c r="F1017" i="6"/>
  <c r="A1019" i="6"/>
  <c r="B1019" i="6"/>
  <c r="C1019" i="6"/>
  <c r="D1019" i="6"/>
  <c r="F1019" i="6"/>
  <c r="A1021" i="6"/>
  <c r="B1021" i="6"/>
  <c r="C1021" i="6"/>
  <c r="D1021" i="6"/>
  <c r="F1021" i="6"/>
  <c r="A1023" i="6"/>
  <c r="I1023" i="6" s="1"/>
  <c r="B1023" i="6"/>
  <c r="C1023" i="6"/>
  <c r="D1023" i="6"/>
  <c r="F1023" i="6"/>
  <c r="A1025" i="6"/>
  <c r="I1025" i="6" s="1"/>
  <c r="B1025" i="6"/>
  <c r="C1025" i="6"/>
  <c r="D1025" i="6"/>
  <c r="F1025" i="6"/>
  <c r="A1027" i="6"/>
  <c r="B1027" i="6"/>
  <c r="C1027" i="6"/>
  <c r="D1027" i="6"/>
  <c r="F1027" i="6"/>
  <c r="A1029" i="6"/>
  <c r="I1029" i="6" s="1"/>
  <c r="B1029" i="6"/>
  <c r="C1029" i="6"/>
  <c r="D1029" i="6"/>
  <c r="F1029" i="6"/>
  <c r="A1031" i="6"/>
  <c r="I1031" i="6" s="1"/>
  <c r="B1031" i="6"/>
  <c r="C1031" i="6"/>
  <c r="D1031" i="6"/>
  <c r="F1031" i="6"/>
  <c r="A1033" i="6"/>
  <c r="I1033" i="6" s="1"/>
  <c r="K1033" i="6" s="1"/>
  <c r="B1033" i="6"/>
  <c r="C1033" i="6"/>
  <c r="D1033" i="6"/>
  <c r="F1033" i="6"/>
  <c r="G1033" i="6" s="1"/>
  <c r="A1035" i="6"/>
  <c r="I1035" i="6" s="1"/>
  <c r="B1035" i="6"/>
  <c r="C1035" i="6"/>
  <c r="D1035" i="6"/>
  <c r="F1035" i="6"/>
  <c r="A1037" i="6"/>
  <c r="I1037" i="6" s="1"/>
  <c r="J1037" i="6" s="1"/>
  <c r="B1037" i="6"/>
  <c r="C1037" i="6"/>
  <c r="D1037" i="6"/>
  <c r="F1037" i="6"/>
  <c r="A1039" i="6"/>
  <c r="I1039" i="6" s="1"/>
  <c r="B1039" i="6"/>
  <c r="C1039" i="6"/>
  <c r="D1039" i="6"/>
  <c r="F1039" i="6"/>
  <c r="G1039" i="6" s="1"/>
  <c r="A1041" i="6"/>
  <c r="I1041" i="6" s="1"/>
  <c r="J1041" i="6" s="1"/>
  <c r="B1041" i="6"/>
  <c r="C1041" i="6"/>
  <c r="D1041" i="6"/>
  <c r="F1041" i="6"/>
  <c r="A1043" i="6"/>
  <c r="B1043" i="6"/>
  <c r="C1043" i="6"/>
  <c r="D1043" i="6"/>
  <c r="F1043" i="6"/>
  <c r="A1045" i="6"/>
  <c r="I1045" i="6" s="1"/>
  <c r="B1045" i="6"/>
  <c r="C1045" i="6"/>
  <c r="D1045" i="6"/>
  <c r="F1045" i="6"/>
  <c r="G1045" i="6" s="1"/>
  <c r="A1047" i="6"/>
  <c r="I1047" i="6" s="1"/>
  <c r="B1047" i="6"/>
  <c r="C1047" i="6"/>
  <c r="D1047" i="6"/>
  <c r="F1047" i="6"/>
  <c r="A1049" i="6"/>
  <c r="B1049" i="6"/>
  <c r="C1049" i="6"/>
  <c r="D1049" i="6"/>
  <c r="F1049" i="6"/>
  <c r="A1051" i="6"/>
  <c r="I1051" i="6" s="1"/>
  <c r="B1051" i="6"/>
  <c r="C1051" i="6"/>
  <c r="D1051" i="6"/>
  <c r="F1051" i="6"/>
  <c r="A1053" i="6"/>
  <c r="I1053" i="6" s="1"/>
  <c r="B1053" i="6"/>
  <c r="C1053" i="6"/>
  <c r="D1053" i="6"/>
  <c r="F1053" i="6"/>
  <c r="G1053" i="6" s="1"/>
  <c r="A1055" i="6"/>
  <c r="B1055" i="6"/>
  <c r="C1055" i="6"/>
  <c r="D1055" i="6"/>
  <c r="F1055" i="6"/>
  <c r="A1057" i="6"/>
  <c r="I1057" i="6" s="1"/>
  <c r="J1057" i="6" s="1"/>
  <c r="B1057" i="6"/>
  <c r="C1057" i="6"/>
  <c r="D1057" i="6"/>
  <c r="F1057" i="6"/>
  <c r="A1059" i="6"/>
  <c r="I1059" i="6" s="1"/>
  <c r="J1059" i="6" s="1"/>
  <c r="B1059" i="6"/>
  <c r="C1059" i="6"/>
  <c r="D1059" i="6"/>
  <c r="F1059" i="6"/>
  <c r="A1061" i="6"/>
  <c r="I1061" i="6" s="1"/>
  <c r="B1061" i="6"/>
  <c r="C1061" i="6"/>
  <c r="D1061" i="6"/>
  <c r="F1061" i="6"/>
  <c r="A1063" i="6"/>
  <c r="I1063" i="6" s="1"/>
  <c r="B1063" i="6"/>
  <c r="C1063" i="6"/>
  <c r="D1063" i="6"/>
  <c r="F1063" i="6"/>
  <c r="A1065" i="6"/>
  <c r="I1065" i="6" s="1"/>
  <c r="J1065" i="6" s="1"/>
  <c r="B1065" i="6"/>
  <c r="C1065" i="6"/>
  <c r="D1065" i="6"/>
  <c r="F1065" i="6"/>
  <c r="G1065" i="6" s="1"/>
  <c r="A1067" i="6"/>
  <c r="I1067" i="6" s="1"/>
  <c r="J1067" i="6" s="1"/>
  <c r="B1067" i="6"/>
  <c r="C1067" i="6"/>
  <c r="D1067" i="6"/>
  <c r="F1067" i="6"/>
  <c r="A1069" i="6"/>
  <c r="I1069" i="6" s="1"/>
  <c r="B1069" i="6"/>
  <c r="C1069" i="6"/>
  <c r="D1069" i="6"/>
  <c r="F1069" i="6"/>
  <c r="A1071" i="6"/>
  <c r="I1071" i="6" s="1"/>
  <c r="B1071" i="6"/>
  <c r="C1071" i="6"/>
  <c r="D1071" i="6"/>
  <c r="F1071" i="6"/>
  <c r="H1071" i="6" s="1"/>
  <c r="A1073" i="6"/>
  <c r="I1073" i="6" s="1"/>
  <c r="B1073" i="6"/>
  <c r="C1073" i="6"/>
  <c r="D1073" i="6"/>
  <c r="F1073" i="6"/>
  <c r="A1075" i="6"/>
  <c r="I1075" i="6" s="1"/>
  <c r="J1075" i="6" s="1"/>
  <c r="B1075" i="6"/>
  <c r="C1075" i="6"/>
  <c r="D1075" i="6"/>
  <c r="F1075" i="6"/>
  <c r="A1077" i="6"/>
  <c r="I1077" i="6" s="1"/>
  <c r="B1077" i="6"/>
  <c r="C1077" i="6"/>
  <c r="D1077" i="6"/>
  <c r="F1077" i="6"/>
  <c r="G1077" i="6" s="1"/>
  <c r="A1079" i="6"/>
  <c r="I1079" i="6" s="1"/>
  <c r="B1079" i="6"/>
  <c r="C1079" i="6"/>
  <c r="D1079" i="6"/>
  <c r="F1079" i="6"/>
  <c r="A1081" i="6"/>
  <c r="I1081" i="6" s="1"/>
  <c r="B1081" i="6"/>
  <c r="C1081" i="6"/>
  <c r="D1081" i="6"/>
  <c r="F1081" i="6"/>
  <c r="G1081" i="6" s="1"/>
  <c r="A1083" i="6"/>
  <c r="I1083" i="6" s="1"/>
  <c r="K1083" i="6" s="1"/>
  <c r="B1083" i="6"/>
  <c r="C1083" i="6"/>
  <c r="D1083" i="6"/>
  <c r="F1083" i="6"/>
  <c r="H1083" i="6" s="1"/>
  <c r="A1085" i="6"/>
  <c r="I1085" i="6" s="1"/>
  <c r="J1085" i="6" s="1"/>
  <c r="B1085" i="6"/>
  <c r="C1085" i="6"/>
  <c r="D1085" i="6"/>
  <c r="F1085" i="6"/>
  <c r="G1085" i="6" s="1"/>
  <c r="A1087" i="6"/>
  <c r="I1087" i="6" s="1"/>
  <c r="B1087" i="6"/>
  <c r="C1087" i="6"/>
  <c r="D1087" i="6"/>
  <c r="F1087" i="6"/>
  <c r="G1087" i="6" s="1"/>
  <c r="A1089" i="6"/>
  <c r="I1089" i="6" s="1"/>
  <c r="B1089" i="6"/>
  <c r="C1089" i="6"/>
  <c r="D1089" i="6"/>
  <c r="F1089" i="6"/>
  <c r="A1091" i="6"/>
  <c r="I1091" i="6" s="1"/>
  <c r="B1091" i="6"/>
  <c r="C1091" i="6"/>
  <c r="D1091" i="6"/>
  <c r="F1091" i="6"/>
  <c r="A1093" i="6"/>
  <c r="I1093" i="6" s="1"/>
  <c r="J1093" i="6" s="1"/>
  <c r="B1093" i="6"/>
  <c r="C1093" i="6"/>
  <c r="D1093" i="6"/>
  <c r="F1093" i="6"/>
  <c r="A1095" i="6"/>
  <c r="I1095" i="6" s="1"/>
  <c r="B1095" i="6"/>
  <c r="C1095" i="6"/>
  <c r="D1095" i="6"/>
  <c r="F1095" i="6"/>
  <c r="A1097" i="6"/>
  <c r="I1097" i="6" s="1"/>
  <c r="B1097" i="6"/>
  <c r="C1097" i="6"/>
  <c r="D1097" i="6"/>
  <c r="F1097" i="6"/>
  <c r="G1097" i="6" s="1"/>
  <c r="A396" i="6"/>
  <c r="I396" i="6" s="1"/>
  <c r="K396" i="6" s="1"/>
  <c r="B396" i="6"/>
  <c r="C396" i="6"/>
  <c r="D396" i="6"/>
  <c r="F396" i="6"/>
  <c r="A398" i="6"/>
  <c r="I398" i="6" s="1"/>
  <c r="K398" i="6" s="1"/>
  <c r="B398" i="6"/>
  <c r="C398" i="6"/>
  <c r="D398" i="6"/>
  <c r="F398" i="6"/>
  <c r="A400" i="6"/>
  <c r="I400" i="6" s="1"/>
  <c r="K400" i="6" s="1"/>
  <c r="B400" i="6"/>
  <c r="C400" i="6"/>
  <c r="D400" i="6"/>
  <c r="F400" i="6"/>
  <c r="A402" i="6"/>
  <c r="I402" i="6" s="1"/>
  <c r="K402" i="6" s="1"/>
  <c r="B402" i="6"/>
  <c r="C402" i="6"/>
  <c r="D402" i="6"/>
  <c r="F402" i="6"/>
  <c r="A404" i="6"/>
  <c r="I404" i="6" s="1"/>
  <c r="K404" i="6" s="1"/>
  <c r="B404" i="6"/>
  <c r="C404" i="6"/>
  <c r="D404" i="6"/>
  <c r="F404" i="6"/>
  <c r="A406" i="6"/>
  <c r="I406" i="6" s="1"/>
  <c r="K406" i="6" s="1"/>
  <c r="B406" i="6"/>
  <c r="C406" i="6"/>
  <c r="D406" i="6"/>
  <c r="F406" i="6"/>
  <c r="A408" i="6"/>
  <c r="I408" i="6" s="1"/>
  <c r="K408" i="6" s="1"/>
  <c r="B408" i="6"/>
  <c r="C408" i="6"/>
  <c r="D408" i="6"/>
  <c r="F408" i="6"/>
  <c r="A410" i="6"/>
  <c r="I410" i="6" s="1"/>
  <c r="B410" i="6"/>
  <c r="C410" i="6"/>
  <c r="D410" i="6"/>
  <c r="F410" i="6"/>
  <c r="G410" i="6" s="1"/>
  <c r="A412" i="6"/>
  <c r="I412" i="6" s="1"/>
  <c r="B412" i="6"/>
  <c r="C412" i="6"/>
  <c r="D412" i="6"/>
  <c r="F412" i="6"/>
  <c r="A414" i="6"/>
  <c r="I414" i="6" s="1"/>
  <c r="K414" i="6" s="1"/>
  <c r="B414" i="6"/>
  <c r="C414" i="6"/>
  <c r="D414" i="6"/>
  <c r="F414" i="6"/>
  <c r="A416" i="6"/>
  <c r="I416" i="6" s="1"/>
  <c r="K416" i="6" s="1"/>
  <c r="B416" i="6"/>
  <c r="C416" i="6"/>
  <c r="D416" i="6"/>
  <c r="F416" i="6"/>
  <c r="A418" i="6"/>
  <c r="I418" i="6" s="1"/>
  <c r="B418" i="6"/>
  <c r="C418" i="6"/>
  <c r="D418" i="6"/>
  <c r="F418" i="6"/>
  <c r="A420" i="6"/>
  <c r="B420" i="6"/>
  <c r="C420" i="6"/>
  <c r="D420" i="6"/>
  <c r="F420" i="6"/>
  <c r="A422" i="6"/>
  <c r="I422" i="6" s="1"/>
  <c r="K422" i="6" s="1"/>
  <c r="B422" i="6"/>
  <c r="C422" i="6"/>
  <c r="D422" i="6"/>
  <c r="F422" i="6"/>
  <c r="A424" i="6"/>
  <c r="I424" i="6" s="1"/>
  <c r="K424" i="6" s="1"/>
  <c r="B424" i="6"/>
  <c r="C424" i="6"/>
  <c r="D424" i="6"/>
  <c r="F424" i="6"/>
  <c r="A426" i="6"/>
  <c r="I426" i="6" s="1"/>
  <c r="K426" i="6" s="1"/>
  <c r="B426" i="6"/>
  <c r="C426" i="6"/>
  <c r="D426" i="6"/>
  <c r="F426" i="6"/>
  <c r="A428" i="6"/>
  <c r="I428" i="6" s="1"/>
  <c r="K428" i="6" s="1"/>
  <c r="B428" i="6"/>
  <c r="C428" i="6"/>
  <c r="D428" i="6"/>
  <c r="F428" i="6"/>
  <c r="A430" i="6"/>
  <c r="I430" i="6" s="1"/>
  <c r="K430" i="6" s="1"/>
  <c r="B430" i="6"/>
  <c r="C430" i="6"/>
  <c r="D430" i="6"/>
  <c r="F430" i="6"/>
  <c r="A432" i="6"/>
  <c r="I432" i="6" s="1"/>
  <c r="B432" i="6"/>
  <c r="C432" i="6"/>
  <c r="D432" i="6"/>
  <c r="F432" i="6"/>
  <c r="A434" i="6"/>
  <c r="I434" i="6" s="1"/>
  <c r="B434" i="6"/>
  <c r="C434" i="6"/>
  <c r="D434" i="6"/>
  <c r="F434" i="6"/>
  <c r="A436" i="6"/>
  <c r="I436" i="6" s="1"/>
  <c r="K436" i="6" s="1"/>
  <c r="B436" i="6"/>
  <c r="C436" i="6"/>
  <c r="D436" i="6"/>
  <c r="F436" i="6"/>
  <c r="A438" i="6"/>
  <c r="I438" i="6" s="1"/>
  <c r="K438" i="6" s="1"/>
  <c r="B438" i="6"/>
  <c r="C438" i="6"/>
  <c r="D438" i="6"/>
  <c r="F438" i="6"/>
  <c r="A440" i="6"/>
  <c r="I440" i="6" s="1"/>
  <c r="J440" i="6" s="1"/>
  <c r="B440" i="6"/>
  <c r="C440" i="6"/>
  <c r="D440" i="6"/>
  <c r="F440" i="6"/>
  <c r="A442" i="6"/>
  <c r="I442" i="6" s="1"/>
  <c r="J442" i="6" s="1"/>
  <c r="B442" i="6"/>
  <c r="C442" i="6"/>
  <c r="D442" i="6"/>
  <c r="F442" i="6"/>
  <c r="A444" i="6"/>
  <c r="I444" i="6" s="1"/>
  <c r="K444" i="6" s="1"/>
  <c r="B444" i="6"/>
  <c r="C444" i="6"/>
  <c r="D444" i="6"/>
  <c r="F444" i="6"/>
  <c r="A446" i="6"/>
  <c r="I446" i="6" s="1"/>
  <c r="K446" i="6" s="1"/>
  <c r="B446" i="6"/>
  <c r="C446" i="6"/>
  <c r="D446" i="6"/>
  <c r="F446" i="6"/>
  <c r="A448" i="6"/>
  <c r="I448" i="6" s="1"/>
  <c r="B448" i="6"/>
  <c r="C448" i="6"/>
  <c r="D448" i="6"/>
  <c r="F448" i="6"/>
  <c r="G448" i="6" s="1"/>
  <c r="A450" i="6"/>
  <c r="I450" i="6" s="1"/>
  <c r="B450" i="6"/>
  <c r="C450" i="6"/>
  <c r="D450" i="6"/>
  <c r="F450" i="6"/>
  <c r="A452" i="6"/>
  <c r="I452" i="6" s="1"/>
  <c r="K452" i="6" s="1"/>
  <c r="B452" i="6"/>
  <c r="C452" i="6"/>
  <c r="D452" i="6"/>
  <c r="F452" i="6"/>
  <c r="A454" i="6"/>
  <c r="I454" i="6" s="1"/>
  <c r="K454" i="6" s="1"/>
  <c r="B454" i="6"/>
  <c r="C454" i="6"/>
  <c r="D454" i="6"/>
  <c r="F454" i="6"/>
  <c r="A456" i="6"/>
  <c r="I456" i="6" s="1"/>
  <c r="K456" i="6" s="1"/>
  <c r="B456" i="6"/>
  <c r="C456" i="6"/>
  <c r="D456" i="6"/>
  <c r="F456" i="6"/>
  <c r="A458" i="6"/>
  <c r="I458" i="6" s="1"/>
  <c r="B458" i="6"/>
  <c r="C458" i="6"/>
  <c r="D458" i="6"/>
  <c r="F458" i="6"/>
  <c r="G458" i="6" s="1"/>
  <c r="A460" i="6"/>
  <c r="I460" i="6" s="1"/>
  <c r="J460" i="6" s="1"/>
  <c r="B460" i="6"/>
  <c r="C460" i="6"/>
  <c r="D460" i="6"/>
  <c r="F460" i="6"/>
  <c r="A462" i="6"/>
  <c r="B462" i="6"/>
  <c r="C462" i="6"/>
  <c r="D462" i="6"/>
  <c r="F462" i="6"/>
  <c r="A464" i="6"/>
  <c r="I464" i="6" s="1"/>
  <c r="B464" i="6"/>
  <c r="C464" i="6"/>
  <c r="D464" i="6"/>
  <c r="F464" i="6"/>
  <c r="G464" i="6" s="1"/>
  <c r="A466" i="6"/>
  <c r="I466" i="6" s="1"/>
  <c r="B466" i="6"/>
  <c r="C466" i="6"/>
  <c r="D466" i="6"/>
  <c r="F466" i="6"/>
  <c r="A468" i="6"/>
  <c r="I468" i="6" s="1"/>
  <c r="B468" i="6"/>
  <c r="C468" i="6"/>
  <c r="D468" i="6"/>
  <c r="F468" i="6"/>
  <c r="G468" i="6" s="1"/>
  <c r="A470" i="6"/>
  <c r="I470" i="6" s="1"/>
  <c r="B470" i="6"/>
  <c r="C470" i="6"/>
  <c r="D470" i="6"/>
  <c r="F470" i="6"/>
  <c r="A472" i="6"/>
  <c r="B472" i="6"/>
  <c r="C472" i="6"/>
  <c r="D472" i="6"/>
  <c r="F472" i="6"/>
  <c r="A474" i="6"/>
  <c r="I474" i="6" s="1"/>
  <c r="B474" i="6"/>
  <c r="C474" i="6"/>
  <c r="D474" i="6"/>
  <c r="F474" i="6"/>
  <c r="A476" i="6"/>
  <c r="I476" i="6" s="1"/>
  <c r="B476" i="6"/>
  <c r="C476" i="6"/>
  <c r="D476" i="6"/>
  <c r="F476" i="6"/>
  <c r="A478" i="6"/>
  <c r="I478" i="6" s="1"/>
  <c r="B478" i="6"/>
  <c r="C478" i="6"/>
  <c r="D478" i="6"/>
  <c r="F478" i="6"/>
  <c r="G478" i="6" s="1"/>
  <c r="A480" i="6"/>
  <c r="I480" i="6" s="1"/>
  <c r="B480" i="6"/>
  <c r="C480" i="6"/>
  <c r="D480" i="6"/>
  <c r="F480" i="6"/>
  <c r="G480" i="6" s="1"/>
  <c r="A482" i="6"/>
  <c r="I482" i="6" s="1"/>
  <c r="J482" i="6" s="1"/>
  <c r="B482" i="6"/>
  <c r="C482" i="6"/>
  <c r="D482" i="6"/>
  <c r="F482" i="6"/>
  <c r="A484" i="6"/>
  <c r="I484" i="6" s="1"/>
  <c r="J484" i="6" s="1"/>
  <c r="B484" i="6"/>
  <c r="C484" i="6"/>
  <c r="D484" i="6"/>
  <c r="F484" i="6"/>
  <c r="A486" i="6"/>
  <c r="I486" i="6" s="1"/>
  <c r="B486" i="6"/>
  <c r="C486" i="6"/>
  <c r="D486" i="6"/>
  <c r="F486" i="6"/>
  <c r="A488" i="6"/>
  <c r="I488" i="6" s="1"/>
  <c r="B488" i="6"/>
  <c r="C488" i="6"/>
  <c r="D488" i="6"/>
  <c r="F488" i="6"/>
  <c r="A490" i="6"/>
  <c r="B490" i="6"/>
  <c r="C490" i="6"/>
  <c r="D490" i="6"/>
  <c r="F490" i="6"/>
  <c r="A37" i="6"/>
  <c r="B37" i="6"/>
  <c r="C37" i="6"/>
  <c r="D37" i="6"/>
  <c r="F37" i="6"/>
  <c r="A39" i="6"/>
  <c r="I39" i="6" s="1"/>
  <c r="B39" i="6"/>
  <c r="C39" i="6"/>
  <c r="D39" i="6"/>
  <c r="F39" i="6"/>
  <c r="A41" i="6"/>
  <c r="I41" i="6" s="1"/>
  <c r="B41" i="6"/>
  <c r="C41" i="6"/>
  <c r="D41" i="6"/>
  <c r="F41" i="6"/>
  <c r="A43" i="6"/>
  <c r="B43" i="6"/>
  <c r="C43" i="6"/>
  <c r="D43" i="6"/>
  <c r="F43" i="6"/>
  <c r="A45" i="6"/>
  <c r="B45" i="6"/>
  <c r="C45" i="6"/>
  <c r="D45" i="6"/>
  <c r="F45" i="6"/>
  <c r="A47" i="6"/>
  <c r="I47" i="6" s="1"/>
  <c r="B47" i="6"/>
  <c r="C47" i="6"/>
  <c r="D47" i="6"/>
  <c r="F47" i="6"/>
  <c r="A49" i="6"/>
  <c r="I49" i="6" s="1"/>
  <c r="B49" i="6"/>
  <c r="C49" i="6"/>
  <c r="D49" i="6"/>
  <c r="F49" i="6"/>
  <c r="A51" i="6"/>
  <c r="B51" i="6"/>
  <c r="C51" i="6"/>
  <c r="D51" i="6"/>
  <c r="F51" i="6"/>
  <c r="A53" i="6"/>
  <c r="B53" i="6"/>
  <c r="C53" i="6"/>
  <c r="D53" i="6"/>
  <c r="F53" i="6"/>
  <c r="A55" i="6"/>
  <c r="I55" i="6" s="1"/>
  <c r="B55" i="6"/>
  <c r="C55" i="6"/>
  <c r="D55" i="6"/>
  <c r="F55" i="6"/>
  <c r="A57" i="6"/>
  <c r="I57" i="6" s="1"/>
  <c r="B57" i="6"/>
  <c r="C57" i="6"/>
  <c r="D57" i="6"/>
  <c r="F57" i="6"/>
  <c r="G57" i="6" s="1"/>
  <c r="A59" i="6"/>
  <c r="B59" i="6"/>
  <c r="C59" i="6"/>
  <c r="D59" i="6"/>
  <c r="F59" i="6"/>
  <c r="A61" i="6"/>
  <c r="B61" i="6"/>
  <c r="C61" i="6"/>
  <c r="D61" i="6"/>
  <c r="F61" i="6"/>
  <c r="A63" i="6"/>
  <c r="B63" i="6"/>
  <c r="C63" i="6"/>
  <c r="D63" i="6"/>
  <c r="F63" i="6"/>
  <c r="A65" i="6"/>
  <c r="I65" i="6" s="1"/>
  <c r="B65" i="6"/>
  <c r="C65" i="6"/>
  <c r="D65" i="6"/>
  <c r="F65" i="6"/>
  <c r="A67" i="6"/>
  <c r="I67" i="6" s="1"/>
  <c r="B67" i="6"/>
  <c r="C67" i="6"/>
  <c r="D67" i="6"/>
  <c r="F67" i="6"/>
  <c r="A69" i="6"/>
  <c r="B69" i="6"/>
  <c r="C69" i="6"/>
  <c r="D69" i="6"/>
  <c r="F69" i="6"/>
  <c r="A71" i="6"/>
  <c r="I71" i="6" s="1"/>
  <c r="B71" i="6"/>
  <c r="C71" i="6"/>
  <c r="D71" i="6"/>
  <c r="F71" i="6"/>
  <c r="A73" i="6"/>
  <c r="I73" i="6" s="1"/>
  <c r="B73" i="6"/>
  <c r="C73" i="6"/>
  <c r="D73" i="6"/>
  <c r="F73" i="6"/>
  <c r="A75" i="6"/>
  <c r="B75" i="6"/>
  <c r="C75" i="6"/>
  <c r="D75" i="6"/>
  <c r="F75" i="6"/>
  <c r="A77" i="6"/>
  <c r="B77" i="6"/>
  <c r="C77" i="6"/>
  <c r="D77" i="6"/>
  <c r="F77" i="6"/>
  <c r="A79" i="6"/>
  <c r="I79" i="6" s="1"/>
  <c r="B79" i="6"/>
  <c r="C79" i="6"/>
  <c r="D79" i="6"/>
  <c r="F79" i="6"/>
  <c r="A81" i="6"/>
  <c r="I81" i="6" s="1"/>
  <c r="B81" i="6"/>
  <c r="C81" i="6"/>
  <c r="D81" i="6"/>
  <c r="F81" i="6"/>
  <c r="A83" i="6"/>
  <c r="I83" i="6" s="1"/>
  <c r="B83" i="6"/>
  <c r="C83" i="6"/>
  <c r="D83" i="6"/>
  <c r="F83" i="6"/>
  <c r="G83" i="6" s="1"/>
  <c r="A85" i="6"/>
  <c r="B85" i="6"/>
  <c r="C85" i="6"/>
  <c r="D85" i="6"/>
  <c r="F85" i="6"/>
  <c r="A87" i="6"/>
  <c r="I87" i="6" s="1"/>
  <c r="B87" i="6"/>
  <c r="C87" i="6"/>
  <c r="D87" i="6"/>
  <c r="F87" i="6"/>
  <c r="G87" i="6" s="1"/>
  <c r="A89" i="6"/>
  <c r="I89" i="6" s="1"/>
  <c r="B89" i="6"/>
  <c r="C89" i="6"/>
  <c r="D89" i="6"/>
  <c r="F89" i="6"/>
  <c r="A91" i="6"/>
  <c r="B91" i="6"/>
  <c r="C91" i="6"/>
  <c r="D91" i="6"/>
  <c r="F91" i="6"/>
  <c r="A93" i="6"/>
  <c r="I93" i="6" s="1"/>
  <c r="B93" i="6"/>
  <c r="C93" i="6"/>
  <c r="D93" i="6"/>
  <c r="F93" i="6"/>
  <c r="A95" i="6"/>
  <c r="I95" i="6" s="1"/>
  <c r="B95" i="6"/>
  <c r="C95" i="6"/>
  <c r="D95" i="6"/>
  <c r="F95" i="6"/>
  <c r="A97" i="6"/>
  <c r="B97" i="6"/>
  <c r="C97" i="6"/>
  <c r="D97" i="6"/>
  <c r="F97" i="6"/>
  <c r="A99" i="6"/>
  <c r="B99" i="6"/>
  <c r="C99" i="6"/>
  <c r="D99" i="6"/>
  <c r="F99" i="6"/>
  <c r="A101" i="6"/>
  <c r="B101" i="6"/>
  <c r="C101" i="6"/>
  <c r="D101" i="6"/>
  <c r="F101" i="6"/>
  <c r="A103" i="6"/>
  <c r="B103" i="6"/>
  <c r="C103" i="6"/>
  <c r="D103" i="6"/>
  <c r="F103" i="6"/>
  <c r="A105" i="6"/>
  <c r="B105" i="6"/>
  <c r="C105" i="6"/>
  <c r="D105" i="6"/>
  <c r="F105" i="6"/>
  <c r="A107" i="6"/>
  <c r="I107" i="6" s="1"/>
  <c r="B107" i="6"/>
  <c r="C107" i="6"/>
  <c r="D107" i="6"/>
  <c r="F107" i="6"/>
  <c r="A109" i="6"/>
  <c r="I109" i="6" s="1"/>
  <c r="B109" i="6"/>
  <c r="C109" i="6"/>
  <c r="D109" i="6"/>
  <c r="F109" i="6"/>
  <c r="H109" i="6" s="1"/>
  <c r="A111" i="6"/>
  <c r="B111" i="6"/>
  <c r="C111" i="6"/>
  <c r="D111" i="6"/>
  <c r="F111" i="6"/>
  <c r="A113" i="6"/>
  <c r="B113" i="6"/>
  <c r="C113" i="6"/>
  <c r="D113" i="6"/>
  <c r="F113" i="6"/>
  <c r="A115" i="6"/>
  <c r="B115" i="6"/>
  <c r="C115" i="6"/>
  <c r="D115" i="6"/>
  <c r="F115" i="6"/>
  <c r="A117" i="6"/>
  <c r="B117" i="6"/>
  <c r="C117" i="6"/>
  <c r="D117" i="6"/>
  <c r="F117" i="6"/>
  <c r="A119" i="6"/>
  <c r="B119" i="6"/>
  <c r="C119" i="6"/>
  <c r="D119" i="6"/>
  <c r="F119" i="6"/>
  <c r="A121" i="6"/>
  <c r="B121" i="6"/>
  <c r="C121" i="6"/>
  <c r="D121" i="6"/>
  <c r="F121" i="6"/>
  <c r="A123" i="6"/>
  <c r="I123" i="6" s="1"/>
  <c r="B123" i="6"/>
  <c r="C123" i="6"/>
  <c r="D123" i="6"/>
  <c r="F123" i="6"/>
  <c r="A125" i="6"/>
  <c r="I125" i="6" s="1"/>
  <c r="B125" i="6"/>
  <c r="C125" i="6"/>
  <c r="D125" i="6"/>
  <c r="F125" i="6"/>
  <c r="A127" i="6"/>
  <c r="B127" i="6"/>
  <c r="C127" i="6"/>
  <c r="D127" i="6"/>
  <c r="F127" i="6"/>
  <c r="A129" i="6"/>
  <c r="B129" i="6"/>
  <c r="C129" i="6"/>
  <c r="D129" i="6"/>
  <c r="F129" i="6"/>
  <c r="A131" i="6"/>
  <c r="B131" i="6"/>
  <c r="C131" i="6"/>
  <c r="D131" i="6"/>
  <c r="F131" i="6"/>
  <c r="A133" i="6"/>
  <c r="I133" i="6" s="1"/>
  <c r="B133" i="6"/>
  <c r="C133" i="6"/>
  <c r="D133" i="6"/>
  <c r="F133" i="6"/>
  <c r="A135" i="6"/>
  <c r="I135" i="6" s="1"/>
  <c r="J135" i="6" s="1"/>
  <c r="B135" i="6"/>
  <c r="C135" i="6"/>
  <c r="D135" i="6"/>
  <c r="F135" i="6"/>
  <c r="A137" i="6"/>
  <c r="I137" i="6" s="1"/>
  <c r="B137" i="6"/>
  <c r="C137" i="6"/>
  <c r="D137" i="6"/>
  <c r="F137" i="6"/>
  <c r="H137" i="6" s="1"/>
  <c r="A139" i="6"/>
  <c r="I139" i="6" s="1"/>
  <c r="B139" i="6"/>
  <c r="C139" i="6"/>
  <c r="D139" i="6"/>
  <c r="F139" i="6"/>
  <c r="A141" i="6"/>
  <c r="B141" i="6"/>
  <c r="C141" i="6"/>
  <c r="D141" i="6"/>
  <c r="F141" i="6"/>
  <c r="A143" i="6"/>
  <c r="B143" i="6"/>
  <c r="C143" i="6"/>
  <c r="D143" i="6"/>
  <c r="F143" i="6"/>
  <c r="A145" i="6"/>
  <c r="B145" i="6"/>
  <c r="C145" i="6"/>
  <c r="D145" i="6"/>
  <c r="F145" i="6"/>
  <c r="A147" i="6"/>
  <c r="I147" i="6" s="1"/>
  <c r="B147" i="6"/>
  <c r="C147" i="6"/>
  <c r="D147" i="6"/>
  <c r="F147" i="6"/>
  <c r="G147" i="6" s="1"/>
  <c r="A149" i="6"/>
  <c r="I149" i="6" s="1"/>
  <c r="B149" i="6"/>
  <c r="C149" i="6"/>
  <c r="D149" i="6"/>
  <c r="F149" i="6"/>
  <c r="G149" i="6" s="1"/>
  <c r="A151" i="6"/>
  <c r="B151" i="6"/>
  <c r="C151" i="6"/>
  <c r="D151" i="6"/>
  <c r="F151" i="6"/>
  <c r="A153" i="6"/>
  <c r="I153" i="6" s="1"/>
  <c r="B153" i="6"/>
  <c r="C153" i="6"/>
  <c r="D153" i="6"/>
  <c r="F153" i="6"/>
  <c r="A155" i="6"/>
  <c r="I155" i="6" s="1"/>
  <c r="B155" i="6"/>
  <c r="C155" i="6"/>
  <c r="D155" i="6"/>
  <c r="F155" i="6"/>
  <c r="A157" i="6"/>
  <c r="B157" i="6"/>
  <c r="C157" i="6"/>
  <c r="D157" i="6"/>
  <c r="F157" i="6"/>
  <c r="A159" i="6"/>
  <c r="I159" i="6" s="1"/>
  <c r="B159" i="6"/>
  <c r="C159" i="6"/>
  <c r="D159" i="6"/>
  <c r="F159" i="6"/>
  <c r="A161" i="6"/>
  <c r="I161" i="6" s="1"/>
  <c r="B161" i="6"/>
  <c r="C161" i="6"/>
  <c r="D161" i="6"/>
  <c r="F161" i="6"/>
  <c r="A163" i="6"/>
  <c r="I163" i="6" s="1"/>
  <c r="B163" i="6"/>
  <c r="C163" i="6"/>
  <c r="D163" i="6"/>
  <c r="F163" i="6"/>
  <c r="G163" i="6" s="1"/>
  <c r="A165" i="6"/>
  <c r="B165" i="6"/>
  <c r="C165" i="6"/>
  <c r="D165" i="6"/>
  <c r="F165" i="6"/>
  <c r="A167" i="6"/>
  <c r="B167" i="6"/>
  <c r="C167" i="6"/>
  <c r="D167" i="6"/>
  <c r="F167" i="6"/>
  <c r="A169" i="6"/>
  <c r="B169" i="6"/>
  <c r="C169" i="6"/>
  <c r="D169" i="6"/>
  <c r="F169" i="6"/>
  <c r="A171" i="6"/>
  <c r="B171" i="6"/>
  <c r="C171" i="6"/>
  <c r="D171" i="6"/>
  <c r="F171" i="6"/>
  <c r="A173" i="6"/>
  <c r="B173" i="6"/>
  <c r="C173" i="6"/>
  <c r="D173" i="6"/>
  <c r="F173" i="6"/>
  <c r="A175" i="6"/>
  <c r="B175" i="6"/>
  <c r="C175" i="6"/>
  <c r="D175" i="6"/>
  <c r="F175" i="6"/>
  <c r="A177" i="6"/>
  <c r="I177" i="6" s="1"/>
  <c r="B177" i="6"/>
  <c r="C177" i="6"/>
  <c r="D177" i="6"/>
  <c r="F177" i="6"/>
  <c r="A179" i="6"/>
  <c r="I179" i="6" s="1"/>
  <c r="B179" i="6"/>
  <c r="C179" i="6"/>
  <c r="D179" i="6"/>
  <c r="F179" i="6"/>
  <c r="G179" i="6" s="1"/>
  <c r="A181" i="6"/>
  <c r="B181" i="6"/>
  <c r="C181" i="6"/>
  <c r="D181" i="6"/>
  <c r="F181" i="6"/>
  <c r="A183" i="6"/>
  <c r="I183" i="6" s="1"/>
  <c r="B183" i="6"/>
  <c r="C183" i="6"/>
  <c r="D183" i="6"/>
  <c r="F183" i="6"/>
  <c r="G183" i="6" s="1"/>
  <c r="A185" i="6"/>
  <c r="I185" i="6" s="1"/>
  <c r="B185" i="6"/>
  <c r="C185" i="6"/>
  <c r="D185" i="6"/>
  <c r="F185" i="6"/>
  <c r="A187" i="6"/>
  <c r="I187" i="6" s="1"/>
  <c r="B187" i="6"/>
  <c r="C187" i="6"/>
  <c r="D187" i="6"/>
  <c r="F187" i="6"/>
  <c r="A189" i="6"/>
  <c r="I189" i="6" s="1"/>
  <c r="J189" i="6" s="1"/>
  <c r="B189" i="6"/>
  <c r="C189" i="6"/>
  <c r="D189" i="6"/>
  <c r="F189" i="6"/>
  <c r="A191" i="6"/>
  <c r="I191" i="6" s="1"/>
  <c r="B191" i="6"/>
  <c r="C191" i="6"/>
  <c r="D191" i="6"/>
  <c r="F191" i="6"/>
  <c r="A193" i="6"/>
  <c r="B193" i="6"/>
  <c r="C193" i="6"/>
  <c r="D193" i="6"/>
  <c r="F193" i="6"/>
  <c r="A195" i="6"/>
  <c r="I195" i="6" s="1"/>
  <c r="B195" i="6"/>
  <c r="C195" i="6"/>
  <c r="D195" i="6"/>
  <c r="F195" i="6"/>
  <c r="G195" i="6" s="1"/>
  <c r="A197" i="6"/>
  <c r="I197" i="6" s="1"/>
  <c r="B197" i="6"/>
  <c r="C197" i="6"/>
  <c r="D197" i="6"/>
  <c r="F197" i="6"/>
  <c r="G197" i="6" s="1"/>
  <c r="A199" i="6"/>
  <c r="I199" i="6" s="1"/>
  <c r="B199" i="6"/>
  <c r="C199" i="6"/>
  <c r="D199" i="6"/>
  <c r="F199" i="6"/>
  <c r="A201" i="6"/>
  <c r="B201" i="6"/>
  <c r="C201" i="6"/>
  <c r="D201" i="6"/>
  <c r="F201" i="6"/>
  <c r="A203" i="6"/>
  <c r="B203" i="6"/>
  <c r="C203" i="6"/>
  <c r="D203" i="6"/>
  <c r="F203" i="6"/>
  <c r="A205" i="6"/>
  <c r="B205" i="6"/>
  <c r="C205" i="6"/>
  <c r="D205" i="6"/>
  <c r="F205" i="6"/>
  <c r="A207" i="6"/>
  <c r="I207" i="6" s="1"/>
  <c r="B207" i="6"/>
  <c r="C207" i="6"/>
  <c r="D207" i="6"/>
  <c r="F207" i="6"/>
  <c r="A209" i="6"/>
  <c r="I209" i="6" s="1"/>
  <c r="B209" i="6"/>
  <c r="C209" i="6"/>
  <c r="D209" i="6"/>
  <c r="F209" i="6"/>
  <c r="A211" i="6"/>
  <c r="I211" i="6" s="1"/>
  <c r="J211" i="6" s="1"/>
  <c r="B211" i="6"/>
  <c r="C211" i="6"/>
  <c r="D211" i="6"/>
  <c r="F211" i="6"/>
  <c r="G211" i="6" s="1"/>
  <c r="A213" i="6"/>
  <c r="I213" i="6" s="1"/>
  <c r="B213" i="6"/>
  <c r="C213" i="6"/>
  <c r="D213" i="6"/>
  <c r="F213" i="6"/>
  <c r="A215" i="6"/>
  <c r="B215" i="6"/>
  <c r="C215" i="6"/>
  <c r="D215" i="6"/>
  <c r="F215" i="6"/>
  <c r="A217" i="6"/>
  <c r="I217" i="6" s="1"/>
  <c r="B217" i="6"/>
  <c r="C217" i="6"/>
  <c r="D217" i="6"/>
  <c r="F217" i="6"/>
  <c r="H217" i="6" s="1"/>
  <c r="A219" i="6"/>
  <c r="I219" i="6" s="1"/>
  <c r="B219" i="6"/>
  <c r="C219" i="6"/>
  <c r="D219" i="6"/>
  <c r="F219" i="6"/>
  <c r="A221" i="6"/>
  <c r="I221" i="6" s="1"/>
  <c r="B221" i="6"/>
  <c r="C221" i="6"/>
  <c r="D221" i="6"/>
  <c r="F221" i="6"/>
  <c r="A223" i="6"/>
  <c r="I223" i="6" s="1"/>
  <c r="B223" i="6"/>
  <c r="C223" i="6"/>
  <c r="D223" i="6"/>
  <c r="F223" i="6"/>
  <c r="A225" i="6"/>
  <c r="B225" i="6"/>
  <c r="C225" i="6"/>
  <c r="D225" i="6"/>
  <c r="F225" i="6"/>
  <c r="A227" i="6"/>
  <c r="I227" i="6" s="1"/>
  <c r="B227" i="6"/>
  <c r="C227" i="6"/>
  <c r="D227" i="6"/>
  <c r="F227" i="6"/>
  <c r="A229" i="6"/>
  <c r="I229" i="6" s="1"/>
  <c r="B229" i="6"/>
  <c r="C229" i="6"/>
  <c r="D229" i="6"/>
  <c r="F229" i="6"/>
  <c r="A231" i="6"/>
  <c r="I231" i="6" s="1"/>
  <c r="J231" i="6" s="1"/>
  <c r="B231" i="6"/>
  <c r="C231" i="6"/>
  <c r="D231" i="6"/>
  <c r="F231" i="6"/>
  <c r="A233" i="6"/>
  <c r="I233" i="6" s="1"/>
  <c r="B233" i="6"/>
  <c r="C233" i="6"/>
  <c r="D233" i="6"/>
  <c r="F233" i="6"/>
  <c r="G233" i="6" s="1"/>
  <c r="A235" i="6"/>
  <c r="B235" i="6"/>
  <c r="C235" i="6"/>
  <c r="D235" i="6"/>
  <c r="F235" i="6"/>
  <c r="A237" i="6"/>
  <c r="I237" i="6" s="1"/>
  <c r="B237" i="6"/>
  <c r="C237" i="6"/>
  <c r="D237" i="6"/>
  <c r="F237" i="6"/>
  <c r="H237" i="6" s="1"/>
  <c r="A239" i="6"/>
  <c r="I239" i="6" s="1"/>
  <c r="B239" i="6"/>
  <c r="C239" i="6"/>
  <c r="D239" i="6"/>
  <c r="F239" i="6"/>
  <c r="A241" i="6"/>
  <c r="I241" i="6" s="1"/>
  <c r="B241" i="6"/>
  <c r="C241" i="6"/>
  <c r="D241" i="6"/>
  <c r="F241" i="6"/>
  <c r="A243" i="6"/>
  <c r="I243" i="6" s="1"/>
  <c r="B243" i="6"/>
  <c r="C243" i="6"/>
  <c r="D243" i="6"/>
  <c r="F243" i="6"/>
  <c r="G243" i="6" s="1"/>
  <c r="A245" i="6"/>
  <c r="I245" i="6" s="1"/>
  <c r="B245" i="6"/>
  <c r="C245" i="6"/>
  <c r="D245" i="6"/>
  <c r="F245" i="6"/>
  <c r="G245" i="6" s="1"/>
  <c r="A247" i="6"/>
  <c r="B247" i="6"/>
  <c r="C247" i="6"/>
  <c r="D247" i="6"/>
  <c r="F247" i="6"/>
  <c r="A249" i="6"/>
  <c r="I249" i="6" s="1"/>
  <c r="B249" i="6"/>
  <c r="C249" i="6"/>
  <c r="D249" i="6"/>
  <c r="F249" i="6"/>
  <c r="A251" i="6"/>
  <c r="I251" i="6" s="1"/>
  <c r="J251" i="6" s="1"/>
  <c r="B251" i="6"/>
  <c r="C251" i="6"/>
  <c r="D251" i="6"/>
  <c r="F251" i="6"/>
  <c r="A253" i="6"/>
  <c r="B253" i="6"/>
  <c r="C253" i="6"/>
  <c r="D253" i="6"/>
  <c r="F253" i="6"/>
  <c r="A255" i="6"/>
  <c r="I255" i="6" s="1"/>
  <c r="B255" i="6"/>
  <c r="C255" i="6"/>
  <c r="D255" i="6"/>
  <c r="F255" i="6"/>
  <c r="A257" i="6"/>
  <c r="I257" i="6" s="1"/>
  <c r="B257" i="6"/>
  <c r="C257" i="6"/>
  <c r="D257" i="6"/>
  <c r="F257" i="6"/>
  <c r="A259" i="6"/>
  <c r="I259" i="6" s="1"/>
  <c r="B259" i="6"/>
  <c r="C259" i="6"/>
  <c r="D259" i="6"/>
  <c r="F259" i="6"/>
  <c r="G259" i="6" s="1"/>
  <c r="A261" i="6"/>
  <c r="I261" i="6" s="1"/>
  <c r="B261" i="6"/>
  <c r="C261" i="6"/>
  <c r="D261" i="6"/>
  <c r="F261" i="6"/>
  <c r="G261" i="6" s="1"/>
  <c r="A263" i="6"/>
  <c r="B263" i="6"/>
  <c r="C263" i="6"/>
  <c r="D263" i="6"/>
  <c r="F263" i="6"/>
  <c r="A265" i="6"/>
  <c r="I265" i="6" s="1"/>
  <c r="B265" i="6"/>
  <c r="C265" i="6"/>
  <c r="D265" i="6"/>
  <c r="F265" i="6"/>
  <c r="G265" i="6" s="1"/>
  <c r="A267" i="6"/>
  <c r="I267" i="6" s="1"/>
  <c r="B267" i="6"/>
  <c r="C267" i="6"/>
  <c r="D267" i="6"/>
  <c r="F267" i="6"/>
  <c r="A269" i="6"/>
  <c r="I269" i="6" s="1"/>
  <c r="B269" i="6"/>
  <c r="C269" i="6"/>
  <c r="D269" i="6"/>
  <c r="F269" i="6"/>
  <c r="G269" i="6" s="1"/>
  <c r="A271" i="6"/>
  <c r="I271" i="6" s="1"/>
  <c r="B271" i="6"/>
  <c r="C271" i="6"/>
  <c r="D271" i="6"/>
  <c r="F271" i="6"/>
  <c r="A273" i="6"/>
  <c r="B273" i="6"/>
  <c r="C273" i="6"/>
  <c r="D273" i="6"/>
  <c r="F273" i="6"/>
  <c r="A275" i="6"/>
  <c r="I275" i="6" s="1"/>
  <c r="J275" i="6" s="1"/>
  <c r="B275" i="6"/>
  <c r="C275" i="6"/>
  <c r="D275" i="6"/>
  <c r="F275" i="6"/>
  <c r="A277" i="6"/>
  <c r="I277" i="6" s="1"/>
  <c r="B277" i="6"/>
  <c r="C277" i="6"/>
  <c r="D277" i="6"/>
  <c r="F277" i="6"/>
  <c r="A279" i="6"/>
  <c r="I279" i="6" s="1"/>
  <c r="B279" i="6"/>
  <c r="C279" i="6"/>
  <c r="D279" i="6"/>
  <c r="F279" i="6"/>
  <c r="A281" i="6"/>
  <c r="I281" i="6" s="1"/>
  <c r="B281" i="6"/>
  <c r="C281" i="6"/>
  <c r="D281" i="6"/>
  <c r="F281" i="6"/>
  <c r="H281" i="6" s="1"/>
  <c r="A283" i="6"/>
  <c r="B283" i="6"/>
  <c r="C283" i="6"/>
  <c r="D283" i="6"/>
  <c r="F283" i="6"/>
  <c r="A285" i="6"/>
  <c r="I285" i="6" s="1"/>
  <c r="B285" i="6"/>
  <c r="C285" i="6"/>
  <c r="D285" i="6"/>
  <c r="F285" i="6"/>
  <c r="A287" i="6"/>
  <c r="I287" i="6" s="1"/>
  <c r="B287" i="6"/>
  <c r="C287" i="6"/>
  <c r="D287" i="6"/>
  <c r="F287" i="6"/>
  <c r="A289" i="6"/>
  <c r="I289" i="6" s="1"/>
  <c r="B289" i="6"/>
  <c r="C289" i="6"/>
  <c r="D289" i="6"/>
  <c r="F289" i="6"/>
  <c r="A291" i="6"/>
  <c r="I291" i="6" s="1"/>
  <c r="B291" i="6"/>
  <c r="C291" i="6"/>
  <c r="D291" i="6"/>
  <c r="F291" i="6"/>
  <c r="G291" i="6" s="1"/>
  <c r="A293" i="6"/>
  <c r="I293" i="6" s="1"/>
  <c r="J293" i="6" s="1"/>
  <c r="B293" i="6"/>
  <c r="C293" i="6"/>
  <c r="D293" i="6"/>
  <c r="F293" i="6"/>
  <c r="H293" i="6" s="1"/>
  <c r="A295" i="6"/>
  <c r="I295" i="6" s="1"/>
  <c r="J295" i="6" s="1"/>
  <c r="B295" i="6"/>
  <c r="C295" i="6"/>
  <c r="D295" i="6"/>
  <c r="F295" i="6"/>
  <c r="A297" i="6"/>
  <c r="B297" i="6"/>
  <c r="C297" i="6"/>
  <c r="D297" i="6"/>
  <c r="F297" i="6"/>
  <c r="A299" i="6"/>
  <c r="I299" i="6" s="1"/>
  <c r="B299" i="6"/>
  <c r="C299" i="6"/>
  <c r="D299" i="6"/>
  <c r="F299" i="6"/>
  <c r="A301" i="6"/>
  <c r="I301" i="6" s="1"/>
  <c r="B301" i="6"/>
  <c r="C301" i="6"/>
  <c r="D301" i="6"/>
  <c r="F301" i="6"/>
  <c r="A303" i="6"/>
  <c r="B303" i="6"/>
  <c r="C303" i="6"/>
  <c r="D303" i="6"/>
  <c r="F303" i="6"/>
  <c r="A305" i="6"/>
  <c r="B305" i="6"/>
  <c r="C305" i="6"/>
  <c r="D305" i="6"/>
  <c r="F305" i="6"/>
  <c r="A307" i="6"/>
  <c r="B307" i="6"/>
  <c r="C307" i="6"/>
  <c r="D307" i="6"/>
  <c r="F307" i="6"/>
  <c r="A309" i="6"/>
  <c r="I309" i="6" s="1"/>
  <c r="B309" i="6"/>
  <c r="C309" i="6"/>
  <c r="D309" i="6"/>
  <c r="F309" i="6"/>
  <c r="A311" i="6"/>
  <c r="I311" i="6" s="1"/>
  <c r="B311" i="6"/>
  <c r="C311" i="6"/>
  <c r="D311" i="6"/>
  <c r="F311" i="6"/>
  <c r="G311" i="6" s="1"/>
  <c r="A313" i="6"/>
  <c r="I313" i="6" s="1"/>
  <c r="B313" i="6"/>
  <c r="C313" i="6"/>
  <c r="D313" i="6"/>
  <c r="F313" i="6"/>
  <c r="A315" i="6"/>
  <c r="B315" i="6"/>
  <c r="C315" i="6"/>
  <c r="D315" i="6"/>
  <c r="F315" i="6"/>
  <c r="A317" i="6"/>
  <c r="I317" i="6" s="1"/>
  <c r="J317" i="6" s="1"/>
  <c r="B317" i="6"/>
  <c r="C317" i="6"/>
  <c r="D317" i="6"/>
  <c r="F317" i="6"/>
  <c r="A319" i="6"/>
  <c r="I319" i="6" s="1"/>
  <c r="B319" i="6"/>
  <c r="C319" i="6"/>
  <c r="D319" i="6"/>
  <c r="F319" i="6"/>
  <c r="A321" i="6"/>
  <c r="B321" i="6"/>
  <c r="C321" i="6"/>
  <c r="D321" i="6"/>
  <c r="F321" i="6"/>
  <c r="A323" i="6"/>
  <c r="I323" i="6" s="1"/>
  <c r="B323" i="6"/>
  <c r="C323" i="6"/>
  <c r="D323" i="6"/>
  <c r="F323" i="6"/>
  <c r="A325" i="6"/>
  <c r="I325" i="6" s="1"/>
  <c r="B325" i="6"/>
  <c r="C325" i="6"/>
  <c r="D325" i="6"/>
  <c r="F325" i="6"/>
  <c r="G325" i="6" s="1"/>
  <c r="A327" i="6"/>
  <c r="I327" i="6" s="1"/>
  <c r="B327" i="6"/>
  <c r="C327" i="6"/>
  <c r="D327" i="6"/>
  <c r="F327" i="6"/>
  <c r="A329" i="6"/>
  <c r="I329" i="6" s="1"/>
  <c r="K329" i="6" s="1"/>
  <c r="B329" i="6"/>
  <c r="C329" i="6"/>
  <c r="D329" i="6"/>
  <c r="F329" i="6"/>
  <c r="G329" i="6" s="1"/>
  <c r="A331" i="6"/>
  <c r="I331" i="6" s="1"/>
  <c r="B331" i="6"/>
  <c r="C331" i="6"/>
  <c r="D331" i="6"/>
  <c r="F331" i="6"/>
  <c r="A333" i="6"/>
  <c r="B333" i="6"/>
  <c r="C333" i="6"/>
  <c r="D333" i="6"/>
  <c r="F333" i="6"/>
  <c r="A335" i="6"/>
  <c r="I335" i="6" s="1"/>
  <c r="J335" i="6" s="1"/>
  <c r="B335" i="6"/>
  <c r="C335" i="6"/>
  <c r="D335" i="6"/>
  <c r="F335" i="6"/>
  <c r="G335" i="6" s="1"/>
  <c r="A337" i="6"/>
  <c r="I337" i="6" s="1"/>
  <c r="B337" i="6"/>
  <c r="C337" i="6"/>
  <c r="D337" i="6"/>
  <c r="F337" i="6"/>
  <c r="A339" i="6"/>
  <c r="B339" i="6"/>
  <c r="C339" i="6"/>
  <c r="D339" i="6"/>
  <c r="F339" i="6"/>
  <c r="A341" i="6"/>
  <c r="B341" i="6"/>
  <c r="C341" i="6"/>
  <c r="D341" i="6"/>
  <c r="F341" i="6"/>
  <c r="A343" i="6"/>
  <c r="I343" i="6" s="1"/>
  <c r="B343" i="6"/>
  <c r="C343" i="6"/>
  <c r="D343" i="6"/>
  <c r="F343" i="6"/>
  <c r="H343" i="6" s="1"/>
  <c r="A345" i="6"/>
  <c r="I345" i="6" s="1"/>
  <c r="B345" i="6"/>
  <c r="C345" i="6"/>
  <c r="D345" i="6"/>
  <c r="F345" i="6"/>
  <c r="G345" i="6" s="1"/>
  <c r="A347" i="6"/>
  <c r="B347" i="6"/>
  <c r="C347" i="6"/>
  <c r="D347" i="6"/>
  <c r="F347" i="6"/>
  <c r="A349" i="6"/>
  <c r="I349" i="6" s="1"/>
  <c r="J349" i="6" s="1"/>
  <c r="B349" i="6"/>
  <c r="C349" i="6"/>
  <c r="D349" i="6"/>
  <c r="F349" i="6"/>
  <c r="A351" i="6"/>
  <c r="I351" i="6" s="1"/>
  <c r="B351" i="6"/>
  <c r="C351" i="6"/>
  <c r="D351" i="6"/>
  <c r="F351" i="6"/>
  <c r="A353" i="6"/>
  <c r="I353" i="6" s="1"/>
  <c r="B353" i="6"/>
  <c r="C353" i="6"/>
  <c r="D353" i="6"/>
  <c r="F353" i="6"/>
  <c r="A355" i="6"/>
  <c r="B355" i="6"/>
  <c r="C355" i="6"/>
  <c r="D355" i="6"/>
  <c r="F355" i="6"/>
  <c r="A357" i="6"/>
  <c r="I357" i="6" s="1"/>
  <c r="K357" i="6" s="1"/>
  <c r="B357" i="6"/>
  <c r="C357" i="6"/>
  <c r="D357" i="6"/>
  <c r="F357" i="6"/>
  <c r="A359" i="6"/>
  <c r="I359" i="6" s="1"/>
  <c r="K359" i="6" s="1"/>
  <c r="B359" i="6"/>
  <c r="C359" i="6"/>
  <c r="D359" i="6"/>
  <c r="F359" i="6"/>
  <c r="A361" i="6"/>
  <c r="I361" i="6" s="1"/>
  <c r="B361" i="6"/>
  <c r="C361" i="6"/>
  <c r="D361" i="6"/>
  <c r="F361" i="6"/>
  <c r="G361" i="6" s="1"/>
  <c r="A363" i="6"/>
  <c r="B363" i="6"/>
  <c r="C363" i="6"/>
  <c r="D363" i="6"/>
  <c r="F363" i="6"/>
  <c r="A365" i="6"/>
  <c r="I365" i="6" s="1"/>
  <c r="K365" i="6" s="1"/>
  <c r="B365" i="6"/>
  <c r="C365" i="6"/>
  <c r="D365" i="6"/>
  <c r="F365" i="6"/>
  <c r="A367" i="6"/>
  <c r="I367" i="6" s="1"/>
  <c r="K367" i="6" s="1"/>
  <c r="B367" i="6"/>
  <c r="C367" i="6"/>
  <c r="D367" i="6"/>
  <c r="F367" i="6"/>
  <c r="A369" i="6"/>
  <c r="I369" i="6" s="1"/>
  <c r="K369" i="6" s="1"/>
  <c r="B369" i="6"/>
  <c r="C369" i="6"/>
  <c r="D369" i="6"/>
  <c r="F369" i="6"/>
  <c r="A371" i="6"/>
  <c r="I371" i="6" s="1"/>
  <c r="B371" i="6"/>
  <c r="C371" i="6"/>
  <c r="D371" i="6"/>
  <c r="F371" i="6"/>
  <c r="H371" i="6" s="1"/>
  <c r="A373" i="6"/>
  <c r="B373" i="6"/>
  <c r="C373" i="6"/>
  <c r="D373" i="6"/>
  <c r="F373" i="6"/>
  <c r="A375" i="6"/>
  <c r="I375" i="6" s="1"/>
  <c r="K375" i="6" s="1"/>
  <c r="B375" i="6"/>
  <c r="C375" i="6"/>
  <c r="D375" i="6"/>
  <c r="F375" i="6"/>
  <c r="A377" i="6"/>
  <c r="I377" i="6" s="1"/>
  <c r="K377" i="6" s="1"/>
  <c r="B377" i="6"/>
  <c r="C377" i="6"/>
  <c r="D377" i="6"/>
  <c r="F377" i="6"/>
  <c r="A379" i="6"/>
  <c r="I379" i="6" s="1"/>
  <c r="J379" i="6" s="1"/>
  <c r="B379" i="6"/>
  <c r="C379" i="6"/>
  <c r="D379" i="6"/>
  <c r="F379" i="6"/>
  <c r="A381" i="6"/>
  <c r="I381" i="6" s="1"/>
  <c r="K381" i="6" s="1"/>
  <c r="B381" i="6"/>
  <c r="C381" i="6"/>
  <c r="D381" i="6"/>
  <c r="F381" i="6"/>
  <c r="A383" i="6"/>
  <c r="I383" i="6" s="1"/>
  <c r="K383" i="6" s="1"/>
  <c r="B383" i="6"/>
  <c r="C383" i="6"/>
  <c r="D383" i="6"/>
  <c r="F383" i="6"/>
  <c r="A385" i="6"/>
  <c r="I385" i="6" s="1"/>
  <c r="B385" i="6"/>
  <c r="C385" i="6"/>
  <c r="D385" i="6"/>
  <c r="F385" i="6"/>
  <c r="A387" i="6"/>
  <c r="I387" i="6" s="1"/>
  <c r="B387" i="6"/>
  <c r="C387" i="6"/>
  <c r="D387" i="6"/>
  <c r="F387" i="6"/>
  <c r="A389" i="6"/>
  <c r="I389" i="6" s="1"/>
  <c r="K389" i="6" s="1"/>
  <c r="B389" i="6"/>
  <c r="C389" i="6"/>
  <c r="D389" i="6"/>
  <c r="F389" i="6"/>
  <c r="A391" i="6"/>
  <c r="I391" i="6" s="1"/>
  <c r="J391" i="6" s="1"/>
  <c r="B391" i="6"/>
  <c r="C391" i="6"/>
  <c r="D391" i="6"/>
  <c r="F391" i="6"/>
  <c r="A393" i="6"/>
  <c r="I393" i="6" s="1"/>
  <c r="K393" i="6" s="1"/>
  <c r="B393" i="6"/>
  <c r="C393" i="6"/>
  <c r="D393" i="6"/>
  <c r="F393" i="6"/>
  <c r="A395" i="6"/>
  <c r="I395" i="6" s="1"/>
  <c r="K395" i="6" s="1"/>
  <c r="B395" i="6"/>
  <c r="C395" i="6"/>
  <c r="D395" i="6"/>
  <c r="F395" i="6"/>
  <c r="Q34" i="3"/>
  <c r="R34" i="3" s="1"/>
  <c r="Q35" i="3"/>
  <c r="R35" i="3" s="1"/>
  <c r="Q36" i="3"/>
  <c r="R36" i="3" s="1"/>
  <c r="Q37" i="3"/>
  <c r="R37" i="3" s="1"/>
  <c r="Q38" i="3"/>
  <c r="R38" i="3" s="1"/>
  <c r="Q39" i="3"/>
  <c r="R39" i="3" s="1"/>
  <c r="Q40" i="3"/>
  <c r="R40" i="3" s="1"/>
  <c r="Q41" i="3"/>
  <c r="R41" i="3" s="1"/>
  <c r="Q42" i="3"/>
  <c r="R42" i="3" s="1"/>
  <c r="Q43" i="3"/>
  <c r="R43" i="3" s="1"/>
  <c r="Q45" i="3"/>
  <c r="R45" i="3" s="1"/>
  <c r="Q46" i="3"/>
  <c r="R46" i="3" s="1"/>
  <c r="Q47" i="3"/>
  <c r="R47" i="3" s="1"/>
  <c r="Q48" i="3"/>
  <c r="R48" i="3" s="1"/>
  <c r="Q49" i="3"/>
  <c r="R49" i="3" s="1"/>
  <c r="Q50" i="3"/>
  <c r="R50" i="3" s="1"/>
  <c r="Q51" i="3"/>
  <c r="R51" i="3" s="1"/>
  <c r="Q52" i="3"/>
  <c r="R52" i="3" s="1"/>
  <c r="Q53" i="3"/>
  <c r="R53" i="3" s="1"/>
  <c r="Q54" i="3"/>
  <c r="R54" i="3" s="1"/>
  <c r="Q55" i="3"/>
  <c r="R55" i="3" s="1"/>
  <c r="Q56" i="3"/>
  <c r="R56" i="3" s="1"/>
  <c r="Q57" i="3"/>
  <c r="R57" i="3" s="1"/>
  <c r="Q58" i="3"/>
  <c r="R58" i="3" s="1"/>
  <c r="Q59" i="3"/>
  <c r="R59" i="3" s="1"/>
  <c r="Q60" i="3"/>
  <c r="R60" i="3" s="1"/>
  <c r="Q61" i="3"/>
  <c r="R61" i="3" s="1"/>
  <c r="Q62" i="3"/>
  <c r="R62" i="3" s="1"/>
  <c r="Q63" i="3"/>
  <c r="R63" i="3" s="1"/>
  <c r="Q64" i="3"/>
  <c r="R64" i="3" s="1"/>
  <c r="Q65" i="3"/>
  <c r="R65" i="3" s="1"/>
  <c r="Q66" i="3"/>
  <c r="R66" i="3" s="1"/>
  <c r="Q67" i="3"/>
  <c r="R67" i="3" s="1"/>
  <c r="Q68" i="3"/>
  <c r="R68" i="3" s="1"/>
  <c r="Q69" i="3"/>
  <c r="R69" i="3" s="1"/>
  <c r="Q70" i="3"/>
  <c r="R70" i="3" s="1"/>
  <c r="Q71" i="3"/>
  <c r="R71" i="3" s="1"/>
  <c r="Q72" i="3"/>
  <c r="R72" i="3" s="1"/>
  <c r="Q73" i="3"/>
  <c r="R73" i="3" s="1"/>
  <c r="Q74" i="3"/>
  <c r="R74" i="3" s="1"/>
  <c r="Q75" i="3"/>
  <c r="R75" i="3" s="1"/>
  <c r="Q76" i="3"/>
  <c r="R76" i="3" s="1"/>
  <c r="Q77" i="3"/>
  <c r="R77" i="3" s="1"/>
  <c r="Q78" i="3"/>
  <c r="R78" i="3" s="1"/>
  <c r="Q79" i="3"/>
  <c r="R79" i="3" s="1"/>
  <c r="Q80" i="3"/>
  <c r="R80" i="3" s="1"/>
  <c r="Q81" i="3"/>
  <c r="R81" i="3" s="1"/>
  <c r="Q82" i="3"/>
  <c r="R82" i="3" s="1"/>
  <c r="Q83" i="3"/>
  <c r="R83" i="3" s="1"/>
  <c r="Q84" i="3"/>
  <c r="R84" i="3" s="1"/>
  <c r="Q85" i="3"/>
  <c r="R85" i="3" s="1"/>
  <c r="Q86" i="3"/>
  <c r="R86" i="3" s="1"/>
  <c r="Q87" i="3"/>
  <c r="R87" i="3" s="1"/>
  <c r="Q88" i="3"/>
  <c r="R88" i="3" s="1"/>
  <c r="Q89" i="3"/>
  <c r="R89" i="3" s="1"/>
  <c r="Q90" i="3"/>
  <c r="R90" i="3" s="1"/>
  <c r="Q91" i="3"/>
  <c r="R91" i="3" s="1"/>
  <c r="Q92" i="3"/>
  <c r="R92" i="3" s="1"/>
  <c r="Q93" i="3"/>
  <c r="R93" i="3" s="1"/>
  <c r="Q94" i="3"/>
  <c r="R94" i="3" s="1"/>
  <c r="Q95" i="3"/>
  <c r="R95" i="3" s="1"/>
  <c r="Q96" i="3"/>
  <c r="R96" i="3" s="1"/>
  <c r="Q97" i="3"/>
  <c r="R97" i="3" s="1"/>
  <c r="Q98" i="3"/>
  <c r="R98" i="3" s="1"/>
  <c r="Q99" i="3"/>
  <c r="R99" i="3" s="1"/>
  <c r="Q100" i="3"/>
  <c r="R100" i="3" s="1"/>
  <c r="Q101" i="3"/>
  <c r="R101" i="3" s="1"/>
  <c r="Q102" i="3"/>
  <c r="R102" i="3" s="1"/>
  <c r="Q103" i="3"/>
  <c r="R103" i="3" s="1"/>
  <c r="Q104" i="3"/>
  <c r="R104" i="3" s="1"/>
  <c r="Q105" i="3"/>
  <c r="R105" i="3" s="1"/>
  <c r="Q106" i="3"/>
  <c r="R106" i="3" s="1"/>
  <c r="Q107" i="3"/>
  <c r="R107" i="3" s="1"/>
  <c r="Q108" i="3"/>
  <c r="R108" i="3" s="1"/>
  <c r="Q109" i="3"/>
  <c r="R109" i="3" s="1"/>
  <c r="Q110" i="3"/>
  <c r="R110" i="3" s="1"/>
  <c r="Q111" i="3"/>
  <c r="R111" i="3" s="1"/>
  <c r="Q112" i="3"/>
  <c r="R112" i="3" s="1"/>
  <c r="Q113" i="3"/>
  <c r="R113" i="3" s="1"/>
  <c r="Q114" i="3"/>
  <c r="R114" i="3" s="1"/>
  <c r="Q115" i="3"/>
  <c r="R115" i="3" s="1"/>
  <c r="Q116" i="3"/>
  <c r="R116" i="3" s="1"/>
  <c r="Q117" i="3"/>
  <c r="R117" i="3" s="1"/>
  <c r="Q118" i="3"/>
  <c r="R118" i="3" s="1"/>
  <c r="Q119" i="3"/>
  <c r="R119" i="3" s="1"/>
  <c r="Q120" i="3"/>
  <c r="R120" i="3" s="1"/>
  <c r="Q121" i="3"/>
  <c r="R121" i="3" s="1"/>
  <c r="Q122" i="3"/>
  <c r="R122" i="3" s="1"/>
  <c r="Q123" i="3"/>
  <c r="R123" i="3" s="1"/>
  <c r="R124" i="3"/>
  <c r="Q125" i="3"/>
  <c r="R125" i="3" s="1"/>
  <c r="Q126" i="3"/>
  <c r="R126" i="3" s="1"/>
  <c r="Q127" i="3"/>
  <c r="R127" i="3" s="1"/>
  <c r="Q128" i="3"/>
  <c r="R128" i="3" s="1"/>
  <c r="Q129" i="3"/>
  <c r="R129" i="3" s="1"/>
  <c r="Q130" i="3"/>
  <c r="R130" i="3" s="1"/>
  <c r="Q131" i="3"/>
  <c r="R131" i="3" s="1"/>
  <c r="Q132" i="3"/>
  <c r="R132" i="3" s="1"/>
  <c r="Q133" i="3"/>
  <c r="R133" i="3" s="1"/>
  <c r="Q134" i="3"/>
  <c r="R134" i="3" s="1"/>
  <c r="Q135" i="3"/>
  <c r="R135" i="3" s="1"/>
  <c r="Q136" i="3"/>
  <c r="R136" i="3" s="1"/>
  <c r="Q137" i="3"/>
  <c r="R137" i="3" s="1"/>
  <c r="Q138" i="3"/>
  <c r="R138" i="3" s="1"/>
  <c r="Q139" i="3"/>
  <c r="R139" i="3" s="1"/>
  <c r="Q140" i="3"/>
  <c r="R140" i="3" s="1"/>
  <c r="Q141" i="3"/>
  <c r="R141" i="3" s="1"/>
  <c r="Q142" i="3"/>
  <c r="R142" i="3" s="1"/>
  <c r="Q143" i="3"/>
  <c r="R143" i="3" s="1"/>
  <c r="Q144" i="3"/>
  <c r="R144" i="3" s="1"/>
  <c r="Q145" i="3"/>
  <c r="R145" i="3" s="1"/>
  <c r="Q146" i="3"/>
  <c r="R146" i="3" s="1"/>
  <c r="Q147" i="3"/>
  <c r="R147" i="3" s="1"/>
  <c r="Q148" i="3"/>
  <c r="R148" i="3" s="1"/>
  <c r="Q149" i="3"/>
  <c r="R149" i="3" s="1"/>
  <c r="Q150" i="3"/>
  <c r="R150" i="3" s="1"/>
  <c r="Q151" i="3"/>
  <c r="R151" i="3" s="1"/>
  <c r="Q152" i="3"/>
  <c r="R152" i="3" s="1"/>
  <c r="Q153" i="3"/>
  <c r="R153" i="3" s="1"/>
  <c r="Q154" i="3"/>
  <c r="R154" i="3" s="1"/>
  <c r="Q155" i="3"/>
  <c r="R155" i="3" s="1"/>
  <c r="Q156" i="3"/>
  <c r="R156" i="3" s="1"/>
  <c r="Q157" i="3"/>
  <c r="R157" i="3" s="1"/>
  <c r="Q158" i="3"/>
  <c r="R158" i="3" s="1"/>
  <c r="Q159" i="3"/>
  <c r="R159" i="3" s="1"/>
  <c r="Q160" i="3"/>
  <c r="R160" i="3" s="1"/>
  <c r="Q161" i="3"/>
  <c r="R161" i="3" s="1"/>
  <c r="Q162" i="3"/>
  <c r="R162" i="3" s="1"/>
  <c r="Q163" i="3"/>
  <c r="R163" i="3" s="1"/>
  <c r="Q164" i="3"/>
  <c r="R164" i="3" s="1"/>
  <c r="Q165" i="3"/>
  <c r="R165" i="3" s="1"/>
  <c r="Q166" i="3"/>
  <c r="R166" i="3" s="1"/>
  <c r="Q167" i="3"/>
  <c r="R167" i="3" s="1"/>
  <c r="Q168" i="3"/>
  <c r="R168" i="3" s="1"/>
  <c r="Q169" i="3"/>
  <c r="R169" i="3" s="1"/>
  <c r="Q170" i="3"/>
  <c r="R170" i="3" s="1"/>
  <c r="Q171" i="3"/>
  <c r="R171" i="3" s="1"/>
  <c r="Q172" i="3"/>
  <c r="R172" i="3" s="1"/>
  <c r="Q173" i="3"/>
  <c r="R173" i="3" s="1"/>
  <c r="Q174" i="3"/>
  <c r="R174" i="3" s="1"/>
  <c r="Q175" i="3"/>
  <c r="R175" i="3" s="1"/>
  <c r="Q176" i="3"/>
  <c r="R176" i="3" s="1"/>
  <c r="Q177" i="3"/>
  <c r="R177" i="3" s="1"/>
  <c r="Q178" i="3"/>
  <c r="R178" i="3" s="1"/>
  <c r="Q179" i="3"/>
  <c r="R179" i="3" s="1"/>
  <c r="Q180" i="3"/>
  <c r="R180" i="3" s="1"/>
  <c r="Q181" i="3"/>
  <c r="R181" i="3" s="1"/>
  <c r="Q182" i="3"/>
  <c r="R182" i="3" s="1"/>
  <c r="Q183" i="3"/>
  <c r="R183" i="3" s="1"/>
  <c r="Q184" i="3"/>
  <c r="R184" i="3" s="1"/>
  <c r="Q185" i="3"/>
  <c r="R185" i="3" s="1"/>
  <c r="Q186" i="3"/>
  <c r="R186" i="3" s="1"/>
  <c r="Q187" i="3"/>
  <c r="R187" i="3" s="1"/>
  <c r="Q188" i="3"/>
  <c r="R188" i="3" s="1"/>
  <c r="Q189" i="3"/>
  <c r="R189" i="3" s="1"/>
  <c r="Q190" i="3"/>
  <c r="R190" i="3" s="1"/>
  <c r="Q191" i="3"/>
  <c r="R191" i="3" s="1"/>
  <c r="Q192" i="3"/>
  <c r="R192" i="3" s="1"/>
  <c r="Q193" i="3"/>
  <c r="R193" i="3" s="1"/>
  <c r="Q194" i="3"/>
  <c r="R194" i="3" s="1"/>
  <c r="Q195" i="3"/>
  <c r="R195" i="3" s="1"/>
  <c r="Q196" i="3"/>
  <c r="R196" i="3" s="1"/>
  <c r="Q197" i="3"/>
  <c r="R197" i="3" s="1"/>
  <c r="Q198" i="3"/>
  <c r="R198" i="3" s="1"/>
  <c r="Q199" i="3"/>
  <c r="R199" i="3" s="1"/>
  <c r="Q200" i="3"/>
  <c r="R200" i="3" s="1"/>
  <c r="Q201" i="3"/>
  <c r="R201" i="3" s="1"/>
  <c r="Q202" i="3"/>
  <c r="R202" i="3" s="1"/>
  <c r="Q203" i="3"/>
  <c r="R203" i="3" s="1"/>
  <c r="Q204" i="3"/>
  <c r="R204" i="3" s="1"/>
  <c r="Q205" i="3"/>
  <c r="R205" i="3" s="1"/>
  <c r="Q206" i="3"/>
  <c r="R206" i="3" s="1"/>
  <c r="Q207" i="3"/>
  <c r="R207" i="3" s="1"/>
  <c r="Q208" i="3"/>
  <c r="R208" i="3" s="1"/>
  <c r="Q209" i="3"/>
  <c r="R209" i="3" s="1"/>
  <c r="Q210" i="3"/>
  <c r="R210" i="3" s="1"/>
  <c r="Q211" i="3"/>
  <c r="R211" i="3" s="1"/>
  <c r="Q212" i="3"/>
  <c r="R212" i="3" s="1"/>
  <c r="Q213" i="3"/>
  <c r="R213" i="3" s="1"/>
  <c r="Q214" i="3"/>
  <c r="R214" i="3" s="1"/>
  <c r="Q215" i="3"/>
  <c r="R215" i="3" s="1"/>
  <c r="Q216" i="3"/>
  <c r="R216" i="3" s="1"/>
  <c r="Q217" i="3"/>
  <c r="R217" i="3" s="1"/>
  <c r="Q218" i="3"/>
  <c r="R218" i="3" s="1"/>
  <c r="Q219" i="3"/>
  <c r="R219" i="3" s="1"/>
  <c r="Q220" i="3"/>
  <c r="R220" i="3" s="1"/>
  <c r="Q221" i="3"/>
  <c r="R221" i="3" s="1"/>
  <c r="Q222" i="3"/>
  <c r="R222" i="3" s="1"/>
  <c r="Q223" i="3"/>
  <c r="R223" i="3" s="1"/>
  <c r="Q224" i="3"/>
  <c r="R224" i="3" s="1"/>
  <c r="Q225" i="3"/>
  <c r="R225" i="3" s="1"/>
  <c r="Q226" i="3"/>
  <c r="R226" i="3" s="1"/>
  <c r="Q227" i="3"/>
  <c r="R227" i="3" s="1"/>
  <c r="Q228" i="3"/>
  <c r="R228" i="3" s="1"/>
  <c r="Q229" i="3"/>
  <c r="R229" i="3" s="1"/>
  <c r="Q230" i="3"/>
  <c r="R230" i="3" s="1"/>
  <c r="Q231" i="3"/>
  <c r="R231" i="3" s="1"/>
  <c r="Q232" i="3"/>
  <c r="R232" i="3" s="1"/>
  <c r="Q233" i="3"/>
  <c r="R233" i="3" s="1"/>
  <c r="Q234" i="3"/>
  <c r="R234" i="3" s="1"/>
  <c r="Q235" i="3"/>
  <c r="R235" i="3" s="1"/>
  <c r="Q236" i="3"/>
  <c r="R236" i="3" s="1"/>
  <c r="Q237" i="3"/>
  <c r="R237" i="3" s="1"/>
  <c r="Q238" i="3"/>
  <c r="R238" i="3" s="1"/>
  <c r="Q239" i="3"/>
  <c r="R239" i="3" s="1"/>
  <c r="Q240" i="3"/>
  <c r="R240" i="3" s="1"/>
  <c r="Q241" i="3"/>
  <c r="R241" i="3" s="1"/>
  <c r="Q242" i="3"/>
  <c r="R242" i="3" s="1"/>
  <c r="Q243" i="3"/>
  <c r="R243" i="3" s="1"/>
  <c r="Q244" i="3"/>
  <c r="R244" i="3" s="1"/>
  <c r="Q245" i="3"/>
  <c r="R245" i="3" s="1"/>
  <c r="Q246" i="3"/>
  <c r="R246" i="3" s="1"/>
  <c r="Q247" i="3"/>
  <c r="R247" i="3" s="1"/>
  <c r="Q248" i="3"/>
  <c r="R248" i="3" s="1"/>
  <c r="Q249" i="3"/>
  <c r="R249" i="3" s="1"/>
  <c r="Q250" i="3"/>
  <c r="R250" i="3" s="1"/>
  <c r="Q251" i="3"/>
  <c r="R251" i="3" s="1"/>
  <c r="Q252" i="3"/>
  <c r="R252" i="3" s="1"/>
  <c r="Q253" i="3"/>
  <c r="R253" i="3" s="1"/>
  <c r="Q254" i="3"/>
  <c r="R254" i="3" s="1"/>
  <c r="Q255" i="3"/>
  <c r="R255" i="3" s="1"/>
  <c r="Q256" i="3"/>
  <c r="R256" i="3" s="1"/>
  <c r="Q257" i="3"/>
  <c r="R257" i="3" s="1"/>
  <c r="Q258" i="3"/>
  <c r="R258" i="3" s="1"/>
  <c r="Q259" i="3"/>
  <c r="R259" i="3" s="1"/>
  <c r="Q260" i="3"/>
  <c r="R260" i="3" s="1"/>
  <c r="Q261" i="3"/>
  <c r="R261" i="3" s="1"/>
  <c r="Q262" i="3"/>
  <c r="R262" i="3" s="1"/>
  <c r="Q263" i="3"/>
  <c r="R263" i="3" s="1"/>
  <c r="Q264" i="3"/>
  <c r="R264" i="3" s="1"/>
  <c r="Q265" i="3"/>
  <c r="R265" i="3" s="1"/>
  <c r="Q266" i="3"/>
  <c r="R266" i="3" s="1"/>
  <c r="Q267" i="3"/>
  <c r="R267" i="3" s="1"/>
  <c r="Q268" i="3"/>
  <c r="R268" i="3" s="1"/>
  <c r="Q269" i="3"/>
  <c r="R269" i="3" s="1"/>
  <c r="Q270" i="3"/>
  <c r="R270" i="3" s="1"/>
  <c r="Q271" i="3"/>
  <c r="R271" i="3" s="1"/>
  <c r="Q272" i="3"/>
  <c r="R272" i="3" s="1"/>
  <c r="Q273" i="3"/>
  <c r="R273" i="3" s="1"/>
  <c r="Q274" i="3"/>
  <c r="R274" i="3" s="1"/>
  <c r="Q275" i="3"/>
  <c r="R275" i="3" s="1"/>
  <c r="Q276" i="3"/>
  <c r="R276" i="3" s="1"/>
  <c r="Q277" i="3"/>
  <c r="R277" i="3" s="1"/>
  <c r="Q278" i="3"/>
  <c r="R278" i="3" s="1"/>
  <c r="Q279" i="3"/>
  <c r="R279" i="3" s="1"/>
  <c r="Q280" i="3"/>
  <c r="R280" i="3" s="1"/>
  <c r="Q281" i="3"/>
  <c r="R281" i="3" s="1"/>
  <c r="Q282" i="3"/>
  <c r="R282" i="3" s="1"/>
  <c r="Q283" i="3"/>
  <c r="R283" i="3" s="1"/>
  <c r="Q284" i="3"/>
  <c r="R284" i="3" s="1"/>
  <c r="Q285" i="3"/>
  <c r="R285" i="3" s="1"/>
  <c r="Q286" i="3"/>
  <c r="R286" i="3" s="1"/>
  <c r="Q287" i="3"/>
  <c r="R287" i="3" s="1"/>
  <c r="Q288" i="3"/>
  <c r="R288" i="3" s="1"/>
  <c r="Q289" i="3"/>
  <c r="R289" i="3" s="1"/>
  <c r="Q290" i="3"/>
  <c r="R290" i="3" s="1"/>
  <c r="Q291" i="3"/>
  <c r="R291" i="3" s="1"/>
  <c r="Q292" i="3"/>
  <c r="R292" i="3" s="1"/>
  <c r="Q293" i="3"/>
  <c r="R293" i="3" s="1"/>
  <c r="Q294" i="3"/>
  <c r="R294" i="3" s="1"/>
  <c r="Q295" i="3"/>
  <c r="R295" i="3" s="1"/>
  <c r="Q296" i="3"/>
  <c r="R296" i="3" s="1"/>
  <c r="Q297" i="3"/>
  <c r="R297" i="3" s="1"/>
  <c r="Q298" i="3"/>
  <c r="R298" i="3" s="1"/>
  <c r="Q299" i="3"/>
  <c r="R299" i="3" s="1"/>
  <c r="Q300" i="3"/>
  <c r="R300" i="3" s="1"/>
  <c r="Q301" i="3"/>
  <c r="R301" i="3" s="1"/>
  <c r="Q302" i="3"/>
  <c r="R302" i="3" s="1"/>
  <c r="Q303" i="3"/>
  <c r="R303" i="3" s="1"/>
  <c r="Q304" i="3"/>
  <c r="R304" i="3" s="1"/>
  <c r="Q305" i="3"/>
  <c r="R305" i="3" s="1"/>
  <c r="Q306" i="3"/>
  <c r="R306" i="3" s="1"/>
  <c r="Q307" i="3"/>
  <c r="R307" i="3" s="1"/>
  <c r="Q308" i="3"/>
  <c r="R308" i="3" s="1"/>
  <c r="Q309" i="3"/>
  <c r="R309" i="3" s="1"/>
  <c r="Q310" i="3"/>
  <c r="R310" i="3" s="1"/>
  <c r="Q311" i="3"/>
  <c r="R311" i="3" s="1"/>
  <c r="Q312" i="3"/>
  <c r="R312" i="3" s="1"/>
  <c r="Q313" i="3"/>
  <c r="R313" i="3" s="1"/>
  <c r="Q314" i="3"/>
  <c r="R314" i="3" s="1"/>
  <c r="Q315" i="3"/>
  <c r="R315" i="3" s="1"/>
  <c r="Q316" i="3"/>
  <c r="R316" i="3" s="1"/>
  <c r="Q317" i="3"/>
  <c r="R317" i="3" s="1"/>
  <c r="Q318" i="3"/>
  <c r="R318" i="3" s="1"/>
  <c r="Q319" i="3"/>
  <c r="R319" i="3" s="1"/>
  <c r="Q320" i="3"/>
  <c r="R320" i="3" s="1"/>
  <c r="Q321" i="3"/>
  <c r="R321" i="3" s="1"/>
  <c r="Q322" i="3"/>
  <c r="R322" i="3" s="1"/>
  <c r="Q323" i="3"/>
  <c r="R323" i="3" s="1"/>
  <c r="Q324" i="3"/>
  <c r="R324" i="3" s="1"/>
  <c r="Q325" i="3"/>
  <c r="R325" i="3" s="1"/>
  <c r="Q326" i="3"/>
  <c r="R326" i="3" s="1"/>
  <c r="Q327" i="3"/>
  <c r="R327" i="3" s="1"/>
  <c r="Q328" i="3"/>
  <c r="R328" i="3" s="1"/>
  <c r="Q329" i="3"/>
  <c r="R329" i="3" s="1"/>
  <c r="Q330" i="3"/>
  <c r="R330" i="3" s="1"/>
  <c r="Q331" i="3"/>
  <c r="R331" i="3" s="1"/>
  <c r="Q332" i="3"/>
  <c r="R332" i="3" s="1"/>
  <c r="Q333" i="3"/>
  <c r="R333" i="3" s="1"/>
  <c r="Q334" i="3"/>
  <c r="R334" i="3" s="1"/>
  <c r="Q335" i="3"/>
  <c r="R335" i="3" s="1"/>
  <c r="Q336" i="3"/>
  <c r="R336" i="3" s="1"/>
  <c r="Q337" i="3"/>
  <c r="R337" i="3" s="1"/>
  <c r="Q338" i="3"/>
  <c r="R338" i="3" s="1"/>
  <c r="Q339" i="3"/>
  <c r="R339" i="3" s="1"/>
  <c r="Q340" i="3"/>
  <c r="R340" i="3" s="1"/>
  <c r="Q341" i="3"/>
  <c r="R341" i="3" s="1"/>
  <c r="Q342" i="3"/>
  <c r="R342" i="3" s="1"/>
  <c r="Q343" i="3"/>
  <c r="R343" i="3" s="1"/>
  <c r="Q344" i="3"/>
  <c r="R344" i="3" s="1"/>
  <c r="Q345" i="3"/>
  <c r="R345" i="3" s="1"/>
  <c r="Q346" i="3"/>
  <c r="R346" i="3" s="1"/>
  <c r="Q347" i="3"/>
  <c r="R347" i="3" s="1"/>
  <c r="Q348" i="3"/>
  <c r="R348" i="3" s="1"/>
  <c r="Q349" i="3"/>
  <c r="R349" i="3" s="1"/>
  <c r="Q350" i="3"/>
  <c r="R350" i="3" s="1"/>
  <c r="Q351" i="3"/>
  <c r="R351" i="3" s="1"/>
  <c r="Q352" i="3"/>
  <c r="R352" i="3" s="1"/>
  <c r="Q353" i="3"/>
  <c r="R353" i="3" s="1"/>
  <c r="Q354" i="3"/>
  <c r="R354" i="3" s="1"/>
  <c r="Q355" i="3"/>
  <c r="R355" i="3" s="1"/>
  <c r="Q356" i="3"/>
  <c r="R356" i="3" s="1"/>
  <c r="Q357" i="3"/>
  <c r="R357" i="3" s="1"/>
  <c r="Q358" i="3"/>
  <c r="R358" i="3" s="1"/>
  <c r="Q359" i="3"/>
  <c r="R359" i="3" s="1"/>
  <c r="Q360" i="3"/>
  <c r="R360" i="3" s="1"/>
  <c r="Q361" i="3"/>
  <c r="R361" i="3" s="1"/>
  <c r="Q362" i="3"/>
  <c r="R362" i="3" s="1"/>
  <c r="Q363" i="3"/>
  <c r="R363" i="3" s="1"/>
  <c r="Q364" i="3"/>
  <c r="R364" i="3" s="1"/>
  <c r="Q365" i="3"/>
  <c r="R365" i="3" s="1"/>
  <c r="Q366" i="3"/>
  <c r="R366" i="3" s="1"/>
  <c r="Q367" i="3"/>
  <c r="R367" i="3" s="1"/>
  <c r="Q368" i="3"/>
  <c r="R368" i="3" s="1"/>
  <c r="Q369" i="3"/>
  <c r="R369" i="3" s="1"/>
  <c r="Q370" i="3"/>
  <c r="R370" i="3" s="1"/>
  <c r="Q371" i="3"/>
  <c r="R371" i="3" s="1"/>
  <c r="Q372" i="3"/>
  <c r="R372" i="3" s="1"/>
  <c r="Q373" i="3"/>
  <c r="R373" i="3" s="1"/>
  <c r="Q374" i="3"/>
  <c r="R374" i="3" s="1"/>
  <c r="Q375" i="3"/>
  <c r="R375" i="3" s="1"/>
  <c r="Q376" i="3"/>
  <c r="R376" i="3" s="1"/>
  <c r="Q377" i="3"/>
  <c r="R377" i="3" s="1"/>
  <c r="Q378" i="3"/>
  <c r="R378" i="3" s="1"/>
  <c r="Q379" i="3"/>
  <c r="R379" i="3" s="1"/>
  <c r="Q380" i="3"/>
  <c r="R380" i="3" s="1"/>
  <c r="Q381" i="3"/>
  <c r="R381" i="3" s="1"/>
  <c r="Q382" i="3"/>
  <c r="R382" i="3" s="1"/>
  <c r="Q383" i="3"/>
  <c r="R383" i="3" s="1"/>
  <c r="Q384" i="3"/>
  <c r="R384" i="3" s="1"/>
  <c r="Q385" i="3"/>
  <c r="R385" i="3" s="1"/>
  <c r="Q386" i="3"/>
  <c r="R386" i="3" s="1"/>
  <c r="Q387" i="3"/>
  <c r="R387" i="3" s="1"/>
  <c r="Q388" i="3"/>
  <c r="R388" i="3" s="1"/>
  <c r="Q389" i="3"/>
  <c r="R389" i="3" s="1"/>
  <c r="Q390" i="3"/>
  <c r="R390" i="3" s="1"/>
  <c r="Q391" i="3"/>
  <c r="R391" i="3" s="1"/>
  <c r="Q392" i="3"/>
  <c r="R392" i="3" s="1"/>
  <c r="Q393" i="3"/>
  <c r="R393" i="3" s="1"/>
  <c r="Q394" i="3"/>
  <c r="R394" i="3" s="1"/>
  <c r="Q395" i="3"/>
  <c r="R395" i="3" s="1"/>
  <c r="Q396" i="3"/>
  <c r="R396" i="3" s="1"/>
  <c r="Q397" i="3"/>
  <c r="R397" i="3" s="1"/>
  <c r="Q398" i="3"/>
  <c r="R398" i="3" s="1"/>
  <c r="Q399" i="3"/>
  <c r="R399" i="3" s="1"/>
  <c r="Q400" i="3"/>
  <c r="R400" i="3" s="1"/>
  <c r="Q401" i="3"/>
  <c r="R401" i="3" s="1"/>
  <c r="Q402" i="3"/>
  <c r="R402" i="3" s="1"/>
  <c r="Q403" i="3"/>
  <c r="R403" i="3" s="1"/>
  <c r="Q404" i="3"/>
  <c r="R404" i="3" s="1"/>
  <c r="Q405" i="3"/>
  <c r="R405" i="3" s="1"/>
  <c r="Q406" i="3"/>
  <c r="R406" i="3" s="1"/>
  <c r="Q407" i="3"/>
  <c r="R407" i="3" s="1"/>
  <c r="Q408" i="3"/>
  <c r="R408" i="3" s="1"/>
  <c r="Q409" i="3"/>
  <c r="R409" i="3" s="1"/>
  <c r="Q410" i="3"/>
  <c r="R410" i="3" s="1"/>
  <c r="Q411" i="3"/>
  <c r="R411" i="3" s="1"/>
  <c r="Q412" i="3"/>
  <c r="R412" i="3" s="1"/>
  <c r="Q413" i="3"/>
  <c r="R413" i="3" s="1"/>
  <c r="Q414" i="3"/>
  <c r="R414" i="3" s="1"/>
  <c r="Q415" i="3"/>
  <c r="R415" i="3" s="1"/>
  <c r="Q416" i="3"/>
  <c r="R416" i="3" s="1"/>
  <c r="Q417" i="3"/>
  <c r="R417" i="3" s="1"/>
  <c r="Q418" i="3"/>
  <c r="R418" i="3" s="1"/>
  <c r="Q419" i="3"/>
  <c r="R419" i="3" s="1"/>
  <c r="Q420" i="3"/>
  <c r="R420" i="3" s="1"/>
  <c r="Q421" i="3"/>
  <c r="R421" i="3" s="1"/>
  <c r="Q422" i="3"/>
  <c r="R422" i="3" s="1"/>
  <c r="Q423" i="3"/>
  <c r="R423" i="3" s="1"/>
  <c r="Q424" i="3"/>
  <c r="R424" i="3" s="1"/>
  <c r="Q425" i="3"/>
  <c r="R425" i="3" s="1"/>
  <c r="Q426" i="3"/>
  <c r="R426" i="3" s="1"/>
  <c r="Q427" i="3"/>
  <c r="R427" i="3" s="1"/>
  <c r="Q428" i="3"/>
  <c r="R428" i="3" s="1"/>
  <c r="Q429" i="3"/>
  <c r="R429" i="3" s="1"/>
  <c r="Q430" i="3"/>
  <c r="R430" i="3" s="1"/>
  <c r="Q431" i="3"/>
  <c r="R431" i="3" s="1"/>
  <c r="Q432" i="3"/>
  <c r="R432" i="3" s="1"/>
  <c r="Q433" i="3"/>
  <c r="R433" i="3" s="1"/>
  <c r="Q434" i="3"/>
  <c r="R434" i="3" s="1"/>
  <c r="Q435" i="3"/>
  <c r="R435" i="3" s="1"/>
  <c r="Q436" i="3"/>
  <c r="R436" i="3" s="1"/>
  <c r="Q437" i="3"/>
  <c r="R437" i="3" s="1"/>
  <c r="Q438" i="3"/>
  <c r="R438" i="3" s="1"/>
  <c r="Q439" i="3"/>
  <c r="R439" i="3" s="1"/>
  <c r="Q440" i="3"/>
  <c r="R440" i="3" s="1"/>
  <c r="Q441" i="3"/>
  <c r="R441" i="3" s="1"/>
  <c r="Q442" i="3"/>
  <c r="R442" i="3" s="1"/>
  <c r="Q443" i="3"/>
  <c r="R443" i="3" s="1"/>
  <c r="Q444" i="3"/>
  <c r="R444" i="3" s="1"/>
  <c r="Q445" i="3"/>
  <c r="R445" i="3" s="1"/>
  <c r="Q446" i="3"/>
  <c r="R446" i="3" s="1"/>
  <c r="Q447" i="3"/>
  <c r="R447" i="3" s="1"/>
  <c r="Q448" i="3"/>
  <c r="R448" i="3" s="1"/>
  <c r="Q449" i="3"/>
  <c r="R449" i="3" s="1"/>
  <c r="Q450" i="3"/>
  <c r="R450" i="3" s="1"/>
  <c r="Q451" i="3"/>
  <c r="R451" i="3" s="1"/>
  <c r="Q452" i="3"/>
  <c r="R452" i="3" s="1"/>
  <c r="Q453" i="3"/>
  <c r="R453" i="3" s="1"/>
  <c r="Q454" i="3"/>
  <c r="R454" i="3" s="1"/>
  <c r="Q455" i="3"/>
  <c r="R455" i="3" s="1"/>
  <c r="Q456" i="3"/>
  <c r="R456" i="3" s="1"/>
  <c r="Q457" i="3"/>
  <c r="R457" i="3" s="1"/>
  <c r="Q458" i="3"/>
  <c r="R458" i="3" s="1"/>
  <c r="Q459" i="3"/>
  <c r="R459" i="3" s="1"/>
  <c r="Q460" i="3"/>
  <c r="R460" i="3" s="1"/>
  <c r="Q461" i="3"/>
  <c r="R461" i="3" s="1"/>
  <c r="Q462" i="3"/>
  <c r="R462" i="3" s="1"/>
  <c r="Q463" i="3"/>
  <c r="R463" i="3" s="1"/>
  <c r="Q464" i="3"/>
  <c r="R464" i="3" s="1"/>
  <c r="Q465" i="3"/>
  <c r="R465" i="3" s="1"/>
  <c r="Q466" i="3"/>
  <c r="R466" i="3" s="1"/>
  <c r="Q467" i="3"/>
  <c r="R467" i="3" s="1"/>
  <c r="Q468" i="3"/>
  <c r="R468" i="3" s="1"/>
  <c r="Q469" i="3"/>
  <c r="R469" i="3" s="1"/>
  <c r="Q470" i="3"/>
  <c r="R470" i="3" s="1"/>
  <c r="Q471" i="3"/>
  <c r="R471" i="3" s="1"/>
  <c r="Q472" i="3"/>
  <c r="R472" i="3" s="1"/>
  <c r="Q473" i="3"/>
  <c r="R473" i="3" s="1"/>
  <c r="Q474" i="3"/>
  <c r="R474" i="3" s="1"/>
  <c r="Q475" i="3"/>
  <c r="R475" i="3" s="1"/>
  <c r="Q476" i="3"/>
  <c r="R476" i="3" s="1"/>
  <c r="Q477" i="3"/>
  <c r="R477" i="3" s="1"/>
  <c r="Q478" i="3"/>
  <c r="R478" i="3" s="1"/>
  <c r="Q479" i="3"/>
  <c r="R479" i="3" s="1"/>
  <c r="Q480" i="3"/>
  <c r="R480" i="3" s="1"/>
  <c r="Q481" i="3"/>
  <c r="R481" i="3" s="1"/>
  <c r="Q482" i="3"/>
  <c r="R482" i="3" s="1"/>
  <c r="Q483" i="3"/>
  <c r="R483" i="3" s="1"/>
  <c r="Q484" i="3"/>
  <c r="R484" i="3" s="1"/>
  <c r="Q485" i="3"/>
  <c r="R485" i="3" s="1"/>
  <c r="Q486" i="3"/>
  <c r="R486" i="3" s="1"/>
  <c r="Q487" i="3"/>
  <c r="R487" i="3" s="1"/>
  <c r="Q488" i="3"/>
  <c r="R488" i="3" s="1"/>
  <c r="Q489" i="3"/>
  <c r="R489" i="3" s="1"/>
  <c r="Q490" i="3"/>
  <c r="R490" i="3" s="1"/>
  <c r="Q491" i="3"/>
  <c r="R491" i="3" s="1"/>
  <c r="Q492" i="3"/>
  <c r="R492" i="3" s="1"/>
  <c r="Q493" i="3"/>
  <c r="R493" i="3" s="1"/>
  <c r="Q494" i="3"/>
  <c r="R494" i="3" s="1"/>
  <c r="Q495" i="3"/>
  <c r="R495" i="3" s="1"/>
  <c r="Q496" i="3"/>
  <c r="R496" i="3" s="1"/>
  <c r="Q497" i="3"/>
  <c r="R497" i="3" s="1"/>
  <c r="Q498" i="3"/>
  <c r="R498" i="3" s="1"/>
  <c r="Q499" i="3"/>
  <c r="R499" i="3" s="1"/>
  <c r="Q500" i="3"/>
  <c r="R500" i="3" s="1"/>
  <c r="Q501" i="3"/>
  <c r="R501" i="3" s="1"/>
  <c r="Q502" i="3"/>
  <c r="R502" i="3" s="1"/>
  <c r="Q503" i="3"/>
  <c r="R503" i="3" s="1"/>
  <c r="Q504" i="3"/>
  <c r="R504" i="3" s="1"/>
  <c r="Q505" i="3"/>
  <c r="R505" i="3" s="1"/>
  <c r="Q506" i="3"/>
  <c r="R506" i="3" s="1"/>
  <c r="Q507" i="3"/>
  <c r="R507" i="3" s="1"/>
  <c r="Q508" i="3"/>
  <c r="R508" i="3" s="1"/>
  <c r="Q509" i="3"/>
  <c r="R509" i="3" s="1"/>
  <c r="Q510" i="3"/>
  <c r="R510" i="3" s="1"/>
  <c r="Q511" i="3"/>
  <c r="R511" i="3" s="1"/>
  <c r="Q512" i="3"/>
  <c r="R512" i="3" s="1"/>
  <c r="Q513" i="3"/>
  <c r="R513" i="3" s="1"/>
  <c r="Q514" i="3"/>
  <c r="R514" i="3" s="1"/>
  <c r="Q515" i="3"/>
  <c r="R515" i="3" s="1"/>
  <c r="Q516" i="3"/>
  <c r="R516" i="3" s="1"/>
  <c r="Q517" i="3"/>
  <c r="R517" i="3" s="1"/>
  <c r="Q518" i="3"/>
  <c r="R518" i="3" s="1"/>
  <c r="Q519" i="3"/>
  <c r="R519" i="3" s="1"/>
  <c r="Q520" i="3"/>
  <c r="R520" i="3" s="1"/>
  <c r="Q521" i="3"/>
  <c r="R521" i="3" s="1"/>
  <c r="Q522" i="3"/>
  <c r="R522" i="3" s="1"/>
  <c r="Q523" i="3"/>
  <c r="R523" i="3" s="1"/>
  <c r="Q524" i="3"/>
  <c r="R524" i="3" s="1"/>
  <c r="Q525" i="3"/>
  <c r="R525" i="3" s="1"/>
  <c r="Q526" i="3"/>
  <c r="R526" i="3" s="1"/>
  <c r="Q527" i="3"/>
  <c r="R527" i="3" s="1"/>
  <c r="Q528" i="3"/>
  <c r="R528" i="3" s="1"/>
  <c r="Q529" i="3"/>
  <c r="R529" i="3" s="1"/>
  <c r="Q530" i="3"/>
  <c r="R530" i="3" s="1"/>
  <c r="Q531" i="3"/>
  <c r="R531" i="3" s="1"/>
  <c r="Q532" i="3"/>
  <c r="R532" i="3" s="1"/>
  <c r="Q533" i="3"/>
  <c r="R533" i="3" s="1"/>
  <c r="Q534" i="3"/>
  <c r="R534" i="3" s="1"/>
  <c r="Q535" i="3"/>
  <c r="R535" i="3" s="1"/>
  <c r="Q536" i="3"/>
  <c r="R536" i="3" s="1"/>
  <c r="Q537" i="3"/>
  <c r="R537" i="3" s="1"/>
  <c r="Q538" i="3"/>
  <c r="R538" i="3" s="1"/>
  <c r="Q539" i="3"/>
  <c r="R539" i="3" s="1"/>
  <c r="Q540" i="3"/>
  <c r="R540" i="3" s="1"/>
  <c r="Q541" i="3"/>
  <c r="R541" i="3" s="1"/>
  <c r="Q542" i="3"/>
  <c r="R542" i="3" s="1"/>
  <c r="Q543" i="3"/>
  <c r="R543" i="3" s="1"/>
  <c r="Q544" i="3"/>
  <c r="R544" i="3" s="1"/>
  <c r="Q545" i="3"/>
  <c r="R545" i="3" s="1"/>
  <c r="Q546" i="3"/>
  <c r="R546" i="3" s="1"/>
  <c r="Q547" i="3"/>
  <c r="R547" i="3" s="1"/>
  <c r="Q548" i="3"/>
  <c r="R548" i="3" s="1"/>
  <c r="Q549" i="3"/>
  <c r="R549" i="3" s="1"/>
  <c r="Q550" i="3"/>
  <c r="R550" i="3" s="1"/>
  <c r="Q551" i="3"/>
  <c r="R551" i="3" s="1"/>
  <c r="Q552" i="3"/>
  <c r="R552" i="3" s="1"/>
  <c r="Q553" i="3"/>
  <c r="R553" i="3" s="1"/>
  <c r="Q554" i="3"/>
  <c r="R554" i="3" s="1"/>
  <c r="Q555" i="3"/>
  <c r="R555" i="3" s="1"/>
  <c r="Q556" i="3"/>
  <c r="R556" i="3" s="1"/>
  <c r="Q557" i="3"/>
  <c r="R557" i="3" s="1"/>
  <c r="Q558" i="3"/>
  <c r="R558" i="3" s="1"/>
  <c r="Q559" i="3"/>
  <c r="R559" i="3" s="1"/>
  <c r="Q560" i="3"/>
  <c r="R560" i="3" s="1"/>
  <c r="Q561" i="3"/>
  <c r="R561" i="3" s="1"/>
  <c r="Q562" i="3"/>
  <c r="R562" i="3" s="1"/>
  <c r="Q563" i="3"/>
  <c r="R563" i="3" s="1"/>
  <c r="Q564" i="3"/>
  <c r="R564" i="3" s="1"/>
  <c r="Q565" i="3"/>
  <c r="R565" i="3" s="1"/>
  <c r="Q566" i="3"/>
  <c r="R566" i="3" s="1"/>
  <c r="Q567" i="3"/>
  <c r="R567" i="3" s="1"/>
  <c r="Q568" i="3"/>
  <c r="R568" i="3" s="1"/>
  <c r="Q569" i="3"/>
  <c r="R569" i="3" s="1"/>
  <c r="Q570" i="3"/>
  <c r="R570" i="3" s="1"/>
  <c r="Q571" i="3"/>
  <c r="R571" i="3" s="1"/>
  <c r="Q572" i="3"/>
  <c r="R572" i="3" s="1"/>
  <c r="Q573" i="3"/>
  <c r="R573" i="3" s="1"/>
  <c r="Q574" i="3"/>
  <c r="R574" i="3" s="1"/>
  <c r="Q575" i="3"/>
  <c r="R575" i="3" s="1"/>
  <c r="Q576" i="3"/>
  <c r="R576" i="3" s="1"/>
  <c r="Q577" i="3"/>
  <c r="R577" i="3" s="1"/>
  <c r="Q578" i="3"/>
  <c r="R578" i="3" s="1"/>
  <c r="Q579" i="3"/>
  <c r="R579" i="3" s="1"/>
  <c r="Q580" i="3"/>
  <c r="R580" i="3" s="1"/>
  <c r="Q581" i="3"/>
  <c r="R581" i="3" s="1"/>
  <c r="Q582" i="3"/>
  <c r="R582" i="3" s="1"/>
  <c r="Q583" i="3"/>
  <c r="R583" i="3" s="1"/>
  <c r="Q584" i="3"/>
  <c r="R584" i="3" s="1"/>
  <c r="Q585" i="3"/>
  <c r="R585" i="3" s="1"/>
  <c r="Q586" i="3"/>
  <c r="R586" i="3" s="1"/>
  <c r="Q587" i="3"/>
  <c r="R587" i="3" s="1"/>
  <c r="Q588" i="3"/>
  <c r="R588" i="3" s="1"/>
  <c r="Q589" i="3"/>
  <c r="R589" i="3" s="1"/>
  <c r="Q590" i="3"/>
  <c r="R590" i="3" s="1"/>
  <c r="Q591" i="3"/>
  <c r="R591" i="3" s="1"/>
  <c r="Q592" i="3"/>
  <c r="R592" i="3" s="1"/>
  <c r="Q593" i="3"/>
  <c r="R593" i="3" s="1"/>
  <c r="Q594" i="3"/>
  <c r="R594" i="3" s="1"/>
  <c r="Q595" i="3"/>
  <c r="R595" i="3" s="1"/>
  <c r="Q596" i="3"/>
  <c r="R596" i="3" s="1"/>
  <c r="Q597" i="3"/>
  <c r="R597" i="3" s="1"/>
  <c r="Q598" i="3"/>
  <c r="R598" i="3" s="1"/>
  <c r="Q599" i="3"/>
  <c r="R599" i="3" s="1"/>
  <c r="Q600" i="3"/>
  <c r="R600" i="3" s="1"/>
  <c r="Q601" i="3"/>
  <c r="R601" i="3" s="1"/>
  <c r="Q602" i="3"/>
  <c r="R602" i="3" s="1"/>
  <c r="Q603" i="3"/>
  <c r="R603" i="3" s="1"/>
  <c r="Q604" i="3"/>
  <c r="R604" i="3" s="1"/>
  <c r="Q605" i="3"/>
  <c r="R605" i="3" s="1"/>
  <c r="Q606" i="3"/>
  <c r="R606" i="3" s="1"/>
  <c r="Q607" i="3"/>
  <c r="R607" i="3" s="1"/>
  <c r="Q608" i="3"/>
  <c r="R608" i="3" s="1"/>
  <c r="Q609" i="3"/>
  <c r="R609" i="3" s="1"/>
  <c r="Q610" i="3"/>
  <c r="R610" i="3" s="1"/>
  <c r="Q611" i="3"/>
  <c r="R611" i="3" s="1"/>
  <c r="Q612" i="3"/>
  <c r="R612" i="3" s="1"/>
  <c r="Q613" i="3"/>
  <c r="R613" i="3" s="1"/>
  <c r="Q614" i="3"/>
  <c r="R614" i="3" s="1"/>
  <c r="Q615" i="3"/>
  <c r="R615" i="3" s="1"/>
  <c r="Q616" i="3"/>
  <c r="R616" i="3" s="1"/>
  <c r="Q617" i="3"/>
  <c r="R617" i="3" s="1"/>
  <c r="Q618" i="3"/>
  <c r="R618" i="3" s="1"/>
  <c r="Q619" i="3"/>
  <c r="R619" i="3" s="1"/>
  <c r="Q620" i="3"/>
  <c r="R620" i="3" s="1"/>
  <c r="Q621" i="3"/>
  <c r="R621" i="3" s="1"/>
  <c r="Q622" i="3"/>
  <c r="R622" i="3" s="1"/>
  <c r="Q623" i="3"/>
  <c r="R623" i="3" s="1"/>
  <c r="Q624" i="3"/>
  <c r="R624" i="3" s="1"/>
  <c r="Q625" i="3"/>
  <c r="R625" i="3" s="1"/>
  <c r="Q626" i="3"/>
  <c r="R626" i="3" s="1"/>
  <c r="Q627" i="3"/>
  <c r="R627" i="3" s="1"/>
  <c r="Q628" i="3"/>
  <c r="R628" i="3" s="1"/>
  <c r="Q629" i="3"/>
  <c r="R629" i="3" s="1"/>
  <c r="Q630" i="3"/>
  <c r="R630" i="3" s="1"/>
  <c r="Q631" i="3"/>
  <c r="R631" i="3" s="1"/>
  <c r="Q632" i="3"/>
  <c r="R632" i="3" s="1"/>
  <c r="Q633" i="3"/>
  <c r="R633" i="3" s="1"/>
  <c r="Q634" i="3"/>
  <c r="R634" i="3" s="1"/>
  <c r="Q635" i="3"/>
  <c r="R635" i="3" s="1"/>
  <c r="Q636" i="3"/>
  <c r="R636" i="3" s="1"/>
  <c r="Q637" i="3"/>
  <c r="R637" i="3" s="1"/>
  <c r="Q638" i="3"/>
  <c r="R638" i="3" s="1"/>
  <c r="Q639" i="3"/>
  <c r="R639" i="3" s="1"/>
  <c r="Q640" i="3"/>
  <c r="R640" i="3" s="1"/>
  <c r="Q641" i="3"/>
  <c r="R641" i="3" s="1"/>
  <c r="Q642" i="3"/>
  <c r="R642" i="3" s="1"/>
  <c r="Q643" i="3"/>
  <c r="R643" i="3" s="1"/>
  <c r="Q644" i="3"/>
  <c r="R644" i="3" s="1"/>
  <c r="Q645" i="3"/>
  <c r="R645" i="3" s="1"/>
  <c r="Q646" i="3"/>
  <c r="R646" i="3" s="1"/>
  <c r="Q647" i="3"/>
  <c r="R647" i="3" s="1"/>
  <c r="Q648" i="3"/>
  <c r="R648" i="3" s="1"/>
  <c r="Q649" i="3"/>
  <c r="R649" i="3" s="1"/>
  <c r="Q650" i="3"/>
  <c r="R650" i="3" s="1"/>
  <c r="Q651" i="3"/>
  <c r="R651" i="3" s="1"/>
  <c r="Q652" i="3"/>
  <c r="R652" i="3" s="1"/>
  <c r="Q653" i="3"/>
  <c r="R653" i="3" s="1"/>
  <c r="Q654" i="3"/>
  <c r="R654" i="3" s="1"/>
  <c r="Q655" i="3"/>
  <c r="R655" i="3" s="1"/>
  <c r="Q656" i="3"/>
  <c r="R656" i="3" s="1"/>
  <c r="Q657" i="3"/>
  <c r="R657" i="3" s="1"/>
  <c r="Q658" i="3"/>
  <c r="R658" i="3" s="1"/>
  <c r="Q659" i="3"/>
  <c r="R659" i="3" s="1"/>
  <c r="Q660" i="3"/>
  <c r="R660" i="3" s="1"/>
  <c r="Q661" i="3"/>
  <c r="R661" i="3" s="1"/>
  <c r="Q662" i="3"/>
  <c r="R662" i="3" s="1"/>
  <c r="Q663" i="3"/>
  <c r="R663" i="3" s="1"/>
  <c r="Q664" i="3"/>
  <c r="R664" i="3" s="1"/>
  <c r="Q665" i="3"/>
  <c r="R665" i="3" s="1"/>
  <c r="Q666" i="3"/>
  <c r="R666" i="3" s="1"/>
  <c r="Q667" i="3"/>
  <c r="R667" i="3" s="1"/>
  <c r="Q668" i="3"/>
  <c r="R668" i="3" s="1"/>
  <c r="Q669" i="3"/>
  <c r="R669" i="3" s="1"/>
  <c r="Q670" i="3"/>
  <c r="R670" i="3" s="1"/>
  <c r="Q671" i="3"/>
  <c r="R671" i="3" s="1"/>
  <c r="Q672" i="3"/>
  <c r="R672" i="3" s="1"/>
  <c r="Q673" i="3"/>
  <c r="R673" i="3" s="1"/>
  <c r="Q674" i="3"/>
  <c r="R674" i="3" s="1"/>
  <c r="Q675" i="3"/>
  <c r="R675" i="3" s="1"/>
  <c r="Q676" i="3"/>
  <c r="R676" i="3" s="1"/>
  <c r="Q677" i="3"/>
  <c r="R677" i="3" s="1"/>
  <c r="Q678" i="3"/>
  <c r="R678" i="3" s="1"/>
  <c r="Q679" i="3"/>
  <c r="R679" i="3" s="1"/>
  <c r="Q680" i="3"/>
  <c r="R680" i="3" s="1"/>
  <c r="Q681" i="3"/>
  <c r="R681" i="3" s="1"/>
  <c r="Q682" i="3"/>
  <c r="R682" i="3" s="1"/>
  <c r="Q683" i="3"/>
  <c r="R683" i="3" s="1"/>
  <c r="Q684" i="3"/>
  <c r="R684" i="3" s="1"/>
  <c r="Q685" i="3"/>
  <c r="R685" i="3" s="1"/>
  <c r="Q686" i="3"/>
  <c r="R686" i="3" s="1"/>
  <c r="Q687" i="3"/>
  <c r="R687" i="3" s="1"/>
  <c r="Q688" i="3"/>
  <c r="R688" i="3" s="1"/>
  <c r="Q689" i="3"/>
  <c r="R689" i="3" s="1"/>
  <c r="Q690" i="3"/>
  <c r="R690" i="3" s="1"/>
  <c r="Q691" i="3"/>
  <c r="R691" i="3" s="1"/>
  <c r="Q692" i="3"/>
  <c r="R692" i="3" s="1"/>
  <c r="Q693" i="3"/>
  <c r="R693" i="3" s="1"/>
  <c r="Q694" i="3"/>
  <c r="R694" i="3" s="1"/>
  <c r="Q695" i="3"/>
  <c r="R695" i="3" s="1"/>
  <c r="Q696" i="3"/>
  <c r="R696" i="3" s="1"/>
  <c r="Q697" i="3"/>
  <c r="R697" i="3" s="1"/>
  <c r="Q698" i="3"/>
  <c r="R698" i="3" s="1"/>
  <c r="Q699" i="3"/>
  <c r="R699" i="3" s="1"/>
  <c r="Q700" i="3"/>
  <c r="R700" i="3" s="1"/>
  <c r="Q701" i="3"/>
  <c r="R701" i="3" s="1"/>
  <c r="Q702" i="3"/>
  <c r="R702" i="3" s="1"/>
  <c r="Q703" i="3"/>
  <c r="R703" i="3" s="1"/>
  <c r="Q704" i="3"/>
  <c r="R704" i="3" s="1"/>
  <c r="Q705" i="3"/>
  <c r="R705" i="3" s="1"/>
  <c r="Q706" i="3"/>
  <c r="R706" i="3" s="1"/>
  <c r="Q707" i="3"/>
  <c r="R707" i="3" s="1"/>
  <c r="Q708" i="3"/>
  <c r="R708" i="3" s="1"/>
  <c r="Q712" i="3"/>
  <c r="R712" i="3" s="1"/>
  <c r="Q718" i="3"/>
  <c r="R718" i="3" s="1"/>
  <c r="Q719" i="3"/>
  <c r="R719" i="3" s="1"/>
  <c r="Q720" i="3"/>
  <c r="R720" i="3" s="1"/>
  <c r="Q721" i="3"/>
  <c r="R721" i="3" s="1"/>
  <c r="Q722" i="3"/>
  <c r="R722" i="3" s="1"/>
  <c r="Q723" i="3"/>
  <c r="R723" i="3" s="1"/>
  <c r="Q724" i="3"/>
  <c r="R724" i="3" s="1"/>
  <c r="Q717" i="3"/>
  <c r="R717" i="3" s="1"/>
  <c r="Q726" i="3"/>
  <c r="R726" i="3" s="1"/>
  <c r="Q727" i="3"/>
  <c r="R727" i="3" s="1"/>
  <c r="Q728" i="3"/>
  <c r="R728" i="3" s="1"/>
  <c r="Q729" i="3"/>
  <c r="R729" i="3" s="1"/>
  <c r="Q730" i="3"/>
  <c r="R730" i="3" s="1"/>
  <c r="Q731" i="3"/>
  <c r="R731" i="3" s="1"/>
  <c r="Q732" i="3"/>
  <c r="R732" i="3" s="1"/>
  <c r="Q733" i="3"/>
  <c r="R733" i="3" s="1"/>
  <c r="Q734" i="3"/>
  <c r="R734" i="3" s="1"/>
  <c r="Q735" i="3"/>
  <c r="R735" i="3" s="1"/>
  <c r="Q736" i="3"/>
  <c r="R736" i="3" s="1"/>
  <c r="Q737" i="3"/>
  <c r="R737" i="3" s="1"/>
  <c r="Q738" i="3"/>
  <c r="R738" i="3" s="1"/>
  <c r="Q739" i="3"/>
  <c r="R739" i="3" s="1"/>
  <c r="Q740" i="3"/>
  <c r="R740" i="3" s="1"/>
  <c r="Q741" i="3"/>
  <c r="R741" i="3" s="1"/>
  <c r="Q742" i="3"/>
  <c r="R742" i="3" s="1"/>
  <c r="Q743" i="3"/>
  <c r="R743" i="3" s="1"/>
  <c r="Q744" i="3"/>
  <c r="R744" i="3" s="1"/>
  <c r="Q745" i="3"/>
  <c r="R745" i="3" s="1"/>
  <c r="Q746" i="3"/>
  <c r="R746" i="3" s="1"/>
  <c r="Q747" i="3"/>
  <c r="R747" i="3" s="1"/>
  <c r="Q749" i="3"/>
  <c r="R749" i="3" s="1"/>
  <c r="Q750" i="3"/>
  <c r="R750" i="3" s="1"/>
  <c r="Q751" i="3"/>
  <c r="R751" i="3" s="1"/>
  <c r="Q752" i="3"/>
  <c r="R752" i="3" s="1"/>
  <c r="Q753" i="3"/>
  <c r="R753" i="3" s="1"/>
  <c r="Q754" i="3"/>
  <c r="R754" i="3" s="1"/>
  <c r="Q755" i="3"/>
  <c r="R755" i="3" s="1"/>
  <c r="Q756" i="3"/>
  <c r="R756" i="3" s="1"/>
  <c r="Q757" i="3"/>
  <c r="R757" i="3" s="1"/>
  <c r="Q758" i="3"/>
  <c r="R758" i="3" s="1"/>
  <c r="Q759" i="3"/>
  <c r="R759" i="3" s="1"/>
  <c r="Q760" i="3"/>
  <c r="R760" i="3" s="1"/>
  <c r="Q761" i="3"/>
  <c r="R761" i="3" s="1"/>
  <c r="Q762" i="3"/>
  <c r="R762" i="3" s="1"/>
  <c r="Q763" i="3"/>
  <c r="R763" i="3" s="1"/>
  <c r="Q764" i="3"/>
  <c r="R764" i="3" s="1"/>
  <c r="Q765" i="3"/>
  <c r="R765" i="3" s="1"/>
  <c r="Q766" i="3"/>
  <c r="R766" i="3" s="1"/>
  <c r="Q767" i="3"/>
  <c r="R767" i="3" s="1"/>
  <c r="Q768" i="3"/>
  <c r="R768" i="3" s="1"/>
  <c r="Q769" i="3"/>
  <c r="R769" i="3" s="1"/>
  <c r="Q770" i="3"/>
  <c r="R770" i="3" s="1"/>
  <c r="Q771" i="3"/>
  <c r="R771" i="3" s="1"/>
  <c r="Q772" i="3"/>
  <c r="R772" i="3" s="1"/>
  <c r="Q773" i="3"/>
  <c r="R773" i="3" s="1"/>
  <c r="Q774" i="3"/>
  <c r="R774" i="3" s="1"/>
  <c r="Q775" i="3"/>
  <c r="R775" i="3" s="1"/>
  <c r="Q776" i="3"/>
  <c r="R776" i="3" s="1"/>
  <c r="Q777" i="3"/>
  <c r="R777" i="3" s="1"/>
  <c r="Q778" i="3"/>
  <c r="R778" i="3" s="1"/>
  <c r="Q779" i="3"/>
  <c r="R779" i="3" s="1"/>
  <c r="Q780" i="3"/>
  <c r="R780" i="3" s="1"/>
  <c r="Q781" i="3"/>
  <c r="R781" i="3" s="1"/>
  <c r="Q782" i="3"/>
  <c r="R782" i="3" s="1"/>
  <c r="Q783" i="3"/>
  <c r="R783" i="3" s="1"/>
  <c r="Q784" i="3"/>
  <c r="R784" i="3" s="1"/>
  <c r="Q785" i="3"/>
  <c r="R785" i="3" s="1"/>
  <c r="Q786" i="3"/>
  <c r="R786" i="3" s="1"/>
  <c r="Q787" i="3"/>
  <c r="R787" i="3" s="1"/>
  <c r="Q788" i="3"/>
  <c r="R788" i="3" s="1"/>
  <c r="Q789" i="3"/>
  <c r="R789" i="3" s="1"/>
  <c r="Q790" i="3"/>
  <c r="R790" i="3" s="1"/>
  <c r="Q791" i="3"/>
  <c r="R791" i="3" s="1"/>
  <c r="Q792" i="3"/>
  <c r="R792" i="3" s="1"/>
  <c r="Q793" i="3"/>
  <c r="R793" i="3" s="1"/>
  <c r="Q794" i="3"/>
  <c r="R794" i="3" s="1"/>
  <c r="Q795" i="3"/>
  <c r="R795" i="3" s="1"/>
  <c r="Q796" i="3"/>
  <c r="R796" i="3" s="1"/>
  <c r="Q797" i="3"/>
  <c r="R797" i="3" s="1"/>
  <c r="Q798" i="3"/>
  <c r="R798" i="3" s="1"/>
  <c r="Q799" i="3"/>
  <c r="R799" i="3" s="1"/>
  <c r="Q800" i="3"/>
  <c r="R800" i="3" s="1"/>
  <c r="Q801" i="3"/>
  <c r="R801" i="3" s="1"/>
  <c r="Q802" i="3"/>
  <c r="R802" i="3" s="1"/>
  <c r="Q803" i="3"/>
  <c r="R803" i="3" s="1"/>
  <c r="Q804" i="3"/>
  <c r="R804" i="3" s="1"/>
  <c r="Q805" i="3"/>
  <c r="R805" i="3" s="1"/>
  <c r="Q806" i="3"/>
  <c r="R806" i="3" s="1"/>
  <c r="Q807" i="3"/>
  <c r="R807" i="3" s="1"/>
  <c r="Q808" i="3"/>
  <c r="R808" i="3" s="1"/>
  <c r="Q809" i="3"/>
  <c r="R809" i="3" s="1"/>
  <c r="Q810" i="3"/>
  <c r="R810" i="3" s="1"/>
  <c r="Q811" i="3"/>
  <c r="R811" i="3" s="1"/>
  <c r="Q812" i="3"/>
  <c r="R812" i="3" s="1"/>
  <c r="Q813" i="3"/>
  <c r="R813" i="3" s="1"/>
  <c r="Q814" i="3"/>
  <c r="R814" i="3" s="1"/>
  <c r="Q815" i="3"/>
  <c r="R815" i="3" s="1"/>
  <c r="Q816" i="3"/>
  <c r="R816" i="3" s="1"/>
  <c r="Q817" i="3"/>
  <c r="R817" i="3" s="1"/>
  <c r="Q818" i="3"/>
  <c r="R818" i="3" s="1"/>
  <c r="Q819" i="3"/>
  <c r="R819" i="3" s="1"/>
  <c r="Q820" i="3"/>
  <c r="R820" i="3" s="1"/>
  <c r="Q821" i="3"/>
  <c r="R821" i="3" s="1"/>
  <c r="Q822" i="3"/>
  <c r="R822" i="3" s="1"/>
  <c r="Q823" i="3"/>
  <c r="R823" i="3" s="1"/>
  <c r="Q824" i="3"/>
  <c r="R824" i="3" s="1"/>
  <c r="Q825" i="3"/>
  <c r="R825" i="3" s="1"/>
  <c r="Q826" i="3"/>
  <c r="R826" i="3" s="1"/>
  <c r="Q827" i="3"/>
  <c r="R827" i="3" s="1"/>
  <c r="Q828" i="3"/>
  <c r="R828" i="3" s="1"/>
  <c r="Q829" i="3"/>
  <c r="R829" i="3" s="1"/>
  <c r="Q830" i="3"/>
  <c r="R830" i="3" s="1"/>
  <c r="Q831" i="3"/>
  <c r="R831" i="3" s="1"/>
  <c r="Q832" i="3"/>
  <c r="R832" i="3" s="1"/>
  <c r="Q833" i="3"/>
  <c r="R833" i="3" s="1"/>
  <c r="Q834" i="3"/>
  <c r="R834" i="3" s="1"/>
  <c r="Q835" i="3"/>
  <c r="R835" i="3" s="1"/>
  <c r="Q836" i="3"/>
  <c r="R836" i="3" s="1"/>
  <c r="Q837" i="3"/>
  <c r="R837" i="3" s="1"/>
  <c r="Q838" i="3"/>
  <c r="R838" i="3" s="1"/>
  <c r="Q839" i="3"/>
  <c r="R839" i="3" s="1"/>
  <c r="Q840" i="3"/>
  <c r="R840" i="3" s="1"/>
  <c r="Q841" i="3"/>
  <c r="R841" i="3" s="1"/>
  <c r="Q842" i="3"/>
  <c r="R842" i="3" s="1"/>
  <c r="Q843" i="3"/>
  <c r="R843" i="3" s="1"/>
  <c r="Q844" i="3"/>
  <c r="R844" i="3" s="1"/>
  <c r="Q845" i="3"/>
  <c r="R845" i="3" s="1"/>
  <c r="Q846" i="3"/>
  <c r="R846" i="3" s="1"/>
  <c r="Q847" i="3"/>
  <c r="R847" i="3" s="1"/>
  <c r="Q848" i="3"/>
  <c r="R848" i="3" s="1"/>
  <c r="Q849" i="3"/>
  <c r="R849" i="3" s="1"/>
  <c r="Q850" i="3"/>
  <c r="R850" i="3" s="1"/>
  <c r="Q851" i="3"/>
  <c r="R851" i="3" s="1"/>
  <c r="Q852" i="3"/>
  <c r="R852" i="3" s="1"/>
  <c r="Q853" i="3"/>
  <c r="R853" i="3" s="1"/>
  <c r="Q854" i="3"/>
  <c r="R854" i="3" s="1"/>
  <c r="Q855" i="3"/>
  <c r="R855" i="3" s="1"/>
  <c r="Q856" i="3"/>
  <c r="R856" i="3" s="1"/>
  <c r="Q857" i="3"/>
  <c r="R857" i="3" s="1"/>
  <c r="Q858" i="3"/>
  <c r="R858" i="3" s="1"/>
  <c r="Q859" i="3"/>
  <c r="R859" i="3" s="1"/>
  <c r="Q860" i="3"/>
  <c r="R860" i="3" s="1"/>
  <c r="Q861" i="3"/>
  <c r="R861" i="3" s="1"/>
  <c r="Q862" i="3"/>
  <c r="R862" i="3" s="1"/>
  <c r="Q863" i="3"/>
  <c r="R863" i="3" s="1"/>
  <c r="Q864" i="3"/>
  <c r="R864" i="3" s="1"/>
  <c r="Q865" i="3"/>
  <c r="R865" i="3" s="1"/>
  <c r="Q866" i="3"/>
  <c r="R866" i="3" s="1"/>
  <c r="Q867" i="3"/>
  <c r="R867" i="3" s="1"/>
  <c r="Q868" i="3"/>
  <c r="R868" i="3" s="1"/>
  <c r="Q869" i="3"/>
  <c r="R869" i="3" s="1"/>
  <c r="Q870" i="3"/>
  <c r="R870" i="3" s="1"/>
  <c r="Q871" i="3"/>
  <c r="R871" i="3" s="1"/>
  <c r="Q872" i="3"/>
  <c r="R872" i="3" s="1"/>
  <c r="Q873" i="3"/>
  <c r="R873" i="3" s="1"/>
  <c r="Q874" i="3"/>
  <c r="R874" i="3" s="1"/>
  <c r="Q875" i="3"/>
  <c r="R875" i="3" s="1"/>
  <c r="Q876" i="3"/>
  <c r="R876" i="3" s="1"/>
  <c r="Q877" i="3"/>
  <c r="R877" i="3" s="1"/>
  <c r="Q878" i="3"/>
  <c r="R878" i="3" s="1"/>
  <c r="Q879" i="3"/>
  <c r="R879" i="3" s="1"/>
  <c r="Q880" i="3"/>
  <c r="R880" i="3" s="1"/>
  <c r="Q881" i="3"/>
  <c r="R881" i="3" s="1"/>
  <c r="Q882" i="3"/>
  <c r="R882" i="3" s="1"/>
  <c r="Q883" i="3"/>
  <c r="R883" i="3" s="1"/>
  <c r="Q884" i="3"/>
  <c r="R884" i="3" s="1"/>
  <c r="Q885" i="3"/>
  <c r="R885" i="3" s="1"/>
  <c r="Q886" i="3"/>
  <c r="R886" i="3" s="1"/>
  <c r="Q887" i="3"/>
  <c r="R887" i="3" s="1"/>
  <c r="Q888" i="3"/>
  <c r="R888" i="3" s="1"/>
  <c r="Q889" i="3"/>
  <c r="R889" i="3" s="1"/>
  <c r="Q890" i="3"/>
  <c r="R890" i="3" s="1"/>
  <c r="Q891" i="3"/>
  <c r="R891" i="3" s="1"/>
  <c r="Q892" i="3"/>
  <c r="R892" i="3" s="1"/>
  <c r="Q893" i="3"/>
  <c r="R893" i="3" s="1"/>
  <c r="Q894" i="3"/>
  <c r="R894" i="3" s="1"/>
  <c r="Q895" i="3"/>
  <c r="R895" i="3" s="1"/>
  <c r="Q896" i="3"/>
  <c r="R896" i="3" s="1"/>
  <c r="Q897" i="3"/>
  <c r="R897" i="3" s="1"/>
  <c r="Q898" i="3"/>
  <c r="R898" i="3" s="1"/>
  <c r="Q899" i="3"/>
  <c r="R899" i="3" s="1"/>
  <c r="Q900" i="3"/>
  <c r="R900" i="3" s="1"/>
  <c r="Q901" i="3"/>
  <c r="R901" i="3" s="1"/>
  <c r="Q902" i="3"/>
  <c r="R902" i="3" s="1"/>
  <c r="Q903" i="3"/>
  <c r="R903" i="3" s="1"/>
  <c r="Q904" i="3"/>
  <c r="R904" i="3" s="1"/>
  <c r="Q905" i="3"/>
  <c r="R905" i="3" s="1"/>
  <c r="Q906" i="3"/>
  <c r="R906" i="3" s="1"/>
  <c r="Q907" i="3"/>
  <c r="R907" i="3" s="1"/>
  <c r="Q908" i="3"/>
  <c r="R908" i="3" s="1"/>
  <c r="Q909" i="3"/>
  <c r="R909" i="3" s="1"/>
  <c r="Q910" i="3"/>
  <c r="R910" i="3" s="1"/>
  <c r="Q911" i="3"/>
  <c r="R911" i="3" s="1"/>
  <c r="Q912" i="3"/>
  <c r="R912" i="3" s="1"/>
  <c r="Q913" i="3"/>
  <c r="R913" i="3" s="1"/>
  <c r="Q914" i="3"/>
  <c r="R914" i="3" s="1"/>
  <c r="Q915" i="3"/>
  <c r="R915" i="3" s="1"/>
  <c r="Q916" i="3"/>
  <c r="R916" i="3" s="1"/>
  <c r="Q917" i="3"/>
  <c r="R917" i="3" s="1"/>
  <c r="Q918" i="3"/>
  <c r="R918" i="3" s="1"/>
  <c r="Q919" i="3"/>
  <c r="R919" i="3" s="1"/>
  <c r="Q920" i="3"/>
  <c r="R920" i="3" s="1"/>
  <c r="Q921" i="3"/>
  <c r="R921" i="3" s="1"/>
  <c r="Q922" i="3"/>
  <c r="R922" i="3" s="1"/>
  <c r="Q923" i="3"/>
  <c r="R923" i="3" s="1"/>
  <c r="Q924" i="3"/>
  <c r="R924" i="3" s="1"/>
  <c r="Q925" i="3"/>
  <c r="R925" i="3" s="1"/>
  <c r="Q926" i="3"/>
  <c r="R926" i="3" s="1"/>
  <c r="Q927" i="3"/>
  <c r="R927" i="3" s="1"/>
  <c r="Q928" i="3"/>
  <c r="R928" i="3" s="1"/>
  <c r="Q929" i="3"/>
  <c r="R929" i="3" s="1"/>
  <c r="Q930" i="3"/>
  <c r="R930" i="3" s="1"/>
  <c r="Q931" i="3"/>
  <c r="R931" i="3" s="1"/>
  <c r="Q932" i="3"/>
  <c r="R932" i="3" s="1"/>
  <c r="Q933" i="3"/>
  <c r="R933" i="3" s="1"/>
  <c r="Q934" i="3"/>
  <c r="R934" i="3" s="1"/>
  <c r="Q935" i="3"/>
  <c r="R935" i="3" s="1"/>
  <c r="Q936" i="3"/>
  <c r="R936" i="3" s="1"/>
  <c r="Q937" i="3"/>
  <c r="R937" i="3" s="1"/>
  <c r="Q938" i="3"/>
  <c r="R938" i="3" s="1"/>
  <c r="Q939" i="3"/>
  <c r="R939" i="3" s="1"/>
  <c r="Q940" i="3"/>
  <c r="R940" i="3" s="1"/>
  <c r="Q941" i="3"/>
  <c r="R941" i="3" s="1"/>
  <c r="Q942" i="3"/>
  <c r="R942" i="3" s="1"/>
  <c r="Q943" i="3"/>
  <c r="R943" i="3" s="1"/>
  <c r="Q944" i="3"/>
  <c r="R944" i="3" s="1"/>
  <c r="Q945" i="3"/>
  <c r="R945" i="3" s="1"/>
  <c r="Q946" i="3"/>
  <c r="R946" i="3" s="1"/>
  <c r="Q947" i="3"/>
  <c r="R947" i="3" s="1"/>
  <c r="Q948" i="3"/>
  <c r="R948" i="3" s="1"/>
  <c r="Q949" i="3"/>
  <c r="R949" i="3" s="1"/>
  <c r="Q950" i="3"/>
  <c r="R950" i="3" s="1"/>
  <c r="Q951" i="3"/>
  <c r="R951" i="3" s="1"/>
  <c r="Q952" i="3"/>
  <c r="R952" i="3" s="1"/>
  <c r="Q953" i="3"/>
  <c r="R953" i="3" s="1"/>
  <c r="Q954" i="3"/>
  <c r="R954" i="3" s="1"/>
  <c r="Q955" i="3"/>
  <c r="R955" i="3" s="1"/>
  <c r="Q956" i="3"/>
  <c r="R956" i="3" s="1"/>
  <c r="Q957" i="3"/>
  <c r="R957" i="3" s="1"/>
  <c r="Q958" i="3"/>
  <c r="R958" i="3" s="1"/>
  <c r="Q959" i="3"/>
  <c r="R959" i="3" s="1"/>
  <c r="Q960" i="3"/>
  <c r="R960" i="3" s="1"/>
  <c r="Q961" i="3"/>
  <c r="R961" i="3" s="1"/>
  <c r="Q962" i="3"/>
  <c r="R962" i="3" s="1"/>
  <c r="Q963" i="3"/>
  <c r="R963" i="3" s="1"/>
  <c r="Q964" i="3"/>
  <c r="R964" i="3" s="1"/>
  <c r="Q965" i="3"/>
  <c r="R965" i="3" s="1"/>
  <c r="Q966" i="3"/>
  <c r="R966" i="3" s="1"/>
  <c r="Q967" i="3"/>
  <c r="R967" i="3" s="1"/>
  <c r="Q968" i="3"/>
  <c r="R968" i="3" s="1"/>
  <c r="Q969" i="3"/>
  <c r="R969" i="3" s="1"/>
  <c r="Q970" i="3"/>
  <c r="R970" i="3" s="1"/>
  <c r="Q971" i="3"/>
  <c r="R971" i="3" s="1"/>
  <c r="Q972" i="3"/>
  <c r="R972" i="3" s="1"/>
  <c r="Q973" i="3"/>
  <c r="R973" i="3" s="1"/>
  <c r="Q974" i="3"/>
  <c r="R974" i="3" s="1"/>
  <c r="Q975" i="3"/>
  <c r="R975" i="3" s="1"/>
  <c r="Q976" i="3"/>
  <c r="R976" i="3" s="1"/>
  <c r="Q977" i="3"/>
  <c r="R977" i="3" s="1"/>
  <c r="Q978" i="3"/>
  <c r="R978" i="3" s="1"/>
  <c r="Q979" i="3"/>
  <c r="R979" i="3" s="1"/>
  <c r="Q980" i="3"/>
  <c r="R980" i="3" s="1"/>
  <c r="Q981" i="3"/>
  <c r="R981" i="3" s="1"/>
  <c r="Q982" i="3"/>
  <c r="R982" i="3" s="1"/>
  <c r="Q983" i="3"/>
  <c r="R983" i="3" s="1"/>
  <c r="Q984" i="3"/>
  <c r="R984" i="3" s="1"/>
  <c r="Q985" i="3"/>
  <c r="R985" i="3" s="1"/>
  <c r="Q986" i="3"/>
  <c r="R986" i="3" s="1"/>
  <c r="Q987" i="3"/>
  <c r="R987" i="3" s="1"/>
  <c r="Q988" i="3"/>
  <c r="R988" i="3" s="1"/>
  <c r="Q989" i="3"/>
  <c r="R989" i="3" s="1"/>
  <c r="Q990" i="3"/>
  <c r="R990" i="3" s="1"/>
  <c r="Q991" i="3"/>
  <c r="R991" i="3" s="1"/>
  <c r="Q992" i="3"/>
  <c r="R992" i="3" s="1"/>
  <c r="Q993" i="3"/>
  <c r="R993" i="3" s="1"/>
  <c r="Q994" i="3"/>
  <c r="R994" i="3" s="1"/>
  <c r="Q995" i="3"/>
  <c r="R995" i="3" s="1"/>
  <c r="Q996" i="3"/>
  <c r="R996" i="3" s="1"/>
  <c r="Q997" i="3"/>
  <c r="R997" i="3" s="1"/>
  <c r="Q998" i="3"/>
  <c r="R998" i="3" s="1"/>
  <c r="Q999" i="3"/>
  <c r="R999" i="3" s="1"/>
  <c r="Q1000" i="3"/>
  <c r="R1000" i="3" s="1"/>
  <c r="Q1001" i="3"/>
  <c r="R1001" i="3" s="1"/>
  <c r="Q1002" i="3"/>
  <c r="R1002" i="3" s="1"/>
  <c r="Q1003" i="3"/>
  <c r="R1003" i="3" s="1"/>
  <c r="Q1004" i="3"/>
  <c r="R1004" i="3" s="1"/>
  <c r="Q1005" i="3"/>
  <c r="R1005" i="3" s="1"/>
  <c r="Q1006" i="3"/>
  <c r="R1006" i="3" s="1"/>
  <c r="Q1007" i="3"/>
  <c r="R1007" i="3" s="1"/>
  <c r="Q1008" i="3"/>
  <c r="R1008" i="3" s="1"/>
  <c r="Q1009" i="3"/>
  <c r="R1009" i="3" s="1"/>
  <c r="Q1010" i="3"/>
  <c r="R1010" i="3" s="1"/>
  <c r="Q1011" i="3"/>
  <c r="R1011" i="3" s="1"/>
  <c r="Q1012" i="3"/>
  <c r="R1012" i="3" s="1"/>
  <c r="Q1013" i="3"/>
  <c r="R1013" i="3" s="1"/>
  <c r="Q1014" i="3"/>
  <c r="R1014" i="3" s="1"/>
  <c r="Q1015" i="3"/>
  <c r="R1015" i="3" s="1"/>
  <c r="Q1016" i="3"/>
  <c r="R1016" i="3" s="1"/>
  <c r="Q1017" i="3"/>
  <c r="R1017" i="3" s="1"/>
  <c r="Q1018" i="3"/>
  <c r="R1018" i="3" s="1"/>
  <c r="Q1019" i="3"/>
  <c r="R1019" i="3" s="1"/>
  <c r="Q1020" i="3"/>
  <c r="R1020" i="3" s="1"/>
  <c r="Q1021" i="3"/>
  <c r="R1021" i="3" s="1"/>
  <c r="Q1022" i="3"/>
  <c r="R1022" i="3" s="1"/>
  <c r="Q1023" i="3"/>
  <c r="R1023" i="3" s="1"/>
  <c r="Q1024" i="3"/>
  <c r="R1024" i="3" s="1"/>
  <c r="Q1025" i="3"/>
  <c r="R1025" i="3" s="1"/>
  <c r="Q1026" i="3"/>
  <c r="R1026" i="3" s="1"/>
  <c r="Q1027" i="3"/>
  <c r="R1027" i="3" s="1"/>
  <c r="Q1028" i="3"/>
  <c r="R1028" i="3" s="1"/>
  <c r="Q1029" i="3"/>
  <c r="R1029" i="3" s="1"/>
  <c r="Q1030" i="3"/>
  <c r="R1030" i="3" s="1"/>
  <c r="Q1031" i="3"/>
  <c r="R1031" i="3" s="1"/>
  <c r="Q1032" i="3"/>
  <c r="R1032" i="3" s="1"/>
  <c r="Q1033" i="3"/>
  <c r="R1033" i="3" s="1"/>
  <c r="Q1034" i="3"/>
  <c r="R1034" i="3" s="1"/>
  <c r="Q1035" i="3"/>
  <c r="R1035" i="3" s="1"/>
  <c r="Q1036" i="3"/>
  <c r="R1036" i="3" s="1"/>
  <c r="Q1037" i="3"/>
  <c r="R1037" i="3" s="1"/>
  <c r="Q1038" i="3"/>
  <c r="R1038" i="3" s="1"/>
  <c r="Q1039" i="3"/>
  <c r="R1039" i="3" s="1"/>
  <c r="Q1040" i="3"/>
  <c r="R1040" i="3" s="1"/>
  <c r="Q1041" i="3"/>
  <c r="R1041" i="3" s="1"/>
  <c r="Q1042" i="3"/>
  <c r="R1042" i="3" s="1"/>
  <c r="Q1043" i="3"/>
  <c r="R1043" i="3" s="1"/>
  <c r="Q1044" i="3"/>
  <c r="R1044" i="3" s="1"/>
  <c r="Q1045" i="3"/>
  <c r="R1045" i="3" s="1"/>
  <c r="Q1046" i="3"/>
  <c r="R1046" i="3" s="1"/>
  <c r="Q1047" i="3"/>
  <c r="R1047" i="3" s="1"/>
  <c r="Q1048" i="3"/>
  <c r="R1048" i="3" s="1"/>
  <c r="Q1049" i="3"/>
  <c r="R1049" i="3" s="1"/>
  <c r="Q1050" i="3"/>
  <c r="R1050" i="3" s="1"/>
  <c r="Q1051" i="3"/>
  <c r="R1051" i="3" s="1"/>
  <c r="Q1052" i="3"/>
  <c r="R1052" i="3" s="1"/>
  <c r="Q1053" i="3"/>
  <c r="R1053" i="3" s="1"/>
  <c r="Q1054" i="3"/>
  <c r="R1054" i="3" s="1"/>
  <c r="Q1055" i="3"/>
  <c r="R1055" i="3" s="1"/>
  <c r="Q1056" i="3"/>
  <c r="R1056" i="3" s="1"/>
  <c r="Q1057" i="3"/>
  <c r="R1057" i="3" s="1"/>
  <c r="Q1058" i="3"/>
  <c r="R1058" i="3" s="1"/>
  <c r="Q1059" i="3"/>
  <c r="R1059" i="3" s="1"/>
  <c r="Q1060" i="3"/>
  <c r="R1060" i="3" s="1"/>
  <c r="Q1061" i="3"/>
  <c r="R1061" i="3" s="1"/>
  <c r="Q1062" i="3"/>
  <c r="R1062" i="3" s="1"/>
  <c r="Q1063" i="3"/>
  <c r="R1063" i="3" s="1"/>
  <c r="Q1064" i="3"/>
  <c r="R1064" i="3" s="1"/>
  <c r="Q1065" i="3"/>
  <c r="R1065" i="3" s="1"/>
  <c r="Q1066" i="3"/>
  <c r="R1066" i="3" s="1"/>
  <c r="Q1067" i="3"/>
  <c r="R1067" i="3" s="1"/>
  <c r="Q1068" i="3"/>
  <c r="R1068" i="3" s="1"/>
  <c r="Q1069" i="3"/>
  <c r="R1069" i="3" s="1"/>
  <c r="Q1070" i="3"/>
  <c r="R1070" i="3" s="1"/>
  <c r="Q1071" i="3"/>
  <c r="R1071" i="3" s="1"/>
  <c r="Q1072" i="3"/>
  <c r="R1072" i="3" s="1"/>
  <c r="Q1073" i="3"/>
  <c r="R1073" i="3" s="1"/>
  <c r="Q1074" i="3"/>
  <c r="R1074" i="3" s="1"/>
  <c r="Q1075" i="3"/>
  <c r="R1075" i="3" s="1"/>
  <c r="Q1076" i="3"/>
  <c r="R1076" i="3" s="1"/>
  <c r="Q1077" i="3"/>
  <c r="R1077" i="3" s="1"/>
  <c r="Q1078" i="3"/>
  <c r="R1078" i="3" s="1"/>
  <c r="Q1079" i="3"/>
  <c r="R1079" i="3" s="1"/>
  <c r="Q1080" i="3"/>
  <c r="R1080" i="3" s="1"/>
  <c r="Q1081" i="3"/>
  <c r="R1081" i="3" s="1"/>
  <c r="Q1082" i="3"/>
  <c r="R1082" i="3" s="1"/>
  <c r="Q1083" i="3"/>
  <c r="R1083" i="3" s="1"/>
  <c r="Q1084" i="3"/>
  <c r="R1084" i="3" s="1"/>
  <c r="Q1085" i="3"/>
  <c r="R1085" i="3" s="1"/>
  <c r="Q1086" i="3"/>
  <c r="R1086" i="3" s="1"/>
  <c r="Q1087" i="3"/>
  <c r="R1087" i="3" s="1"/>
  <c r="Q1088" i="3"/>
  <c r="R1088" i="3" s="1"/>
  <c r="Q1089" i="3"/>
  <c r="R1089" i="3" s="1"/>
  <c r="Q1090" i="3"/>
  <c r="R1090" i="3" s="1"/>
  <c r="Q1091" i="3"/>
  <c r="R1091" i="3" s="1"/>
  <c r="Q1092" i="3"/>
  <c r="R1092" i="3" s="1"/>
  <c r="Q1093" i="3"/>
  <c r="R1093" i="3" s="1"/>
  <c r="Q1094" i="3"/>
  <c r="R1094" i="3" s="1"/>
  <c r="Q1095" i="3"/>
  <c r="R1095" i="3" s="1"/>
  <c r="Q1096" i="3"/>
  <c r="R1096" i="3" s="1"/>
  <c r="Q1097" i="3"/>
  <c r="R1097" i="3" s="1"/>
  <c r="Q1098" i="3"/>
  <c r="R1098" i="3" s="1"/>
  <c r="Q1099" i="3"/>
  <c r="R1099" i="3" s="1"/>
  <c r="Q1100" i="3"/>
  <c r="R1100" i="3" s="1"/>
  <c r="Q1101" i="3"/>
  <c r="R1101" i="3" s="1"/>
  <c r="Q1102" i="3"/>
  <c r="R1102" i="3" s="1"/>
  <c r="Q1103" i="3"/>
  <c r="R1103" i="3" s="1"/>
  <c r="Q1104" i="3"/>
  <c r="R1104" i="3" s="1"/>
  <c r="Q1105" i="3"/>
  <c r="R1105" i="3" s="1"/>
  <c r="Q1106" i="3"/>
  <c r="R1106" i="3" s="1"/>
  <c r="Q1107" i="3"/>
  <c r="R1107" i="3" s="1"/>
  <c r="Q1108" i="3"/>
  <c r="R1108" i="3" s="1"/>
  <c r="Q1109" i="3"/>
  <c r="R1109" i="3" s="1"/>
  <c r="Q1110" i="3"/>
  <c r="R1110" i="3" s="1"/>
  <c r="Q1111" i="3"/>
  <c r="R1111" i="3" s="1"/>
  <c r="Q1112" i="3"/>
  <c r="R1112" i="3" s="1"/>
  <c r="Q1113" i="3"/>
  <c r="R1113" i="3" s="1"/>
  <c r="Q1114" i="3"/>
  <c r="R1114" i="3" s="1"/>
  <c r="Q1115" i="3"/>
  <c r="R1115" i="3" s="1"/>
  <c r="Q1116" i="3"/>
  <c r="R1116" i="3" s="1"/>
  <c r="Q1117" i="3"/>
  <c r="R1117" i="3" s="1"/>
  <c r="Q1118" i="3"/>
  <c r="R1118" i="3" s="1"/>
  <c r="Q1119" i="3"/>
  <c r="R1119" i="3" s="1"/>
  <c r="Q1122" i="3"/>
  <c r="R1122" i="3" s="1"/>
  <c r="Q1123" i="3"/>
  <c r="R1123" i="3" s="1"/>
  <c r="Q1124" i="3"/>
  <c r="R1124" i="3" s="1"/>
  <c r="Q1125" i="3"/>
  <c r="R1125" i="3" s="1"/>
  <c r="Q1126" i="3"/>
  <c r="R1126" i="3" s="1"/>
  <c r="Q1127" i="3"/>
  <c r="R1127" i="3" s="1"/>
  <c r="Q1128" i="3"/>
  <c r="R1128" i="3" s="1"/>
  <c r="Q1129" i="3"/>
  <c r="R1129" i="3" s="1"/>
  <c r="Q1130" i="3"/>
  <c r="R1130" i="3" s="1"/>
  <c r="Q1131" i="3"/>
  <c r="R1131" i="3" s="1"/>
  <c r="Q1132" i="3"/>
  <c r="R1132" i="3" s="1"/>
  <c r="Q1133" i="3"/>
  <c r="R1133" i="3" s="1"/>
  <c r="Q1134" i="3"/>
  <c r="R1134" i="3" s="1"/>
  <c r="Q1135" i="3"/>
  <c r="R1135" i="3" s="1"/>
  <c r="Q1136" i="3"/>
  <c r="R1136" i="3" s="1"/>
  <c r="Q1137" i="3"/>
  <c r="R1137" i="3" s="1"/>
  <c r="Q1138" i="3"/>
  <c r="R1138" i="3" s="1"/>
  <c r="Q1139" i="3"/>
  <c r="R1139" i="3" s="1"/>
  <c r="Q1140" i="3"/>
  <c r="R1140" i="3" s="1"/>
  <c r="Q1141" i="3"/>
  <c r="R1141" i="3" s="1"/>
  <c r="Q1142" i="3"/>
  <c r="R1142" i="3" s="1"/>
  <c r="Q1143" i="3"/>
  <c r="R1143" i="3" s="1"/>
  <c r="Q1144" i="3"/>
  <c r="R1144" i="3" s="1"/>
  <c r="Q1145" i="3"/>
  <c r="R1145" i="3" s="1"/>
  <c r="Q1146" i="3"/>
  <c r="R1146" i="3" s="1"/>
  <c r="Q1147" i="3"/>
  <c r="R1147" i="3" s="1"/>
  <c r="Q1148" i="3"/>
  <c r="R1148" i="3" s="1"/>
  <c r="Q1149" i="3"/>
  <c r="R1149" i="3" s="1"/>
  <c r="Q1150" i="3"/>
  <c r="R1150" i="3" s="1"/>
  <c r="Q1151" i="3"/>
  <c r="R1151" i="3" s="1"/>
  <c r="Q1152" i="3"/>
  <c r="R1152" i="3" s="1"/>
  <c r="Q1153" i="3"/>
  <c r="R1153" i="3" s="1"/>
  <c r="Q1154" i="3"/>
  <c r="R1154" i="3" s="1"/>
  <c r="Q1155" i="3"/>
  <c r="R1155" i="3" s="1"/>
  <c r="Q1156" i="3"/>
  <c r="R1156" i="3" s="1"/>
  <c r="Q1157" i="3"/>
  <c r="R1157" i="3" s="1"/>
  <c r="Q1158" i="3"/>
  <c r="R1158" i="3" s="1"/>
  <c r="Q1159" i="3"/>
  <c r="R1159" i="3" s="1"/>
  <c r="Q1160" i="3"/>
  <c r="R1160" i="3" s="1"/>
  <c r="Q1161" i="3"/>
  <c r="R1161" i="3" s="1"/>
  <c r="Q1162" i="3"/>
  <c r="R1162" i="3" s="1"/>
  <c r="Q1163" i="3"/>
  <c r="R1163" i="3" s="1"/>
  <c r="Q1164" i="3"/>
  <c r="R1164" i="3" s="1"/>
  <c r="Q1165" i="3"/>
  <c r="R1165" i="3" s="1"/>
  <c r="Q1166" i="3"/>
  <c r="R1166" i="3" s="1"/>
  <c r="Q1167" i="3"/>
  <c r="R1167" i="3" s="1"/>
  <c r="Q1168" i="3"/>
  <c r="R1168" i="3" s="1"/>
  <c r="Q1169" i="3"/>
  <c r="R1169" i="3" s="1"/>
  <c r="Q1170" i="3"/>
  <c r="R1170" i="3" s="1"/>
  <c r="Q1171" i="3"/>
  <c r="R1171" i="3" s="1"/>
  <c r="Q1172" i="3"/>
  <c r="R1172" i="3" s="1"/>
  <c r="Q1173" i="3"/>
  <c r="R1173" i="3" s="1"/>
  <c r="Q1174" i="3"/>
  <c r="R1174" i="3" s="1"/>
  <c r="Q1175" i="3"/>
  <c r="R1175" i="3" s="1"/>
  <c r="Q1176" i="3"/>
  <c r="R1176" i="3" s="1"/>
  <c r="Q1177" i="3"/>
  <c r="R1177" i="3" s="1"/>
  <c r="Q1178" i="3"/>
  <c r="R1178" i="3" s="1"/>
  <c r="Q1179" i="3"/>
  <c r="R1179" i="3" s="1"/>
  <c r="Q1180" i="3"/>
  <c r="R1180" i="3" s="1"/>
  <c r="Q1181" i="3"/>
  <c r="R1181" i="3" s="1"/>
  <c r="Q1182" i="3"/>
  <c r="R1182" i="3" s="1"/>
  <c r="Q1183" i="3"/>
  <c r="R1183" i="3" s="1"/>
  <c r="Q1184" i="3"/>
  <c r="R1184" i="3" s="1"/>
  <c r="Q1185" i="3"/>
  <c r="R1185" i="3" s="1"/>
  <c r="Q1186" i="3"/>
  <c r="R1186" i="3" s="1"/>
  <c r="Q1187" i="3"/>
  <c r="R1187" i="3" s="1"/>
  <c r="Q1188" i="3"/>
  <c r="R1188" i="3" s="1"/>
  <c r="Q1189" i="3"/>
  <c r="R1189" i="3" s="1"/>
  <c r="Q1190" i="3"/>
  <c r="R1190" i="3" s="1"/>
  <c r="Q1191" i="3"/>
  <c r="R1191" i="3" s="1"/>
  <c r="Q1192" i="3"/>
  <c r="R1192" i="3" s="1"/>
  <c r="Q1193" i="3"/>
  <c r="R1193" i="3" s="1"/>
  <c r="Q1194" i="3"/>
  <c r="R1194" i="3" s="1"/>
  <c r="Q1195" i="3"/>
  <c r="R1195" i="3" s="1"/>
  <c r="Q1196" i="3"/>
  <c r="R1196" i="3" s="1"/>
  <c r="Q1197" i="3"/>
  <c r="R1197" i="3" s="1"/>
  <c r="Q1198" i="3"/>
  <c r="R1198" i="3" s="1"/>
  <c r="Q1199" i="3"/>
  <c r="R1199" i="3" s="1"/>
  <c r="Q1200" i="3"/>
  <c r="R1200" i="3" s="1"/>
  <c r="Q1201" i="3"/>
  <c r="R1201" i="3" s="1"/>
  <c r="Q1202" i="3"/>
  <c r="R1202" i="3" s="1"/>
  <c r="Q1203" i="3"/>
  <c r="R1203" i="3" s="1"/>
  <c r="Q1204" i="3"/>
  <c r="R1204" i="3" s="1"/>
  <c r="Q1205" i="3"/>
  <c r="R1205" i="3" s="1"/>
  <c r="Q1206" i="3"/>
  <c r="R1206" i="3" s="1"/>
  <c r="Q1207" i="3"/>
  <c r="R1207" i="3" s="1"/>
  <c r="Q1208" i="3"/>
  <c r="R1208" i="3" s="1"/>
  <c r="Q1209" i="3"/>
  <c r="R1209" i="3" s="1"/>
  <c r="Q1210" i="3"/>
  <c r="R1210" i="3" s="1"/>
  <c r="Q1211" i="3"/>
  <c r="R1211" i="3" s="1"/>
  <c r="Q1212" i="3"/>
  <c r="R1212" i="3" s="1"/>
  <c r="Q1213" i="3"/>
  <c r="R1213" i="3" s="1"/>
  <c r="Q1214" i="3"/>
  <c r="R1214" i="3" s="1"/>
  <c r="Q1215" i="3"/>
  <c r="R1215" i="3" s="1"/>
  <c r="Q1216" i="3"/>
  <c r="R1216" i="3" s="1"/>
  <c r="Q1217" i="3"/>
  <c r="R1217" i="3" s="1"/>
  <c r="Q1218" i="3"/>
  <c r="R1218" i="3" s="1"/>
  <c r="Q1219" i="3"/>
  <c r="R1219" i="3" s="1"/>
  <c r="Q1220" i="3"/>
  <c r="R1220" i="3" s="1"/>
  <c r="Q1221" i="3"/>
  <c r="R1221" i="3" s="1"/>
  <c r="Q1222" i="3"/>
  <c r="R1222" i="3" s="1"/>
  <c r="Q1223" i="3"/>
  <c r="R1223" i="3" s="1"/>
  <c r="Q1224" i="3"/>
  <c r="R1224" i="3" s="1"/>
  <c r="Q1225" i="3"/>
  <c r="R1225" i="3" s="1"/>
  <c r="Q1226" i="3"/>
  <c r="R1226" i="3" s="1"/>
  <c r="Q1227" i="3"/>
  <c r="R1227" i="3" s="1"/>
  <c r="Q1228" i="3"/>
  <c r="R1228" i="3" s="1"/>
  <c r="Q1229" i="3"/>
  <c r="R1229" i="3" s="1"/>
  <c r="Q1230" i="3"/>
  <c r="R1230" i="3" s="1"/>
  <c r="Q1231" i="3"/>
  <c r="R1231" i="3" s="1"/>
  <c r="Q1232" i="3"/>
  <c r="R1232" i="3" s="1"/>
  <c r="Q1233" i="3"/>
  <c r="R1233" i="3" s="1"/>
  <c r="Q1234" i="3"/>
  <c r="R1234" i="3" s="1"/>
  <c r="Q1235" i="3"/>
  <c r="R1235" i="3" s="1"/>
  <c r="Q1236" i="3"/>
  <c r="R1236" i="3" s="1"/>
  <c r="Q1237" i="3"/>
  <c r="R1237" i="3" s="1"/>
  <c r="Q1238" i="3"/>
  <c r="R1238" i="3" s="1"/>
  <c r="Q1242" i="3"/>
  <c r="R1242" i="3" s="1"/>
  <c r="Q1243" i="3"/>
  <c r="R1243" i="3" s="1"/>
  <c r="Q1244" i="3"/>
  <c r="R1244" i="3" s="1"/>
  <c r="Q1245" i="3"/>
  <c r="R1245" i="3" s="1"/>
  <c r="Q1246" i="3"/>
  <c r="R1246" i="3" s="1"/>
  <c r="Q1247" i="3"/>
  <c r="R1247" i="3" s="1"/>
  <c r="Q1248" i="3"/>
  <c r="R1248" i="3" s="1"/>
  <c r="Q1249" i="3"/>
  <c r="R1249" i="3" s="1"/>
  <c r="Q1250" i="3"/>
  <c r="R1250" i="3" s="1"/>
  <c r="Q1251" i="3"/>
  <c r="R1251" i="3" s="1"/>
  <c r="Q1252" i="3"/>
  <c r="R1252" i="3" s="1"/>
  <c r="Q1253" i="3"/>
  <c r="R1253" i="3" s="1"/>
  <c r="Q1254" i="3"/>
  <c r="R1254" i="3" s="1"/>
  <c r="Q1255" i="3"/>
  <c r="R1255" i="3" s="1"/>
  <c r="Q1256" i="3"/>
  <c r="R1256" i="3" s="1"/>
  <c r="Q1257" i="3"/>
  <c r="R1257" i="3" s="1"/>
  <c r="Q1258" i="3"/>
  <c r="R1258" i="3" s="1"/>
  <c r="Q1259" i="3"/>
  <c r="R1259" i="3" s="1"/>
  <c r="Q1260" i="3"/>
  <c r="R1260" i="3" s="1"/>
  <c r="Q1261" i="3"/>
  <c r="R1261" i="3" s="1"/>
  <c r="Q1262" i="3"/>
  <c r="R1262" i="3" s="1"/>
  <c r="Q1263" i="3"/>
  <c r="R1263" i="3" s="1"/>
  <c r="Q1264" i="3"/>
  <c r="R1264" i="3" s="1"/>
  <c r="Q1265" i="3"/>
  <c r="R1265" i="3" s="1"/>
  <c r="Q1266" i="3"/>
  <c r="R1266" i="3" s="1"/>
  <c r="Q1267" i="3"/>
  <c r="R1267" i="3" s="1"/>
  <c r="Q1268" i="3"/>
  <c r="R1268" i="3" s="1"/>
  <c r="Q1269" i="3"/>
  <c r="R1269" i="3" s="1"/>
  <c r="Q1270" i="3"/>
  <c r="R1270" i="3" s="1"/>
  <c r="Q1271" i="3"/>
  <c r="R1271" i="3" s="1"/>
  <c r="Q1272" i="3"/>
  <c r="R1272" i="3" s="1"/>
  <c r="Q1273" i="3"/>
  <c r="R1273" i="3" s="1"/>
  <c r="Q1274" i="3"/>
  <c r="R1274" i="3" s="1"/>
  <c r="Q1275" i="3"/>
  <c r="R1275" i="3" s="1"/>
  <c r="Q1276" i="3"/>
  <c r="R1276" i="3" s="1"/>
  <c r="Q1277" i="3"/>
  <c r="R1277" i="3" s="1"/>
  <c r="Q1278" i="3"/>
  <c r="R1278" i="3" s="1"/>
  <c r="Q1279" i="3"/>
  <c r="R1279" i="3" s="1"/>
  <c r="Q1280" i="3"/>
  <c r="R1280" i="3" s="1"/>
  <c r="Q1281" i="3"/>
  <c r="R1281" i="3" s="1"/>
  <c r="Q1282" i="3"/>
  <c r="R1282" i="3" s="1"/>
  <c r="Q1283" i="3"/>
  <c r="R1283" i="3" s="1"/>
  <c r="Q1284" i="3"/>
  <c r="R1284" i="3" s="1"/>
  <c r="Q1285" i="3"/>
  <c r="R1285" i="3" s="1"/>
  <c r="Q1286" i="3"/>
  <c r="R1286" i="3" s="1"/>
  <c r="Q1287" i="3"/>
  <c r="R1287" i="3" s="1"/>
  <c r="Q1288" i="3"/>
  <c r="R1288" i="3" s="1"/>
  <c r="Q1289" i="3"/>
  <c r="R1289" i="3" s="1"/>
  <c r="Q1290" i="3"/>
  <c r="R1290" i="3" s="1"/>
  <c r="Q1291" i="3"/>
  <c r="R1291" i="3" s="1"/>
  <c r="Q1292" i="3"/>
  <c r="R1292" i="3" s="1"/>
  <c r="Q1293" i="3"/>
  <c r="R1293" i="3" s="1"/>
  <c r="Q1294" i="3"/>
  <c r="R1294" i="3" s="1"/>
  <c r="Q1295" i="3"/>
  <c r="R1295" i="3" s="1"/>
  <c r="Q1296" i="3"/>
  <c r="R1296" i="3" s="1"/>
  <c r="Q1297" i="3"/>
  <c r="R1297" i="3" s="1"/>
  <c r="Q1298" i="3"/>
  <c r="R1298" i="3" s="1"/>
  <c r="Q1299" i="3"/>
  <c r="R1299" i="3" s="1"/>
  <c r="Q1300" i="3"/>
  <c r="R1300" i="3" s="1"/>
  <c r="Q1303" i="3"/>
  <c r="R1303" i="3" s="1"/>
  <c r="Q1304" i="3"/>
  <c r="R1304" i="3" s="1"/>
  <c r="Q1305" i="3"/>
  <c r="R1305" i="3" s="1"/>
  <c r="Q1306" i="3"/>
  <c r="R1306" i="3" s="1"/>
  <c r="Q1307" i="3"/>
  <c r="R1307" i="3" s="1"/>
  <c r="Q1308" i="3"/>
  <c r="R1308" i="3" s="1"/>
  <c r="Q1309" i="3"/>
  <c r="R1309" i="3" s="1"/>
  <c r="Q1310" i="3"/>
  <c r="R1310" i="3" s="1"/>
  <c r="Q1311" i="3"/>
  <c r="R1311" i="3" s="1"/>
  <c r="Q1312" i="3"/>
  <c r="R1312" i="3" s="1"/>
  <c r="Q1313" i="3"/>
  <c r="R1313" i="3" s="1"/>
  <c r="Q1314" i="3"/>
  <c r="R1314" i="3" s="1"/>
  <c r="Q1315" i="3"/>
  <c r="R1315" i="3" s="1"/>
  <c r="Q1316" i="3"/>
  <c r="R1316" i="3" s="1"/>
  <c r="Q1317" i="3"/>
  <c r="R1317" i="3" s="1"/>
  <c r="Q1318" i="3"/>
  <c r="R1318" i="3" s="1"/>
  <c r="Q1319" i="3"/>
  <c r="R1319" i="3" s="1"/>
  <c r="Q1320" i="3"/>
  <c r="R1320" i="3" s="1"/>
  <c r="Q1321" i="3"/>
  <c r="R1321" i="3" s="1"/>
  <c r="Q1322" i="3"/>
  <c r="R1322" i="3" s="1"/>
  <c r="Q1323" i="3"/>
  <c r="R1323" i="3" s="1"/>
  <c r="Q1324" i="3"/>
  <c r="R1324" i="3" s="1"/>
  <c r="Q1325" i="3"/>
  <c r="R1325" i="3" s="1"/>
  <c r="Q1326" i="3"/>
  <c r="R1326" i="3" s="1"/>
  <c r="Q1327" i="3"/>
  <c r="R1327" i="3" s="1"/>
  <c r="Q1328" i="3"/>
  <c r="R1328" i="3" s="1"/>
  <c r="Q1329" i="3"/>
  <c r="R1329" i="3" s="1"/>
  <c r="Q1330" i="3"/>
  <c r="R1330" i="3" s="1"/>
  <c r="Q1331" i="3"/>
  <c r="R1331" i="3" s="1"/>
  <c r="Q1332" i="3"/>
  <c r="R1332" i="3" s="1"/>
  <c r="Q1333" i="3"/>
  <c r="R1333" i="3" s="1"/>
  <c r="Q1334" i="3"/>
  <c r="R1334" i="3" s="1"/>
  <c r="Q1335" i="3"/>
  <c r="R1335" i="3" s="1"/>
  <c r="Q1336" i="3"/>
  <c r="R1336" i="3" s="1"/>
  <c r="Q1337" i="3"/>
  <c r="R1337" i="3" s="1"/>
  <c r="Q1338" i="3"/>
  <c r="R1338" i="3" s="1"/>
  <c r="Q1339" i="3"/>
  <c r="R1339" i="3" s="1"/>
  <c r="Q1340" i="3"/>
  <c r="R1340" i="3" s="1"/>
  <c r="Q1341" i="3"/>
  <c r="R1341" i="3" s="1"/>
  <c r="Q1342" i="3"/>
  <c r="R1342" i="3" s="1"/>
  <c r="Q1343" i="3"/>
  <c r="R1343" i="3" s="1"/>
  <c r="Q1344" i="3"/>
  <c r="R1344" i="3" s="1"/>
  <c r="Q1345" i="3"/>
  <c r="R1345" i="3" s="1"/>
  <c r="Q1346" i="3"/>
  <c r="R1346" i="3" s="1"/>
  <c r="Q1347" i="3"/>
  <c r="R1347" i="3" s="1"/>
  <c r="Q1348" i="3"/>
  <c r="R1348" i="3" s="1"/>
  <c r="Q1349" i="3"/>
  <c r="R1349" i="3" s="1"/>
  <c r="Q1350" i="3"/>
  <c r="R1350" i="3" s="1"/>
  <c r="Q1351" i="3"/>
  <c r="R1351" i="3" s="1"/>
  <c r="Q1352" i="3"/>
  <c r="R1352" i="3" s="1"/>
  <c r="Q1353" i="3"/>
  <c r="R1353" i="3" s="1"/>
  <c r="Q1354" i="3"/>
  <c r="R1354" i="3" s="1"/>
  <c r="Q1355" i="3"/>
  <c r="R1355" i="3" s="1"/>
  <c r="Q1356" i="3"/>
  <c r="R1356" i="3" s="1"/>
  <c r="Q1357" i="3"/>
  <c r="R1357" i="3" s="1"/>
  <c r="Q1358" i="3"/>
  <c r="R1358" i="3" s="1"/>
  <c r="Q1359" i="3"/>
  <c r="R1359" i="3" s="1"/>
  <c r="Q1360" i="3"/>
  <c r="R1360" i="3" s="1"/>
  <c r="Q1361" i="3"/>
  <c r="R1361" i="3" s="1"/>
  <c r="Q1362" i="3"/>
  <c r="R1362" i="3" s="1"/>
  <c r="Q1363" i="3"/>
  <c r="R1363" i="3" s="1"/>
  <c r="Q1364" i="3"/>
  <c r="R1364" i="3" s="1"/>
  <c r="Q1365" i="3"/>
  <c r="R1365" i="3" s="1"/>
  <c r="Q1366" i="3"/>
  <c r="R1366" i="3" s="1"/>
  <c r="Q1367" i="3"/>
  <c r="R1367" i="3" s="1"/>
  <c r="Q1368" i="3"/>
  <c r="R1368" i="3" s="1"/>
  <c r="Q1369" i="3"/>
  <c r="R1369" i="3" s="1"/>
  <c r="Q1370" i="3"/>
  <c r="R1370" i="3" s="1"/>
  <c r="Q1371" i="3"/>
  <c r="R1371" i="3" s="1"/>
  <c r="Q1372" i="3"/>
  <c r="R1372" i="3" s="1"/>
  <c r="Q1373" i="3"/>
  <c r="R1373" i="3" s="1"/>
  <c r="Q1374" i="3"/>
  <c r="R1374" i="3" s="1"/>
  <c r="Q1375" i="3"/>
  <c r="R1375" i="3" s="1"/>
  <c r="Q1376" i="3"/>
  <c r="R1376" i="3" s="1"/>
  <c r="Q1377" i="3"/>
  <c r="R1377" i="3" s="1"/>
  <c r="Q1378" i="3"/>
  <c r="R1378" i="3" s="1"/>
  <c r="Q1379" i="3"/>
  <c r="R1379" i="3" s="1"/>
  <c r="Q1380" i="3"/>
  <c r="R1380" i="3" s="1"/>
  <c r="Q1381" i="3"/>
  <c r="R1381" i="3" s="1"/>
  <c r="Q1382" i="3"/>
  <c r="R1382" i="3" s="1"/>
  <c r="Q1383" i="3"/>
  <c r="R1383" i="3" s="1"/>
  <c r="Q1386" i="3"/>
  <c r="R1386" i="3" s="1"/>
  <c r="Q1387" i="3"/>
  <c r="R1387" i="3" s="1"/>
  <c r="Q1388" i="3"/>
  <c r="R1388" i="3" s="1"/>
  <c r="Q1389" i="3"/>
  <c r="R1389" i="3" s="1"/>
  <c r="Q1390" i="3"/>
  <c r="R1390" i="3" s="1"/>
  <c r="Q1391" i="3"/>
  <c r="R1391" i="3" s="1"/>
  <c r="Q1392" i="3"/>
  <c r="R1392" i="3" s="1"/>
  <c r="Q1393" i="3"/>
  <c r="R1393" i="3" s="1"/>
  <c r="Q1394" i="3"/>
  <c r="R1394" i="3" s="1"/>
  <c r="Q1395" i="3"/>
  <c r="R1395" i="3" s="1"/>
  <c r="Q1396" i="3"/>
  <c r="R1396" i="3" s="1"/>
  <c r="Q1397" i="3"/>
  <c r="R1397" i="3" s="1"/>
  <c r="Q1398" i="3"/>
  <c r="R1398" i="3" s="1"/>
  <c r="Q1399" i="3"/>
  <c r="R1399" i="3" s="1"/>
  <c r="Q1400" i="3"/>
  <c r="R1400" i="3" s="1"/>
  <c r="Q1401" i="3"/>
  <c r="R1401" i="3" s="1"/>
  <c r="Q1402" i="3"/>
  <c r="R1402" i="3" s="1"/>
  <c r="Q1405" i="3"/>
  <c r="R1405" i="3" s="1"/>
  <c r="Q1406" i="3"/>
  <c r="R1406" i="3" s="1"/>
  <c r="Q1407" i="3"/>
  <c r="R1407" i="3" s="1"/>
  <c r="Q1408" i="3"/>
  <c r="R1408" i="3" s="1"/>
  <c r="Q1409" i="3"/>
  <c r="R1409" i="3" s="1"/>
  <c r="Q1410" i="3"/>
  <c r="R1410" i="3" s="1"/>
  <c r="Q1411" i="3"/>
  <c r="R1411" i="3" s="1"/>
  <c r="Q1412" i="3"/>
  <c r="R1412" i="3" s="1"/>
  <c r="Q1413" i="3"/>
  <c r="R1413" i="3" s="1"/>
  <c r="Q1414" i="3"/>
  <c r="R1414" i="3" s="1"/>
  <c r="Q1415" i="3"/>
  <c r="R1415" i="3" s="1"/>
  <c r="Q1416" i="3"/>
  <c r="R1416" i="3" s="1"/>
  <c r="Q1417" i="3"/>
  <c r="R1417" i="3" s="1"/>
  <c r="Q1418" i="3"/>
  <c r="R1418" i="3" s="1"/>
  <c r="Q1419" i="3"/>
  <c r="R1419" i="3" s="1"/>
  <c r="Q1420" i="3"/>
  <c r="R1420" i="3" s="1"/>
  <c r="Q1421" i="3"/>
  <c r="R1421" i="3" s="1"/>
  <c r="Q1422" i="3"/>
  <c r="R1422" i="3" s="1"/>
  <c r="Q1423" i="3"/>
  <c r="R1423" i="3" s="1"/>
  <c r="Q1424" i="3"/>
  <c r="R1424" i="3" s="1"/>
  <c r="Q1425" i="3"/>
  <c r="R1425" i="3" s="1"/>
  <c r="Q1426" i="3"/>
  <c r="R1426" i="3" s="1"/>
  <c r="Q1427" i="3"/>
  <c r="R1427" i="3" s="1"/>
  <c r="Q1428" i="3"/>
  <c r="R1428" i="3" s="1"/>
  <c r="Q1431" i="3"/>
  <c r="R1431" i="3" s="1"/>
  <c r="Q1433" i="3"/>
  <c r="R1433" i="3" s="1"/>
  <c r="Q1434" i="3"/>
  <c r="R1434" i="3" s="1"/>
  <c r="Q1435" i="3"/>
  <c r="R1435" i="3" s="1"/>
  <c r="Q1436" i="3"/>
  <c r="R1436" i="3" s="1"/>
  <c r="Q1437" i="3"/>
  <c r="R1437" i="3" s="1"/>
  <c r="Q1438" i="3"/>
  <c r="R1438" i="3" s="1"/>
  <c r="Q1439" i="3"/>
  <c r="R1439" i="3" s="1"/>
  <c r="Q1440" i="3"/>
  <c r="R1440" i="3" s="1"/>
  <c r="Q1441" i="3"/>
  <c r="R1441" i="3" s="1"/>
  <c r="Q1442" i="3"/>
  <c r="R1442" i="3" s="1"/>
  <c r="Q1443" i="3"/>
  <c r="R1443" i="3" s="1"/>
  <c r="Q1444" i="3"/>
  <c r="R1444" i="3" s="1"/>
  <c r="Q1445" i="3"/>
  <c r="R1445" i="3" s="1"/>
  <c r="Q1446" i="3"/>
  <c r="R1446" i="3" s="1"/>
  <c r="Q1447" i="3"/>
  <c r="R1447" i="3" s="1"/>
  <c r="Q1448" i="3"/>
  <c r="R1448" i="3" s="1"/>
  <c r="Q1449" i="3"/>
  <c r="R1449" i="3" s="1"/>
  <c r="Q1450" i="3"/>
  <c r="R1450" i="3" s="1"/>
  <c r="Q1451" i="3"/>
  <c r="R1451" i="3" s="1"/>
  <c r="Q1452" i="3"/>
  <c r="R1452" i="3" s="1"/>
  <c r="Q1453" i="3"/>
  <c r="R1453" i="3" s="1"/>
  <c r="Q1454" i="3"/>
  <c r="R1454" i="3" s="1"/>
  <c r="Q1455" i="3"/>
  <c r="R1455" i="3" s="1"/>
  <c r="Q1456" i="3"/>
  <c r="R1456" i="3" s="1"/>
  <c r="Q1457" i="3"/>
  <c r="R1457" i="3" s="1"/>
  <c r="Q1458" i="3"/>
  <c r="R1458" i="3" s="1"/>
  <c r="Q1459" i="3"/>
  <c r="R1459" i="3" s="1"/>
  <c r="Q1460" i="3"/>
  <c r="R1460" i="3" s="1"/>
  <c r="Q1461" i="3"/>
  <c r="R1461" i="3" s="1"/>
  <c r="Q1462" i="3"/>
  <c r="R1462" i="3" s="1"/>
  <c r="Q1463" i="3"/>
  <c r="R1463" i="3" s="1"/>
  <c r="Q1464" i="3"/>
  <c r="R1464" i="3" s="1"/>
  <c r="Q1465" i="3"/>
  <c r="R1465" i="3" s="1"/>
  <c r="Q1466" i="3"/>
  <c r="R1466" i="3" s="1"/>
  <c r="Q1467" i="3"/>
  <c r="R1467" i="3" s="1"/>
  <c r="Q1468" i="3"/>
  <c r="R1468" i="3" s="1"/>
  <c r="Q1469" i="3"/>
  <c r="R1469" i="3" s="1"/>
  <c r="Q1470" i="3"/>
  <c r="R1470" i="3" s="1"/>
  <c r="Q1471" i="3"/>
  <c r="R1471" i="3" s="1"/>
  <c r="Q1472" i="3"/>
  <c r="R1472" i="3" s="1"/>
  <c r="Q1473" i="3"/>
  <c r="R1473" i="3" s="1"/>
  <c r="Q1474" i="3"/>
  <c r="R1474" i="3" s="1"/>
  <c r="Q1475" i="3"/>
  <c r="R1475" i="3" s="1"/>
  <c r="Q1476" i="3"/>
  <c r="R1476" i="3" s="1"/>
  <c r="Q1477" i="3"/>
  <c r="R1477" i="3" s="1"/>
  <c r="Q1478" i="3"/>
  <c r="R1478" i="3" s="1"/>
  <c r="Q1479" i="3"/>
  <c r="R1479" i="3" s="1"/>
  <c r="Q1480" i="3"/>
  <c r="R1480" i="3" s="1"/>
  <c r="Q1481" i="3"/>
  <c r="R1481" i="3" s="1"/>
  <c r="Q1482" i="3"/>
  <c r="R1482" i="3" s="1"/>
  <c r="Q1483" i="3"/>
  <c r="R1483" i="3" s="1"/>
  <c r="Q1484" i="3"/>
  <c r="R1484" i="3" s="1"/>
  <c r="Q1485" i="3"/>
  <c r="R1485" i="3" s="1"/>
  <c r="Q1486" i="3"/>
  <c r="R1486" i="3" s="1"/>
  <c r="Q1487" i="3"/>
  <c r="R1487" i="3" s="1"/>
  <c r="Q1488" i="3"/>
  <c r="R1488" i="3" s="1"/>
  <c r="Q1489" i="3"/>
  <c r="R1489" i="3" s="1"/>
  <c r="Q1490" i="3"/>
  <c r="R1490" i="3" s="1"/>
  <c r="Q1491" i="3"/>
  <c r="R1491" i="3" s="1"/>
  <c r="Q1492" i="3"/>
  <c r="R1492" i="3" s="1"/>
  <c r="Q1493" i="3"/>
  <c r="R1493" i="3" s="1"/>
  <c r="Q1494" i="3"/>
  <c r="R1494" i="3" s="1"/>
  <c r="Q1495" i="3"/>
  <c r="R1495" i="3" s="1"/>
  <c r="Q1496" i="3"/>
  <c r="R1496" i="3" s="1"/>
  <c r="Q1497" i="3"/>
  <c r="R1497" i="3" s="1"/>
  <c r="Q1498" i="3"/>
  <c r="R1498" i="3" s="1"/>
  <c r="Q1499" i="3"/>
  <c r="R1499" i="3" s="1"/>
  <c r="Q1500" i="3"/>
  <c r="R1500" i="3" s="1"/>
  <c r="Q1501" i="3"/>
  <c r="R1501" i="3" s="1"/>
  <c r="Q1502" i="3"/>
  <c r="R1502" i="3" s="1"/>
  <c r="Q1503" i="3"/>
  <c r="R1503" i="3" s="1"/>
  <c r="Q1504" i="3"/>
  <c r="R1504" i="3" s="1"/>
  <c r="Q1505" i="3"/>
  <c r="R1505" i="3" s="1"/>
  <c r="Q1506" i="3"/>
  <c r="R1506" i="3" s="1"/>
  <c r="Q1507" i="3"/>
  <c r="R1507" i="3" s="1"/>
  <c r="Q1508" i="3"/>
  <c r="R1508" i="3" s="1"/>
  <c r="Q1509" i="3"/>
  <c r="R1509" i="3" s="1"/>
  <c r="Q1510" i="3"/>
  <c r="R1510" i="3" s="1"/>
  <c r="Q1511" i="3"/>
  <c r="R1511" i="3" s="1"/>
  <c r="Q1512" i="3"/>
  <c r="R1512" i="3" s="1"/>
  <c r="Q1513" i="3"/>
  <c r="R1513" i="3" s="1"/>
  <c r="Q1514" i="3"/>
  <c r="R1514" i="3" s="1"/>
  <c r="Q1515" i="3"/>
  <c r="R1515" i="3" s="1"/>
  <c r="Q1516" i="3"/>
  <c r="R1516" i="3" s="1"/>
  <c r="Q1517" i="3"/>
  <c r="R1517" i="3" s="1"/>
  <c r="Q1518" i="3"/>
  <c r="R1518" i="3" s="1"/>
  <c r="Q1519" i="3"/>
  <c r="R1519" i="3" s="1"/>
  <c r="Q1520" i="3"/>
  <c r="R1520" i="3" s="1"/>
  <c r="Q1521" i="3"/>
  <c r="R1521" i="3" s="1"/>
  <c r="Q1522" i="3"/>
  <c r="R1522" i="3" s="1"/>
  <c r="Q1523" i="3"/>
  <c r="R1523" i="3" s="1"/>
  <c r="Q1524" i="3"/>
  <c r="R1524" i="3" s="1"/>
  <c r="Q1526" i="3"/>
  <c r="R1526" i="3" s="1"/>
  <c r="Q1527" i="3"/>
  <c r="R1527" i="3" s="1"/>
  <c r="Q1528" i="3"/>
  <c r="R1528" i="3" s="1"/>
  <c r="Q1529" i="3"/>
  <c r="R1529" i="3" s="1"/>
  <c r="Q1530" i="3"/>
  <c r="R1530" i="3" s="1"/>
  <c r="Q1531" i="3"/>
  <c r="R1531" i="3" s="1"/>
  <c r="Q1532" i="3"/>
  <c r="R1532" i="3" s="1"/>
  <c r="Q1533" i="3"/>
  <c r="R1533" i="3" s="1"/>
  <c r="Q1534" i="3"/>
  <c r="R1534" i="3" s="1"/>
  <c r="Q1535" i="3"/>
  <c r="R1535" i="3" s="1"/>
  <c r="Q1536" i="3"/>
  <c r="R1536" i="3" s="1"/>
  <c r="Q1537" i="3"/>
  <c r="R1537" i="3" s="1"/>
  <c r="Q1538" i="3"/>
  <c r="R1538" i="3" s="1"/>
  <c r="Q1539" i="3"/>
  <c r="R1539" i="3" s="1"/>
  <c r="Q1540" i="3"/>
  <c r="R1540" i="3" s="1"/>
  <c r="Q1541" i="3"/>
  <c r="R1541" i="3" s="1"/>
  <c r="Q1542" i="3"/>
  <c r="R1542" i="3" s="1"/>
  <c r="Q1543" i="3"/>
  <c r="R1543" i="3" s="1"/>
  <c r="Q1544" i="3"/>
  <c r="R1544" i="3" s="1"/>
  <c r="Q1545" i="3"/>
  <c r="R1545" i="3" s="1"/>
  <c r="Q1546" i="3"/>
  <c r="R1546" i="3" s="1"/>
  <c r="Q1547" i="3"/>
  <c r="R1547" i="3" s="1"/>
  <c r="Q1548" i="3"/>
  <c r="R1548" i="3" s="1"/>
  <c r="Q1549" i="3"/>
  <c r="R1549" i="3" s="1"/>
  <c r="Q1550" i="3"/>
  <c r="R1550" i="3" s="1"/>
  <c r="Q1551" i="3"/>
  <c r="R1551" i="3" s="1"/>
  <c r="Q1552" i="3"/>
  <c r="R1552" i="3" s="1"/>
  <c r="Q1555" i="3"/>
  <c r="R1555" i="3" s="1"/>
  <c r="Q1556" i="3"/>
  <c r="R1556" i="3" s="1"/>
  <c r="Q1557" i="3"/>
  <c r="R1557" i="3" s="1"/>
  <c r="Q1558" i="3"/>
  <c r="R1558" i="3" s="1"/>
  <c r="Q1559" i="3"/>
  <c r="R1559" i="3" s="1"/>
  <c r="Q1560" i="3"/>
  <c r="R1560" i="3" s="1"/>
  <c r="Q1563" i="3"/>
  <c r="R1563" i="3" s="1"/>
  <c r="Q1564" i="3"/>
  <c r="R1564" i="3" s="1"/>
  <c r="Q1565" i="3"/>
  <c r="R1565" i="3" s="1"/>
  <c r="Q1566" i="3"/>
  <c r="R1566" i="3" s="1"/>
  <c r="Q1567" i="3"/>
  <c r="R1567" i="3" s="1"/>
  <c r="Q1568" i="3"/>
  <c r="R1568" i="3" s="1"/>
  <c r="Q1569" i="3"/>
  <c r="R1569" i="3" s="1"/>
  <c r="Q1570" i="3"/>
  <c r="R1570" i="3" s="1"/>
  <c r="Q1571" i="3"/>
  <c r="R1571" i="3" s="1"/>
  <c r="Q1572" i="3"/>
  <c r="R1572" i="3" s="1"/>
  <c r="Q1573" i="3"/>
  <c r="R1573" i="3" s="1"/>
  <c r="Q1574" i="3"/>
  <c r="R1574" i="3" s="1"/>
  <c r="Q1575" i="3"/>
  <c r="R1575" i="3" s="1"/>
  <c r="Q1576" i="3"/>
  <c r="R1576" i="3" s="1"/>
  <c r="Q1577" i="3"/>
  <c r="R1577" i="3" s="1"/>
  <c r="Q1578" i="3"/>
  <c r="R1578" i="3" s="1"/>
  <c r="Q1579" i="3"/>
  <c r="R1579" i="3" s="1"/>
  <c r="Q1580" i="3"/>
  <c r="R1580" i="3" s="1"/>
  <c r="Q1581" i="3"/>
  <c r="R1581" i="3" s="1"/>
  <c r="Q1582" i="3"/>
  <c r="R1582" i="3" s="1"/>
  <c r="Q1583" i="3"/>
  <c r="R1583" i="3" s="1"/>
  <c r="Q1584" i="3"/>
  <c r="R1584" i="3" s="1"/>
  <c r="Q1585" i="3"/>
  <c r="R1585" i="3" s="1"/>
  <c r="Q1586" i="3"/>
  <c r="R1586" i="3" s="1"/>
  <c r="Q1587" i="3"/>
  <c r="R1587" i="3" s="1"/>
  <c r="Q1588" i="3"/>
  <c r="R1588" i="3" s="1"/>
  <c r="Q1589" i="3"/>
  <c r="R1589" i="3" s="1"/>
  <c r="Q1590" i="3"/>
  <c r="R1590" i="3" s="1"/>
  <c r="Q1591" i="3"/>
  <c r="R1591" i="3" s="1"/>
  <c r="Q1592" i="3"/>
  <c r="R1592" i="3" s="1"/>
  <c r="Q1593" i="3"/>
  <c r="R1593" i="3" s="1"/>
  <c r="Q1594" i="3"/>
  <c r="R1594" i="3" s="1"/>
  <c r="Q1595" i="3"/>
  <c r="R1595" i="3" s="1"/>
  <c r="Q1596" i="3"/>
  <c r="R1596" i="3" s="1"/>
  <c r="Q1597" i="3"/>
  <c r="R1597" i="3" s="1"/>
  <c r="Q1598" i="3"/>
  <c r="R1598" i="3" s="1"/>
  <c r="Q1599" i="3"/>
  <c r="R1599" i="3" s="1"/>
  <c r="Q1600" i="3"/>
  <c r="R1600" i="3" s="1"/>
  <c r="Q1601" i="3"/>
  <c r="R1601" i="3" s="1"/>
  <c r="Q1604" i="3"/>
  <c r="R1604" i="3" s="1"/>
  <c r="Q1605" i="3"/>
  <c r="R1605" i="3" s="1"/>
  <c r="Q1606" i="3"/>
  <c r="R1606" i="3" s="1"/>
  <c r="Q1607" i="3"/>
  <c r="R1607" i="3" s="1"/>
  <c r="Q1608" i="3"/>
  <c r="R1608" i="3" s="1"/>
  <c r="Q1609" i="3"/>
  <c r="R1609" i="3" s="1"/>
  <c r="Q1610" i="3"/>
  <c r="R1610" i="3" s="1"/>
  <c r="Q1611" i="3"/>
  <c r="R1611" i="3" s="1"/>
  <c r="Q1612" i="3"/>
  <c r="R1612" i="3" s="1"/>
  <c r="Q1613" i="3"/>
  <c r="R1613" i="3" s="1"/>
  <c r="Q1614" i="3"/>
  <c r="R1614" i="3" s="1"/>
  <c r="Q1615" i="3"/>
  <c r="R1615" i="3" s="1"/>
  <c r="Q1616" i="3"/>
  <c r="R1616" i="3" s="1"/>
  <c r="Q1617" i="3"/>
  <c r="R1617" i="3" s="1"/>
  <c r="Q1618" i="3"/>
  <c r="R1618" i="3" s="1"/>
  <c r="Q1619" i="3"/>
  <c r="R1619" i="3" s="1"/>
  <c r="Q1620" i="3"/>
  <c r="R1620" i="3" s="1"/>
  <c r="Q1623" i="3"/>
  <c r="R1623" i="3" s="1"/>
  <c r="Q1624" i="3"/>
  <c r="R1624" i="3" s="1"/>
  <c r="Q1625" i="3"/>
  <c r="R1625" i="3" s="1"/>
  <c r="Q1626" i="3"/>
  <c r="R1626" i="3" s="1"/>
  <c r="Q1627" i="3"/>
  <c r="R1627" i="3" s="1"/>
  <c r="Q1628" i="3"/>
  <c r="R1628" i="3" s="1"/>
  <c r="Q1629" i="3"/>
  <c r="R1629" i="3" s="1"/>
  <c r="Q1630" i="3"/>
  <c r="R1630" i="3" s="1"/>
  <c r="Q1631" i="3"/>
  <c r="R1631" i="3" s="1"/>
  <c r="Q1632" i="3"/>
  <c r="R1632" i="3" s="1"/>
  <c r="Q1633" i="3"/>
  <c r="R1633" i="3" s="1"/>
  <c r="Q1634" i="3"/>
  <c r="R1634" i="3" s="1"/>
  <c r="Q1635" i="3"/>
  <c r="R1635" i="3" s="1"/>
  <c r="Q1636" i="3"/>
  <c r="R1636" i="3" s="1"/>
  <c r="Q1637" i="3"/>
  <c r="R1637" i="3" s="1"/>
  <c r="Q1638" i="3"/>
  <c r="R1638" i="3" s="1"/>
  <c r="Q1639" i="3"/>
  <c r="R1639" i="3" s="1"/>
  <c r="Q1640" i="3"/>
  <c r="R1640" i="3" s="1"/>
  <c r="Q1643" i="3"/>
  <c r="R1643" i="3" s="1"/>
  <c r="Q1644" i="3"/>
  <c r="R1644" i="3" s="1"/>
  <c r="Q1645" i="3"/>
  <c r="R1645" i="3" s="1"/>
  <c r="Q1646" i="3"/>
  <c r="R1646" i="3" s="1"/>
  <c r="Q1647" i="3"/>
  <c r="R1647" i="3" s="1"/>
  <c r="Q1648" i="3"/>
  <c r="R1648" i="3" s="1"/>
  <c r="Q1649" i="3"/>
  <c r="R1649" i="3" s="1"/>
  <c r="Q1650" i="3"/>
  <c r="R1650" i="3" s="1"/>
  <c r="Q1651" i="3"/>
  <c r="R1651" i="3" s="1"/>
  <c r="Q1652" i="3"/>
  <c r="R1652" i="3" s="1"/>
  <c r="Q1653" i="3"/>
  <c r="R1653" i="3" s="1"/>
  <c r="Q1654" i="3"/>
  <c r="R1654" i="3" s="1"/>
  <c r="A3" i="6"/>
  <c r="I3" i="6" s="1"/>
  <c r="B3" i="6"/>
  <c r="C3" i="6"/>
  <c r="D3" i="6"/>
  <c r="F3" i="6"/>
  <c r="A4" i="6"/>
  <c r="I4" i="6" s="1"/>
  <c r="B4" i="6"/>
  <c r="C4" i="6"/>
  <c r="D4" i="6"/>
  <c r="F4" i="6"/>
  <c r="A5" i="6"/>
  <c r="I5" i="6" s="1"/>
  <c r="B5" i="6"/>
  <c r="C5" i="6"/>
  <c r="D5" i="6"/>
  <c r="F5" i="6"/>
  <c r="A6" i="6"/>
  <c r="I6" i="6" s="1"/>
  <c r="B6" i="6"/>
  <c r="C6" i="6"/>
  <c r="D6" i="6"/>
  <c r="F6" i="6"/>
  <c r="A7" i="6"/>
  <c r="I7" i="6" s="1"/>
  <c r="B7" i="6"/>
  <c r="C7" i="6"/>
  <c r="D7" i="6"/>
  <c r="F7" i="6"/>
  <c r="A8" i="6"/>
  <c r="I8" i="6" s="1"/>
  <c r="B8" i="6"/>
  <c r="C8" i="6"/>
  <c r="D8" i="6"/>
  <c r="F8" i="6"/>
  <c r="G8" i="6" s="1"/>
  <c r="A9" i="6"/>
  <c r="I9" i="6" s="1"/>
  <c r="B9" i="6"/>
  <c r="C9" i="6"/>
  <c r="D9" i="6"/>
  <c r="F9" i="6"/>
  <c r="G9" i="6" s="1"/>
  <c r="A10" i="6"/>
  <c r="I10" i="6" s="1"/>
  <c r="B10" i="6"/>
  <c r="C10" i="6"/>
  <c r="D10" i="6"/>
  <c r="F10" i="6"/>
  <c r="A11" i="6"/>
  <c r="I11" i="6" s="1"/>
  <c r="B11" i="6"/>
  <c r="C11" i="6"/>
  <c r="D11" i="6"/>
  <c r="F11" i="6"/>
  <c r="A12" i="6"/>
  <c r="I12" i="6" s="1"/>
  <c r="B12" i="6"/>
  <c r="C12" i="6"/>
  <c r="D12" i="6"/>
  <c r="F12" i="6"/>
  <c r="G12" i="6" s="1"/>
  <c r="A13" i="6"/>
  <c r="I13" i="6" s="1"/>
  <c r="B13" i="6"/>
  <c r="C13" i="6"/>
  <c r="D13" i="6"/>
  <c r="F13" i="6"/>
  <c r="A14" i="6"/>
  <c r="B14" i="6"/>
  <c r="C14" i="6"/>
  <c r="D14" i="6"/>
  <c r="F14" i="6"/>
  <c r="A15" i="6"/>
  <c r="B15" i="6"/>
  <c r="C15" i="6"/>
  <c r="D15" i="6"/>
  <c r="F15" i="6"/>
  <c r="A16" i="6"/>
  <c r="I16" i="6" s="1"/>
  <c r="B16" i="6"/>
  <c r="C16" i="6"/>
  <c r="D16" i="6"/>
  <c r="F16" i="6"/>
  <c r="G16" i="6" s="1"/>
  <c r="A17" i="6"/>
  <c r="I17" i="6" s="1"/>
  <c r="B17" i="6"/>
  <c r="C17" i="6"/>
  <c r="D17" i="6"/>
  <c r="F17" i="6"/>
  <c r="A18" i="6"/>
  <c r="I18" i="6" s="1"/>
  <c r="B18" i="6"/>
  <c r="C18" i="6"/>
  <c r="D18" i="6"/>
  <c r="F18" i="6"/>
  <c r="A19" i="6"/>
  <c r="I19" i="6" s="1"/>
  <c r="B19" i="6"/>
  <c r="C19" i="6"/>
  <c r="D19" i="6"/>
  <c r="F19" i="6"/>
  <c r="G19" i="6" s="1"/>
  <c r="A20" i="6"/>
  <c r="I20" i="6" s="1"/>
  <c r="B20" i="6"/>
  <c r="C20" i="6"/>
  <c r="D20" i="6"/>
  <c r="F20" i="6"/>
  <c r="A21" i="6"/>
  <c r="I21" i="6" s="1"/>
  <c r="B21" i="6"/>
  <c r="C21" i="6"/>
  <c r="D21" i="6"/>
  <c r="F21" i="6"/>
  <c r="A22" i="6"/>
  <c r="B22" i="6"/>
  <c r="C22" i="6"/>
  <c r="D22" i="6"/>
  <c r="F22" i="6"/>
  <c r="A23" i="6"/>
  <c r="B23" i="6"/>
  <c r="C23" i="6"/>
  <c r="D23" i="6"/>
  <c r="F23" i="6"/>
  <c r="A24" i="6"/>
  <c r="B24" i="6"/>
  <c r="C24" i="6"/>
  <c r="D24" i="6"/>
  <c r="F24" i="6"/>
  <c r="A25" i="6"/>
  <c r="B25" i="6"/>
  <c r="C25" i="6"/>
  <c r="D25" i="6"/>
  <c r="F25" i="6"/>
  <c r="A26" i="6"/>
  <c r="B26" i="6"/>
  <c r="C26" i="6"/>
  <c r="D26" i="6"/>
  <c r="F26" i="6"/>
  <c r="A27" i="6"/>
  <c r="B27" i="6"/>
  <c r="C27" i="6"/>
  <c r="D27" i="6"/>
  <c r="F27" i="6"/>
  <c r="A28" i="6"/>
  <c r="I28" i="6" s="1"/>
  <c r="J28" i="6" s="1"/>
  <c r="B28" i="6"/>
  <c r="C28" i="6"/>
  <c r="D28" i="6"/>
  <c r="F28" i="6"/>
  <c r="H28" i="6" s="1"/>
  <c r="A29" i="6"/>
  <c r="I29" i="6" s="1"/>
  <c r="B29" i="6"/>
  <c r="C29" i="6"/>
  <c r="D29" i="6"/>
  <c r="F29" i="6"/>
  <c r="G29" i="6" s="1"/>
  <c r="A30" i="6"/>
  <c r="I30" i="6" s="1"/>
  <c r="J30" i="6" s="1"/>
  <c r="B30" i="6"/>
  <c r="C30" i="6"/>
  <c r="D30" i="6"/>
  <c r="F30" i="6"/>
  <c r="A31" i="6"/>
  <c r="I31" i="6" s="1"/>
  <c r="J31" i="6" s="1"/>
  <c r="B31" i="6"/>
  <c r="C31" i="6"/>
  <c r="D31" i="6"/>
  <c r="F31" i="6"/>
  <c r="A32" i="6"/>
  <c r="B32" i="6"/>
  <c r="C32" i="6"/>
  <c r="D32" i="6"/>
  <c r="F32" i="6"/>
  <c r="A33" i="6"/>
  <c r="B33" i="6"/>
  <c r="C33" i="6"/>
  <c r="D33" i="6"/>
  <c r="F33" i="6"/>
  <c r="A34" i="6"/>
  <c r="B34" i="6"/>
  <c r="C34" i="6"/>
  <c r="D34" i="6"/>
  <c r="F34" i="6"/>
  <c r="A35" i="6"/>
  <c r="B35" i="6"/>
  <c r="C35" i="6"/>
  <c r="D35" i="6"/>
  <c r="F35" i="6"/>
  <c r="C2" i="6"/>
  <c r="D2" i="6"/>
  <c r="B2" i="6"/>
  <c r="A2" i="6"/>
  <c r="I2" i="6" s="1"/>
  <c r="Y42" i="1"/>
  <c r="Y43" i="1"/>
  <c r="Y44" i="1"/>
  <c r="Y46" i="1"/>
  <c r="Y50"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208" i="1"/>
  <c r="I127" i="6" l="1"/>
  <c r="I341" i="6"/>
  <c r="I307" i="6"/>
  <c r="K307" i="6" s="1"/>
  <c r="G952" i="6"/>
  <c r="G721" i="6"/>
  <c r="G485" i="6"/>
  <c r="G254" i="6"/>
  <c r="I1027" i="6"/>
  <c r="K1027" i="6" s="1"/>
  <c r="G904" i="6"/>
  <c r="G673" i="6"/>
  <c r="G439" i="6"/>
  <c r="G198" i="6"/>
  <c r="G900" i="6"/>
  <c r="G665" i="6"/>
  <c r="G435" i="6"/>
  <c r="G174" i="6"/>
  <c r="G1088" i="6"/>
  <c r="G854" i="6"/>
  <c r="G623" i="6"/>
  <c r="G386" i="6"/>
  <c r="G80" i="6"/>
  <c r="G1012" i="6"/>
  <c r="G775" i="6"/>
  <c r="G545" i="6"/>
  <c r="G310" i="6"/>
  <c r="Q44" i="3"/>
  <c r="R44" i="3" s="1"/>
  <c r="G1370" i="4"/>
  <c r="H1370" i="4" s="1"/>
  <c r="Q725" i="3"/>
  <c r="R725" i="3" s="1"/>
  <c r="Q709" i="3"/>
  <c r="R709" i="3" s="1"/>
  <c r="Q710" i="3"/>
  <c r="R710" i="3" s="1"/>
  <c r="G1058" i="6"/>
  <c r="G998" i="6"/>
  <c r="G948" i="6"/>
  <c r="G882" i="6"/>
  <c r="G823" i="6"/>
  <c r="G767" i="6"/>
  <c r="G711" i="6"/>
  <c r="G645" i="6"/>
  <c r="G593" i="6"/>
  <c r="G533" i="6"/>
  <c r="G481" i="6"/>
  <c r="G415" i="6"/>
  <c r="G356" i="6"/>
  <c r="G302" i="6"/>
  <c r="G246" i="6"/>
  <c r="G152" i="6"/>
  <c r="G1046" i="6"/>
  <c r="G994" i="6"/>
  <c r="G928" i="6"/>
  <c r="G870" i="6"/>
  <c r="G815" i="6"/>
  <c r="G759" i="6"/>
  <c r="G693" i="6"/>
  <c r="G639" i="6"/>
  <c r="G579" i="6"/>
  <c r="G529" i="6"/>
  <c r="G463" i="6"/>
  <c r="G405" i="6"/>
  <c r="G344" i="6"/>
  <c r="G292" i="6"/>
  <c r="G226" i="6"/>
  <c r="G126" i="6"/>
  <c r="G1092" i="6"/>
  <c r="G1042" i="6"/>
  <c r="G976" i="6"/>
  <c r="G918" i="6"/>
  <c r="G858" i="6"/>
  <c r="G805" i="6"/>
  <c r="G739" i="6"/>
  <c r="G687" i="6"/>
  <c r="G627" i="6"/>
  <c r="G575" i="6"/>
  <c r="G505" i="6"/>
  <c r="G451" i="6"/>
  <c r="G390" i="6"/>
  <c r="G340" i="6"/>
  <c r="G274" i="6"/>
  <c r="G216" i="6"/>
  <c r="G110" i="6"/>
  <c r="K678" i="6"/>
  <c r="G4" i="6"/>
  <c r="Q1641" i="3"/>
  <c r="R1641" i="3" s="1"/>
  <c r="Q1642" i="3"/>
  <c r="R1642" i="3" s="1"/>
  <c r="Q1120" i="3"/>
  <c r="R1120" i="3" s="1"/>
  <c r="Q1121" i="3"/>
  <c r="R1121" i="3" s="1"/>
  <c r="G1638" i="4"/>
  <c r="I604" i="6"/>
  <c r="K604" i="6" s="1"/>
  <c r="Q1622" i="3"/>
  <c r="R1622" i="3" s="1"/>
  <c r="Q1621" i="3"/>
  <c r="R1621" i="3" s="1"/>
  <c r="Q1602" i="3"/>
  <c r="R1602" i="3" s="1"/>
  <c r="Q1603" i="3"/>
  <c r="R1603" i="3" s="1"/>
  <c r="G1605" i="4"/>
  <c r="G208" i="6"/>
  <c r="G180" i="6"/>
  <c r="G160" i="6"/>
  <c r="G132" i="6"/>
  <c r="G114" i="6"/>
  <c r="G86" i="6"/>
  <c r="G66" i="6"/>
  <c r="G38" i="6"/>
  <c r="H44" i="6"/>
  <c r="H1054" i="6"/>
  <c r="H994" i="6"/>
  <c r="H964" i="6"/>
  <c r="H924" i="6"/>
  <c r="H864" i="6"/>
  <c r="H833" i="6"/>
  <c r="H785" i="6"/>
  <c r="H733" i="6"/>
  <c r="H673" i="6"/>
  <c r="H643" i="6"/>
  <c r="H605" i="6"/>
  <c r="H545" i="6"/>
  <c r="H515" i="6"/>
  <c r="H467" i="6"/>
  <c r="H415" i="6"/>
  <c r="H354" i="6"/>
  <c r="H324" i="6"/>
  <c r="H284" i="6"/>
  <c r="H224" i="6"/>
  <c r="H194" i="6"/>
  <c r="H146" i="6"/>
  <c r="H94" i="6"/>
  <c r="G1090" i="6"/>
  <c r="G1060" i="6"/>
  <c r="G1044" i="6"/>
  <c r="G1014" i="6"/>
  <c r="G996" i="6"/>
  <c r="G966" i="6"/>
  <c r="G950" i="6"/>
  <c r="G920" i="6"/>
  <c r="G902" i="6"/>
  <c r="G872" i="6"/>
  <c r="G856" i="6"/>
  <c r="G825" i="6"/>
  <c r="G807" i="6"/>
  <c r="G783" i="6"/>
  <c r="G761" i="6"/>
  <c r="G735" i="6"/>
  <c r="G719" i="6"/>
  <c r="G689" i="6"/>
  <c r="G671" i="6"/>
  <c r="G641" i="6"/>
  <c r="G625" i="6"/>
  <c r="G595" i="6"/>
  <c r="G577" i="6"/>
  <c r="G547" i="6"/>
  <c r="G531" i="6"/>
  <c r="G501" i="6"/>
  <c r="G483" i="6"/>
  <c r="G453" i="6"/>
  <c r="G437" i="6"/>
  <c r="G407" i="6"/>
  <c r="G388" i="6"/>
  <c r="G358" i="6"/>
  <c r="G342" i="6"/>
  <c r="G312" i="6"/>
  <c r="G294" i="6"/>
  <c r="G270" i="6"/>
  <c r="G248" i="6"/>
  <c r="G222" i="6"/>
  <c r="G206" i="6"/>
  <c r="G176" i="6"/>
  <c r="G158" i="6"/>
  <c r="G128" i="6"/>
  <c r="G112" i="6"/>
  <c r="G82" i="6"/>
  <c r="G64" i="6"/>
  <c r="H1092" i="6"/>
  <c r="H1052" i="6"/>
  <c r="H992" i="6"/>
  <c r="H962" i="6"/>
  <c r="H914" i="6"/>
  <c r="H862" i="6"/>
  <c r="H801" i="6"/>
  <c r="H771" i="6"/>
  <c r="H731" i="6"/>
  <c r="H671" i="6"/>
  <c r="H641" i="6"/>
  <c r="H595" i="6"/>
  <c r="H543" i="6"/>
  <c r="H483" i="6"/>
  <c r="H453" i="6"/>
  <c r="H413" i="6"/>
  <c r="H352" i="6"/>
  <c r="H322" i="6"/>
  <c r="H274" i="6"/>
  <c r="H222" i="6"/>
  <c r="H162" i="6"/>
  <c r="H132" i="6"/>
  <c r="H92" i="6"/>
  <c r="H1090" i="6"/>
  <c r="H1042" i="6"/>
  <c r="H990" i="6"/>
  <c r="H930" i="6"/>
  <c r="H900" i="6"/>
  <c r="H860" i="6"/>
  <c r="H799" i="6"/>
  <c r="H769" i="6"/>
  <c r="H721" i="6"/>
  <c r="H669" i="6"/>
  <c r="H611" i="6"/>
  <c r="H581" i="6"/>
  <c r="H541" i="6"/>
  <c r="H481" i="6"/>
  <c r="H451" i="6"/>
  <c r="H403" i="6"/>
  <c r="H350" i="6"/>
  <c r="H290" i="6"/>
  <c r="H260" i="6"/>
  <c r="H220" i="6"/>
  <c r="H160" i="6"/>
  <c r="H130" i="6"/>
  <c r="H82" i="6"/>
  <c r="G1082" i="6"/>
  <c r="G1056" i="6"/>
  <c r="G1040" i="6"/>
  <c r="G1010" i="6"/>
  <c r="G992" i="6"/>
  <c r="G962" i="6"/>
  <c r="G946" i="6"/>
  <c r="G916" i="6"/>
  <c r="G898" i="6"/>
  <c r="G868" i="6"/>
  <c r="G851" i="6"/>
  <c r="G821" i="6"/>
  <c r="G803" i="6"/>
  <c r="G773" i="6"/>
  <c r="G757" i="6"/>
  <c r="G727" i="6"/>
  <c r="G709" i="6"/>
  <c r="G679" i="6"/>
  <c r="G663" i="6"/>
  <c r="G633" i="6"/>
  <c r="G615" i="6"/>
  <c r="G591" i="6"/>
  <c r="G569" i="6"/>
  <c r="G543" i="6"/>
  <c r="G527" i="6"/>
  <c r="G497" i="6"/>
  <c r="G479" i="6"/>
  <c r="G449" i="6"/>
  <c r="G433" i="6"/>
  <c r="G403" i="6"/>
  <c r="G384" i="6"/>
  <c r="G354" i="6"/>
  <c r="G338" i="6"/>
  <c r="G308" i="6"/>
  <c r="G290" i="6"/>
  <c r="G260" i="6"/>
  <c r="G244" i="6"/>
  <c r="G214" i="6"/>
  <c r="G196" i="6"/>
  <c r="G166" i="6"/>
  <c r="G150" i="6"/>
  <c r="G120" i="6"/>
  <c r="G102" i="6"/>
  <c r="G78" i="6"/>
  <c r="G56" i="6"/>
  <c r="H1058" i="6"/>
  <c r="H1028" i="6"/>
  <c r="H988" i="6"/>
  <c r="H928" i="6"/>
  <c r="H898" i="6"/>
  <c r="H849" i="6"/>
  <c r="H797" i="6"/>
  <c r="H737" i="6"/>
  <c r="H707" i="6"/>
  <c r="H667" i="6"/>
  <c r="H609" i="6"/>
  <c r="H579" i="6"/>
  <c r="H531" i="6"/>
  <c r="H479" i="6"/>
  <c r="H419" i="6"/>
  <c r="H388" i="6"/>
  <c r="H348" i="6"/>
  <c r="H288" i="6"/>
  <c r="H258" i="6"/>
  <c r="H210" i="6"/>
  <c r="H158" i="6"/>
  <c r="H98" i="6"/>
  <c r="H68" i="6"/>
  <c r="G1096" i="6"/>
  <c r="G1080" i="6"/>
  <c r="G1050" i="6"/>
  <c r="G1032" i="6"/>
  <c r="G1008" i="6"/>
  <c r="G986" i="6"/>
  <c r="G960" i="6"/>
  <c r="G944" i="6"/>
  <c r="G914" i="6"/>
  <c r="G896" i="6"/>
  <c r="G866" i="6"/>
  <c r="G849" i="6"/>
  <c r="G819" i="6"/>
  <c r="G801" i="6"/>
  <c r="G771" i="6"/>
  <c r="G755" i="6"/>
  <c r="G725" i="6"/>
  <c r="G707" i="6"/>
  <c r="G677" i="6"/>
  <c r="G661" i="6"/>
  <c r="G631" i="6"/>
  <c r="G613" i="6"/>
  <c r="G583" i="6"/>
  <c r="G567" i="6"/>
  <c r="G537" i="6"/>
  <c r="G519" i="6"/>
  <c r="G495" i="6"/>
  <c r="G473" i="6"/>
  <c r="G447" i="6"/>
  <c r="G431" i="6"/>
  <c r="G401" i="6"/>
  <c r="G382" i="6"/>
  <c r="G352" i="6"/>
  <c r="G336" i="6"/>
  <c r="G306" i="6"/>
  <c r="G288" i="6"/>
  <c r="G258" i="6"/>
  <c r="G242" i="6"/>
  <c r="G212" i="6"/>
  <c r="G194" i="6"/>
  <c r="G164" i="6"/>
  <c r="G148" i="6"/>
  <c r="G118" i="6"/>
  <c r="G100" i="6"/>
  <c r="G70" i="6"/>
  <c r="G54" i="6"/>
  <c r="H1056" i="6"/>
  <c r="H1026" i="6"/>
  <c r="H978" i="6"/>
  <c r="H926" i="6"/>
  <c r="H866" i="6"/>
  <c r="H835" i="6"/>
  <c r="H795" i="6"/>
  <c r="H735" i="6"/>
  <c r="H705" i="6"/>
  <c r="H657" i="6"/>
  <c r="H607" i="6"/>
  <c r="H547" i="6"/>
  <c r="H517" i="6"/>
  <c r="H477" i="6"/>
  <c r="H417" i="6"/>
  <c r="H386" i="6"/>
  <c r="H338" i="6"/>
  <c r="H286" i="6"/>
  <c r="H226" i="6"/>
  <c r="H196" i="6"/>
  <c r="H156" i="6"/>
  <c r="H96" i="6"/>
  <c r="H66" i="6"/>
  <c r="Q1432" i="3"/>
  <c r="R1432" i="3" s="1"/>
  <c r="Q1430" i="3"/>
  <c r="R1430" i="3" s="1"/>
  <c r="I885" i="6"/>
  <c r="K885" i="6" s="1"/>
  <c r="I315" i="6"/>
  <c r="J315" i="6" s="1"/>
  <c r="I283" i="6"/>
  <c r="J283" i="6" s="1"/>
  <c r="I373" i="6"/>
  <c r="K373" i="6" s="1"/>
  <c r="I648" i="6"/>
  <c r="K648" i="6" s="1"/>
  <c r="I273" i="6"/>
  <c r="K273" i="6" s="1"/>
  <c r="I35" i="6"/>
  <c r="J35" i="6" s="1"/>
  <c r="I173" i="6"/>
  <c r="K173" i="6" s="1"/>
  <c r="I141" i="6"/>
  <c r="K141" i="6" s="1"/>
  <c r="I532" i="6"/>
  <c r="J532" i="6" s="1"/>
  <c r="I27" i="6"/>
  <c r="K27" i="6" s="1"/>
  <c r="I420" i="6"/>
  <c r="J420" i="6" s="1"/>
  <c r="I63" i="6"/>
  <c r="K63" i="6" s="1"/>
  <c r="Q1525" i="3"/>
  <c r="R1525" i="3" s="1"/>
  <c r="I175" i="6"/>
  <c r="K175" i="6" s="1"/>
  <c r="I949" i="6"/>
  <c r="J949" i="6" s="1"/>
  <c r="I822" i="6"/>
  <c r="K822" i="6" s="1"/>
  <c r="H247" i="6"/>
  <c r="G215" i="6"/>
  <c r="G151" i="6"/>
  <c r="K127" i="6"/>
  <c r="H119" i="6"/>
  <c r="G446" i="6"/>
  <c r="G414" i="6"/>
  <c r="G989" i="6"/>
  <c r="H925" i="6"/>
  <c r="G861" i="6"/>
  <c r="I838" i="6"/>
  <c r="K838" i="6" s="1"/>
  <c r="G830" i="6"/>
  <c r="H798" i="6"/>
  <c r="I614" i="6"/>
  <c r="K614" i="6" s="1"/>
  <c r="H542" i="6"/>
  <c r="H510" i="6"/>
  <c r="G381" i="6"/>
  <c r="G349" i="6"/>
  <c r="G317" i="6"/>
  <c r="G253" i="6"/>
  <c r="I165" i="6"/>
  <c r="K165" i="6" s="1"/>
  <c r="G157" i="6"/>
  <c r="G125" i="6"/>
  <c r="G93" i="6"/>
  <c r="G61" i="6"/>
  <c r="H1091" i="6"/>
  <c r="H1027" i="6"/>
  <c r="G995" i="6"/>
  <c r="H963" i="6"/>
  <c r="G899" i="6"/>
  <c r="G867" i="6"/>
  <c r="G836" i="6"/>
  <c r="G804" i="6"/>
  <c r="G772" i="6"/>
  <c r="G740" i="6"/>
  <c r="G708" i="6"/>
  <c r="G676" i="6"/>
  <c r="G644" i="6"/>
  <c r="G548" i="6"/>
  <c r="G516" i="6"/>
  <c r="G1094" i="6"/>
  <c r="G1048" i="6"/>
  <c r="G1000" i="6"/>
  <c r="G954" i="6"/>
  <c r="G912" i="6"/>
  <c r="G864" i="6"/>
  <c r="G817" i="6"/>
  <c r="G769" i="6"/>
  <c r="G723" i="6"/>
  <c r="G675" i="6"/>
  <c r="G629" i="6"/>
  <c r="G581" i="6"/>
  <c r="G535" i="6"/>
  <c r="G487" i="6"/>
  <c r="G441" i="6"/>
  <c r="G399" i="6"/>
  <c r="G350" i="6"/>
  <c r="G304" i="6"/>
  <c r="G256" i="6"/>
  <c r="G210" i="6"/>
  <c r="G162" i="6"/>
  <c r="G116" i="6"/>
  <c r="G68" i="6"/>
  <c r="H46" i="6"/>
  <c r="H1044" i="6"/>
  <c r="H980" i="6"/>
  <c r="H916" i="6"/>
  <c r="H851" i="6"/>
  <c r="H787" i="6"/>
  <c r="H723" i="6"/>
  <c r="H659" i="6"/>
  <c r="H597" i="6"/>
  <c r="H533" i="6"/>
  <c r="H469" i="6"/>
  <c r="H405" i="6"/>
  <c r="H340" i="6"/>
  <c r="H276" i="6"/>
  <c r="H212" i="6"/>
  <c r="H148" i="6"/>
  <c r="H84" i="6"/>
  <c r="G387" i="6"/>
  <c r="G355" i="6"/>
  <c r="I171" i="6"/>
  <c r="J171" i="6" s="1"/>
  <c r="G131" i="6"/>
  <c r="G99" i="6"/>
  <c r="G67" i="6"/>
  <c r="G490" i="6"/>
  <c r="G426" i="6"/>
  <c r="G905" i="6"/>
  <c r="H842" i="6"/>
  <c r="G810" i="6"/>
  <c r="I498" i="6"/>
  <c r="K498" i="6" s="1"/>
  <c r="H31" i="6"/>
  <c r="H15" i="6"/>
  <c r="K3" i="6"/>
  <c r="H389" i="6"/>
  <c r="G357" i="6"/>
  <c r="G229" i="6"/>
  <c r="H2" i="6"/>
  <c r="K6" i="6"/>
  <c r="G395" i="6"/>
  <c r="G363" i="6"/>
  <c r="G203" i="6"/>
  <c r="G5" i="6"/>
  <c r="K5" i="6"/>
  <c r="G297" i="6"/>
  <c r="G105" i="6"/>
  <c r="G400" i="6"/>
  <c r="I919" i="6"/>
  <c r="K919" i="6" s="1"/>
  <c r="H816" i="6"/>
  <c r="G784" i="6"/>
  <c r="H42" i="6"/>
  <c r="H1040" i="6"/>
  <c r="H976" i="6"/>
  <c r="H912" i="6"/>
  <c r="H847" i="6"/>
  <c r="H783" i="6"/>
  <c r="H719" i="6"/>
  <c r="H655" i="6"/>
  <c r="H593" i="6"/>
  <c r="H529" i="6"/>
  <c r="H465" i="6"/>
  <c r="H401" i="6"/>
  <c r="H336" i="6"/>
  <c r="H272" i="6"/>
  <c r="H208" i="6"/>
  <c r="H144" i="6"/>
  <c r="H80" i="6"/>
  <c r="K2" i="6"/>
  <c r="H1088" i="6"/>
  <c r="H1024" i="6"/>
  <c r="H960" i="6"/>
  <c r="H896" i="6"/>
  <c r="H831" i="6"/>
  <c r="H767" i="6"/>
  <c r="H703" i="6"/>
  <c r="H639" i="6"/>
  <c r="H577" i="6"/>
  <c r="H513" i="6"/>
  <c r="H449" i="6"/>
  <c r="H384" i="6"/>
  <c r="H320" i="6"/>
  <c r="H256" i="6"/>
  <c r="H192" i="6"/>
  <c r="H128" i="6"/>
  <c r="H64" i="6"/>
  <c r="G181" i="6"/>
  <c r="G85" i="6"/>
  <c r="I169" i="6"/>
  <c r="K169" i="6" s="1"/>
  <c r="H161" i="6"/>
  <c r="G424" i="6"/>
  <c r="G1095" i="6"/>
  <c r="H1063" i="6"/>
  <c r="H999" i="6"/>
  <c r="G967" i="6"/>
  <c r="H935" i="6"/>
  <c r="G871" i="6"/>
  <c r="H744" i="6"/>
  <c r="G712" i="6"/>
  <c r="G680" i="6"/>
  <c r="G552" i="6"/>
  <c r="G1078" i="6"/>
  <c r="G1030" i="6"/>
  <c r="G984" i="6"/>
  <c r="G936" i="6"/>
  <c r="G890" i="6"/>
  <c r="G847" i="6"/>
  <c r="G799" i="6"/>
  <c r="G753" i="6"/>
  <c r="G705" i="6"/>
  <c r="G659" i="6"/>
  <c r="G611" i="6"/>
  <c r="G565" i="6"/>
  <c r="G517" i="6"/>
  <c r="G471" i="6"/>
  <c r="G423" i="6"/>
  <c r="G376" i="6"/>
  <c r="G334" i="6"/>
  <c r="G286" i="6"/>
  <c r="G240" i="6"/>
  <c r="G192" i="6"/>
  <c r="G146" i="6"/>
  <c r="G98" i="6"/>
  <c r="G52" i="6"/>
  <c r="H1086" i="6"/>
  <c r="H1022" i="6"/>
  <c r="H958" i="6"/>
  <c r="H894" i="6"/>
  <c r="H829" i="6"/>
  <c r="H765" i="6"/>
  <c r="H701" i="6"/>
  <c r="H638" i="6"/>
  <c r="H575" i="6"/>
  <c r="H511" i="6"/>
  <c r="H447" i="6"/>
  <c r="H382" i="6"/>
  <c r="H318" i="6"/>
  <c r="H254" i="6"/>
  <c r="H190" i="6"/>
  <c r="H126" i="6"/>
  <c r="H62" i="6"/>
  <c r="G23" i="6"/>
  <c r="G7" i="6"/>
  <c r="G277" i="6"/>
  <c r="G476" i="6"/>
  <c r="G444" i="6"/>
  <c r="K4" i="6"/>
  <c r="I303" i="6"/>
  <c r="K303" i="6" s="1"/>
  <c r="G199" i="6"/>
  <c r="G167" i="6"/>
  <c r="I143" i="6"/>
  <c r="K143" i="6" s="1"/>
  <c r="G135" i="6"/>
  <c r="I111" i="6"/>
  <c r="K111" i="6" s="1"/>
  <c r="G462" i="6"/>
  <c r="H430" i="6"/>
  <c r="G1069" i="6"/>
  <c r="H1037" i="6"/>
  <c r="G1005" i="6"/>
  <c r="H973" i="6"/>
  <c r="G941" i="6"/>
  <c r="H909" i="6"/>
  <c r="H814" i="6"/>
  <c r="I790" i="6"/>
  <c r="K790" i="6" s="1"/>
  <c r="G782" i="6"/>
  <c r="H750" i="6"/>
  <c r="G718" i="6"/>
  <c r="G654" i="6"/>
  <c r="H622" i="6"/>
  <c r="G1076" i="6"/>
  <c r="G1028" i="6"/>
  <c r="G982" i="6"/>
  <c r="G934" i="6"/>
  <c r="G888" i="6"/>
  <c r="G839" i="6"/>
  <c r="G793" i="6"/>
  <c r="G751" i="6"/>
  <c r="G703" i="6"/>
  <c r="G657" i="6"/>
  <c r="G609" i="6"/>
  <c r="G563" i="6"/>
  <c r="G515" i="6"/>
  <c r="G469" i="6"/>
  <c r="G421" i="6"/>
  <c r="G374" i="6"/>
  <c r="G326" i="6"/>
  <c r="G280" i="6"/>
  <c r="G238" i="6"/>
  <c r="G190" i="6"/>
  <c r="G144" i="6"/>
  <c r="G96" i="6"/>
  <c r="G50" i="6"/>
  <c r="H1084" i="6"/>
  <c r="H1020" i="6"/>
  <c r="H956" i="6"/>
  <c r="H892" i="6"/>
  <c r="H827" i="6"/>
  <c r="H763" i="6"/>
  <c r="H699" i="6"/>
  <c r="H637" i="6"/>
  <c r="H573" i="6"/>
  <c r="H509" i="6"/>
  <c r="H445" i="6"/>
  <c r="H380" i="6"/>
  <c r="H316" i="6"/>
  <c r="H252" i="6"/>
  <c r="H188" i="6"/>
  <c r="H124" i="6"/>
  <c r="H60" i="6"/>
  <c r="K7" i="6"/>
  <c r="G365" i="6"/>
  <c r="K341" i="6"/>
  <c r="G333" i="6"/>
  <c r="H301" i="6"/>
  <c r="G205" i="6"/>
  <c r="G141" i="6"/>
  <c r="G77" i="6"/>
  <c r="G45" i="6"/>
  <c r="G436" i="6"/>
  <c r="G404" i="6"/>
  <c r="G1043" i="6"/>
  <c r="I1019" i="6"/>
  <c r="K1019" i="6" s="1"/>
  <c r="G947" i="6"/>
  <c r="G692" i="6"/>
  <c r="G660" i="6"/>
  <c r="G596" i="6"/>
  <c r="I572" i="6"/>
  <c r="K572" i="6" s="1"/>
  <c r="G564" i="6"/>
  <c r="G1074" i="6"/>
  <c r="G1026" i="6"/>
  <c r="G980" i="6"/>
  <c r="G932" i="6"/>
  <c r="G886" i="6"/>
  <c r="G837" i="6"/>
  <c r="G791" i="6"/>
  <c r="G743" i="6"/>
  <c r="G697" i="6"/>
  <c r="G655" i="6"/>
  <c r="G607" i="6"/>
  <c r="G561" i="6"/>
  <c r="G513" i="6"/>
  <c r="G467" i="6"/>
  <c r="G419" i="6"/>
  <c r="G372" i="6"/>
  <c r="G324" i="6"/>
  <c r="G278" i="6"/>
  <c r="G230" i="6"/>
  <c r="G184" i="6"/>
  <c r="G142" i="6"/>
  <c r="G94" i="6"/>
  <c r="G48" i="6"/>
  <c r="H1076" i="6"/>
  <c r="H1012" i="6"/>
  <c r="H948" i="6"/>
  <c r="H884" i="6"/>
  <c r="H819" i="6"/>
  <c r="H755" i="6"/>
  <c r="H691" i="6"/>
  <c r="H629" i="6"/>
  <c r="H565" i="6"/>
  <c r="H501" i="6"/>
  <c r="H437" i="6"/>
  <c r="H372" i="6"/>
  <c r="H308" i="6"/>
  <c r="H244" i="6"/>
  <c r="H180" i="6"/>
  <c r="H116" i="6"/>
  <c r="G22" i="6"/>
  <c r="G6" i="6"/>
  <c r="I347" i="6"/>
  <c r="K347" i="6" s="1"/>
  <c r="G339" i="6"/>
  <c r="G307" i="6"/>
  <c r="G51" i="6"/>
  <c r="G442" i="6"/>
  <c r="G1017" i="6"/>
  <c r="G953" i="6"/>
  <c r="H698" i="6"/>
  <c r="G666" i="6"/>
  <c r="G506" i="6"/>
  <c r="H70" i="6"/>
  <c r="H102" i="6"/>
  <c r="H134" i="6"/>
  <c r="H166" i="6"/>
  <c r="H198" i="6"/>
  <c r="H230" i="6"/>
  <c r="H262" i="6"/>
  <c r="H294" i="6"/>
  <c r="H326" i="6"/>
  <c r="H358" i="6"/>
  <c r="H390" i="6"/>
  <c r="H423" i="6"/>
  <c r="H455" i="6"/>
  <c r="H487" i="6"/>
  <c r="H519" i="6"/>
  <c r="H551" i="6"/>
  <c r="H583" i="6"/>
  <c r="H615" i="6"/>
  <c r="H645" i="6"/>
  <c r="H677" i="6"/>
  <c r="H709" i="6"/>
  <c r="H741" i="6"/>
  <c r="H773" i="6"/>
  <c r="H805" i="6"/>
  <c r="H837" i="6"/>
  <c r="H870" i="6"/>
  <c r="H902" i="6"/>
  <c r="H934" i="6"/>
  <c r="H966" i="6"/>
  <c r="H998" i="6"/>
  <c r="H1030" i="6"/>
  <c r="H1062" i="6"/>
  <c r="H1094" i="6"/>
  <c r="G40" i="6"/>
  <c r="G72" i="6"/>
  <c r="G104" i="6"/>
  <c r="G136" i="6"/>
  <c r="G168" i="6"/>
  <c r="G200" i="6"/>
  <c r="G232" i="6"/>
  <c r="G264" i="6"/>
  <c r="G296" i="6"/>
  <c r="G328" i="6"/>
  <c r="G360" i="6"/>
  <c r="G392" i="6"/>
  <c r="G425" i="6"/>
  <c r="G457" i="6"/>
  <c r="G489" i="6"/>
  <c r="G521" i="6"/>
  <c r="G553" i="6"/>
  <c r="G585" i="6"/>
  <c r="G617" i="6"/>
  <c r="G649" i="6"/>
  <c r="G681" i="6"/>
  <c r="G713" i="6"/>
  <c r="G745" i="6"/>
  <c r="G777" i="6"/>
  <c r="G809" i="6"/>
  <c r="G841" i="6"/>
  <c r="G874" i="6"/>
  <c r="G906" i="6"/>
  <c r="G938" i="6"/>
  <c r="G970" i="6"/>
  <c r="G1002" i="6"/>
  <c r="G1034" i="6"/>
  <c r="G1066" i="6"/>
  <c r="H72" i="6"/>
  <c r="H104" i="6"/>
  <c r="H136" i="6"/>
  <c r="H168" i="6"/>
  <c r="H200" i="6"/>
  <c r="H232" i="6"/>
  <c r="H264" i="6"/>
  <c r="H296" i="6"/>
  <c r="H328" i="6"/>
  <c r="H360" i="6"/>
  <c r="H392" i="6"/>
  <c r="H425" i="6"/>
  <c r="H457" i="6"/>
  <c r="H489" i="6"/>
  <c r="H521" i="6"/>
  <c r="H553" i="6"/>
  <c r="H585" i="6"/>
  <c r="H617" i="6"/>
  <c r="H647" i="6"/>
  <c r="H679" i="6"/>
  <c r="H711" i="6"/>
  <c r="H743" i="6"/>
  <c r="H775" i="6"/>
  <c r="H807" i="6"/>
  <c r="H839" i="6"/>
  <c r="H872" i="6"/>
  <c r="H904" i="6"/>
  <c r="H936" i="6"/>
  <c r="H968" i="6"/>
  <c r="H1000" i="6"/>
  <c r="H1032" i="6"/>
  <c r="H1064" i="6"/>
  <c r="H1096" i="6"/>
  <c r="G42" i="6"/>
  <c r="G74" i="6"/>
  <c r="G106" i="6"/>
  <c r="G138" i="6"/>
  <c r="G170" i="6"/>
  <c r="G202" i="6"/>
  <c r="G234" i="6"/>
  <c r="G266" i="6"/>
  <c r="G298" i="6"/>
  <c r="G330" i="6"/>
  <c r="G362" i="6"/>
  <c r="G394" i="6"/>
  <c r="G427" i="6"/>
  <c r="G459" i="6"/>
  <c r="G491" i="6"/>
  <c r="G523" i="6"/>
  <c r="G555" i="6"/>
  <c r="G587" i="6"/>
  <c r="G619" i="6"/>
  <c r="G651" i="6"/>
  <c r="G683" i="6"/>
  <c r="G715" i="6"/>
  <c r="G747" i="6"/>
  <c r="G779" i="6"/>
  <c r="G811" i="6"/>
  <c r="G843" i="6"/>
  <c r="G876" i="6"/>
  <c r="G908" i="6"/>
  <c r="G940" i="6"/>
  <c r="G972" i="6"/>
  <c r="G1004" i="6"/>
  <c r="G1036" i="6"/>
  <c r="G1068" i="6"/>
  <c r="H74" i="6"/>
  <c r="H106" i="6"/>
  <c r="H138" i="6"/>
  <c r="H170" i="6"/>
  <c r="H202" i="6"/>
  <c r="H234" i="6"/>
  <c r="H266" i="6"/>
  <c r="H298" i="6"/>
  <c r="H330" i="6"/>
  <c r="H362" i="6"/>
  <c r="H394" i="6"/>
  <c r="H427" i="6"/>
  <c r="H459" i="6"/>
  <c r="H491" i="6"/>
  <c r="H523" i="6"/>
  <c r="H555" i="6"/>
  <c r="H587" i="6"/>
  <c r="H619" i="6"/>
  <c r="H649" i="6"/>
  <c r="H681" i="6"/>
  <c r="H713" i="6"/>
  <c r="H745" i="6"/>
  <c r="H777" i="6"/>
  <c r="H809" i="6"/>
  <c r="H841" i="6"/>
  <c r="H874" i="6"/>
  <c r="H906" i="6"/>
  <c r="H938" i="6"/>
  <c r="H970" i="6"/>
  <c r="H1002" i="6"/>
  <c r="H1034" i="6"/>
  <c r="H1066" i="6"/>
  <c r="H36" i="6"/>
  <c r="G44" i="6"/>
  <c r="G76" i="6"/>
  <c r="G108" i="6"/>
  <c r="G140" i="6"/>
  <c r="G172" i="6"/>
  <c r="G204" i="6"/>
  <c r="G236" i="6"/>
  <c r="G268" i="6"/>
  <c r="G300" i="6"/>
  <c r="G332" i="6"/>
  <c r="G364" i="6"/>
  <c r="G397" i="6"/>
  <c r="G429" i="6"/>
  <c r="G461" i="6"/>
  <c r="G493" i="6"/>
  <c r="G525" i="6"/>
  <c r="G557" i="6"/>
  <c r="G589" i="6"/>
  <c r="G621" i="6"/>
  <c r="G653" i="6"/>
  <c r="G685" i="6"/>
  <c r="G717" i="6"/>
  <c r="G749" i="6"/>
  <c r="G781" i="6"/>
  <c r="G813" i="6"/>
  <c r="G845" i="6"/>
  <c r="G878" i="6"/>
  <c r="G910" i="6"/>
  <c r="G942" i="6"/>
  <c r="G974" i="6"/>
  <c r="G1006" i="6"/>
  <c r="G1038" i="6"/>
  <c r="G1070" i="6"/>
  <c r="H76" i="6"/>
  <c r="H108" i="6"/>
  <c r="H140" i="6"/>
  <c r="H172" i="6"/>
  <c r="H204" i="6"/>
  <c r="H236" i="6"/>
  <c r="H268" i="6"/>
  <c r="H300" i="6"/>
  <c r="H332" i="6"/>
  <c r="H364" i="6"/>
  <c r="H397" i="6"/>
  <c r="H429" i="6"/>
  <c r="H461" i="6"/>
  <c r="H493" i="6"/>
  <c r="H525" i="6"/>
  <c r="H557" i="6"/>
  <c r="H589" i="6"/>
  <c r="H621" i="6"/>
  <c r="H651" i="6"/>
  <c r="H683" i="6"/>
  <c r="H715" i="6"/>
  <c r="H747" i="6"/>
  <c r="H779" i="6"/>
  <c r="H811" i="6"/>
  <c r="H843" i="6"/>
  <c r="H876" i="6"/>
  <c r="H908" i="6"/>
  <c r="H940" i="6"/>
  <c r="H972" i="6"/>
  <c r="H1004" i="6"/>
  <c r="H1036" i="6"/>
  <c r="H1068" i="6"/>
  <c r="H38" i="6"/>
  <c r="H78" i="6"/>
  <c r="H110" i="6"/>
  <c r="H142" i="6"/>
  <c r="H174" i="6"/>
  <c r="H206" i="6"/>
  <c r="H238" i="6"/>
  <c r="H270" i="6"/>
  <c r="H302" i="6"/>
  <c r="H334" i="6"/>
  <c r="H366" i="6"/>
  <c r="H399" i="6"/>
  <c r="H431" i="6"/>
  <c r="H463" i="6"/>
  <c r="H495" i="6"/>
  <c r="H527" i="6"/>
  <c r="H559" i="6"/>
  <c r="H591" i="6"/>
  <c r="H623" i="6"/>
  <c r="H653" i="6"/>
  <c r="H685" i="6"/>
  <c r="H717" i="6"/>
  <c r="H749" i="6"/>
  <c r="H781" i="6"/>
  <c r="H813" i="6"/>
  <c r="H845" i="6"/>
  <c r="H878" i="6"/>
  <c r="H910" i="6"/>
  <c r="H942" i="6"/>
  <c r="H974" i="6"/>
  <c r="H1006" i="6"/>
  <c r="H1038" i="6"/>
  <c r="H1070" i="6"/>
  <c r="H40" i="6"/>
  <c r="H54" i="6"/>
  <c r="H86" i="6"/>
  <c r="H118" i="6"/>
  <c r="H150" i="6"/>
  <c r="H182" i="6"/>
  <c r="H214" i="6"/>
  <c r="H246" i="6"/>
  <c r="H278" i="6"/>
  <c r="H310" i="6"/>
  <c r="H342" i="6"/>
  <c r="H374" i="6"/>
  <c r="H407" i="6"/>
  <c r="H439" i="6"/>
  <c r="H471" i="6"/>
  <c r="H503" i="6"/>
  <c r="H535" i="6"/>
  <c r="H567" i="6"/>
  <c r="H599" i="6"/>
  <c r="H631" i="6"/>
  <c r="H661" i="6"/>
  <c r="H693" i="6"/>
  <c r="H725" i="6"/>
  <c r="H757" i="6"/>
  <c r="H789" i="6"/>
  <c r="H821" i="6"/>
  <c r="H854" i="6"/>
  <c r="H886" i="6"/>
  <c r="H918" i="6"/>
  <c r="H950" i="6"/>
  <c r="H982" i="6"/>
  <c r="H1014" i="6"/>
  <c r="H1046" i="6"/>
  <c r="H1078" i="6"/>
  <c r="H48" i="6"/>
  <c r="H56" i="6"/>
  <c r="H88" i="6"/>
  <c r="H120" i="6"/>
  <c r="H152" i="6"/>
  <c r="H184" i="6"/>
  <c r="H216" i="6"/>
  <c r="H248" i="6"/>
  <c r="H280" i="6"/>
  <c r="H312" i="6"/>
  <c r="H344" i="6"/>
  <c r="H376" i="6"/>
  <c r="H409" i="6"/>
  <c r="H441" i="6"/>
  <c r="H473" i="6"/>
  <c r="H505" i="6"/>
  <c r="H537" i="6"/>
  <c r="H569" i="6"/>
  <c r="H601" i="6"/>
  <c r="H633" i="6"/>
  <c r="H663" i="6"/>
  <c r="H695" i="6"/>
  <c r="H727" i="6"/>
  <c r="H759" i="6"/>
  <c r="H791" i="6"/>
  <c r="H823" i="6"/>
  <c r="H856" i="6"/>
  <c r="H888" i="6"/>
  <c r="H920" i="6"/>
  <c r="H952" i="6"/>
  <c r="H984" i="6"/>
  <c r="H1016" i="6"/>
  <c r="H1048" i="6"/>
  <c r="H1080" i="6"/>
  <c r="H50" i="6"/>
  <c r="G58" i="6"/>
  <c r="G90" i="6"/>
  <c r="G122" i="6"/>
  <c r="G154" i="6"/>
  <c r="G186" i="6"/>
  <c r="G218" i="6"/>
  <c r="G250" i="6"/>
  <c r="G282" i="6"/>
  <c r="G314" i="6"/>
  <c r="G346" i="6"/>
  <c r="G378" i="6"/>
  <c r="G411" i="6"/>
  <c r="G443" i="6"/>
  <c r="G475" i="6"/>
  <c r="G507" i="6"/>
  <c r="G539" i="6"/>
  <c r="G571" i="6"/>
  <c r="G603" i="6"/>
  <c r="G635" i="6"/>
  <c r="G667" i="6"/>
  <c r="G699" i="6"/>
  <c r="G731" i="6"/>
  <c r="G763" i="6"/>
  <c r="G795" i="6"/>
  <c r="G827" i="6"/>
  <c r="G860" i="6"/>
  <c r="G892" i="6"/>
  <c r="G924" i="6"/>
  <c r="G956" i="6"/>
  <c r="G988" i="6"/>
  <c r="G1020" i="6"/>
  <c r="G1052" i="6"/>
  <c r="G1084" i="6"/>
  <c r="H58" i="6"/>
  <c r="H90" i="6"/>
  <c r="H122" i="6"/>
  <c r="H154" i="6"/>
  <c r="H186" i="6"/>
  <c r="H218" i="6"/>
  <c r="H250" i="6"/>
  <c r="H282" i="6"/>
  <c r="H314" i="6"/>
  <c r="H346" i="6"/>
  <c r="H378" i="6"/>
  <c r="H411" i="6"/>
  <c r="H443" i="6"/>
  <c r="H475" i="6"/>
  <c r="H507" i="6"/>
  <c r="H539" i="6"/>
  <c r="H571" i="6"/>
  <c r="H603" i="6"/>
  <c r="H635" i="6"/>
  <c r="H665" i="6"/>
  <c r="H697" i="6"/>
  <c r="H729" i="6"/>
  <c r="H761" i="6"/>
  <c r="H793" i="6"/>
  <c r="H825" i="6"/>
  <c r="H858" i="6"/>
  <c r="H890" i="6"/>
  <c r="H922" i="6"/>
  <c r="H954" i="6"/>
  <c r="H986" i="6"/>
  <c r="H1018" i="6"/>
  <c r="H1050" i="6"/>
  <c r="H1082" i="6"/>
  <c r="G60" i="6"/>
  <c r="G92" i="6"/>
  <c r="G124" i="6"/>
  <c r="G156" i="6"/>
  <c r="G188" i="6"/>
  <c r="G220" i="6"/>
  <c r="G252" i="6"/>
  <c r="G284" i="6"/>
  <c r="G316" i="6"/>
  <c r="G348" i="6"/>
  <c r="G380" i="6"/>
  <c r="G413" i="6"/>
  <c r="G445" i="6"/>
  <c r="G477" i="6"/>
  <c r="G509" i="6"/>
  <c r="G541" i="6"/>
  <c r="G573" i="6"/>
  <c r="G605" i="6"/>
  <c r="G637" i="6"/>
  <c r="G669" i="6"/>
  <c r="G701" i="6"/>
  <c r="G733" i="6"/>
  <c r="G765" i="6"/>
  <c r="G797" i="6"/>
  <c r="G829" i="6"/>
  <c r="G862" i="6"/>
  <c r="G894" i="6"/>
  <c r="G926" i="6"/>
  <c r="G958" i="6"/>
  <c r="G990" i="6"/>
  <c r="G1022" i="6"/>
  <c r="G1054" i="6"/>
  <c r="G1086" i="6"/>
  <c r="G1072" i="6"/>
  <c r="G1024" i="6"/>
  <c r="G978" i="6"/>
  <c r="G930" i="6"/>
  <c r="G884" i="6"/>
  <c r="G835" i="6"/>
  <c r="G789" i="6"/>
  <c r="G741" i="6"/>
  <c r="G695" i="6"/>
  <c r="G647" i="6"/>
  <c r="G601" i="6"/>
  <c r="G559" i="6"/>
  <c r="G511" i="6"/>
  <c r="G465" i="6"/>
  <c r="G417" i="6"/>
  <c r="G370" i="6"/>
  <c r="G322" i="6"/>
  <c r="G276" i="6"/>
  <c r="G228" i="6"/>
  <c r="G182" i="6"/>
  <c r="G134" i="6"/>
  <c r="G88" i="6"/>
  <c r="G46" i="6"/>
  <c r="H1074" i="6"/>
  <c r="H1010" i="6"/>
  <c r="H946" i="6"/>
  <c r="H882" i="6"/>
  <c r="H817" i="6"/>
  <c r="H753" i="6"/>
  <c r="H689" i="6"/>
  <c r="H627" i="6"/>
  <c r="H563" i="6"/>
  <c r="H499" i="6"/>
  <c r="H435" i="6"/>
  <c r="H370" i="6"/>
  <c r="H306" i="6"/>
  <c r="H242" i="6"/>
  <c r="H178" i="6"/>
  <c r="H114" i="6"/>
  <c r="G25" i="6"/>
  <c r="G377" i="6"/>
  <c r="I225" i="6"/>
  <c r="K225" i="6" s="1"/>
  <c r="G121" i="6"/>
  <c r="G416" i="6"/>
  <c r="G1055" i="6"/>
  <c r="G959" i="6"/>
  <c r="H863" i="6"/>
  <c r="G640" i="6"/>
  <c r="H1072" i="6"/>
  <c r="H1008" i="6"/>
  <c r="H944" i="6"/>
  <c r="H880" i="6"/>
  <c r="H815" i="6"/>
  <c r="H751" i="6"/>
  <c r="H687" i="6"/>
  <c r="H625" i="6"/>
  <c r="H561" i="6"/>
  <c r="H497" i="6"/>
  <c r="H433" i="6"/>
  <c r="H368" i="6"/>
  <c r="H304" i="6"/>
  <c r="H240" i="6"/>
  <c r="H176" i="6"/>
  <c r="H112" i="6"/>
  <c r="G287" i="6"/>
  <c r="G255" i="6"/>
  <c r="G223" i="6"/>
  <c r="G191" i="6"/>
  <c r="G1093" i="6"/>
  <c r="G806" i="6"/>
  <c r="G550" i="6"/>
  <c r="G1062" i="6"/>
  <c r="G1016" i="6"/>
  <c r="G968" i="6"/>
  <c r="G922" i="6"/>
  <c r="G880" i="6"/>
  <c r="G831" i="6"/>
  <c r="G785" i="6"/>
  <c r="G737" i="6"/>
  <c r="G691" i="6"/>
  <c r="G643" i="6"/>
  <c r="G597" i="6"/>
  <c r="G549" i="6"/>
  <c r="G503" i="6"/>
  <c r="G455" i="6"/>
  <c r="G409" i="6"/>
  <c r="G366" i="6"/>
  <c r="G318" i="6"/>
  <c r="G272" i="6"/>
  <c r="G224" i="6"/>
  <c r="G178" i="6"/>
  <c r="G130" i="6"/>
  <c r="G84" i="6"/>
  <c r="G36" i="6"/>
  <c r="H1060" i="6"/>
  <c r="H996" i="6"/>
  <c r="H932" i="6"/>
  <c r="H868" i="6"/>
  <c r="H803" i="6"/>
  <c r="H739" i="6"/>
  <c r="H675" i="6"/>
  <c r="H613" i="6"/>
  <c r="H549" i="6"/>
  <c r="H485" i="6"/>
  <c r="H421" i="6"/>
  <c r="H356" i="6"/>
  <c r="H292" i="6"/>
  <c r="H228" i="6"/>
  <c r="H164" i="6"/>
  <c r="H100" i="6"/>
  <c r="H1019" i="6"/>
  <c r="G987" i="6"/>
  <c r="H955" i="6"/>
  <c r="G923" i="6"/>
  <c r="H891" i="6"/>
  <c r="G859" i="6"/>
  <c r="G796" i="6"/>
  <c r="G764" i="6"/>
  <c r="G700" i="6"/>
  <c r="G668" i="6"/>
  <c r="G604" i="6"/>
  <c r="G508" i="6"/>
  <c r="G155" i="6"/>
  <c r="G897" i="6"/>
  <c r="H706" i="6"/>
  <c r="G101" i="6"/>
  <c r="G460" i="6"/>
  <c r="G396" i="6"/>
  <c r="G1035" i="6"/>
  <c r="G971" i="6"/>
  <c r="G907" i="6"/>
  <c r="G875" i="6"/>
  <c r="G844" i="6"/>
  <c r="G812" i="6"/>
  <c r="G780" i="6"/>
  <c r="G716" i="6"/>
  <c r="G684" i="6"/>
  <c r="G652" i="6"/>
  <c r="G588" i="6"/>
  <c r="G556" i="6"/>
  <c r="G524" i="6"/>
  <c r="G492" i="6"/>
  <c r="G43" i="6"/>
  <c r="G1073" i="6"/>
  <c r="G754" i="6"/>
  <c r="G658" i="6"/>
  <c r="G1047" i="6"/>
  <c r="G919" i="6"/>
  <c r="I895" i="6"/>
  <c r="K895" i="6" s="1"/>
  <c r="I863" i="6"/>
  <c r="K863" i="6" s="1"/>
  <c r="G824" i="6"/>
  <c r="I640" i="6"/>
  <c r="K640" i="6" s="1"/>
  <c r="H600" i="6"/>
  <c r="Q1301" i="3"/>
  <c r="R1301" i="3" s="1"/>
  <c r="Q1302" i="3"/>
  <c r="R1302" i="3" s="1"/>
  <c r="I582" i="6"/>
  <c r="K582" i="6" s="1"/>
  <c r="I363" i="6"/>
  <c r="K363" i="6" s="1"/>
  <c r="I203" i="6"/>
  <c r="J203" i="6" s="1"/>
  <c r="I75" i="6"/>
  <c r="K75" i="6" s="1"/>
  <c r="I59" i="6"/>
  <c r="K59" i="6" s="1"/>
  <c r="I43" i="6"/>
  <c r="K43" i="6" s="1"/>
  <c r="I1009" i="6"/>
  <c r="K1009" i="6" s="1"/>
  <c r="I945" i="6"/>
  <c r="K945" i="6" s="1"/>
  <c r="I738" i="6"/>
  <c r="K738" i="6" s="1"/>
  <c r="I706" i="6"/>
  <c r="K706" i="6" s="1"/>
  <c r="Q1241" i="3"/>
  <c r="R1241" i="3" s="1"/>
  <c r="I321" i="6"/>
  <c r="K321" i="6" s="1"/>
  <c r="I129" i="6"/>
  <c r="K129" i="6" s="1"/>
  <c r="I472" i="6"/>
  <c r="K472" i="6" s="1"/>
  <c r="I935" i="6"/>
  <c r="K935" i="6" s="1"/>
  <c r="I855" i="6"/>
  <c r="K855" i="6" s="1"/>
  <c r="I792" i="6"/>
  <c r="K792" i="6" s="1"/>
  <c r="I744" i="6"/>
  <c r="J744" i="6" s="1"/>
  <c r="I728" i="6"/>
  <c r="J728" i="6" s="1"/>
  <c r="Q1553" i="3"/>
  <c r="R1553" i="3" s="1"/>
  <c r="Q1554" i="3"/>
  <c r="R1554" i="3" s="1"/>
  <c r="Q1561" i="3"/>
  <c r="R1561" i="3" s="1"/>
  <c r="Q1562" i="3"/>
  <c r="R1562" i="3" s="1"/>
  <c r="Q1403" i="3"/>
  <c r="R1403" i="3" s="1"/>
  <c r="Q1404" i="3"/>
  <c r="R1404" i="3" s="1"/>
  <c r="Q1384" i="3"/>
  <c r="R1384" i="3" s="1"/>
  <c r="Q1385" i="3"/>
  <c r="R1385" i="3" s="1"/>
  <c r="I263" i="6"/>
  <c r="K263" i="6" s="1"/>
  <c r="I215" i="6"/>
  <c r="K215" i="6" s="1"/>
  <c r="I151" i="6"/>
  <c r="K151" i="6" s="1"/>
  <c r="I119" i="6"/>
  <c r="J119" i="6" s="1"/>
  <c r="I103" i="6"/>
  <c r="K103" i="6" s="1"/>
  <c r="I973" i="6"/>
  <c r="J973" i="6" s="1"/>
  <c r="I925" i="6"/>
  <c r="K925" i="6" s="1"/>
  <c r="I798" i="6"/>
  <c r="K798" i="6" s="1"/>
  <c r="I782" i="6"/>
  <c r="J782" i="6" s="1"/>
  <c r="G482" i="6"/>
  <c r="G434" i="6"/>
  <c r="G1025" i="6"/>
  <c r="G802" i="6"/>
  <c r="G722" i="6"/>
  <c r="G690" i="6"/>
  <c r="G13" i="6"/>
  <c r="G193" i="6"/>
  <c r="G536" i="6"/>
  <c r="H504" i="6"/>
  <c r="G169" i="6"/>
  <c r="G89" i="6"/>
  <c r="G73" i="6"/>
  <c r="G41" i="6"/>
  <c r="H943" i="6"/>
  <c r="H879" i="6"/>
  <c r="G768" i="6"/>
  <c r="G736" i="6"/>
  <c r="G672" i="6"/>
  <c r="H608" i="6"/>
  <c r="G496" i="6"/>
  <c r="G582" i="6"/>
  <c r="I997" i="6"/>
  <c r="K997" i="6" s="1"/>
  <c r="I1003" i="6"/>
  <c r="J1003" i="6" s="1"/>
  <c r="H77" i="6"/>
  <c r="G734" i="6"/>
  <c r="H93" i="6"/>
  <c r="H205" i="6"/>
  <c r="G943" i="6"/>
  <c r="H726" i="6"/>
  <c r="H233" i="6"/>
  <c r="H462" i="6"/>
  <c r="H959" i="6"/>
  <c r="H768" i="6"/>
  <c r="H57" i="6"/>
  <c r="G119" i="6"/>
  <c r="I965" i="6"/>
  <c r="J965" i="6" s="1"/>
  <c r="H941" i="6"/>
  <c r="G389" i="6"/>
  <c r="G955" i="6"/>
  <c r="H780" i="6"/>
  <c r="H365" i="6"/>
  <c r="H995" i="6"/>
  <c r="H989" i="6"/>
  <c r="H516" i="6"/>
  <c r="H416" i="6"/>
  <c r="G706" i="6"/>
  <c r="H859" i="6"/>
  <c r="G301" i="6"/>
  <c r="H987" i="6"/>
  <c r="H836" i="6"/>
  <c r="G237" i="6"/>
  <c r="H582" i="6"/>
  <c r="H764" i="6"/>
  <c r="H436" i="6"/>
  <c r="H907" i="6"/>
  <c r="H893" i="6"/>
  <c r="H191" i="6"/>
  <c r="H660" i="6"/>
  <c r="H1065" i="6"/>
  <c r="H624" i="6"/>
  <c r="H345" i="6"/>
  <c r="H243" i="6"/>
  <c r="G879" i="6"/>
  <c r="G832" i="6"/>
  <c r="G688" i="6"/>
  <c r="H806" i="6"/>
  <c r="H736" i="6"/>
  <c r="H83" i="6"/>
  <c r="H99" i="6"/>
  <c r="H307" i="6"/>
  <c r="H1033" i="6"/>
  <c r="G891" i="6"/>
  <c r="G714" i="6"/>
  <c r="H915" i="6"/>
  <c r="H694" i="6"/>
  <c r="H592" i="6"/>
  <c r="H460" i="6"/>
  <c r="H448" i="6"/>
  <c r="H434" i="6"/>
  <c r="H387" i="6"/>
  <c r="H199" i="6"/>
  <c r="H101" i="6"/>
  <c r="H355" i="6"/>
  <c r="H446" i="6"/>
  <c r="H668" i="6"/>
  <c r="H1055" i="6"/>
  <c r="H179" i="6"/>
  <c r="H51" i="6"/>
  <c r="H297" i="6"/>
  <c r="H426" i="6"/>
  <c r="H640" i="6"/>
  <c r="G1071" i="6"/>
  <c r="G816" i="6"/>
  <c r="G608" i="6"/>
  <c r="I626" i="6"/>
  <c r="K626" i="6" s="1"/>
  <c r="I642" i="6"/>
  <c r="K642" i="6" s="1"/>
  <c r="H1073" i="6"/>
  <c r="H1045" i="6"/>
  <c r="H211" i="6"/>
  <c r="H4" i="6"/>
  <c r="H105" i="6"/>
  <c r="G1083" i="6"/>
  <c r="G281" i="6"/>
  <c r="G28" i="6"/>
  <c r="H13" i="6"/>
  <c r="H802" i="6"/>
  <c r="H630" i="6"/>
  <c r="H602" i="6"/>
  <c r="H458" i="6"/>
  <c r="H325" i="6"/>
  <c r="H265" i="6"/>
  <c r="H183" i="6"/>
  <c r="H22" i="6"/>
  <c r="H121" i="6"/>
  <c r="H395" i="6"/>
  <c r="H490" i="6"/>
  <c r="H810" i="6"/>
  <c r="G1007" i="6"/>
  <c r="G826" i="6"/>
  <c r="G752" i="6"/>
  <c r="G650" i="6"/>
  <c r="G574" i="6"/>
  <c r="G371" i="6"/>
  <c r="G15" i="6"/>
  <c r="H12" i="6"/>
  <c r="H897" i="6"/>
  <c r="H812" i="6"/>
  <c r="H468" i="6"/>
  <c r="H277" i="6"/>
  <c r="H23" i="6"/>
  <c r="H131" i="6"/>
  <c r="H396" i="6"/>
  <c r="H538" i="6"/>
  <c r="H830" i="6"/>
  <c r="G778" i="6"/>
  <c r="G1019" i="6"/>
  <c r="G542" i="6"/>
  <c r="G217" i="6"/>
  <c r="I69" i="6"/>
  <c r="K69" i="6" s="1"/>
  <c r="I235" i="6"/>
  <c r="J235" i="6" s="1"/>
  <c r="H1081" i="6"/>
  <c r="H1025" i="6"/>
  <c r="H937" i="6"/>
  <c r="H883" i="6"/>
  <c r="H756" i="6"/>
  <c r="H700" i="6"/>
  <c r="H570" i="6"/>
  <c r="H524" i="6"/>
  <c r="H480" i="6"/>
  <c r="H335" i="6"/>
  <c r="H45" i="6"/>
  <c r="H141" i="6"/>
  <c r="H400" i="6"/>
  <c r="H550" i="6"/>
  <c r="H875" i="6"/>
  <c r="G35" i="6"/>
  <c r="H35" i="6"/>
  <c r="G3" i="6"/>
  <c r="H3" i="6"/>
  <c r="G385" i="6"/>
  <c r="H385" i="6"/>
  <c r="G177" i="6"/>
  <c r="H177" i="6"/>
  <c r="G81" i="6"/>
  <c r="H81" i="6"/>
  <c r="G49" i="6"/>
  <c r="H49" i="6"/>
  <c r="G456" i="6"/>
  <c r="H456" i="6"/>
  <c r="G1015" i="6"/>
  <c r="H1015" i="6"/>
  <c r="G983" i="6"/>
  <c r="H983" i="6"/>
  <c r="G951" i="6"/>
  <c r="H951" i="6"/>
  <c r="G887" i="6"/>
  <c r="H887" i="6"/>
  <c r="H760" i="6"/>
  <c r="G760" i="6"/>
  <c r="G584" i="6"/>
  <c r="H584" i="6"/>
  <c r="G520" i="6"/>
  <c r="H520" i="6"/>
  <c r="G30" i="6"/>
  <c r="H30" i="6"/>
  <c r="G14" i="6"/>
  <c r="H14" i="6"/>
  <c r="G391" i="6"/>
  <c r="H391" i="6"/>
  <c r="G375" i="6"/>
  <c r="H375" i="6"/>
  <c r="G359" i="6"/>
  <c r="H359" i="6"/>
  <c r="G327" i="6"/>
  <c r="H327" i="6"/>
  <c r="G295" i="6"/>
  <c r="H295" i="6"/>
  <c r="G279" i="6"/>
  <c r="H279" i="6"/>
  <c r="G263" i="6"/>
  <c r="H263" i="6"/>
  <c r="G231" i="6"/>
  <c r="H231" i="6"/>
  <c r="G600" i="6"/>
  <c r="G161" i="6"/>
  <c r="H1095" i="6"/>
  <c r="H712" i="6"/>
  <c r="H824" i="6"/>
  <c r="G935" i="6"/>
  <c r="G744" i="6"/>
  <c r="G247" i="6"/>
  <c r="H311" i="6"/>
  <c r="H255" i="6"/>
  <c r="H43" i="6"/>
  <c r="H363" i="6"/>
  <c r="H1093" i="6"/>
  <c r="H1013" i="6"/>
  <c r="H722" i="6"/>
  <c r="H658" i="6"/>
  <c r="G27" i="6"/>
  <c r="H27" i="6"/>
  <c r="G11" i="6"/>
  <c r="H11" i="6"/>
  <c r="G369" i="6"/>
  <c r="H369" i="6"/>
  <c r="G353" i="6"/>
  <c r="H353" i="6"/>
  <c r="G337" i="6"/>
  <c r="H337" i="6"/>
  <c r="H305" i="6"/>
  <c r="G305" i="6"/>
  <c r="G289" i="6"/>
  <c r="H289" i="6"/>
  <c r="G273" i="6"/>
  <c r="H273" i="6"/>
  <c r="G257" i="6"/>
  <c r="H257" i="6"/>
  <c r="G241" i="6"/>
  <c r="H241" i="6"/>
  <c r="H225" i="6"/>
  <c r="G225" i="6"/>
  <c r="G209" i="6"/>
  <c r="H209" i="6"/>
  <c r="G145" i="6"/>
  <c r="H145" i="6"/>
  <c r="G65" i="6"/>
  <c r="H65" i="6"/>
  <c r="H472" i="6"/>
  <c r="G472" i="6"/>
  <c r="H408" i="6"/>
  <c r="G408" i="6"/>
  <c r="G1079" i="6"/>
  <c r="H1079" i="6"/>
  <c r="G1031" i="6"/>
  <c r="H1031" i="6"/>
  <c r="H808" i="6"/>
  <c r="G808" i="6"/>
  <c r="G792" i="6"/>
  <c r="H792" i="6"/>
  <c r="G776" i="6"/>
  <c r="H776" i="6"/>
  <c r="G664" i="6"/>
  <c r="H664" i="6"/>
  <c r="G648" i="6"/>
  <c r="H648" i="6"/>
  <c r="H568" i="6"/>
  <c r="G568" i="6"/>
  <c r="G1063" i="6"/>
  <c r="G504" i="6"/>
  <c r="H19" i="6"/>
  <c r="H871" i="6"/>
  <c r="H552" i="6"/>
  <c r="H193" i="6"/>
  <c r="H919" i="6"/>
  <c r="G34" i="6"/>
  <c r="H34" i="6"/>
  <c r="G26" i="6"/>
  <c r="H26" i="6"/>
  <c r="G18" i="6"/>
  <c r="H18" i="6"/>
  <c r="G10" i="6"/>
  <c r="H10" i="6"/>
  <c r="G383" i="6"/>
  <c r="H383" i="6"/>
  <c r="G367" i="6"/>
  <c r="H367" i="6"/>
  <c r="G319" i="6"/>
  <c r="H319" i="6"/>
  <c r="G303" i="6"/>
  <c r="H303" i="6"/>
  <c r="G271" i="6"/>
  <c r="H271" i="6"/>
  <c r="G143" i="6"/>
  <c r="H143" i="6"/>
  <c r="G95" i="6"/>
  <c r="H95" i="6"/>
  <c r="G63" i="6"/>
  <c r="H63" i="6"/>
  <c r="G486" i="6"/>
  <c r="H486" i="6"/>
  <c r="G438" i="6"/>
  <c r="H438" i="6"/>
  <c r="G406" i="6"/>
  <c r="H406" i="6"/>
  <c r="G1029" i="6"/>
  <c r="H1029" i="6"/>
  <c r="G997" i="6"/>
  <c r="H997" i="6"/>
  <c r="G965" i="6"/>
  <c r="H965" i="6"/>
  <c r="G949" i="6"/>
  <c r="H949" i="6"/>
  <c r="G933" i="6"/>
  <c r="H933" i="6"/>
  <c r="G917" i="6"/>
  <c r="H917" i="6"/>
  <c r="G774" i="6"/>
  <c r="H774" i="6"/>
  <c r="G742" i="6"/>
  <c r="H742" i="6"/>
  <c r="G710" i="6"/>
  <c r="H710" i="6"/>
  <c r="G678" i="6"/>
  <c r="H678" i="6"/>
  <c r="G502" i="6"/>
  <c r="H502" i="6"/>
  <c r="H16" i="6"/>
  <c r="H1077" i="6"/>
  <c r="H680" i="6"/>
  <c r="H536" i="6"/>
  <c r="H203" i="6"/>
  <c r="H482" i="6"/>
  <c r="G321" i="6"/>
  <c r="H321" i="6"/>
  <c r="G129" i="6"/>
  <c r="H129" i="6"/>
  <c r="G113" i="6"/>
  <c r="H113" i="6"/>
  <c r="H97" i="6"/>
  <c r="G97" i="6"/>
  <c r="G488" i="6"/>
  <c r="H488" i="6"/>
  <c r="G440" i="6"/>
  <c r="H440" i="6"/>
  <c r="G903" i="6"/>
  <c r="H903" i="6"/>
  <c r="G855" i="6"/>
  <c r="H855" i="6"/>
  <c r="G840" i="6"/>
  <c r="H840" i="6"/>
  <c r="G728" i="6"/>
  <c r="H728" i="6"/>
  <c r="H696" i="6"/>
  <c r="G696" i="6"/>
  <c r="H632" i="6"/>
  <c r="G632" i="6"/>
  <c r="G616" i="6"/>
  <c r="H616" i="6"/>
  <c r="H424" i="6"/>
  <c r="G351" i="6"/>
  <c r="H351" i="6"/>
  <c r="G239" i="6"/>
  <c r="H239" i="6"/>
  <c r="G207" i="6"/>
  <c r="H207" i="6"/>
  <c r="G175" i="6"/>
  <c r="H175" i="6"/>
  <c r="G159" i="6"/>
  <c r="H159" i="6"/>
  <c r="G127" i="6"/>
  <c r="H127" i="6"/>
  <c r="G111" i="6"/>
  <c r="H111" i="6"/>
  <c r="G79" i="6"/>
  <c r="H79" i="6"/>
  <c r="G47" i="6"/>
  <c r="H47" i="6"/>
  <c r="G470" i="6"/>
  <c r="H470" i="6"/>
  <c r="G454" i="6"/>
  <c r="H454" i="6"/>
  <c r="G422" i="6"/>
  <c r="H422" i="6"/>
  <c r="G1061" i="6"/>
  <c r="H1061" i="6"/>
  <c r="G981" i="6"/>
  <c r="H981" i="6"/>
  <c r="G901" i="6"/>
  <c r="H901" i="6"/>
  <c r="G885" i="6"/>
  <c r="H885" i="6"/>
  <c r="G869" i="6"/>
  <c r="H869" i="6"/>
  <c r="G853" i="6"/>
  <c r="H853" i="6"/>
  <c r="G838" i="6"/>
  <c r="H838" i="6"/>
  <c r="G822" i="6"/>
  <c r="H822" i="6"/>
  <c r="G790" i="6"/>
  <c r="H790" i="6"/>
  <c r="G758" i="6"/>
  <c r="H758" i="6"/>
  <c r="G662" i="6"/>
  <c r="H662" i="6"/>
  <c r="G646" i="6"/>
  <c r="H646" i="6"/>
  <c r="G614" i="6"/>
  <c r="H614" i="6"/>
  <c r="G598" i="6"/>
  <c r="H598" i="6"/>
  <c r="G566" i="6"/>
  <c r="H566" i="6"/>
  <c r="G534" i="6"/>
  <c r="H534" i="6"/>
  <c r="G518" i="6"/>
  <c r="H518" i="6"/>
  <c r="H223" i="6"/>
  <c r="H155" i="6"/>
  <c r="H754" i="6"/>
  <c r="G32" i="6"/>
  <c r="H32" i="6"/>
  <c r="G24" i="6"/>
  <c r="H24" i="6"/>
  <c r="H379" i="6"/>
  <c r="G379" i="6"/>
  <c r="G347" i="6"/>
  <c r="H347" i="6"/>
  <c r="G331" i="6"/>
  <c r="H331" i="6"/>
  <c r="G315" i="6"/>
  <c r="H315" i="6"/>
  <c r="G299" i="6"/>
  <c r="H299" i="6"/>
  <c r="G283" i="6"/>
  <c r="H283" i="6"/>
  <c r="G267" i="6"/>
  <c r="H267" i="6"/>
  <c r="G251" i="6"/>
  <c r="H251" i="6"/>
  <c r="G235" i="6"/>
  <c r="H235" i="6"/>
  <c r="G219" i="6"/>
  <c r="H219" i="6"/>
  <c r="G187" i="6"/>
  <c r="H187" i="6"/>
  <c r="G171" i="6"/>
  <c r="H171" i="6"/>
  <c r="G139" i="6"/>
  <c r="H139" i="6"/>
  <c r="G123" i="6"/>
  <c r="H123" i="6"/>
  <c r="G107" i="6"/>
  <c r="H107" i="6"/>
  <c r="G91" i="6"/>
  <c r="H91" i="6"/>
  <c r="G75" i="6"/>
  <c r="H75" i="6"/>
  <c r="G59" i="6"/>
  <c r="H59" i="6"/>
  <c r="G466" i="6"/>
  <c r="H466" i="6"/>
  <c r="G450" i="6"/>
  <c r="H450" i="6"/>
  <c r="G418" i="6"/>
  <c r="H418" i="6"/>
  <c r="G402" i="6"/>
  <c r="H402" i="6"/>
  <c r="G1089" i="6"/>
  <c r="H1089" i="6"/>
  <c r="G1057" i="6"/>
  <c r="H1057" i="6"/>
  <c r="G1041" i="6"/>
  <c r="H1041" i="6"/>
  <c r="G1009" i="6"/>
  <c r="H1009" i="6"/>
  <c r="G993" i="6"/>
  <c r="H993" i="6"/>
  <c r="G977" i="6"/>
  <c r="H977" i="6"/>
  <c r="G961" i="6"/>
  <c r="H961" i="6"/>
  <c r="G945" i="6"/>
  <c r="H945" i="6"/>
  <c r="G929" i="6"/>
  <c r="H929" i="6"/>
  <c r="G913" i="6"/>
  <c r="H913" i="6"/>
  <c r="G881" i="6"/>
  <c r="H881" i="6"/>
  <c r="G865" i="6"/>
  <c r="H865" i="6"/>
  <c r="G850" i="6"/>
  <c r="H850" i="6"/>
  <c r="H834" i="6"/>
  <c r="G834" i="6"/>
  <c r="G818" i="6"/>
  <c r="H818" i="6"/>
  <c r="G786" i="6"/>
  <c r="H786" i="6"/>
  <c r="H770" i="6"/>
  <c r="G770" i="6"/>
  <c r="G738" i="6"/>
  <c r="H738" i="6"/>
  <c r="G674" i="6"/>
  <c r="H674" i="6"/>
  <c r="G642" i="6"/>
  <c r="H642" i="6"/>
  <c r="G626" i="6"/>
  <c r="H626" i="6"/>
  <c r="G610" i="6"/>
  <c r="H610" i="6"/>
  <c r="G594" i="6"/>
  <c r="H594" i="6"/>
  <c r="G578" i="6"/>
  <c r="H578" i="6"/>
  <c r="G562" i="6"/>
  <c r="H562" i="6"/>
  <c r="G546" i="6"/>
  <c r="H546" i="6"/>
  <c r="G530" i="6"/>
  <c r="H530" i="6"/>
  <c r="G514" i="6"/>
  <c r="H514" i="6"/>
  <c r="G498" i="6"/>
  <c r="H498" i="6"/>
  <c r="G999" i="6"/>
  <c r="G343" i="6"/>
  <c r="H1047" i="6"/>
  <c r="H690" i="6"/>
  <c r="H287" i="6"/>
  <c r="H6" i="6"/>
  <c r="H967" i="6"/>
  <c r="G21" i="6"/>
  <c r="H21" i="6"/>
  <c r="G373" i="6"/>
  <c r="H373" i="6"/>
  <c r="G341" i="6"/>
  <c r="H341" i="6"/>
  <c r="G309" i="6"/>
  <c r="H309" i="6"/>
  <c r="G213" i="6"/>
  <c r="H213" i="6"/>
  <c r="G165" i="6"/>
  <c r="H165" i="6"/>
  <c r="G133" i="6"/>
  <c r="H133" i="6"/>
  <c r="G117" i="6"/>
  <c r="H117" i="6"/>
  <c r="G69" i="6"/>
  <c r="H69" i="6"/>
  <c r="G53" i="6"/>
  <c r="H53" i="6"/>
  <c r="G37" i="6"/>
  <c r="H37" i="6"/>
  <c r="G428" i="6"/>
  <c r="H428" i="6"/>
  <c r="G412" i="6"/>
  <c r="H412" i="6"/>
  <c r="G1067" i="6"/>
  <c r="H1067" i="6"/>
  <c r="G1051" i="6"/>
  <c r="H1051" i="6"/>
  <c r="G1003" i="6"/>
  <c r="H1003" i="6"/>
  <c r="G939" i="6"/>
  <c r="H939" i="6"/>
  <c r="G828" i="6"/>
  <c r="H828" i="6"/>
  <c r="G748" i="6"/>
  <c r="H748" i="6"/>
  <c r="G732" i="6"/>
  <c r="H732" i="6"/>
  <c r="G636" i="6"/>
  <c r="H636" i="6"/>
  <c r="G620" i="6"/>
  <c r="H620" i="6"/>
  <c r="G572" i="6"/>
  <c r="H572" i="6"/>
  <c r="G540" i="6"/>
  <c r="H540" i="6"/>
  <c r="G1037" i="6"/>
  <c r="G973" i="6"/>
  <c r="G909" i="6"/>
  <c r="G842" i="6"/>
  <c r="G430" i="6"/>
  <c r="G293" i="6"/>
  <c r="G137" i="6"/>
  <c r="G109" i="6"/>
  <c r="I355" i="6"/>
  <c r="K355" i="6" s="1"/>
  <c r="I1049" i="6"/>
  <c r="J1049" i="6" s="1"/>
  <c r="H41" i="6"/>
  <c r="H1085" i="6"/>
  <c r="H1035" i="6"/>
  <c r="H794" i="6"/>
  <c r="H704" i="6"/>
  <c r="H682" i="6"/>
  <c r="H672" i="6"/>
  <c r="H652" i="6"/>
  <c r="H606" i="6"/>
  <c r="H528" i="6"/>
  <c r="H508" i="6"/>
  <c r="H496" i="6"/>
  <c r="H361" i="6"/>
  <c r="H349" i="6"/>
  <c r="H245" i="6"/>
  <c r="H147" i="6"/>
  <c r="H135" i="6"/>
  <c r="H73" i="6"/>
  <c r="H5" i="6"/>
  <c r="H85" i="6"/>
  <c r="H181" i="6"/>
  <c r="H357" i="6"/>
  <c r="H548" i="6"/>
  <c r="H905" i="6"/>
  <c r="H1043" i="6"/>
  <c r="G398" i="6"/>
  <c r="H398" i="6"/>
  <c r="G702" i="6"/>
  <c r="H702" i="6"/>
  <c r="H686" i="6"/>
  <c r="G686" i="6"/>
  <c r="H590" i="6"/>
  <c r="G590" i="6"/>
  <c r="H558" i="6"/>
  <c r="G558" i="6"/>
  <c r="G510" i="6"/>
  <c r="H1053" i="6"/>
  <c r="H151" i="6"/>
  <c r="G33" i="6"/>
  <c r="H33" i="6"/>
  <c r="G17" i="6"/>
  <c r="H17" i="6"/>
  <c r="G285" i="6"/>
  <c r="H285" i="6"/>
  <c r="G221" i="6"/>
  <c r="H221" i="6"/>
  <c r="G189" i="6"/>
  <c r="H189" i="6"/>
  <c r="H173" i="6"/>
  <c r="G173" i="6"/>
  <c r="G484" i="6"/>
  <c r="H484" i="6"/>
  <c r="G452" i="6"/>
  <c r="H452" i="6"/>
  <c r="G420" i="6"/>
  <c r="H420" i="6"/>
  <c r="G1075" i="6"/>
  <c r="H1075" i="6"/>
  <c r="G1059" i="6"/>
  <c r="H1059" i="6"/>
  <c r="G1011" i="6"/>
  <c r="H1011" i="6"/>
  <c r="G931" i="6"/>
  <c r="H931" i="6"/>
  <c r="G852" i="6"/>
  <c r="H852" i="6"/>
  <c r="G788" i="6"/>
  <c r="H788" i="6"/>
  <c r="G724" i="6"/>
  <c r="H724" i="6"/>
  <c r="G628" i="6"/>
  <c r="H628" i="6"/>
  <c r="G612" i="6"/>
  <c r="H612" i="6"/>
  <c r="G580" i="6"/>
  <c r="H580" i="6"/>
  <c r="G532" i="6"/>
  <c r="H532" i="6"/>
  <c r="G500" i="6"/>
  <c r="H500" i="6"/>
  <c r="G991" i="6"/>
  <c r="G979" i="6"/>
  <c r="G927" i="6"/>
  <c r="G863" i="6"/>
  <c r="G814" i="6"/>
  <c r="G762" i="6"/>
  <c r="G698" i="6"/>
  <c r="I181" i="6"/>
  <c r="K181" i="6" s="1"/>
  <c r="H9" i="6"/>
  <c r="H1005" i="6"/>
  <c r="H971" i="6"/>
  <c r="H923" i="6"/>
  <c r="H911" i="6"/>
  <c r="H844" i="6"/>
  <c r="H740" i="6"/>
  <c r="H730" i="6"/>
  <c r="H666" i="6"/>
  <c r="H656" i="6"/>
  <c r="H634" i="6"/>
  <c r="H556" i="6"/>
  <c r="H478" i="6"/>
  <c r="H261" i="6"/>
  <c r="H197" i="6"/>
  <c r="H163" i="6"/>
  <c r="H89" i="6"/>
  <c r="H67" i="6"/>
  <c r="H25" i="6"/>
  <c r="H61" i="6"/>
  <c r="H157" i="6"/>
  <c r="H215" i="6"/>
  <c r="H329" i="6"/>
  <c r="H492" i="6"/>
  <c r="H596" i="6"/>
  <c r="H692" i="6"/>
  <c r="H784" i="6"/>
  <c r="H861" i="6"/>
  <c r="H947" i="6"/>
  <c r="G1021" i="6"/>
  <c r="H1021" i="6"/>
  <c r="G877" i="6"/>
  <c r="H877" i="6"/>
  <c r="G846" i="6"/>
  <c r="H846" i="6"/>
  <c r="H526" i="6"/>
  <c r="G526" i="6"/>
  <c r="H494" i="6"/>
  <c r="G494" i="6"/>
  <c r="G622" i="6"/>
  <c r="H782" i="6"/>
  <c r="G20" i="6"/>
  <c r="H20" i="6"/>
  <c r="H323" i="6"/>
  <c r="G323" i="6"/>
  <c r="G275" i="6"/>
  <c r="H275" i="6"/>
  <c r="G227" i="6"/>
  <c r="H227" i="6"/>
  <c r="G115" i="6"/>
  <c r="H115" i="6"/>
  <c r="G474" i="6"/>
  <c r="H474" i="6"/>
  <c r="G1049" i="6"/>
  <c r="H1049" i="6"/>
  <c r="G1001" i="6"/>
  <c r="H1001" i="6"/>
  <c r="G985" i="6"/>
  <c r="H985" i="6"/>
  <c r="G921" i="6"/>
  <c r="H921" i="6"/>
  <c r="G873" i="6"/>
  <c r="H873" i="6"/>
  <c r="G857" i="6"/>
  <c r="H857" i="6"/>
  <c r="G746" i="6"/>
  <c r="H746" i="6"/>
  <c r="G618" i="6"/>
  <c r="H618" i="6"/>
  <c r="G586" i="6"/>
  <c r="H586" i="6"/>
  <c r="G554" i="6"/>
  <c r="H554" i="6"/>
  <c r="G522" i="6"/>
  <c r="H522" i="6"/>
  <c r="G750" i="6"/>
  <c r="H29" i="6"/>
  <c r="H1097" i="6"/>
  <c r="H1039" i="6"/>
  <c r="H899" i="6"/>
  <c r="H889" i="6"/>
  <c r="H718" i="6"/>
  <c r="H708" i="6"/>
  <c r="H676" i="6"/>
  <c r="H644" i="6"/>
  <c r="H588" i="6"/>
  <c r="H317" i="6"/>
  <c r="H229" i="6"/>
  <c r="H167" i="6"/>
  <c r="H333" i="6"/>
  <c r="H377" i="6"/>
  <c r="H404" i="6"/>
  <c r="H442" i="6"/>
  <c r="H506" i="6"/>
  <c r="H604" i="6"/>
  <c r="H867" i="6"/>
  <c r="H953" i="6"/>
  <c r="H1017" i="6"/>
  <c r="G103" i="6"/>
  <c r="H103" i="6"/>
  <c r="G71" i="6"/>
  <c r="H71" i="6"/>
  <c r="G55" i="6"/>
  <c r="H55" i="6"/>
  <c r="G39" i="6"/>
  <c r="H39" i="6"/>
  <c r="G957" i="6"/>
  <c r="H957" i="6"/>
  <c r="G766" i="6"/>
  <c r="H766" i="6"/>
  <c r="G393" i="6"/>
  <c r="H393" i="6"/>
  <c r="G313" i="6"/>
  <c r="H313" i="6"/>
  <c r="G249" i="6"/>
  <c r="H249" i="6"/>
  <c r="G201" i="6"/>
  <c r="H201" i="6"/>
  <c r="G185" i="6"/>
  <c r="H185" i="6"/>
  <c r="G153" i="6"/>
  <c r="H153" i="6"/>
  <c r="G432" i="6"/>
  <c r="H432" i="6"/>
  <c r="G1023" i="6"/>
  <c r="H1023" i="6"/>
  <c r="G975" i="6"/>
  <c r="H975" i="6"/>
  <c r="G895" i="6"/>
  <c r="H895" i="6"/>
  <c r="G848" i="6"/>
  <c r="H848" i="6"/>
  <c r="G800" i="6"/>
  <c r="H800" i="6"/>
  <c r="G720" i="6"/>
  <c r="H720" i="6"/>
  <c r="H576" i="6"/>
  <c r="G576" i="6"/>
  <c r="G560" i="6"/>
  <c r="H560" i="6"/>
  <c r="G544" i="6"/>
  <c r="H544" i="6"/>
  <c r="H512" i="6"/>
  <c r="G512" i="6"/>
  <c r="G1091" i="6"/>
  <c r="G1027" i="6"/>
  <c r="G963" i="6"/>
  <c r="G925" i="6"/>
  <c r="G798" i="6"/>
  <c r="G670" i="6"/>
  <c r="G31" i="6"/>
  <c r="H1087" i="6"/>
  <c r="H1069" i="6"/>
  <c r="H969" i="6"/>
  <c r="H820" i="6"/>
  <c r="H796" i="6"/>
  <c r="H772" i="6"/>
  <c r="H684" i="6"/>
  <c r="H654" i="6"/>
  <c r="H564" i="6"/>
  <c r="H476" i="6"/>
  <c r="H464" i="6"/>
  <c r="H410" i="6"/>
  <c r="H291" i="6"/>
  <c r="H269" i="6"/>
  <c r="H259" i="6"/>
  <c r="H195" i="6"/>
  <c r="H149" i="6"/>
  <c r="H125" i="6"/>
  <c r="H87" i="6"/>
  <c r="H169" i="6"/>
  <c r="H253" i="6"/>
  <c r="H339" i="6"/>
  <c r="H381" i="6"/>
  <c r="H414" i="6"/>
  <c r="H444" i="6"/>
  <c r="H716" i="6"/>
  <c r="H804" i="6"/>
  <c r="I14" i="6"/>
  <c r="J14" i="6" s="1"/>
  <c r="I869" i="6"/>
  <c r="K869" i="6" s="1"/>
  <c r="I955" i="6"/>
  <c r="J955" i="6" s="1"/>
  <c r="H7" i="6"/>
  <c r="H8" i="6"/>
  <c r="I32" i="6"/>
  <c r="K32" i="6" s="1"/>
  <c r="I193" i="6"/>
  <c r="K193" i="6" s="1"/>
  <c r="I113" i="6"/>
  <c r="K113" i="6" s="1"/>
  <c r="I97" i="6"/>
  <c r="K97" i="6" s="1"/>
  <c r="I967" i="6"/>
  <c r="K967" i="6" s="1"/>
  <c r="I824" i="6"/>
  <c r="K824" i="6" s="1"/>
  <c r="I520" i="6"/>
  <c r="K520" i="6" s="1"/>
  <c r="I658" i="6"/>
  <c r="K658" i="6" s="1"/>
  <c r="I686" i="6"/>
  <c r="K686" i="6" s="1"/>
  <c r="G596" i="4"/>
  <c r="H596" i="4" s="1"/>
  <c r="I550" i="6"/>
  <c r="K550" i="6" s="1"/>
  <c r="I462" i="6"/>
  <c r="K462" i="6" s="1"/>
  <c r="I957" i="6"/>
  <c r="J957" i="6" s="1"/>
  <c r="I830" i="6"/>
  <c r="J830" i="6" s="1"/>
  <c r="I205" i="6"/>
  <c r="K205" i="6" s="1"/>
  <c r="I61" i="6"/>
  <c r="K61" i="6" s="1"/>
  <c r="I660" i="6"/>
  <c r="K660" i="6" s="1"/>
  <c r="I596" i="6"/>
  <c r="K596" i="6" s="1"/>
  <c r="I34" i="6"/>
  <c r="K34" i="6" s="1"/>
  <c r="I85" i="6"/>
  <c r="K85" i="6" s="1"/>
  <c r="I167" i="6"/>
  <c r="J167" i="6" s="1"/>
  <c r="I1021" i="6"/>
  <c r="J1021" i="6" s="1"/>
  <c r="I339" i="6"/>
  <c r="K339" i="6" s="1"/>
  <c r="I490" i="6"/>
  <c r="K490" i="6" s="1"/>
  <c r="G1492" i="4"/>
  <c r="G1517" i="4"/>
  <c r="I24" i="6"/>
  <c r="K24" i="6" s="1"/>
  <c r="I117" i="6"/>
  <c r="K117" i="6" s="1"/>
  <c r="I101" i="6"/>
  <c r="K101" i="6" s="1"/>
  <c r="I53" i="6"/>
  <c r="K53" i="6" s="1"/>
  <c r="I37" i="6"/>
  <c r="K37" i="6" s="1"/>
  <c r="I875" i="6"/>
  <c r="K875" i="6" s="1"/>
  <c r="I764" i="6"/>
  <c r="K764" i="6" s="1"/>
  <c r="I716" i="6"/>
  <c r="K716" i="6" s="1"/>
  <c r="I668" i="6"/>
  <c r="K668" i="6" s="1"/>
  <c r="I620" i="6"/>
  <c r="K620" i="6" s="1"/>
  <c r="I492" i="6"/>
  <c r="K492" i="6" s="1"/>
  <c r="G1152" i="4"/>
  <c r="H1152" i="4" s="1"/>
  <c r="G689" i="4"/>
  <c r="H689" i="4" s="1"/>
  <c r="G681" i="4"/>
  <c r="H681" i="4" s="1"/>
  <c r="G578" i="4"/>
  <c r="H578" i="4" s="1"/>
  <c r="G159" i="4"/>
  <c r="H159" i="4" s="1"/>
  <c r="G1276" i="4"/>
  <c r="H1276" i="4" s="1"/>
  <c r="G1252" i="4"/>
  <c r="H1252" i="4" s="1"/>
  <c r="G1207" i="4"/>
  <c r="H1207" i="4" s="1"/>
  <c r="G1412" i="4"/>
  <c r="H1412" i="4" s="1"/>
  <c r="G1361" i="4"/>
  <c r="H1361" i="4" s="1"/>
  <c r="G1322" i="4"/>
  <c r="H1322" i="4" s="1"/>
  <c r="G1311" i="4"/>
  <c r="H1311" i="4" s="1"/>
  <c r="G1464" i="4"/>
  <c r="G1448" i="4"/>
  <c r="G1671" i="4"/>
  <c r="G1596" i="4"/>
  <c r="G1530" i="4"/>
  <c r="G1518" i="4"/>
  <c r="G1685" i="4"/>
  <c r="G378" i="4"/>
  <c r="G1170" i="4"/>
  <c r="H1170" i="4" s="1"/>
  <c r="G1309" i="4"/>
  <c r="H1309" i="4" s="1"/>
  <c r="G1447" i="4"/>
  <c r="G1528" i="4"/>
  <c r="I22" i="6"/>
  <c r="K22" i="6" s="1"/>
  <c r="I776" i="6"/>
  <c r="K776" i="6" s="1"/>
  <c r="G1168" i="4"/>
  <c r="H1168" i="4" s="1"/>
  <c r="G1107" i="4"/>
  <c r="H1107" i="4" s="1"/>
  <c r="G612" i="4"/>
  <c r="H612" i="4" s="1"/>
  <c r="G165" i="4"/>
  <c r="H165" i="4" s="1"/>
  <c r="G1262" i="4"/>
  <c r="H1262" i="4" s="1"/>
  <c r="G1338" i="4"/>
  <c r="H1338" i="4" s="1"/>
  <c r="G1254" i="4"/>
  <c r="H1254" i="4" s="1"/>
  <c r="G1362" i="4"/>
  <c r="H1362" i="4" s="1"/>
  <c r="G1465" i="4"/>
  <c r="G1449" i="4"/>
  <c r="G1588" i="4"/>
  <c r="G1519" i="4"/>
  <c r="I754" i="6"/>
  <c r="K754" i="6" s="1"/>
  <c r="G621" i="4"/>
  <c r="H621" i="4" s="1"/>
  <c r="G1351" i="4"/>
  <c r="H1351" i="4" s="1"/>
  <c r="G1546" i="4"/>
  <c r="G1683" i="4"/>
  <c r="I305" i="6"/>
  <c r="K305" i="6" s="1"/>
  <c r="G736" i="4"/>
  <c r="H736" i="4" s="1"/>
  <c r="G1554" i="4"/>
  <c r="I33" i="6"/>
  <c r="K33" i="6" s="1"/>
  <c r="G1167" i="4"/>
  <c r="H1167" i="4" s="1"/>
  <c r="G1114" i="4"/>
  <c r="H1114" i="4" s="1"/>
  <c r="G753" i="4"/>
  <c r="H753" i="4" s="1"/>
  <c r="G183" i="4"/>
  <c r="H183" i="4" s="1"/>
  <c r="G1222" i="4"/>
  <c r="H1222" i="4" s="1"/>
  <c r="G1297" i="4"/>
  <c r="H1297" i="4" s="1"/>
  <c r="G1328" i="4"/>
  <c r="H1328" i="4" s="1"/>
  <c r="I333" i="6"/>
  <c r="K333" i="6" s="1"/>
  <c r="I253" i="6"/>
  <c r="J253" i="6" s="1"/>
  <c r="I157" i="6"/>
  <c r="K157" i="6" s="1"/>
  <c r="I1043" i="6"/>
  <c r="K1043" i="6" s="1"/>
  <c r="I947" i="6"/>
  <c r="J947" i="6" s="1"/>
  <c r="I804" i="6"/>
  <c r="K804" i="6" s="1"/>
  <c r="I692" i="6"/>
  <c r="K692" i="6" s="1"/>
  <c r="I548" i="6"/>
  <c r="K548" i="6" s="1"/>
  <c r="I500" i="6"/>
  <c r="K500" i="6" s="1"/>
  <c r="G1175" i="4"/>
  <c r="H1175" i="4" s="1"/>
  <c r="G1165" i="4"/>
  <c r="H1165" i="4" s="1"/>
  <c r="G1123" i="4"/>
  <c r="H1123" i="4" s="1"/>
  <c r="G743" i="4"/>
  <c r="H743" i="4" s="1"/>
  <c r="G608" i="4"/>
  <c r="H608" i="4" s="1"/>
  <c r="G554" i="4"/>
  <c r="H554" i="4" s="1"/>
  <c r="G546" i="4"/>
  <c r="H546" i="4" s="1"/>
  <c r="G244" i="4"/>
  <c r="H244" i="4" s="1"/>
  <c r="G1232" i="4"/>
  <c r="H1232" i="4" s="1"/>
  <c r="G1437" i="4"/>
  <c r="H1437" i="4" s="1"/>
  <c r="G1581" i="4"/>
  <c r="G1493" i="4"/>
  <c r="G534" i="4"/>
  <c r="H534" i="4" s="1"/>
  <c r="G1209" i="4"/>
  <c r="H1209" i="4" s="1"/>
  <c r="G1313" i="4"/>
  <c r="H1313" i="4" s="1"/>
  <c r="G1672" i="4"/>
  <c r="G1597" i="4"/>
  <c r="G1540" i="4"/>
  <c r="G1500" i="4"/>
  <c r="I91" i="6"/>
  <c r="K91" i="6" s="1"/>
  <c r="G1160" i="4"/>
  <c r="H1160" i="4" s="1"/>
  <c r="G1116" i="4"/>
  <c r="H1116" i="4" s="1"/>
  <c r="G737" i="4"/>
  <c r="H737" i="4" s="1"/>
  <c r="G514" i="4"/>
  <c r="H514" i="4" s="1"/>
  <c r="G149" i="4"/>
  <c r="H149" i="4" s="1"/>
  <c r="G1320" i="4"/>
  <c r="H1320" i="4" s="1"/>
  <c r="I145" i="6"/>
  <c r="K145" i="6" s="1"/>
  <c r="I951" i="6"/>
  <c r="K951" i="6" s="1"/>
  <c r="I584" i="6"/>
  <c r="K584" i="6" s="1"/>
  <c r="G1178" i="4"/>
  <c r="H1178" i="4" s="1"/>
  <c r="G754" i="4"/>
  <c r="H754" i="4" s="1"/>
  <c r="G1215" i="4"/>
  <c r="H1215" i="4" s="1"/>
  <c r="G1368" i="4"/>
  <c r="H1368" i="4" s="1"/>
  <c r="G1176" i="4"/>
  <c r="H1176" i="4" s="1"/>
  <c r="G1141" i="4"/>
  <c r="H1141" i="4" s="1"/>
  <c r="G1124" i="4"/>
  <c r="H1124" i="4" s="1"/>
  <c r="G661" i="4"/>
  <c r="H661" i="4" s="1"/>
  <c r="G609" i="4"/>
  <c r="H609" i="4" s="1"/>
  <c r="G220" i="4"/>
  <c r="H220" i="4" s="1"/>
  <c r="G164" i="4"/>
  <c r="H164" i="4" s="1"/>
  <c r="G1234" i="4"/>
  <c r="H1234" i="4" s="1"/>
  <c r="G1336" i="4"/>
  <c r="H1336" i="4" s="1"/>
  <c r="I77" i="6"/>
  <c r="K77" i="6" s="1"/>
  <c r="I45" i="6"/>
  <c r="K45" i="6" s="1"/>
  <c r="I995" i="6"/>
  <c r="J995" i="6" s="1"/>
  <c r="I867" i="6"/>
  <c r="K867" i="6" s="1"/>
  <c r="I23" i="6"/>
  <c r="K23" i="6" s="1"/>
  <c r="I15" i="6"/>
  <c r="K15" i="6" s="1"/>
  <c r="I131" i="6"/>
  <c r="K131" i="6" s="1"/>
  <c r="I115" i="6"/>
  <c r="K115" i="6" s="1"/>
  <c r="I99" i="6"/>
  <c r="K99" i="6" s="1"/>
  <c r="I51" i="6"/>
  <c r="K51" i="6" s="1"/>
  <c r="I1017" i="6"/>
  <c r="K1017" i="6" s="1"/>
  <c r="G724" i="4"/>
  <c r="H724" i="4" s="1"/>
  <c r="G590" i="4"/>
  <c r="H590" i="4" s="1"/>
  <c r="G582" i="4"/>
  <c r="H582" i="4" s="1"/>
  <c r="G190" i="4"/>
  <c r="H190" i="4" s="1"/>
  <c r="G103" i="4"/>
  <c r="H103" i="4" s="1"/>
  <c r="G1290" i="4"/>
  <c r="H1290" i="4" s="1"/>
  <c r="G1246" i="4"/>
  <c r="H1246" i="4" s="1"/>
  <c r="G1201" i="4"/>
  <c r="H1201" i="4" s="1"/>
  <c r="G1436" i="4"/>
  <c r="H1436" i="4" s="1"/>
  <c r="G1637" i="4"/>
  <c r="G1600" i="4"/>
  <c r="G1590" i="4"/>
  <c r="G1580" i="4"/>
  <c r="G1502" i="4"/>
  <c r="G1102" i="4"/>
  <c r="H1102" i="4" s="1"/>
  <c r="G1151" i="4"/>
  <c r="H1151" i="4" s="1"/>
  <c r="G176" i="4"/>
  <c r="H176" i="4" s="1"/>
  <c r="G1263" i="4"/>
  <c r="H1263" i="4" s="1"/>
  <c r="G1225" i="4"/>
  <c r="H1225" i="4" s="1"/>
  <c r="G1411" i="4"/>
  <c r="H1411" i="4" s="1"/>
  <c r="G1678" i="4"/>
  <c r="G1491" i="4"/>
  <c r="G1499" i="4"/>
  <c r="G1515" i="4"/>
  <c r="G1523" i="4"/>
  <c r="G1555" i="4"/>
  <c r="G1579" i="4"/>
  <c r="G1587" i="4"/>
  <c r="G1603" i="4"/>
  <c r="G1612" i="4"/>
  <c r="G1628" i="4"/>
  <c r="G1636" i="4"/>
  <c r="G1669" i="4"/>
  <c r="G1444" i="4"/>
  <c r="G1302" i="4"/>
  <c r="H1302" i="4" s="1"/>
  <c r="G1310" i="4"/>
  <c r="H1310" i="4" s="1"/>
  <c r="G1318" i="4"/>
  <c r="H1318" i="4" s="1"/>
  <c r="G1432" i="4"/>
  <c r="H1432" i="4" s="1"/>
  <c r="G1181" i="4"/>
  <c r="H1181" i="4" s="1"/>
  <c r="G1237" i="4"/>
  <c r="H1237" i="4" s="1"/>
  <c r="G1245" i="4"/>
  <c r="H1245" i="4" s="1"/>
  <c r="G1253" i="4"/>
  <c r="H1253" i="4" s="1"/>
  <c r="G1261" i="4"/>
  <c r="H1261" i="4" s="1"/>
  <c r="G1269" i="4"/>
  <c r="H1269" i="4" s="1"/>
  <c r="G1277" i="4"/>
  <c r="H1277" i="4" s="1"/>
  <c r="G171" i="4"/>
  <c r="H171" i="4" s="1"/>
  <c r="G195" i="4"/>
  <c r="H195" i="4" s="1"/>
  <c r="G379" i="4"/>
  <c r="G579" i="4"/>
  <c r="H579" i="4" s="1"/>
  <c r="G611" i="4"/>
  <c r="H611" i="4" s="1"/>
  <c r="G635" i="4"/>
  <c r="H635" i="4" s="1"/>
  <c r="G675" i="4"/>
  <c r="H675" i="4" s="1"/>
  <c r="G748" i="4"/>
  <c r="H748" i="4" s="1"/>
  <c r="G1117" i="4"/>
  <c r="H1117" i="4" s="1"/>
  <c r="G1132" i="4"/>
  <c r="H1132" i="4" s="1"/>
  <c r="G1684" i="4"/>
  <c r="G1489" i="4"/>
  <c r="G1521" i="4"/>
  <c r="G1529" i="4"/>
  <c r="G1553" i="4"/>
  <c r="G1601" i="4"/>
  <c r="G1618" i="4"/>
  <c r="G1634" i="4"/>
  <c r="G1667" i="4"/>
  <c r="G1466" i="4"/>
  <c r="G1308" i="4"/>
  <c r="H1308" i="4" s="1"/>
  <c r="G1340" i="4"/>
  <c r="H1340" i="4" s="1"/>
  <c r="G1356" i="4"/>
  <c r="H1356" i="4" s="1"/>
  <c r="G1430" i="4"/>
  <c r="H1430" i="4" s="1"/>
  <c r="G1438" i="4"/>
  <c r="H1438" i="4" s="1"/>
  <c r="G1187" i="4"/>
  <c r="H1187" i="4" s="1"/>
  <c r="G1195" i="4"/>
  <c r="H1195" i="4" s="1"/>
  <c r="G1227" i="4"/>
  <c r="H1227" i="4" s="1"/>
  <c r="G1235" i="4"/>
  <c r="H1235" i="4" s="1"/>
  <c r="G1243" i="4"/>
  <c r="H1243" i="4" s="1"/>
  <c r="G1251" i="4"/>
  <c r="H1251" i="4" s="1"/>
  <c r="G1259" i="4"/>
  <c r="H1259" i="4" s="1"/>
  <c r="G1275" i="4"/>
  <c r="H1275" i="4" s="1"/>
  <c r="G1283" i="4"/>
  <c r="H1283" i="4" s="1"/>
  <c r="G1291" i="4"/>
  <c r="H1291" i="4" s="1"/>
  <c r="G89" i="4"/>
  <c r="H89" i="4" s="1"/>
  <c r="G137" i="4"/>
  <c r="H137" i="4" s="1"/>
  <c r="G177" i="4"/>
  <c r="H177" i="4" s="1"/>
  <c r="G201" i="4"/>
  <c r="H201" i="4" s="1"/>
  <c r="G377" i="4"/>
  <c r="G561" i="4"/>
  <c r="H561" i="4" s="1"/>
  <c r="G569" i="4"/>
  <c r="H569" i="4" s="1"/>
  <c r="G1680" i="4"/>
  <c r="G1486" i="4"/>
  <c r="G1602" i="4"/>
  <c r="G1613" i="4"/>
  <c r="G1323" i="4"/>
  <c r="H1323" i="4" s="1"/>
  <c r="G1339" i="4"/>
  <c r="H1339" i="4" s="1"/>
  <c r="G1433" i="4"/>
  <c r="H1433" i="4" s="1"/>
  <c r="G1193" i="4"/>
  <c r="H1193" i="4" s="1"/>
  <c r="G1202" i="4"/>
  <c r="H1202" i="4" s="1"/>
  <c r="G1210" i="4"/>
  <c r="H1210" i="4" s="1"/>
  <c r="G1226" i="4"/>
  <c r="H1226" i="4" s="1"/>
  <c r="G1236" i="4"/>
  <c r="H1236" i="4" s="1"/>
  <c r="G1278" i="4"/>
  <c r="H1278" i="4" s="1"/>
  <c r="G1296" i="4"/>
  <c r="H1296" i="4" s="1"/>
  <c r="G1681" i="4"/>
  <c r="G1471" i="4"/>
  <c r="G1487" i="4"/>
  <c r="G1506" i="4"/>
  <c r="G1560" i="4"/>
  <c r="G1604" i="4"/>
  <c r="G1623" i="4"/>
  <c r="G1668" i="4"/>
  <c r="G1445" i="4"/>
  <c r="G1341" i="4"/>
  <c r="H1341" i="4" s="1"/>
  <c r="G1434" i="4"/>
  <c r="H1434" i="4" s="1"/>
  <c r="G1194" i="4"/>
  <c r="H1194" i="4" s="1"/>
  <c r="G1268" i="4"/>
  <c r="H1268" i="4" s="1"/>
  <c r="G1179" i="4"/>
  <c r="H1179" i="4" s="1"/>
  <c r="G196" i="4"/>
  <c r="H196" i="4" s="1"/>
  <c r="G568" i="4"/>
  <c r="H568" i="4" s="1"/>
  <c r="G602" i="4"/>
  <c r="H602" i="4" s="1"/>
  <c r="G610" i="4"/>
  <c r="H610" i="4" s="1"/>
  <c r="G742" i="4"/>
  <c r="H742" i="4" s="1"/>
  <c r="G1153" i="4"/>
  <c r="H1153" i="4" s="1"/>
  <c r="G1169" i="4"/>
  <c r="H1169" i="4" s="1"/>
  <c r="G1177" i="4"/>
  <c r="H1177" i="4" s="1"/>
  <c r="G1682" i="4"/>
  <c r="G1472" i="4"/>
  <c r="G1488" i="4"/>
  <c r="G1498" i="4"/>
  <c r="G1516" i="4"/>
  <c r="G1535" i="4"/>
  <c r="G1633" i="4"/>
  <c r="G1670" i="4"/>
  <c r="G1439" i="4"/>
  <c r="H1439" i="4" s="1"/>
  <c r="G1435" i="4"/>
  <c r="H1435" i="4" s="1"/>
  <c r="G1186" i="4"/>
  <c r="H1186" i="4" s="1"/>
  <c r="G1260" i="4"/>
  <c r="H1260" i="4" s="1"/>
  <c r="G1180" i="4"/>
  <c r="H1180" i="4" s="1"/>
  <c r="G170" i="4"/>
  <c r="H170" i="4" s="1"/>
  <c r="G520" i="4"/>
  <c r="H520" i="4" s="1"/>
  <c r="G528" i="4"/>
  <c r="H528" i="4" s="1"/>
  <c r="G560" i="4"/>
  <c r="H560" i="4" s="1"/>
  <c r="G1677" i="4"/>
  <c r="G1520" i="4"/>
  <c r="G1565" i="4"/>
  <c r="G1573" i="4"/>
  <c r="G1582" i="4"/>
  <c r="G1591" i="4"/>
  <c r="G1599" i="4"/>
  <c r="G1312" i="4"/>
  <c r="H1312" i="4" s="1"/>
  <c r="G1321" i="4"/>
  <c r="H1321" i="4" s="1"/>
  <c r="G1337" i="4"/>
  <c r="H1337" i="4" s="1"/>
  <c r="G1346" i="4"/>
  <c r="H1346" i="4" s="1"/>
  <c r="G1363" i="4"/>
  <c r="H1363" i="4" s="1"/>
  <c r="G1200" i="4"/>
  <c r="H1200" i="4" s="1"/>
  <c r="G1208" i="4"/>
  <c r="H1208" i="4" s="1"/>
  <c r="G1224" i="4"/>
  <c r="H1224" i="4" s="1"/>
  <c r="G1233" i="4"/>
  <c r="H1233" i="4" s="1"/>
  <c r="G1244" i="4"/>
  <c r="H1244" i="4" s="1"/>
  <c r="G1274" i="4"/>
  <c r="H1274" i="4" s="1"/>
  <c r="G117" i="4"/>
  <c r="H117" i="4" s="1"/>
  <c r="G158" i="4"/>
  <c r="H158" i="4" s="1"/>
  <c r="G184" i="4"/>
  <c r="H184" i="4" s="1"/>
  <c r="G202" i="4"/>
  <c r="H202" i="4" s="1"/>
  <c r="G242" i="4"/>
  <c r="H242" i="4" s="1"/>
  <c r="G380" i="4"/>
  <c r="G540" i="4"/>
  <c r="H540" i="4" s="1"/>
  <c r="G641" i="4"/>
  <c r="H641" i="4" s="1"/>
  <c r="G1118" i="4"/>
  <c r="H1118" i="4" s="1"/>
  <c r="G1166" i="4"/>
  <c r="H1166" i="4" s="1"/>
  <c r="G1115" i="4"/>
  <c r="H1115" i="4" s="1"/>
  <c r="G1223" i="4"/>
  <c r="H1223" i="4" s="1"/>
  <c r="G1319" i="4"/>
  <c r="H1319" i="4" s="1"/>
  <c r="G1679" i="4"/>
  <c r="I25" i="6"/>
  <c r="K25" i="6" s="1"/>
  <c r="I247" i="6"/>
  <c r="K247" i="6" s="1"/>
  <c r="I861" i="6"/>
  <c r="J861" i="6" s="1"/>
  <c r="I26" i="6"/>
  <c r="K26" i="6" s="1"/>
  <c r="I297" i="6"/>
  <c r="K297" i="6" s="1"/>
  <c r="I201" i="6"/>
  <c r="K201" i="6" s="1"/>
  <c r="I121" i="6"/>
  <c r="K121" i="6" s="1"/>
  <c r="I105" i="6"/>
  <c r="K105" i="6" s="1"/>
  <c r="I1055" i="6"/>
  <c r="K1055" i="6" s="1"/>
  <c r="I959" i="6"/>
  <c r="K959" i="6" s="1"/>
  <c r="I848" i="6"/>
  <c r="K848" i="6" s="1"/>
  <c r="I816" i="6"/>
  <c r="K816" i="6" s="1"/>
  <c r="I784" i="6"/>
  <c r="J784" i="6" s="1"/>
  <c r="G1146" i="4"/>
  <c r="H1146" i="4" s="1"/>
  <c r="G189" i="4"/>
  <c r="H189" i="4" s="1"/>
  <c r="G1242" i="4"/>
  <c r="H1242" i="4" s="1"/>
  <c r="G1188" i="4"/>
  <c r="H1188" i="4" s="1"/>
  <c r="G1431" i="4"/>
  <c r="H1431" i="4" s="1"/>
  <c r="G1303" i="4"/>
  <c r="H1303" i="4" s="1"/>
  <c r="G1635" i="4"/>
  <c r="G1598" i="4"/>
  <c r="G1589" i="4"/>
  <c r="G1578" i="4"/>
  <c r="G1522" i="4"/>
  <c r="G1501" i="4"/>
  <c r="G1490" i="4"/>
  <c r="I953" i="6"/>
  <c r="K953" i="6" s="1"/>
  <c r="I905" i="6"/>
  <c r="K905" i="6" s="1"/>
  <c r="I810" i="6"/>
  <c r="J810" i="6" s="1"/>
  <c r="I746" i="6"/>
  <c r="K746" i="6" s="1"/>
  <c r="I698" i="6"/>
  <c r="K698" i="6" s="1"/>
  <c r="I506" i="6"/>
  <c r="K506" i="6" s="1"/>
  <c r="J94" i="6"/>
  <c r="K930" i="6"/>
  <c r="K356" i="6"/>
  <c r="K1094" i="6"/>
  <c r="J74" i="6"/>
  <c r="K1075" i="6"/>
  <c r="J66" i="6"/>
  <c r="K946" i="6"/>
  <c r="K893" i="6"/>
  <c r="K391" i="6"/>
  <c r="J663" i="6"/>
  <c r="K1092" i="6"/>
  <c r="K336" i="6"/>
  <c r="K693" i="6"/>
  <c r="K621" i="6"/>
  <c r="J829" i="6"/>
  <c r="K829" i="6"/>
  <c r="J579" i="6"/>
  <c r="K579" i="6"/>
  <c r="J144" i="6"/>
  <c r="K144" i="6"/>
  <c r="K872" i="6"/>
  <c r="K232" i="6"/>
  <c r="K251" i="6"/>
  <c r="K737" i="6"/>
  <c r="J737" i="6"/>
  <c r="J546" i="6"/>
  <c r="K546" i="6"/>
  <c r="J419" i="6"/>
  <c r="K419" i="6"/>
  <c r="J753" i="6"/>
  <c r="K753" i="6"/>
  <c r="K808" i="6"/>
  <c r="K696" i="6"/>
  <c r="J202" i="6"/>
  <c r="K940" i="6"/>
  <c r="K338" i="6"/>
  <c r="J64" i="6"/>
  <c r="K1050" i="6"/>
  <c r="K230" i="6"/>
  <c r="K1038" i="6"/>
  <c r="K821" i="6"/>
  <c r="J676" i="6"/>
  <c r="K1037" i="6"/>
  <c r="K809" i="6"/>
  <c r="J988" i="6"/>
  <c r="K966" i="6"/>
  <c r="K910" i="6"/>
  <c r="K293" i="6"/>
  <c r="K148" i="6"/>
  <c r="K31" i="6"/>
  <c r="K442" i="6"/>
  <c r="K482" i="6"/>
  <c r="K538" i="6"/>
  <c r="J918" i="6"/>
  <c r="J98" i="6"/>
  <c r="K1040" i="6"/>
  <c r="K958" i="6"/>
  <c r="K909" i="6"/>
  <c r="K827" i="6"/>
  <c r="K724" i="6"/>
  <c r="K586" i="6"/>
  <c r="K370" i="6"/>
  <c r="K275" i="6"/>
  <c r="K146" i="6"/>
  <c r="K118" i="6"/>
  <c r="K1002" i="6"/>
  <c r="K667" i="6"/>
  <c r="K543" i="6"/>
  <c r="K116" i="6"/>
  <c r="K985" i="6"/>
  <c r="J504" i="6"/>
  <c r="K1068" i="6"/>
  <c r="K1001" i="6"/>
  <c r="K929" i="6"/>
  <c r="K870" i="6"/>
  <c r="K783" i="6"/>
  <c r="K661" i="6"/>
  <c r="K503" i="6"/>
  <c r="K328" i="6"/>
  <c r="K211" i="6"/>
  <c r="K106" i="6"/>
  <c r="K873" i="6"/>
  <c r="J366" i="6"/>
  <c r="K1057" i="6"/>
  <c r="K984" i="6"/>
  <c r="K928" i="6"/>
  <c r="K850" i="6"/>
  <c r="K756" i="6"/>
  <c r="K651" i="6"/>
  <c r="K484" i="6"/>
  <c r="K308" i="6"/>
  <c r="K190" i="6"/>
  <c r="K90" i="6"/>
  <c r="K315" i="6"/>
  <c r="J340" i="6"/>
  <c r="K1056" i="6"/>
  <c r="K982" i="6"/>
  <c r="K912" i="6"/>
  <c r="K842" i="6"/>
  <c r="K755" i="6"/>
  <c r="K628" i="6"/>
  <c r="K461" i="6"/>
  <c r="K294" i="6"/>
  <c r="K162" i="6"/>
  <c r="K78" i="6"/>
  <c r="K379" i="6"/>
  <c r="K440" i="6"/>
  <c r="J281" i="6"/>
  <c r="K281" i="6"/>
  <c r="J265" i="6"/>
  <c r="K265" i="6"/>
  <c r="J249" i="6"/>
  <c r="K249" i="6"/>
  <c r="J217" i="6"/>
  <c r="K217" i="6"/>
  <c r="J448" i="6"/>
  <c r="K448" i="6"/>
  <c r="J1087" i="6"/>
  <c r="K1087" i="6"/>
  <c r="J991" i="6"/>
  <c r="K991" i="6"/>
  <c r="J672" i="6"/>
  <c r="K672" i="6"/>
  <c r="J624" i="6"/>
  <c r="K624" i="6"/>
  <c r="J592" i="6"/>
  <c r="K592" i="6"/>
  <c r="J1048" i="6"/>
  <c r="K1048" i="6"/>
  <c r="J992" i="6"/>
  <c r="K992" i="6"/>
  <c r="J936" i="6"/>
  <c r="K936" i="6"/>
  <c r="J880" i="6"/>
  <c r="K880" i="6"/>
  <c r="J819" i="6"/>
  <c r="K819" i="6"/>
  <c r="J775" i="6"/>
  <c r="K775" i="6"/>
  <c r="J729" i="6"/>
  <c r="K729" i="6"/>
  <c r="J687" i="6"/>
  <c r="K687" i="6"/>
  <c r="J643" i="6"/>
  <c r="K643" i="6"/>
  <c r="J601" i="6"/>
  <c r="K601" i="6"/>
  <c r="J557" i="6"/>
  <c r="K557" i="6"/>
  <c r="J511" i="6"/>
  <c r="K511" i="6"/>
  <c r="J481" i="6"/>
  <c r="K481" i="6"/>
  <c r="J451" i="6"/>
  <c r="K451" i="6"/>
  <c r="J409" i="6"/>
  <c r="K409" i="6"/>
  <c r="J362" i="6"/>
  <c r="K362" i="6"/>
  <c r="J318" i="6"/>
  <c r="K318" i="6"/>
  <c r="J270" i="6"/>
  <c r="K270" i="6"/>
  <c r="J224" i="6"/>
  <c r="K224" i="6"/>
  <c r="J136" i="6"/>
  <c r="K136" i="6"/>
  <c r="J21" i="6"/>
  <c r="K21" i="6"/>
  <c r="J383" i="6"/>
  <c r="K271" i="6"/>
  <c r="J271" i="6"/>
  <c r="J255" i="6"/>
  <c r="K255" i="6"/>
  <c r="J223" i="6"/>
  <c r="K223" i="6"/>
  <c r="J207" i="6"/>
  <c r="K207" i="6"/>
  <c r="J127" i="6"/>
  <c r="J95" i="6"/>
  <c r="K95" i="6"/>
  <c r="J454" i="6"/>
  <c r="J1061" i="6"/>
  <c r="K1061" i="6"/>
  <c r="J901" i="6"/>
  <c r="K901" i="6"/>
  <c r="J853" i="6"/>
  <c r="K853" i="6"/>
  <c r="J710" i="6"/>
  <c r="K710" i="6"/>
  <c r="J694" i="6"/>
  <c r="K694" i="6"/>
  <c r="J678" i="6"/>
  <c r="J646" i="6"/>
  <c r="K646" i="6"/>
  <c r="J630" i="6"/>
  <c r="K630" i="6"/>
  <c r="J598" i="6"/>
  <c r="K598" i="6"/>
  <c r="J566" i="6"/>
  <c r="K566" i="6"/>
  <c r="J534" i="6"/>
  <c r="K534" i="6"/>
  <c r="J518" i="6"/>
  <c r="K518" i="6"/>
  <c r="J1088" i="6"/>
  <c r="K1088" i="6"/>
  <c r="J1074" i="6"/>
  <c r="K1074" i="6"/>
  <c r="J1060" i="6"/>
  <c r="K1060" i="6"/>
  <c r="J1046" i="6"/>
  <c r="K1046" i="6"/>
  <c r="J1034" i="6"/>
  <c r="K1034" i="6"/>
  <c r="J1004" i="6"/>
  <c r="K1004" i="6"/>
  <c r="J990" i="6"/>
  <c r="K990" i="6"/>
  <c r="J976" i="6"/>
  <c r="K976" i="6"/>
  <c r="J964" i="6"/>
  <c r="K964" i="6"/>
  <c r="J950" i="6"/>
  <c r="K950" i="6"/>
  <c r="J934" i="6"/>
  <c r="K934" i="6"/>
  <c r="J921" i="6"/>
  <c r="K921" i="6"/>
  <c r="J907" i="6"/>
  <c r="K907" i="6"/>
  <c r="J894" i="6"/>
  <c r="K894" i="6"/>
  <c r="J878" i="6"/>
  <c r="K878" i="6"/>
  <c r="J864" i="6"/>
  <c r="K864" i="6"/>
  <c r="J849" i="6"/>
  <c r="K849" i="6"/>
  <c r="J833" i="6"/>
  <c r="K833" i="6"/>
  <c r="J818" i="6"/>
  <c r="K818" i="6"/>
  <c r="K803" i="6"/>
  <c r="J803" i="6"/>
  <c r="J787" i="6"/>
  <c r="K787" i="6"/>
  <c r="J773" i="6"/>
  <c r="K773" i="6"/>
  <c r="J759" i="6"/>
  <c r="K759" i="6"/>
  <c r="J743" i="6"/>
  <c r="K743" i="6"/>
  <c r="J713" i="6"/>
  <c r="K713" i="6"/>
  <c r="J685" i="6"/>
  <c r="K685" i="6"/>
  <c r="J671" i="6"/>
  <c r="K671" i="6"/>
  <c r="J657" i="6"/>
  <c r="K657" i="6"/>
  <c r="J627" i="6"/>
  <c r="K627" i="6"/>
  <c r="J615" i="6"/>
  <c r="K615" i="6"/>
  <c r="J600" i="6"/>
  <c r="K600" i="6"/>
  <c r="J585" i="6"/>
  <c r="K585" i="6"/>
  <c r="J569" i="6"/>
  <c r="K569" i="6"/>
  <c r="J555" i="6"/>
  <c r="K555" i="6"/>
  <c r="J539" i="6"/>
  <c r="K539" i="6"/>
  <c r="J525" i="6"/>
  <c r="K525" i="6"/>
  <c r="J509" i="6"/>
  <c r="K509" i="6"/>
  <c r="J495" i="6"/>
  <c r="K495" i="6"/>
  <c r="J479" i="6"/>
  <c r="K479" i="6"/>
  <c r="J465" i="6"/>
  <c r="K465" i="6"/>
  <c r="J450" i="6"/>
  <c r="K450" i="6"/>
  <c r="J437" i="6"/>
  <c r="K437" i="6"/>
  <c r="K423" i="6"/>
  <c r="J423" i="6"/>
  <c r="J408" i="6"/>
  <c r="J392" i="6"/>
  <c r="K392" i="6"/>
  <c r="J360" i="6"/>
  <c r="K360" i="6"/>
  <c r="J346" i="6"/>
  <c r="K346" i="6"/>
  <c r="J330" i="6"/>
  <c r="K330" i="6"/>
  <c r="J316" i="6"/>
  <c r="K316" i="6"/>
  <c r="K300" i="6"/>
  <c r="J300" i="6"/>
  <c r="J284" i="6"/>
  <c r="K284" i="6"/>
  <c r="J268" i="6"/>
  <c r="K268" i="6"/>
  <c r="J252" i="6"/>
  <c r="K252" i="6"/>
  <c r="J236" i="6"/>
  <c r="K236" i="6"/>
  <c r="J222" i="6"/>
  <c r="K222" i="6"/>
  <c r="J209" i="6"/>
  <c r="K209" i="6"/>
  <c r="K194" i="6"/>
  <c r="J194" i="6"/>
  <c r="J180" i="6"/>
  <c r="K180" i="6"/>
  <c r="J166" i="6"/>
  <c r="K166" i="6"/>
  <c r="J150" i="6"/>
  <c r="K150" i="6"/>
  <c r="J134" i="6"/>
  <c r="K134" i="6"/>
  <c r="J102" i="6"/>
  <c r="K102" i="6"/>
  <c r="J86" i="6"/>
  <c r="K86" i="6"/>
  <c r="J70" i="6"/>
  <c r="K70" i="6"/>
  <c r="K42" i="6"/>
  <c r="J42" i="6"/>
  <c r="J463" i="6"/>
  <c r="K1058" i="6"/>
  <c r="K1020" i="6"/>
  <c r="J10" i="6"/>
  <c r="K10" i="6"/>
  <c r="J393" i="6"/>
  <c r="J361" i="6"/>
  <c r="K361" i="6"/>
  <c r="J233" i="6"/>
  <c r="K233" i="6"/>
  <c r="J153" i="6"/>
  <c r="K153" i="6"/>
  <c r="J137" i="6"/>
  <c r="K137" i="6"/>
  <c r="J73" i="6"/>
  <c r="K73" i="6"/>
  <c r="J480" i="6"/>
  <c r="K480" i="6"/>
  <c r="J432" i="6"/>
  <c r="K432" i="6"/>
  <c r="J400" i="6"/>
  <c r="J1039" i="6"/>
  <c r="K1039" i="6"/>
  <c r="J1023" i="6"/>
  <c r="K1023" i="6"/>
  <c r="J1007" i="6"/>
  <c r="K1007" i="6"/>
  <c r="J975" i="6"/>
  <c r="K975" i="6"/>
  <c r="J927" i="6"/>
  <c r="K927" i="6"/>
  <c r="J911" i="6"/>
  <c r="K911" i="6"/>
  <c r="J736" i="6"/>
  <c r="K736" i="6"/>
  <c r="J720" i="6"/>
  <c r="K720" i="6"/>
  <c r="J576" i="6"/>
  <c r="K576" i="6"/>
  <c r="J544" i="6"/>
  <c r="K544" i="6"/>
  <c r="J1062" i="6"/>
  <c r="K1062" i="6"/>
  <c r="J1006" i="6"/>
  <c r="K1006" i="6"/>
  <c r="J952" i="6"/>
  <c r="K952" i="6"/>
  <c r="J896" i="6"/>
  <c r="K896" i="6"/>
  <c r="J835" i="6"/>
  <c r="K835" i="6"/>
  <c r="J789" i="6"/>
  <c r="K789" i="6"/>
  <c r="J745" i="6"/>
  <c r="K745" i="6"/>
  <c r="J701" i="6"/>
  <c r="K701" i="6"/>
  <c r="J659" i="6"/>
  <c r="K659" i="6"/>
  <c r="J616" i="6"/>
  <c r="K616" i="6"/>
  <c r="J571" i="6"/>
  <c r="K571" i="6"/>
  <c r="J527" i="6"/>
  <c r="K527" i="6"/>
  <c r="J152" i="6"/>
  <c r="K152" i="6"/>
  <c r="J104" i="6"/>
  <c r="K104" i="6"/>
  <c r="J88" i="6"/>
  <c r="K88" i="6"/>
  <c r="J72" i="6"/>
  <c r="K72" i="6"/>
  <c r="K587" i="6"/>
  <c r="J29" i="6"/>
  <c r="K29" i="6"/>
  <c r="J367" i="6"/>
  <c r="J159" i="6"/>
  <c r="K159" i="6"/>
  <c r="J406" i="6"/>
  <c r="J1029" i="6"/>
  <c r="K1029" i="6"/>
  <c r="J917" i="6"/>
  <c r="K917" i="6"/>
  <c r="J822" i="6"/>
  <c r="J806" i="6"/>
  <c r="K806" i="6"/>
  <c r="J774" i="6"/>
  <c r="K774" i="6"/>
  <c r="J16" i="6"/>
  <c r="K16" i="6"/>
  <c r="J389" i="6"/>
  <c r="J341" i="6"/>
  <c r="J309" i="6"/>
  <c r="K309" i="6"/>
  <c r="J412" i="6"/>
  <c r="K412" i="6"/>
  <c r="J396" i="6"/>
  <c r="J859" i="6"/>
  <c r="K859" i="6"/>
  <c r="J844" i="6"/>
  <c r="K844" i="6"/>
  <c r="J684" i="6"/>
  <c r="K684" i="6"/>
  <c r="J524" i="6"/>
  <c r="K524" i="6"/>
  <c r="J962" i="6"/>
  <c r="K962" i="6"/>
  <c r="J920" i="6"/>
  <c r="K920" i="6"/>
  <c r="J847" i="6"/>
  <c r="K847" i="6"/>
  <c r="J817" i="6"/>
  <c r="K817" i="6"/>
  <c r="J786" i="6"/>
  <c r="K786" i="6"/>
  <c r="J757" i="6"/>
  <c r="K757" i="6"/>
  <c r="J725" i="6"/>
  <c r="K725" i="6"/>
  <c r="J697" i="6"/>
  <c r="K697" i="6"/>
  <c r="J669" i="6"/>
  <c r="K669" i="6"/>
  <c r="J641" i="6"/>
  <c r="K641" i="6"/>
  <c r="J599" i="6"/>
  <c r="K599" i="6"/>
  <c r="J567" i="6"/>
  <c r="K567" i="6"/>
  <c r="J537" i="6"/>
  <c r="K537" i="6"/>
  <c r="J507" i="6"/>
  <c r="K507" i="6"/>
  <c r="J477" i="6"/>
  <c r="K477" i="6"/>
  <c r="J449" i="6"/>
  <c r="K449" i="6"/>
  <c r="J421" i="6"/>
  <c r="K421" i="6"/>
  <c r="J390" i="6"/>
  <c r="K390" i="6"/>
  <c r="J358" i="6"/>
  <c r="K358" i="6"/>
  <c r="J314" i="6"/>
  <c r="K314" i="6"/>
  <c r="J238" i="6"/>
  <c r="K335" i="6"/>
  <c r="K629" i="6"/>
  <c r="K58" i="6"/>
  <c r="J18" i="6"/>
  <c r="K18" i="6"/>
  <c r="J185" i="6"/>
  <c r="K185" i="6"/>
  <c r="J41" i="6"/>
  <c r="K41" i="6"/>
  <c r="J464" i="6"/>
  <c r="K464" i="6"/>
  <c r="J943" i="6"/>
  <c r="K943" i="6"/>
  <c r="J768" i="6"/>
  <c r="K768" i="6"/>
  <c r="J704" i="6"/>
  <c r="K704" i="6"/>
  <c r="J688" i="6"/>
  <c r="K688" i="6"/>
  <c r="J656" i="6"/>
  <c r="K656" i="6"/>
  <c r="J496" i="6"/>
  <c r="K496" i="6"/>
  <c r="J1022" i="6"/>
  <c r="K1022" i="6"/>
  <c r="K978" i="6"/>
  <c r="J978" i="6"/>
  <c r="J922" i="6"/>
  <c r="K922" i="6"/>
  <c r="J866" i="6"/>
  <c r="K866" i="6"/>
  <c r="K805" i="6"/>
  <c r="J805" i="6"/>
  <c r="J760" i="6"/>
  <c r="K760" i="6"/>
  <c r="J715" i="6"/>
  <c r="K715" i="6"/>
  <c r="J673" i="6"/>
  <c r="K673" i="6"/>
  <c r="J541" i="6"/>
  <c r="K541" i="6"/>
  <c r="J497" i="6"/>
  <c r="K497" i="6"/>
  <c r="J424" i="6"/>
  <c r="J332" i="6"/>
  <c r="K332" i="6"/>
  <c r="J286" i="6"/>
  <c r="K286" i="6"/>
  <c r="J196" i="6"/>
  <c r="K196" i="6"/>
  <c r="J5" i="6"/>
  <c r="J351" i="6"/>
  <c r="K351" i="6"/>
  <c r="J319" i="6"/>
  <c r="K319" i="6"/>
  <c r="J287" i="6"/>
  <c r="K287" i="6"/>
  <c r="J47" i="6"/>
  <c r="K47" i="6"/>
  <c r="J470" i="6"/>
  <c r="K470" i="6"/>
  <c r="J422" i="6"/>
  <c r="J1077" i="6"/>
  <c r="K1077" i="6"/>
  <c r="J981" i="6"/>
  <c r="K981" i="6"/>
  <c r="J758" i="6"/>
  <c r="K758" i="6"/>
  <c r="J277" i="6"/>
  <c r="K277" i="6"/>
  <c r="J261" i="6"/>
  <c r="K261" i="6"/>
  <c r="J245" i="6"/>
  <c r="K245" i="6"/>
  <c r="J197" i="6"/>
  <c r="K197" i="6"/>
  <c r="J149" i="6"/>
  <c r="K149" i="6"/>
  <c r="J133" i="6"/>
  <c r="K133" i="6"/>
  <c r="J476" i="6"/>
  <c r="K476" i="6"/>
  <c r="J444" i="6"/>
  <c r="J428" i="6"/>
  <c r="J1051" i="6"/>
  <c r="K1051" i="6"/>
  <c r="J987" i="6"/>
  <c r="K987" i="6"/>
  <c r="J939" i="6"/>
  <c r="K939" i="6"/>
  <c r="J891" i="6"/>
  <c r="K891" i="6"/>
  <c r="J796" i="6"/>
  <c r="K796" i="6"/>
  <c r="J780" i="6"/>
  <c r="K780" i="6"/>
  <c r="J652" i="6"/>
  <c r="K652" i="6"/>
  <c r="J636" i="6"/>
  <c r="K636" i="6"/>
  <c r="J588" i="6"/>
  <c r="K588" i="6"/>
  <c r="J556" i="6"/>
  <c r="K556" i="6"/>
  <c r="J540" i="6"/>
  <c r="K540" i="6"/>
  <c r="J1086" i="6"/>
  <c r="K1086" i="6"/>
  <c r="J1045" i="6"/>
  <c r="K1045" i="6"/>
  <c r="J1018" i="6"/>
  <c r="K1018" i="6"/>
  <c r="J974" i="6"/>
  <c r="K974" i="6"/>
  <c r="J933" i="6"/>
  <c r="K933" i="6"/>
  <c r="J583" i="6"/>
  <c r="K583" i="6"/>
  <c r="J553" i="6"/>
  <c r="K553" i="6"/>
  <c r="J523" i="6"/>
  <c r="K523" i="6"/>
  <c r="J493" i="6"/>
  <c r="K493" i="6"/>
  <c r="J435" i="6"/>
  <c r="K435" i="6"/>
  <c r="J407" i="6"/>
  <c r="K407" i="6"/>
  <c r="J374" i="6"/>
  <c r="K374" i="6"/>
  <c r="J344" i="6"/>
  <c r="K344" i="6"/>
  <c r="J298" i="6"/>
  <c r="K298" i="6"/>
  <c r="J266" i="6"/>
  <c r="K266" i="6"/>
  <c r="J908" i="6"/>
  <c r="K460" i="6"/>
  <c r="K851" i="6"/>
  <c r="K727" i="6"/>
  <c r="K948" i="6"/>
  <c r="K726" i="6"/>
  <c r="J1083" i="6"/>
  <c r="K1076" i="6"/>
  <c r="K699" i="6"/>
  <c r="K378" i="6"/>
  <c r="K56" i="6"/>
  <c r="J377" i="6"/>
  <c r="J345" i="6"/>
  <c r="K345" i="6"/>
  <c r="J313" i="6"/>
  <c r="K313" i="6"/>
  <c r="J89" i="6"/>
  <c r="K89" i="6"/>
  <c r="J57" i="6"/>
  <c r="K57" i="6"/>
  <c r="J416" i="6"/>
  <c r="J1071" i="6"/>
  <c r="K1071" i="6"/>
  <c r="J879" i="6"/>
  <c r="K879" i="6"/>
  <c r="J832" i="6"/>
  <c r="K832" i="6"/>
  <c r="J800" i="6"/>
  <c r="K800" i="6"/>
  <c r="J752" i="6"/>
  <c r="K752" i="6"/>
  <c r="J608" i="6"/>
  <c r="K608" i="6"/>
  <c r="J560" i="6"/>
  <c r="J528" i="6"/>
  <c r="K528" i="6"/>
  <c r="J512" i="6"/>
  <c r="K512" i="6"/>
  <c r="J1089" i="6"/>
  <c r="K1089" i="6"/>
  <c r="J1035" i="6"/>
  <c r="K1035" i="6"/>
  <c r="J466" i="6"/>
  <c r="K466" i="6"/>
  <c r="J439" i="6"/>
  <c r="K439" i="6"/>
  <c r="J394" i="6"/>
  <c r="K394" i="6"/>
  <c r="K348" i="6"/>
  <c r="J348" i="6"/>
  <c r="J302" i="6"/>
  <c r="K302" i="6"/>
  <c r="K254" i="6"/>
  <c r="J254" i="6"/>
  <c r="J120" i="6"/>
  <c r="K120" i="6"/>
  <c r="J13" i="6"/>
  <c r="K13" i="6"/>
  <c r="J239" i="6"/>
  <c r="K239" i="6"/>
  <c r="J191" i="6"/>
  <c r="K191" i="6"/>
  <c r="J79" i="6"/>
  <c r="K79" i="6"/>
  <c r="J486" i="6"/>
  <c r="K486" i="6"/>
  <c r="J438" i="6"/>
  <c r="J1013" i="6"/>
  <c r="K1013" i="6"/>
  <c r="J742" i="6"/>
  <c r="K742" i="6"/>
  <c r="J8" i="6"/>
  <c r="K8" i="6"/>
  <c r="J357" i="6"/>
  <c r="J325" i="6"/>
  <c r="K325" i="6"/>
  <c r="J229" i="6"/>
  <c r="K229" i="6"/>
  <c r="J971" i="6"/>
  <c r="K971" i="6"/>
  <c r="J923" i="6"/>
  <c r="K923" i="6"/>
  <c r="J828" i="6"/>
  <c r="K828" i="6"/>
  <c r="J812" i="6"/>
  <c r="K812" i="6"/>
  <c r="J732" i="6"/>
  <c r="K732" i="6"/>
  <c r="J700" i="6"/>
  <c r="K700" i="6"/>
  <c r="J508" i="6"/>
  <c r="K508" i="6"/>
  <c r="J1072" i="6"/>
  <c r="K1072" i="6"/>
  <c r="J1032" i="6"/>
  <c r="K1032" i="6"/>
  <c r="K906" i="6"/>
  <c r="J906" i="6"/>
  <c r="K862" i="6"/>
  <c r="J862" i="6"/>
  <c r="J831" i="6"/>
  <c r="K831" i="6"/>
  <c r="J801" i="6"/>
  <c r="K801" i="6"/>
  <c r="J771" i="6"/>
  <c r="K771" i="6"/>
  <c r="J741" i="6"/>
  <c r="K741" i="6"/>
  <c r="J711" i="6"/>
  <c r="K711" i="6"/>
  <c r="J683" i="6"/>
  <c r="K683" i="6"/>
  <c r="K655" i="6"/>
  <c r="J655" i="6"/>
  <c r="J613" i="6"/>
  <c r="K613" i="6"/>
  <c r="J329" i="6"/>
  <c r="J282" i="6"/>
  <c r="K282" i="6"/>
  <c r="J250" i="6"/>
  <c r="K250" i="6"/>
  <c r="K662" i="6"/>
  <c r="K168" i="6"/>
  <c r="J876" i="6"/>
  <c r="J748" i="6"/>
  <c r="K1093" i="6"/>
  <c r="K892" i="6"/>
  <c r="K502" i="6"/>
  <c r="K376" i="6"/>
  <c r="K210" i="6"/>
  <c r="J395" i="6"/>
  <c r="J299" i="6"/>
  <c r="K299" i="6"/>
  <c r="J139" i="6"/>
  <c r="K139" i="6"/>
  <c r="J594" i="6"/>
  <c r="K594" i="6"/>
  <c r="J1016" i="6"/>
  <c r="K1016" i="6"/>
  <c r="J972" i="6"/>
  <c r="K972" i="6"/>
  <c r="J785" i="6"/>
  <c r="K785" i="6"/>
  <c r="J681" i="6"/>
  <c r="K681" i="6"/>
  <c r="J20" i="6"/>
  <c r="K20" i="6"/>
  <c r="J4" i="6"/>
  <c r="J221" i="6"/>
  <c r="K221" i="6"/>
  <c r="J7" i="6"/>
  <c r="J387" i="6"/>
  <c r="K387" i="6"/>
  <c r="J371" i="6"/>
  <c r="K371" i="6"/>
  <c r="J323" i="6"/>
  <c r="K323" i="6"/>
  <c r="J307" i="6"/>
  <c r="J291" i="6"/>
  <c r="K291" i="6"/>
  <c r="J259" i="6"/>
  <c r="K259" i="6"/>
  <c r="J243" i="6"/>
  <c r="K243" i="6"/>
  <c r="J227" i="6"/>
  <c r="K227" i="6"/>
  <c r="J195" i="6"/>
  <c r="K195" i="6"/>
  <c r="J179" i="6"/>
  <c r="K179" i="6"/>
  <c r="J163" i="6"/>
  <c r="K163" i="6"/>
  <c r="J147" i="6"/>
  <c r="K147" i="6"/>
  <c r="J83" i="6"/>
  <c r="K83" i="6"/>
  <c r="J67" i="6"/>
  <c r="K67" i="6"/>
  <c r="J474" i="6"/>
  <c r="K474" i="6"/>
  <c r="J458" i="6"/>
  <c r="K458" i="6"/>
  <c r="J426" i="6"/>
  <c r="J410" i="6"/>
  <c r="K410" i="6"/>
  <c r="J1097" i="6"/>
  <c r="K1097" i="6"/>
  <c r="J1033" i="6"/>
  <c r="J889" i="6"/>
  <c r="K889" i="6"/>
  <c r="J826" i="6"/>
  <c r="K826" i="6"/>
  <c r="J794" i="6"/>
  <c r="K794" i="6"/>
  <c r="J778" i="6"/>
  <c r="K778" i="6"/>
  <c r="J762" i="6"/>
  <c r="K762" i="6"/>
  <c r="J730" i="6"/>
  <c r="K730" i="6"/>
  <c r="J714" i="6"/>
  <c r="K714" i="6"/>
  <c r="J682" i="6"/>
  <c r="K682" i="6"/>
  <c r="J666" i="6"/>
  <c r="K666" i="6"/>
  <c r="J634" i="6"/>
  <c r="K634" i="6"/>
  <c r="J618" i="6"/>
  <c r="K618" i="6"/>
  <c r="J602" i="6"/>
  <c r="K602" i="6"/>
  <c r="J570" i="6"/>
  <c r="K570" i="6"/>
  <c r="J554" i="6"/>
  <c r="K554" i="6"/>
  <c r="J522" i="6"/>
  <c r="K522" i="6"/>
  <c r="J1090" i="6"/>
  <c r="K1090" i="6"/>
  <c r="J1078" i="6"/>
  <c r="K1078" i="6"/>
  <c r="J1064" i="6"/>
  <c r="K1064" i="6"/>
  <c r="K1036" i="6"/>
  <c r="J1036" i="6"/>
  <c r="J1024" i="6"/>
  <c r="K1024" i="6"/>
  <c r="J1008" i="6"/>
  <c r="K1008" i="6"/>
  <c r="J979" i="6"/>
  <c r="K979" i="6"/>
  <c r="J954" i="6"/>
  <c r="K954" i="6"/>
  <c r="J924" i="6"/>
  <c r="K924" i="6"/>
  <c r="J897" i="6"/>
  <c r="K897" i="6"/>
  <c r="J868" i="6"/>
  <c r="K868" i="6"/>
  <c r="K837" i="6"/>
  <c r="J837" i="6"/>
  <c r="J807" i="6"/>
  <c r="K807" i="6"/>
  <c r="J791" i="6"/>
  <c r="K791" i="6"/>
  <c r="J777" i="6"/>
  <c r="K777" i="6"/>
  <c r="J747" i="6"/>
  <c r="K747" i="6"/>
  <c r="J731" i="6"/>
  <c r="K731" i="6"/>
  <c r="J717" i="6"/>
  <c r="K717" i="6"/>
  <c r="J703" i="6"/>
  <c r="K703" i="6"/>
  <c r="J689" i="6"/>
  <c r="K689" i="6"/>
  <c r="J675" i="6"/>
  <c r="K675" i="6"/>
  <c r="J645" i="6"/>
  <c r="K645" i="6"/>
  <c r="J631" i="6"/>
  <c r="K631" i="6"/>
  <c r="J617" i="6"/>
  <c r="K617" i="6"/>
  <c r="J603" i="6"/>
  <c r="K603" i="6"/>
  <c r="J589" i="6"/>
  <c r="K589" i="6"/>
  <c r="J573" i="6"/>
  <c r="K573" i="6"/>
  <c r="J559" i="6"/>
  <c r="K559" i="6"/>
  <c r="J529" i="6"/>
  <c r="K529" i="6"/>
  <c r="J513" i="6"/>
  <c r="K513" i="6"/>
  <c r="J499" i="6"/>
  <c r="K499" i="6"/>
  <c r="J467" i="6"/>
  <c r="K467" i="6"/>
  <c r="J453" i="6"/>
  <c r="K453" i="6"/>
  <c r="J425" i="6"/>
  <c r="K425" i="6"/>
  <c r="J411" i="6"/>
  <c r="K411" i="6"/>
  <c r="J380" i="6"/>
  <c r="K380" i="6"/>
  <c r="J364" i="6"/>
  <c r="K364" i="6"/>
  <c r="J350" i="6"/>
  <c r="K350" i="6"/>
  <c r="J334" i="6"/>
  <c r="K334" i="6"/>
  <c r="J320" i="6"/>
  <c r="K320" i="6"/>
  <c r="J304" i="6"/>
  <c r="K304" i="6"/>
  <c r="J288" i="6"/>
  <c r="K288" i="6"/>
  <c r="J256" i="6"/>
  <c r="K256" i="6"/>
  <c r="J240" i="6"/>
  <c r="K240" i="6"/>
  <c r="J226" i="6"/>
  <c r="K226" i="6"/>
  <c r="J198" i="6"/>
  <c r="K198" i="6"/>
  <c r="J170" i="6"/>
  <c r="K170" i="6"/>
  <c r="J154" i="6"/>
  <c r="K154" i="6"/>
  <c r="J138" i="6"/>
  <c r="K138" i="6"/>
  <c r="J122" i="6"/>
  <c r="K122" i="6"/>
  <c r="J44" i="6"/>
  <c r="K44" i="6"/>
  <c r="J926" i="6"/>
  <c r="J761" i="6"/>
  <c r="J519" i="6"/>
  <c r="K1096" i="6"/>
  <c r="K1059" i="6"/>
  <c r="K1041" i="6"/>
  <c r="K986" i="6"/>
  <c r="K968" i="6"/>
  <c r="K931" i="6"/>
  <c r="K913" i="6"/>
  <c r="K874" i="6"/>
  <c r="K547" i="6"/>
  <c r="K295" i="6"/>
  <c r="K212" i="6"/>
  <c r="K60" i="6"/>
  <c r="J19" i="6"/>
  <c r="K19" i="6"/>
  <c r="J11" i="6"/>
  <c r="K11" i="6"/>
  <c r="J331" i="6"/>
  <c r="K331" i="6"/>
  <c r="J187" i="6"/>
  <c r="K187" i="6"/>
  <c r="J418" i="6"/>
  <c r="K418" i="6"/>
  <c r="J1073" i="6"/>
  <c r="K1073" i="6"/>
  <c r="J961" i="6"/>
  <c r="K961" i="6"/>
  <c r="J865" i="6"/>
  <c r="K865" i="6"/>
  <c r="J834" i="6"/>
  <c r="K834" i="6"/>
  <c r="J674" i="6"/>
  <c r="K674" i="6"/>
  <c r="J1070" i="6"/>
  <c r="K1070" i="6"/>
  <c r="J653" i="6"/>
  <c r="K653" i="6"/>
  <c r="J625" i="6"/>
  <c r="K625" i="6"/>
  <c r="J581" i="6"/>
  <c r="K581" i="6"/>
  <c r="J535" i="6"/>
  <c r="K535" i="6"/>
  <c r="J505" i="6"/>
  <c r="K505" i="6"/>
  <c r="J447" i="6"/>
  <c r="K447" i="6"/>
  <c r="K610" i="6"/>
  <c r="K317" i="6"/>
  <c r="J6" i="6"/>
  <c r="J369" i="6"/>
  <c r="J353" i="6"/>
  <c r="K353" i="6"/>
  <c r="J337" i="6"/>
  <c r="K337" i="6"/>
  <c r="J289" i="6"/>
  <c r="K289" i="6"/>
  <c r="J257" i="6"/>
  <c r="K257" i="6"/>
  <c r="J241" i="6"/>
  <c r="K241" i="6"/>
  <c r="J177" i="6"/>
  <c r="K177" i="6"/>
  <c r="J161" i="6"/>
  <c r="K161" i="6"/>
  <c r="J81" i="6"/>
  <c r="K81" i="6"/>
  <c r="J65" i="6"/>
  <c r="K65" i="6"/>
  <c r="J49" i="6"/>
  <c r="K49" i="6"/>
  <c r="J488" i="6"/>
  <c r="K488" i="6"/>
  <c r="J456" i="6"/>
  <c r="J1095" i="6"/>
  <c r="K1095" i="6"/>
  <c r="J1079" i="6"/>
  <c r="K1079" i="6"/>
  <c r="J1063" i="6"/>
  <c r="K1063" i="6"/>
  <c r="J1047" i="6"/>
  <c r="K1047" i="6"/>
  <c r="J1031" i="6"/>
  <c r="K1031" i="6"/>
  <c r="J1015" i="6"/>
  <c r="K1015" i="6"/>
  <c r="J999" i="6"/>
  <c r="K999" i="6"/>
  <c r="J983" i="6"/>
  <c r="K983" i="6"/>
  <c r="J903" i="6"/>
  <c r="K903" i="6"/>
  <c r="J887" i="6"/>
  <c r="K887" i="6"/>
  <c r="J871" i="6"/>
  <c r="K871" i="6"/>
  <c r="J712" i="6"/>
  <c r="K712" i="6"/>
  <c r="J632" i="6"/>
  <c r="K632" i="6"/>
  <c r="J568" i="6"/>
  <c r="K568" i="6"/>
  <c r="J552" i="6"/>
  <c r="K552" i="6"/>
  <c r="J536" i="6"/>
  <c r="K536" i="6"/>
  <c r="J1082" i="6"/>
  <c r="K1082" i="6"/>
  <c r="J1054" i="6"/>
  <c r="K1054" i="6"/>
  <c r="J1042" i="6"/>
  <c r="K1042" i="6"/>
  <c r="J1014" i="6"/>
  <c r="K1014" i="6"/>
  <c r="K1000" i="6"/>
  <c r="J1000" i="6"/>
  <c r="J970" i="6"/>
  <c r="K970" i="6"/>
  <c r="J944" i="6"/>
  <c r="K944" i="6"/>
  <c r="J916" i="6"/>
  <c r="K916" i="6"/>
  <c r="J888" i="6"/>
  <c r="K888" i="6"/>
  <c r="J858" i="6"/>
  <c r="K858" i="6"/>
  <c r="J843" i="6"/>
  <c r="K843" i="6"/>
  <c r="J813" i="6"/>
  <c r="K813" i="6"/>
  <c r="J767" i="6"/>
  <c r="K767" i="6"/>
  <c r="J722" i="6"/>
  <c r="K722" i="6"/>
  <c r="J707" i="6"/>
  <c r="K707" i="6"/>
  <c r="J695" i="6"/>
  <c r="K695" i="6"/>
  <c r="J665" i="6"/>
  <c r="K665" i="6"/>
  <c r="J637" i="6"/>
  <c r="K637" i="6"/>
  <c r="J623" i="6"/>
  <c r="K623" i="6"/>
  <c r="J609" i="6"/>
  <c r="K609" i="6"/>
  <c r="J595" i="6"/>
  <c r="K595" i="6"/>
  <c r="J563" i="6"/>
  <c r="K563" i="6"/>
  <c r="J549" i="6"/>
  <c r="K549" i="6"/>
  <c r="J533" i="6"/>
  <c r="K533" i="6"/>
  <c r="J489" i="6"/>
  <c r="K489" i="6"/>
  <c r="J473" i="6"/>
  <c r="K473" i="6"/>
  <c r="J459" i="6"/>
  <c r="K459" i="6"/>
  <c r="J445" i="6"/>
  <c r="K445" i="6"/>
  <c r="J980" i="6"/>
  <c r="J854" i="6"/>
  <c r="K1085" i="6"/>
  <c r="K1067" i="6"/>
  <c r="K1030" i="6"/>
  <c r="K1012" i="6"/>
  <c r="K994" i="6"/>
  <c r="K902" i="6"/>
  <c r="K883" i="6"/>
  <c r="K841" i="6"/>
  <c r="K797" i="6"/>
  <c r="K772" i="6"/>
  <c r="K650" i="6"/>
  <c r="K607" i="6"/>
  <c r="K483" i="6"/>
  <c r="K399" i="6"/>
  <c r="K274" i="6"/>
  <c r="K231" i="6"/>
  <c r="K30" i="6"/>
  <c r="J2" i="6"/>
  <c r="J3" i="6"/>
  <c r="J219" i="6"/>
  <c r="K219" i="6"/>
  <c r="J155" i="6"/>
  <c r="K155" i="6"/>
  <c r="J123" i="6"/>
  <c r="K123" i="6"/>
  <c r="J107" i="6"/>
  <c r="K107" i="6"/>
  <c r="J690" i="6"/>
  <c r="K690" i="6"/>
  <c r="J1044" i="6"/>
  <c r="K1044" i="6"/>
  <c r="J860" i="6"/>
  <c r="K860" i="6"/>
  <c r="J815" i="6"/>
  <c r="K815" i="6"/>
  <c r="J723" i="6"/>
  <c r="K723" i="6"/>
  <c r="K639" i="6"/>
  <c r="J639" i="6"/>
  <c r="J611" i="6"/>
  <c r="K611" i="6"/>
  <c r="J551" i="6"/>
  <c r="K551" i="6"/>
  <c r="J521" i="6"/>
  <c r="K521" i="6"/>
  <c r="J491" i="6"/>
  <c r="K491" i="6"/>
  <c r="J433" i="6"/>
  <c r="K433" i="6"/>
  <c r="K977" i="6"/>
  <c r="K904" i="6"/>
  <c r="K799" i="6"/>
  <c r="J385" i="6"/>
  <c r="K385" i="6"/>
  <c r="J17" i="6"/>
  <c r="K17" i="6"/>
  <c r="J9" i="6"/>
  <c r="K9" i="6"/>
  <c r="J375" i="6"/>
  <c r="J359" i="6"/>
  <c r="J343" i="6"/>
  <c r="K343" i="6"/>
  <c r="J327" i="6"/>
  <c r="K327" i="6"/>
  <c r="J311" i="6"/>
  <c r="K311" i="6"/>
  <c r="J279" i="6"/>
  <c r="K279" i="6"/>
  <c r="J199" i="6"/>
  <c r="K199" i="6"/>
  <c r="J183" i="6"/>
  <c r="K183" i="6"/>
  <c r="J87" i="6"/>
  <c r="K87" i="6"/>
  <c r="J71" i="6"/>
  <c r="K71" i="6"/>
  <c r="J55" i="6"/>
  <c r="K55" i="6"/>
  <c r="J39" i="6"/>
  <c r="K39" i="6"/>
  <c r="J478" i="6"/>
  <c r="K478" i="6"/>
  <c r="J446" i="6"/>
  <c r="J430" i="6"/>
  <c r="J414" i="6"/>
  <c r="J398" i="6"/>
  <c r="J1069" i="6"/>
  <c r="K1069" i="6"/>
  <c r="J1053" i="6"/>
  <c r="K1053" i="6"/>
  <c r="J1005" i="6"/>
  <c r="K1005" i="6"/>
  <c r="J989" i="6"/>
  <c r="K989" i="6"/>
  <c r="J941" i="6"/>
  <c r="K941" i="6"/>
  <c r="J877" i="6"/>
  <c r="K877" i="6"/>
  <c r="J846" i="6"/>
  <c r="K846" i="6"/>
  <c r="J814" i="6"/>
  <c r="K814" i="6"/>
  <c r="J750" i="6"/>
  <c r="K750" i="6"/>
  <c r="J734" i="6"/>
  <c r="K734" i="6"/>
  <c r="J718" i="6"/>
  <c r="K718" i="6"/>
  <c r="J702" i="6"/>
  <c r="K702" i="6"/>
  <c r="J670" i="6"/>
  <c r="K670" i="6"/>
  <c r="J654" i="6"/>
  <c r="K654" i="6"/>
  <c r="J638" i="6"/>
  <c r="K638" i="6"/>
  <c r="J622" i="6"/>
  <c r="K622" i="6"/>
  <c r="J590" i="6"/>
  <c r="J574" i="6"/>
  <c r="K574" i="6"/>
  <c r="J542" i="6"/>
  <c r="K542" i="6"/>
  <c r="J526" i="6"/>
  <c r="K526" i="6"/>
  <c r="J510" i="6"/>
  <c r="K510" i="6"/>
  <c r="J494" i="6"/>
  <c r="K494" i="6"/>
  <c r="J1081" i="6"/>
  <c r="K1081" i="6"/>
  <c r="J1052" i="6"/>
  <c r="K1052" i="6"/>
  <c r="J1026" i="6"/>
  <c r="K1026" i="6"/>
  <c r="J998" i="6"/>
  <c r="K998" i="6"/>
  <c r="J969" i="6"/>
  <c r="K969" i="6"/>
  <c r="J942" i="6"/>
  <c r="K942" i="6"/>
  <c r="J914" i="6"/>
  <c r="K914" i="6"/>
  <c r="J886" i="6"/>
  <c r="K886" i="6"/>
  <c r="J857" i="6"/>
  <c r="K857" i="6"/>
  <c r="J825" i="6"/>
  <c r="K825" i="6"/>
  <c r="J811" i="6"/>
  <c r="K811" i="6"/>
  <c r="J795" i="6"/>
  <c r="K795" i="6"/>
  <c r="J781" i="6"/>
  <c r="K781" i="6"/>
  <c r="J765" i="6"/>
  <c r="K765" i="6"/>
  <c r="J751" i="6"/>
  <c r="K751" i="6"/>
  <c r="J735" i="6"/>
  <c r="K735" i="6"/>
  <c r="J721" i="6"/>
  <c r="K721" i="6"/>
  <c r="J664" i="6"/>
  <c r="K664" i="6"/>
  <c r="J649" i="6"/>
  <c r="K649" i="6"/>
  <c r="J635" i="6"/>
  <c r="K635" i="6"/>
  <c r="J593" i="6"/>
  <c r="K593" i="6"/>
  <c r="J577" i="6"/>
  <c r="K577" i="6"/>
  <c r="J562" i="6"/>
  <c r="K562" i="6"/>
  <c r="J531" i="6"/>
  <c r="K531" i="6"/>
  <c r="J517" i="6"/>
  <c r="K517" i="6"/>
  <c r="J487" i="6"/>
  <c r="K487" i="6"/>
  <c r="J471" i="6"/>
  <c r="K471" i="6"/>
  <c r="J457" i="6"/>
  <c r="K457" i="6"/>
  <c r="K1084" i="6"/>
  <c r="K1066" i="6"/>
  <c r="K1011" i="6"/>
  <c r="K993" i="6"/>
  <c r="K956" i="6"/>
  <c r="K938" i="6"/>
  <c r="K882" i="6"/>
  <c r="K840" i="6"/>
  <c r="K769" i="6"/>
  <c r="K739" i="6"/>
  <c r="K680" i="6"/>
  <c r="K606" i="6"/>
  <c r="K565" i="6"/>
  <c r="K397" i="6"/>
  <c r="K272" i="6"/>
  <c r="K189" i="6"/>
  <c r="K28" i="6"/>
  <c r="J267" i="6"/>
  <c r="K267" i="6"/>
  <c r="J434" i="6"/>
  <c r="K434" i="6"/>
  <c r="J402" i="6"/>
  <c r="J802" i="6"/>
  <c r="K802" i="6"/>
  <c r="J770" i="6"/>
  <c r="K770" i="6"/>
  <c r="J578" i="6"/>
  <c r="K578" i="6"/>
  <c r="J514" i="6"/>
  <c r="K514" i="6"/>
  <c r="J960" i="6"/>
  <c r="K960" i="6"/>
  <c r="J932" i="6"/>
  <c r="K932" i="6"/>
  <c r="J890" i="6"/>
  <c r="K890" i="6"/>
  <c r="J845" i="6"/>
  <c r="K845" i="6"/>
  <c r="J597" i="6"/>
  <c r="K597" i="6"/>
  <c r="J12" i="6"/>
  <c r="K12" i="6"/>
  <c r="J381" i="6"/>
  <c r="J365" i="6"/>
  <c r="J301" i="6"/>
  <c r="K301" i="6"/>
  <c r="J285" i="6"/>
  <c r="K285" i="6"/>
  <c r="J269" i="6"/>
  <c r="K269" i="6"/>
  <c r="J237" i="6"/>
  <c r="K237" i="6"/>
  <c r="J125" i="6"/>
  <c r="K125" i="6"/>
  <c r="J109" i="6"/>
  <c r="K109" i="6"/>
  <c r="J93" i="6"/>
  <c r="K93" i="6"/>
  <c r="J468" i="6"/>
  <c r="K468" i="6"/>
  <c r="J452" i="6"/>
  <c r="J436" i="6"/>
  <c r="J404" i="6"/>
  <c r="J1091" i="6"/>
  <c r="K1091" i="6"/>
  <c r="J1027" i="6"/>
  <c r="J963" i="6"/>
  <c r="K963" i="6"/>
  <c r="J915" i="6"/>
  <c r="K915" i="6"/>
  <c r="J899" i="6"/>
  <c r="K899" i="6"/>
  <c r="J852" i="6"/>
  <c r="K852" i="6"/>
  <c r="J836" i="6"/>
  <c r="K836" i="6"/>
  <c r="J820" i="6"/>
  <c r="K820" i="6"/>
  <c r="J788" i="6"/>
  <c r="K788" i="6"/>
  <c r="J740" i="6"/>
  <c r="K740" i="6"/>
  <c r="J708" i="6"/>
  <c r="K708" i="6"/>
  <c r="J644" i="6"/>
  <c r="K644" i="6"/>
  <c r="J612" i="6"/>
  <c r="K612" i="6"/>
  <c r="J580" i="6"/>
  <c r="K580" i="6"/>
  <c r="J564" i="6"/>
  <c r="K564" i="6"/>
  <c r="J1080" i="6"/>
  <c r="K1080" i="6"/>
  <c r="J1025" i="6"/>
  <c r="K1025" i="6"/>
  <c r="J996" i="6"/>
  <c r="K996" i="6"/>
  <c r="J898" i="6"/>
  <c r="K898" i="6"/>
  <c r="K884" i="6"/>
  <c r="J884" i="6"/>
  <c r="J856" i="6"/>
  <c r="K856" i="6"/>
  <c r="J839" i="6"/>
  <c r="K839" i="6"/>
  <c r="J823" i="6"/>
  <c r="K823" i="6"/>
  <c r="J779" i="6"/>
  <c r="K779" i="6"/>
  <c r="J763" i="6"/>
  <c r="K763" i="6"/>
  <c r="J749" i="6"/>
  <c r="K749" i="6"/>
  <c r="J733" i="6"/>
  <c r="K733" i="6"/>
  <c r="J719" i="6"/>
  <c r="K719" i="6"/>
  <c r="K705" i="6"/>
  <c r="J705" i="6"/>
  <c r="K691" i="6"/>
  <c r="J691" i="6"/>
  <c r="J677" i="6"/>
  <c r="K677" i="6"/>
  <c r="J647" i="6"/>
  <c r="K647" i="6"/>
  <c r="J633" i="6"/>
  <c r="K633" i="6"/>
  <c r="J619" i="6"/>
  <c r="K619" i="6"/>
  <c r="J605" i="6"/>
  <c r="K605" i="6"/>
  <c r="K591" i="6"/>
  <c r="J591" i="6"/>
  <c r="K575" i="6"/>
  <c r="J575" i="6"/>
  <c r="J561" i="6"/>
  <c r="K561" i="6"/>
  <c r="J545" i="6"/>
  <c r="K545" i="6"/>
  <c r="J530" i="6"/>
  <c r="K530" i="6"/>
  <c r="J515" i="6"/>
  <c r="K515" i="6"/>
  <c r="J501" i="6"/>
  <c r="K501" i="6"/>
  <c r="J485" i="6"/>
  <c r="K485" i="6"/>
  <c r="J469" i="6"/>
  <c r="K469" i="6"/>
  <c r="J455" i="6"/>
  <c r="K455" i="6"/>
  <c r="J441" i="6"/>
  <c r="K441" i="6"/>
  <c r="J427" i="6"/>
  <c r="K427" i="6"/>
  <c r="J413" i="6"/>
  <c r="K413" i="6"/>
  <c r="J382" i="6"/>
  <c r="K382" i="6"/>
  <c r="J352" i="6"/>
  <c r="K352" i="6"/>
  <c r="K322" i="6"/>
  <c r="J322" i="6"/>
  <c r="J306" i="6"/>
  <c r="K306" i="6"/>
  <c r="J290" i="6"/>
  <c r="K290" i="6"/>
  <c r="J258" i="6"/>
  <c r="K258" i="6"/>
  <c r="J242" i="6"/>
  <c r="K242" i="6"/>
  <c r="J228" i="6"/>
  <c r="K228" i="6"/>
  <c r="J213" i="6"/>
  <c r="K213" i="6"/>
  <c r="J200" i="6"/>
  <c r="K200" i="6"/>
  <c r="J184" i="6"/>
  <c r="K184" i="6"/>
  <c r="J156" i="6"/>
  <c r="K156" i="6"/>
  <c r="J140" i="6"/>
  <c r="K140" i="6"/>
  <c r="J124" i="6"/>
  <c r="K124" i="6"/>
  <c r="J108" i="6"/>
  <c r="K108" i="6"/>
  <c r="J92" i="6"/>
  <c r="K92" i="6"/>
  <c r="J76" i="6"/>
  <c r="K76" i="6"/>
  <c r="J62" i="6"/>
  <c r="K62" i="6"/>
  <c r="J46" i="6"/>
  <c r="K46" i="6"/>
  <c r="K1065" i="6"/>
  <c r="K1028" i="6"/>
  <c r="K1010" i="6"/>
  <c r="K937" i="6"/>
  <c r="K900" i="6"/>
  <c r="K881" i="6"/>
  <c r="K793" i="6"/>
  <c r="K766" i="6"/>
  <c r="K709" i="6"/>
  <c r="K679" i="6"/>
  <c r="K558" i="6"/>
  <c r="K516" i="6"/>
  <c r="K475" i="6"/>
  <c r="K349" i="6"/>
  <c r="K182" i="6"/>
  <c r="K135" i="6"/>
  <c r="J401" i="6"/>
  <c r="K401" i="6"/>
  <c r="J384" i="6"/>
  <c r="K384" i="6"/>
  <c r="J354" i="6"/>
  <c r="K354" i="6"/>
  <c r="J292" i="6"/>
  <c r="K292" i="6"/>
  <c r="J260" i="6"/>
  <c r="K260" i="6"/>
  <c r="J214" i="6"/>
  <c r="K214" i="6"/>
  <c r="J186" i="6"/>
  <c r="K186" i="6"/>
  <c r="J142" i="6"/>
  <c r="K142" i="6"/>
  <c r="J126" i="6"/>
  <c r="K126" i="6"/>
  <c r="J48" i="6"/>
  <c r="K48" i="6"/>
  <c r="J388" i="6"/>
  <c r="J110" i="6"/>
  <c r="K443" i="6"/>
  <c r="K296" i="6"/>
  <c r="K276" i="6"/>
  <c r="K192" i="6"/>
  <c r="K172" i="6"/>
  <c r="J208" i="6"/>
  <c r="K208" i="6"/>
  <c r="J164" i="6"/>
  <c r="K164" i="6"/>
  <c r="J100" i="6"/>
  <c r="K100" i="6"/>
  <c r="J84" i="6"/>
  <c r="K84" i="6"/>
  <c r="J54" i="6"/>
  <c r="K54" i="6"/>
  <c r="J40" i="6"/>
  <c r="K40" i="6"/>
  <c r="K431" i="6"/>
  <c r="K368" i="6"/>
  <c r="K264" i="6"/>
  <c r="K244" i="6"/>
  <c r="J405" i="6"/>
  <c r="K405" i="6"/>
  <c r="J372" i="6"/>
  <c r="K372" i="6"/>
  <c r="J342" i="6"/>
  <c r="K342" i="6"/>
  <c r="J280" i="6"/>
  <c r="K280" i="6"/>
  <c r="J248" i="6"/>
  <c r="K248" i="6"/>
  <c r="J234" i="6"/>
  <c r="K234" i="6"/>
  <c r="J218" i="6"/>
  <c r="K218" i="6"/>
  <c r="J206" i="6"/>
  <c r="K206" i="6"/>
  <c r="J176" i="6"/>
  <c r="K176" i="6"/>
  <c r="J114" i="6"/>
  <c r="K114" i="6"/>
  <c r="J82" i="6"/>
  <c r="K82" i="6"/>
  <c r="J68" i="6"/>
  <c r="K68" i="6"/>
  <c r="J52" i="6"/>
  <c r="K52" i="6"/>
  <c r="J38" i="6"/>
  <c r="K38" i="6"/>
  <c r="J312" i="6"/>
  <c r="J174" i="6"/>
  <c r="K326" i="6"/>
  <c r="K158" i="6"/>
  <c r="K132" i="6"/>
  <c r="J417" i="6"/>
  <c r="K417" i="6"/>
  <c r="J403" i="6"/>
  <c r="K403" i="6"/>
  <c r="J386" i="6"/>
  <c r="K386" i="6"/>
  <c r="J310" i="6"/>
  <c r="K310" i="6"/>
  <c r="J278" i="6"/>
  <c r="K278" i="6"/>
  <c r="J246" i="6"/>
  <c r="K246" i="6"/>
  <c r="J216" i="6"/>
  <c r="K216" i="6"/>
  <c r="J204" i="6"/>
  <c r="K204" i="6"/>
  <c r="J188" i="6"/>
  <c r="K188" i="6"/>
  <c r="J160" i="6"/>
  <c r="K160" i="6"/>
  <c r="J128" i="6"/>
  <c r="K128" i="6"/>
  <c r="J112" i="6"/>
  <c r="K112" i="6"/>
  <c r="J96" i="6"/>
  <c r="K96" i="6"/>
  <c r="J80" i="6"/>
  <c r="K80" i="6"/>
  <c r="J50" i="6"/>
  <c r="K50" i="6"/>
  <c r="J36" i="6"/>
  <c r="K36" i="6"/>
  <c r="J415" i="6"/>
  <c r="K429" i="6"/>
  <c r="K324" i="6"/>
  <c r="K262" i="6"/>
  <c r="K220" i="6"/>
  <c r="K178" i="6"/>
  <c r="K130" i="6"/>
  <c r="G2" i="6"/>
  <c r="J935" i="6" l="1"/>
  <c r="J373" i="6"/>
  <c r="J263" i="6"/>
  <c r="J604" i="6"/>
  <c r="J141" i="6"/>
  <c r="K420" i="6"/>
  <c r="J572" i="6"/>
  <c r="J273" i="6"/>
  <c r="J885" i="6"/>
  <c r="K283" i="6"/>
  <c r="K35" i="6"/>
  <c r="J173" i="6"/>
  <c r="J648" i="6"/>
  <c r="J321" i="6"/>
  <c r="K532" i="6"/>
  <c r="K949" i="6"/>
  <c r="J27" i="6"/>
  <c r="J63" i="6"/>
  <c r="J175" i="6"/>
  <c r="J863" i="6"/>
  <c r="J303" i="6"/>
  <c r="K171" i="6"/>
  <c r="J165" i="6"/>
  <c r="J640" i="6"/>
  <c r="J790" i="6"/>
  <c r="J143" i="6"/>
  <c r="J169" i="6"/>
  <c r="K119" i="6"/>
  <c r="J103" i="6"/>
  <c r="K1021" i="6"/>
  <c r="J151" i="6"/>
  <c r="J895" i="6"/>
  <c r="J59" i="6"/>
  <c r="J838" i="6"/>
  <c r="J225" i="6"/>
  <c r="J472" i="6"/>
  <c r="J1019" i="6"/>
  <c r="J1009" i="6"/>
  <c r="J919" i="6"/>
  <c r="J347" i="6"/>
  <c r="J614" i="6"/>
  <c r="K782" i="6"/>
  <c r="J111" i="6"/>
  <c r="J498" i="6"/>
  <c r="J945" i="6"/>
  <c r="J215" i="6"/>
  <c r="J855" i="6"/>
  <c r="J181" i="6"/>
  <c r="J582" i="6"/>
  <c r="K203" i="6"/>
  <c r="J363" i="6"/>
  <c r="J706" i="6"/>
  <c r="J43" i="6"/>
  <c r="J32" i="6"/>
  <c r="K1049" i="6"/>
  <c r="J792" i="6"/>
  <c r="J738" i="6"/>
  <c r="K1003" i="6"/>
  <c r="K973" i="6"/>
  <c r="K728" i="6"/>
  <c r="J660" i="6"/>
  <c r="J925" i="6"/>
  <c r="J129" i="6"/>
  <c r="J626" i="6"/>
  <c r="J798" i="6"/>
  <c r="J75" i="6"/>
  <c r="K744" i="6"/>
  <c r="J997" i="6"/>
  <c r="J686" i="6"/>
  <c r="K955" i="6"/>
  <c r="K235" i="6"/>
  <c r="J596" i="6"/>
  <c r="K965" i="6"/>
  <c r="J69" i="6"/>
  <c r="J113" i="6"/>
  <c r="J297" i="6"/>
  <c r="J869" i="6"/>
  <c r="J642" i="6"/>
  <c r="J355" i="6"/>
  <c r="J193" i="6"/>
  <c r="J97" i="6"/>
  <c r="J15" i="6"/>
  <c r="J550" i="6"/>
  <c r="K957" i="6"/>
  <c r="K14" i="6"/>
  <c r="K167" i="6"/>
  <c r="J462" i="6"/>
  <c r="J967" i="6"/>
  <c r="J85" i="6"/>
  <c r="J34" i="6"/>
  <c r="J61" i="6"/>
  <c r="J824" i="6"/>
  <c r="J500" i="6"/>
  <c r="K830" i="6"/>
  <c r="J658" i="6"/>
  <c r="J490" i="6"/>
  <c r="J339" i="6"/>
  <c r="J205" i="6"/>
  <c r="J520" i="6"/>
  <c r="J620" i="6"/>
  <c r="J754" i="6"/>
  <c r="J117" i="6"/>
  <c r="J24" i="6"/>
  <c r="J668" i="6"/>
  <c r="K810" i="6"/>
  <c r="J548" i="6"/>
  <c r="J23" i="6"/>
  <c r="K784" i="6"/>
  <c r="J804" i="6"/>
  <c r="J305" i="6"/>
  <c r="J33" i="6"/>
  <c r="J333" i="6"/>
  <c r="J131" i="6"/>
  <c r="J492" i="6"/>
  <c r="J121" i="6"/>
  <c r="J776" i="6"/>
  <c r="J716" i="6"/>
  <c r="J53" i="6"/>
  <c r="J692" i="6"/>
  <c r="J77" i="6"/>
  <c r="J101" i="6"/>
  <c r="J698" i="6"/>
  <c r="K253" i="6"/>
  <c r="J584" i="6"/>
  <c r="K861" i="6"/>
  <c r="K995" i="6"/>
  <c r="J905" i="6"/>
  <c r="J764" i="6"/>
  <c r="J953" i="6"/>
  <c r="J201" i="6"/>
  <c r="J26" i="6"/>
  <c r="J1017" i="6"/>
  <c r="J816" i="6"/>
  <c r="J848" i="6"/>
  <c r="J51" i="6"/>
  <c r="J867" i="6"/>
  <c r="J1043" i="6"/>
  <c r="J45" i="6"/>
  <c r="J506" i="6"/>
  <c r="J875" i="6"/>
  <c r="J105" i="6"/>
  <c r="K947" i="6"/>
  <c r="J22" i="6"/>
  <c r="J145" i="6"/>
  <c r="J99" i="6"/>
  <c r="J157" i="6"/>
  <c r="J37" i="6"/>
  <c r="J247" i="6"/>
  <c r="J25" i="6"/>
  <c r="J115" i="6"/>
  <c r="J91" i="6"/>
  <c r="J951" i="6"/>
  <c r="J959" i="6"/>
  <c r="J746" i="6"/>
  <c r="J1055" i="6"/>
  <c r="N1654" i="3" l="1"/>
  <c r="O1654" i="3" s="1"/>
  <c r="N1655" i="3"/>
  <c r="O1655" i="3" s="1"/>
  <c r="V1094" i="1"/>
  <c r="V1095" i="1"/>
  <c r="V1096" i="1"/>
  <c r="V1097" i="1"/>
  <c r="V1098" i="1"/>
  <c r="V1099" i="1"/>
  <c r="W57" i="1" l="1"/>
  <c r="X57" i="1" s="1"/>
  <c r="W58" i="1"/>
  <c r="X58" i="1" s="1"/>
  <c r="W59" i="1"/>
  <c r="X59" i="1" s="1"/>
  <c r="W60" i="1"/>
  <c r="X60" i="1" s="1"/>
  <c r="W61" i="1"/>
  <c r="X61" i="1" s="1"/>
  <c r="W62" i="1"/>
  <c r="X62" i="1" s="1"/>
  <c r="W63" i="1"/>
  <c r="X63" i="1" s="1"/>
  <c r="W64" i="1"/>
  <c r="X64" i="1" s="1"/>
  <c r="W65" i="1"/>
  <c r="X65" i="1" s="1"/>
  <c r="W66" i="1"/>
  <c r="X66" i="1" s="1"/>
  <c r="W67" i="1"/>
  <c r="X67" i="1" s="1"/>
  <c r="W68" i="1"/>
  <c r="X68" i="1" s="1"/>
  <c r="W69" i="1"/>
  <c r="X69" i="1" s="1"/>
  <c r="W70" i="1"/>
  <c r="X70" i="1" s="1"/>
  <c r="W71" i="1"/>
  <c r="X71" i="1" s="1"/>
  <c r="W72" i="1"/>
  <c r="X72" i="1" s="1"/>
  <c r="W73" i="1"/>
  <c r="X73" i="1" s="1"/>
  <c r="W74" i="1"/>
  <c r="X74" i="1" s="1"/>
  <c r="W75" i="1"/>
  <c r="X75" i="1" s="1"/>
  <c r="W76" i="1"/>
  <c r="X76" i="1" s="1"/>
  <c r="W77" i="1"/>
  <c r="X77" i="1" s="1"/>
  <c r="W78" i="1"/>
  <c r="X78" i="1" s="1"/>
  <c r="W79" i="1"/>
  <c r="X79" i="1" s="1"/>
  <c r="W80" i="1"/>
  <c r="X80" i="1" s="1"/>
  <c r="W81" i="1"/>
  <c r="X81" i="1" s="1"/>
  <c r="W82" i="1"/>
  <c r="X82" i="1" s="1"/>
  <c r="W83" i="1"/>
  <c r="X83" i="1" s="1"/>
  <c r="W84" i="1"/>
  <c r="X84" i="1" s="1"/>
  <c r="W85" i="1"/>
  <c r="X85" i="1" s="1"/>
  <c r="W86" i="1"/>
  <c r="X86" i="1" s="1"/>
  <c r="W87" i="1"/>
  <c r="X87" i="1" s="1"/>
  <c r="W88" i="1"/>
  <c r="X88" i="1" s="1"/>
  <c r="W89" i="1"/>
  <c r="X89" i="1" s="1"/>
  <c r="W90" i="1"/>
  <c r="X90" i="1" s="1"/>
  <c r="W91" i="1"/>
  <c r="X91" i="1" s="1"/>
  <c r="W92" i="1"/>
  <c r="X92" i="1" s="1"/>
  <c r="W93" i="1"/>
  <c r="X93" i="1" s="1"/>
  <c r="W94" i="1"/>
  <c r="X94" i="1" s="1"/>
  <c r="W95" i="1"/>
  <c r="X95" i="1" s="1"/>
  <c r="W96" i="1"/>
  <c r="X96" i="1" s="1"/>
  <c r="W97" i="1"/>
  <c r="X97" i="1" s="1"/>
  <c r="W98" i="1"/>
  <c r="X98" i="1" s="1"/>
  <c r="W99" i="1"/>
  <c r="X99" i="1" s="1"/>
  <c r="W100" i="1"/>
  <c r="X100" i="1" s="1"/>
  <c r="W101" i="1"/>
  <c r="X101" i="1" s="1"/>
  <c r="W102" i="1"/>
  <c r="X102" i="1" s="1"/>
  <c r="W103" i="1"/>
  <c r="X103" i="1" s="1"/>
  <c r="W104" i="1"/>
  <c r="X104" i="1" s="1"/>
  <c r="W105" i="1"/>
  <c r="X105" i="1" s="1"/>
  <c r="W106" i="1"/>
  <c r="X106" i="1" s="1"/>
  <c r="W107" i="1"/>
  <c r="X107" i="1" s="1"/>
  <c r="W108" i="1"/>
  <c r="X108" i="1" s="1"/>
  <c r="W109" i="1"/>
  <c r="X109" i="1" s="1"/>
  <c r="W110" i="1"/>
  <c r="X110" i="1" s="1"/>
  <c r="W111" i="1"/>
  <c r="X111" i="1" s="1"/>
  <c r="W112" i="1"/>
  <c r="X112" i="1" s="1"/>
  <c r="W113" i="1"/>
  <c r="X113" i="1" s="1"/>
  <c r="W114" i="1"/>
  <c r="X114" i="1" s="1"/>
  <c r="W115" i="1"/>
  <c r="X115" i="1" s="1"/>
  <c r="W116" i="1"/>
  <c r="X116" i="1" s="1"/>
  <c r="W117" i="1"/>
  <c r="X117" i="1" s="1"/>
  <c r="W118" i="1"/>
  <c r="X118" i="1" s="1"/>
  <c r="W119" i="1"/>
  <c r="X119" i="1" s="1"/>
  <c r="W120" i="1"/>
  <c r="X120" i="1" s="1"/>
  <c r="W121" i="1"/>
  <c r="X121" i="1" s="1"/>
  <c r="W122" i="1"/>
  <c r="X122" i="1" s="1"/>
  <c r="W123" i="1"/>
  <c r="X123" i="1" s="1"/>
  <c r="W124" i="1"/>
  <c r="X124" i="1" s="1"/>
  <c r="W125" i="1"/>
  <c r="X125" i="1" s="1"/>
  <c r="W126" i="1"/>
  <c r="X126" i="1" s="1"/>
  <c r="W127" i="1"/>
  <c r="X127" i="1" s="1"/>
  <c r="W128" i="1"/>
  <c r="X128" i="1" s="1"/>
  <c r="W129" i="1"/>
  <c r="X129" i="1" s="1"/>
  <c r="W130" i="1"/>
  <c r="X130" i="1" s="1"/>
  <c r="W131" i="1"/>
  <c r="X131" i="1" s="1"/>
  <c r="W132" i="1"/>
  <c r="X132" i="1" s="1"/>
  <c r="W133" i="1"/>
  <c r="X133" i="1" s="1"/>
  <c r="W134" i="1"/>
  <c r="X134" i="1" s="1"/>
  <c r="W135" i="1"/>
  <c r="X135" i="1" s="1"/>
  <c r="W136" i="1"/>
  <c r="X136" i="1" s="1"/>
  <c r="W137" i="1"/>
  <c r="X137" i="1" s="1"/>
  <c r="W138" i="1"/>
  <c r="X138" i="1" s="1"/>
  <c r="W139" i="1"/>
  <c r="X139" i="1" s="1"/>
  <c r="W140" i="1"/>
  <c r="X140" i="1" s="1"/>
  <c r="W141" i="1"/>
  <c r="X141" i="1" s="1"/>
  <c r="W142" i="1"/>
  <c r="X142" i="1" s="1"/>
  <c r="W143" i="1"/>
  <c r="X143" i="1" s="1"/>
  <c r="W144" i="1"/>
  <c r="X144" i="1" s="1"/>
  <c r="W145" i="1"/>
  <c r="X145" i="1" s="1"/>
  <c r="W146" i="1"/>
  <c r="X146" i="1" s="1"/>
  <c r="W147" i="1"/>
  <c r="X147" i="1" s="1"/>
  <c r="W148" i="1"/>
  <c r="X148" i="1" s="1"/>
  <c r="W149" i="1"/>
  <c r="X149" i="1" s="1"/>
  <c r="W150" i="1"/>
  <c r="X150" i="1" s="1"/>
  <c r="W151" i="1"/>
  <c r="X151" i="1" s="1"/>
  <c r="W152" i="1"/>
  <c r="X152" i="1" s="1"/>
  <c r="W153" i="1"/>
  <c r="X153" i="1" s="1"/>
  <c r="W154" i="1"/>
  <c r="X154" i="1" s="1"/>
  <c r="W155" i="1"/>
  <c r="X155" i="1" s="1"/>
  <c r="W156" i="1"/>
  <c r="X156" i="1" s="1"/>
  <c r="W157" i="1"/>
  <c r="X157" i="1" s="1"/>
  <c r="W158" i="1"/>
  <c r="X158" i="1" s="1"/>
  <c r="W159" i="1"/>
  <c r="X159" i="1" s="1"/>
  <c r="W160" i="1"/>
  <c r="X160" i="1" s="1"/>
  <c r="W161" i="1"/>
  <c r="X161" i="1" s="1"/>
  <c r="W162" i="1"/>
  <c r="X162" i="1" s="1"/>
  <c r="W163" i="1"/>
  <c r="X163" i="1" s="1"/>
  <c r="W164" i="1"/>
  <c r="X164" i="1" s="1"/>
  <c r="W165" i="1"/>
  <c r="X165" i="1" s="1"/>
  <c r="W166" i="1"/>
  <c r="X166" i="1" s="1"/>
  <c r="W167" i="1"/>
  <c r="X167" i="1" s="1"/>
  <c r="W168" i="1"/>
  <c r="X168" i="1" s="1"/>
  <c r="W169" i="1"/>
  <c r="X169" i="1" s="1"/>
  <c r="W170" i="1"/>
  <c r="X170" i="1" s="1"/>
  <c r="W171" i="1"/>
  <c r="X171" i="1" s="1"/>
  <c r="W172" i="1"/>
  <c r="X172" i="1" s="1"/>
  <c r="W173" i="1"/>
  <c r="X173" i="1" s="1"/>
  <c r="W174" i="1"/>
  <c r="X174" i="1" s="1"/>
  <c r="W175" i="1"/>
  <c r="X175" i="1" s="1"/>
  <c r="W176" i="1"/>
  <c r="X176" i="1" s="1"/>
  <c r="W177" i="1"/>
  <c r="X177" i="1" s="1"/>
  <c r="W178" i="1"/>
  <c r="X178" i="1" s="1"/>
  <c r="W179" i="1"/>
  <c r="X179" i="1" s="1"/>
  <c r="W180" i="1"/>
  <c r="X180" i="1" s="1"/>
  <c r="W181" i="1"/>
  <c r="X181" i="1" s="1"/>
  <c r="W182" i="1"/>
  <c r="X182" i="1" s="1"/>
  <c r="W183" i="1"/>
  <c r="X183" i="1" s="1"/>
  <c r="W184" i="1"/>
  <c r="X184" i="1" s="1"/>
  <c r="W185" i="1"/>
  <c r="X185" i="1" s="1"/>
  <c r="W186" i="1"/>
  <c r="X186" i="1" s="1"/>
  <c r="W187" i="1"/>
  <c r="X187" i="1" s="1"/>
  <c r="W188" i="1"/>
  <c r="X188" i="1" s="1"/>
  <c r="W189" i="1"/>
  <c r="X189" i="1" s="1"/>
  <c r="W190" i="1"/>
  <c r="X190" i="1" s="1"/>
  <c r="W191" i="1"/>
  <c r="X191" i="1" s="1"/>
  <c r="W192" i="1"/>
  <c r="X192" i="1" s="1"/>
  <c r="W193" i="1"/>
  <c r="X193" i="1" s="1"/>
  <c r="W194" i="1"/>
  <c r="X194" i="1" s="1"/>
  <c r="W195" i="1"/>
  <c r="X195" i="1" s="1"/>
  <c r="W196" i="1"/>
  <c r="X196" i="1" s="1"/>
  <c r="W197" i="1"/>
  <c r="X197" i="1" s="1"/>
  <c r="W198" i="1"/>
  <c r="X198" i="1" s="1"/>
  <c r="W199" i="1"/>
  <c r="X199" i="1" s="1"/>
  <c r="W200" i="1"/>
  <c r="X200" i="1" s="1"/>
  <c r="W201" i="1"/>
  <c r="X201" i="1" s="1"/>
  <c r="W202" i="1"/>
  <c r="X202" i="1" s="1"/>
  <c r="W203" i="1"/>
  <c r="X203" i="1" s="1"/>
  <c r="W204" i="1"/>
  <c r="X204" i="1" s="1"/>
  <c r="W205" i="1"/>
  <c r="X205" i="1" s="1"/>
  <c r="W206" i="1"/>
  <c r="X206" i="1" s="1"/>
  <c r="W207" i="1"/>
  <c r="X207" i="1" s="1"/>
  <c r="W208" i="1"/>
  <c r="X208" i="1" s="1"/>
  <c r="W209" i="1"/>
  <c r="X209" i="1" s="1"/>
  <c r="W210" i="1"/>
  <c r="X210" i="1" s="1"/>
  <c r="W211" i="1"/>
  <c r="X211" i="1" s="1"/>
  <c r="W212" i="1"/>
  <c r="X212" i="1" s="1"/>
  <c r="W213" i="1"/>
  <c r="X213" i="1" s="1"/>
  <c r="W214" i="1"/>
  <c r="X214" i="1" s="1"/>
  <c r="W215" i="1"/>
  <c r="X215" i="1" s="1"/>
  <c r="W216" i="1"/>
  <c r="X216" i="1" s="1"/>
  <c r="W217" i="1"/>
  <c r="X217" i="1" s="1"/>
  <c r="W218" i="1"/>
  <c r="X218" i="1" s="1"/>
  <c r="W219" i="1"/>
  <c r="X219" i="1" s="1"/>
  <c r="W220" i="1"/>
  <c r="X220" i="1" s="1"/>
  <c r="W221" i="1"/>
  <c r="X221" i="1" s="1"/>
  <c r="W222" i="1"/>
  <c r="X222" i="1" s="1"/>
  <c r="W223" i="1"/>
  <c r="X223" i="1" s="1"/>
  <c r="W224" i="1"/>
  <c r="X224" i="1" s="1"/>
  <c r="W225" i="1"/>
  <c r="X225" i="1" s="1"/>
  <c r="W226" i="1"/>
  <c r="X226" i="1" s="1"/>
  <c r="W227" i="1"/>
  <c r="X227" i="1" s="1"/>
  <c r="W228" i="1"/>
  <c r="X228" i="1" s="1"/>
  <c r="W229" i="1"/>
  <c r="X229" i="1" s="1"/>
  <c r="W230" i="1"/>
  <c r="X230" i="1" s="1"/>
  <c r="W231" i="1"/>
  <c r="X231" i="1" s="1"/>
  <c r="W232" i="1"/>
  <c r="X232" i="1" s="1"/>
  <c r="W233" i="1"/>
  <c r="X233" i="1" s="1"/>
  <c r="W234" i="1"/>
  <c r="X234" i="1" s="1"/>
  <c r="W235" i="1"/>
  <c r="X235" i="1" s="1"/>
  <c r="W236" i="1"/>
  <c r="X236" i="1" s="1"/>
  <c r="W237" i="1"/>
  <c r="X237" i="1" s="1"/>
  <c r="W238" i="1"/>
  <c r="X238" i="1" s="1"/>
  <c r="W239" i="1"/>
  <c r="X239" i="1" s="1"/>
  <c r="W240" i="1"/>
  <c r="X240" i="1" s="1"/>
  <c r="W241" i="1"/>
  <c r="X241" i="1" s="1"/>
  <c r="W242" i="1"/>
  <c r="X242" i="1" s="1"/>
  <c r="W243" i="1"/>
  <c r="X243" i="1" s="1"/>
  <c r="W244" i="1"/>
  <c r="X244" i="1" s="1"/>
  <c r="W245" i="1"/>
  <c r="X245" i="1" s="1"/>
  <c r="W246" i="1"/>
  <c r="X246" i="1" s="1"/>
  <c r="W247" i="1"/>
  <c r="X247" i="1" s="1"/>
  <c r="W248" i="1"/>
  <c r="X248" i="1" s="1"/>
  <c r="W249" i="1"/>
  <c r="X249" i="1" s="1"/>
  <c r="W250" i="1"/>
  <c r="X250" i="1" s="1"/>
  <c r="W251" i="1"/>
  <c r="X251" i="1" s="1"/>
  <c r="W252" i="1"/>
  <c r="X252" i="1" s="1"/>
  <c r="W253" i="1"/>
  <c r="X253" i="1" s="1"/>
  <c r="W254" i="1"/>
  <c r="X254" i="1" s="1"/>
  <c r="W255" i="1"/>
  <c r="X255" i="1" s="1"/>
  <c r="W256" i="1"/>
  <c r="X256" i="1" s="1"/>
  <c r="W257" i="1"/>
  <c r="X257" i="1" s="1"/>
  <c r="W258" i="1"/>
  <c r="X258" i="1" s="1"/>
  <c r="W259" i="1"/>
  <c r="X259" i="1" s="1"/>
  <c r="W260" i="1"/>
  <c r="X260" i="1" s="1"/>
  <c r="W261" i="1"/>
  <c r="X261" i="1" s="1"/>
  <c r="W262" i="1"/>
  <c r="X262" i="1" s="1"/>
  <c r="W263" i="1"/>
  <c r="X263" i="1" s="1"/>
  <c r="W264" i="1"/>
  <c r="X264" i="1" s="1"/>
  <c r="W265" i="1"/>
  <c r="X265" i="1" s="1"/>
  <c r="W266" i="1"/>
  <c r="X266" i="1" s="1"/>
  <c r="W267" i="1"/>
  <c r="X267" i="1" s="1"/>
  <c r="W268" i="1"/>
  <c r="X268" i="1" s="1"/>
  <c r="W269" i="1"/>
  <c r="X269" i="1" s="1"/>
  <c r="W270" i="1"/>
  <c r="X270" i="1" s="1"/>
  <c r="W271" i="1"/>
  <c r="X271" i="1" s="1"/>
  <c r="W272" i="1"/>
  <c r="X272" i="1" s="1"/>
  <c r="W273" i="1"/>
  <c r="X273" i="1" s="1"/>
  <c r="W274" i="1"/>
  <c r="X274" i="1" s="1"/>
  <c r="W275" i="1"/>
  <c r="X275" i="1" s="1"/>
  <c r="W276" i="1"/>
  <c r="X276" i="1" s="1"/>
  <c r="W277" i="1"/>
  <c r="X277" i="1" s="1"/>
  <c r="W278" i="1"/>
  <c r="X278" i="1" s="1"/>
  <c r="W279" i="1"/>
  <c r="X279" i="1" s="1"/>
  <c r="W280" i="1"/>
  <c r="X280" i="1" s="1"/>
  <c r="W281" i="1"/>
  <c r="X281" i="1" s="1"/>
  <c r="W282" i="1"/>
  <c r="X282" i="1" s="1"/>
  <c r="W283" i="1"/>
  <c r="X283" i="1" s="1"/>
  <c r="W284" i="1"/>
  <c r="X284" i="1" s="1"/>
  <c r="W285" i="1"/>
  <c r="X285" i="1" s="1"/>
  <c r="W286" i="1"/>
  <c r="X286" i="1" s="1"/>
  <c r="W287" i="1"/>
  <c r="X287" i="1" s="1"/>
  <c r="W288" i="1"/>
  <c r="X288" i="1" s="1"/>
  <c r="W289" i="1"/>
  <c r="X289" i="1" s="1"/>
  <c r="W290" i="1"/>
  <c r="X290" i="1" s="1"/>
  <c r="W291" i="1"/>
  <c r="X291" i="1" s="1"/>
  <c r="W292" i="1"/>
  <c r="X292" i="1" s="1"/>
  <c r="W293" i="1"/>
  <c r="X293" i="1" s="1"/>
  <c r="W294" i="1"/>
  <c r="X294" i="1" s="1"/>
  <c r="W295" i="1"/>
  <c r="X295" i="1" s="1"/>
  <c r="W296" i="1"/>
  <c r="X296" i="1" s="1"/>
  <c r="W297" i="1"/>
  <c r="X297" i="1" s="1"/>
  <c r="W298" i="1"/>
  <c r="X298" i="1" s="1"/>
  <c r="W299" i="1"/>
  <c r="X299" i="1" s="1"/>
  <c r="W300" i="1"/>
  <c r="X300" i="1" s="1"/>
  <c r="W301" i="1"/>
  <c r="X301" i="1" s="1"/>
  <c r="W302" i="1"/>
  <c r="X302" i="1" s="1"/>
  <c r="W303" i="1"/>
  <c r="X303" i="1" s="1"/>
  <c r="W304" i="1"/>
  <c r="X304" i="1" s="1"/>
  <c r="W305" i="1"/>
  <c r="X305" i="1" s="1"/>
  <c r="W306" i="1"/>
  <c r="X306" i="1" s="1"/>
  <c r="W307" i="1"/>
  <c r="X307" i="1" s="1"/>
  <c r="W308" i="1"/>
  <c r="X308" i="1" s="1"/>
  <c r="W309" i="1"/>
  <c r="X309" i="1" s="1"/>
  <c r="W310" i="1"/>
  <c r="X310" i="1" s="1"/>
  <c r="W311" i="1"/>
  <c r="X311" i="1" s="1"/>
  <c r="W312" i="1"/>
  <c r="X312" i="1" s="1"/>
  <c r="W313" i="1"/>
  <c r="X313" i="1" s="1"/>
  <c r="W314" i="1"/>
  <c r="X314" i="1" s="1"/>
  <c r="W315" i="1"/>
  <c r="X315" i="1" s="1"/>
  <c r="W316" i="1"/>
  <c r="X316" i="1" s="1"/>
  <c r="W317" i="1"/>
  <c r="X317" i="1" s="1"/>
  <c r="W318" i="1"/>
  <c r="X318" i="1" s="1"/>
  <c r="W319" i="1"/>
  <c r="X319" i="1" s="1"/>
  <c r="W320" i="1"/>
  <c r="X320" i="1" s="1"/>
  <c r="W321" i="1"/>
  <c r="X321" i="1" s="1"/>
  <c r="W322" i="1"/>
  <c r="X322" i="1" s="1"/>
  <c r="W323" i="1"/>
  <c r="X323" i="1" s="1"/>
  <c r="W324" i="1"/>
  <c r="X324" i="1" s="1"/>
  <c r="W325" i="1"/>
  <c r="X325" i="1" s="1"/>
  <c r="W326" i="1"/>
  <c r="X326" i="1" s="1"/>
  <c r="W327" i="1"/>
  <c r="X327" i="1" s="1"/>
  <c r="W328" i="1"/>
  <c r="X328" i="1" s="1"/>
  <c r="W329" i="1"/>
  <c r="X329" i="1" s="1"/>
  <c r="W330" i="1"/>
  <c r="X330" i="1" s="1"/>
  <c r="W331" i="1"/>
  <c r="X331" i="1" s="1"/>
  <c r="W332" i="1"/>
  <c r="X332" i="1" s="1"/>
  <c r="W333" i="1"/>
  <c r="X333" i="1" s="1"/>
  <c r="W334" i="1"/>
  <c r="X334" i="1" s="1"/>
  <c r="W335" i="1"/>
  <c r="X335" i="1" s="1"/>
  <c r="W336" i="1"/>
  <c r="X336" i="1" s="1"/>
  <c r="W337" i="1"/>
  <c r="X337" i="1" s="1"/>
  <c r="W338" i="1"/>
  <c r="X338" i="1" s="1"/>
  <c r="W339" i="1"/>
  <c r="X339" i="1" s="1"/>
  <c r="W340" i="1"/>
  <c r="X340" i="1" s="1"/>
  <c r="W341" i="1"/>
  <c r="X341" i="1" s="1"/>
  <c r="W342" i="1"/>
  <c r="X342" i="1" s="1"/>
  <c r="W343" i="1"/>
  <c r="X343" i="1" s="1"/>
  <c r="W344" i="1"/>
  <c r="X344" i="1" s="1"/>
  <c r="W345" i="1"/>
  <c r="X345" i="1" s="1"/>
  <c r="W346" i="1"/>
  <c r="X346" i="1" s="1"/>
  <c r="W347" i="1"/>
  <c r="X347" i="1" s="1"/>
  <c r="W348" i="1"/>
  <c r="X348" i="1" s="1"/>
  <c r="W349" i="1"/>
  <c r="X349" i="1" s="1"/>
  <c r="W350" i="1"/>
  <c r="X350" i="1" s="1"/>
  <c r="W351" i="1"/>
  <c r="X351" i="1" s="1"/>
  <c r="W352" i="1"/>
  <c r="X352" i="1" s="1"/>
  <c r="W353" i="1"/>
  <c r="X353" i="1" s="1"/>
  <c r="W354" i="1"/>
  <c r="X354" i="1" s="1"/>
  <c r="W355" i="1"/>
  <c r="X355" i="1" s="1"/>
  <c r="W356" i="1"/>
  <c r="X356" i="1" s="1"/>
  <c r="W357" i="1"/>
  <c r="X357" i="1" s="1"/>
  <c r="W358" i="1"/>
  <c r="X358" i="1" s="1"/>
  <c r="W359" i="1"/>
  <c r="X359" i="1" s="1"/>
  <c r="W360" i="1"/>
  <c r="X360" i="1" s="1"/>
  <c r="W361" i="1"/>
  <c r="X361" i="1" s="1"/>
  <c r="W362" i="1"/>
  <c r="X362" i="1" s="1"/>
  <c r="W363" i="1"/>
  <c r="X363" i="1" s="1"/>
  <c r="W364" i="1"/>
  <c r="X364" i="1" s="1"/>
  <c r="W365" i="1"/>
  <c r="X365" i="1" s="1"/>
  <c r="W366" i="1"/>
  <c r="X366" i="1" s="1"/>
  <c r="W367" i="1"/>
  <c r="X367" i="1" s="1"/>
  <c r="W368" i="1"/>
  <c r="X368" i="1" s="1"/>
  <c r="W369" i="1"/>
  <c r="X369" i="1" s="1"/>
  <c r="W370" i="1"/>
  <c r="X370" i="1" s="1"/>
  <c r="W371" i="1"/>
  <c r="X371" i="1" s="1"/>
  <c r="W372" i="1"/>
  <c r="X372" i="1" s="1"/>
  <c r="W373" i="1"/>
  <c r="X373" i="1" s="1"/>
  <c r="W374" i="1"/>
  <c r="X374" i="1" s="1"/>
  <c r="W375" i="1"/>
  <c r="X375" i="1" s="1"/>
  <c r="W376" i="1"/>
  <c r="X376" i="1" s="1"/>
  <c r="W377" i="1"/>
  <c r="X377" i="1" s="1"/>
  <c r="W378" i="1"/>
  <c r="X378" i="1" s="1"/>
  <c r="W379" i="1"/>
  <c r="X379" i="1" s="1"/>
  <c r="W380" i="1"/>
  <c r="X380" i="1" s="1"/>
  <c r="W381" i="1"/>
  <c r="X381" i="1" s="1"/>
  <c r="W382" i="1"/>
  <c r="X382" i="1" s="1"/>
  <c r="W383" i="1"/>
  <c r="X383" i="1" s="1"/>
  <c r="W384" i="1"/>
  <c r="X384" i="1" s="1"/>
  <c r="W385" i="1"/>
  <c r="X385" i="1" s="1"/>
  <c r="W386" i="1"/>
  <c r="X386" i="1" s="1"/>
  <c r="W387" i="1"/>
  <c r="X387" i="1" s="1"/>
  <c r="W388" i="1"/>
  <c r="X388" i="1" s="1"/>
  <c r="W389" i="1"/>
  <c r="X389" i="1" s="1"/>
  <c r="W390" i="1"/>
  <c r="X390" i="1" s="1"/>
  <c r="W391" i="1"/>
  <c r="X391" i="1" s="1"/>
  <c r="W392" i="1"/>
  <c r="X392" i="1" s="1"/>
  <c r="W393" i="1"/>
  <c r="X393" i="1" s="1"/>
  <c r="W394" i="1"/>
  <c r="X394" i="1" s="1"/>
  <c r="W395" i="1"/>
  <c r="X395" i="1" s="1"/>
  <c r="W396" i="1"/>
  <c r="X396" i="1" s="1"/>
  <c r="W397" i="1"/>
  <c r="X397" i="1" s="1"/>
  <c r="W398" i="1"/>
  <c r="X398" i="1" s="1"/>
  <c r="W399" i="1"/>
  <c r="X399" i="1" s="1"/>
  <c r="W400" i="1"/>
  <c r="X400" i="1" s="1"/>
  <c r="W401" i="1"/>
  <c r="X401" i="1" s="1"/>
  <c r="W402" i="1"/>
  <c r="X402" i="1" s="1"/>
  <c r="W403" i="1"/>
  <c r="X403" i="1" s="1"/>
  <c r="W404" i="1"/>
  <c r="X404" i="1" s="1"/>
  <c r="W405" i="1"/>
  <c r="X405" i="1" s="1"/>
  <c r="W406" i="1"/>
  <c r="X406" i="1" s="1"/>
  <c r="W407" i="1"/>
  <c r="X407" i="1" s="1"/>
  <c r="W408" i="1"/>
  <c r="X408" i="1" s="1"/>
  <c r="W409" i="1"/>
  <c r="X409" i="1" s="1"/>
  <c r="W410" i="1"/>
  <c r="X410" i="1" s="1"/>
  <c r="W411" i="1"/>
  <c r="X411" i="1" s="1"/>
  <c r="W412" i="1"/>
  <c r="X412" i="1" s="1"/>
  <c r="W413" i="1"/>
  <c r="X413" i="1" s="1"/>
  <c r="W414" i="1"/>
  <c r="X414" i="1" s="1"/>
  <c r="W415" i="1"/>
  <c r="X415" i="1" s="1"/>
  <c r="W416" i="1"/>
  <c r="X416" i="1" s="1"/>
  <c r="W417" i="1"/>
  <c r="X417" i="1" s="1"/>
  <c r="W418" i="1"/>
  <c r="X418" i="1" s="1"/>
  <c r="W419" i="1"/>
  <c r="X419" i="1" s="1"/>
  <c r="W420" i="1"/>
  <c r="X420" i="1" s="1"/>
  <c r="W421" i="1"/>
  <c r="X421" i="1" s="1"/>
  <c r="W422" i="1"/>
  <c r="X422" i="1" s="1"/>
  <c r="W423" i="1"/>
  <c r="X423" i="1" s="1"/>
  <c r="W424" i="1"/>
  <c r="X424" i="1" s="1"/>
  <c r="W425" i="1"/>
  <c r="X425" i="1" s="1"/>
  <c r="W426" i="1"/>
  <c r="X426" i="1" s="1"/>
  <c r="W427" i="1"/>
  <c r="X427" i="1" s="1"/>
  <c r="W428" i="1"/>
  <c r="X428" i="1" s="1"/>
  <c r="W429" i="1"/>
  <c r="X429" i="1" s="1"/>
  <c r="W430" i="1"/>
  <c r="X430" i="1" s="1"/>
  <c r="W431" i="1"/>
  <c r="X431" i="1" s="1"/>
  <c r="W432" i="1"/>
  <c r="X432" i="1" s="1"/>
  <c r="W433" i="1"/>
  <c r="X433" i="1" s="1"/>
  <c r="W434" i="1"/>
  <c r="X434" i="1" s="1"/>
  <c r="W435" i="1"/>
  <c r="X435" i="1" s="1"/>
  <c r="W436" i="1"/>
  <c r="X436" i="1" s="1"/>
  <c r="W437" i="1"/>
  <c r="X437" i="1" s="1"/>
  <c r="W438" i="1"/>
  <c r="X438" i="1" s="1"/>
  <c r="W439" i="1"/>
  <c r="X439" i="1" s="1"/>
  <c r="W440" i="1"/>
  <c r="X440" i="1" s="1"/>
  <c r="W441" i="1"/>
  <c r="X441" i="1" s="1"/>
  <c r="W442" i="1"/>
  <c r="X442" i="1" s="1"/>
  <c r="W443" i="1"/>
  <c r="X443" i="1" s="1"/>
  <c r="W444" i="1"/>
  <c r="X444" i="1" s="1"/>
  <c r="W445" i="1"/>
  <c r="X445" i="1" s="1"/>
  <c r="W446" i="1"/>
  <c r="X446" i="1" s="1"/>
  <c r="W447" i="1"/>
  <c r="X447" i="1" s="1"/>
  <c r="W448" i="1"/>
  <c r="X448" i="1" s="1"/>
  <c r="W449" i="1"/>
  <c r="X449" i="1" s="1"/>
  <c r="W450" i="1"/>
  <c r="X450" i="1" s="1"/>
  <c r="W451" i="1"/>
  <c r="X451" i="1" s="1"/>
  <c r="W452" i="1"/>
  <c r="X452" i="1" s="1"/>
  <c r="W453" i="1"/>
  <c r="X453" i="1" s="1"/>
  <c r="W454" i="1"/>
  <c r="X454" i="1" s="1"/>
  <c r="W455" i="1"/>
  <c r="X455" i="1" s="1"/>
  <c r="W456" i="1"/>
  <c r="X456" i="1" s="1"/>
  <c r="W457" i="1"/>
  <c r="X457" i="1" s="1"/>
  <c r="W458" i="1"/>
  <c r="X458" i="1" s="1"/>
  <c r="W459" i="1"/>
  <c r="X459" i="1" s="1"/>
  <c r="W460" i="1"/>
  <c r="X460" i="1" s="1"/>
  <c r="W461" i="1"/>
  <c r="X461" i="1" s="1"/>
  <c r="W462" i="1"/>
  <c r="X462" i="1" s="1"/>
  <c r="W463" i="1"/>
  <c r="X463" i="1" s="1"/>
  <c r="W464" i="1"/>
  <c r="X464" i="1" s="1"/>
  <c r="W465" i="1"/>
  <c r="X465" i="1" s="1"/>
  <c r="W466" i="1"/>
  <c r="X466" i="1" s="1"/>
  <c r="W467" i="1"/>
  <c r="X467" i="1" s="1"/>
  <c r="W468" i="1"/>
  <c r="X468" i="1" s="1"/>
  <c r="W469" i="1"/>
  <c r="X469" i="1" s="1"/>
  <c r="W470" i="1"/>
  <c r="X470" i="1" s="1"/>
  <c r="W471" i="1"/>
  <c r="X471" i="1" s="1"/>
  <c r="W472" i="1"/>
  <c r="X472" i="1" s="1"/>
  <c r="W473" i="1"/>
  <c r="X473" i="1" s="1"/>
  <c r="W474" i="1"/>
  <c r="X474" i="1" s="1"/>
  <c r="W475" i="1"/>
  <c r="X475" i="1" s="1"/>
  <c r="W476" i="1"/>
  <c r="X476" i="1" s="1"/>
  <c r="W477" i="1"/>
  <c r="X477" i="1" s="1"/>
  <c r="W478" i="1"/>
  <c r="X478" i="1" s="1"/>
  <c r="W479" i="1"/>
  <c r="X479" i="1" s="1"/>
  <c r="W480" i="1"/>
  <c r="X480" i="1" s="1"/>
  <c r="W481" i="1"/>
  <c r="X481" i="1" s="1"/>
  <c r="W482" i="1"/>
  <c r="X482" i="1" s="1"/>
  <c r="W483" i="1"/>
  <c r="X483" i="1" s="1"/>
  <c r="W484" i="1"/>
  <c r="X484" i="1" s="1"/>
  <c r="W485" i="1"/>
  <c r="X485" i="1" s="1"/>
  <c r="W486" i="1"/>
  <c r="X486" i="1" s="1"/>
  <c r="W487" i="1"/>
  <c r="X487" i="1" s="1"/>
  <c r="W488" i="1"/>
  <c r="X488" i="1" s="1"/>
  <c r="W489" i="1"/>
  <c r="X489" i="1" s="1"/>
  <c r="W490" i="1"/>
  <c r="X490" i="1" s="1"/>
  <c r="W491" i="1"/>
  <c r="X491" i="1" s="1"/>
  <c r="W492" i="1"/>
  <c r="X492" i="1" s="1"/>
  <c r="W493" i="1"/>
  <c r="X493" i="1" s="1"/>
  <c r="W494" i="1"/>
  <c r="X494" i="1" s="1"/>
  <c r="W495" i="1"/>
  <c r="X495" i="1" s="1"/>
  <c r="W496" i="1"/>
  <c r="X496" i="1" s="1"/>
  <c r="W497" i="1"/>
  <c r="X497" i="1" s="1"/>
  <c r="W498" i="1"/>
  <c r="X498" i="1" s="1"/>
  <c r="W499" i="1"/>
  <c r="X499" i="1" s="1"/>
  <c r="W500" i="1"/>
  <c r="X500" i="1" s="1"/>
  <c r="W501" i="1"/>
  <c r="X501" i="1" s="1"/>
  <c r="W502" i="1"/>
  <c r="X502" i="1" s="1"/>
  <c r="W503" i="1"/>
  <c r="X503" i="1" s="1"/>
  <c r="W504" i="1"/>
  <c r="X504" i="1" s="1"/>
  <c r="W505" i="1"/>
  <c r="X505" i="1" s="1"/>
  <c r="W506" i="1"/>
  <c r="X506" i="1" s="1"/>
  <c r="W507" i="1"/>
  <c r="X507" i="1" s="1"/>
  <c r="W508" i="1"/>
  <c r="X508" i="1" s="1"/>
  <c r="W509" i="1"/>
  <c r="X509" i="1" s="1"/>
  <c r="W510" i="1"/>
  <c r="X510" i="1" s="1"/>
  <c r="W511" i="1"/>
  <c r="X511" i="1" s="1"/>
  <c r="W512" i="1"/>
  <c r="X512" i="1" s="1"/>
  <c r="W513" i="1"/>
  <c r="X513" i="1" s="1"/>
  <c r="W514" i="1"/>
  <c r="X514" i="1" s="1"/>
  <c r="W515" i="1"/>
  <c r="X515" i="1" s="1"/>
  <c r="W516" i="1"/>
  <c r="X516" i="1" s="1"/>
  <c r="W517" i="1"/>
  <c r="X517" i="1" s="1"/>
  <c r="W518" i="1"/>
  <c r="X518" i="1" s="1"/>
  <c r="W519" i="1"/>
  <c r="X519" i="1" s="1"/>
  <c r="W520" i="1"/>
  <c r="X520" i="1" s="1"/>
  <c r="W521" i="1"/>
  <c r="X521" i="1" s="1"/>
  <c r="W522" i="1"/>
  <c r="X522" i="1" s="1"/>
  <c r="W523" i="1"/>
  <c r="X523" i="1" s="1"/>
  <c r="W524" i="1"/>
  <c r="X524" i="1" s="1"/>
  <c r="W525" i="1"/>
  <c r="X525" i="1" s="1"/>
  <c r="W526" i="1"/>
  <c r="X526" i="1" s="1"/>
  <c r="W527" i="1"/>
  <c r="X527" i="1" s="1"/>
  <c r="W528" i="1"/>
  <c r="X528" i="1" s="1"/>
  <c r="W529" i="1"/>
  <c r="X529" i="1" s="1"/>
  <c r="W530" i="1"/>
  <c r="X530" i="1" s="1"/>
  <c r="W531" i="1"/>
  <c r="X531" i="1" s="1"/>
  <c r="W532" i="1"/>
  <c r="X532" i="1" s="1"/>
  <c r="W533" i="1"/>
  <c r="X533" i="1" s="1"/>
  <c r="W534" i="1"/>
  <c r="X534" i="1" s="1"/>
  <c r="W535" i="1"/>
  <c r="X535" i="1" s="1"/>
  <c r="W536" i="1"/>
  <c r="X536" i="1" s="1"/>
  <c r="W537" i="1"/>
  <c r="X537" i="1" s="1"/>
  <c r="W538" i="1"/>
  <c r="X538" i="1" s="1"/>
  <c r="W539" i="1"/>
  <c r="X539" i="1" s="1"/>
  <c r="W540" i="1"/>
  <c r="X540" i="1" s="1"/>
  <c r="W541" i="1"/>
  <c r="X541" i="1" s="1"/>
  <c r="W542" i="1"/>
  <c r="X542" i="1" s="1"/>
  <c r="W543" i="1"/>
  <c r="X543" i="1" s="1"/>
  <c r="W544" i="1"/>
  <c r="X544" i="1" s="1"/>
  <c r="W545" i="1"/>
  <c r="X545" i="1" s="1"/>
  <c r="W546" i="1"/>
  <c r="X546" i="1" s="1"/>
  <c r="W547" i="1"/>
  <c r="X547" i="1" s="1"/>
  <c r="W548" i="1"/>
  <c r="X548" i="1" s="1"/>
  <c r="W549" i="1"/>
  <c r="X549" i="1" s="1"/>
  <c r="W550" i="1"/>
  <c r="X550" i="1" s="1"/>
  <c r="W551" i="1"/>
  <c r="X551" i="1" s="1"/>
  <c r="W552" i="1"/>
  <c r="X552" i="1" s="1"/>
  <c r="W553" i="1"/>
  <c r="X553" i="1" s="1"/>
  <c r="W554" i="1"/>
  <c r="X554" i="1" s="1"/>
  <c r="W555" i="1"/>
  <c r="X555" i="1" s="1"/>
  <c r="W556" i="1"/>
  <c r="X556" i="1" s="1"/>
  <c r="W557" i="1"/>
  <c r="X557" i="1" s="1"/>
  <c r="W558" i="1"/>
  <c r="X558" i="1" s="1"/>
  <c r="W559" i="1"/>
  <c r="X559" i="1" s="1"/>
  <c r="W560" i="1"/>
  <c r="X560" i="1" s="1"/>
  <c r="W561" i="1"/>
  <c r="X561" i="1" s="1"/>
  <c r="W562" i="1"/>
  <c r="X562" i="1" s="1"/>
  <c r="W563" i="1"/>
  <c r="X563" i="1" s="1"/>
  <c r="W564" i="1"/>
  <c r="X564" i="1" s="1"/>
  <c r="W565" i="1"/>
  <c r="X565" i="1" s="1"/>
  <c r="W566" i="1"/>
  <c r="X566" i="1" s="1"/>
  <c r="W567" i="1"/>
  <c r="X567" i="1" s="1"/>
  <c r="W568" i="1"/>
  <c r="X568" i="1" s="1"/>
  <c r="W569" i="1"/>
  <c r="X569" i="1" s="1"/>
  <c r="W570" i="1"/>
  <c r="X570" i="1" s="1"/>
  <c r="W571" i="1"/>
  <c r="X571" i="1" s="1"/>
  <c r="W572" i="1"/>
  <c r="X572" i="1" s="1"/>
  <c r="W573" i="1"/>
  <c r="X573" i="1" s="1"/>
  <c r="W574" i="1"/>
  <c r="X574" i="1" s="1"/>
  <c r="W575" i="1"/>
  <c r="X575" i="1" s="1"/>
  <c r="W576" i="1"/>
  <c r="X576" i="1" s="1"/>
  <c r="W577" i="1"/>
  <c r="X577" i="1" s="1"/>
  <c r="W578" i="1"/>
  <c r="X578" i="1" s="1"/>
  <c r="W579" i="1"/>
  <c r="X579" i="1" s="1"/>
  <c r="W580" i="1"/>
  <c r="X580" i="1" s="1"/>
  <c r="W581" i="1"/>
  <c r="X581" i="1" s="1"/>
  <c r="W582" i="1"/>
  <c r="X582" i="1" s="1"/>
  <c r="W583" i="1"/>
  <c r="X583" i="1" s="1"/>
  <c r="W584" i="1"/>
  <c r="X584" i="1" s="1"/>
  <c r="W585" i="1"/>
  <c r="X585" i="1" s="1"/>
  <c r="W586" i="1"/>
  <c r="X586" i="1" s="1"/>
  <c r="W587" i="1"/>
  <c r="X587" i="1" s="1"/>
  <c r="W588" i="1"/>
  <c r="X588" i="1" s="1"/>
  <c r="W589" i="1"/>
  <c r="X589" i="1" s="1"/>
  <c r="W590" i="1"/>
  <c r="X590" i="1" s="1"/>
  <c r="W591" i="1"/>
  <c r="X591" i="1" s="1"/>
  <c r="W592" i="1"/>
  <c r="X592" i="1" s="1"/>
  <c r="W593" i="1"/>
  <c r="X593" i="1" s="1"/>
  <c r="W594" i="1"/>
  <c r="X594" i="1" s="1"/>
  <c r="W595" i="1"/>
  <c r="X595" i="1" s="1"/>
  <c r="W596" i="1"/>
  <c r="X596" i="1" s="1"/>
  <c r="W597" i="1"/>
  <c r="X597" i="1" s="1"/>
  <c r="W598" i="1"/>
  <c r="X598" i="1" s="1"/>
  <c r="W599" i="1"/>
  <c r="X599" i="1" s="1"/>
  <c r="W600" i="1"/>
  <c r="X600" i="1" s="1"/>
  <c r="W601" i="1"/>
  <c r="X601" i="1" s="1"/>
  <c r="W602" i="1"/>
  <c r="X602" i="1" s="1"/>
  <c r="W603" i="1"/>
  <c r="X603" i="1" s="1"/>
  <c r="W604" i="1"/>
  <c r="X604" i="1" s="1"/>
  <c r="W605" i="1"/>
  <c r="X605" i="1" s="1"/>
  <c r="W606" i="1"/>
  <c r="X606" i="1" s="1"/>
  <c r="W607" i="1"/>
  <c r="X607" i="1" s="1"/>
  <c r="W608" i="1"/>
  <c r="X608" i="1" s="1"/>
  <c r="W609" i="1"/>
  <c r="X609" i="1" s="1"/>
  <c r="W610" i="1"/>
  <c r="X610" i="1" s="1"/>
  <c r="W611" i="1"/>
  <c r="X611" i="1" s="1"/>
  <c r="W612" i="1"/>
  <c r="X612" i="1" s="1"/>
  <c r="W613" i="1"/>
  <c r="X613" i="1" s="1"/>
  <c r="W614" i="1"/>
  <c r="X614" i="1" s="1"/>
  <c r="W615" i="1"/>
  <c r="X615" i="1" s="1"/>
  <c r="W616" i="1"/>
  <c r="X616" i="1" s="1"/>
  <c r="W617" i="1"/>
  <c r="X617" i="1" s="1"/>
  <c r="W618" i="1"/>
  <c r="X618" i="1" s="1"/>
  <c r="W619" i="1"/>
  <c r="X619" i="1" s="1"/>
  <c r="W620" i="1"/>
  <c r="X620" i="1" s="1"/>
  <c r="W621" i="1"/>
  <c r="X621" i="1" s="1"/>
  <c r="W622" i="1"/>
  <c r="X622" i="1" s="1"/>
  <c r="W623" i="1"/>
  <c r="X623" i="1" s="1"/>
  <c r="W624" i="1"/>
  <c r="X624" i="1" s="1"/>
  <c r="W625" i="1"/>
  <c r="X625" i="1" s="1"/>
  <c r="W626" i="1"/>
  <c r="X626" i="1" s="1"/>
  <c r="W627" i="1"/>
  <c r="X627" i="1" s="1"/>
  <c r="W628" i="1"/>
  <c r="X628" i="1" s="1"/>
  <c r="W629" i="1"/>
  <c r="X629" i="1" s="1"/>
  <c r="W630" i="1"/>
  <c r="X630" i="1" s="1"/>
  <c r="W631" i="1"/>
  <c r="X631" i="1" s="1"/>
  <c r="W632" i="1"/>
  <c r="X632" i="1" s="1"/>
  <c r="W633" i="1"/>
  <c r="X633" i="1" s="1"/>
  <c r="W634" i="1"/>
  <c r="X634" i="1" s="1"/>
  <c r="W635" i="1"/>
  <c r="X635" i="1" s="1"/>
  <c r="W636" i="1"/>
  <c r="X636" i="1" s="1"/>
  <c r="W637" i="1"/>
  <c r="X637" i="1" s="1"/>
  <c r="W638" i="1"/>
  <c r="X638" i="1" s="1"/>
  <c r="W639" i="1"/>
  <c r="X639" i="1" s="1"/>
  <c r="W640" i="1"/>
  <c r="X640" i="1" s="1"/>
  <c r="W641" i="1"/>
  <c r="X641" i="1" s="1"/>
  <c r="W642" i="1"/>
  <c r="X642" i="1" s="1"/>
  <c r="W643" i="1"/>
  <c r="X643" i="1" s="1"/>
  <c r="W644" i="1"/>
  <c r="X644" i="1" s="1"/>
  <c r="W645" i="1"/>
  <c r="X645" i="1" s="1"/>
  <c r="W646" i="1"/>
  <c r="X646" i="1" s="1"/>
  <c r="W647" i="1"/>
  <c r="X647" i="1" s="1"/>
  <c r="W648" i="1"/>
  <c r="X648" i="1" s="1"/>
  <c r="W649" i="1"/>
  <c r="X649" i="1" s="1"/>
  <c r="W650" i="1"/>
  <c r="X650" i="1" s="1"/>
  <c r="W651" i="1"/>
  <c r="X651" i="1" s="1"/>
  <c r="W652" i="1"/>
  <c r="X652" i="1" s="1"/>
  <c r="W653" i="1"/>
  <c r="X653" i="1" s="1"/>
  <c r="W654" i="1"/>
  <c r="X654" i="1" s="1"/>
  <c r="W655" i="1"/>
  <c r="X655" i="1" s="1"/>
  <c r="W656" i="1"/>
  <c r="X656" i="1" s="1"/>
  <c r="W657" i="1"/>
  <c r="X657" i="1" s="1"/>
  <c r="W658" i="1"/>
  <c r="X658" i="1" s="1"/>
  <c r="W659" i="1"/>
  <c r="X659" i="1" s="1"/>
  <c r="W660" i="1"/>
  <c r="X660" i="1" s="1"/>
  <c r="W661" i="1"/>
  <c r="X661" i="1" s="1"/>
  <c r="W662" i="1"/>
  <c r="X662" i="1" s="1"/>
  <c r="W663" i="1"/>
  <c r="X663" i="1" s="1"/>
  <c r="W664" i="1"/>
  <c r="X664" i="1" s="1"/>
  <c r="W665" i="1"/>
  <c r="X665" i="1" s="1"/>
  <c r="W666" i="1"/>
  <c r="X666" i="1" s="1"/>
  <c r="W667" i="1"/>
  <c r="X667" i="1" s="1"/>
  <c r="W668" i="1"/>
  <c r="X668" i="1" s="1"/>
  <c r="W669" i="1"/>
  <c r="X669" i="1" s="1"/>
  <c r="W670" i="1"/>
  <c r="X670" i="1" s="1"/>
  <c r="W671" i="1"/>
  <c r="X671" i="1" s="1"/>
  <c r="W672" i="1"/>
  <c r="X672" i="1" s="1"/>
  <c r="W673" i="1"/>
  <c r="X673" i="1" s="1"/>
  <c r="W674" i="1"/>
  <c r="X674" i="1" s="1"/>
  <c r="W675" i="1"/>
  <c r="X675" i="1" s="1"/>
  <c r="W676" i="1"/>
  <c r="X676" i="1" s="1"/>
  <c r="W677" i="1"/>
  <c r="X677" i="1" s="1"/>
  <c r="W678" i="1"/>
  <c r="X678" i="1" s="1"/>
  <c r="W679" i="1"/>
  <c r="X679" i="1" s="1"/>
  <c r="W680" i="1"/>
  <c r="X680" i="1" s="1"/>
  <c r="W681" i="1"/>
  <c r="X681" i="1" s="1"/>
  <c r="W682" i="1"/>
  <c r="X682" i="1" s="1"/>
  <c r="W683" i="1"/>
  <c r="X683" i="1" s="1"/>
  <c r="W684" i="1"/>
  <c r="X684" i="1" s="1"/>
  <c r="W685" i="1"/>
  <c r="X685" i="1" s="1"/>
  <c r="W686" i="1"/>
  <c r="X686" i="1" s="1"/>
  <c r="W687" i="1"/>
  <c r="X687" i="1" s="1"/>
  <c r="W688" i="1"/>
  <c r="X688" i="1" s="1"/>
  <c r="W689" i="1"/>
  <c r="X689" i="1" s="1"/>
  <c r="W690" i="1"/>
  <c r="X690" i="1" s="1"/>
  <c r="W691" i="1"/>
  <c r="X691" i="1" s="1"/>
  <c r="W692" i="1"/>
  <c r="X692" i="1" s="1"/>
  <c r="W693" i="1"/>
  <c r="X693" i="1" s="1"/>
  <c r="W694" i="1"/>
  <c r="X694" i="1" s="1"/>
  <c r="W695" i="1"/>
  <c r="X695" i="1" s="1"/>
  <c r="W696" i="1"/>
  <c r="X696" i="1" s="1"/>
  <c r="W697" i="1"/>
  <c r="X697" i="1" s="1"/>
  <c r="W698" i="1"/>
  <c r="X698" i="1" s="1"/>
  <c r="W699" i="1"/>
  <c r="X699" i="1" s="1"/>
  <c r="W700" i="1"/>
  <c r="X700" i="1" s="1"/>
  <c r="W701" i="1"/>
  <c r="X701" i="1" s="1"/>
  <c r="W702" i="1"/>
  <c r="X702" i="1" s="1"/>
  <c r="W703" i="1"/>
  <c r="X703" i="1" s="1"/>
  <c r="W704" i="1"/>
  <c r="X704" i="1" s="1"/>
  <c r="W705" i="1"/>
  <c r="X705" i="1" s="1"/>
  <c r="W706" i="1"/>
  <c r="X706" i="1" s="1"/>
  <c r="W707" i="1"/>
  <c r="X707" i="1" s="1"/>
  <c r="W708" i="1"/>
  <c r="X708" i="1" s="1"/>
  <c r="W709" i="1"/>
  <c r="X709" i="1" s="1"/>
  <c r="W710" i="1"/>
  <c r="X710" i="1" s="1"/>
  <c r="W711" i="1"/>
  <c r="X711" i="1" s="1"/>
  <c r="W712" i="1"/>
  <c r="X712" i="1" s="1"/>
  <c r="W713" i="1"/>
  <c r="X713" i="1" s="1"/>
  <c r="W714" i="1"/>
  <c r="X714" i="1" s="1"/>
  <c r="W715" i="1"/>
  <c r="X715" i="1" s="1"/>
  <c r="W716" i="1"/>
  <c r="X716" i="1" s="1"/>
  <c r="W717" i="1"/>
  <c r="X717" i="1" s="1"/>
  <c r="W718" i="1"/>
  <c r="X718" i="1" s="1"/>
  <c r="W719" i="1"/>
  <c r="X719" i="1" s="1"/>
  <c r="W720" i="1"/>
  <c r="X720" i="1" s="1"/>
  <c r="W721" i="1"/>
  <c r="X721" i="1" s="1"/>
  <c r="W722" i="1"/>
  <c r="X722" i="1" s="1"/>
  <c r="W723" i="1"/>
  <c r="X723" i="1" s="1"/>
  <c r="W724" i="1"/>
  <c r="X724" i="1" s="1"/>
  <c r="W725" i="1"/>
  <c r="X725" i="1" s="1"/>
  <c r="W726" i="1"/>
  <c r="X726" i="1" s="1"/>
  <c r="W727" i="1"/>
  <c r="X727" i="1" s="1"/>
  <c r="W728" i="1"/>
  <c r="X728" i="1" s="1"/>
  <c r="W729" i="1"/>
  <c r="X729" i="1" s="1"/>
  <c r="W730" i="1"/>
  <c r="X730" i="1" s="1"/>
  <c r="W731" i="1"/>
  <c r="X731" i="1" s="1"/>
  <c r="W732" i="1"/>
  <c r="X732" i="1" s="1"/>
  <c r="W733" i="1"/>
  <c r="X733" i="1" s="1"/>
  <c r="W734" i="1"/>
  <c r="X734" i="1" s="1"/>
  <c r="W735" i="1"/>
  <c r="X735" i="1" s="1"/>
  <c r="W736" i="1"/>
  <c r="X736" i="1" s="1"/>
  <c r="W737" i="1"/>
  <c r="X737" i="1" s="1"/>
  <c r="W738" i="1"/>
  <c r="X738" i="1" s="1"/>
  <c r="W739" i="1"/>
  <c r="X739" i="1" s="1"/>
  <c r="W740" i="1"/>
  <c r="X740" i="1" s="1"/>
  <c r="W741" i="1"/>
  <c r="X741" i="1" s="1"/>
  <c r="W742" i="1"/>
  <c r="X742" i="1" s="1"/>
  <c r="W743" i="1"/>
  <c r="X743" i="1" s="1"/>
  <c r="W744" i="1"/>
  <c r="X744" i="1" s="1"/>
  <c r="W745" i="1"/>
  <c r="X745" i="1" s="1"/>
  <c r="W746" i="1"/>
  <c r="X746" i="1" s="1"/>
  <c r="W747" i="1"/>
  <c r="X747" i="1" s="1"/>
  <c r="W748" i="1"/>
  <c r="X748" i="1" s="1"/>
  <c r="W749" i="1"/>
  <c r="X749" i="1" s="1"/>
  <c r="W750" i="1"/>
  <c r="X750" i="1" s="1"/>
  <c r="W751" i="1"/>
  <c r="X751" i="1" s="1"/>
  <c r="W752" i="1"/>
  <c r="X752" i="1" s="1"/>
  <c r="W753" i="1"/>
  <c r="X753" i="1" s="1"/>
  <c r="W754" i="1"/>
  <c r="X754" i="1" s="1"/>
  <c r="W755" i="1"/>
  <c r="X755" i="1" s="1"/>
  <c r="W756" i="1"/>
  <c r="X756" i="1" s="1"/>
  <c r="W757" i="1"/>
  <c r="X757" i="1" s="1"/>
  <c r="W758" i="1"/>
  <c r="X758" i="1" s="1"/>
  <c r="W759" i="1"/>
  <c r="X759" i="1" s="1"/>
  <c r="W760" i="1"/>
  <c r="X760" i="1" s="1"/>
  <c r="W761" i="1"/>
  <c r="X761" i="1" s="1"/>
  <c r="W762" i="1"/>
  <c r="X762" i="1" s="1"/>
  <c r="W763" i="1"/>
  <c r="X763" i="1" s="1"/>
  <c r="W764" i="1"/>
  <c r="X764" i="1" s="1"/>
  <c r="W765" i="1"/>
  <c r="X765" i="1" s="1"/>
  <c r="W766" i="1"/>
  <c r="X766" i="1" s="1"/>
  <c r="W767" i="1"/>
  <c r="X767" i="1" s="1"/>
  <c r="W768" i="1"/>
  <c r="X768" i="1" s="1"/>
  <c r="W769" i="1"/>
  <c r="X769" i="1" s="1"/>
  <c r="W770" i="1"/>
  <c r="X770" i="1" s="1"/>
  <c r="W771" i="1"/>
  <c r="X771" i="1" s="1"/>
  <c r="W772" i="1"/>
  <c r="X772" i="1" s="1"/>
  <c r="W773" i="1"/>
  <c r="X773" i="1" s="1"/>
  <c r="W774" i="1"/>
  <c r="X774" i="1" s="1"/>
  <c r="W775" i="1"/>
  <c r="X775" i="1" s="1"/>
  <c r="W776" i="1"/>
  <c r="X776" i="1" s="1"/>
  <c r="W777" i="1"/>
  <c r="X777" i="1" s="1"/>
  <c r="W778" i="1"/>
  <c r="X778" i="1" s="1"/>
  <c r="W779" i="1"/>
  <c r="X779" i="1" s="1"/>
  <c r="W780" i="1"/>
  <c r="X780" i="1" s="1"/>
  <c r="W781" i="1"/>
  <c r="X781" i="1" s="1"/>
  <c r="W782" i="1"/>
  <c r="X782" i="1" s="1"/>
  <c r="W783" i="1"/>
  <c r="X783" i="1" s="1"/>
  <c r="W784" i="1"/>
  <c r="X784" i="1" s="1"/>
  <c r="W785" i="1"/>
  <c r="X785" i="1" s="1"/>
  <c r="W786" i="1"/>
  <c r="X786" i="1" s="1"/>
  <c r="W787" i="1"/>
  <c r="X787" i="1" s="1"/>
  <c r="W788" i="1"/>
  <c r="X788" i="1" s="1"/>
  <c r="W789" i="1"/>
  <c r="X789" i="1" s="1"/>
  <c r="W790" i="1"/>
  <c r="X790" i="1" s="1"/>
  <c r="W791" i="1"/>
  <c r="X791" i="1" s="1"/>
  <c r="W792" i="1"/>
  <c r="X792" i="1" s="1"/>
  <c r="W793" i="1"/>
  <c r="X793" i="1" s="1"/>
  <c r="W794" i="1"/>
  <c r="X794" i="1" s="1"/>
  <c r="W795" i="1"/>
  <c r="X795" i="1" s="1"/>
  <c r="W796" i="1"/>
  <c r="X796" i="1" s="1"/>
  <c r="W797" i="1"/>
  <c r="X797" i="1" s="1"/>
  <c r="W798" i="1"/>
  <c r="X798" i="1" s="1"/>
  <c r="W799" i="1"/>
  <c r="X799" i="1" s="1"/>
  <c r="W800" i="1"/>
  <c r="X800" i="1" s="1"/>
  <c r="W801" i="1"/>
  <c r="X801" i="1" s="1"/>
  <c r="W802" i="1"/>
  <c r="X802" i="1" s="1"/>
  <c r="W803" i="1"/>
  <c r="X803" i="1" s="1"/>
  <c r="W804" i="1"/>
  <c r="X804" i="1" s="1"/>
  <c r="W805" i="1"/>
  <c r="X805" i="1" s="1"/>
  <c r="W806" i="1"/>
  <c r="X806" i="1" s="1"/>
  <c r="W807" i="1"/>
  <c r="X807" i="1" s="1"/>
  <c r="W808" i="1"/>
  <c r="X808" i="1" s="1"/>
  <c r="W809" i="1"/>
  <c r="X809" i="1" s="1"/>
  <c r="W810" i="1"/>
  <c r="X810" i="1" s="1"/>
  <c r="W811" i="1"/>
  <c r="X811" i="1" s="1"/>
  <c r="W812" i="1"/>
  <c r="X812" i="1" s="1"/>
  <c r="W813" i="1"/>
  <c r="X813" i="1" s="1"/>
  <c r="W814" i="1"/>
  <c r="X814" i="1" s="1"/>
  <c r="W815" i="1"/>
  <c r="X815" i="1" s="1"/>
  <c r="W816" i="1"/>
  <c r="X816" i="1" s="1"/>
  <c r="W817" i="1"/>
  <c r="X817" i="1" s="1"/>
  <c r="W818" i="1"/>
  <c r="X818" i="1" s="1"/>
  <c r="W819" i="1"/>
  <c r="X819" i="1" s="1"/>
  <c r="W820" i="1"/>
  <c r="X820" i="1" s="1"/>
  <c r="W821" i="1"/>
  <c r="X821" i="1" s="1"/>
  <c r="W822" i="1"/>
  <c r="X822" i="1" s="1"/>
  <c r="W823" i="1"/>
  <c r="X823" i="1" s="1"/>
  <c r="W824" i="1"/>
  <c r="X824" i="1" s="1"/>
  <c r="W825" i="1"/>
  <c r="X825" i="1" s="1"/>
  <c r="W826" i="1"/>
  <c r="X826" i="1" s="1"/>
  <c r="W827" i="1"/>
  <c r="X827" i="1" s="1"/>
  <c r="W828" i="1"/>
  <c r="X828" i="1" s="1"/>
  <c r="W829" i="1"/>
  <c r="X829" i="1" s="1"/>
  <c r="W830" i="1"/>
  <c r="X830" i="1" s="1"/>
  <c r="W831" i="1"/>
  <c r="X831" i="1" s="1"/>
  <c r="W832" i="1"/>
  <c r="X832" i="1" s="1"/>
  <c r="W833" i="1"/>
  <c r="X833" i="1" s="1"/>
  <c r="W834" i="1"/>
  <c r="X834" i="1" s="1"/>
  <c r="W835" i="1"/>
  <c r="X835" i="1" s="1"/>
  <c r="W836" i="1"/>
  <c r="X836" i="1" s="1"/>
  <c r="W837" i="1"/>
  <c r="X837" i="1" s="1"/>
  <c r="W838" i="1"/>
  <c r="X838" i="1" s="1"/>
  <c r="W839" i="1"/>
  <c r="X839" i="1" s="1"/>
  <c r="W840" i="1"/>
  <c r="X840" i="1" s="1"/>
  <c r="W841" i="1"/>
  <c r="X841" i="1" s="1"/>
  <c r="W842" i="1"/>
  <c r="X842" i="1" s="1"/>
  <c r="W843" i="1"/>
  <c r="X843" i="1" s="1"/>
  <c r="W844" i="1"/>
  <c r="X844" i="1" s="1"/>
  <c r="W845" i="1"/>
  <c r="X845" i="1" s="1"/>
  <c r="W846" i="1"/>
  <c r="X846" i="1" s="1"/>
  <c r="W847" i="1"/>
  <c r="X847" i="1" s="1"/>
  <c r="W848" i="1"/>
  <c r="X848" i="1" s="1"/>
  <c r="W849" i="1"/>
  <c r="X849" i="1" s="1"/>
  <c r="W850" i="1"/>
  <c r="X850" i="1" s="1"/>
  <c r="W851" i="1"/>
  <c r="X851" i="1" s="1"/>
  <c r="W852" i="1"/>
  <c r="X852" i="1" s="1"/>
  <c r="W853" i="1"/>
  <c r="X853" i="1" s="1"/>
  <c r="W854" i="1"/>
  <c r="X854" i="1" s="1"/>
  <c r="W855" i="1"/>
  <c r="X855" i="1" s="1"/>
  <c r="W856" i="1"/>
  <c r="X856" i="1" s="1"/>
  <c r="W857" i="1"/>
  <c r="X857" i="1" s="1"/>
  <c r="W858" i="1"/>
  <c r="X858" i="1" s="1"/>
  <c r="W859" i="1"/>
  <c r="X859" i="1" s="1"/>
  <c r="W860" i="1"/>
  <c r="X860" i="1" s="1"/>
  <c r="W861" i="1"/>
  <c r="X861" i="1" s="1"/>
  <c r="W862" i="1"/>
  <c r="X862" i="1" s="1"/>
  <c r="W863" i="1"/>
  <c r="X863" i="1" s="1"/>
  <c r="W864" i="1"/>
  <c r="X864" i="1" s="1"/>
  <c r="W865" i="1"/>
  <c r="X865" i="1" s="1"/>
  <c r="W866" i="1"/>
  <c r="X866" i="1" s="1"/>
  <c r="W867" i="1"/>
  <c r="X867" i="1" s="1"/>
  <c r="W868" i="1"/>
  <c r="X868" i="1" s="1"/>
  <c r="W869" i="1"/>
  <c r="X869" i="1" s="1"/>
  <c r="W870" i="1"/>
  <c r="X870" i="1" s="1"/>
  <c r="W871" i="1"/>
  <c r="X871" i="1" s="1"/>
  <c r="W872" i="1"/>
  <c r="X872" i="1" s="1"/>
  <c r="W873" i="1"/>
  <c r="X873" i="1" s="1"/>
  <c r="W874" i="1"/>
  <c r="X874" i="1" s="1"/>
  <c r="W875" i="1"/>
  <c r="X875" i="1" s="1"/>
  <c r="W876" i="1"/>
  <c r="X876" i="1" s="1"/>
  <c r="W877" i="1"/>
  <c r="X877" i="1" s="1"/>
  <c r="W878" i="1"/>
  <c r="X878" i="1" s="1"/>
  <c r="W879" i="1"/>
  <c r="X879" i="1" s="1"/>
  <c r="W880" i="1"/>
  <c r="X880" i="1" s="1"/>
  <c r="W881" i="1"/>
  <c r="X881" i="1" s="1"/>
  <c r="W882" i="1"/>
  <c r="X882" i="1" s="1"/>
  <c r="W883" i="1"/>
  <c r="X883" i="1" s="1"/>
  <c r="W884" i="1"/>
  <c r="X884" i="1" s="1"/>
  <c r="W885" i="1"/>
  <c r="X885" i="1" s="1"/>
  <c r="W886" i="1"/>
  <c r="X886" i="1" s="1"/>
  <c r="W887" i="1"/>
  <c r="X887" i="1" s="1"/>
  <c r="W888" i="1"/>
  <c r="X888" i="1" s="1"/>
  <c r="W889" i="1"/>
  <c r="X889" i="1" s="1"/>
  <c r="W890" i="1"/>
  <c r="X890" i="1" s="1"/>
  <c r="W891" i="1"/>
  <c r="X891" i="1" s="1"/>
  <c r="W892" i="1"/>
  <c r="X892" i="1" s="1"/>
  <c r="W893" i="1"/>
  <c r="X893" i="1" s="1"/>
  <c r="W894" i="1"/>
  <c r="X894" i="1" s="1"/>
  <c r="W895" i="1"/>
  <c r="X895" i="1" s="1"/>
  <c r="W896" i="1"/>
  <c r="X896" i="1" s="1"/>
  <c r="W897" i="1"/>
  <c r="X897" i="1" s="1"/>
  <c r="W898" i="1"/>
  <c r="X898" i="1" s="1"/>
  <c r="W899" i="1"/>
  <c r="X899" i="1" s="1"/>
  <c r="W900" i="1"/>
  <c r="X900" i="1" s="1"/>
  <c r="W901" i="1"/>
  <c r="X901" i="1" s="1"/>
  <c r="W902" i="1"/>
  <c r="X902" i="1" s="1"/>
  <c r="W903" i="1"/>
  <c r="X903" i="1" s="1"/>
  <c r="W904" i="1"/>
  <c r="X904" i="1" s="1"/>
  <c r="W905" i="1"/>
  <c r="X905" i="1" s="1"/>
  <c r="W906" i="1"/>
  <c r="X906" i="1" s="1"/>
  <c r="W907" i="1"/>
  <c r="X907" i="1" s="1"/>
  <c r="W908" i="1"/>
  <c r="X908" i="1" s="1"/>
  <c r="W909" i="1"/>
  <c r="X909" i="1" s="1"/>
  <c r="W910" i="1"/>
  <c r="X910" i="1" s="1"/>
  <c r="W911" i="1"/>
  <c r="X911" i="1" s="1"/>
  <c r="W912" i="1"/>
  <c r="X912" i="1" s="1"/>
  <c r="W913" i="1"/>
  <c r="X913" i="1" s="1"/>
  <c r="W914" i="1"/>
  <c r="X914" i="1" s="1"/>
  <c r="W915" i="1"/>
  <c r="X915" i="1" s="1"/>
  <c r="W916" i="1"/>
  <c r="X916" i="1" s="1"/>
  <c r="W917" i="1"/>
  <c r="X917" i="1" s="1"/>
  <c r="W918" i="1"/>
  <c r="X918" i="1" s="1"/>
  <c r="W919" i="1"/>
  <c r="X919" i="1" s="1"/>
  <c r="W920" i="1"/>
  <c r="X920" i="1" s="1"/>
  <c r="W921" i="1"/>
  <c r="X921" i="1" s="1"/>
  <c r="W922" i="1"/>
  <c r="X922" i="1" s="1"/>
  <c r="W923" i="1"/>
  <c r="X923" i="1" s="1"/>
  <c r="W924" i="1"/>
  <c r="X924" i="1" s="1"/>
  <c r="W925" i="1"/>
  <c r="X925" i="1" s="1"/>
  <c r="W926" i="1"/>
  <c r="X926" i="1" s="1"/>
  <c r="W927" i="1"/>
  <c r="X927" i="1" s="1"/>
  <c r="W928" i="1"/>
  <c r="X928" i="1" s="1"/>
  <c r="W929" i="1"/>
  <c r="X929" i="1" s="1"/>
  <c r="W930" i="1"/>
  <c r="X930" i="1" s="1"/>
  <c r="W931" i="1"/>
  <c r="X931" i="1" s="1"/>
  <c r="W932" i="1"/>
  <c r="X932" i="1" s="1"/>
  <c r="W933" i="1"/>
  <c r="X933" i="1" s="1"/>
  <c r="W934" i="1"/>
  <c r="X934" i="1" s="1"/>
  <c r="W935" i="1"/>
  <c r="X935" i="1" s="1"/>
  <c r="W936" i="1"/>
  <c r="X936" i="1" s="1"/>
  <c r="W937" i="1"/>
  <c r="X937" i="1" s="1"/>
  <c r="W938" i="1"/>
  <c r="X938" i="1" s="1"/>
  <c r="W939" i="1"/>
  <c r="X939" i="1" s="1"/>
  <c r="W940" i="1"/>
  <c r="X940" i="1" s="1"/>
  <c r="W941" i="1"/>
  <c r="X941" i="1" s="1"/>
  <c r="W942" i="1"/>
  <c r="X942" i="1" s="1"/>
  <c r="W943" i="1"/>
  <c r="X943" i="1" s="1"/>
  <c r="W944" i="1"/>
  <c r="X944" i="1" s="1"/>
  <c r="W945" i="1"/>
  <c r="X945" i="1" s="1"/>
  <c r="W946" i="1"/>
  <c r="X946" i="1" s="1"/>
  <c r="W947" i="1"/>
  <c r="X947" i="1" s="1"/>
  <c r="W948" i="1"/>
  <c r="X948" i="1" s="1"/>
  <c r="W949" i="1"/>
  <c r="X949" i="1" s="1"/>
  <c r="W950" i="1"/>
  <c r="X950" i="1" s="1"/>
  <c r="W951" i="1"/>
  <c r="X951" i="1" s="1"/>
  <c r="W952" i="1"/>
  <c r="X952" i="1" s="1"/>
  <c r="W953" i="1"/>
  <c r="X953" i="1" s="1"/>
  <c r="W954" i="1"/>
  <c r="X954" i="1" s="1"/>
  <c r="W956" i="1"/>
  <c r="X956" i="1" s="1"/>
  <c r="W957" i="1"/>
  <c r="X957" i="1" s="1"/>
  <c r="W958" i="1"/>
  <c r="X958" i="1" s="1"/>
  <c r="W959" i="1"/>
  <c r="X959" i="1" s="1"/>
  <c r="W960" i="1"/>
  <c r="X960" i="1" s="1"/>
  <c r="W961" i="1"/>
  <c r="X961" i="1" s="1"/>
  <c r="W962" i="1"/>
  <c r="X962" i="1" s="1"/>
  <c r="W963" i="1"/>
  <c r="X963" i="1" s="1"/>
  <c r="W964" i="1"/>
  <c r="X964" i="1" s="1"/>
  <c r="W965" i="1"/>
  <c r="X965" i="1" s="1"/>
  <c r="W966" i="1"/>
  <c r="X966" i="1" s="1"/>
  <c r="W967" i="1"/>
  <c r="X967" i="1" s="1"/>
  <c r="W968" i="1"/>
  <c r="X968" i="1" s="1"/>
  <c r="W969" i="1"/>
  <c r="X969" i="1" s="1"/>
  <c r="W970" i="1"/>
  <c r="X970" i="1" s="1"/>
  <c r="W971" i="1"/>
  <c r="X971" i="1" s="1"/>
  <c r="W972" i="1"/>
  <c r="X972" i="1" s="1"/>
  <c r="W973" i="1"/>
  <c r="X973" i="1" s="1"/>
  <c r="W974" i="1"/>
  <c r="X974" i="1" s="1"/>
  <c r="W975" i="1"/>
  <c r="X975" i="1" s="1"/>
  <c r="W976" i="1"/>
  <c r="X976" i="1" s="1"/>
  <c r="W977" i="1"/>
  <c r="X977" i="1" s="1"/>
  <c r="W978" i="1"/>
  <c r="X978" i="1" s="1"/>
  <c r="W979" i="1"/>
  <c r="X979" i="1" s="1"/>
  <c r="W980" i="1"/>
  <c r="X980" i="1" s="1"/>
  <c r="W981" i="1"/>
  <c r="X981" i="1" s="1"/>
  <c r="W982" i="1"/>
  <c r="X982" i="1" s="1"/>
  <c r="W983" i="1"/>
  <c r="X983" i="1" s="1"/>
  <c r="W984" i="1"/>
  <c r="X984" i="1" s="1"/>
  <c r="W985" i="1"/>
  <c r="X985" i="1" s="1"/>
  <c r="W986" i="1"/>
  <c r="X986" i="1" s="1"/>
  <c r="W987" i="1"/>
  <c r="X987" i="1" s="1"/>
  <c r="W988" i="1"/>
  <c r="X988" i="1" s="1"/>
  <c r="W989" i="1"/>
  <c r="X989" i="1" s="1"/>
  <c r="W990" i="1"/>
  <c r="X990" i="1" s="1"/>
  <c r="W991" i="1"/>
  <c r="X991" i="1" s="1"/>
  <c r="W992" i="1"/>
  <c r="X992" i="1" s="1"/>
  <c r="W993" i="1"/>
  <c r="X993" i="1" s="1"/>
  <c r="W994" i="1"/>
  <c r="X994" i="1" s="1"/>
  <c r="W995" i="1"/>
  <c r="X995" i="1" s="1"/>
  <c r="W996" i="1"/>
  <c r="X996" i="1" s="1"/>
  <c r="W997" i="1"/>
  <c r="X997" i="1" s="1"/>
  <c r="W998" i="1"/>
  <c r="X998" i="1" s="1"/>
  <c r="W999" i="1"/>
  <c r="X999" i="1" s="1"/>
  <c r="W1000" i="1"/>
  <c r="X1000" i="1" s="1"/>
  <c r="W1001" i="1"/>
  <c r="X1001" i="1" s="1"/>
  <c r="W1002" i="1"/>
  <c r="X1002" i="1" s="1"/>
  <c r="W1003" i="1"/>
  <c r="X1003" i="1" s="1"/>
  <c r="W1004" i="1"/>
  <c r="X1004" i="1" s="1"/>
  <c r="W1005" i="1"/>
  <c r="X1005" i="1" s="1"/>
  <c r="W1006" i="1"/>
  <c r="X1006" i="1" s="1"/>
  <c r="W1007" i="1"/>
  <c r="X1007" i="1" s="1"/>
  <c r="W1008" i="1"/>
  <c r="X1008" i="1" s="1"/>
  <c r="W1009" i="1"/>
  <c r="X1009" i="1" s="1"/>
  <c r="W1010" i="1"/>
  <c r="X1010" i="1" s="1"/>
  <c r="W1011" i="1"/>
  <c r="X1011" i="1" s="1"/>
  <c r="W1012" i="1"/>
  <c r="X1012" i="1" s="1"/>
  <c r="W1013" i="1"/>
  <c r="X1013" i="1" s="1"/>
  <c r="W1014" i="1"/>
  <c r="X1014" i="1" s="1"/>
  <c r="W1015" i="1"/>
  <c r="X1015" i="1" s="1"/>
  <c r="W1016" i="1"/>
  <c r="X1016" i="1" s="1"/>
  <c r="W1017" i="1"/>
  <c r="X1017" i="1" s="1"/>
  <c r="W1018" i="1"/>
  <c r="X1018" i="1" s="1"/>
  <c r="W1019" i="1"/>
  <c r="X1019" i="1" s="1"/>
  <c r="W1020" i="1"/>
  <c r="X1020" i="1" s="1"/>
  <c r="W1021" i="1"/>
  <c r="X1021" i="1" s="1"/>
  <c r="W1022" i="1"/>
  <c r="X1022" i="1" s="1"/>
  <c r="W1023" i="1"/>
  <c r="X1023" i="1" s="1"/>
  <c r="W1024" i="1"/>
  <c r="X1024" i="1" s="1"/>
  <c r="W1025" i="1"/>
  <c r="X1025" i="1" s="1"/>
  <c r="W1026" i="1"/>
  <c r="X1026" i="1" s="1"/>
  <c r="W1027" i="1"/>
  <c r="X1027" i="1" s="1"/>
  <c r="W1028" i="1"/>
  <c r="X1028" i="1" s="1"/>
  <c r="W1029" i="1"/>
  <c r="X1029" i="1" s="1"/>
  <c r="W1030" i="1"/>
  <c r="X1030" i="1" s="1"/>
  <c r="W1031" i="1"/>
  <c r="X1031" i="1" s="1"/>
  <c r="W1032" i="1"/>
  <c r="X1032" i="1" s="1"/>
  <c r="W1033" i="1"/>
  <c r="X1033" i="1" s="1"/>
  <c r="W1034" i="1"/>
  <c r="X1034" i="1" s="1"/>
  <c r="W1035" i="1"/>
  <c r="X1035" i="1" s="1"/>
  <c r="W1036" i="1"/>
  <c r="X1036" i="1" s="1"/>
  <c r="W1037" i="1"/>
  <c r="X1037" i="1" s="1"/>
  <c r="W1038" i="1"/>
  <c r="X1038" i="1" s="1"/>
  <c r="W1039" i="1"/>
  <c r="X1039" i="1" s="1"/>
  <c r="W1040" i="1"/>
  <c r="X1040" i="1" s="1"/>
  <c r="W1041" i="1"/>
  <c r="X1041" i="1" s="1"/>
  <c r="W1042" i="1"/>
  <c r="X1042" i="1" s="1"/>
  <c r="W1043" i="1"/>
  <c r="X1043" i="1" s="1"/>
  <c r="W1044" i="1"/>
  <c r="X1044" i="1" s="1"/>
  <c r="W1045" i="1"/>
  <c r="X1045" i="1" s="1"/>
  <c r="W1046" i="1"/>
  <c r="X1046" i="1" s="1"/>
  <c r="W1047" i="1"/>
  <c r="X1047" i="1" s="1"/>
  <c r="W1048" i="1"/>
  <c r="X1048" i="1" s="1"/>
  <c r="W1049" i="1"/>
  <c r="X1049" i="1" s="1"/>
  <c r="W1050" i="1"/>
  <c r="X1050" i="1" s="1"/>
  <c r="W1051" i="1"/>
  <c r="X1051" i="1" s="1"/>
  <c r="W1052" i="1"/>
  <c r="X1052" i="1" s="1"/>
  <c r="W1053" i="1"/>
  <c r="X1053" i="1" s="1"/>
  <c r="W1054" i="1"/>
  <c r="X1054" i="1" s="1"/>
  <c r="W1055" i="1"/>
  <c r="X1055" i="1" s="1"/>
  <c r="W1056" i="1"/>
  <c r="X1056" i="1" s="1"/>
  <c r="W1057" i="1"/>
  <c r="X1057" i="1" s="1"/>
  <c r="W1058" i="1"/>
  <c r="X1058" i="1" s="1"/>
  <c r="W1059" i="1"/>
  <c r="X1059" i="1" s="1"/>
  <c r="W1060" i="1"/>
  <c r="X1060" i="1" s="1"/>
  <c r="W1061" i="1"/>
  <c r="X1061" i="1" s="1"/>
  <c r="W1062" i="1"/>
  <c r="X1062" i="1" s="1"/>
  <c r="W1063" i="1"/>
  <c r="X1063" i="1" s="1"/>
  <c r="W1064" i="1"/>
  <c r="X1064" i="1" s="1"/>
  <c r="W1065" i="1"/>
  <c r="X1065" i="1" s="1"/>
  <c r="W1066" i="1"/>
  <c r="X1066" i="1" s="1"/>
  <c r="W1067" i="1"/>
  <c r="X1067" i="1" s="1"/>
  <c r="W1068" i="1"/>
  <c r="X1068" i="1" s="1"/>
  <c r="W1069" i="1"/>
  <c r="X1069" i="1" s="1"/>
  <c r="W1070" i="1"/>
  <c r="X1070" i="1" s="1"/>
  <c r="W1071" i="1"/>
  <c r="X1071" i="1" s="1"/>
  <c r="W1072" i="1"/>
  <c r="X1072" i="1" s="1"/>
  <c r="W1073" i="1"/>
  <c r="X1073" i="1" s="1"/>
  <c r="W1074" i="1"/>
  <c r="X1074" i="1" s="1"/>
  <c r="W1075" i="1"/>
  <c r="X1075" i="1" s="1"/>
  <c r="W1076" i="1"/>
  <c r="X1076" i="1" s="1"/>
  <c r="W1077" i="1"/>
  <c r="X1077" i="1" s="1"/>
  <c r="W1078" i="1"/>
  <c r="X1078" i="1" s="1"/>
  <c r="W1079" i="1"/>
  <c r="X1079" i="1" s="1"/>
  <c r="W1080" i="1"/>
  <c r="X1080" i="1" s="1"/>
  <c r="W1081" i="1"/>
  <c r="X1081" i="1" s="1"/>
  <c r="W1082" i="1"/>
  <c r="X1082" i="1" s="1"/>
  <c r="W1083" i="1"/>
  <c r="X1083" i="1" s="1"/>
  <c r="W1084" i="1"/>
  <c r="X1084" i="1" s="1"/>
  <c r="W1085" i="1"/>
  <c r="X1085" i="1" s="1"/>
  <c r="W1086" i="1"/>
  <c r="X1086" i="1" s="1"/>
  <c r="W1087" i="1"/>
  <c r="X1087" i="1" s="1"/>
  <c r="W1088" i="1"/>
  <c r="X1088" i="1" s="1"/>
  <c r="W1089" i="1"/>
  <c r="X1089" i="1" s="1"/>
  <c r="W1090" i="1"/>
  <c r="X1090" i="1" s="1"/>
  <c r="W1091" i="1"/>
  <c r="X1091" i="1" s="1"/>
  <c r="W1092" i="1"/>
  <c r="X1092" i="1" s="1"/>
  <c r="W1093" i="1"/>
  <c r="X1093" i="1" s="1"/>
  <c r="W1094" i="1"/>
  <c r="X1094" i="1" s="1"/>
  <c r="W1095" i="1"/>
  <c r="X1095" i="1" s="1"/>
  <c r="W1096" i="1"/>
  <c r="X1096" i="1" s="1"/>
  <c r="W1097" i="1"/>
  <c r="X1097" i="1" s="1"/>
  <c r="W1098" i="1"/>
  <c r="X1098" i="1" s="1"/>
  <c r="W1099" i="1"/>
  <c r="X1099" i="1" s="1"/>
  <c r="W43" i="1"/>
  <c r="X43" i="1" s="1"/>
  <c r="W44" i="1"/>
  <c r="X44" i="1" s="1"/>
  <c r="W46" i="1"/>
  <c r="X46" i="1" s="1"/>
  <c r="W50" i="1"/>
  <c r="X50" i="1" s="1"/>
  <c r="W52" i="1"/>
  <c r="X52" i="1" s="1"/>
  <c r="W53" i="1"/>
  <c r="X53" i="1" s="1"/>
  <c r="W54" i="1"/>
  <c r="X54" i="1" s="1"/>
  <c r="W55" i="1"/>
  <c r="X55" i="1" s="1"/>
  <c r="W56" i="1"/>
  <c r="X56" i="1" s="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V979" i="1"/>
  <c r="V980" i="1"/>
  <c r="V981" i="1"/>
  <c r="V982" i="1"/>
  <c r="V983" i="1"/>
  <c r="V984" i="1"/>
  <c r="V985" i="1"/>
  <c r="V986" i="1"/>
  <c r="V987" i="1"/>
  <c r="V988" i="1"/>
  <c r="V989" i="1"/>
  <c r="V990" i="1"/>
  <c r="V991" i="1"/>
  <c r="V992" i="1"/>
  <c r="V993" i="1"/>
  <c r="V994" i="1"/>
  <c r="V995" i="1"/>
  <c r="V996" i="1"/>
  <c r="V997" i="1"/>
  <c r="V998" i="1"/>
  <c r="V999" i="1"/>
  <c r="V1000" i="1"/>
  <c r="V1001" i="1"/>
  <c r="V1002" i="1"/>
  <c r="V1003" i="1"/>
  <c r="V1004" i="1"/>
  <c r="V1005" i="1"/>
  <c r="V1006" i="1"/>
  <c r="V1007" i="1"/>
  <c r="V1008" i="1"/>
  <c r="V1009" i="1"/>
  <c r="V1010" i="1"/>
  <c r="V1011" i="1"/>
  <c r="V1012" i="1"/>
  <c r="V1013" i="1"/>
  <c r="V1014" i="1"/>
  <c r="V1015" i="1"/>
  <c r="V1016" i="1"/>
  <c r="V1017" i="1"/>
  <c r="V1018" i="1"/>
  <c r="V1019" i="1"/>
  <c r="V1020" i="1"/>
  <c r="V1021" i="1"/>
  <c r="V1022" i="1"/>
  <c r="V1023" i="1"/>
  <c r="V1024" i="1"/>
  <c r="V1025" i="1"/>
  <c r="V1026" i="1"/>
  <c r="V1027" i="1"/>
  <c r="V1028" i="1"/>
  <c r="V1029" i="1"/>
  <c r="V1030" i="1"/>
  <c r="V1031" i="1"/>
  <c r="V1032" i="1"/>
  <c r="V1033" i="1"/>
  <c r="V1034" i="1"/>
  <c r="V1035" i="1"/>
  <c r="V1036" i="1"/>
  <c r="V1037" i="1"/>
  <c r="V1038" i="1"/>
  <c r="V1039" i="1"/>
  <c r="V1040" i="1"/>
  <c r="V1041" i="1"/>
  <c r="V1042" i="1"/>
  <c r="V1043" i="1"/>
  <c r="V1044" i="1"/>
  <c r="V1045" i="1"/>
  <c r="V1046" i="1"/>
  <c r="V1047" i="1"/>
  <c r="V1048" i="1"/>
  <c r="V1049" i="1"/>
  <c r="V1050" i="1"/>
  <c r="V1051" i="1"/>
  <c r="V1052" i="1"/>
  <c r="V1053" i="1"/>
  <c r="V1054" i="1"/>
  <c r="V1055" i="1"/>
  <c r="V1056" i="1"/>
  <c r="V1057" i="1"/>
  <c r="V1058" i="1"/>
  <c r="V1059" i="1"/>
  <c r="V1060" i="1"/>
  <c r="V1061" i="1"/>
  <c r="V1062" i="1"/>
  <c r="V1063" i="1"/>
  <c r="V1064" i="1"/>
  <c r="V1065" i="1"/>
  <c r="V1066" i="1"/>
  <c r="V1067" i="1"/>
  <c r="V1068" i="1"/>
  <c r="V1069" i="1"/>
  <c r="V1070" i="1"/>
  <c r="V1071" i="1"/>
  <c r="V1072" i="1"/>
  <c r="V1073" i="1"/>
  <c r="V1074" i="1"/>
  <c r="V1075" i="1"/>
  <c r="V1076" i="1"/>
  <c r="V1077" i="1"/>
  <c r="V1078" i="1"/>
  <c r="V1079" i="1"/>
  <c r="V1080" i="1"/>
  <c r="V1081" i="1"/>
  <c r="V1082" i="1"/>
  <c r="V1083" i="1"/>
  <c r="V1084" i="1"/>
  <c r="V1085" i="1"/>
  <c r="V1086" i="1"/>
  <c r="V1087" i="1"/>
  <c r="V1088" i="1"/>
  <c r="V1089" i="1"/>
  <c r="V1090" i="1"/>
  <c r="V1091" i="1"/>
  <c r="V1092" i="1"/>
  <c r="V1093" i="1"/>
  <c r="V56" i="1"/>
  <c r="V57" i="1"/>
  <c r="V58" i="1"/>
  <c r="V59" i="1"/>
  <c r="V60" i="1"/>
  <c r="V61" i="1"/>
  <c r="V62" i="1"/>
  <c r="V63" i="1"/>
  <c r="V64" i="1"/>
  <c r="V65" i="1"/>
  <c r="V66" i="1"/>
  <c r="V67" i="1"/>
  <c r="V68" i="1"/>
  <c r="V69" i="1"/>
  <c r="V70" i="1"/>
  <c r="V71" i="1"/>
  <c r="V72" i="1"/>
  <c r="V73" i="1"/>
  <c r="V74" i="1"/>
  <c r="V75" i="1"/>
  <c r="V76" i="1"/>
  <c r="V77" i="1"/>
  <c r="V43" i="1"/>
  <c r="V44" i="1"/>
  <c r="V46" i="1"/>
  <c r="V50" i="1"/>
  <c r="V52" i="1"/>
  <c r="V53" i="1"/>
  <c r="V54" i="1"/>
  <c r="V55" i="1"/>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P234" i="3"/>
  <c r="P235" i="3"/>
  <c r="P236" i="3"/>
  <c r="P237" i="3"/>
  <c r="P238" i="3"/>
  <c r="P239" i="3"/>
  <c r="P240" i="3"/>
  <c r="P241" i="3"/>
  <c r="P242" i="3"/>
  <c r="P243" i="3"/>
  <c r="P244" i="3"/>
  <c r="P245" i="3"/>
  <c r="P246" i="3"/>
  <c r="P247" i="3"/>
  <c r="P248" i="3"/>
  <c r="P249" i="3"/>
  <c r="P250" i="3"/>
  <c r="P251" i="3"/>
  <c r="P252" i="3"/>
  <c r="P253" i="3"/>
  <c r="P254" i="3"/>
  <c r="P255" i="3"/>
  <c r="P256" i="3"/>
  <c r="P257" i="3"/>
  <c r="P258" i="3"/>
  <c r="P259" i="3"/>
  <c r="P260" i="3"/>
  <c r="P261" i="3"/>
  <c r="P262" i="3"/>
  <c r="P263" i="3"/>
  <c r="P264" i="3"/>
  <c r="P265" i="3"/>
  <c r="P266" i="3"/>
  <c r="P267" i="3"/>
  <c r="P268" i="3"/>
  <c r="P269" i="3"/>
  <c r="P270" i="3"/>
  <c r="P271" i="3"/>
  <c r="P272" i="3"/>
  <c r="P273" i="3"/>
  <c r="P274" i="3"/>
  <c r="P275" i="3"/>
  <c r="P276" i="3"/>
  <c r="P277" i="3"/>
  <c r="P278" i="3"/>
  <c r="P279" i="3"/>
  <c r="P280" i="3"/>
  <c r="P281" i="3"/>
  <c r="P282" i="3"/>
  <c r="P283" i="3"/>
  <c r="P284" i="3"/>
  <c r="P285" i="3"/>
  <c r="P286" i="3"/>
  <c r="P287" i="3"/>
  <c r="P288" i="3"/>
  <c r="P289" i="3"/>
  <c r="P290" i="3"/>
  <c r="P291" i="3"/>
  <c r="P292" i="3"/>
  <c r="P293" i="3"/>
  <c r="P294" i="3"/>
  <c r="P295" i="3"/>
  <c r="P296" i="3"/>
  <c r="P297" i="3"/>
  <c r="P298" i="3"/>
  <c r="P299" i="3"/>
  <c r="P300" i="3"/>
  <c r="P301" i="3"/>
  <c r="P302" i="3"/>
  <c r="P303" i="3"/>
  <c r="P304" i="3"/>
  <c r="P305" i="3"/>
  <c r="P306" i="3"/>
  <c r="P307" i="3"/>
  <c r="P308" i="3"/>
  <c r="P309" i="3"/>
  <c r="P310" i="3"/>
  <c r="P311" i="3"/>
  <c r="P312" i="3"/>
  <c r="P313" i="3"/>
  <c r="P314" i="3"/>
  <c r="P315" i="3"/>
  <c r="P316" i="3"/>
  <c r="P317" i="3"/>
  <c r="P318" i="3"/>
  <c r="P319" i="3"/>
  <c r="P320" i="3"/>
  <c r="P321" i="3"/>
  <c r="P322" i="3"/>
  <c r="P323" i="3"/>
  <c r="P324" i="3"/>
  <c r="P325" i="3"/>
  <c r="P326" i="3"/>
  <c r="P327" i="3"/>
  <c r="P328" i="3"/>
  <c r="P329" i="3"/>
  <c r="P330" i="3"/>
  <c r="P331" i="3"/>
  <c r="P332" i="3"/>
  <c r="P333" i="3"/>
  <c r="P334" i="3"/>
  <c r="P335" i="3"/>
  <c r="P336" i="3"/>
  <c r="P337" i="3"/>
  <c r="P338" i="3"/>
  <c r="P339" i="3"/>
  <c r="P340" i="3"/>
  <c r="P341" i="3"/>
  <c r="P342" i="3"/>
  <c r="P343" i="3"/>
  <c r="P344" i="3"/>
  <c r="P345" i="3"/>
  <c r="P346" i="3"/>
  <c r="P347" i="3"/>
  <c r="P348" i="3"/>
  <c r="P349" i="3"/>
  <c r="P350" i="3"/>
  <c r="P351" i="3"/>
  <c r="P352" i="3"/>
  <c r="P353" i="3"/>
  <c r="P354" i="3"/>
  <c r="P355" i="3"/>
  <c r="P356" i="3"/>
  <c r="P357" i="3"/>
  <c r="P358" i="3"/>
  <c r="P359" i="3"/>
  <c r="P360" i="3"/>
  <c r="P361" i="3"/>
  <c r="P362" i="3"/>
  <c r="P363" i="3"/>
  <c r="P364" i="3"/>
  <c r="P365" i="3"/>
  <c r="P366" i="3"/>
  <c r="P367" i="3"/>
  <c r="P368" i="3"/>
  <c r="P369" i="3"/>
  <c r="P370" i="3"/>
  <c r="P371" i="3"/>
  <c r="P372" i="3"/>
  <c r="P373" i="3"/>
  <c r="P374" i="3"/>
  <c r="P375" i="3"/>
  <c r="P376" i="3"/>
  <c r="P377" i="3"/>
  <c r="P378" i="3"/>
  <c r="P379" i="3"/>
  <c r="P380" i="3"/>
  <c r="P381" i="3"/>
  <c r="P382" i="3"/>
  <c r="P383" i="3"/>
  <c r="P384" i="3"/>
  <c r="P385" i="3"/>
  <c r="P386" i="3"/>
  <c r="P387" i="3"/>
  <c r="P388" i="3"/>
  <c r="P389" i="3"/>
  <c r="P390" i="3"/>
  <c r="P391" i="3"/>
  <c r="P392" i="3"/>
  <c r="P393" i="3"/>
  <c r="P394" i="3"/>
  <c r="P395" i="3"/>
  <c r="P396" i="3"/>
  <c r="P397" i="3"/>
  <c r="P398" i="3"/>
  <c r="P399" i="3"/>
  <c r="P400" i="3"/>
  <c r="P401" i="3"/>
  <c r="P402" i="3"/>
  <c r="P403" i="3"/>
  <c r="P404" i="3"/>
  <c r="P405" i="3"/>
  <c r="P406" i="3"/>
  <c r="P407" i="3"/>
  <c r="P408" i="3"/>
  <c r="P409" i="3"/>
  <c r="P410" i="3"/>
  <c r="P411" i="3"/>
  <c r="P412" i="3"/>
  <c r="P413" i="3"/>
  <c r="P414" i="3"/>
  <c r="P415" i="3"/>
  <c r="P416" i="3"/>
  <c r="P417" i="3"/>
  <c r="P418" i="3"/>
  <c r="P419" i="3"/>
  <c r="P420" i="3"/>
  <c r="P421" i="3"/>
  <c r="P422" i="3"/>
  <c r="P423" i="3"/>
  <c r="P424" i="3"/>
  <c r="P425" i="3"/>
  <c r="P426" i="3"/>
  <c r="P427" i="3"/>
  <c r="P428" i="3"/>
  <c r="P429" i="3"/>
  <c r="P430" i="3"/>
  <c r="P431" i="3"/>
  <c r="P432" i="3"/>
  <c r="P433" i="3"/>
  <c r="P434" i="3"/>
  <c r="P435" i="3"/>
  <c r="P436" i="3"/>
  <c r="P437" i="3"/>
  <c r="P438" i="3"/>
  <c r="P439" i="3"/>
  <c r="P440" i="3"/>
  <c r="P441" i="3"/>
  <c r="P442" i="3"/>
  <c r="P443" i="3"/>
  <c r="P444" i="3"/>
  <c r="P445" i="3"/>
  <c r="P446" i="3"/>
  <c r="P447" i="3"/>
  <c r="P448" i="3"/>
  <c r="P449" i="3"/>
  <c r="P450" i="3"/>
  <c r="P451" i="3"/>
  <c r="P452" i="3"/>
  <c r="P453" i="3"/>
  <c r="P454" i="3"/>
  <c r="P455" i="3"/>
  <c r="P456" i="3"/>
  <c r="P457" i="3"/>
  <c r="P458" i="3"/>
  <c r="P459" i="3"/>
  <c r="P460" i="3"/>
  <c r="P461" i="3"/>
  <c r="P462" i="3"/>
  <c r="P463" i="3"/>
  <c r="P464" i="3"/>
  <c r="P465" i="3"/>
  <c r="P466" i="3"/>
  <c r="P467" i="3"/>
  <c r="P468" i="3"/>
  <c r="P469" i="3"/>
  <c r="P470" i="3"/>
  <c r="P471" i="3"/>
  <c r="P472" i="3"/>
  <c r="P473" i="3"/>
  <c r="P474" i="3"/>
  <c r="P475" i="3"/>
  <c r="P476" i="3"/>
  <c r="P477" i="3"/>
  <c r="P478" i="3"/>
  <c r="P479" i="3"/>
  <c r="P480" i="3"/>
  <c r="P481" i="3"/>
  <c r="P482" i="3"/>
  <c r="P483" i="3"/>
  <c r="P484" i="3"/>
  <c r="P485" i="3"/>
  <c r="P486" i="3"/>
  <c r="P487" i="3"/>
  <c r="P488" i="3"/>
  <c r="P489" i="3"/>
  <c r="P490" i="3"/>
  <c r="P491" i="3"/>
  <c r="P492" i="3"/>
  <c r="P493" i="3"/>
  <c r="P494" i="3"/>
  <c r="P495" i="3"/>
  <c r="P496" i="3"/>
  <c r="P497" i="3"/>
  <c r="P498" i="3"/>
  <c r="P499" i="3"/>
  <c r="P500" i="3"/>
  <c r="P501" i="3"/>
  <c r="P502" i="3"/>
  <c r="P503" i="3"/>
  <c r="P504" i="3"/>
  <c r="P505" i="3"/>
  <c r="P506" i="3"/>
  <c r="P507" i="3"/>
  <c r="P508" i="3"/>
  <c r="P509" i="3"/>
  <c r="P510" i="3"/>
  <c r="P511" i="3"/>
  <c r="P512" i="3"/>
  <c r="P513" i="3"/>
  <c r="P514" i="3"/>
  <c r="P515" i="3"/>
  <c r="P516" i="3"/>
  <c r="P517" i="3"/>
  <c r="P518" i="3"/>
  <c r="P519" i="3"/>
  <c r="P520" i="3"/>
  <c r="P521" i="3"/>
  <c r="P522" i="3"/>
  <c r="P523" i="3"/>
  <c r="P524" i="3"/>
  <c r="P525" i="3"/>
  <c r="P526" i="3"/>
  <c r="P527" i="3"/>
  <c r="P528" i="3"/>
  <c r="P529" i="3"/>
  <c r="P530" i="3"/>
  <c r="P531" i="3"/>
  <c r="P532" i="3"/>
  <c r="P533" i="3"/>
  <c r="P534" i="3"/>
  <c r="P535" i="3"/>
  <c r="P536" i="3"/>
  <c r="P537" i="3"/>
  <c r="P538" i="3"/>
  <c r="P539" i="3"/>
  <c r="P540" i="3"/>
  <c r="P541" i="3"/>
  <c r="P542" i="3"/>
  <c r="P543" i="3"/>
  <c r="P544" i="3"/>
  <c r="P545" i="3"/>
  <c r="P546" i="3"/>
  <c r="P547" i="3"/>
  <c r="P548" i="3"/>
  <c r="P549" i="3"/>
  <c r="P550" i="3"/>
  <c r="P551" i="3"/>
  <c r="P552" i="3"/>
  <c r="P553" i="3"/>
  <c r="P554" i="3"/>
  <c r="P555" i="3"/>
  <c r="P556" i="3"/>
  <c r="P557" i="3"/>
  <c r="P558" i="3"/>
  <c r="P559" i="3"/>
  <c r="P560" i="3"/>
  <c r="P561" i="3"/>
  <c r="P562" i="3"/>
  <c r="P563" i="3"/>
  <c r="P564" i="3"/>
  <c r="P565" i="3"/>
  <c r="P566" i="3"/>
  <c r="P567" i="3"/>
  <c r="P568" i="3"/>
  <c r="P569" i="3"/>
  <c r="P570" i="3"/>
  <c r="P571" i="3"/>
  <c r="P572" i="3"/>
  <c r="P573" i="3"/>
  <c r="P574" i="3"/>
  <c r="P575" i="3"/>
  <c r="P576" i="3"/>
  <c r="P577" i="3"/>
  <c r="P578" i="3"/>
  <c r="P579" i="3"/>
  <c r="P580" i="3"/>
  <c r="P581" i="3"/>
  <c r="P582" i="3"/>
  <c r="P583" i="3"/>
  <c r="P584" i="3"/>
  <c r="P585" i="3"/>
  <c r="P586" i="3"/>
  <c r="P587" i="3"/>
  <c r="P588" i="3"/>
  <c r="P589" i="3"/>
  <c r="P590" i="3"/>
  <c r="P591" i="3"/>
  <c r="P592" i="3"/>
  <c r="P593" i="3"/>
  <c r="P594" i="3"/>
  <c r="P595" i="3"/>
  <c r="P596" i="3"/>
  <c r="P597" i="3"/>
  <c r="P598" i="3"/>
  <c r="P599" i="3"/>
  <c r="P600" i="3"/>
  <c r="P601" i="3"/>
  <c r="P602" i="3"/>
  <c r="P603" i="3"/>
  <c r="P604" i="3"/>
  <c r="P605" i="3"/>
  <c r="P606" i="3"/>
  <c r="P607" i="3"/>
  <c r="P608" i="3"/>
  <c r="P609" i="3"/>
  <c r="P610" i="3"/>
  <c r="P611" i="3"/>
  <c r="P612" i="3"/>
  <c r="P613" i="3"/>
  <c r="P614" i="3"/>
  <c r="P615" i="3"/>
  <c r="P616" i="3"/>
  <c r="P617" i="3"/>
  <c r="P618" i="3"/>
  <c r="P619" i="3"/>
  <c r="P620" i="3"/>
  <c r="P621" i="3"/>
  <c r="P622" i="3"/>
  <c r="P623" i="3"/>
  <c r="P624" i="3"/>
  <c r="P625" i="3"/>
  <c r="P626" i="3"/>
  <c r="P627" i="3"/>
  <c r="P628" i="3"/>
  <c r="P629" i="3"/>
  <c r="P630" i="3"/>
  <c r="P631" i="3"/>
  <c r="P632" i="3"/>
  <c r="P633" i="3"/>
  <c r="P634" i="3"/>
  <c r="P635" i="3"/>
  <c r="P636" i="3"/>
  <c r="P637" i="3"/>
  <c r="P638" i="3"/>
  <c r="P639" i="3"/>
  <c r="P640" i="3"/>
  <c r="P641" i="3"/>
  <c r="P642" i="3"/>
  <c r="P643" i="3"/>
  <c r="P644" i="3"/>
  <c r="P645" i="3"/>
  <c r="P646" i="3"/>
  <c r="P647" i="3"/>
  <c r="P648" i="3"/>
  <c r="P649" i="3"/>
  <c r="P650" i="3"/>
  <c r="P651" i="3"/>
  <c r="P652" i="3"/>
  <c r="P653" i="3"/>
  <c r="P654" i="3"/>
  <c r="P655" i="3"/>
  <c r="P656" i="3"/>
  <c r="P657" i="3"/>
  <c r="P658" i="3"/>
  <c r="P659" i="3"/>
  <c r="P660" i="3"/>
  <c r="P661" i="3"/>
  <c r="P662" i="3"/>
  <c r="P663" i="3"/>
  <c r="P664" i="3"/>
  <c r="P665" i="3"/>
  <c r="P666" i="3"/>
  <c r="P667" i="3"/>
  <c r="P668" i="3"/>
  <c r="P669" i="3"/>
  <c r="P670" i="3"/>
  <c r="P671" i="3"/>
  <c r="P672" i="3"/>
  <c r="P673" i="3"/>
  <c r="P674" i="3"/>
  <c r="P675" i="3"/>
  <c r="P676" i="3"/>
  <c r="P677" i="3"/>
  <c r="P678" i="3"/>
  <c r="P679" i="3"/>
  <c r="P680" i="3"/>
  <c r="P681" i="3"/>
  <c r="P682" i="3"/>
  <c r="P683" i="3"/>
  <c r="P684" i="3"/>
  <c r="P685" i="3"/>
  <c r="P686" i="3"/>
  <c r="P687" i="3"/>
  <c r="P688" i="3"/>
  <c r="P689" i="3"/>
  <c r="P690" i="3"/>
  <c r="P691" i="3"/>
  <c r="P692" i="3"/>
  <c r="P693" i="3"/>
  <c r="P694" i="3"/>
  <c r="P695" i="3"/>
  <c r="P696" i="3"/>
  <c r="P697" i="3"/>
  <c r="P698" i="3"/>
  <c r="P699" i="3"/>
  <c r="P700" i="3"/>
  <c r="P701" i="3"/>
  <c r="P702" i="3"/>
  <c r="P703" i="3"/>
  <c r="P704" i="3"/>
  <c r="P705" i="3"/>
  <c r="P706" i="3"/>
  <c r="P707" i="3"/>
  <c r="P708" i="3"/>
  <c r="P709" i="3"/>
  <c r="P718" i="3"/>
  <c r="P719" i="3"/>
  <c r="P720" i="3"/>
  <c r="P721" i="3"/>
  <c r="P722" i="3"/>
  <c r="P723" i="3"/>
  <c r="P724" i="3"/>
  <c r="P725" i="3"/>
  <c r="P726" i="3"/>
  <c r="P727" i="3"/>
  <c r="P728" i="3"/>
  <c r="P729" i="3"/>
  <c r="P730" i="3"/>
  <c r="P731" i="3"/>
  <c r="P732" i="3"/>
  <c r="P733" i="3"/>
  <c r="P734" i="3"/>
  <c r="P735" i="3"/>
  <c r="P736" i="3"/>
  <c r="P737" i="3"/>
  <c r="P738" i="3"/>
  <c r="P739" i="3"/>
  <c r="P740" i="3"/>
  <c r="P741" i="3"/>
  <c r="P742" i="3"/>
  <c r="P743" i="3"/>
  <c r="P744" i="3"/>
  <c r="P745" i="3"/>
  <c r="P746" i="3"/>
  <c r="P747" i="3"/>
  <c r="P748" i="3"/>
  <c r="P749" i="3"/>
  <c r="P750" i="3"/>
  <c r="P751" i="3"/>
  <c r="P752" i="3"/>
  <c r="P753" i="3"/>
  <c r="P754" i="3"/>
  <c r="P755" i="3"/>
  <c r="P756" i="3"/>
  <c r="P757" i="3"/>
  <c r="P758" i="3"/>
  <c r="P759" i="3"/>
  <c r="P760" i="3"/>
  <c r="P761" i="3"/>
  <c r="P762" i="3"/>
  <c r="P763" i="3"/>
  <c r="P764" i="3"/>
  <c r="P765" i="3"/>
  <c r="P766" i="3"/>
  <c r="P767" i="3"/>
  <c r="P768" i="3"/>
  <c r="P769" i="3"/>
  <c r="P770" i="3"/>
  <c r="P771" i="3"/>
  <c r="P772" i="3"/>
  <c r="P773" i="3"/>
  <c r="P774" i="3"/>
  <c r="P775" i="3"/>
  <c r="P776" i="3"/>
  <c r="P777" i="3"/>
  <c r="P778" i="3"/>
  <c r="P779" i="3"/>
  <c r="P780" i="3"/>
  <c r="P781" i="3"/>
  <c r="P782" i="3"/>
  <c r="P783" i="3"/>
  <c r="P784" i="3"/>
  <c r="P785" i="3"/>
  <c r="P786" i="3"/>
  <c r="P787" i="3"/>
  <c r="P788" i="3"/>
  <c r="P789" i="3"/>
  <c r="P790" i="3"/>
  <c r="P791" i="3"/>
  <c r="P792" i="3"/>
  <c r="P793" i="3"/>
  <c r="P794" i="3"/>
  <c r="P795" i="3"/>
  <c r="P796" i="3"/>
  <c r="P797" i="3"/>
  <c r="P798" i="3"/>
  <c r="P799" i="3"/>
  <c r="P800" i="3"/>
  <c r="P801" i="3"/>
  <c r="P802" i="3"/>
  <c r="P803" i="3"/>
  <c r="P804" i="3"/>
  <c r="P805" i="3"/>
  <c r="P806" i="3"/>
  <c r="P807" i="3"/>
  <c r="P808" i="3"/>
  <c r="P809" i="3"/>
  <c r="P810" i="3"/>
  <c r="P811" i="3"/>
  <c r="P812" i="3"/>
  <c r="P813" i="3"/>
  <c r="P814" i="3"/>
  <c r="P815" i="3"/>
  <c r="P816" i="3"/>
  <c r="P817" i="3"/>
  <c r="P818" i="3"/>
  <c r="P819" i="3"/>
  <c r="P820" i="3"/>
  <c r="P821" i="3"/>
  <c r="P822" i="3"/>
  <c r="P823" i="3"/>
  <c r="P824" i="3"/>
  <c r="P825" i="3"/>
  <c r="P826" i="3"/>
  <c r="P827" i="3"/>
  <c r="P828" i="3"/>
  <c r="P829" i="3"/>
  <c r="P830" i="3"/>
  <c r="P831" i="3"/>
  <c r="P832" i="3"/>
  <c r="P833" i="3"/>
  <c r="P834" i="3"/>
  <c r="P835" i="3"/>
  <c r="P836" i="3"/>
  <c r="P837" i="3"/>
  <c r="P838" i="3"/>
  <c r="P839" i="3"/>
  <c r="P840" i="3"/>
  <c r="P841" i="3"/>
  <c r="P842" i="3"/>
  <c r="P843" i="3"/>
  <c r="P844" i="3"/>
  <c r="P845" i="3"/>
  <c r="P846" i="3"/>
  <c r="P847" i="3"/>
  <c r="P848" i="3"/>
  <c r="P849" i="3"/>
  <c r="P850" i="3"/>
  <c r="P851" i="3"/>
  <c r="P852" i="3"/>
  <c r="P853" i="3"/>
  <c r="P854" i="3"/>
  <c r="P855" i="3"/>
  <c r="P856" i="3"/>
  <c r="P857" i="3"/>
  <c r="P858" i="3"/>
  <c r="P859" i="3"/>
  <c r="P860" i="3"/>
  <c r="P861" i="3"/>
  <c r="P862" i="3"/>
  <c r="P863" i="3"/>
  <c r="P864" i="3"/>
  <c r="P865" i="3"/>
  <c r="P866" i="3"/>
  <c r="P867" i="3"/>
  <c r="P868" i="3"/>
  <c r="P869" i="3"/>
  <c r="P870" i="3"/>
  <c r="P871" i="3"/>
  <c r="P872" i="3"/>
  <c r="P873" i="3"/>
  <c r="P874" i="3"/>
  <c r="P875" i="3"/>
  <c r="P876" i="3"/>
  <c r="P877" i="3"/>
  <c r="P878" i="3"/>
  <c r="P879" i="3"/>
  <c r="P880" i="3"/>
  <c r="P881" i="3"/>
  <c r="P882" i="3"/>
  <c r="P883" i="3"/>
  <c r="P884" i="3"/>
  <c r="P885" i="3"/>
  <c r="P886" i="3"/>
  <c r="P887" i="3"/>
  <c r="P888" i="3"/>
  <c r="P889" i="3"/>
  <c r="P890" i="3"/>
  <c r="P891" i="3"/>
  <c r="P892" i="3"/>
  <c r="P893" i="3"/>
  <c r="P894" i="3"/>
  <c r="P895" i="3"/>
  <c r="P896" i="3"/>
  <c r="P897" i="3"/>
  <c r="P898" i="3"/>
  <c r="P899" i="3"/>
  <c r="P900" i="3"/>
  <c r="P901" i="3"/>
  <c r="P902" i="3"/>
  <c r="P903" i="3"/>
  <c r="P904" i="3"/>
  <c r="P905" i="3"/>
  <c r="P906" i="3"/>
  <c r="P907" i="3"/>
  <c r="P908" i="3"/>
  <c r="P909" i="3"/>
  <c r="P910" i="3"/>
  <c r="P911" i="3"/>
  <c r="P912" i="3"/>
  <c r="P913" i="3"/>
  <c r="P914" i="3"/>
  <c r="P915" i="3"/>
  <c r="P916" i="3"/>
  <c r="P917" i="3"/>
  <c r="P918" i="3"/>
  <c r="P919" i="3"/>
  <c r="P920" i="3"/>
  <c r="P921" i="3"/>
  <c r="P922" i="3"/>
  <c r="P923" i="3"/>
  <c r="P924" i="3"/>
  <c r="P925" i="3"/>
  <c r="P926" i="3"/>
  <c r="P927" i="3"/>
  <c r="P928" i="3"/>
  <c r="P929" i="3"/>
  <c r="P930" i="3"/>
  <c r="P931" i="3"/>
  <c r="P932" i="3"/>
  <c r="P933" i="3"/>
  <c r="P934" i="3"/>
  <c r="P935" i="3"/>
  <c r="P936" i="3"/>
  <c r="P937" i="3"/>
  <c r="P938" i="3"/>
  <c r="P939" i="3"/>
  <c r="P940" i="3"/>
  <c r="P941" i="3"/>
  <c r="P942" i="3"/>
  <c r="P943" i="3"/>
  <c r="P944" i="3"/>
  <c r="P945" i="3"/>
  <c r="P946" i="3"/>
  <c r="P947" i="3"/>
  <c r="P948" i="3"/>
  <c r="P949" i="3"/>
  <c r="P950" i="3"/>
  <c r="P951" i="3"/>
  <c r="P952" i="3"/>
  <c r="P953" i="3"/>
  <c r="P954" i="3"/>
  <c r="P955" i="3"/>
  <c r="P956" i="3"/>
  <c r="P957" i="3"/>
  <c r="P958" i="3"/>
  <c r="P959" i="3"/>
  <c r="P960" i="3"/>
  <c r="P961" i="3"/>
  <c r="P962" i="3"/>
  <c r="P963" i="3"/>
  <c r="P964" i="3"/>
  <c r="P965" i="3"/>
  <c r="P966" i="3"/>
  <c r="P967" i="3"/>
  <c r="P968" i="3"/>
  <c r="P969" i="3"/>
  <c r="P970" i="3"/>
  <c r="P971" i="3"/>
  <c r="P972" i="3"/>
  <c r="P973" i="3"/>
  <c r="P974" i="3"/>
  <c r="P975" i="3"/>
  <c r="P976" i="3"/>
  <c r="P977" i="3"/>
  <c r="P978" i="3"/>
  <c r="P979" i="3"/>
  <c r="P980" i="3"/>
  <c r="P981" i="3"/>
  <c r="P982" i="3"/>
  <c r="P983" i="3"/>
  <c r="P984" i="3"/>
  <c r="P985" i="3"/>
  <c r="P986" i="3"/>
  <c r="P987" i="3"/>
  <c r="P988" i="3"/>
  <c r="P989" i="3"/>
  <c r="P990" i="3"/>
  <c r="P991" i="3"/>
  <c r="P992" i="3"/>
  <c r="P993" i="3"/>
  <c r="P994" i="3"/>
  <c r="P995" i="3"/>
  <c r="P996" i="3"/>
  <c r="P997" i="3"/>
  <c r="P998" i="3"/>
  <c r="P999" i="3"/>
  <c r="P1000" i="3"/>
  <c r="P1001" i="3"/>
  <c r="P1002" i="3"/>
  <c r="P1003" i="3"/>
  <c r="P1004" i="3"/>
  <c r="P1005" i="3"/>
  <c r="P1006" i="3"/>
  <c r="P1007" i="3"/>
  <c r="P1008" i="3"/>
  <c r="P1009" i="3"/>
  <c r="P1010" i="3"/>
  <c r="P1011" i="3"/>
  <c r="P1012" i="3"/>
  <c r="P1013" i="3"/>
  <c r="P1014" i="3"/>
  <c r="P1015" i="3"/>
  <c r="P1016" i="3"/>
  <c r="P1017" i="3"/>
  <c r="P1018" i="3"/>
  <c r="P1019" i="3"/>
  <c r="P1020" i="3"/>
  <c r="P1021" i="3"/>
  <c r="P1022" i="3"/>
  <c r="P1023" i="3"/>
  <c r="P1024" i="3"/>
  <c r="P1025" i="3"/>
  <c r="P1026" i="3"/>
  <c r="P1027" i="3"/>
  <c r="P1028" i="3"/>
  <c r="P1029" i="3"/>
  <c r="P1030" i="3"/>
  <c r="P1031" i="3"/>
  <c r="P1032" i="3"/>
  <c r="P1033" i="3"/>
  <c r="P1034" i="3"/>
  <c r="P1035" i="3"/>
  <c r="P1036" i="3"/>
  <c r="P1037" i="3"/>
  <c r="P1038" i="3"/>
  <c r="P1039" i="3"/>
  <c r="P1040" i="3"/>
  <c r="P1041" i="3"/>
  <c r="P1042" i="3"/>
  <c r="P1043" i="3"/>
  <c r="P1044" i="3"/>
  <c r="P1045" i="3"/>
  <c r="P1046" i="3"/>
  <c r="P1047" i="3"/>
  <c r="P1048" i="3"/>
  <c r="P1049" i="3"/>
  <c r="P1050" i="3"/>
  <c r="P1051" i="3"/>
  <c r="P1052" i="3"/>
  <c r="P1053" i="3"/>
  <c r="P1054" i="3"/>
  <c r="P1055" i="3"/>
  <c r="P1056" i="3"/>
  <c r="P1057" i="3"/>
  <c r="P1058" i="3"/>
  <c r="P1059" i="3"/>
  <c r="P1060" i="3"/>
  <c r="P1061" i="3"/>
  <c r="P1062" i="3"/>
  <c r="P1063" i="3"/>
  <c r="P1064" i="3"/>
  <c r="P1065" i="3"/>
  <c r="P1066" i="3"/>
  <c r="P1067" i="3"/>
  <c r="P1068" i="3"/>
  <c r="P1069" i="3"/>
  <c r="P1070" i="3"/>
  <c r="P1071" i="3"/>
  <c r="P1072" i="3"/>
  <c r="P1073" i="3"/>
  <c r="P1074" i="3"/>
  <c r="P1075" i="3"/>
  <c r="P1076" i="3"/>
  <c r="P1077" i="3"/>
  <c r="P1078" i="3"/>
  <c r="P1079" i="3"/>
  <c r="P1080" i="3"/>
  <c r="P1081" i="3"/>
  <c r="P1082" i="3"/>
  <c r="P1083" i="3"/>
  <c r="P1084" i="3"/>
  <c r="P1085" i="3"/>
  <c r="P1086" i="3"/>
  <c r="P1087" i="3"/>
  <c r="P1088" i="3"/>
  <c r="P1089" i="3"/>
  <c r="P1090" i="3"/>
  <c r="P1091" i="3"/>
  <c r="P1092" i="3"/>
  <c r="P1093" i="3"/>
  <c r="P1094" i="3"/>
  <c r="P1095" i="3"/>
  <c r="P1096" i="3"/>
  <c r="P1097" i="3"/>
  <c r="P1098" i="3"/>
  <c r="P1099" i="3"/>
  <c r="P1100" i="3"/>
  <c r="P1101" i="3"/>
  <c r="P1102" i="3"/>
  <c r="P1103" i="3"/>
  <c r="P1104" i="3"/>
  <c r="P1105" i="3"/>
  <c r="P1106" i="3"/>
  <c r="P1107" i="3"/>
  <c r="P1108" i="3"/>
  <c r="P1109" i="3"/>
  <c r="P1110" i="3"/>
  <c r="P1111" i="3"/>
  <c r="P1112" i="3"/>
  <c r="P1113" i="3"/>
  <c r="P1114" i="3"/>
  <c r="P1115" i="3"/>
  <c r="P1116" i="3"/>
  <c r="P1117" i="3"/>
  <c r="P1118" i="3"/>
  <c r="P1119" i="3"/>
  <c r="P1120" i="3"/>
  <c r="P1122" i="3"/>
  <c r="P1123" i="3"/>
  <c r="P1124" i="3"/>
  <c r="P1125" i="3"/>
  <c r="P1126" i="3"/>
  <c r="P1127" i="3"/>
  <c r="P1128" i="3"/>
  <c r="P1129" i="3"/>
  <c r="P1130" i="3"/>
  <c r="P1131" i="3"/>
  <c r="P1132" i="3"/>
  <c r="P1133" i="3"/>
  <c r="P1134" i="3"/>
  <c r="P1135" i="3"/>
  <c r="P1136" i="3"/>
  <c r="P1137" i="3"/>
  <c r="P1138" i="3"/>
  <c r="P1139" i="3"/>
  <c r="P1140" i="3"/>
  <c r="P1141" i="3"/>
  <c r="P1142" i="3"/>
  <c r="P1143" i="3"/>
  <c r="P1144" i="3"/>
  <c r="P1145" i="3"/>
  <c r="P1146" i="3"/>
  <c r="P1147" i="3"/>
  <c r="P1148" i="3"/>
  <c r="P1149" i="3"/>
  <c r="P1150" i="3"/>
  <c r="P1151" i="3"/>
  <c r="P1152" i="3"/>
  <c r="P1153" i="3"/>
  <c r="P1154" i="3"/>
  <c r="P1155" i="3"/>
  <c r="P1156" i="3"/>
  <c r="P1157" i="3"/>
  <c r="P1158" i="3"/>
  <c r="P1159" i="3"/>
  <c r="P1160" i="3"/>
  <c r="P1161" i="3"/>
  <c r="P1162" i="3"/>
  <c r="P1163" i="3"/>
  <c r="P1164" i="3"/>
  <c r="P1165" i="3"/>
  <c r="P1166" i="3"/>
  <c r="P1167" i="3"/>
  <c r="P1168" i="3"/>
  <c r="P1169" i="3"/>
  <c r="P1170" i="3"/>
  <c r="P1171" i="3"/>
  <c r="P1172" i="3"/>
  <c r="P1173" i="3"/>
  <c r="P1174" i="3"/>
  <c r="P1175" i="3"/>
  <c r="P1176" i="3"/>
  <c r="P1177" i="3"/>
  <c r="P1178" i="3"/>
  <c r="P1179" i="3"/>
  <c r="P1180" i="3"/>
  <c r="P1181" i="3"/>
  <c r="P1182" i="3"/>
  <c r="P1183" i="3"/>
  <c r="P1184" i="3"/>
  <c r="P1185" i="3"/>
  <c r="P1186" i="3"/>
  <c r="P1187" i="3"/>
  <c r="P1188" i="3"/>
  <c r="P1189" i="3"/>
  <c r="P1190" i="3"/>
  <c r="P1191" i="3"/>
  <c r="P1192" i="3"/>
  <c r="P1193" i="3"/>
  <c r="P1194" i="3"/>
  <c r="P1195" i="3"/>
  <c r="P1196" i="3"/>
  <c r="P1197" i="3"/>
  <c r="P1198" i="3"/>
  <c r="P1199" i="3"/>
  <c r="P1200" i="3"/>
  <c r="P1201" i="3"/>
  <c r="P1202" i="3"/>
  <c r="P1203" i="3"/>
  <c r="P1204" i="3"/>
  <c r="P1205" i="3"/>
  <c r="P1206" i="3"/>
  <c r="P1207" i="3"/>
  <c r="P1208" i="3"/>
  <c r="P1209" i="3"/>
  <c r="P1210" i="3"/>
  <c r="P1211" i="3"/>
  <c r="P1212" i="3"/>
  <c r="P1213" i="3"/>
  <c r="P1214" i="3"/>
  <c r="P1215" i="3"/>
  <c r="P1216" i="3"/>
  <c r="P1217" i="3"/>
  <c r="P1218" i="3"/>
  <c r="P1219" i="3"/>
  <c r="P1220" i="3"/>
  <c r="P1221" i="3"/>
  <c r="P1222" i="3"/>
  <c r="P1223" i="3"/>
  <c r="P1224" i="3"/>
  <c r="P1225" i="3"/>
  <c r="P1226" i="3"/>
  <c r="P1227" i="3"/>
  <c r="P1228" i="3"/>
  <c r="P1229" i="3"/>
  <c r="P1230" i="3"/>
  <c r="P1231" i="3"/>
  <c r="P1232" i="3"/>
  <c r="P1233" i="3"/>
  <c r="P1234" i="3"/>
  <c r="P1235" i="3"/>
  <c r="P1236" i="3"/>
  <c r="P1237" i="3"/>
  <c r="P1238" i="3"/>
  <c r="P1239" i="3"/>
  <c r="P1242" i="3"/>
  <c r="P1243" i="3"/>
  <c r="P1244" i="3"/>
  <c r="P1245" i="3"/>
  <c r="P1246" i="3"/>
  <c r="P1247" i="3"/>
  <c r="P1248" i="3"/>
  <c r="P1249" i="3"/>
  <c r="P1250" i="3"/>
  <c r="P1251" i="3"/>
  <c r="P1252" i="3"/>
  <c r="P1253" i="3"/>
  <c r="P1254" i="3"/>
  <c r="P1255" i="3"/>
  <c r="P1256" i="3"/>
  <c r="P1257" i="3"/>
  <c r="P1258" i="3"/>
  <c r="P1259" i="3"/>
  <c r="P1260" i="3"/>
  <c r="P1261" i="3"/>
  <c r="P1262" i="3"/>
  <c r="P1263" i="3"/>
  <c r="P1264" i="3"/>
  <c r="P1265" i="3"/>
  <c r="P1266" i="3"/>
  <c r="P1267" i="3"/>
  <c r="P1268" i="3"/>
  <c r="P1269" i="3"/>
  <c r="P1270" i="3"/>
  <c r="P1271" i="3"/>
  <c r="P1272" i="3"/>
  <c r="P1273" i="3"/>
  <c r="P1274" i="3"/>
  <c r="P1275" i="3"/>
  <c r="P1276" i="3"/>
  <c r="P1277" i="3"/>
  <c r="P1278" i="3"/>
  <c r="P1279" i="3"/>
  <c r="P1280" i="3"/>
  <c r="P1281" i="3"/>
  <c r="P1282" i="3"/>
  <c r="P1283" i="3"/>
  <c r="P1284" i="3"/>
  <c r="P1285" i="3"/>
  <c r="P1286" i="3"/>
  <c r="P1287" i="3"/>
  <c r="P1288" i="3"/>
  <c r="P1289" i="3"/>
  <c r="P1290" i="3"/>
  <c r="P1291" i="3"/>
  <c r="P1292" i="3"/>
  <c r="P1293" i="3"/>
  <c r="P1294" i="3"/>
  <c r="P1295" i="3"/>
  <c r="P1296" i="3"/>
  <c r="P1297" i="3"/>
  <c r="P1298" i="3"/>
  <c r="P1299" i="3"/>
  <c r="P1300" i="3"/>
  <c r="P1301" i="3"/>
  <c r="P1303" i="3"/>
  <c r="P1304" i="3"/>
  <c r="P1305" i="3"/>
  <c r="P1306" i="3"/>
  <c r="P1307" i="3"/>
  <c r="P1308" i="3"/>
  <c r="P1309" i="3"/>
  <c r="P1310" i="3"/>
  <c r="P1311" i="3"/>
  <c r="P1312" i="3"/>
  <c r="P1313" i="3"/>
  <c r="P1314" i="3"/>
  <c r="P1315" i="3"/>
  <c r="P1316" i="3"/>
  <c r="P1317" i="3"/>
  <c r="P1318" i="3"/>
  <c r="P1319" i="3"/>
  <c r="P1320" i="3"/>
  <c r="P1321" i="3"/>
  <c r="P1322" i="3"/>
  <c r="P1323" i="3"/>
  <c r="P1324" i="3"/>
  <c r="P1325" i="3"/>
  <c r="P1326" i="3"/>
  <c r="P1327" i="3"/>
  <c r="P1328" i="3"/>
  <c r="P1329" i="3"/>
  <c r="P1330" i="3"/>
  <c r="P1331" i="3"/>
  <c r="P1332" i="3"/>
  <c r="P1333" i="3"/>
  <c r="P1334" i="3"/>
  <c r="P1335" i="3"/>
  <c r="P1336" i="3"/>
  <c r="P1337" i="3"/>
  <c r="P1338" i="3"/>
  <c r="P1339" i="3"/>
  <c r="P1340" i="3"/>
  <c r="P1341" i="3"/>
  <c r="P1342" i="3"/>
  <c r="P1343" i="3"/>
  <c r="P1344" i="3"/>
  <c r="P1345" i="3"/>
  <c r="P1346" i="3"/>
  <c r="P1347" i="3"/>
  <c r="P1348" i="3"/>
  <c r="P1349" i="3"/>
  <c r="P1350" i="3"/>
  <c r="P1351" i="3"/>
  <c r="P1352" i="3"/>
  <c r="P1353" i="3"/>
  <c r="P1354" i="3"/>
  <c r="P1355" i="3"/>
  <c r="P1356" i="3"/>
  <c r="P1357" i="3"/>
  <c r="P1358" i="3"/>
  <c r="P1359" i="3"/>
  <c r="P1360" i="3"/>
  <c r="P1361" i="3"/>
  <c r="P1362" i="3"/>
  <c r="P1363" i="3"/>
  <c r="P1364" i="3"/>
  <c r="P1365" i="3"/>
  <c r="P1366" i="3"/>
  <c r="P1367" i="3"/>
  <c r="P1368" i="3"/>
  <c r="P1369" i="3"/>
  <c r="P1370" i="3"/>
  <c r="P1371" i="3"/>
  <c r="P1372" i="3"/>
  <c r="P1373" i="3"/>
  <c r="P1374" i="3"/>
  <c r="P1375" i="3"/>
  <c r="P1376" i="3"/>
  <c r="P1377" i="3"/>
  <c r="P1378" i="3"/>
  <c r="P1379" i="3"/>
  <c r="P1380" i="3"/>
  <c r="P1381" i="3"/>
  <c r="P1382" i="3"/>
  <c r="P1383" i="3"/>
  <c r="P1384" i="3"/>
  <c r="P1386" i="3"/>
  <c r="P1387" i="3"/>
  <c r="P1388" i="3"/>
  <c r="P1389" i="3"/>
  <c r="P1390" i="3"/>
  <c r="P1391" i="3"/>
  <c r="P1392" i="3"/>
  <c r="P1393" i="3"/>
  <c r="P1394" i="3"/>
  <c r="P1395" i="3"/>
  <c r="P1396" i="3"/>
  <c r="P1397" i="3"/>
  <c r="P1398" i="3"/>
  <c r="P1399" i="3"/>
  <c r="P1400" i="3"/>
  <c r="P1401" i="3"/>
  <c r="P1402" i="3"/>
  <c r="P1403" i="3"/>
  <c r="P1405" i="3"/>
  <c r="P1406" i="3"/>
  <c r="P1407" i="3"/>
  <c r="P1408" i="3"/>
  <c r="P1409" i="3"/>
  <c r="P1410" i="3"/>
  <c r="P1411" i="3"/>
  <c r="P1412" i="3"/>
  <c r="P1413" i="3"/>
  <c r="P1414" i="3"/>
  <c r="P1415" i="3"/>
  <c r="P1416" i="3"/>
  <c r="P1417" i="3"/>
  <c r="P1418" i="3"/>
  <c r="P1419" i="3"/>
  <c r="P1420" i="3"/>
  <c r="P1421" i="3"/>
  <c r="P1422" i="3"/>
  <c r="P1423" i="3"/>
  <c r="P1424" i="3"/>
  <c r="P1425" i="3"/>
  <c r="P1426" i="3"/>
  <c r="P1427" i="3"/>
  <c r="P1428" i="3"/>
  <c r="P1431" i="3"/>
  <c r="P1432" i="3"/>
  <c r="P1433" i="3"/>
  <c r="P1434" i="3"/>
  <c r="P1435" i="3"/>
  <c r="P1436" i="3"/>
  <c r="P1437" i="3"/>
  <c r="P1438" i="3"/>
  <c r="P1439" i="3"/>
  <c r="P1440" i="3"/>
  <c r="P1441" i="3"/>
  <c r="P1442" i="3"/>
  <c r="P1443" i="3"/>
  <c r="P1444" i="3"/>
  <c r="P1445" i="3"/>
  <c r="P1446" i="3"/>
  <c r="P1447" i="3"/>
  <c r="P1448" i="3"/>
  <c r="P1449" i="3"/>
  <c r="P1450" i="3"/>
  <c r="P1451" i="3"/>
  <c r="P1452" i="3"/>
  <c r="P1453" i="3"/>
  <c r="P1454" i="3"/>
  <c r="P1455" i="3"/>
  <c r="P1456" i="3"/>
  <c r="P1457" i="3"/>
  <c r="P1458" i="3"/>
  <c r="P1459" i="3"/>
  <c r="P1460" i="3"/>
  <c r="P1461" i="3"/>
  <c r="P1462" i="3"/>
  <c r="P1463" i="3"/>
  <c r="P1464" i="3"/>
  <c r="P1465" i="3"/>
  <c r="P1466" i="3"/>
  <c r="P1467" i="3"/>
  <c r="P1468" i="3"/>
  <c r="P1469" i="3"/>
  <c r="P1470" i="3"/>
  <c r="P1471" i="3"/>
  <c r="P1472" i="3"/>
  <c r="P1473" i="3"/>
  <c r="P1474" i="3"/>
  <c r="P1475" i="3"/>
  <c r="P1476" i="3"/>
  <c r="P1477" i="3"/>
  <c r="P1478" i="3"/>
  <c r="P1479" i="3"/>
  <c r="P1480" i="3"/>
  <c r="P1481" i="3"/>
  <c r="P1482" i="3"/>
  <c r="P1483" i="3"/>
  <c r="P1484" i="3"/>
  <c r="P1485" i="3"/>
  <c r="P1486" i="3"/>
  <c r="P1487" i="3"/>
  <c r="P1488" i="3"/>
  <c r="P1489" i="3"/>
  <c r="P1490" i="3"/>
  <c r="P1491" i="3"/>
  <c r="P1492" i="3"/>
  <c r="P1493" i="3"/>
  <c r="P1494" i="3"/>
  <c r="P1495" i="3"/>
  <c r="P1496" i="3"/>
  <c r="P1497" i="3"/>
  <c r="P1498" i="3"/>
  <c r="P1499" i="3"/>
  <c r="P1500" i="3"/>
  <c r="P1501" i="3"/>
  <c r="P1502" i="3"/>
  <c r="P1503" i="3"/>
  <c r="P1504" i="3"/>
  <c r="P1505" i="3"/>
  <c r="P1506" i="3"/>
  <c r="P1507" i="3"/>
  <c r="P1508" i="3"/>
  <c r="P1509" i="3"/>
  <c r="P1510" i="3"/>
  <c r="P1511" i="3"/>
  <c r="P1512" i="3"/>
  <c r="P1513" i="3"/>
  <c r="P1514" i="3"/>
  <c r="P1515" i="3"/>
  <c r="P1516" i="3"/>
  <c r="P1517" i="3"/>
  <c r="P1518" i="3"/>
  <c r="P1519" i="3"/>
  <c r="P1520" i="3"/>
  <c r="P1521" i="3"/>
  <c r="P1522" i="3"/>
  <c r="P1523" i="3"/>
  <c r="P1524" i="3"/>
  <c r="P1525" i="3"/>
  <c r="P1526" i="3"/>
  <c r="P1527" i="3"/>
  <c r="P1528" i="3"/>
  <c r="P1529" i="3"/>
  <c r="P1530" i="3"/>
  <c r="P1531" i="3"/>
  <c r="P1532" i="3"/>
  <c r="P1533" i="3"/>
  <c r="P1534" i="3"/>
  <c r="P1535" i="3"/>
  <c r="P1536" i="3"/>
  <c r="P1537" i="3"/>
  <c r="P1538" i="3"/>
  <c r="P1539" i="3"/>
  <c r="P1540" i="3"/>
  <c r="P1541" i="3"/>
  <c r="P1542" i="3"/>
  <c r="P1543" i="3"/>
  <c r="P1544" i="3"/>
  <c r="P1545" i="3"/>
  <c r="P1546" i="3"/>
  <c r="P1547" i="3"/>
  <c r="P1548" i="3"/>
  <c r="P1549" i="3"/>
  <c r="P1550" i="3"/>
  <c r="P1551" i="3"/>
  <c r="P1552" i="3"/>
  <c r="P1553" i="3"/>
  <c r="P1555" i="3"/>
  <c r="P1556" i="3"/>
  <c r="P1557" i="3"/>
  <c r="P1558" i="3"/>
  <c r="P1559" i="3"/>
  <c r="P1560" i="3"/>
  <c r="P1561" i="3"/>
  <c r="P1563" i="3"/>
  <c r="P1564" i="3"/>
  <c r="P1565" i="3"/>
  <c r="P1566" i="3"/>
  <c r="P1567" i="3"/>
  <c r="P1568" i="3"/>
  <c r="P1569" i="3"/>
  <c r="P1570" i="3"/>
  <c r="P1571" i="3"/>
  <c r="P1572" i="3"/>
  <c r="P1573" i="3"/>
  <c r="P1574" i="3"/>
  <c r="P1575" i="3"/>
  <c r="P1576" i="3"/>
  <c r="P1577" i="3"/>
  <c r="P1578" i="3"/>
  <c r="P1579" i="3"/>
  <c r="P1580" i="3"/>
  <c r="P1581" i="3"/>
  <c r="P1582" i="3"/>
  <c r="P1583" i="3"/>
  <c r="P1584" i="3"/>
  <c r="P1585" i="3"/>
  <c r="P1586" i="3"/>
  <c r="P1587" i="3"/>
  <c r="P1588" i="3"/>
  <c r="P1589" i="3"/>
  <c r="P1590" i="3"/>
  <c r="P1591" i="3"/>
  <c r="P1592" i="3"/>
  <c r="P1593" i="3"/>
  <c r="P1594" i="3"/>
  <c r="P1595" i="3"/>
  <c r="P1596" i="3"/>
  <c r="P1597" i="3"/>
  <c r="P1598" i="3"/>
  <c r="P1599" i="3"/>
  <c r="P1600" i="3"/>
  <c r="P1601" i="3"/>
  <c r="P1602" i="3"/>
  <c r="P1604" i="3"/>
  <c r="P1605" i="3"/>
  <c r="P1606" i="3"/>
  <c r="P1607" i="3"/>
  <c r="P1608" i="3"/>
  <c r="P1609" i="3"/>
  <c r="P1610" i="3"/>
  <c r="P1611" i="3"/>
  <c r="P1612" i="3"/>
  <c r="P1613" i="3"/>
  <c r="P1614" i="3"/>
  <c r="P1615" i="3"/>
  <c r="P1616" i="3"/>
  <c r="P1617" i="3"/>
  <c r="P1618" i="3"/>
  <c r="P1619" i="3"/>
  <c r="P1620" i="3"/>
  <c r="P1622" i="3"/>
  <c r="P1623" i="3"/>
  <c r="P1624" i="3"/>
  <c r="P1625" i="3"/>
  <c r="P1626" i="3"/>
  <c r="P1627" i="3"/>
  <c r="P1628" i="3"/>
  <c r="P1629" i="3"/>
  <c r="P1630" i="3"/>
  <c r="P1631" i="3"/>
  <c r="P1632" i="3"/>
  <c r="P1633" i="3"/>
  <c r="P1634" i="3"/>
  <c r="P1635" i="3"/>
  <c r="P1636" i="3"/>
  <c r="P1637" i="3"/>
  <c r="P1638" i="3"/>
  <c r="P1639" i="3"/>
  <c r="P1640" i="3"/>
  <c r="P1641" i="3"/>
  <c r="P1643" i="3"/>
  <c r="P1644" i="3"/>
  <c r="P1645" i="3"/>
  <c r="P1646" i="3"/>
  <c r="P1647" i="3"/>
  <c r="P1648" i="3"/>
  <c r="P1649" i="3"/>
  <c r="P1650" i="3"/>
  <c r="P1651" i="3"/>
  <c r="P1652" i="3"/>
  <c r="P1653" i="3"/>
  <c r="P1654" i="3"/>
  <c r="P1655" i="3"/>
  <c r="P38" i="3"/>
  <c r="P36" i="3"/>
  <c r="P37" i="3"/>
  <c r="P35" i="3"/>
  <c r="N35" i="3"/>
  <c r="O35" i="3" s="1"/>
  <c r="N36" i="3"/>
  <c r="O36" i="3" s="1"/>
  <c r="N37" i="3"/>
  <c r="O37" i="3" s="1"/>
  <c r="N38" i="3"/>
  <c r="O38" i="3" s="1"/>
  <c r="N39" i="3"/>
  <c r="O39" i="3" s="1"/>
  <c r="N40" i="3"/>
  <c r="O40" i="3" s="1"/>
  <c r="N41" i="3"/>
  <c r="O41" i="3" s="1"/>
  <c r="N42" i="3"/>
  <c r="O42" i="3" s="1"/>
  <c r="N43" i="3"/>
  <c r="O43" i="3" s="1"/>
  <c r="N44" i="3"/>
  <c r="O44" i="3" s="1"/>
  <c r="N45" i="3"/>
  <c r="O45" i="3" s="1"/>
  <c r="N46" i="3"/>
  <c r="O46" i="3" s="1"/>
  <c r="N47" i="3"/>
  <c r="O47" i="3" s="1"/>
  <c r="N48" i="3"/>
  <c r="O48" i="3" s="1"/>
  <c r="N49" i="3"/>
  <c r="O49" i="3" s="1"/>
  <c r="N50" i="3"/>
  <c r="O50" i="3" s="1"/>
  <c r="N51" i="3"/>
  <c r="O51" i="3" s="1"/>
  <c r="N52" i="3"/>
  <c r="O52" i="3" s="1"/>
  <c r="N53" i="3"/>
  <c r="O53" i="3" s="1"/>
  <c r="N54" i="3"/>
  <c r="O54" i="3" s="1"/>
  <c r="N55" i="3"/>
  <c r="O55" i="3" s="1"/>
  <c r="N56" i="3"/>
  <c r="O56" i="3" s="1"/>
  <c r="N57" i="3"/>
  <c r="O57" i="3" s="1"/>
  <c r="N58" i="3"/>
  <c r="O58" i="3" s="1"/>
  <c r="N59" i="3"/>
  <c r="O59" i="3" s="1"/>
  <c r="N60" i="3"/>
  <c r="O60" i="3" s="1"/>
  <c r="N61" i="3"/>
  <c r="O61" i="3" s="1"/>
  <c r="N62" i="3"/>
  <c r="O62" i="3" s="1"/>
  <c r="N63" i="3"/>
  <c r="O63" i="3" s="1"/>
  <c r="N64" i="3"/>
  <c r="O64" i="3" s="1"/>
  <c r="N65" i="3"/>
  <c r="O65" i="3" s="1"/>
  <c r="N66" i="3"/>
  <c r="O66" i="3" s="1"/>
  <c r="N67" i="3"/>
  <c r="O67" i="3" s="1"/>
  <c r="N68" i="3"/>
  <c r="O68" i="3" s="1"/>
  <c r="N69" i="3"/>
  <c r="O69" i="3" s="1"/>
  <c r="N70" i="3"/>
  <c r="O70" i="3" s="1"/>
  <c r="N71" i="3"/>
  <c r="O71" i="3" s="1"/>
  <c r="N72" i="3"/>
  <c r="O72" i="3" s="1"/>
  <c r="N73" i="3"/>
  <c r="O73" i="3" s="1"/>
  <c r="N74" i="3"/>
  <c r="O74" i="3" s="1"/>
  <c r="N75" i="3"/>
  <c r="O75" i="3" s="1"/>
  <c r="N76" i="3"/>
  <c r="O76" i="3" s="1"/>
  <c r="N77" i="3"/>
  <c r="O77" i="3" s="1"/>
  <c r="N78" i="3"/>
  <c r="O78" i="3" s="1"/>
  <c r="N79" i="3"/>
  <c r="O79" i="3" s="1"/>
  <c r="N80" i="3"/>
  <c r="O80" i="3" s="1"/>
  <c r="N81" i="3"/>
  <c r="O81" i="3" s="1"/>
  <c r="N82" i="3"/>
  <c r="O82" i="3" s="1"/>
  <c r="N83" i="3"/>
  <c r="O83" i="3" s="1"/>
  <c r="N84" i="3"/>
  <c r="O84" i="3" s="1"/>
  <c r="N85" i="3"/>
  <c r="O85" i="3" s="1"/>
  <c r="N86" i="3"/>
  <c r="O86" i="3" s="1"/>
  <c r="N87" i="3"/>
  <c r="O87" i="3" s="1"/>
  <c r="N88" i="3"/>
  <c r="O88" i="3" s="1"/>
  <c r="N89" i="3"/>
  <c r="O89" i="3" s="1"/>
  <c r="N90" i="3"/>
  <c r="O90" i="3" s="1"/>
  <c r="N91" i="3"/>
  <c r="O91" i="3" s="1"/>
  <c r="N92" i="3"/>
  <c r="O92" i="3" s="1"/>
  <c r="N93" i="3"/>
  <c r="O93" i="3" s="1"/>
  <c r="N94" i="3"/>
  <c r="O94" i="3" s="1"/>
  <c r="N95" i="3"/>
  <c r="O95" i="3" s="1"/>
  <c r="N96" i="3"/>
  <c r="O96" i="3" s="1"/>
  <c r="N97" i="3"/>
  <c r="O97" i="3" s="1"/>
  <c r="N98" i="3"/>
  <c r="O98" i="3" s="1"/>
  <c r="N99" i="3"/>
  <c r="O99" i="3" s="1"/>
  <c r="N100" i="3"/>
  <c r="O100" i="3" s="1"/>
  <c r="N101" i="3"/>
  <c r="O101" i="3" s="1"/>
  <c r="N102" i="3"/>
  <c r="O102" i="3" s="1"/>
  <c r="N103" i="3"/>
  <c r="O103" i="3" s="1"/>
  <c r="N104" i="3"/>
  <c r="O104" i="3" s="1"/>
  <c r="N105" i="3"/>
  <c r="O105" i="3" s="1"/>
  <c r="N106" i="3"/>
  <c r="O106" i="3" s="1"/>
  <c r="N107" i="3"/>
  <c r="O107" i="3" s="1"/>
  <c r="N108" i="3"/>
  <c r="O108" i="3" s="1"/>
  <c r="N109" i="3"/>
  <c r="O109" i="3" s="1"/>
  <c r="N110" i="3"/>
  <c r="O110" i="3" s="1"/>
  <c r="N111" i="3"/>
  <c r="O111" i="3" s="1"/>
  <c r="N112" i="3"/>
  <c r="O112" i="3" s="1"/>
  <c r="N113" i="3"/>
  <c r="O113" i="3" s="1"/>
  <c r="N114" i="3"/>
  <c r="O114" i="3" s="1"/>
  <c r="N115" i="3"/>
  <c r="O115" i="3" s="1"/>
  <c r="N116" i="3"/>
  <c r="O116" i="3" s="1"/>
  <c r="N117" i="3"/>
  <c r="O117" i="3" s="1"/>
  <c r="N118" i="3"/>
  <c r="O118" i="3" s="1"/>
  <c r="N119" i="3"/>
  <c r="O119" i="3" s="1"/>
  <c r="N120" i="3"/>
  <c r="O120" i="3" s="1"/>
  <c r="N121" i="3"/>
  <c r="O121" i="3" s="1"/>
  <c r="N122" i="3"/>
  <c r="O122" i="3" s="1"/>
  <c r="N123" i="3"/>
  <c r="O123" i="3" s="1"/>
  <c r="N124" i="3"/>
  <c r="O124" i="3" s="1"/>
  <c r="N125" i="3"/>
  <c r="O125" i="3" s="1"/>
  <c r="N126" i="3"/>
  <c r="O126" i="3" s="1"/>
  <c r="N127" i="3"/>
  <c r="O127" i="3" s="1"/>
  <c r="N128" i="3"/>
  <c r="O128" i="3" s="1"/>
  <c r="N129" i="3"/>
  <c r="O129" i="3" s="1"/>
  <c r="N130" i="3"/>
  <c r="O130" i="3" s="1"/>
  <c r="N131" i="3"/>
  <c r="O131" i="3" s="1"/>
  <c r="N132" i="3"/>
  <c r="O132" i="3" s="1"/>
  <c r="N133" i="3"/>
  <c r="O133" i="3" s="1"/>
  <c r="N134" i="3"/>
  <c r="O134" i="3" s="1"/>
  <c r="N135" i="3"/>
  <c r="O135" i="3" s="1"/>
  <c r="N136" i="3"/>
  <c r="O136" i="3" s="1"/>
  <c r="N137" i="3"/>
  <c r="O137" i="3" s="1"/>
  <c r="N138" i="3"/>
  <c r="O138" i="3" s="1"/>
  <c r="N139" i="3"/>
  <c r="O139" i="3" s="1"/>
  <c r="N140" i="3"/>
  <c r="O140" i="3" s="1"/>
  <c r="N141" i="3"/>
  <c r="O141" i="3" s="1"/>
  <c r="N142" i="3"/>
  <c r="O142" i="3" s="1"/>
  <c r="N143" i="3"/>
  <c r="O143" i="3" s="1"/>
  <c r="N144" i="3"/>
  <c r="O144" i="3" s="1"/>
  <c r="N145" i="3"/>
  <c r="O145" i="3" s="1"/>
  <c r="N146" i="3"/>
  <c r="O146" i="3" s="1"/>
  <c r="N147" i="3"/>
  <c r="O147" i="3" s="1"/>
  <c r="N148" i="3"/>
  <c r="O148" i="3" s="1"/>
  <c r="N149" i="3"/>
  <c r="O149" i="3" s="1"/>
  <c r="N150" i="3"/>
  <c r="O150" i="3" s="1"/>
  <c r="N151" i="3"/>
  <c r="O151" i="3" s="1"/>
  <c r="N152" i="3"/>
  <c r="O152" i="3" s="1"/>
  <c r="N153" i="3"/>
  <c r="O153" i="3" s="1"/>
  <c r="N154" i="3"/>
  <c r="O154" i="3" s="1"/>
  <c r="N155" i="3"/>
  <c r="O155" i="3" s="1"/>
  <c r="N156" i="3"/>
  <c r="O156" i="3" s="1"/>
  <c r="N157" i="3"/>
  <c r="O157" i="3" s="1"/>
  <c r="N158" i="3"/>
  <c r="O158" i="3" s="1"/>
  <c r="N159" i="3"/>
  <c r="O159" i="3" s="1"/>
  <c r="N160" i="3"/>
  <c r="O160" i="3" s="1"/>
  <c r="N161" i="3"/>
  <c r="O161" i="3" s="1"/>
  <c r="N162" i="3"/>
  <c r="O162" i="3" s="1"/>
  <c r="N163" i="3"/>
  <c r="O163" i="3" s="1"/>
  <c r="N164" i="3"/>
  <c r="O164" i="3" s="1"/>
  <c r="N165" i="3"/>
  <c r="O165" i="3" s="1"/>
  <c r="N166" i="3"/>
  <c r="O166" i="3" s="1"/>
  <c r="N167" i="3"/>
  <c r="O167" i="3" s="1"/>
  <c r="N168" i="3"/>
  <c r="O168" i="3" s="1"/>
  <c r="N169" i="3"/>
  <c r="O169" i="3" s="1"/>
  <c r="N170" i="3"/>
  <c r="O170" i="3" s="1"/>
  <c r="N171" i="3"/>
  <c r="O171" i="3" s="1"/>
  <c r="N172" i="3"/>
  <c r="O172" i="3" s="1"/>
  <c r="N173" i="3"/>
  <c r="O173" i="3" s="1"/>
  <c r="N174" i="3"/>
  <c r="O174" i="3" s="1"/>
  <c r="N175" i="3"/>
  <c r="O175" i="3" s="1"/>
  <c r="N176" i="3"/>
  <c r="O176" i="3" s="1"/>
  <c r="N177" i="3"/>
  <c r="O177" i="3" s="1"/>
  <c r="N178" i="3"/>
  <c r="O178" i="3" s="1"/>
  <c r="N179" i="3"/>
  <c r="O179" i="3" s="1"/>
  <c r="N180" i="3"/>
  <c r="O180" i="3" s="1"/>
  <c r="N181" i="3"/>
  <c r="O181" i="3" s="1"/>
  <c r="N182" i="3"/>
  <c r="O182" i="3" s="1"/>
  <c r="N183" i="3"/>
  <c r="O183" i="3" s="1"/>
  <c r="N184" i="3"/>
  <c r="O184" i="3" s="1"/>
  <c r="N185" i="3"/>
  <c r="O185" i="3" s="1"/>
  <c r="N186" i="3"/>
  <c r="O186" i="3" s="1"/>
  <c r="N187" i="3"/>
  <c r="O187" i="3" s="1"/>
  <c r="N188" i="3"/>
  <c r="O188" i="3" s="1"/>
  <c r="N189" i="3"/>
  <c r="O189" i="3" s="1"/>
  <c r="N190" i="3"/>
  <c r="O190" i="3" s="1"/>
  <c r="N191" i="3"/>
  <c r="O191" i="3" s="1"/>
  <c r="N192" i="3"/>
  <c r="O192" i="3" s="1"/>
  <c r="N193" i="3"/>
  <c r="O193" i="3" s="1"/>
  <c r="N194" i="3"/>
  <c r="O194" i="3" s="1"/>
  <c r="N195" i="3"/>
  <c r="O195" i="3" s="1"/>
  <c r="N196" i="3"/>
  <c r="O196" i="3" s="1"/>
  <c r="N197" i="3"/>
  <c r="O197" i="3" s="1"/>
  <c r="N198" i="3"/>
  <c r="O198" i="3" s="1"/>
  <c r="N199" i="3"/>
  <c r="O199" i="3" s="1"/>
  <c r="N200" i="3"/>
  <c r="O200" i="3" s="1"/>
  <c r="N201" i="3"/>
  <c r="O201" i="3" s="1"/>
  <c r="N202" i="3"/>
  <c r="O202" i="3" s="1"/>
  <c r="N203" i="3"/>
  <c r="O203" i="3" s="1"/>
  <c r="N204" i="3"/>
  <c r="O204" i="3" s="1"/>
  <c r="N205" i="3"/>
  <c r="O205" i="3" s="1"/>
  <c r="N206" i="3"/>
  <c r="O206" i="3" s="1"/>
  <c r="N207" i="3"/>
  <c r="O207" i="3" s="1"/>
  <c r="N208" i="3"/>
  <c r="O208" i="3" s="1"/>
  <c r="N209" i="3"/>
  <c r="O209" i="3" s="1"/>
  <c r="N210" i="3"/>
  <c r="O210" i="3" s="1"/>
  <c r="N211" i="3"/>
  <c r="O211" i="3" s="1"/>
  <c r="N212" i="3"/>
  <c r="O212" i="3" s="1"/>
  <c r="N213" i="3"/>
  <c r="O213" i="3" s="1"/>
  <c r="N214" i="3"/>
  <c r="O214" i="3" s="1"/>
  <c r="N215" i="3"/>
  <c r="O215" i="3" s="1"/>
  <c r="N216" i="3"/>
  <c r="O216" i="3" s="1"/>
  <c r="N217" i="3"/>
  <c r="O217" i="3" s="1"/>
  <c r="N218" i="3"/>
  <c r="O218" i="3" s="1"/>
  <c r="N219" i="3"/>
  <c r="O219" i="3" s="1"/>
  <c r="N220" i="3"/>
  <c r="O220" i="3" s="1"/>
  <c r="N221" i="3"/>
  <c r="O221" i="3" s="1"/>
  <c r="N222" i="3"/>
  <c r="O222" i="3" s="1"/>
  <c r="N223" i="3"/>
  <c r="O223" i="3" s="1"/>
  <c r="N224" i="3"/>
  <c r="O224" i="3" s="1"/>
  <c r="N225" i="3"/>
  <c r="O225" i="3" s="1"/>
  <c r="N226" i="3"/>
  <c r="O226" i="3" s="1"/>
  <c r="N227" i="3"/>
  <c r="O227" i="3" s="1"/>
  <c r="N228" i="3"/>
  <c r="O228" i="3" s="1"/>
  <c r="N229" i="3"/>
  <c r="O229" i="3" s="1"/>
  <c r="N230" i="3"/>
  <c r="O230" i="3" s="1"/>
  <c r="N231" i="3"/>
  <c r="O231" i="3" s="1"/>
  <c r="N232" i="3"/>
  <c r="O232" i="3" s="1"/>
  <c r="N233" i="3"/>
  <c r="O233" i="3" s="1"/>
  <c r="N234" i="3"/>
  <c r="O234" i="3" s="1"/>
  <c r="N235" i="3"/>
  <c r="O235" i="3" s="1"/>
  <c r="N236" i="3"/>
  <c r="O236" i="3" s="1"/>
  <c r="N237" i="3"/>
  <c r="O237" i="3" s="1"/>
  <c r="N238" i="3"/>
  <c r="O238" i="3" s="1"/>
  <c r="N239" i="3"/>
  <c r="O239" i="3" s="1"/>
  <c r="N240" i="3"/>
  <c r="O240" i="3" s="1"/>
  <c r="N241" i="3"/>
  <c r="O241" i="3" s="1"/>
  <c r="N242" i="3"/>
  <c r="O242" i="3" s="1"/>
  <c r="N243" i="3"/>
  <c r="O243" i="3" s="1"/>
  <c r="N244" i="3"/>
  <c r="O244" i="3" s="1"/>
  <c r="N245" i="3"/>
  <c r="O245" i="3" s="1"/>
  <c r="N246" i="3"/>
  <c r="O246" i="3" s="1"/>
  <c r="N247" i="3"/>
  <c r="O247" i="3" s="1"/>
  <c r="N248" i="3"/>
  <c r="O248" i="3" s="1"/>
  <c r="N249" i="3"/>
  <c r="O249" i="3" s="1"/>
  <c r="N250" i="3"/>
  <c r="O250" i="3" s="1"/>
  <c r="N251" i="3"/>
  <c r="O251" i="3" s="1"/>
  <c r="N252" i="3"/>
  <c r="O252" i="3" s="1"/>
  <c r="N253" i="3"/>
  <c r="O253" i="3" s="1"/>
  <c r="N254" i="3"/>
  <c r="O254" i="3" s="1"/>
  <c r="N255" i="3"/>
  <c r="O255" i="3" s="1"/>
  <c r="N256" i="3"/>
  <c r="O256" i="3" s="1"/>
  <c r="N257" i="3"/>
  <c r="O257" i="3" s="1"/>
  <c r="N258" i="3"/>
  <c r="O258" i="3" s="1"/>
  <c r="N259" i="3"/>
  <c r="O259" i="3" s="1"/>
  <c r="N260" i="3"/>
  <c r="O260" i="3" s="1"/>
  <c r="N261" i="3"/>
  <c r="O261" i="3" s="1"/>
  <c r="N262" i="3"/>
  <c r="O262" i="3" s="1"/>
  <c r="N263" i="3"/>
  <c r="O263" i="3" s="1"/>
  <c r="N264" i="3"/>
  <c r="O264" i="3" s="1"/>
  <c r="N265" i="3"/>
  <c r="O265" i="3" s="1"/>
  <c r="N266" i="3"/>
  <c r="O266" i="3" s="1"/>
  <c r="N267" i="3"/>
  <c r="O267" i="3" s="1"/>
  <c r="N268" i="3"/>
  <c r="O268" i="3" s="1"/>
  <c r="N269" i="3"/>
  <c r="O269" i="3" s="1"/>
  <c r="N270" i="3"/>
  <c r="O270" i="3" s="1"/>
  <c r="N271" i="3"/>
  <c r="O271" i="3" s="1"/>
  <c r="N272" i="3"/>
  <c r="O272" i="3" s="1"/>
  <c r="N273" i="3"/>
  <c r="O273" i="3" s="1"/>
  <c r="N274" i="3"/>
  <c r="O274" i="3" s="1"/>
  <c r="N275" i="3"/>
  <c r="O275" i="3" s="1"/>
  <c r="N276" i="3"/>
  <c r="O276" i="3" s="1"/>
  <c r="N277" i="3"/>
  <c r="O277" i="3" s="1"/>
  <c r="N278" i="3"/>
  <c r="O278" i="3" s="1"/>
  <c r="N279" i="3"/>
  <c r="O279" i="3" s="1"/>
  <c r="N280" i="3"/>
  <c r="O280" i="3" s="1"/>
  <c r="N281" i="3"/>
  <c r="O281" i="3" s="1"/>
  <c r="N282" i="3"/>
  <c r="O282" i="3" s="1"/>
  <c r="N283" i="3"/>
  <c r="O283" i="3" s="1"/>
  <c r="N284" i="3"/>
  <c r="O284" i="3" s="1"/>
  <c r="N285" i="3"/>
  <c r="O285" i="3" s="1"/>
  <c r="N286" i="3"/>
  <c r="O286" i="3" s="1"/>
  <c r="N287" i="3"/>
  <c r="O287" i="3" s="1"/>
  <c r="N288" i="3"/>
  <c r="O288" i="3" s="1"/>
  <c r="N289" i="3"/>
  <c r="O289" i="3" s="1"/>
  <c r="N290" i="3"/>
  <c r="O290" i="3" s="1"/>
  <c r="N291" i="3"/>
  <c r="O291" i="3" s="1"/>
  <c r="N292" i="3"/>
  <c r="O292" i="3" s="1"/>
  <c r="N293" i="3"/>
  <c r="O293" i="3" s="1"/>
  <c r="N294" i="3"/>
  <c r="O294" i="3" s="1"/>
  <c r="N295" i="3"/>
  <c r="O295" i="3" s="1"/>
  <c r="N296" i="3"/>
  <c r="O296" i="3" s="1"/>
  <c r="N297" i="3"/>
  <c r="O297" i="3" s="1"/>
  <c r="N298" i="3"/>
  <c r="O298" i="3" s="1"/>
  <c r="N299" i="3"/>
  <c r="O299" i="3" s="1"/>
  <c r="N300" i="3"/>
  <c r="O300" i="3" s="1"/>
  <c r="N301" i="3"/>
  <c r="O301" i="3" s="1"/>
  <c r="N302" i="3"/>
  <c r="O302" i="3" s="1"/>
  <c r="N303" i="3"/>
  <c r="O303" i="3" s="1"/>
  <c r="N304" i="3"/>
  <c r="O304" i="3" s="1"/>
  <c r="N305" i="3"/>
  <c r="O305" i="3" s="1"/>
  <c r="N306" i="3"/>
  <c r="O306" i="3" s="1"/>
  <c r="N307" i="3"/>
  <c r="O307" i="3" s="1"/>
  <c r="N308" i="3"/>
  <c r="O308" i="3" s="1"/>
  <c r="N309" i="3"/>
  <c r="O309" i="3" s="1"/>
  <c r="N310" i="3"/>
  <c r="O310" i="3" s="1"/>
  <c r="N311" i="3"/>
  <c r="O311" i="3" s="1"/>
  <c r="N312" i="3"/>
  <c r="O312" i="3" s="1"/>
  <c r="N313" i="3"/>
  <c r="O313" i="3" s="1"/>
  <c r="N314" i="3"/>
  <c r="O314" i="3" s="1"/>
  <c r="N315" i="3"/>
  <c r="O315" i="3" s="1"/>
  <c r="N316" i="3"/>
  <c r="O316" i="3" s="1"/>
  <c r="N317" i="3"/>
  <c r="O317" i="3" s="1"/>
  <c r="N318" i="3"/>
  <c r="O318" i="3" s="1"/>
  <c r="N319" i="3"/>
  <c r="O319" i="3" s="1"/>
  <c r="N320" i="3"/>
  <c r="O320" i="3" s="1"/>
  <c r="N321" i="3"/>
  <c r="O321" i="3" s="1"/>
  <c r="N322" i="3"/>
  <c r="O322" i="3" s="1"/>
  <c r="N323" i="3"/>
  <c r="O323" i="3" s="1"/>
  <c r="N324" i="3"/>
  <c r="O324" i="3" s="1"/>
  <c r="N325" i="3"/>
  <c r="O325" i="3" s="1"/>
  <c r="N326" i="3"/>
  <c r="O326" i="3" s="1"/>
  <c r="N327" i="3"/>
  <c r="O327" i="3" s="1"/>
  <c r="N328" i="3"/>
  <c r="O328" i="3" s="1"/>
  <c r="N329" i="3"/>
  <c r="O329" i="3" s="1"/>
  <c r="N330" i="3"/>
  <c r="O330" i="3" s="1"/>
  <c r="N331" i="3"/>
  <c r="O331" i="3" s="1"/>
  <c r="N332" i="3"/>
  <c r="O332" i="3" s="1"/>
  <c r="N333" i="3"/>
  <c r="O333" i="3" s="1"/>
  <c r="N334" i="3"/>
  <c r="O334" i="3" s="1"/>
  <c r="N335" i="3"/>
  <c r="O335" i="3" s="1"/>
  <c r="N336" i="3"/>
  <c r="O336" i="3" s="1"/>
  <c r="N337" i="3"/>
  <c r="O337" i="3" s="1"/>
  <c r="N338" i="3"/>
  <c r="O338" i="3" s="1"/>
  <c r="N339" i="3"/>
  <c r="O339" i="3" s="1"/>
  <c r="N340" i="3"/>
  <c r="O340" i="3" s="1"/>
  <c r="N341" i="3"/>
  <c r="O341" i="3" s="1"/>
  <c r="N342" i="3"/>
  <c r="O342" i="3" s="1"/>
  <c r="N343" i="3"/>
  <c r="O343" i="3" s="1"/>
  <c r="N344" i="3"/>
  <c r="O344" i="3" s="1"/>
  <c r="N345" i="3"/>
  <c r="O345" i="3" s="1"/>
  <c r="N346" i="3"/>
  <c r="O346" i="3" s="1"/>
  <c r="N347" i="3"/>
  <c r="O347" i="3" s="1"/>
  <c r="N348" i="3"/>
  <c r="O348" i="3" s="1"/>
  <c r="N349" i="3"/>
  <c r="O349" i="3" s="1"/>
  <c r="N350" i="3"/>
  <c r="O350" i="3" s="1"/>
  <c r="N351" i="3"/>
  <c r="O351" i="3" s="1"/>
  <c r="N352" i="3"/>
  <c r="O352" i="3" s="1"/>
  <c r="N353" i="3"/>
  <c r="O353" i="3" s="1"/>
  <c r="N354" i="3"/>
  <c r="O354" i="3" s="1"/>
  <c r="N355" i="3"/>
  <c r="O355" i="3" s="1"/>
  <c r="N356" i="3"/>
  <c r="O356" i="3" s="1"/>
  <c r="N357" i="3"/>
  <c r="O357" i="3" s="1"/>
  <c r="N358" i="3"/>
  <c r="O358" i="3" s="1"/>
  <c r="N359" i="3"/>
  <c r="O359" i="3" s="1"/>
  <c r="N360" i="3"/>
  <c r="O360" i="3" s="1"/>
  <c r="N361" i="3"/>
  <c r="O361" i="3" s="1"/>
  <c r="N362" i="3"/>
  <c r="O362" i="3" s="1"/>
  <c r="N363" i="3"/>
  <c r="O363" i="3" s="1"/>
  <c r="N364" i="3"/>
  <c r="O364" i="3" s="1"/>
  <c r="N365" i="3"/>
  <c r="O365" i="3" s="1"/>
  <c r="N366" i="3"/>
  <c r="O366" i="3" s="1"/>
  <c r="N367" i="3"/>
  <c r="O367" i="3" s="1"/>
  <c r="N368" i="3"/>
  <c r="O368" i="3" s="1"/>
  <c r="N369" i="3"/>
  <c r="O369" i="3" s="1"/>
  <c r="N370" i="3"/>
  <c r="O370" i="3" s="1"/>
  <c r="N371" i="3"/>
  <c r="O371" i="3" s="1"/>
  <c r="N372" i="3"/>
  <c r="O372" i="3" s="1"/>
  <c r="N373" i="3"/>
  <c r="O373" i="3" s="1"/>
  <c r="N374" i="3"/>
  <c r="O374" i="3" s="1"/>
  <c r="N375" i="3"/>
  <c r="O375" i="3" s="1"/>
  <c r="N376" i="3"/>
  <c r="O376" i="3" s="1"/>
  <c r="N377" i="3"/>
  <c r="O377" i="3" s="1"/>
  <c r="N378" i="3"/>
  <c r="O378" i="3" s="1"/>
  <c r="N379" i="3"/>
  <c r="O379" i="3" s="1"/>
  <c r="N380" i="3"/>
  <c r="O380" i="3" s="1"/>
  <c r="N381" i="3"/>
  <c r="O381" i="3" s="1"/>
  <c r="N382" i="3"/>
  <c r="O382" i="3" s="1"/>
  <c r="N383" i="3"/>
  <c r="O383" i="3" s="1"/>
  <c r="N384" i="3"/>
  <c r="O384" i="3" s="1"/>
  <c r="N385" i="3"/>
  <c r="O385" i="3" s="1"/>
  <c r="N386" i="3"/>
  <c r="O386" i="3" s="1"/>
  <c r="N387" i="3"/>
  <c r="O387" i="3" s="1"/>
  <c r="N388" i="3"/>
  <c r="O388" i="3" s="1"/>
  <c r="N389" i="3"/>
  <c r="O389" i="3" s="1"/>
  <c r="N390" i="3"/>
  <c r="O390" i="3" s="1"/>
  <c r="N391" i="3"/>
  <c r="O391" i="3" s="1"/>
  <c r="N392" i="3"/>
  <c r="O392" i="3" s="1"/>
  <c r="N393" i="3"/>
  <c r="O393" i="3" s="1"/>
  <c r="N394" i="3"/>
  <c r="O394" i="3" s="1"/>
  <c r="N395" i="3"/>
  <c r="O395" i="3" s="1"/>
  <c r="N396" i="3"/>
  <c r="O396" i="3" s="1"/>
  <c r="N397" i="3"/>
  <c r="O397" i="3" s="1"/>
  <c r="N398" i="3"/>
  <c r="O398" i="3" s="1"/>
  <c r="N399" i="3"/>
  <c r="O399" i="3" s="1"/>
  <c r="N400" i="3"/>
  <c r="O400" i="3" s="1"/>
  <c r="N401" i="3"/>
  <c r="O401" i="3" s="1"/>
  <c r="N402" i="3"/>
  <c r="O402" i="3" s="1"/>
  <c r="N403" i="3"/>
  <c r="O403" i="3" s="1"/>
  <c r="N404" i="3"/>
  <c r="O404" i="3" s="1"/>
  <c r="N405" i="3"/>
  <c r="O405" i="3" s="1"/>
  <c r="N406" i="3"/>
  <c r="O406" i="3" s="1"/>
  <c r="N407" i="3"/>
  <c r="O407" i="3" s="1"/>
  <c r="N408" i="3"/>
  <c r="O408" i="3" s="1"/>
  <c r="N409" i="3"/>
  <c r="O409" i="3" s="1"/>
  <c r="N410" i="3"/>
  <c r="O410" i="3" s="1"/>
  <c r="N411" i="3"/>
  <c r="O411" i="3" s="1"/>
  <c r="N412" i="3"/>
  <c r="O412" i="3" s="1"/>
  <c r="N413" i="3"/>
  <c r="O413" i="3" s="1"/>
  <c r="N414" i="3"/>
  <c r="O414" i="3" s="1"/>
  <c r="N415" i="3"/>
  <c r="O415" i="3" s="1"/>
  <c r="N416" i="3"/>
  <c r="O416" i="3" s="1"/>
  <c r="N417" i="3"/>
  <c r="O417" i="3" s="1"/>
  <c r="N418" i="3"/>
  <c r="O418" i="3" s="1"/>
  <c r="N419" i="3"/>
  <c r="O419" i="3" s="1"/>
  <c r="N420" i="3"/>
  <c r="O420" i="3" s="1"/>
  <c r="N421" i="3"/>
  <c r="O421" i="3" s="1"/>
  <c r="N422" i="3"/>
  <c r="O422" i="3" s="1"/>
  <c r="N423" i="3"/>
  <c r="O423" i="3" s="1"/>
  <c r="N424" i="3"/>
  <c r="O424" i="3" s="1"/>
  <c r="N425" i="3"/>
  <c r="O425" i="3" s="1"/>
  <c r="N426" i="3"/>
  <c r="O426" i="3" s="1"/>
  <c r="N427" i="3"/>
  <c r="O427" i="3" s="1"/>
  <c r="N428" i="3"/>
  <c r="O428" i="3" s="1"/>
  <c r="N429" i="3"/>
  <c r="O429" i="3" s="1"/>
  <c r="N430" i="3"/>
  <c r="O430" i="3" s="1"/>
  <c r="N431" i="3"/>
  <c r="O431" i="3" s="1"/>
  <c r="N432" i="3"/>
  <c r="O432" i="3" s="1"/>
  <c r="N433" i="3"/>
  <c r="O433" i="3" s="1"/>
  <c r="N434" i="3"/>
  <c r="O434" i="3" s="1"/>
  <c r="N435" i="3"/>
  <c r="O435" i="3" s="1"/>
  <c r="N436" i="3"/>
  <c r="O436" i="3" s="1"/>
  <c r="N437" i="3"/>
  <c r="O437" i="3" s="1"/>
  <c r="N438" i="3"/>
  <c r="O438" i="3" s="1"/>
  <c r="N439" i="3"/>
  <c r="O439" i="3" s="1"/>
  <c r="N440" i="3"/>
  <c r="O440" i="3" s="1"/>
  <c r="N441" i="3"/>
  <c r="O441" i="3" s="1"/>
  <c r="N442" i="3"/>
  <c r="O442" i="3" s="1"/>
  <c r="N443" i="3"/>
  <c r="O443" i="3" s="1"/>
  <c r="N444" i="3"/>
  <c r="O444" i="3" s="1"/>
  <c r="N445" i="3"/>
  <c r="O445" i="3" s="1"/>
  <c r="N446" i="3"/>
  <c r="O446" i="3" s="1"/>
  <c r="N447" i="3"/>
  <c r="O447" i="3" s="1"/>
  <c r="N448" i="3"/>
  <c r="O448" i="3" s="1"/>
  <c r="N449" i="3"/>
  <c r="O449" i="3" s="1"/>
  <c r="N450" i="3"/>
  <c r="O450" i="3" s="1"/>
  <c r="N451" i="3"/>
  <c r="O451" i="3" s="1"/>
  <c r="N452" i="3"/>
  <c r="O452" i="3" s="1"/>
  <c r="N453" i="3"/>
  <c r="O453" i="3" s="1"/>
  <c r="N454" i="3"/>
  <c r="O454" i="3" s="1"/>
  <c r="N455" i="3"/>
  <c r="O455" i="3" s="1"/>
  <c r="N456" i="3"/>
  <c r="O456" i="3" s="1"/>
  <c r="N457" i="3"/>
  <c r="O457" i="3" s="1"/>
  <c r="N458" i="3"/>
  <c r="O458" i="3" s="1"/>
  <c r="N459" i="3"/>
  <c r="O459" i="3" s="1"/>
  <c r="N460" i="3"/>
  <c r="O460" i="3" s="1"/>
  <c r="N461" i="3"/>
  <c r="O461" i="3" s="1"/>
  <c r="N462" i="3"/>
  <c r="O462" i="3" s="1"/>
  <c r="N463" i="3"/>
  <c r="O463" i="3" s="1"/>
  <c r="N464" i="3"/>
  <c r="O464" i="3" s="1"/>
  <c r="N465" i="3"/>
  <c r="O465" i="3" s="1"/>
  <c r="N466" i="3"/>
  <c r="O466" i="3" s="1"/>
  <c r="N467" i="3"/>
  <c r="O467" i="3" s="1"/>
  <c r="N468" i="3"/>
  <c r="O468" i="3" s="1"/>
  <c r="N469" i="3"/>
  <c r="O469" i="3" s="1"/>
  <c r="N470" i="3"/>
  <c r="O470" i="3" s="1"/>
  <c r="N471" i="3"/>
  <c r="O471" i="3" s="1"/>
  <c r="N472" i="3"/>
  <c r="O472" i="3" s="1"/>
  <c r="N473" i="3"/>
  <c r="O473" i="3" s="1"/>
  <c r="N474" i="3"/>
  <c r="O474" i="3" s="1"/>
  <c r="N475" i="3"/>
  <c r="O475" i="3" s="1"/>
  <c r="N476" i="3"/>
  <c r="O476" i="3" s="1"/>
  <c r="N477" i="3"/>
  <c r="O477" i="3" s="1"/>
  <c r="N478" i="3"/>
  <c r="O478" i="3" s="1"/>
  <c r="N479" i="3"/>
  <c r="O479" i="3" s="1"/>
  <c r="N480" i="3"/>
  <c r="O480" i="3" s="1"/>
  <c r="N481" i="3"/>
  <c r="O481" i="3" s="1"/>
  <c r="N482" i="3"/>
  <c r="O482" i="3" s="1"/>
  <c r="N483" i="3"/>
  <c r="O483" i="3" s="1"/>
  <c r="N484" i="3"/>
  <c r="O484" i="3" s="1"/>
  <c r="N485" i="3"/>
  <c r="O485" i="3" s="1"/>
  <c r="N486" i="3"/>
  <c r="O486" i="3" s="1"/>
  <c r="N487" i="3"/>
  <c r="O487" i="3" s="1"/>
  <c r="N488" i="3"/>
  <c r="O488" i="3" s="1"/>
  <c r="N489" i="3"/>
  <c r="O489" i="3" s="1"/>
  <c r="N490" i="3"/>
  <c r="O490" i="3" s="1"/>
  <c r="N491" i="3"/>
  <c r="O491" i="3" s="1"/>
  <c r="N492" i="3"/>
  <c r="O492" i="3" s="1"/>
  <c r="N493" i="3"/>
  <c r="O493" i="3" s="1"/>
  <c r="N494" i="3"/>
  <c r="O494" i="3" s="1"/>
  <c r="N495" i="3"/>
  <c r="O495" i="3" s="1"/>
  <c r="N496" i="3"/>
  <c r="O496" i="3" s="1"/>
  <c r="N497" i="3"/>
  <c r="O497" i="3" s="1"/>
  <c r="N498" i="3"/>
  <c r="O498" i="3" s="1"/>
  <c r="N499" i="3"/>
  <c r="O499" i="3" s="1"/>
  <c r="N500" i="3"/>
  <c r="O500" i="3" s="1"/>
  <c r="N501" i="3"/>
  <c r="O501" i="3" s="1"/>
  <c r="N502" i="3"/>
  <c r="O502" i="3" s="1"/>
  <c r="N503" i="3"/>
  <c r="O503" i="3" s="1"/>
  <c r="N504" i="3"/>
  <c r="O504" i="3" s="1"/>
  <c r="N505" i="3"/>
  <c r="O505" i="3" s="1"/>
  <c r="N506" i="3"/>
  <c r="O506" i="3" s="1"/>
  <c r="N507" i="3"/>
  <c r="O507" i="3" s="1"/>
  <c r="N508" i="3"/>
  <c r="O508" i="3" s="1"/>
  <c r="N509" i="3"/>
  <c r="O509" i="3" s="1"/>
  <c r="N510" i="3"/>
  <c r="O510" i="3" s="1"/>
  <c r="N511" i="3"/>
  <c r="O511" i="3" s="1"/>
  <c r="N512" i="3"/>
  <c r="O512" i="3" s="1"/>
  <c r="N513" i="3"/>
  <c r="O513" i="3" s="1"/>
  <c r="N514" i="3"/>
  <c r="O514" i="3" s="1"/>
  <c r="N515" i="3"/>
  <c r="O515" i="3" s="1"/>
  <c r="N516" i="3"/>
  <c r="O516" i="3" s="1"/>
  <c r="N517" i="3"/>
  <c r="O517" i="3" s="1"/>
  <c r="N518" i="3"/>
  <c r="O518" i="3" s="1"/>
  <c r="N519" i="3"/>
  <c r="O519" i="3" s="1"/>
  <c r="N520" i="3"/>
  <c r="O520" i="3" s="1"/>
  <c r="N521" i="3"/>
  <c r="O521" i="3" s="1"/>
  <c r="N522" i="3"/>
  <c r="O522" i="3" s="1"/>
  <c r="N523" i="3"/>
  <c r="O523" i="3" s="1"/>
  <c r="N524" i="3"/>
  <c r="O524" i="3" s="1"/>
  <c r="N525" i="3"/>
  <c r="O525" i="3" s="1"/>
  <c r="N526" i="3"/>
  <c r="O526" i="3" s="1"/>
  <c r="N527" i="3"/>
  <c r="O527" i="3" s="1"/>
  <c r="N528" i="3"/>
  <c r="O528" i="3" s="1"/>
  <c r="N529" i="3"/>
  <c r="O529" i="3" s="1"/>
  <c r="N530" i="3"/>
  <c r="O530" i="3" s="1"/>
  <c r="N531" i="3"/>
  <c r="O531" i="3" s="1"/>
  <c r="N532" i="3"/>
  <c r="O532" i="3" s="1"/>
  <c r="N533" i="3"/>
  <c r="O533" i="3" s="1"/>
  <c r="N534" i="3"/>
  <c r="O534" i="3" s="1"/>
  <c r="N535" i="3"/>
  <c r="O535" i="3" s="1"/>
  <c r="N536" i="3"/>
  <c r="O536" i="3" s="1"/>
  <c r="N537" i="3"/>
  <c r="O537" i="3" s="1"/>
  <c r="N538" i="3"/>
  <c r="O538" i="3" s="1"/>
  <c r="N539" i="3"/>
  <c r="O539" i="3" s="1"/>
  <c r="N540" i="3"/>
  <c r="O540" i="3" s="1"/>
  <c r="N541" i="3"/>
  <c r="O541" i="3" s="1"/>
  <c r="N542" i="3"/>
  <c r="O542" i="3" s="1"/>
  <c r="N543" i="3"/>
  <c r="O543" i="3" s="1"/>
  <c r="N544" i="3"/>
  <c r="O544" i="3" s="1"/>
  <c r="N545" i="3"/>
  <c r="O545" i="3" s="1"/>
  <c r="N546" i="3"/>
  <c r="O546" i="3" s="1"/>
  <c r="N547" i="3"/>
  <c r="O547" i="3" s="1"/>
  <c r="N548" i="3"/>
  <c r="O548" i="3" s="1"/>
  <c r="N549" i="3"/>
  <c r="O549" i="3" s="1"/>
  <c r="N550" i="3"/>
  <c r="O550" i="3" s="1"/>
  <c r="N551" i="3"/>
  <c r="O551" i="3" s="1"/>
  <c r="N552" i="3"/>
  <c r="O552" i="3" s="1"/>
  <c r="N553" i="3"/>
  <c r="O553" i="3" s="1"/>
  <c r="N554" i="3"/>
  <c r="O554" i="3" s="1"/>
  <c r="N555" i="3"/>
  <c r="O555" i="3" s="1"/>
  <c r="N556" i="3"/>
  <c r="O556" i="3" s="1"/>
  <c r="N557" i="3"/>
  <c r="O557" i="3" s="1"/>
  <c r="N558" i="3"/>
  <c r="O558" i="3" s="1"/>
  <c r="N559" i="3"/>
  <c r="O559" i="3" s="1"/>
  <c r="N560" i="3"/>
  <c r="O560" i="3" s="1"/>
  <c r="N561" i="3"/>
  <c r="O561" i="3" s="1"/>
  <c r="N562" i="3"/>
  <c r="O562" i="3" s="1"/>
  <c r="N563" i="3"/>
  <c r="O563" i="3" s="1"/>
  <c r="N564" i="3"/>
  <c r="O564" i="3" s="1"/>
  <c r="N565" i="3"/>
  <c r="O565" i="3" s="1"/>
  <c r="N566" i="3"/>
  <c r="O566" i="3" s="1"/>
  <c r="N567" i="3"/>
  <c r="O567" i="3" s="1"/>
  <c r="N568" i="3"/>
  <c r="O568" i="3" s="1"/>
  <c r="N569" i="3"/>
  <c r="O569" i="3" s="1"/>
  <c r="N570" i="3"/>
  <c r="O570" i="3" s="1"/>
  <c r="N571" i="3"/>
  <c r="O571" i="3" s="1"/>
  <c r="N572" i="3"/>
  <c r="O572" i="3" s="1"/>
  <c r="N573" i="3"/>
  <c r="O573" i="3" s="1"/>
  <c r="N574" i="3"/>
  <c r="O574" i="3" s="1"/>
  <c r="N575" i="3"/>
  <c r="O575" i="3" s="1"/>
  <c r="N576" i="3"/>
  <c r="O576" i="3" s="1"/>
  <c r="N577" i="3"/>
  <c r="O577" i="3" s="1"/>
  <c r="N578" i="3"/>
  <c r="O578" i="3" s="1"/>
  <c r="N579" i="3"/>
  <c r="O579" i="3" s="1"/>
  <c r="N580" i="3"/>
  <c r="O580" i="3" s="1"/>
  <c r="N581" i="3"/>
  <c r="O581" i="3" s="1"/>
  <c r="N582" i="3"/>
  <c r="O582" i="3" s="1"/>
  <c r="N583" i="3"/>
  <c r="O583" i="3" s="1"/>
  <c r="N584" i="3"/>
  <c r="O584" i="3" s="1"/>
  <c r="N585" i="3"/>
  <c r="O585" i="3" s="1"/>
  <c r="N586" i="3"/>
  <c r="O586" i="3" s="1"/>
  <c r="N587" i="3"/>
  <c r="O587" i="3" s="1"/>
  <c r="N588" i="3"/>
  <c r="O588" i="3" s="1"/>
  <c r="N589" i="3"/>
  <c r="O589" i="3" s="1"/>
  <c r="N590" i="3"/>
  <c r="O590" i="3" s="1"/>
  <c r="N591" i="3"/>
  <c r="O591" i="3" s="1"/>
  <c r="N592" i="3"/>
  <c r="O592" i="3" s="1"/>
  <c r="N593" i="3"/>
  <c r="O593" i="3" s="1"/>
  <c r="N594" i="3"/>
  <c r="O594" i="3" s="1"/>
  <c r="N595" i="3"/>
  <c r="O595" i="3" s="1"/>
  <c r="N596" i="3"/>
  <c r="O596" i="3" s="1"/>
  <c r="N597" i="3"/>
  <c r="O597" i="3" s="1"/>
  <c r="N598" i="3"/>
  <c r="O598" i="3" s="1"/>
  <c r="N599" i="3"/>
  <c r="O599" i="3" s="1"/>
  <c r="N600" i="3"/>
  <c r="O600" i="3" s="1"/>
  <c r="N601" i="3"/>
  <c r="O601" i="3" s="1"/>
  <c r="N602" i="3"/>
  <c r="O602" i="3" s="1"/>
  <c r="N603" i="3"/>
  <c r="O603" i="3" s="1"/>
  <c r="N604" i="3"/>
  <c r="O604" i="3" s="1"/>
  <c r="N605" i="3"/>
  <c r="O605" i="3" s="1"/>
  <c r="N606" i="3"/>
  <c r="O606" i="3" s="1"/>
  <c r="N607" i="3"/>
  <c r="O607" i="3" s="1"/>
  <c r="N608" i="3"/>
  <c r="O608" i="3" s="1"/>
  <c r="N609" i="3"/>
  <c r="O609" i="3" s="1"/>
  <c r="N610" i="3"/>
  <c r="O610" i="3" s="1"/>
  <c r="N611" i="3"/>
  <c r="O611" i="3" s="1"/>
  <c r="N612" i="3"/>
  <c r="O612" i="3" s="1"/>
  <c r="N613" i="3"/>
  <c r="O613" i="3" s="1"/>
  <c r="N614" i="3"/>
  <c r="O614" i="3" s="1"/>
  <c r="N615" i="3"/>
  <c r="O615" i="3" s="1"/>
  <c r="N616" i="3"/>
  <c r="O616" i="3" s="1"/>
  <c r="N617" i="3"/>
  <c r="O617" i="3" s="1"/>
  <c r="N618" i="3"/>
  <c r="O618" i="3" s="1"/>
  <c r="N619" i="3"/>
  <c r="O619" i="3" s="1"/>
  <c r="N620" i="3"/>
  <c r="O620" i="3" s="1"/>
  <c r="N621" i="3"/>
  <c r="O621" i="3" s="1"/>
  <c r="N622" i="3"/>
  <c r="O622" i="3" s="1"/>
  <c r="N623" i="3"/>
  <c r="O623" i="3" s="1"/>
  <c r="N624" i="3"/>
  <c r="O624" i="3" s="1"/>
  <c r="N625" i="3"/>
  <c r="O625" i="3" s="1"/>
  <c r="N626" i="3"/>
  <c r="O626" i="3" s="1"/>
  <c r="N627" i="3"/>
  <c r="O627" i="3" s="1"/>
  <c r="N628" i="3"/>
  <c r="O628" i="3" s="1"/>
  <c r="N629" i="3"/>
  <c r="O629" i="3" s="1"/>
  <c r="N630" i="3"/>
  <c r="O630" i="3" s="1"/>
  <c r="N631" i="3"/>
  <c r="O631" i="3" s="1"/>
  <c r="N632" i="3"/>
  <c r="O632" i="3" s="1"/>
  <c r="N633" i="3"/>
  <c r="O633" i="3" s="1"/>
  <c r="N634" i="3"/>
  <c r="O634" i="3" s="1"/>
  <c r="N635" i="3"/>
  <c r="O635" i="3" s="1"/>
  <c r="N636" i="3"/>
  <c r="O636" i="3" s="1"/>
  <c r="N637" i="3"/>
  <c r="O637" i="3" s="1"/>
  <c r="N638" i="3"/>
  <c r="O638" i="3" s="1"/>
  <c r="N639" i="3"/>
  <c r="O639" i="3" s="1"/>
  <c r="N640" i="3"/>
  <c r="O640" i="3" s="1"/>
  <c r="N641" i="3"/>
  <c r="O641" i="3" s="1"/>
  <c r="N642" i="3"/>
  <c r="O642" i="3" s="1"/>
  <c r="N643" i="3"/>
  <c r="O643" i="3" s="1"/>
  <c r="N644" i="3"/>
  <c r="O644" i="3" s="1"/>
  <c r="N645" i="3"/>
  <c r="O645" i="3" s="1"/>
  <c r="N646" i="3"/>
  <c r="O646" i="3" s="1"/>
  <c r="N647" i="3"/>
  <c r="O647" i="3" s="1"/>
  <c r="N648" i="3"/>
  <c r="O648" i="3" s="1"/>
  <c r="N649" i="3"/>
  <c r="O649" i="3" s="1"/>
  <c r="N650" i="3"/>
  <c r="O650" i="3" s="1"/>
  <c r="N651" i="3"/>
  <c r="O651" i="3" s="1"/>
  <c r="N652" i="3"/>
  <c r="O652" i="3" s="1"/>
  <c r="N653" i="3"/>
  <c r="O653" i="3" s="1"/>
  <c r="N654" i="3"/>
  <c r="O654" i="3" s="1"/>
  <c r="N655" i="3"/>
  <c r="O655" i="3" s="1"/>
  <c r="N656" i="3"/>
  <c r="O656" i="3" s="1"/>
  <c r="N657" i="3"/>
  <c r="O657" i="3" s="1"/>
  <c r="N658" i="3"/>
  <c r="O658" i="3" s="1"/>
  <c r="N659" i="3"/>
  <c r="O659" i="3" s="1"/>
  <c r="N660" i="3"/>
  <c r="O660" i="3" s="1"/>
  <c r="N661" i="3"/>
  <c r="O661" i="3" s="1"/>
  <c r="N662" i="3"/>
  <c r="O662" i="3" s="1"/>
  <c r="N663" i="3"/>
  <c r="O663" i="3" s="1"/>
  <c r="N664" i="3"/>
  <c r="O664" i="3" s="1"/>
  <c r="N665" i="3"/>
  <c r="O665" i="3" s="1"/>
  <c r="N666" i="3"/>
  <c r="O666" i="3" s="1"/>
  <c r="N667" i="3"/>
  <c r="O667" i="3" s="1"/>
  <c r="N668" i="3"/>
  <c r="O668" i="3" s="1"/>
  <c r="N669" i="3"/>
  <c r="O669" i="3" s="1"/>
  <c r="N670" i="3"/>
  <c r="O670" i="3" s="1"/>
  <c r="N671" i="3"/>
  <c r="O671" i="3" s="1"/>
  <c r="N672" i="3"/>
  <c r="O672" i="3" s="1"/>
  <c r="N673" i="3"/>
  <c r="O673" i="3" s="1"/>
  <c r="N674" i="3"/>
  <c r="O674" i="3" s="1"/>
  <c r="N675" i="3"/>
  <c r="O675" i="3" s="1"/>
  <c r="N676" i="3"/>
  <c r="O676" i="3" s="1"/>
  <c r="N677" i="3"/>
  <c r="O677" i="3" s="1"/>
  <c r="N678" i="3"/>
  <c r="O678" i="3" s="1"/>
  <c r="N679" i="3"/>
  <c r="O679" i="3" s="1"/>
  <c r="N680" i="3"/>
  <c r="O680" i="3" s="1"/>
  <c r="N681" i="3"/>
  <c r="O681" i="3" s="1"/>
  <c r="N682" i="3"/>
  <c r="O682" i="3" s="1"/>
  <c r="N683" i="3"/>
  <c r="O683" i="3" s="1"/>
  <c r="N684" i="3"/>
  <c r="O684" i="3" s="1"/>
  <c r="N685" i="3"/>
  <c r="O685" i="3" s="1"/>
  <c r="N686" i="3"/>
  <c r="O686" i="3" s="1"/>
  <c r="N687" i="3"/>
  <c r="O687" i="3" s="1"/>
  <c r="N688" i="3"/>
  <c r="O688" i="3" s="1"/>
  <c r="N689" i="3"/>
  <c r="O689" i="3" s="1"/>
  <c r="N690" i="3"/>
  <c r="O690" i="3" s="1"/>
  <c r="N691" i="3"/>
  <c r="O691" i="3" s="1"/>
  <c r="N692" i="3"/>
  <c r="O692" i="3" s="1"/>
  <c r="N693" i="3"/>
  <c r="O693" i="3" s="1"/>
  <c r="N694" i="3"/>
  <c r="O694" i="3" s="1"/>
  <c r="N695" i="3"/>
  <c r="O695" i="3" s="1"/>
  <c r="N696" i="3"/>
  <c r="O696" i="3" s="1"/>
  <c r="N697" i="3"/>
  <c r="O697" i="3" s="1"/>
  <c r="N698" i="3"/>
  <c r="O698" i="3" s="1"/>
  <c r="N699" i="3"/>
  <c r="O699" i="3" s="1"/>
  <c r="N700" i="3"/>
  <c r="O700" i="3" s="1"/>
  <c r="N701" i="3"/>
  <c r="O701" i="3" s="1"/>
  <c r="N702" i="3"/>
  <c r="O702" i="3" s="1"/>
  <c r="N703" i="3"/>
  <c r="O703" i="3" s="1"/>
  <c r="N704" i="3"/>
  <c r="O704" i="3" s="1"/>
  <c r="N705" i="3"/>
  <c r="O705" i="3" s="1"/>
  <c r="N706" i="3"/>
  <c r="O706" i="3" s="1"/>
  <c r="N707" i="3"/>
  <c r="O707" i="3" s="1"/>
  <c r="N708" i="3"/>
  <c r="O708" i="3" s="1"/>
  <c r="N709" i="3"/>
  <c r="O709" i="3" s="1"/>
  <c r="N718" i="3"/>
  <c r="O718" i="3" s="1"/>
  <c r="N719" i="3"/>
  <c r="O719" i="3" s="1"/>
  <c r="N720" i="3"/>
  <c r="O720" i="3" s="1"/>
  <c r="N721" i="3"/>
  <c r="O721" i="3" s="1"/>
  <c r="N722" i="3"/>
  <c r="O722" i="3" s="1"/>
  <c r="N723" i="3"/>
  <c r="O723" i="3" s="1"/>
  <c r="N724" i="3"/>
  <c r="O724" i="3" s="1"/>
  <c r="N725" i="3"/>
  <c r="O725" i="3" s="1"/>
  <c r="N726" i="3"/>
  <c r="O726" i="3" s="1"/>
  <c r="N727" i="3"/>
  <c r="O727" i="3" s="1"/>
  <c r="N728" i="3"/>
  <c r="O728" i="3" s="1"/>
  <c r="N729" i="3"/>
  <c r="O729" i="3" s="1"/>
  <c r="N730" i="3"/>
  <c r="O730" i="3" s="1"/>
  <c r="N731" i="3"/>
  <c r="O731" i="3" s="1"/>
  <c r="N732" i="3"/>
  <c r="O732" i="3" s="1"/>
  <c r="N733" i="3"/>
  <c r="O733" i="3" s="1"/>
  <c r="N734" i="3"/>
  <c r="O734" i="3" s="1"/>
  <c r="N735" i="3"/>
  <c r="O735" i="3" s="1"/>
  <c r="N736" i="3"/>
  <c r="O736" i="3" s="1"/>
  <c r="N737" i="3"/>
  <c r="O737" i="3" s="1"/>
  <c r="N738" i="3"/>
  <c r="O738" i="3" s="1"/>
  <c r="N739" i="3"/>
  <c r="O739" i="3" s="1"/>
  <c r="N740" i="3"/>
  <c r="O740" i="3" s="1"/>
  <c r="N741" i="3"/>
  <c r="O741" i="3" s="1"/>
  <c r="N742" i="3"/>
  <c r="O742" i="3" s="1"/>
  <c r="N743" i="3"/>
  <c r="O743" i="3" s="1"/>
  <c r="N744" i="3"/>
  <c r="O744" i="3" s="1"/>
  <c r="N745" i="3"/>
  <c r="O745" i="3" s="1"/>
  <c r="N746" i="3"/>
  <c r="O746" i="3" s="1"/>
  <c r="N747" i="3"/>
  <c r="O747" i="3" s="1"/>
  <c r="N748" i="3"/>
  <c r="O748" i="3" s="1"/>
  <c r="N749" i="3"/>
  <c r="O749" i="3" s="1"/>
  <c r="N750" i="3"/>
  <c r="O750" i="3" s="1"/>
  <c r="N751" i="3"/>
  <c r="O751" i="3" s="1"/>
  <c r="N752" i="3"/>
  <c r="O752" i="3" s="1"/>
  <c r="N753" i="3"/>
  <c r="O753" i="3" s="1"/>
  <c r="N754" i="3"/>
  <c r="O754" i="3" s="1"/>
  <c r="N755" i="3"/>
  <c r="O755" i="3" s="1"/>
  <c r="N756" i="3"/>
  <c r="O756" i="3" s="1"/>
  <c r="N757" i="3"/>
  <c r="O757" i="3" s="1"/>
  <c r="N758" i="3"/>
  <c r="O758" i="3" s="1"/>
  <c r="N759" i="3"/>
  <c r="O759" i="3" s="1"/>
  <c r="N760" i="3"/>
  <c r="O760" i="3" s="1"/>
  <c r="N761" i="3"/>
  <c r="O761" i="3" s="1"/>
  <c r="N762" i="3"/>
  <c r="O762" i="3" s="1"/>
  <c r="N763" i="3"/>
  <c r="O763" i="3" s="1"/>
  <c r="N764" i="3"/>
  <c r="O764" i="3" s="1"/>
  <c r="N765" i="3"/>
  <c r="O765" i="3" s="1"/>
  <c r="N766" i="3"/>
  <c r="O766" i="3" s="1"/>
  <c r="N767" i="3"/>
  <c r="O767" i="3" s="1"/>
  <c r="N768" i="3"/>
  <c r="O768" i="3" s="1"/>
  <c r="N769" i="3"/>
  <c r="O769" i="3" s="1"/>
  <c r="N770" i="3"/>
  <c r="O770" i="3" s="1"/>
  <c r="N771" i="3"/>
  <c r="O771" i="3" s="1"/>
  <c r="N772" i="3"/>
  <c r="O772" i="3" s="1"/>
  <c r="N773" i="3"/>
  <c r="O773" i="3" s="1"/>
  <c r="N774" i="3"/>
  <c r="O774" i="3" s="1"/>
  <c r="N775" i="3"/>
  <c r="O775" i="3" s="1"/>
  <c r="N776" i="3"/>
  <c r="O776" i="3" s="1"/>
  <c r="N777" i="3"/>
  <c r="O777" i="3" s="1"/>
  <c r="N778" i="3"/>
  <c r="O778" i="3" s="1"/>
  <c r="N779" i="3"/>
  <c r="O779" i="3" s="1"/>
  <c r="N780" i="3"/>
  <c r="O780" i="3" s="1"/>
  <c r="N781" i="3"/>
  <c r="O781" i="3" s="1"/>
  <c r="N782" i="3"/>
  <c r="O782" i="3" s="1"/>
  <c r="N783" i="3"/>
  <c r="O783" i="3" s="1"/>
  <c r="N784" i="3"/>
  <c r="O784" i="3" s="1"/>
  <c r="N785" i="3"/>
  <c r="O785" i="3" s="1"/>
  <c r="N786" i="3"/>
  <c r="O786" i="3" s="1"/>
  <c r="N787" i="3"/>
  <c r="O787" i="3" s="1"/>
  <c r="N788" i="3"/>
  <c r="O788" i="3" s="1"/>
  <c r="N789" i="3"/>
  <c r="O789" i="3" s="1"/>
  <c r="N790" i="3"/>
  <c r="O790" i="3" s="1"/>
  <c r="N791" i="3"/>
  <c r="O791" i="3" s="1"/>
  <c r="N792" i="3"/>
  <c r="O792" i="3" s="1"/>
  <c r="N793" i="3"/>
  <c r="O793" i="3" s="1"/>
  <c r="N794" i="3"/>
  <c r="O794" i="3" s="1"/>
  <c r="N795" i="3"/>
  <c r="O795" i="3" s="1"/>
  <c r="N796" i="3"/>
  <c r="O796" i="3" s="1"/>
  <c r="N797" i="3"/>
  <c r="O797" i="3" s="1"/>
  <c r="N798" i="3"/>
  <c r="O798" i="3" s="1"/>
  <c r="N799" i="3"/>
  <c r="O799" i="3" s="1"/>
  <c r="N800" i="3"/>
  <c r="O800" i="3" s="1"/>
  <c r="N801" i="3"/>
  <c r="O801" i="3" s="1"/>
  <c r="N802" i="3"/>
  <c r="O802" i="3" s="1"/>
  <c r="N803" i="3"/>
  <c r="O803" i="3" s="1"/>
  <c r="N804" i="3"/>
  <c r="O804" i="3" s="1"/>
  <c r="N805" i="3"/>
  <c r="O805" i="3" s="1"/>
  <c r="N806" i="3"/>
  <c r="O806" i="3" s="1"/>
  <c r="N807" i="3"/>
  <c r="O807" i="3" s="1"/>
  <c r="N808" i="3"/>
  <c r="O808" i="3" s="1"/>
  <c r="N809" i="3"/>
  <c r="O809" i="3" s="1"/>
  <c r="N810" i="3"/>
  <c r="O810" i="3" s="1"/>
  <c r="N811" i="3"/>
  <c r="O811" i="3" s="1"/>
  <c r="N812" i="3"/>
  <c r="O812" i="3" s="1"/>
  <c r="N813" i="3"/>
  <c r="O813" i="3" s="1"/>
  <c r="N814" i="3"/>
  <c r="O814" i="3" s="1"/>
  <c r="N815" i="3"/>
  <c r="O815" i="3" s="1"/>
  <c r="N816" i="3"/>
  <c r="O816" i="3" s="1"/>
  <c r="N817" i="3"/>
  <c r="O817" i="3" s="1"/>
  <c r="N818" i="3"/>
  <c r="O818" i="3" s="1"/>
  <c r="N819" i="3"/>
  <c r="O819" i="3" s="1"/>
  <c r="N820" i="3"/>
  <c r="O820" i="3" s="1"/>
  <c r="N821" i="3"/>
  <c r="O821" i="3" s="1"/>
  <c r="N822" i="3"/>
  <c r="O822" i="3" s="1"/>
  <c r="N823" i="3"/>
  <c r="O823" i="3" s="1"/>
  <c r="N824" i="3"/>
  <c r="O824" i="3" s="1"/>
  <c r="N825" i="3"/>
  <c r="O825" i="3" s="1"/>
  <c r="N826" i="3"/>
  <c r="O826" i="3" s="1"/>
  <c r="N827" i="3"/>
  <c r="O827" i="3" s="1"/>
  <c r="N828" i="3"/>
  <c r="O828" i="3" s="1"/>
  <c r="N829" i="3"/>
  <c r="O829" i="3" s="1"/>
  <c r="N830" i="3"/>
  <c r="O830" i="3" s="1"/>
  <c r="N831" i="3"/>
  <c r="O831" i="3" s="1"/>
  <c r="N832" i="3"/>
  <c r="O832" i="3" s="1"/>
  <c r="N833" i="3"/>
  <c r="O833" i="3" s="1"/>
  <c r="N834" i="3"/>
  <c r="O834" i="3" s="1"/>
  <c r="N835" i="3"/>
  <c r="O835" i="3" s="1"/>
  <c r="N836" i="3"/>
  <c r="O836" i="3" s="1"/>
  <c r="N837" i="3"/>
  <c r="O837" i="3" s="1"/>
  <c r="N838" i="3"/>
  <c r="O838" i="3" s="1"/>
  <c r="N839" i="3"/>
  <c r="O839" i="3" s="1"/>
  <c r="N840" i="3"/>
  <c r="O840" i="3" s="1"/>
  <c r="N841" i="3"/>
  <c r="O841" i="3" s="1"/>
  <c r="N842" i="3"/>
  <c r="O842" i="3" s="1"/>
  <c r="N843" i="3"/>
  <c r="O843" i="3" s="1"/>
  <c r="N844" i="3"/>
  <c r="O844" i="3" s="1"/>
  <c r="N845" i="3"/>
  <c r="O845" i="3" s="1"/>
  <c r="N846" i="3"/>
  <c r="O846" i="3" s="1"/>
  <c r="N847" i="3"/>
  <c r="O847" i="3" s="1"/>
  <c r="N848" i="3"/>
  <c r="O848" i="3" s="1"/>
  <c r="N849" i="3"/>
  <c r="O849" i="3" s="1"/>
  <c r="N850" i="3"/>
  <c r="O850" i="3" s="1"/>
  <c r="N851" i="3"/>
  <c r="O851" i="3" s="1"/>
  <c r="N852" i="3"/>
  <c r="O852" i="3" s="1"/>
  <c r="N853" i="3"/>
  <c r="O853" i="3" s="1"/>
  <c r="N854" i="3"/>
  <c r="O854" i="3" s="1"/>
  <c r="N855" i="3"/>
  <c r="O855" i="3" s="1"/>
  <c r="N856" i="3"/>
  <c r="O856" i="3" s="1"/>
  <c r="N857" i="3"/>
  <c r="O857" i="3" s="1"/>
  <c r="N858" i="3"/>
  <c r="O858" i="3" s="1"/>
  <c r="N859" i="3"/>
  <c r="O859" i="3" s="1"/>
  <c r="N860" i="3"/>
  <c r="O860" i="3" s="1"/>
  <c r="N861" i="3"/>
  <c r="O861" i="3" s="1"/>
  <c r="N862" i="3"/>
  <c r="O862" i="3" s="1"/>
  <c r="N863" i="3"/>
  <c r="O863" i="3" s="1"/>
  <c r="N864" i="3"/>
  <c r="O864" i="3" s="1"/>
  <c r="N865" i="3"/>
  <c r="O865" i="3" s="1"/>
  <c r="N866" i="3"/>
  <c r="O866" i="3" s="1"/>
  <c r="N867" i="3"/>
  <c r="O867" i="3" s="1"/>
  <c r="N868" i="3"/>
  <c r="O868" i="3" s="1"/>
  <c r="N869" i="3"/>
  <c r="O869" i="3" s="1"/>
  <c r="N870" i="3"/>
  <c r="O870" i="3" s="1"/>
  <c r="N871" i="3"/>
  <c r="O871" i="3" s="1"/>
  <c r="N872" i="3"/>
  <c r="O872" i="3" s="1"/>
  <c r="N873" i="3"/>
  <c r="O873" i="3" s="1"/>
  <c r="N874" i="3"/>
  <c r="O874" i="3" s="1"/>
  <c r="N875" i="3"/>
  <c r="O875" i="3" s="1"/>
  <c r="N876" i="3"/>
  <c r="O876" i="3" s="1"/>
  <c r="N877" i="3"/>
  <c r="O877" i="3" s="1"/>
  <c r="N878" i="3"/>
  <c r="O878" i="3" s="1"/>
  <c r="N879" i="3"/>
  <c r="O879" i="3" s="1"/>
  <c r="N880" i="3"/>
  <c r="O880" i="3" s="1"/>
  <c r="N881" i="3"/>
  <c r="O881" i="3" s="1"/>
  <c r="N882" i="3"/>
  <c r="O882" i="3" s="1"/>
  <c r="N883" i="3"/>
  <c r="O883" i="3" s="1"/>
  <c r="N884" i="3"/>
  <c r="O884" i="3" s="1"/>
  <c r="N885" i="3"/>
  <c r="O885" i="3" s="1"/>
  <c r="N886" i="3"/>
  <c r="O886" i="3" s="1"/>
  <c r="N887" i="3"/>
  <c r="O887" i="3" s="1"/>
  <c r="N888" i="3"/>
  <c r="O888" i="3" s="1"/>
  <c r="N889" i="3"/>
  <c r="O889" i="3" s="1"/>
  <c r="N890" i="3"/>
  <c r="O890" i="3" s="1"/>
  <c r="N891" i="3"/>
  <c r="O891" i="3" s="1"/>
  <c r="N892" i="3"/>
  <c r="O892" i="3" s="1"/>
  <c r="N893" i="3"/>
  <c r="O893" i="3" s="1"/>
  <c r="N894" i="3"/>
  <c r="O894" i="3" s="1"/>
  <c r="N895" i="3"/>
  <c r="O895" i="3" s="1"/>
  <c r="N896" i="3"/>
  <c r="O896" i="3" s="1"/>
  <c r="N897" i="3"/>
  <c r="O897" i="3" s="1"/>
  <c r="N898" i="3"/>
  <c r="O898" i="3" s="1"/>
  <c r="N899" i="3"/>
  <c r="O899" i="3" s="1"/>
  <c r="N900" i="3"/>
  <c r="O900" i="3" s="1"/>
  <c r="N901" i="3"/>
  <c r="O901" i="3" s="1"/>
  <c r="N902" i="3"/>
  <c r="O902" i="3" s="1"/>
  <c r="N903" i="3"/>
  <c r="O903" i="3" s="1"/>
  <c r="N904" i="3"/>
  <c r="O904" i="3" s="1"/>
  <c r="N905" i="3"/>
  <c r="O905" i="3" s="1"/>
  <c r="N906" i="3"/>
  <c r="O906" i="3" s="1"/>
  <c r="N907" i="3"/>
  <c r="O907" i="3" s="1"/>
  <c r="N908" i="3"/>
  <c r="O908" i="3" s="1"/>
  <c r="N909" i="3"/>
  <c r="O909" i="3" s="1"/>
  <c r="N910" i="3"/>
  <c r="O910" i="3" s="1"/>
  <c r="N911" i="3"/>
  <c r="O911" i="3" s="1"/>
  <c r="N912" i="3"/>
  <c r="O912" i="3" s="1"/>
  <c r="N913" i="3"/>
  <c r="O913" i="3" s="1"/>
  <c r="N914" i="3"/>
  <c r="O914" i="3" s="1"/>
  <c r="N915" i="3"/>
  <c r="O915" i="3" s="1"/>
  <c r="N916" i="3"/>
  <c r="O916" i="3" s="1"/>
  <c r="N917" i="3"/>
  <c r="O917" i="3" s="1"/>
  <c r="N918" i="3"/>
  <c r="O918" i="3" s="1"/>
  <c r="N919" i="3"/>
  <c r="O919" i="3" s="1"/>
  <c r="N920" i="3"/>
  <c r="O920" i="3" s="1"/>
  <c r="N921" i="3"/>
  <c r="O921" i="3" s="1"/>
  <c r="N922" i="3"/>
  <c r="O922" i="3" s="1"/>
  <c r="N923" i="3"/>
  <c r="O923" i="3" s="1"/>
  <c r="N924" i="3"/>
  <c r="O924" i="3" s="1"/>
  <c r="N925" i="3"/>
  <c r="O925" i="3" s="1"/>
  <c r="N926" i="3"/>
  <c r="O926" i="3" s="1"/>
  <c r="N927" i="3"/>
  <c r="O927" i="3" s="1"/>
  <c r="N928" i="3"/>
  <c r="O928" i="3" s="1"/>
  <c r="N929" i="3"/>
  <c r="O929" i="3" s="1"/>
  <c r="N930" i="3"/>
  <c r="O930" i="3" s="1"/>
  <c r="N931" i="3"/>
  <c r="O931" i="3" s="1"/>
  <c r="N932" i="3"/>
  <c r="O932" i="3" s="1"/>
  <c r="N933" i="3"/>
  <c r="O933" i="3" s="1"/>
  <c r="N934" i="3"/>
  <c r="O934" i="3" s="1"/>
  <c r="N935" i="3"/>
  <c r="O935" i="3" s="1"/>
  <c r="N936" i="3"/>
  <c r="O936" i="3" s="1"/>
  <c r="N937" i="3"/>
  <c r="O937" i="3" s="1"/>
  <c r="N938" i="3"/>
  <c r="O938" i="3" s="1"/>
  <c r="N939" i="3"/>
  <c r="O939" i="3" s="1"/>
  <c r="N940" i="3"/>
  <c r="O940" i="3" s="1"/>
  <c r="N941" i="3"/>
  <c r="O941" i="3" s="1"/>
  <c r="N942" i="3"/>
  <c r="O942" i="3" s="1"/>
  <c r="N943" i="3"/>
  <c r="O943" i="3" s="1"/>
  <c r="N944" i="3"/>
  <c r="O944" i="3" s="1"/>
  <c r="N945" i="3"/>
  <c r="O945" i="3" s="1"/>
  <c r="N946" i="3"/>
  <c r="O946" i="3" s="1"/>
  <c r="N947" i="3"/>
  <c r="O947" i="3" s="1"/>
  <c r="N948" i="3"/>
  <c r="O948" i="3" s="1"/>
  <c r="N949" i="3"/>
  <c r="O949" i="3" s="1"/>
  <c r="N950" i="3"/>
  <c r="O950" i="3" s="1"/>
  <c r="N951" i="3"/>
  <c r="O951" i="3" s="1"/>
  <c r="N952" i="3"/>
  <c r="O952" i="3" s="1"/>
  <c r="N953" i="3"/>
  <c r="O953" i="3" s="1"/>
  <c r="N954" i="3"/>
  <c r="O954" i="3" s="1"/>
  <c r="N955" i="3"/>
  <c r="O955" i="3" s="1"/>
  <c r="N956" i="3"/>
  <c r="O956" i="3" s="1"/>
  <c r="N957" i="3"/>
  <c r="O957" i="3" s="1"/>
  <c r="N958" i="3"/>
  <c r="O958" i="3" s="1"/>
  <c r="N959" i="3"/>
  <c r="O959" i="3" s="1"/>
  <c r="N960" i="3"/>
  <c r="O960" i="3" s="1"/>
  <c r="N961" i="3"/>
  <c r="O961" i="3" s="1"/>
  <c r="N962" i="3"/>
  <c r="O962" i="3" s="1"/>
  <c r="N963" i="3"/>
  <c r="O963" i="3" s="1"/>
  <c r="N964" i="3"/>
  <c r="O964" i="3" s="1"/>
  <c r="N965" i="3"/>
  <c r="O965" i="3" s="1"/>
  <c r="N966" i="3"/>
  <c r="O966" i="3" s="1"/>
  <c r="N967" i="3"/>
  <c r="O967" i="3" s="1"/>
  <c r="N968" i="3"/>
  <c r="O968" i="3" s="1"/>
  <c r="N969" i="3"/>
  <c r="O969" i="3" s="1"/>
  <c r="N970" i="3"/>
  <c r="O970" i="3" s="1"/>
  <c r="N971" i="3"/>
  <c r="O971" i="3" s="1"/>
  <c r="N972" i="3"/>
  <c r="O972" i="3" s="1"/>
  <c r="N973" i="3"/>
  <c r="O973" i="3" s="1"/>
  <c r="N974" i="3"/>
  <c r="O974" i="3" s="1"/>
  <c r="N975" i="3"/>
  <c r="O975" i="3" s="1"/>
  <c r="N976" i="3"/>
  <c r="O976" i="3" s="1"/>
  <c r="N977" i="3"/>
  <c r="O977" i="3" s="1"/>
  <c r="N978" i="3"/>
  <c r="O978" i="3" s="1"/>
  <c r="N979" i="3"/>
  <c r="O979" i="3" s="1"/>
  <c r="N980" i="3"/>
  <c r="O980" i="3" s="1"/>
  <c r="N981" i="3"/>
  <c r="O981" i="3" s="1"/>
  <c r="N982" i="3"/>
  <c r="O982" i="3" s="1"/>
  <c r="N983" i="3"/>
  <c r="O983" i="3" s="1"/>
  <c r="N984" i="3"/>
  <c r="O984" i="3" s="1"/>
  <c r="N985" i="3"/>
  <c r="O985" i="3" s="1"/>
  <c r="N986" i="3"/>
  <c r="O986" i="3" s="1"/>
  <c r="N987" i="3"/>
  <c r="O987" i="3" s="1"/>
  <c r="N988" i="3"/>
  <c r="O988" i="3" s="1"/>
  <c r="N989" i="3"/>
  <c r="O989" i="3" s="1"/>
  <c r="N990" i="3"/>
  <c r="O990" i="3" s="1"/>
  <c r="N991" i="3"/>
  <c r="O991" i="3" s="1"/>
  <c r="N992" i="3"/>
  <c r="O992" i="3" s="1"/>
  <c r="N993" i="3"/>
  <c r="O993" i="3" s="1"/>
  <c r="N994" i="3"/>
  <c r="O994" i="3" s="1"/>
  <c r="N995" i="3"/>
  <c r="O995" i="3" s="1"/>
  <c r="N996" i="3"/>
  <c r="O996" i="3" s="1"/>
  <c r="N997" i="3"/>
  <c r="O997" i="3" s="1"/>
  <c r="N998" i="3"/>
  <c r="O998" i="3" s="1"/>
  <c r="N999" i="3"/>
  <c r="O999" i="3" s="1"/>
  <c r="N1000" i="3"/>
  <c r="O1000" i="3" s="1"/>
  <c r="N1001" i="3"/>
  <c r="O1001" i="3" s="1"/>
  <c r="N1002" i="3"/>
  <c r="O1002" i="3" s="1"/>
  <c r="N1003" i="3"/>
  <c r="O1003" i="3" s="1"/>
  <c r="N1004" i="3"/>
  <c r="O1004" i="3" s="1"/>
  <c r="N1005" i="3"/>
  <c r="O1005" i="3" s="1"/>
  <c r="N1006" i="3"/>
  <c r="O1006" i="3" s="1"/>
  <c r="N1007" i="3"/>
  <c r="O1007" i="3" s="1"/>
  <c r="N1008" i="3"/>
  <c r="O1008" i="3" s="1"/>
  <c r="N1009" i="3"/>
  <c r="O1009" i="3" s="1"/>
  <c r="N1010" i="3"/>
  <c r="O1010" i="3" s="1"/>
  <c r="N1011" i="3"/>
  <c r="O1011" i="3" s="1"/>
  <c r="N1012" i="3"/>
  <c r="O1012" i="3" s="1"/>
  <c r="N1013" i="3"/>
  <c r="O1013" i="3" s="1"/>
  <c r="N1014" i="3"/>
  <c r="O1014" i="3" s="1"/>
  <c r="N1015" i="3"/>
  <c r="O1015" i="3" s="1"/>
  <c r="N1016" i="3"/>
  <c r="O1016" i="3" s="1"/>
  <c r="N1017" i="3"/>
  <c r="O1017" i="3" s="1"/>
  <c r="N1018" i="3"/>
  <c r="O1018" i="3" s="1"/>
  <c r="N1019" i="3"/>
  <c r="O1019" i="3" s="1"/>
  <c r="N1020" i="3"/>
  <c r="O1020" i="3" s="1"/>
  <c r="N1021" i="3"/>
  <c r="O1021" i="3" s="1"/>
  <c r="N1022" i="3"/>
  <c r="O1022" i="3" s="1"/>
  <c r="N1023" i="3"/>
  <c r="O1023" i="3" s="1"/>
  <c r="N1024" i="3"/>
  <c r="O1024" i="3" s="1"/>
  <c r="N1025" i="3"/>
  <c r="O1025" i="3" s="1"/>
  <c r="N1026" i="3"/>
  <c r="O1026" i="3" s="1"/>
  <c r="N1027" i="3"/>
  <c r="O1027" i="3" s="1"/>
  <c r="N1028" i="3"/>
  <c r="O1028" i="3" s="1"/>
  <c r="N1029" i="3"/>
  <c r="O1029" i="3" s="1"/>
  <c r="N1030" i="3"/>
  <c r="O1030" i="3" s="1"/>
  <c r="N1031" i="3"/>
  <c r="O1031" i="3" s="1"/>
  <c r="N1032" i="3"/>
  <c r="O1032" i="3" s="1"/>
  <c r="N1033" i="3"/>
  <c r="O1033" i="3" s="1"/>
  <c r="N1034" i="3"/>
  <c r="O1034" i="3" s="1"/>
  <c r="N1035" i="3"/>
  <c r="O1035" i="3" s="1"/>
  <c r="N1036" i="3"/>
  <c r="O1036" i="3" s="1"/>
  <c r="N1037" i="3"/>
  <c r="O1037" i="3" s="1"/>
  <c r="N1038" i="3"/>
  <c r="O1038" i="3" s="1"/>
  <c r="N1039" i="3"/>
  <c r="O1039" i="3" s="1"/>
  <c r="N1040" i="3"/>
  <c r="O1040" i="3" s="1"/>
  <c r="N1041" i="3"/>
  <c r="O1041" i="3" s="1"/>
  <c r="N1042" i="3"/>
  <c r="O1042" i="3" s="1"/>
  <c r="N1043" i="3"/>
  <c r="O1043" i="3" s="1"/>
  <c r="N1044" i="3"/>
  <c r="O1044" i="3" s="1"/>
  <c r="N1045" i="3"/>
  <c r="O1045" i="3" s="1"/>
  <c r="N1046" i="3"/>
  <c r="O1046" i="3" s="1"/>
  <c r="N1047" i="3"/>
  <c r="O1047" i="3" s="1"/>
  <c r="N1048" i="3"/>
  <c r="O1048" i="3" s="1"/>
  <c r="N1049" i="3"/>
  <c r="O1049" i="3" s="1"/>
  <c r="N1050" i="3"/>
  <c r="O1050" i="3" s="1"/>
  <c r="N1051" i="3"/>
  <c r="O1051" i="3" s="1"/>
  <c r="N1052" i="3"/>
  <c r="O1052" i="3" s="1"/>
  <c r="N1053" i="3"/>
  <c r="O1053" i="3" s="1"/>
  <c r="N1054" i="3"/>
  <c r="O1054" i="3" s="1"/>
  <c r="N1055" i="3"/>
  <c r="O1055" i="3" s="1"/>
  <c r="N1056" i="3"/>
  <c r="O1056" i="3" s="1"/>
  <c r="N1057" i="3"/>
  <c r="O1057" i="3" s="1"/>
  <c r="N1058" i="3"/>
  <c r="O1058" i="3" s="1"/>
  <c r="N1059" i="3"/>
  <c r="O1059" i="3" s="1"/>
  <c r="N1060" i="3"/>
  <c r="O1060" i="3" s="1"/>
  <c r="N1061" i="3"/>
  <c r="O1061" i="3" s="1"/>
  <c r="N1062" i="3"/>
  <c r="O1062" i="3" s="1"/>
  <c r="N1063" i="3"/>
  <c r="O1063" i="3" s="1"/>
  <c r="N1064" i="3"/>
  <c r="O1064" i="3" s="1"/>
  <c r="N1065" i="3"/>
  <c r="O1065" i="3" s="1"/>
  <c r="N1066" i="3"/>
  <c r="O1066" i="3" s="1"/>
  <c r="N1067" i="3"/>
  <c r="O1067" i="3" s="1"/>
  <c r="N1068" i="3"/>
  <c r="O1068" i="3" s="1"/>
  <c r="N1069" i="3"/>
  <c r="O1069" i="3" s="1"/>
  <c r="N1070" i="3"/>
  <c r="O1070" i="3" s="1"/>
  <c r="N1071" i="3"/>
  <c r="O1071" i="3" s="1"/>
  <c r="N1072" i="3"/>
  <c r="O1072" i="3" s="1"/>
  <c r="N1073" i="3"/>
  <c r="O1073" i="3" s="1"/>
  <c r="N1074" i="3"/>
  <c r="O1074" i="3" s="1"/>
  <c r="N1075" i="3"/>
  <c r="O1075" i="3" s="1"/>
  <c r="N1076" i="3"/>
  <c r="O1076" i="3" s="1"/>
  <c r="N1077" i="3"/>
  <c r="O1077" i="3" s="1"/>
  <c r="N1078" i="3"/>
  <c r="O1078" i="3" s="1"/>
  <c r="N1079" i="3"/>
  <c r="O1079" i="3" s="1"/>
  <c r="N1080" i="3"/>
  <c r="O1080" i="3" s="1"/>
  <c r="N1081" i="3"/>
  <c r="O1081" i="3" s="1"/>
  <c r="N1082" i="3"/>
  <c r="O1082" i="3" s="1"/>
  <c r="N1083" i="3"/>
  <c r="O1083" i="3" s="1"/>
  <c r="N1084" i="3"/>
  <c r="O1084" i="3" s="1"/>
  <c r="N1085" i="3"/>
  <c r="O1085" i="3" s="1"/>
  <c r="N1086" i="3"/>
  <c r="O1086" i="3" s="1"/>
  <c r="N1087" i="3"/>
  <c r="O1087" i="3" s="1"/>
  <c r="N1088" i="3"/>
  <c r="O1088" i="3" s="1"/>
  <c r="N1089" i="3"/>
  <c r="O1089" i="3" s="1"/>
  <c r="N1090" i="3"/>
  <c r="O1090" i="3" s="1"/>
  <c r="N1091" i="3"/>
  <c r="O1091" i="3" s="1"/>
  <c r="N1092" i="3"/>
  <c r="O1092" i="3" s="1"/>
  <c r="N1093" i="3"/>
  <c r="O1093" i="3" s="1"/>
  <c r="N1094" i="3"/>
  <c r="O1094" i="3" s="1"/>
  <c r="N1095" i="3"/>
  <c r="O1095" i="3" s="1"/>
  <c r="N1096" i="3"/>
  <c r="O1096" i="3" s="1"/>
  <c r="N1097" i="3"/>
  <c r="O1097" i="3" s="1"/>
  <c r="N1098" i="3"/>
  <c r="O1098" i="3" s="1"/>
  <c r="N1099" i="3"/>
  <c r="O1099" i="3" s="1"/>
  <c r="N1100" i="3"/>
  <c r="O1100" i="3" s="1"/>
  <c r="N1101" i="3"/>
  <c r="O1101" i="3" s="1"/>
  <c r="N1102" i="3"/>
  <c r="O1102" i="3" s="1"/>
  <c r="N1103" i="3"/>
  <c r="O1103" i="3" s="1"/>
  <c r="N1104" i="3"/>
  <c r="O1104" i="3" s="1"/>
  <c r="N1105" i="3"/>
  <c r="O1105" i="3" s="1"/>
  <c r="N1106" i="3"/>
  <c r="O1106" i="3" s="1"/>
  <c r="N1107" i="3"/>
  <c r="O1107" i="3" s="1"/>
  <c r="N1108" i="3"/>
  <c r="O1108" i="3" s="1"/>
  <c r="N1109" i="3"/>
  <c r="O1109" i="3" s="1"/>
  <c r="N1110" i="3"/>
  <c r="O1110" i="3" s="1"/>
  <c r="N1111" i="3"/>
  <c r="O1111" i="3" s="1"/>
  <c r="N1112" i="3"/>
  <c r="O1112" i="3" s="1"/>
  <c r="N1113" i="3"/>
  <c r="O1113" i="3" s="1"/>
  <c r="N1114" i="3"/>
  <c r="O1114" i="3" s="1"/>
  <c r="N1115" i="3"/>
  <c r="O1115" i="3" s="1"/>
  <c r="N1116" i="3"/>
  <c r="O1116" i="3" s="1"/>
  <c r="N1117" i="3"/>
  <c r="O1117" i="3" s="1"/>
  <c r="N1118" i="3"/>
  <c r="O1118" i="3" s="1"/>
  <c r="N1119" i="3"/>
  <c r="O1119" i="3" s="1"/>
  <c r="N1120" i="3"/>
  <c r="O1120" i="3" s="1"/>
  <c r="N1122" i="3"/>
  <c r="O1122" i="3" s="1"/>
  <c r="N1123" i="3"/>
  <c r="O1123" i="3" s="1"/>
  <c r="N1124" i="3"/>
  <c r="O1124" i="3" s="1"/>
  <c r="N1125" i="3"/>
  <c r="O1125" i="3" s="1"/>
  <c r="N1126" i="3"/>
  <c r="O1126" i="3" s="1"/>
  <c r="N1127" i="3"/>
  <c r="O1127" i="3" s="1"/>
  <c r="N1128" i="3"/>
  <c r="O1128" i="3" s="1"/>
  <c r="N1129" i="3"/>
  <c r="O1129" i="3" s="1"/>
  <c r="N1130" i="3"/>
  <c r="O1130" i="3" s="1"/>
  <c r="N1131" i="3"/>
  <c r="O1131" i="3" s="1"/>
  <c r="N1132" i="3"/>
  <c r="O1132" i="3" s="1"/>
  <c r="N1133" i="3"/>
  <c r="O1133" i="3" s="1"/>
  <c r="N1134" i="3"/>
  <c r="O1134" i="3" s="1"/>
  <c r="N1135" i="3"/>
  <c r="O1135" i="3" s="1"/>
  <c r="N1136" i="3"/>
  <c r="O1136" i="3" s="1"/>
  <c r="N1137" i="3"/>
  <c r="O1137" i="3" s="1"/>
  <c r="N1138" i="3"/>
  <c r="O1138" i="3" s="1"/>
  <c r="N1139" i="3"/>
  <c r="O1139" i="3" s="1"/>
  <c r="N1140" i="3"/>
  <c r="O1140" i="3" s="1"/>
  <c r="N1141" i="3"/>
  <c r="O1141" i="3" s="1"/>
  <c r="N1142" i="3"/>
  <c r="O1142" i="3" s="1"/>
  <c r="N1143" i="3"/>
  <c r="O1143" i="3" s="1"/>
  <c r="N1144" i="3"/>
  <c r="O1144" i="3" s="1"/>
  <c r="N1145" i="3"/>
  <c r="O1145" i="3" s="1"/>
  <c r="N1146" i="3"/>
  <c r="O1146" i="3" s="1"/>
  <c r="N1147" i="3"/>
  <c r="O1147" i="3" s="1"/>
  <c r="N1148" i="3"/>
  <c r="O1148" i="3" s="1"/>
  <c r="N1149" i="3"/>
  <c r="O1149" i="3" s="1"/>
  <c r="N1150" i="3"/>
  <c r="O1150" i="3" s="1"/>
  <c r="N1151" i="3"/>
  <c r="O1151" i="3" s="1"/>
  <c r="N1152" i="3"/>
  <c r="O1152" i="3" s="1"/>
  <c r="N1153" i="3"/>
  <c r="O1153" i="3" s="1"/>
  <c r="N1154" i="3"/>
  <c r="O1154" i="3" s="1"/>
  <c r="N1155" i="3"/>
  <c r="O1155" i="3" s="1"/>
  <c r="N1156" i="3"/>
  <c r="O1156" i="3" s="1"/>
  <c r="N1157" i="3"/>
  <c r="O1157" i="3" s="1"/>
  <c r="N1158" i="3"/>
  <c r="O1158" i="3" s="1"/>
  <c r="N1159" i="3"/>
  <c r="O1159" i="3" s="1"/>
  <c r="N1160" i="3"/>
  <c r="O1160" i="3" s="1"/>
  <c r="N1161" i="3"/>
  <c r="O1161" i="3" s="1"/>
  <c r="N1162" i="3"/>
  <c r="O1162" i="3" s="1"/>
  <c r="N1163" i="3"/>
  <c r="O1163" i="3" s="1"/>
  <c r="N1164" i="3"/>
  <c r="O1164" i="3" s="1"/>
  <c r="N1165" i="3"/>
  <c r="O1165" i="3" s="1"/>
  <c r="N1166" i="3"/>
  <c r="O1166" i="3" s="1"/>
  <c r="N1167" i="3"/>
  <c r="O1167" i="3" s="1"/>
  <c r="N1168" i="3"/>
  <c r="O1168" i="3" s="1"/>
  <c r="N1169" i="3"/>
  <c r="O1169" i="3" s="1"/>
  <c r="N1170" i="3"/>
  <c r="O1170" i="3" s="1"/>
  <c r="N1171" i="3"/>
  <c r="O1171" i="3" s="1"/>
  <c r="N1172" i="3"/>
  <c r="O1172" i="3" s="1"/>
  <c r="N1173" i="3"/>
  <c r="O1173" i="3" s="1"/>
  <c r="N1174" i="3"/>
  <c r="O1174" i="3" s="1"/>
  <c r="N1175" i="3"/>
  <c r="O1175" i="3" s="1"/>
  <c r="N1176" i="3"/>
  <c r="O1176" i="3" s="1"/>
  <c r="N1177" i="3"/>
  <c r="O1177" i="3" s="1"/>
  <c r="N1178" i="3"/>
  <c r="O1178" i="3" s="1"/>
  <c r="N1179" i="3"/>
  <c r="O1179" i="3" s="1"/>
  <c r="N1180" i="3"/>
  <c r="O1180" i="3" s="1"/>
  <c r="N1181" i="3"/>
  <c r="O1181" i="3" s="1"/>
  <c r="N1182" i="3"/>
  <c r="O1182" i="3" s="1"/>
  <c r="N1183" i="3"/>
  <c r="O1183" i="3" s="1"/>
  <c r="N1184" i="3"/>
  <c r="O1184" i="3" s="1"/>
  <c r="N1185" i="3"/>
  <c r="O1185" i="3" s="1"/>
  <c r="N1186" i="3"/>
  <c r="O1186" i="3" s="1"/>
  <c r="N1187" i="3"/>
  <c r="O1187" i="3" s="1"/>
  <c r="N1188" i="3"/>
  <c r="O1188" i="3" s="1"/>
  <c r="N1189" i="3"/>
  <c r="O1189" i="3" s="1"/>
  <c r="N1190" i="3"/>
  <c r="O1190" i="3" s="1"/>
  <c r="N1191" i="3"/>
  <c r="O1191" i="3" s="1"/>
  <c r="N1192" i="3"/>
  <c r="O1192" i="3" s="1"/>
  <c r="N1193" i="3"/>
  <c r="O1193" i="3" s="1"/>
  <c r="N1194" i="3"/>
  <c r="O1194" i="3" s="1"/>
  <c r="N1195" i="3"/>
  <c r="O1195" i="3" s="1"/>
  <c r="N1196" i="3"/>
  <c r="O1196" i="3" s="1"/>
  <c r="N1197" i="3"/>
  <c r="O1197" i="3" s="1"/>
  <c r="N1198" i="3"/>
  <c r="O1198" i="3" s="1"/>
  <c r="N1199" i="3"/>
  <c r="O1199" i="3" s="1"/>
  <c r="N1200" i="3"/>
  <c r="O1200" i="3" s="1"/>
  <c r="N1201" i="3"/>
  <c r="O1201" i="3" s="1"/>
  <c r="N1202" i="3"/>
  <c r="O1202" i="3" s="1"/>
  <c r="N1203" i="3"/>
  <c r="O1203" i="3" s="1"/>
  <c r="N1204" i="3"/>
  <c r="O1204" i="3" s="1"/>
  <c r="N1205" i="3"/>
  <c r="O1205" i="3" s="1"/>
  <c r="N1206" i="3"/>
  <c r="O1206" i="3" s="1"/>
  <c r="N1207" i="3"/>
  <c r="O1207" i="3" s="1"/>
  <c r="N1208" i="3"/>
  <c r="O1208" i="3" s="1"/>
  <c r="N1209" i="3"/>
  <c r="O1209" i="3" s="1"/>
  <c r="N1210" i="3"/>
  <c r="O1210" i="3" s="1"/>
  <c r="N1211" i="3"/>
  <c r="O1211" i="3" s="1"/>
  <c r="N1212" i="3"/>
  <c r="O1212" i="3" s="1"/>
  <c r="N1213" i="3"/>
  <c r="O1213" i="3" s="1"/>
  <c r="N1214" i="3"/>
  <c r="O1214" i="3" s="1"/>
  <c r="N1215" i="3"/>
  <c r="O1215" i="3" s="1"/>
  <c r="N1216" i="3"/>
  <c r="O1216" i="3" s="1"/>
  <c r="N1217" i="3"/>
  <c r="O1217" i="3" s="1"/>
  <c r="N1218" i="3"/>
  <c r="O1218" i="3" s="1"/>
  <c r="N1219" i="3"/>
  <c r="O1219" i="3" s="1"/>
  <c r="N1220" i="3"/>
  <c r="O1220" i="3" s="1"/>
  <c r="N1221" i="3"/>
  <c r="O1221" i="3" s="1"/>
  <c r="N1222" i="3"/>
  <c r="O1222" i="3" s="1"/>
  <c r="N1223" i="3"/>
  <c r="O1223" i="3" s="1"/>
  <c r="N1224" i="3"/>
  <c r="O1224" i="3" s="1"/>
  <c r="N1225" i="3"/>
  <c r="O1225" i="3" s="1"/>
  <c r="N1226" i="3"/>
  <c r="O1226" i="3" s="1"/>
  <c r="N1227" i="3"/>
  <c r="O1227" i="3" s="1"/>
  <c r="N1228" i="3"/>
  <c r="O1228" i="3" s="1"/>
  <c r="N1229" i="3"/>
  <c r="O1229" i="3" s="1"/>
  <c r="N1230" i="3"/>
  <c r="O1230" i="3" s="1"/>
  <c r="N1231" i="3"/>
  <c r="O1231" i="3" s="1"/>
  <c r="N1232" i="3"/>
  <c r="O1232" i="3" s="1"/>
  <c r="N1233" i="3"/>
  <c r="O1233" i="3" s="1"/>
  <c r="N1234" i="3"/>
  <c r="O1234" i="3" s="1"/>
  <c r="N1235" i="3"/>
  <c r="O1235" i="3" s="1"/>
  <c r="N1236" i="3"/>
  <c r="O1236" i="3" s="1"/>
  <c r="N1237" i="3"/>
  <c r="O1237" i="3" s="1"/>
  <c r="N1238" i="3"/>
  <c r="O1238" i="3" s="1"/>
  <c r="N1239" i="3"/>
  <c r="O1239" i="3" s="1"/>
  <c r="N1242" i="3"/>
  <c r="O1242" i="3" s="1"/>
  <c r="N1243" i="3"/>
  <c r="O1243" i="3" s="1"/>
  <c r="N1244" i="3"/>
  <c r="O1244" i="3" s="1"/>
  <c r="N1245" i="3"/>
  <c r="O1245" i="3" s="1"/>
  <c r="N1246" i="3"/>
  <c r="O1246" i="3" s="1"/>
  <c r="N1247" i="3"/>
  <c r="O1247" i="3" s="1"/>
  <c r="N1248" i="3"/>
  <c r="O1248" i="3" s="1"/>
  <c r="N1249" i="3"/>
  <c r="O1249" i="3" s="1"/>
  <c r="N1250" i="3"/>
  <c r="O1250" i="3" s="1"/>
  <c r="N1251" i="3"/>
  <c r="O1251" i="3" s="1"/>
  <c r="N1252" i="3"/>
  <c r="O1252" i="3" s="1"/>
  <c r="N1253" i="3"/>
  <c r="O1253" i="3" s="1"/>
  <c r="N1254" i="3"/>
  <c r="O1254" i="3" s="1"/>
  <c r="N1255" i="3"/>
  <c r="O1255" i="3" s="1"/>
  <c r="N1256" i="3"/>
  <c r="O1256" i="3" s="1"/>
  <c r="N1257" i="3"/>
  <c r="O1257" i="3" s="1"/>
  <c r="N1258" i="3"/>
  <c r="O1258" i="3" s="1"/>
  <c r="N1259" i="3"/>
  <c r="O1259" i="3" s="1"/>
  <c r="N1260" i="3"/>
  <c r="O1260" i="3" s="1"/>
  <c r="N1261" i="3"/>
  <c r="O1261" i="3" s="1"/>
  <c r="N1262" i="3"/>
  <c r="O1262" i="3" s="1"/>
  <c r="N1263" i="3"/>
  <c r="O1263" i="3" s="1"/>
  <c r="N1264" i="3"/>
  <c r="O1264" i="3" s="1"/>
  <c r="N1265" i="3"/>
  <c r="O1265" i="3" s="1"/>
  <c r="N1266" i="3"/>
  <c r="O1266" i="3" s="1"/>
  <c r="N1267" i="3"/>
  <c r="O1267" i="3" s="1"/>
  <c r="N1268" i="3"/>
  <c r="O1268" i="3" s="1"/>
  <c r="N1269" i="3"/>
  <c r="O1269" i="3" s="1"/>
  <c r="N1270" i="3"/>
  <c r="O1270" i="3" s="1"/>
  <c r="N1271" i="3"/>
  <c r="O1271" i="3" s="1"/>
  <c r="N1272" i="3"/>
  <c r="O1272" i="3" s="1"/>
  <c r="N1273" i="3"/>
  <c r="O1273" i="3" s="1"/>
  <c r="N1274" i="3"/>
  <c r="O1274" i="3" s="1"/>
  <c r="N1275" i="3"/>
  <c r="O1275" i="3" s="1"/>
  <c r="N1276" i="3"/>
  <c r="O1276" i="3" s="1"/>
  <c r="N1277" i="3"/>
  <c r="O1277" i="3" s="1"/>
  <c r="N1278" i="3"/>
  <c r="O1278" i="3" s="1"/>
  <c r="N1279" i="3"/>
  <c r="O1279" i="3" s="1"/>
  <c r="N1280" i="3"/>
  <c r="O1280" i="3" s="1"/>
  <c r="N1281" i="3"/>
  <c r="O1281" i="3" s="1"/>
  <c r="N1282" i="3"/>
  <c r="O1282" i="3" s="1"/>
  <c r="N1283" i="3"/>
  <c r="O1283" i="3" s="1"/>
  <c r="N1284" i="3"/>
  <c r="O1284" i="3" s="1"/>
  <c r="N1285" i="3"/>
  <c r="O1285" i="3" s="1"/>
  <c r="N1286" i="3"/>
  <c r="O1286" i="3" s="1"/>
  <c r="N1287" i="3"/>
  <c r="O1287" i="3" s="1"/>
  <c r="N1288" i="3"/>
  <c r="O1288" i="3" s="1"/>
  <c r="N1289" i="3"/>
  <c r="O1289" i="3" s="1"/>
  <c r="N1290" i="3"/>
  <c r="O1290" i="3" s="1"/>
  <c r="N1291" i="3"/>
  <c r="O1291" i="3" s="1"/>
  <c r="N1292" i="3"/>
  <c r="O1292" i="3" s="1"/>
  <c r="N1293" i="3"/>
  <c r="O1293" i="3" s="1"/>
  <c r="N1294" i="3"/>
  <c r="O1294" i="3" s="1"/>
  <c r="N1295" i="3"/>
  <c r="O1295" i="3" s="1"/>
  <c r="N1296" i="3"/>
  <c r="O1296" i="3" s="1"/>
  <c r="N1297" i="3"/>
  <c r="O1297" i="3" s="1"/>
  <c r="N1298" i="3"/>
  <c r="O1298" i="3" s="1"/>
  <c r="N1299" i="3"/>
  <c r="O1299" i="3" s="1"/>
  <c r="N1300" i="3"/>
  <c r="O1300" i="3" s="1"/>
  <c r="N1301" i="3"/>
  <c r="O1301" i="3" s="1"/>
  <c r="N1303" i="3"/>
  <c r="O1303" i="3" s="1"/>
  <c r="N1304" i="3"/>
  <c r="O1304" i="3" s="1"/>
  <c r="N1305" i="3"/>
  <c r="O1305" i="3" s="1"/>
  <c r="N1306" i="3"/>
  <c r="O1306" i="3" s="1"/>
  <c r="N1307" i="3"/>
  <c r="O1307" i="3" s="1"/>
  <c r="N1308" i="3"/>
  <c r="O1308" i="3" s="1"/>
  <c r="N1309" i="3"/>
  <c r="O1309" i="3" s="1"/>
  <c r="N1310" i="3"/>
  <c r="O1310" i="3" s="1"/>
  <c r="N1311" i="3"/>
  <c r="O1311" i="3" s="1"/>
  <c r="N1312" i="3"/>
  <c r="O1312" i="3" s="1"/>
  <c r="N1313" i="3"/>
  <c r="O1313" i="3" s="1"/>
  <c r="N1314" i="3"/>
  <c r="O1314" i="3" s="1"/>
  <c r="N1315" i="3"/>
  <c r="O1315" i="3" s="1"/>
  <c r="N1316" i="3"/>
  <c r="O1316" i="3" s="1"/>
  <c r="N1317" i="3"/>
  <c r="O1317" i="3" s="1"/>
  <c r="N1318" i="3"/>
  <c r="O1318" i="3" s="1"/>
  <c r="N1319" i="3"/>
  <c r="O1319" i="3" s="1"/>
  <c r="N1320" i="3"/>
  <c r="O1320" i="3" s="1"/>
  <c r="N1321" i="3"/>
  <c r="O1321" i="3" s="1"/>
  <c r="N1322" i="3"/>
  <c r="O1322" i="3" s="1"/>
  <c r="N1323" i="3"/>
  <c r="O1323" i="3" s="1"/>
  <c r="N1324" i="3"/>
  <c r="O1324" i="3" s="1"/>
  <c r="N1325" i="3"/>
  <c r="O1325" i="3" s="1"/>
  <c r="N1326" i="3"/>
  <c r="O1326" i="3" s="1"/>
  <c r="N1327" i="3"/>
  <c r="O1327" i="3" s="1"/>
  <c r="N1328" i="3"/>
  <c r="O1328" i="3" s="1"/>
  <c r="N1329" i="3"/>
  <c r="O1329" i="3" s="1"/>
  <c r="N1330" i="3"/>
  <c r="O1330" i="3" s="1"/>
  <c r="N1331" i="3"/>
  <c r="O1331" i="3" s="1"/>
  <c r="N1332" i="3"/>
  <c r="O1332" i="3" s="1"/>
  <c r="N1333" i="3"/>
  <c r="O1333" i="3" s="1"/>
  <c r="N1334" i="3"/>
  <c r="O1334" i="3" s="1"/>
  <c r="N1335" i="3"/>
  <c r="O1335" i="3" s="1"/>
  <c r="N1336" i="3"/>
  <c r="O1336" i="3" s="1"/>
  <c r="N1337" i="3"/>
  <c r="O1337" i="3" s="1"/>
  <c r="N1338" i="3"/>
  <c r="O1338" i="3" s="1"/>
  <c r="N1339" i="3"/>
  <c r="O1339" i="3" s="1"/>
  <c r="N1340" i="3"/>
  <c r="O1340" i="3" s="1"/>
  <c r="N1341" i="3"/>
  <c r="O1341" i="3" s="1"/>
  <c r="N1342" i="3"/>
  <c r="O1342" i="3" s="1"/>
  <c r="N1343" i="3"/>
  <c r="O1343" i="3" s="1"/>
  <c r="N1344" i="3"/>
  <c r="O1344" i="3" s="1"/>
  <c r="N1345" i="3"/>
  <c r="O1345" i="3" s="1"/>
  <c r="N1346" i="3"/>
  <c r="O1346" i="3" s="1"/>
  <c r="N1347" i="3"/>
  <c r="O1347" i="3" s="1"/>
  <c r="N1348" i="3"/>
  <c r="O1348" i="3" s="1"/>
  <c r="N1349" i="3"/>
  <c r="O1349" i="3" s="1"/>
  <c r="N1350" i="3"/>
  <c r="O1350" i="3" s="1"/>
  <c r="N1351" i="3"/>
  <c r="O1351" i="3" s="1"/>
  <c r="N1352" i="3"/>
  <c r="O1352" i="3" s="1"/>
  <c r="N1353" i="3"/>
  <c r="O1353" i="3" s="1"/>
  <c r="N1354" i="3"/>
  <c r="O1354" i="3" s="1"/>
  <c r="N1355" i="3"/>
  <c r="O1355" i="3" s="1"/>
  <c r="N1356" i="3"/>
  <c r="O1356" i="3" s="1"/>
  <c r="N1357" i="3"/>
  <c r="O1357" i="3" s="1"/>
  <c r="N1358" i="3"/>
  <c r="O1358" i="3" s="1"/>
  <c r="N1359" i="3"/>
  <c r="O1359" i="3" s="1"/>
  <c r="N1360" i="3"/>
  <c r="O1360" i="3" s="1"/>
  <c r="N1361" i="3"/>
  <c r="O1361" i="3" s="1"/>
  <c r="N1362" i="3"/>
  <c r="O1362" i="3" s="1"/>
  <c r="N1363" i="3"/>
  <c r="O1363" i="3" s="1"/>
  <c r="N1364" i="3"/>
  <c r="O1364" i="3" s="1"/>
  <c r="N1365" i="3"/>
  <c r="O1365" i="3" s="1"/>
  <c r="N1366" i="3"/>
  <c r="O1366" i="3" s="1"/>
  <c r="N1367" i="3"/>
  <c r="O1367" i="3" s="1"/>
  <c r="N1368" i="3"/>
  <c r="O1368" i="3" s="1"/>
  <c r="N1369" i="3"/>
  <c r="O1369" i="3" s="1"/>
  <c r="N1370" i="3"/>
  <c r="O1370" i="3" s="1"/>
  <c r="N1371" i="3"/>
  <c r="O1371" i="3" s="1"/>
  <c r="N1372" i="3"/>
  <c r="O1372" i="3" s="1"/>
  <c r="N1373" i="3"/>
  <c r="O1373" i="3" s="1"/>
  <c r="N1374" i="3"/>
  <c r="O1374" i="3" s="1"/>
  <c r="N1375" i="3"/>
  <c r="O1375" i="3" s="1"/>
  <c r="N1376" i="3"/>
  <c r="O1376" i="3" s="1"/>
  <c r="N1377" i="3"/>
  <c r="O1377" i="3" s="1"/>
  <c r="N1378" i="3"/>
  <c r="O1378" i="3" s="1"/>
  <c r="N1379" i="3"/>
  <c r="O1379" i="3" s="1"/>
  <c r="N1380" i="3"/>
  <c r="O1380" i="3" s="1"/>
  <c r="N1381" i="3"/>
  <c r="O1381" i="3" s="1"/>
  <c r="N1382" i="3"/>
  <c r="O1382" i="3" s="1"/>
  <c r="N1383" i="3"/>
  <c r="O1383" i="3" s="1"/>
  <c r="N1384" i="3"/>
  <c r="O1384" i="3" s="1"/>
  <c r="N1386" i="3"/>
  <c r="O1386" i="3" s="1"/>
  <c r="N1387" i="3"/>
  <c r="O1387" i="3" s="1"/>
  <c r="N1388" i="3"/>
  <c r="O1388" i="3" s="1"/>
  <c r="N1389" i="3"/>
  <c r="O1389" i="3" s="1"/>
  <c r="N1390" i="3"/>
  <c r="O1390" i="3" s="1"/>
  <c r="N1391" i="3"/>
  <c r="O1391" i="3" s="1"/>
  <c r="N1392" i="3"/>
  <c r="O1392" i="3" s="1"/>
  <c r="N1393" i="3"/>
  <c r="O1393" i="3" s="1"/>
  <c r="N1394" i="3"/>
  <c r="O1394" i="3" s="1"/>
  <c r="N1395" i="3"/>
  <c r="O1395" i="3" s="1"/>
  <c r="N1396" i="3"/>
  <c r="O1396" i="3" s="1"/>
  <c r="N1397" i="3"/>
  <c r="O1397" i="3" s="1"/>
  <c r="N1398" i="3"/>
  <c r="O1398" i="3" s="1"/>
  <c r="N1399" i="3"/>
  <c r="O1399" i="3" s="1"/>
  <c r="N1400" i="3"/>
  <c r="O1400" i="3" s="1"/>
  <c r="N1401" i="3"/>
  <c r="O1401" i="3" s="1"/>
  <c r="N1402" i="3"/>
  <c r="O1402" i="3" s="1"/>
  <c r="N1403" i="3"/>
  <c r="O1403" i="3" s="1"/>
  <c r="N1405" i="3"/>
  <c r="O1405" i="3" s="1"/>
  <c r="N1406" i="3"/>
  <c r="O1406" i="3" s="1"/>
  <c r="N1407" i="3"/>
  <c r="O1407" i="3" s="1"/>
  <c r="N1408" i="3"/>
  <c r="O1408" i="3" s="1"/>
  <c r="N1409" i="3"/>
  <c r="O1409" i="3" s="1"/>
  <c r="N1410" i="3"/>
  <c r="O1410" i="3" s="1"/>
  <c r="N1411" i="3"/>
  <c r="O1411" i="3" s="1"/>
  <c r="N1412" i="3"/>
  <c r="O1412" i="3" s="1"/>
  <c r="N1413" i="3"/>
  <c r="O1413" i="3" s="1"/>
  <c r="N1414" i="3"/>
  <c r="O1414" i="3" s="1"/>
  <c r="N1415" i="3"/>
  <c r="O1415" i="3" s="1"/>
  <c r="N1416" i="3"/>
  <c r="O1416" i="3" s="1"/>
  <c r="N1417" i="3"/>
  <c r="O1417" i="3" s="1"/>
  <c r="N1418" i="3"/>
  <c r="O1418" i="3" s="1"/>
  <c r="N1419" i="3"/>
  <c r="O1419" i="3" s="1"/>
  <c r="N1420" i="3"/>
  <c r="O1420" i="3" s="1"/>
  <c r="N1421" i="3"/>
  <c r="O1421" i="3" s="1"/>
  <c r="N1422" i="3"/>
  <c r="O1422" i="3" s="1"/>
  <c r="N1423" i="3"/>
  <c r="O1423" i="3" s="1"/>
  <c r="N1424" i="3"/>
  <c r="O1424" i="3" s="1"/>
  <c r="N1425" i="3"/>
  <c r="O1425" i="3" s="1"/>
  <c r="N1426" i="3"/>
  <c r="O1426" i="3" s="1"/>
  <c r="N1427" i="3"/>
  <c r="O1427" i="3" s="1"/>
  <c r="N1428" i="3"/>
  <c r="O1428" i="3" s="1"/>
  <c r="N1431" i="3"/>
  <c r="O1431" i="3" s="1"/>
  <c r="N1432" i="3"/>
  <c r="O1432" i="3" s="1"/>
  <c r="N1433" i="3"/>
  <c r="O1433" i="3" s="1"/>
  <c r="N1434" i="3"/>
  <c r="O1434" i="3" s="1"/>
  <c r="N1435" i="3"/>
  <c r="O1435" i="3" s="1"/>
  <c r="N1436" i="3"/>
  <c r="O1436" i="3" s="1"/>
  <c r="N1437" i="3"/>
  <c r="O1437" i="3" s="1"/>
  <c r="N1438" i="3"/>
  <c r="O1438" i="3" s="1"/>
  <c r="N1439" i="3"/>
  <c r="O1439" i="3" s="1"/>
  <c r="N1440" i="3"/>
  <c r="O1440" i="3" s="1"/>
  <c r="N1441" i="3"/>
  <c r="O1441" i="3" s="1"/>
  <c r="N1442" i="3"/>
  <c r="O1442" i="3" s="1"/>
  <c r="N1443" i="3"/>
  <c r="O1443" i="3" s="1"/>
  <c r="N1444" i="3"/>
  <c r="O1444" i="3" s="1"/>
  <c r="N1445" i="3"/>
  <c r="O1445" i="3" s="1"/>
  <c r="N1446" i="3"/>
  <c r="O1446" i="3" s="1"/>
  <c r="N1447" i="3"/>
  <c r="O1447" i="3" s="1"/>
  <c r="N1448" i="3"/>
  <c r="O1448" i="3" s="1"/>
  <c r="N1449" i="3"/>
  <c r="O1449" i="3" s="1"/>
  <c r="N1450" i="3"/>
  <c r="O1450" i="3" s="1"/>
  <c r="N1451" i="3"/>
  <c r="O1451" i="3" s="1"/>
  <c r="N1452" i="3"/>
  <c r="O1452" i="3" s="1"/>
  <c r="N1453" i="3"/>
  <c r="O1453" i="3" s="1"/>
  <c r="N1454" i="3"/>
  <c r="O1454" i="3" s="1"/>
  <c r="N1455" i="3"/>
  <c r="O1455" i="3" s="1"/>
  <c r="N1456" i="3"/>
  <c r="O1456" i="3" s="1"/>
  <c r="N1457" i="3"/>
  <c r="O1457" i="3" s="1"/>
  <c r="N1458" i="3"/>
  <c r="O1458" i="3" s="1"/>
  <c r="N1459" i="3"/>
  <c r="O1459" i="3" s="1"/>
  <c r="N1460" i="3"/>
  <c r="O1460" i="3" s="1"/>
  <c r="N1461" i="3"/>
  <c r="O1461" i="3" s="1"/>
  <c r="N1462" i="3"/>
  <c r="O1462" i="3" s="1"/>
  <c r="N1463" i="3"/>
  <c r="O1463" i="3" s="1"/>
  <c r="N1464" i="3"/>
  <c r="O1464" i="3" s="1"/>
  <c r="N1465" i="3"/>
  <c r="O1465" i="3" s="1"/>
  <c r="N1466" i="3"/>
  <c r="O1466" i="3" s="1"/>
  <c r="N1467" i="3"/>
  <c r="O1467" i="3" s="1"/>
  <c r="N1468" i="3"/>
  <c r="O1468" i="3" s="1"/>
  <c r="N1469" i="3"/>
  <c r="O1469" i="3" s="1"/>
  <c r="N1470" i="3"/>
  <c r="O1470" i="3" s="1"/>
  <c r="N1471" i="3"/>
  <c r="O1471" i="3" s="1"/>
  <c r="N1472" i="3"/>
  <c r="O1472" i="3" s="1"/>
  <c r="N1473" i="3"/>
  <c r="O1473" i="3" s="1"/>
  <c r="N1474" i="3"/>
  <c r="O1474" i="3" s="1"/>
  <c r="N1475" i="3"/>
  <c r="O1475" i="3" s="1"/>
  <c r="N1476" i="3"/>
  <c r="O1476" i="3" s="1"/>
  <c r="N1477" i="3"/>
  <c r="O1477" i="3" s="1"/>
  <c r="N1478" i="3"/>
  <c r="O1478" i="3" s="1"/>
  <c r="N1479" i="3"/>
  <c r="O1479" i="3" s="1"/>
  <c r="N1480" i="3"/>
  <c r="O1480" i="3" s="1"/>
  <c r="N1481" i="3"/>
  <c r="O1481" i="3" s="1"/>
  <c r="N1482" i="3"/>
  <c r="O1482" i="3" s="1"/>
  <c r="N1483" i="3"/>
  <c r="O1483" i="3" s="1"/>
  <c r="N1484" i="3"/>
  <c r="O1484" i="3" s="1"/>
  <c r="N1485" i="3"/>
  <c r="O1485" i="3" s="1"/>
  <c r="N1486" i="3"/>
  <c r="O1486" i="3" s="1"/>
  <c r="N1487" i="3"/>
  <c r="O1487" i="3" s="1"/>
  <c r="N1488" i="3"/>
  <c r="O1488" i="3" s="1"/>
  <c r="N1489" i="3"/>
  <c r="O1489" i="3" s="1"/>
  <c r="N1490" i="3"/>
  <c r="O1490" i="3" s="1"/>
  <c r="N1491" i="3"/>
  <c r="O1491" i="3" s="1"/>
  <c r="N1492" i="3"/>
  <c r="O1492" i="3" s="1"/>
  <c r="N1493" i="3"/>
  <c r="O1493" i="3" s="1"/>
  <c r="N1494" i="3"/>
  <c r="O1494" i="3" s="1"/>
  <c r="N1495" i="3"/>
  <c r="O1495" i="3" s="1"/>
  <c r="N1496" i="3"/>
  <c r="O1496" i="3" s="1"/>
  <c r="N1497" i="3"/>
  <c r="O1497" i="3" s="1"/>
  <c r="N1498" i="3"/>
  <c r="O1498" i="3" s="1"/>
  <c r="N1499" i="3"/>
  <c r="O1499" i="3" s="1"/>
  <c r="N1500" i="3"/>
  <c r="O1500" i="3" s="1"/>
  <c r="N1501" i="3"/>
  <c r="O1501" i="3" s="1"/>
  <c r="N1502" i="3"/>
  <c r="O1502" i="3" s="1"/>
  <c r="N1503" i="3"/>
  <c r="O1503" i="3" s="1"/>
  <c r="N1504" i="3"/>
  <c r="O1504" i="3" s="1"/>
  <c r="N1505" i="3"/>
  <c r="O1505" i="3" s="1"/>
  <c r="N1506" i="3"/>
  <c r="O1506" i="3" s="1"/>
  <c r="N1507" i="3"/>
  <c r="O1507" i="3" s="1"/>
  <c r="N1508" i="3"/>
  <c r="O1508" i="3" s="1"/>
  <c r="N1509" i="3"/>
  <c r="O1509" i="3" s="1"/>
  <c r="N1510" i="3"/>
  <c r="O1510" i="3" s="1"/>
  <c r="N1511" i="3"/>
  <c r="O1511" i="3" s="1"/>
  <c r="N1512" i="3"/>
  <c r="O1512" i="3" s="1"/>
  <c r="N1513" i="3"/>
  <c r="O1513" i="3" s="1"/>
  <c r="N1514" i="3"/>
  <c r="O1514" i="3" s="1"/>
  <c r="N1515" i="3"/>
  <c r="O1515" i="3" s="1"/>
  <c r="N1516" i="3"/>
  <c r="O1516" i="3" s="1"/>
  <c r="N1517" i="3"/>
  <c r="O1517" i="3" s="1"/>
  <c r="N1518" i="3"/>
  <c r="O1518" i="3" s="1"/>
  <c r="N1519" i="3"/>
  <c r="O1519" i="3" s="1"/>
  <c r="N1520" i="3"/>
  <c r="O1520" i="3" s="1"/>
  <c r="N1521" i="3"/>
  <c r="O1521" i="3" s="1"/>
  <c r="N1522" i="3"/>
  <c r="O1522" i="3" s="1"/>
  <c r="N1523" i="3"/>
  <c r="O1523" i="3" s="1"/>
  <c r="N1524" i="3"/>
  <c r="O1524" i="3" s="1"/>
  <c r="N1525" i="3"/>
  <c r="O1525" i="3" s="1"/>
  <c r="N1526" i="3"/>
  <c r="O1526" i="3" s="1"/>
  <c r="N1527" i="3"/>
  <c r="O1527" i="3" s="1"/>
  <c r="N1528" i="3"/>
  <c r="O1528" i="3" s="1"/>
  <c r="N1529" i="3"/>
  <c r="O1529" i="3" s="1"/>
  <c r="N1530" i="3"/>
  <c r="O1530" i="3" s="1"/>
  <c r="N1531" i="3"/>
  <c r="O1531" i="3" s="1"/>
  <c r="N1532" i="3"/>
  <c r="O1532" i="3" s="1"/>
  <c r="N1533" i="3"/>
  <c r="O1533" i="3" s="1"/>
  <c r="N1534" i="3"/>
  <c r="O1534" i="3" s="1"/>
  <c r="N1535" i="3"/>
  <c r="O1535" i="3" s="1"/>
  <c r="N1536" i="3"/>
  <c r="O1536" i="3" s="1"/>
  <c r="N1537" i="3"/>
  <c r="O1537" i="3" s="1"/>
  <c r="N1538" i="3"/>
  <c r="O1538" i="3" s="1"/>
  <c r="N1539" i="3"/>
  <c r="O1539" i="3" s="1"/>
  <c r="N1540" i="3"/>
  <c r="O1540" i="3" s="1"/>
  <c r="N1541" i="3"/>
  <c r="O1541" i="3" s="1"/>
  <c r="N1542" i="3"/>
  <c r="O1542" i="3" s="1"/>
  <c r="N1543" i="3"/>
  <c r="O1543" i="3" s="1"/>
  <c r="N1544" i="3"/>
  <c r="O1544" i="3" s="1"/>
  <c r="N1545" i="3"/>
  <c r="O1545" i="3" s="1"/>
  <c r="N1546" i="3"/>
  <c r="O1546" i="3" s="1"/>
  <c r="N1547" i="3"/>
  <c r="O1547" i="3" s="1"/>
  <c r="N1548" i="3"/>
  <c r="O1548" i="3" s="1"/>
  <c r="N1549" i="3"/>
  <c r="O1549" i="3" s="1"/>
  <c r="N1550" i="3"/>
  <c r="O1550" i="3" s="1"/>
  <c r="N1551" i="3"/>
  <c r="O1551" i="3" s="1"/>
  <c r="N1552" i="3"/>
  <c r="O1552" i="3" s="1"/>
  <c r="N1553" i="3"/>
  <c r="O1553" i="3" s="1"/>
  <c r="N1555" i="3"/>
  <c r="O1555" i="3" s="1"/>
  <c r="N1556" i="3"/>
  <c r="O1556" i="3" s="1"/>
  <c r="N1557" i="3"/>
  <c r="O1557" i="3" s="1"/>
  <c r="N1558" i="3"/>
  <c r="O1558" i="3" s="1"/>
  <c r="N1559" i="3"/>
  <c r="O1559" i="3" s="1"/>
  <c r="N1560" i="3"/>
  <c r="O1560" i="3" s="1"/>
  <c r="N1561" i="3"/>
  <c r="O1561" i="3" s="1"/>
  <c r="N1563" i="3"/>
  <c r="O1563" i="3" s="1"/>
  <c r="N1564" i="3"/>
  <c r="O1564" i="3" s="1"/>
  <c r="N1565" i="3"/>
  <c r="O1565" i="3" s="1"/>
  <c r="N1566" i="3"/>
  <c r="O1566" i="3" s="1"/>
  <c r="N1567" i="3"/>
  <c r="O1567" i="3" s="1"/>
  <c r="N1568" i="3"/>
  <c r="O1568" i="3" s="1"/>
  <c r="N1569" i="3"/>
  <c r="O1569" i="3" s="1"/>
  <c r="N1570" i="3"/>
  <c r="O1570" i="3" s="1"/>
  <c r="N1571" i="3"/>
  <c r="O1571" i="3" s="1"/>
  <c r="N1572" i="3"/>
  <c r="O1572" i="3" s="1"/>
  <c r="N1573" i="3"/>
  <c r="O1573" i="3" s="1"/>
  <c r="N1574" i="3"/>
  <c r="O1574" i="3" s="1"/>
  <c r="N1575" i="3"/>
  <c r="O1575" i="3" s="1"/>
  <c r="N1576" i="3"/>
  <c r="O1576" i="3" s="1"/>
  <c r="N1577" i="3"/>
  <c r="O1577" i="3" s="1"/>
  <c r="N1578" i="3"/>
  <c r="O1578" i="3" s="1"/>
  <c r="N1579" i="3"/>
  <c r="O1579" i="3" s="1"/>
  <c r="N1580" i="3"/>
  <c r="O1580" i="3" s="1"/>
  <c r="N1581" i="3"/>
  <c r="O1581" i="3" s="1"/>
  <c r="N1582" i="3"/>
  <c r="O1582" i="3" s="1"/>
  <c r="N1583" i="3"/>
  <c r="O1583" i="3" s="1"/>
  <c r="N1584" i="3"/>
  <c r="O1584" i="3" s="1"/>
  <c r="N1585" i="3"/>
  <c r="O1585" i="3" s="1"/>
  <c r="N1586" i="3"/>
  <c r="O1586" i="3" s="1"/>
  <c r="N1587" i="3"/>
  <c r="O1587" i="3" s="1"/>
  <c r="N1588" i="3"/>
  <c r="O1588" i="3" s="1"/>
  <c r="N1589" i="3"/>
  <c r="O1589" i="3" s="1"/>
  <c r="N1590" i="3"/>
  <c r="O1590" i="3" s="1"/>
  <c r="N1591" i="3"/>
  <c r="O1591" i="3" s="1"/>
  <c r="N1592" i="3"/>
  <c r="O1592" i="3" s="1"/>
  <c r="N1593" i="3"/>
  <c r="O1593" i="3" s="1"/>
  <c r="N1594" i="3"/>
  <c r="O1594" i="3" s="1"/>
  <c r="N1595" i="3"/>
  <c r="O1595" i="3" s="1"/>
  <c r="N1596" i="3"/>
  <c r="O1596" i="3" s="1"/>
  <c r="N1597" i="3"/>
  <c r="O1597" i="3" s="1"/>
  <c r="N1598" i="3"/>
  <c r="O1598" i="3" s="1"/>
  <c r="N1599" i="3"/>
  <c r="O1599" i="3" s="1"/>
  <c r="N1600" i="3"/>
  <c r="O1600" i="3" s="1"/>
  <c r="N1601" i="3"/>
  <c r="O1601" i="3" s="1"/>
  <c r="N1602" i="3"/>
  <c r="O1602" i="3" s="1"/>
  <c r="N1604" i="3"/>
  <c r="O1604" i="3" s="1"/>
  <c r="N1605" i="3"/>
  <c r="O1605" i="3" s="1"/>
  <c r="N1606" i="3"/>
  <c r="O1606" i="3" s="1"/>
  <c r="N1607" i="3"/>
  <c r="O1607" i="3" s="1"/>
  <c r="N1608" i="3"/>
  <c r="O1608" i="3" s="1"/>
  <c r="N1609" i="3"/>
  <c r="O1609" i="3" s="1"/>
  <c r="N1610" i="3"/>
  <c r="O1610" i="3" s="1"/>
  <c r="N1611" i="3"/>
  <c r="O1611" i="3" s="1"/>
  <c r="N1612" i="3"/>
  <c r="O1612" i="3" s="1"/>
  <c r="N1613" i="3"/>
  <c r="O1613" i="3" s="1"/>
  <c r="N1614" i="3"/>
  <c r="O1614" i="3" s="1"/>
  <c r="N1615" i="3"/>
  <c r="O1615" i="3" s="1"/>
  <c r="N1616" i="3"/>
  <c r="O1616" i="3" s="1"/>
  <c r="N1617" i="3"/>
  <c r="O1617" i="3" s="1"/>
  <c r="N1618" i="3"/>
  <c r="O1618" i="3" s="1"/>
  <c r="N1619" i="3"/>
  <c r="O1619" i="3" s="1"/>
  <c r="N1620" i="3"/>
  <c r="O1620" i="3" s="1"/>
  <c r="N1622" i="3"/>
  <c r="O1622" i="3" s="1"/>
  <c r="N1623" i="3"/>
  <c r="O1623" i="3" s="1"/>
  <c r="N1624" i="3"/>
  <c r="O1624" i="3" s="1"/>
  <c r="N1625" i="3"/>
  <c r="O1625" i="3" s="1"/>
  <c r="N1626" i="3"/>
  <c r="O1626" i="3" s="1"/>
  <c r="N1627" i="3"/>
  <c r="O1627" i="3" s="1"/>
  <c r="N1628" i="3"/>
  <c r="O1628" i="3" s="1"/>
  <c r="N1629" i="3"/>
  <c r="O1629" i="3" s="1"/>
  <c r="N1630" i="3"/>
  <c r="O1630" i="3" s="1"/>
  <c r="N1631" i="3"/>
  <c r="O1631" i="3" s="1"/>
  <c r="N1632" i="3"/>
  <c r="O1632" i="3" s="1"/>
  <c r="N1633" i="3"/>
  <c r="O1633" i="3" s="1"/>
  <c r="N1634" i="3"/>
  <c r="O1634" i="3" s="1"/>
  <c r="N1635" i="3"/>
  <c r="O1635" i="3" s="1"/>
  <c r="N1636" i="3"/>
  <c r="O1636" i="3" s="1"/>
  <c r="N1637" i="3"/>
  <c r="O1637" i="3" s="1"/>
  <c r="N1638" i="3"/>
  <c r="O1638" i="3" s="1"/>
  <c r="N1639" i="3"/>
  <c r="O1639" i="3" s="1"/>
  <c r="N1640" i="3"/>
  <c r="O1640" i="3" s="1"/>
  <c r="N1641" i="3"/>
  <c r="O1641" i="3" s="1"/>
  <c r="N1643" i="3"/>
  <c r="O1643" i="3" s="1"/>
  <c r="N1644" i="3"/>
  <c r="O1644" i="3" s="1"/>
  <c r="N1645" i="3"/>
  <c r="O1645" i="3" s="1"/>
  <c r="N1646" i="3"/>
  <c r="O1646" i="3" s="1"/>
  <c r="N1647" i="3"/>
  <c r="O1647" i="3" s="1"/>
  <c r="N1648" i="3"/>
  <c r="O1648" i="3" s="1"/>
  <c r="N1649" i="3"/>
  <c r="O1649" i="3" s="1"/>
  <c r="N1650" i="3"/>
  <c r="O1650" i="3" s="1"/>
  <c r="N1651" i="3"/>
  <c r="O1651" i="3" s="1"/>
  <c r="N1652" i="3"/>
  <c r="O1652" i="3" s="1"/>
  <c r="N1653" i="3"/>
  <c r="O1653" i="3" s="1"/>
  <c r="T2" i="3"/>
  <c r="T3" i="3"/>
  <c r="T4" i="3"/>
  <c r="T5" i="3"/>
  <c r="T6" i="3"/>
  <c r="T7" i="3"/>
  <c r="T8" i="3"/>
  <c r="T9" i="3"/>
  <c r="T10" i="3"/>
  <c r="T11" i="3"/>
  <c r="T12" i="3"/>
  <c r="U12" i="3" s="1"/>
  <c r="T13" i="3"/>
  <c r="U13" i="3" s="1"/>
  <c r="T14" i="3"/>
  <c r="U14" i="3" s="1"/>
  <c r="T15" i="3"/>
  <c r="U15" i="3" s="1"/>
  <c r="T16" i="3"/>
  <c r="U16" i="3" s="1"/>
  <c r="T17" i="3"/>
  <c r="U17" i="3" s="1"/>
  <c r="T18" i="3"/>
  <c r="U18" i="3" s="1"/>
  <c r="T19" i="3"/>
  <c r="U19" i="3" s="1"/>
  <c r="T20" i="3"/>
  <c r="U20" i="3" s="1"/>
  <c r="T21" i="3"/>
  <c r="U21" i="3" s="1"/>
  <c r="T22" i="3"/>
  <c r="U22" i="3" s="1"/>
  <c r="T23" i="3"/>
  <c r="U23" i="3" s="1"/>
  <c r="T24" i="3"/>
  <c r="U24" i="3" s="1"/>
  <c r="T25" i="3"/>
  <c r="U25" i="3" s="1"/>
  <c r="T26" i="3"/>
  <c r="U26" i="3" s="1"/>
  <c r="T27" i="3"/>
  <c r="U27" i="3" s="1"/>
  <c r="T28" i="3"/>
  <c r="U28" i="3" s="1"/>
  <c r="T29" i="3"/>
  <c r="U29" i="3" s="1"/>
  <c r="T30" i="3"/>
  <c r="U30" i="3" s="1"/>
  <c r="T31" i="3"/>
  <c r="U31" i="3" s="1"/>
  <c r="T32" i="3"/>
  <c r="U32" i="3" s="1"/>
  <c r="T33" i="3"/>
  <c r="U33" i="3" s="1"/>
  <c r="H956" i="1"/>
  <c r="H957" i="1"/>
  <c r="H958" i="1"/>
  <c r="H959" i="1"/>
  <c r="H960" i="1"/>
  <c r="H961" i="1"/>
  <c r="H962" i="1"/>
  <c r="H963" i="1"/>
  <c r="H964" i="1"/>
  <c r="H965" i="1"/>
  <c r="H966" i="1"/>
  <c r="H967" i="1"/>
  <c r="H968" i="1"/>
  <c r="H969" i="1"/>
  <c r="H970" i="1"/>
  <c r="H971" i="1"/>
  <c r="H972" i="1"/>
  <c r="H973" i="1"/>
  <c r="H974" i="1"/>
  <c r="H975" i="1"/>
  <c r="H976" i="1"/>
  <c r="H977" i="1"/>
  <c r="H978" i="1"/>
  <c r="H979"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55" i="1"/>
  <c r="H56" i="1"/>
  <c r="H57" i="1"/>
  <c r="H58" i="1"/>
  <c r="H59" i="1"/>
  <c r="H60" i="1"/>
  <c r="H61" i="1"/>
  <c r="H62" i="1"/>
  <c r="H63" i="1"/>
  <c r="H64" i="1"/>
  <c r="H43" i="1"/>
  <c r="H44" i="1"/>
  <c r="H46" i="1"/>
  <c r="H50" i="1"/>
  <c r="H52" i="1"/>
  <c r="H53" i="1"/>
  <c r="H54" i="1"/>
  <c r="H42" i="1"/>
  <c r="L1654" i="3" l="1"/>
  <c r="L1653" i="3"/>
  <c r="L1652" i="3"/>
  <c r="L1651" i="3"/>
  <c r="L1650" i="3"/>
  <c r="L1649" i="3"/>
  <c r="L1648" i="3"/>
  <c r="L1647" i="3"/>
  <c r="L1646" i="3"/>
  <c r="L1645" i="3"/>
  <c r="L1644" i="3"/>
  <c r="L1643" i="3"/>
  <c r="L1641" i="3"/>
  <c r="L1640" i="3"/>
  <c r="L1639" i="3"/>
  <c r="L1638" i="3"/>
  <c r="L1637" i="3"/>
  <c r="L1636" i="3"/>
  <c r="L1635" i="3"/>
  <c r="L1634" i="3"/>
  <c r="L1633" i="3"/>
  <c r="L1632" i="3"/>
  <c r="L1631" i="3"/>
  <c r="L1630" i="3"/>
  <c r="L1629" i="3"/>
  <c r="L1628" i="3"/>
  <c r="L1627" i="3"/>
  <c r="L1626" i="3"/>
  <c r="L1625" i="3"/>
  <c r="L1624" i="3"/>
  <c r="L1623" i="3"/>
  <c r="L1622" i="3"/>
  <c r="L1620" i="3"/>
  <c r="L1619" i="3"/>
  <c r="L1618" i="3"/>
  <c r="L1617" i="3"/>
  <c r="L1616" i="3"/>
  <c r="L1615" i="3"/>
  <c r="L1614" i="3"/>
  <c r="L1613" i="3"/>
  <c r="L1612" i="3"/>
  <c r="L1611" i="3"/>
  <c r="L1610" i="3"/>
  <c r="L1609" i="3"/>
  <c r="L1608" i="3"/>
  <c r="L1607" i="3"/>
  <c r="L1606" i="3"/>
  <c r="L1605" i="3"/>
  <c r="L1604" i="3"/>
  <c r="L1602" i="3"/>
  <c r="L1601" i="3"/>
  <c r="L1600" i="3"/>
  <c r="L1599" i="3"/>
  <c r="L1598" i="3"/>
  <c r="L1597" i="3"/>
  <c r="L1596" i="3"/>
  <c r="L1595" i="3"/>
  <c r="L1594" i="3"/>
  <c r="L1593" i="3"/>
  <c r="L1592" i="3"/>
  <c r="L1591" i="3"/>
  <c r="L1590" i="3"/>
  <c r="L1589" i="3"/>
  <c r="L1588" i="3"/>
  <c r="L1587" i="3"/>
  <c r="L1586" i="3"/>
  <c r="L1585" i="3"/>
  <c r="L1584" i="3"/>
  <c r="L1583" i="3"/>
  <c r="L1582" i="3"/>
  <c r="L1581" i="3"/>
  <c r="L1580" i="3"/>
  <c r="L1579" i="3"/>
  <c r="L1578" i="3"/>
  <c r="L1577" i="3"/>
  <c r="L1576" i="3"/>
  <c r="L1575" i="3"/>
  <c r="L1574" i="3"/>
  <c r="L1573" i="3"/>
  <c r="L1572" i="3"/>
  <c r="L1571" i="3"/>
  <c r="L1570" i="3"/>
  <c r="L1569" i="3"/>
  <c r="L1568" i="3"/>
  <c r="L1567" i="3"/>
  <c r="L1566" i="3"/>
  <c r="L1565" i="3"/>
  <c r="L1564" i="3"/>
  <c r="L1563" i="3"/>
  <c r="L1561" i="3"/>
  <c r="L1560" i="3"/>
  <c r="L1559" i="3"/>
  <c r="L1558" i="3"/>
  <c r="L1557" i="3"/>
  <c r="L1556" i="3"/>
  <c r="L1555" i="3"/>
  <c r="L1553" i="3"/>
  <c r="L1552" i="3"/>
  <c r="L1551" i="3"/>
  <c r="L1550" i="3"/>
  <c r="L1549" i="3"/>
  <c r="L1548" i="3"/>
  <c r="L1547" i="3"/>
  <c r="L1546" i="3"/>
  <c r="L1545" i="3"/>
  <c r="L1544" i="3"/>
  <c r="L1543" i="3"/>
  <c r="L1542" i="3"/>
  <c r="L1541" i="3"/>
  <c r="L1540" i="3"/>
  <c r="L1539" i="3"/>
  <c r="L1538" i="3"/>
  <c r="L1537" i="3"/>
  <c r="L1536" i="3"/>
  <c r="L1535" i="3"/>
  <c r="L1534" i="3"/>
  <c r="L1533" i="3"/>
  <c r="L1532" i="3"/>
  <c r="L1531" i="3"/>
  <c r="L1530" i="3"/>
  <c r="L1529" i="3"/>
  <c r="L1528" i="3"/>
  <c r="L1527" i="3"/>
  <c r="L1526" i="3"/>
  <c r="L1525" i="3"/>
  <c r="L1524" i="3"/>
  <c r="L1523" i="3"/>
  <c r="L1522" i="3"/>
  <c r="L1521" i="3"/>
  <c r="L1520" i="3"/>
  <c r="L1519" i="3"/>
  <c r="L1518" i="3"/>
  <c r="L1517" i="3"/>
  <c r="L1516" i="3"/>
  <c r="L1515" i="3"/>
  <c r="L1514" i="3"/>
  <c r="L1513" i="3"/>
  <c r="L1512" i="3"/>
  <c r="L1511" i="3"/>
  <c r="L1510" i="3"/>
  <c r="L1509" i="3"/>
  <c r="L1508" i="3"/>
  <c r="L1507" i="3"/>
  <c r="L1506" i="3"/>
  <c r="L1505" i="3"/>
  <c r="L1504" i="3"/>
  <c r="L1503" i="3"/>
  <c r="L1502" i="3"/>
  <c r="L1501" i="3"/>
  <c r="L1500" i="3"/>
  <c r="L1498" i="3"/>
  <c r="L1497" i="3"/>
  <c r="L1496" i="3"/>
  <c r="L1495" i="3"/>
  <c r="L1494" i="3"/>
  <c r="L1493" i="3"/>
  <c r="L1492" i="3"/>
  <c r="L1491" i="3"/>
  <c r="L1490" i="3"/>
  <c r="L1489" i="3"/>
  <c r="L1488" i="3"/>
  <c r="L1487" i="3"/>
  <c r="L1486" i="3"/>
  <c r="L1485" i="3"/>
  <c r="L1484" i="3"/>
  <c r="L1483" i="3"/>
  <c r="L1482" i="3"/>
  <c r="L1481" i="3"/>
  <c r="L1480" i="3"/>
  <c r="L1479" i="3"/>
  <c r="L1478" i="3"/>
  <c r="L1477" i="3"/>
  <c r="L1476" i="3"/>
  <c r="L1475" i="3"/>
  <c r="L1474" i="3"/>
  <c r="L1473" i="3"/>
  <c r="L1472" i="3"/>
  <c r="L1471" i="3"/>
  <c r="L1470" i="3"/>
  <c r="L1469" i="3"/>
  <c r="L1468" i="3"/>
  <c r="L1467" i="3"/>
  <c r="L1466" i="3"/>
  <c r="L1465" i="3"/>
  <c r="L1464" i="3"/>
  <c r="L1463" i="3"/>
  <c r="L1462" i="3"/>
  <c r="L1461" i="3"/>
  <c r="L1460" i="3"/>
  <c r="L1459" i="3"/>
  <c r="L1458" i="3"/>
  <c r="L1457" i="3"/>
  <c r="L1456" i="3"/>
  <c r="L1455" i="3"/>
  <c r="L1454" i="3"/>
  <c r="L1453" i="3"/>
  <c r="L1452" i="3"/>
  <c r="L1451" i="3"/>
  <c r="L1450" i="3"/>
  <c r="L1449" i="3"/>
  <c r="L1448" i="3"/>
  <c r="L1447" i="3"/>
  <c r="L1446" i="3"/>
  <c r="L1445" i="3"/>
  <c r="L1444" i="3"/>
  <c r="L1443" i="3"/>
  <c r="L1442" i="3"/>
  <c r="L1441" i="3"/>
  <c r="L1440" i="3"/>
  <c r="L1439" i="3"/>
  <c r="L1438" i="3"/>
  <c r="L1437" i="3"/>
  <c r="L1436" i="3"/>
  <c r="L1435" i="3"/>
  <c r="L1434" i="3"/>
  <c r="L1433" i="3"/>
  <c r="L1432" i="3"/>
  <c r="L1431" i="3"/>
  <c r="L1428" i="3"/>
  <c r="L1427" i="3"/>
  <c r="L1426" i="3"/>
  <c r="L1425" i="3"/>
  <c r="L1424" i="3"/>
  <c r="L1423" i="3"/>
  <c r="L1422" i="3"/>
  <c r="L1421" i="3"/>
  <c r="L1420" i="3"/>
  <c r="L1419" i="3"/>
  <c r="L1418" i="3"/>
  <c r="L1417" i="3"/>
  <c r="L1416" i="3"/>
  <c r="L1415" i="3"/>
  <c r="L1414" i="3"/>
  <c r="L1413" i="3"/>
  <c r="L1410" i="3"/>
  <c r="L1409" i="3"/>
  <c r="L1408" i="3"/>
  <c r="L1407" i="3"/>
  <c r="L1406" i="3"/>
  <c r="L1405" i="3"/>
  <c r="L1403" i="3"/>
  <c r="L1402" i="3"/>
  <c r="L1401" i="3"/>
  <c r="L1400" i="3"/>
  <c r="L1399" i="3"/>
  <c r="L1398" i="3"/>
  <c r="L1397" i="3"/>
  <c r="L1396" i="3"/>
  <c r="L1395" i="3"/>
  <c r="L1394" i="3"/>
  <c r="L1393" i="3"/>
  <c r="L1392" i="3"/>
  <c r="L1391" i="3"/>
  <c r="L1390" i="3"/>
  <c r="L1389" i="3"/>
  <c r="L1388" i="3"/>
  <c r="L1387" i="3"/>
  <c r="L1386" i="3"/>
  <c r="L1384" i="3"/>
  <c r="L1383" i="3"/>
  <c r="L1382" i="3"/>
  <c r="L1381" i="3"/>
  <c r="L1380" i="3"/>
  <c r="L1379" i="3"/>
  <c r="L1378" i="3"/>
  <c r="L1377" i="3"/>
  <c r="L1376" i="3"/>
  <c r="L1375" i="3"/>
  <c r="L1374" i="3"/>
  <c r="L1373" i="3"/>
  <c r="L1372" i="3"/>
  <c r="L1371" i="3"/>
  <c r="L1370" i="3"/>
  <c r="L1369" i="3"/>
  <c r="L1368" i="3"/>
  <c r="L1367" i="3"/>
  <c r="L1366" i="3"/>
  <c r="L1365" i="3"/>
  <c r="L1364" i="3"/>
  <c r="L1363" i="3"/>
  <c r="L1362" i="3"/>
  <c r="L1361" i="3"/>
  <c r="L1360" i="3"/>
  <c r="L1359" i="3"/>
  <c r="L1358" i="3"/>
  <c r="L1357" i="3"/>
  <c r="L1356" i="3"/>
  <c r="L1355" i="3"/>
  <c r="L1354" i="3"/>
  <c r="L1353" i="3"/>
  <c r="L1352" i="3"/>
  <c r="L1351" i="3"/>
  <c r="L1350" i="3"/>
  <c r="L1349" i="3"/>
  <c r="L1348" i="3"/>
  <c r="L1347" i="3"/>
  <c r="L1346" i="3"/>
  <c r="L1345" i="3"/>
  <c r="L1344" i="3"/>
  <c r="L1343" i="3"/>
  <c r="L1342" i="3"/>
  <c r="L1341" i="3"/>
  <c r="L1340" i="3"/>
  <c r="L1339" i="3"/>
  <c r="L1338" i="3"/>
  <c r="L1337" i="3"/>
  <c r="L1336" i="3"/>
  <c r="L1335" i="3"/>
  <c r="L1334" i="3"/>
  <c r="L1333" i="3"/>
  <c r="L1332" i="3"/>
  <c r="L1331" i="3"/>
  <c r="L1330" i="3"/>
  <c r="L1329" i="3"/>
  <c r="L1328" i="3"/>
  <c r="L1327" i="3"/>
  <c r="L1326" i="3"/>
  <c r="L1325" i="3"/>
  <c r="L1324" i="3"/>
  <c r="L1323" i="3"/>
  <c r="L1322" i="3"/>
  <c r="L1321" i="3"/>
  <c r="L1320" i="3"/>
  <c r="L1319" i="3"/>
  <c r="L1318" i="3"/>
  <c r="L1317" i="3"/>
  <c r="L1316" i="3"/>
  <c r="L1315" i="3"/>
  <c r="L1314" i="3"/>
  <c r="L1313" i="3"/>
  <c r="L1312" i="3"/>
  <c r="L1311" i="3"/>
  <c r="L1310" i="3"/>
  <c r="L1309" i="3"/>
  <c r="L1308" i="3"/>
  <c r="L1307" i="3"/>
  <c r="L1306" i="3"/>
  <c r="L1305" i="3"/>
  <c r="L1304" i="3"/>
  <c r="L1303" i="3"/>
  <c r="L1301" i="3"/>
  <c r="L1300" i="3"/>
  <c r="L1299" i="3"/>
  <c r="L1298" i="3"/>
  <c r="L1297" i="3"/>
  <c r="L1296" i="3"/>
  <c r="L1295" i="3"/>
  <c r="L1294" i="3"/>
  <c r="L1293" i="3"/>
  <c r="L1292" i="3"/>
  <c r="L1291" i="3"/>
  <c r="L1290" i="3"/>
  <c r="L1289" i="3"/>
  <c r="L1288" i="3"/>
  <c r="L1287" i="3"/>
  <c r="L1286" i="3"/>
  <c r="L1285" i="3"/>
  <c r="L1284" i="3"/>
  <c r="L1283" i="3"/>
  <c r="L1282" i="3"/>
  <c r="L1281" i="3"/>
  <c r="L1280" i="3"/>
  <c r="L1279" i="3"/>
  <c r="L1278" i="3"/>
  <c r="L1277" i="3"/>
  <c r="L1276" i="3"/>
  <c r="L1275" i="3"/>
  <c r="L1274" i="3"/>
  <c r="L1273" i="3"/>
  <c r="L1272" i="3"/>
  <c r="L1271" i="3"/>
  <c r="L1270" i="3"/>
  <c r="L1269" i="3"/>
  <c r="L1268" i="3"/>
  <c r="L1267" i="3"/>
  <c r="L1266" i="3"/>
  <c r="L1265" i="3"/>
  <c r="L1264" i="3"/>
  <c r="L1263" i="3"/>
  <c r="L1262" i="3"/>
  <c r="L1261" i="3"/>
  <c r="L1260" i="3"/>
  <c r="L1259" i="3"/>
  <c r="L1258" i="3"/>
  <c r="L1257" i="3"/>
  <c r="L1256" i="3"/>
  <c r="L1255" i="3"/>
  <c r="L1254" i="3"/>
  <c r="L1253" i="3"/>
  <c r="L1252" i="3"/>
  <c r="L1251" i="3"/>
  <c r="L1250" i="3"/>
  <c r="L1249" i="3"/>
  <c r="L1248" i="3"/>
  <c r="L1247" i="3"/>
  <c r="L1246" i="3"/>
  <c r="L1245" i="3"/>
  <c r="L1244" i="3"/>
  <c r="L1243" i="3"/>
  <c r="L1242" i="3"/>
  <c r="L1239" i="3"/>
  <c r="L1238" i="3"/>
  <c r="L1237" i="3"/>
  <c r="L1236" i="3"/>
  <c r="L1235" i="3"/>
  <c r="L1234" i="3"/>
  <c r="L1233" i="3"/>
  <c r="L1232" i="3"/>
  <c r="L1231" i="3"/>
  <c r="L1230" i="3"/>
  <c r="L1229" i="3"/>
  <c r="L1228" i="3"/>
  <c r="L1227" i="3"/>
  <c r="L1226" i="3"/>
  <c r="L1225" i="3"/>
  <c r="L1224" i="3"/>
  <c r="L1223" i="3"/>
  <c r="L1222" i="3"/>
  <c r="L1221" i="3"/>
  <c r="L1220" i="3"/>
  <c r="L1219" i="3"/>
  <c r="L1218" i="3"/>
  <c r="L1217" i="3"/>
  <c r="L1216" i="3"/>
  <c r="L1215" i="3"/>
  <c r="L1214" i="3"/>
  <c r="L1213" i="3"/>
  <c r="L1212" i="3"/>
  <c r="L1211" i="3"/>
  <c r="L1210" i="3"/>
  <c r="L1209" i="3"/>
  <c r="L1208" i="3"/>
  <c r="L1207" i="3"/>
  <c r="L1206" i="3"/>
  <c r="L1205" i="3"/>
  <c r="L1204" i="3"/>
  <c r="L1203" i="3"/>
  <c r="L1202" i="3"/>
  <c r="L1201" i="3"/>
  <c r="L1200" i="3"/>
  <c r="L1199" i="3"/>
  <c r="L1198" i="3"/>
  <c r="L1197" i="3"/>
  <c r="L1196" i="3"/>
  <c r="L1195" i="3"/>
  <c r="L1194" i="3"/>
  <c r="L1193" i="3"/>
  <c r="L1192" i="3"/>
  <c r="L1191" i="3"/>
  <c r="L1190" i="3"/>
  <c r="L1189" i="3"/>
  <c r="L1188" i="3"/>
  <c r="L1187" i="3"/>
  <c r="L1186" i="3"/>
  <c r="L1185" i="3"/>
  <c r="L1184" i="3"/>
  <c r="L1183" i="3"/>
  <c r="L1182" i="3"/>
  <c r="L1181" i="3"/>
  <c r="L1180" i="3"/>
  <c r="L1179" i="3"/>
  <c r="L1178" i="3"/>
  <c r="L1177" i="3"/>
  <c r="L1176" i="3"/>
  <c r="L1175" i="3"/>
  <c r="L1174" i="3"/>
  <c r="L1173" i="3"/>
  <c r="L1172" i="3"/>
  <c r="L1171" i="3"/>
  <c r="L1170" i="3"/>
  <c r="L1169" i="3"/>
  <c r="L1168" i="3"/>
  <c r="L1167" i="3"/>
  <c r="L1166" i="3"/>
  <c r="L1165" i="3"/>
  <c r="L1164" i="3"/>
  <c r="L1163" i="3"/>
  <c r="L1162" i="3"/>
  <c r="L1161" i="3"/>
  <c r="L1160" i="3"/>
  <c r="L1159" i="3"/>
  <c r="L1158" i="3"/>
  <c r="L1157" i="3"/>
  <c r="L1156" i="3"/>
  <c r="L1155" i="3"/>
  <c r="L1154" i="3"/>
  <c r="L1153" i="3"/>
  <c r="L1152" i="3"/>
  <c r="L1151" i="3"/>
  <c r="L1150" i="3"/>
  <c r="L1149" i="3"/>
  <c r="L1148" i="3"/>
  <c r="L1147" i="3"/>
  <c r="L1146" i="3"/>
  <c r="L1145" i="3"/>
  <c r="L1144" i="3"/>
  <c r="L1143" i="3"/>
  <c r="L1142" i="3"/>
  <c r="L1141" i="3"/>
  <c r="L1140" i="3"/>
  <c r="L1139" i="3"/>
  <c r="L1138" i="3"/>
  <c r="L1137" i="3"/>
  <c r="L1136" i="3"/>
  <c r="L1135" i="3"/>
  <c r="L1134" i="3"/>
  <c r="L1133" i="3"/>
  <c r="L1132" i="3"/>
  <c r="L1131" i="3"/>
  <c r="L1130" i="3"/>
  <c r="L1129" i="3"/>
  <c r="L1128" i="3"/>
  <c r="L1127" i="3"/>
  <c r="L1126" i="3"/>
  <c r="L1125" i="3"/>
  <c r="L1124" i="3"/>
  <c r="L1123" i="3"/>
  <c r="L1122" i="3"/>
  <c r="L1120" i="3"/>
  <c r="L1119" i="3"/>
  <c r="L1118" i="3"/>
  <c r="L1117" i="3"/>
  <c r="L1116" i="3"/>
  <c r="L1115" i="3"/>
  <c r="L1114" i="3"/>
  <c r="L1113" i="3"/>
  <c r="L1112" i="3"/>
  <c r="L1111" i="3"/>
  <c r="L1110" i="3"/>
  <c r="L1109" i="3"/>
  <c r="L1108" i="3"/>
  <c r="L1107" i="3"/>
  <c r="L1106" i="3"/>
  <c r="L1105" i="3"/>
  <c r="L1104" i="3"/>
  <c r="L1103" i="3"/>
  <c r="L1102" i="3"/>
  <c r="L1101" i="3"/>
  <c r="L1100" i="3"/>
  <c r="L1099" i="3"/>
  <c r="L1098" i="3"/>
  <c r="L1097" i="3"/>
  <c r="L1096" i="3"/>
  <c r="L1095" i="3"/>
  <c r="L1094" i="3"/>
  <c r="L1093" i="3"/>
  <c r="L1092" i="3"/>
  <c r="L1091" i="3"/>
  <c r="L1090" i="3"/>
  <c r="L1089" i="3"/>
  <c r="L1088" i="3"/>
  <c r="L1087" i="3"/>
  <c r="L1086" i="3"/>
  <c r="L1085" i="3"/>
  <c r="L1084" i="3"/>
  <c r="L1083" i="3"/>
  <c r="L1082" i="3"/>
  <c r="L1081" i="3"/>
  <c r="L1080" i="3"/>
  <c r="L1079" i="3"/>
  <c r="L1078" i="3"/>
  <c r="L1077" i="3"/>
  <c r="L1076" i="3"/>
  <c r="L1075" i="3"/>
  <c r="L1074" i="3"/>
  <c r="L1073" i="3"/>
  <c r="L1072" i="3"/>
  <c r="L1071" i="3"/>
  <c r="L1070" i="3"/>
  <c r="L1069" i="3"/>
  <c r="L1068" i="3"/>
  <c r="L1067" i="3"/>
  <c r="L1066" i="3"/>
  <c r="L1065" i="3"/>
  <c r="L1064" i="3"/>
  <c r="L1063" i="3"/>
  <c r="L1062" i="3"/>
  <c r="L1061" i="3"/>
  <c r="L1060" i="3"/>
  <c r="L1059" i="3"/>
  <c r="L1058" i="3"/>
  <c r="L1057" i="3"/>
  <c r="L1056" i="3"/>
  <c r="L1055" i="3"/>
  <c r="L1054" i="3"/>
  <c r="L1053" i="3"/>
  <c r="L1052" i="3"/>
  <c r="L1051" i="3"/>
  <c r="L1050" i="3"/>
  <c r="L1049" i="3"/>
  <c r="L1048" i="3"/>
  <c r="L1047" i="3"/>
  <c r="L1046" i="3"/>
  <c r="L1045" i="3"/>
  <c r="L1044" i="3"/>
  <c r="L1043" i="3"/>
  <c r="L1042" i="3"/>
  <c r="L1041" i="3"/>
  <c r="L1040" i="3"/>
  <c r="L1039" i="3"/>
  <c r="L1038" i="3"/>
  <c r="L1037" i="3"/>
  <c r="L1036" i="3"/>
  <c r="L1035" i="3"/>
  <c r="L1034" i="3"/>
  <c r="L1033" i="3"/>
  <c r="L1032" i="3"/>
  <c r="L1031" i="3"/>
  <c r="L1030" i="3"/>
  <c r="L1029" i="3"/>
  <c r="L1028" i="3"/>
  <c r="L1027" i="3"/>
  <c r="L1026" i="3"/>
  <c r="L1025" i="3"/>
  <c r="L1024" i="3"/>
  <c r="L1023" i="3"/>
  <c r="L1022" i="3"/>
  <c r="L1021" i="3"/>
  <c r="L1020" i="3"/>
  <c r="L1019" i="3"/>
  <c r="L1018" i="3"/>
  <c r="L1017" i="3"/>
  <c r="L1016" i="3"/>
  <c r="L1015" i="3"/>
  <c r="L1014" i="3"/>
  <c r="L1013" i="3"/>
  <c r="L1012" i="3"/>
  <c r="L1011" i="3"/>
  <c r="L1010" i="3"/>
  <c r="L1009" i="3"/>
  <c r="L1008" i="3"/>
  <c r="L1007" i="3"/>
  <c r="L1006" i="3"/>
  <c r="L1005" i="3"/>
  <c r="L1004" i="3"/>
  <c r="L1003" i="3"/>
  <c r="L1002" i="3"/>
  <c r="L1001" i="3"/>
  <c r="L1000" i="3"/>
  <c r="L999" i="3"/>
  <c r="L998" i="3"/>
  <c r="L997" i="3"/>
  <c r="L996" i="3"/>
  <c r="L995" i="3"/>
  <c r="L994" i="3"/>
  <c r="L993" i="3"/>
  <c r="L992" i="3"/>
  <c r="L991" i="3"/>
  <c r="L990" i="3"/>
  <c r="L989" i="3"/>
  <c r="L988" i="3"/>
  <c r="L987" i="3"/>
  <c r="L986" i="3"/>
  <c r="L985" i="3"/>
  <c r="L984" i="3"/>
  <c r="L983" i="3"/>
  <c r="L982" i="3"/>
  <c r="L981" i="3"/>
  <c r="L980" i="3"/>
  <c r="L979" i="3"/>
  <c r="L978" i="3"/>
  <c r="L977" i="3"/>
  <c r="L976" i="3"/>
  <c r="L975" i="3"/>
  <c r="L974" i="3"/>
  <c r="L973" i="3"/>
  <c r="L972" i="3"/>
  <c r="L971" i="3"/>
  <c r="L970" i="3"/>
  <c r="L969" i="3"/>
  <c r="L968" i="3"/>
  <c r="L967" i="3"/>
  <c r="L966" i="3"/>
  <c r="L965" i="3"/>
  <c r="L964" i="3"/>
  <c r="L963" i="3"/>
  <c r="L962" i="3"/>
  <c r="L961" i="3"/>
  <c r="L960" i="3"/>
  <c r="L959" i="3"/>
  <c r="L958" i="3"/>
  <c r="L957" i="3"/>
  <c r="L956" i="3"/>
  <c r="L955" i="3"/>
  <c r="L954" i="3"/>
  <c r="L953" i="3"/>
  <c r="L952" i="3"/>
  <c r="L951" i="3"/>
  <c r="L950" i="3"/>
  <c r="L949" i="3"/>
  <c r="L948" i="3"/>
  <c r="L947" i="3"/>
  <c r="L946" i="3"/>
  <c r="L945" i="3"/>
  <c r="L943" i="3"/>
  <c r="L942" i="3"/>
  <c r="L941" i="3"/>
  <c r="L940" i="3"/>
  <c r="L939" i="3"/>
  <c r="L938" i="3"/>
  <c r="L937" i="3"/>
  <c r="L936" i="3"/>
  <c r="L935" i="3"/>
  <c r="L934" i="3"/>
  <c r="L933" i="3"/>
  <c r="L932" i="3"/>
  <c r="L931" i="3"/>
  <c r="L930" i="3"/>
  <c r="L929" i="3"/>
  <c r="L928" i="3"/>
  <c r="L927" i="3"/>
  <c r="L926" i="3"/>
  <c r="L925" i="3"/>
  <c r="L924" i="3"/>
  <c r="L923" i="3"/>
  <c r="L922" i="3"/>
  <c r="L921" i="3"/>
  <c r="L920" i="3"/>
  <c r="L919" i="3"/>
  <c r="L918" i="3"/>
  <c r="L917" i="3"/>
  <c r="L916" i="3"/>
  <c r="L915" i="3"/>
  <c r="L914" i="3"/>
  <c r="L913" i="3"/>
  <c r="L912" i="3"/>
  <c r="L911" i="3"/>
  <c r="L910" i="3"/>
  <c r="L909" i="3"/>
  <c r="L908" i="3"/>
  <c r="L907" i="3"/>
  <c r="L906" i="3"/>
  <c r="L905" i="3"/>
  <c r="L904" i="3"/>
  <c r="L903" i="3"/>
  <c r="L902" i="3"/>
  <c r="L901" i="3"/>
  <c r="L900" i="3"/>
  <c r="L899" i="3"/>
  <c r="L898" i="3"/>
  <c r="L897" i="3"/>
  <c r="L896" i="3"/>
  <c r="L895" i="3"/>
  <c r="L894" i="3"/>
  <c r="L893" i="3"/>
  <c r="L892" i="3"/>
  <c r="L891" i="3"/>
  <c r="L890" i="3"/>
  <c r="L889" i="3"/>
  <c r="L888" i="3"/>
  <c r="L887" i="3"/>
  <c r="L886" i="3"/>
  <c r="L885" i="3"/>
  <c r="L884" i="3"/>
  <c r="L883" i="3"/>
  <c r="L882" i="3"/>
  <c r="L881" i="3"/>
  <c r="L880" i="3"/>
  <c r="L879" i="3"/>
  <c r="L878" i="3"/>
  <c r="L877" i="3"/>
  <c r="L876" i="3"/>
  <c r="L875" i="3"/>
  <c r="L874" i="3"/>
  <c r="L873" i="3"/>
  <c r="L872" i="3"/>
  <c r="L871" i="3"/>
  <c r="L870" i="3"/>
  <c r="L869" i="3"/>
  <c r="L868" i="3"/>
  <c r="L867" i="3"/>
  <c r="L866" i="3"/>
  <c r="L865" i="3"/>
  <c r="L864" i="3"/>
  <c r="L863" i="3"/>
  <c r="L862" i="3"/>
  <c r="L861" i="3"/>
  <c r="L860" i="3"/>
  <c r="L859" i="3"/>
  <c r="L858" i="3"/>
  <c r="L857" i="3"/>
  <c r="L856" i="3"/>
  <c r="L855" i="3"/>
  <c r="L854" i="3"/>
  <c r="L853" i="3"/>
  <c r="L852" i="3"/>
  <c r="L851" i="3"/>
  <c r="L850" i="3"/>
  <c r="L849" i="3"/>
  <c r="L848" i="3"/>
  <c r="L847" i="3"/>
  <c r="L846" i="3"/>
  <c r="L845" i="3"/>
  <c r="L844" i="3"/>
  <c r="L843" i="3"/>
  <c r="L842" i="3"/>
  <c r="L841" i="3"/>
  <c r="L840" i="3"/>
  <c r="L839" i="3"/>
  <c r="L838" i="3"/>
  <c r="L837" i="3"/>
  <c r="L836" i="3"/>
  <c r="L835" i="3"/>
  <c r="L834" i="3"/>
  <c r="L833" i="3"/>
  <c r="L832" i="3"/>
  <c r="L831" i="3"/>
  <c r="L830" i="3"/>
  <c r="L829" i="3"/>
  <c r="L828" i="3"/>
  <c r="L827" i="3"/>
  <c r="L826" i="3"/>
  <c r="L825" i="3"/>
  <c r="L824" i="3"/>
  <c r="L823" i="3"/>
  <c r="L822" i="3"/>
  <c r="L821" i="3"/>
  <c r="L820" i="3"/>
  <c r="L819" i="3"/>
  <c r="L818" i="3"/>
  <c r="L817" i="3"/>
  <c r="L816" i="3"/>
  <c r="L815" i="3"/>
  <c r="L814" i="3"/>
  <c r="L813" i="3"/>
  <c r="L812" i="3"/>
  <c r="L811" i="3"/>
  <c r="L810" i="3"/>
  <c r="L809" i="3"/>
  <c r="L808" i="3"/>
  <c r="L807" i="3"/>
  <c r="L806" i="3"/>
  <c r="L805" i="3"/>
  <c r="L804" i="3"/>
  <c r="L803" i="3"/>
  <c r="L802" i="3"/>
  <c r="L801" i="3"/>
  <c r="L800" i="3"/>
  <c r="L799" i="3"/>
  <c r="L798" i="3"/>
  <c r="L797" i="3"/>
  <c r="L796" i="3"/>
  <c r="L795" i="3"/>
  <c r="L794" i="3"/>
  <c r="L793" i="3"/>
  <c r="L792" i="3"/>
  <c r="L791" i="3"/>
  <c r="L790" i="3"/>
  <c r="L789" i="3"/>
  <c r="L788" i="3"/>
  <c r="L787" i="3"/>
  <c r="L786" i="3"/>
  <c r="L785" i="3"/>
  <c r="L784" i="3"/>
  <c r="L783" i="3"/>
  <c r="L782" i="3"/>
  <c r="L781" i="3"/>
  <c r="L780" i="3"/>
  <c r="L779" i="3"/>
  <c r="L778" i="3"/>
  <c r="L777" i="3"/>
  <c r="L776" i="3"/>
  <c r="L775" i="3"/>
  <c r="L774" i="3"/>
  <c r="L773" i="3"/>
  <c r="L772" i="3"/>
  <c r="L771" i="3"/>
  <c r="L770" i="3"/>
  <c r="L769" i="3"/>
  <c r="L768" i="3"/>
  <c r="L767" i="3"/>
  <c r="L766" i="3"/>
  <c r="L765" i="3"/>
  <c r="L764" i="3"/>
  <c r="L763" i="3"/>
  <c r="L762" i="3"/>
  <c r="L761" i="3"/>
  <c r="L760" i="3"/>
  <c r="L759" i="3"/>
  <c r="L758" i="3"/>
  <c r="L757" i="3"/>
  <c r="L756" i="3"/>
  <c r="L755" i="3"/>
  <c r="L754" i="3"/>
  <c r="L753" i="3"/>
  <c r="L752" i="3"/>
  <c r="L751" i="3"/>
  <c r="L750" i="3"/>
  <c r="L749" i="3"/>
  <c r="L748" i="3"/>
  <c r="L747" i="3"/>
  <c r="L746" i="3"/>
  <c r="L745" i="3"/>
  <c r="L744" i="3"/>
  <c r="L743" i="3"/>
  <c r="L742" i="3"/>
  <c r="L741" i="3"/>
  <c r="L740" i="3"/>
  <c r="L739" i="3"/>
  <c r="L738" i="3"/>
  <c r="L737" i="3"/>
  <c r="L736" i="3"/>
  <c r="L735" i="3"/>
  <c r="L734" i="3"/>
  <c r="L733" i="3"/>
  <c r="L732" i="3"/>
  <c r="L731" i="3"/>
  <c r="L730" i="3"/>
  <c r="L729" i="3"/>
  <c r="L728" i="3"/>
  <c r="L727" i="3"/>
  <c r="L726" i="3"/>
  <c r="L725" i="3"/>
  <c r="L724" i="3"/>
  <c r="L723" i="3"/>
  <c r="L722" i="3"/>
  <c r="L721" i="3"/>
  <c r="L720" i="3"/>
  <c r="L719" i="3"/>
  <c r="L718" i="3"/>
  <c r="L709" i="3"/>
  <c r="L708" i="3"/>
  <c r="L707" i="3"/>
  <c r="L706" i="3"/>
  <c r="L705" i="3"/>
  <c r="L704" i="3"/>
  <c r="L703" i="3"/>
  <c r="L702" i="3"/>
  <c r="L701" i="3"/>
  <c r="L700" i="3"/>
  <c r="L699" i="3"/>
  <c r="L698" i="3"/>
  <c r="L697" i="3"/>
  <c r="L696" i="3"/>
  <c r="L695" i="3"/>
  <c r="L694" i="3"/>
  <c r="L693" i="3"/>
  <c r="L692" i="3"/>
  <c r="L691" i="3"/>
  <c r="L690" i="3"/>
  <c r="L689" i="3"/>
  <c r="L688" i="3"/>
  <c r="L687" i="3"/>
  <c r="L686" i="3"/>
  <c r="L685" i="3"/>
  <c r="L684" i="3"/>
  <c r="L683" i="3"/>
  <c r="L682" i="3"/>
  <c r="L681" i="3"/>
  <c r="L680" i="3"/>
  <c r="L679" i="3"/>
  <c r="L678" i="3"/>
  <c r="L677" i="3"/>
  <c r="L676" i="3"/>
  <c r="L675" i="3"/>
  <c r="L674" i="3"/>
  <c r="L673" i="3"/>
  <c r="L672" i="3"/>
  <c r="L671" i="3"/>
  <c r="L670" i="3"/>
  <c r="L669" i="3"/>
  <c r="L668" i="3"/>
  <c r="L667" i="3"/>
  <c r="L666" i="3"/>
  <c r="L665" i="3"/>
  <c r="L664" i="3"/>
  <c r="L663" i="3"/>
  <c r="L662" i="3"/>
  <c r="L661" i="3"/>
  <c r="L660" i="3"/>
  <c r="L659" i="3"/>
  <c r="L658" i="3"/>
  <c r="L657" i="3"/>
  <c r="L656" i="3"/>
  <c r="L655" i="3"/>
  <c r="L654" i="3"/>
  <c r="L653" i="3"/>
  <c r="L652" i="3"/>
  <c r="L651" i="3"/>
  <c r="L650" i="3"/>
  <c r="L649" i="3"/>
  <c r="L648" i="3"/>
  <c r="L647" i="3"/>
  <c r="L646" i="3"/>
  <c r="L645" i="3"/>
  <c r="L644" i="3"/>
  <c r="L643" i="3"/>
  <c r="L642" i="3"/>
  <c r="L641" i="3"/>
  <c r="L640" i="3"/>
  <c r="L639" i="3"/>
  <c r="L638" i="3"/>
  <c r="L637" i="3"/>
  <c r="L636" i="3"/>
  <c r="L635" i="3"/>
  <c r="L634" i="3"/>
  <c r="L633" i="3"/>
  <c r="L632" i="3"/>
  <c r="L631" i="3"/>
  <c r="L630" i="3"/>
  <c r="L629" i="3"/>
  <c r="L628" i="3"/>
  <c r="L627" i="3"/>
  <c r="L626" i="3"/>
  <c r="L625" i="3"/>
  <c r="L624" i="3"/>
  <c r="L623" i="3"/>
  <c r="L622" i="3"/>
  <c r="L621" i="3"/>
  <c r="L620" i="3"/>
  <c r="L619" i="3"/>
  <c r="L618" i="3"/>
  <c r="L617" i="3"/>
  <c r="L616" i="3"/>
  <c r="L615" i="3"/>
  <c r="L614" i="3"/>
  <c r="L613" i="3"/>
  <c r="L612" i="3"/>
  <c r="L611" i="3"/>
  <c r="L610" i="3"/>
  <c r="L609" i="3"/>
  <c r="L608" i="3"/>
  <c r="L607" i="3"/>
  <c r="L606" i="3"/>
  <c r="L605" i="3"/>
  <c r="L604" i="3"/>
  <c r="L603" i="3"/>
  <c r="L602" i="3"/>
  <c r="L601" i="3"/>
  <c r="L600" i="3"/>
  <c r="L599" i="3"/>
  <c r="L598" i="3"/>
  <c r="L597" i="3"/>
  <c r="L596" i="3"/>
  <c r="L595" i="3"/>
  <c r="L594" i="3"/>
  <c r="L593" i="3"/>
  <c r="L592" i="3"/>
  <c r="L591" i="3"/>
  <c r="L590" i="3"/>
  <c r="L589" i="3"/>
  <c r="L588" i="3"/>
  <c r="L587" i="3"/>
  <c r="L586" i="3"/>
  <c r="L585" i="3"/>
  <c r="L584" i="3"/>
  <c r="L583" i="3"/>
  <c r="L582" i="3"/>
  <c r="L581" i="3"/>
  <c r="L580" i="3"/>
  <c r="L579" i="3"/>
  <c r="L578" i="3"/>
  <c r="L577" i="3"/>
  <c r="L576" i="3"/>
  <c r="L575" i="3"/>
  <c r="L574" i="3"/>
  <c r="L573" i="3"/>
  <c r="L572" i="3"/>
  <c r="L571" i="3"/>
  <c r="L570" i="3"/>
  <c r="L569" i="3"/>
  <c r="L568" i="3"/>
  <c r="L567" i="3"/>
  <c r="L566" i="3"/>
  <c r="L565" i="3"/>
  <c r="L564" i="3"/>
  <c r="L563" i="3"/>
  <c r="L562" i="3"/>
  <c r="L561" i="3"/>
  <c r="L560" i="3"/>
  <c r="L559" i="3"/>
  <c r="L558" i="3"/>
  <c r="L557" i="3"/>
  <c r="L556" i="3"/>
  <c r="L555" i="3"/>
  <c r="L554" i="3"/>
  <c r="L553" i="3"/>
  <c r="L552" i="3"/>
  <c r="L551" i="3"/>
  <c r="L550" i="3"/>
  <c r="L549" i="3"/>
  <c r="L548" i="3"/>
  <c r="L547" i="3"/>
  <c r="L546" i="3"/>
  <c r="L545" i="3"/>
  <c r="L544" i="3"/>
  <c r="L543" i="3"/>
  <c r="L542" i="3"/>
  <c r="L541" i="3"/>
  <c r="L540" i="3"/>
  <c r="L539" i="3"/>
  <c r="L538" i="3"/>
  <c r="L537" i="3"/>
  <c r="L536" i="3"/>
  <c r="L535" i="3"/>
  <c r="L534" i="3"/>
  <c r="L533" i="3"/>
  <c r="L532" i="3"/>
  <c r="L531" i="3"/>
  <c r="L530" i="3"/>
  <c r="L529" i="3"/>
  <c r="L528" i="3"/>
  <c r="L527" i="3"/>
  <c r="L526" i="3"/>
  <c r="L525" i="3"/>
  <c r="L524" i="3"/>
  <c r="L523" i="3"/>
  <c r="L522" i="3"/>
  <c r="L521" i="3"/>
  <c r="L520" i="3"/>
  <c r="L519" i="3"/>
  <c r="L518" i="3"/>
  <c r="L517" i="3"/>
  <c r="L516" i="3"/>
  <c r="L515" i="3"/>
  <c r="L514" i="3"/>
  <c r="L513" i="3"/>
  <c r="L512" i="3"/>
  <c r="L511" i="3"/>
  <c r="L510" i="3"/>
  <c r="L509" i="3"/>
  <c r="L508" i="3"/>
  <c r="L507" i="3"/>
  <c r="L506" i="3"/>
  <c r="L505" i="3"/>
  <c r="L504" i="3"/>
  <c r="L503" i="3"/>
  <c r="L502" i="3"/>
  <c r="L501" i="3"/>
  <c r="L500" i="3"/>
  <c r="L499" i="3"/>
  <c r="L498" i="3"/>
  <c r="L497" i="3"/>
  <c r="L496" i="3"/>
  <c r="L495" i="3"/>
  <c r="L494" i="3"/>
  <c r="L493" i="3"/>
  <c r="L492" i="3"/>
  <c r="L491" i="3"/>
  <c r="L490" i="3"/>
  <c r="L489" i="3"/>
  <c r="L488" i="3"/>
  <c r="L487" i="3"/>
  <c r="L486" i="3"/>
  <c r="L485" i="3"/>
  <c r="L484" i="3"/>
  <c r="L483" i="3"/>
  <c r="L482" i="3"/>
  <c r="L481" i="3"/>
  <c r="L480" i="3"/>
  <c r="L479" i="3"/>
  <c r="L478" i="3"/>
  <c r="L477" i="3"/>
  <c r="L476" i="3"/>
  <c r="L475" i="3"/>
  <c r="L474" i="3"/>
  <c r="L473" i="3"/>
  <c r="L472" i="3"/>
  <c r="L471" i="3"/>
  <c r="L470" i="3"/>
  <c r="L469" i="3"/>
  <c r="L468" i="3"/>
  <c r="L467" i="3"/>
  <c r="L466" i="3"/>
  <c r="L465" i="3"/>
  <c r="L464" i="3"/>
  <c r="L463" i="3"/>
  <c r="L462" i="3"/>
  <c r="L461" i="3"/>
  <c r="L460" i="3"/>
  <c r="L459" i="3"/>
  <c r="L458" i="3"/>
  <c r="L457" i="3"/>
  <c r="L456" i="3"/>
  <c r="L455" i="3"/>
  <c r="L454" i="3"/>
  <c r="L453" i="3"/>
  <c r="L452" i="3"/>
  <c r="L451" i="3"/>
  <c r="L450" i="3"/>
  <c r="L449" i="3"/>
  <c r="L448" i="3"/>
  <c r="L447" i="3"/>
  <c r="L446" i="3"/>
  <c r="L445" i="3"/>
  <c r="L444" i="3"/>
  <c r="L443" i="3"/>
  <c r="L442" i="3"/>
  <c r="L441" i="3"/>
  <c r="L440" i="3"/>
  <c r="L439" i="3"/>
  <c r="L438" i="3"/>
  <c r="L437" i="3"/>
  <c r="L436" i="3"/>
  <c r="L435" i="3"/>
  <c r="L434" i="3"/>
  <c r="L433" i="3"/>
  <c r="L432" i="3"/>
  <c r="L431" i="3"/>
  <c r="L430" i="3"/>
  <c r="L429" i="3"/>
  <c r="L428" i="3"/>
  <c r="L427" i="3"/>
  <c r="L426" i="3"/>
  <c r="L425" i="3"/>
  <c r="L424" i="3"/>
  <c r="L423" i="3"/>
  <c r="L422" i="3"/>
  <c r="L421" i="3"/>
  <c r="L420" i="3"/>
  <c r="L419" i="3"/>
  <c r="L418" i="3"/>
  <c r="L417" i="3"/>
  <c r="L416" i="3"/>
  <c r="L415" i="3"/>
  <c r="L414" i="3"/>
  <c r="L413" i="3"/>
  <c r="L412" i="3"/>
  <c r="L411" i="3"/>
  <c r="L410" i="3"/>
  <c r="L409" i="3"/>
  <c r="L408" i="3"/>
  <c r="L407" i="3"/>
  <c r="L406" i="3"/>
  <c r="L405" i="3"/>
  <c r="L404" i="3"/>
  <c r="L403" i="3"/>
  <c r="L402" i="3"/>
  <c r="L401" i="3"/>
  <c r="L400" i="3"/>
  <c r="L399" i="3"/>
  <c r="L398" i="3"/>
  <c r="L397" i="3"/>
  <c r="L396" i="3"/>
  <c r="L395" i="3"/>
  <c r="L394" i="3"/>
  <c r="L393" i="3"/>
  <c r="L392" i="3"/>
  <c r="L391" i="3"/>
  <c r="L390" i="3"/>
  <c r="L389" i="3"/>
  <c r="L388" i="3"/>
  <c r="L387" i="3"/>
  <c r="L386" i="3"/>
  <c r="L385" i="3"/>
  <c r="L384" i="3"/>
  <c r="L383" i="3"/>
  <c r="L382" i="3"/>
  <c r="L381" i="3"/>
  <c r="L380" i="3"/>
  <c r="L379" i="3"/>
  <c r="L378" i="3"/>
  <c r="L377" i="3"/>
  <c r="L376" i="3"/>
  <c r="L375" i="3"/>
  <c r="L374" i="3"/>
  <c r="L373" i="3"/>
  <c r="L372" i="3"/>
  <c r="L371" i="3"/>
  <c r="L370" i="3"/>
  <c r="L369" i="3"/>
  <c r="L368" i="3"/>
  <c r="L367" i="3"/>
  <c r="L366" i="3"/>
  <c r="L365" i="3"/>
  <c r="L364" i="3"/>
  <c r="L363" i="3"/>
  <c r="L362" i="3"/>
  <c r="L361" i="3"/>
  <c r="L360" i="3"/>
  <c r="L359" i="3"/>
  <c r="L358" i="3"/>
  <c r="L357" i="3"/>
  <c r="L356" i="3"/>
  <c r="L355" i="3"/>
  <c r="L354" i="3"/>
  <c r="L353" i="3"/>
  <c r="L352" i="3"/>
  <c r="L351" i="3"/>
  <c r="L350" i="3"/>
  <c r="L349" i="3"/>
  <c r="L348" i="3"/>
  <c r="L347" i="3"/>
  <c r="L346" i="3"/>
  <c r="L345" i="3"/>
  <c r="L344" i="3"/>
  <c r="L343" i="3"/>
  <c r="L342" i="3"/>
  <c r="L341" i="3"/>
  <c r="L340" i="3"/>
  <c r="L339" i="3"/>
  <c r="L338" i="3"/>
  <c r="L337" i="3"/>
  <c r="L336" i="3"/>
  <c r="L335" i="3"/>
  <c r="L334" i="3"/>
  <c r="L333" i="3"/>
  <c r="L332" i="3"/>
  <c r="L331" i="3"/>
  <c r="L330" i="3"/>
  <c r="L329" i="3"/>
  <c r="L328" i="3"/>
  <c r="L327" i="3"/>
  <c r="L326" i="3"/>
  <c r="L325" i="3"/>
  <c r="L324" i="3"/>
  <c r="L323" i="3"/>
  <c r="L322" i="3"/>
  <c r="L321" i="3"/>
  <c r="L320" i="3"/>
  <c r="L319" i="3"/>
  <c r="L318" i="3"/>
  <c r="L317" i="3"/>
  <c r="L316" i="3"/>
  <c r="L315" i="3"/>
  <c r="L314" i="3"/>
  <c r="L313" i="3"/>
  <c r="L312" i="3"/>
  <c r="L311" i="3"/>
  <c r="L310" i="3"/>
  <c r="L309" i="3"/>
  <c r="L308" i="3"/>
  <c r="L307" i="3"/>
  <c r="L306" i="3"/>
  <c r="L305" i="3"/>
  <c r="L304" i="3"/>
  <c r="L303" i="3"/>
  <c r="L302" i="3"/>
  <c r="L301" i="3"/>
  <c r="L300" i="3"/>
  <c r="L299" i="3"/>
  <c r="L298" i="3"/>
  <c r="L297" i="3"/>
  <c r="L296" i="3"/>
  <c r="L295" i="3"/>
  <c r="L294" i="3"/>
  <c r="L293" i="3"/>
  <c r="L292" i="3"/>
  <c r="L291" i="3"/>
  <c r="L290" i="3"/>
  <c r="L289" i="3"/>
  <c r="L288" i="3"/>
  <c r="L287" i="3"/>
  <c r="L286" i="3"/>
  <c r="L285" i="3"/>
  <c r="L284" i="3"/>
  <c r="L283" i="3"/>
  <c r="L282" i="3"/>
  <c r="L281" i="3"/>
  <c r="L280" i="3"/>
  <c r="L279" i="3"/>
  <c r="L278" i="3"/>
  <c r="L277" i="3"/>
  <c r="L276" i="3"/>
  <c r="L275" i="3"/>
  <c r="L274" i="3"/>
  <c r="L273" i="3"/>
  <c r="L272" i="3"/>
  <c r="L271" i="3"/>
  <c r="L270" i="3"/>
  <c r="L269" i="3"/>
  <c r="L268" i="3"/>
  <c r="L267" i="3"/>
  <c r="L266" i="3"/>
  <c r="L265" i="3"/>
  <c r="L264" i="3"/>
  <c r="L263" i="3"/>
  <c r="L262" i="3"/>
  <c r="L261" i="3"/>
  <c r="L260" i="3"/>
  <c r="L259" i="3"/>
  <c r="L258" i="3"/>
  <c r="L257" i="3"/>
  <c r="L256" i="3"/>
  <c r="L255" i="3"/>
  <c r="L254" i="3"/>
  <c r="L253" i="3"/>
  <c r="L252" i="3"/>
  <c r="L251" i="3"/>
  <c r="L250" i="3"/>
  <c r="L249" i="3"/>
  <c r="L248" i="3"/>
  <c r="L247" i="3"/>
  <c r="L246" i="3"/>
  <c r="L245" i="3"/>
  <c r="L244" i="3"/>
  <c r="L243" i="3"/>
  <c r="L242" i="3"/>
  <c r="L241" i="3"/>
  <c r="L240" i="3"/>
  <c r="L239" i="3"/>
  <c r="L238" i="3"/>
  <c r="L237" i="3"/>
  <c r="L236" i="3"/>
  <c r="L235" i="3"/>
  <c r="L234" i="3"/>
  <c r="L233" i="3"/>
  <c r="L232" i="3"/>
  <c r="L231" i="3"/>
  <c r="L230" i="3"/>
  <c r="L229" i="3"/>
  <c r="L228" i="3"/>
  <c r="L227" i="3"/>
  <c r="L226" i="3"/>
  <c r="L225" i="3"/>
  <c r="L224" i="3"/>
  <c r="L223" i="3"/>
  <c r="L222" i="3"/>
  <c r="L221" i="3"/>
  <c r="L220" i="3"/>
  <c r="L219" i="3"/>
  <c r="L218" i="3"/>
  <c r="L217" i="3"/>
  <c r="L216" i="3"/>
  <c r="L215" i="3"/>
  <c r="L214" i="3"/>
  <c r="L213" i="3"/>
  <c r="L212" i="3"/>
  <c r="L211" i="3"/>
  <c r="L210" i="3"/>
  <c r="L209" i="3"/>
  <c r="L208" i="3"/>
  <c r="L207" i="3"/>
  <c r="L206" i="3"/>
  <c r="L205" i="3"/>
  <c r="L204" i="3"/>
  <c r="L203" i="3"/>
  <c r="L202" i="3"/>
  <c r="L201" i="3"/>
  <c r="L200" i="3"/>
  <c r="L199" i="3"/>
  <c r="L198" i="3"/>
  <c r="L197" i="3"/>
  <c r="L196" i="3"/>
  <c r="L195" i="3"/>
  <c r="L194" i="3"/>
  <c r="L193" i="3"/>
  <c r="L192" i="3"/>
  <c r="L191" i="3"/>
  <c r="L190" i="3"/>
  <c r="L189" i="3"/>
  <c r="L188" i="3"/>
  <c r="L187" i="3"/>
  <c r="L186" i="3"/>
  <c r="L185" i="3"/>
  <c r="L184" i="3"/>
  <c r="L183" i="3"/>
  <c r="L182" i="3"/>
  <c r="L181" i="3"/>
  <c r="L180" i="3"/>
  <c r="L179" i="3"/>
  <c r="L178" i="3"/>
  <c r="L177" i="3"/>
  <c r="L176" i="3"/>
  <c r="L175" i="3"/>
  <c r="L174" i="3"/>
  <c r="L173" i="3"/>
  <c r="L172" i="3"/>
  <c r="L171" i="3"/>
  <c r="L170" i="3"/>
  <c r="L169" i="3"/>
  <c r="L168" i="3"/>
  <c r="L167" i="3"/>
  <c r="L166" i="3"/>
  <c r="L165" i="3"/>
  <c r="L164" i="3"/>
  <c r="L163" i="3"/>
  <c r="L162" i="3"/>
  <c r="L161" i="3"/>
  <c r="L160" i="3"/>
  <c r="L159" i="3"/>
  <c r="L158" i="3"/>
  <c r="L157" i="3"/>
  <c r="L156" i="3"/>
  <c r="L155" i="3"/>
  <c r="L154" i="3"/>
  <c r="L153" i="3"/>
  <c r="L152" i="3"/>
  <c r="L151" i="3"/>
  <c r="L150" i="3"/>
  <c r="L149" i="3"/>
  <c r="L148" i="3"/>
  <c r="L147" i="3"/>
  <c r="L146" i="3"/>
  <c r="L145" i="3"/>
  <c r="L144" i="3"/>
  <c r="L143" i="3"/>
  <c r="L142" i="3"/>
  <c r="L141" i="3"/>
  <c r="L140" i="3"/>
  <c r="L139" i="3"/>
  <c r="L138" i="3"/>
  <c r="L137" i="3"/>
  <c r="L136" i="3"/>
  <c r="L135" i="3"/>
  <c r="L134" i="3"/>
  <c r="L133" i="3"/>
  <c r="L132" i="3"/>
  <c r="L131" i="3"/>
  <c r="L130" i="3"/>
  <c r="L129" i="3"/>
  <c r="L128" i="3"/>
  <c r="L127" i="3"/>
  <c r="L126" i="3"/>
  <c r="L125" i="3"/>
  <c r="L124" i="3"/>
  <c r="L123" i="3"/>
  <c r="L122" i="3"/>
  <c r="L121" i="3"/>
  <c r="L120" i="3"/>
  <c r="L119" i="3"/>
  <c r="L118" i="3"/>
  <c r="L117" i="3"/>
  <c r="L116" i="3"/>
  <c r="L115" i="3"/>
  <c r="L114" i="3"/>
  <c r="L113" i="3"/>
  <c r="L112" i="3"/>
  <c r="L111" i="3"/>
  <c r="L110" i="3"/>
  <c r="L109" i="3"/>
  <c r="L108" i="3"/>
  <c r="L107" i="3"/>
  <c r="L106" i="3"/>
  <c r="L105" i="3"/>
  <c r="L104" i="3"/>
  <c r="L103" i="3"/>
  <c r="L102" i="3"/>
  <c r="L101" i="3"/>
  <c r="L100" i="3"/>
  <c r="L99" i="3"/>
  <c r="L98" i="3"/>
  <c r="L97" i="3"/>
  <c r="L96" i="3"/>
  <c r="L95" i="3"/>
  <c r="L94" i="3"/>
  <c r="L93" i="3"/>
  <c r="L92" i="3"/>
  <c r="L91" i="3"/>
  <c r="L90" i="3"/>
  <c r="L89" i="3"/>
  <c r="L88" i="3"/>
  <c r="L87" i="3"/>
  <c r="L86" i="3"/>
  <c r="L85" i="3"/>
  <c r="L84" i="3"/>
  <c r="L83" i="3"/>
  <c r="L82" i="3"/>
  <c r="L81" i="3"/>
  <c r="L80" i="3"/>
  <c r="L79" i="3"/>
  <c r="L78" i="3"/>
  <c r="L77" i="3"/>
  <c r="L76" i="3"/>
  <c r="L75" i="3"/>
  <c r="L74" i="3"/>
  <c r="L73" i="3"/>
  <c r="L72" i="3"/>
  <c r="L71" i="3"/>
  <c r="L70" i="3"/>
  <c r="L69" i="3"/>
  <c r="L68" i="3"/>
  <c r="L67" i="3"/>
  <c r="L66" i="3"/>
  <c r="L65" i="3"/>
  <c r="L64" i="3"/>
  <c r="L63" i="3"/>
  <c r="L62" i="3"/>
  <c r="L61" i="3"/>
  <c r="L60" i="3"/>
  <c r="L59" i="3"/>
  <c r="L58" i="3"/>
  <c r="L57" i="3"/>
  <c r="L56" i="3"/>
  <c r="L50" i="3"/>
  <c r="L49" i="3"/>
  <c r="L48" i="3"/>
  <c r="L47" i="3"/>
  <c r="L46" i="3"/>
  <c r="L45" i="3"/>
  <c r="L44" i="3"/>
  <c r="L43" i="3"/>
  <c r="L42" i="3"/>
  <c r="L41" i="3"/>
  <c r="L40" i="3"/>
  <c r="L39" i="3"/>
  <c r="L38" i="3"/>
  <c r="L37" i="3"/>
  <c r="L36" i="3"/>
  <c r="L35" i="3"/>
  <c r="L34" i="3"/>
  <c r="L33" i="3"/>
  <c r="L32" i="3"/>
  <c r="L31" i="3"/>
  <c r="L30" i="3"/>
  <c r="L29" i="3"/>
  <c r="L28" i="3"/>
  <c r="L27" i="3"/>
  <c r="L26" i="3"/>
  <c r="L25" i="3"/>
  <c r="L24" i="3"/>
  <c r="L23" i="3"/>
  <c r="L22" i="3"/>
  <c r="L21" i="3"/>
  <c r="L20" i="3"/>
  <c r="L19" i="3"/>
  <c r="L18" i="3"/>
  <c r="L17" i="3"/>
  <c r="L16" i="3"/>
  <c r="L15" i="3"/>
  <c r="L14" i="3"/>
  <c r="L13" i="3"/>
  <c r="L12" i="3"/>
  <c r="L11" i="3"/>
  <c r="L10" i="3"/>
  <c r="L9" i="3"/>
  <c r="L8" i="3"/>
  <c r="L7" i="3"/>
  <c r="L6" i="3"/>
  <c r="L5" i="3"/>
  <c r="L4" i="3"/>
  <c r="L3" i="3"/>
  <c r="L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Auteur</author>
  </authors>
  <commentList>
    <comment ref="A195" authorId="0" shapeId="0" xr:uid="{00000000-0006-0000-0400-000001000000}">
      <text>
        <r>
          <rPr>
            <b/>
            <sz val="9"/>
            <color indexed="81"/>
            <rFont val="Tahoma"/>
            <family val="2"/>
          </rPr>
          <t>Auteur:</t>
        </r>
        <r>
          <rPr>
            <sz val="9"/>
            <color indexed="81"/>
            <rFont val="Tahoma"/>
            <family val="2"/>
          </rPr>
          <t xml:space="preserve">
Que met la commune dans cet art </t>
        </r>
      </text>
    </comment>
    <comment ref="C449" authorId="0" shapeId="0" xr:uid="{00000000-0006-0000-0400-000002000000}">
      <text>
        <r>
          <rPr>
            <b/>
            <sz val="9"/>
            <color indexed="81"/>
            <rFont val="Tahoma"/>
            <family val="2"/>
          </rPr>
          <t>Auteur:</t>
        </r>
        <r>
          <rPr>
            <sz val="9"/>
            <color indexed="81"/>
            <rFont val="Tahoma"/>
            <family val="2"/>
          </rPr>
          <t xml:space="preserve">
N'existe pas dans le plan régional</t>
        </r>
      </text>
    </comment>
    <comment ref="B584" authorId="0" shapeId="0" xr:uid="{00000000-0006-0000-0400-000003000000}">
      <text>
        <r>
          <rPr>
            <b/>
            <sz val="9"/>
            <color indexed="81"/>
            <rFont val="Tahoma"/>
            <family val="2"/>
          </rPr>
          <t>Auteur:</t>
        </r>
        <r>
          <rPr>
            <sz val="9"/>
            <color indexed="81"/>
            <rFont val="Tahoma"/>
            <family val="2"/>
          </rPr>
          <t xml:space="preserve">
voir PV CRUNC 02.12.22 page 5</t>
        </r>
      </text>
    </comment>
    <comment ref="B586" authorId="0" shapeId="0" xr:uid="{00000000-0006-0000-0400-000004000000}">
      <text>
        <r>
          <rPr>
            <b/>
            <sz val="9"/>
            <color indexed="81"/>
            <rFont val="Tahoma"/>
            <family val="2"/>
          </rPr>
          <t>Auteur:</t>
        </r>
        <r>
          <rPr>
            <sz val="9"/>
            <color indexed="81"/>
            <rFont val="Tahoma"/>
            <family val="2"/>
          </rPr>
          <t xml:space="preserve">
pare analogie à 99451-01</t>
        </r>
      </text>
    </comment>
    <comment ref="A629" authorId="0" shapeId="0" xr:uid="{00000000-0006-0000-0400-000005000000}">
      <text>
        <r>
          <rPr>
            <b/>
            <sz val="9"/>
            <color indexed="81"/>
            <rFont val="Tahoma"/>
            <family val="2"/>
          </rPr>
          <t>Auteur:</t>
        </r>
        <r>
          <rPr>
            <sz val="9"/>
            <color indexed="81"/>
            <rFont val="Tahoma"/>
            <family val="2"/>
          </rPr>
          <t xml:space="preserve">
on supprimerait le 111-04 pour l'inclure dans le 111-03 indicé (Réforme  ACS</t>
        </r>
      </text>
    </comment>
    <comment ref="A630" authorId="0" shapeId="0" xr:uid="{00000000-0006-0000-0400-000006000000}">
      <text>
        <r>
          <rPr>
            <b/>
            <sz val="9"/>
            <color indexed="81"/>
            <rFont val="Tahoma"/>
            <family val="2"/>
          </rPr>
          <t>Auteur:</t>
        </r>
        <r>
          <rPr>
            <sz val="9"/>
            <color indexed="81"/>
            <rFont val="Tahoma"/>
            <family val="2"/>
          </rPr>
          <t xml:space="preserve">
on supprimerait le 111-04 pour l'inclure dans le 111-03 indicé (Réforme  ACS</t>
        </r>
      </text>
    </comment>
    <comment ref="A631" authorId="0" shapeId="0" xr:uid="{00000000-0006-0000-0400-000007000000}">
      <text>
        <r>
          <rPr>
            <b/>
            <sz val="9"/>
            <color indexed="81"/>
            <rFont val="Tahoma"/>
            <family val="2"/>
          </rPr>
          <t>Auteur:</t>
        </r>
        <r>
          <rPr>
            <sz val="9"/>
            <color indexed="81"/>
            <rFont val="Tahoma"/>
            <family val="2"/>
          </rPr>
          <t xml:space="preserve">
on supprimerait le 111-04 pour l'inclure dans le 111-03 indicé (Réforme  ACS</t>
        </r>
      </text>
    </comment>
    <comment ref="A632" authorId="0" shapeId="0" xr:uid="{00000000-0006-0000-0400-000008000000}">
      <text>
        <r>
          <rPr>
            <b/>
            <sz val="9"/>
            <color indexed="81"/>
            <rFont val="Tahoma"/>
            <family val="2"/>
          </rPr>
          <t>Auteur:</t>
        </r>
        <r>
          <rPr>
            <sz val="9"/>
            <color indexed="81"/>
            <rFont val="Tahoma"/>
            <family val="2"/>
          </rPr>
          <t xml:space="preserve">
on supprimerait le 111-04 pour l'inclure dans le 111-03 indicé (Réforme  ACS</t>
        </r>
      </text>
    </comment>
    <comment ref="A670" authorId="0" shapeId="0" xr:uid="{00000000-0006-0000-0400-000009000000}">
      <text>
        <r>
          <rPr>
            <b/>
            <sz val="9"/>
            <color indexed="81"/>
            <rFont val="Tahoma"/>
            <family val="2"/>
          </rPr>
          <t>Auteur:</t>
        </r>
        <r>
          <rPr>
            <sz val="9"/>
            <color indexed="81"/>
            <rFont val="Tahoma"/>
            <family val="2"/>
          </rPr>
          <t xml:space="preserve">
Mëme remarque</t>
        </r>
      </text>
    </comment>
    <comment ref="C712" authorId="0" shapeId="0" xr:uid="{00000000-0006-0000-0400-00000A000000}">
      <text>
        <r>
          <rPr>
            <b/>
            <sz val="9"/>
            <color indexed="81"/>
            <rFont val="Tahoma"/>
            <family val="2"/>
          </rPr>
          <t>Auteur:</t>
        </r>
        <r>
          <rPr>
            <sz val="9"/>
            <color indexed="81"/>
            <rFont val="Tahoma"/>
            <family val="2"/>
          </rPr>
          <t xml:space="preserve">
Va en 113-03 si 04 supprimé</t>
        </r>
      </text>
    </comment>
    <comment ref="C713" authorId="0" shapeId="0" xr:uid="{00000000-0006-0000-0400-00000B000000}">
      <text>
        <r>
          <rPr>
            <b/>
            <sz val="9"/>
            <color indexed="81"/>
            <rFont val="Tahoma"/>
            <family val="2"/>
          </rPr>
          <t>Auteur:</t>
        </r>
        <r>
          <rPr>
            <sz val="9"/>
            <color indexed="81"/>
            <rFont val="Tahoma"/>
            <family val="2"/>
          </rPr>
          <t xml:space="preserve">
Va en 113-03 si 04 supprimé</t>
        </r>
      </text>
    </comment>
    <comment ref="A714" authorId="0" shapeId="0" xr:uid="{00000000-0006-0000-0400-00000C000000}">
      <text>
        <r>
          <rPr>
            <b/>
            <sz val="9"/>
            <color indexed="81"/>
            <rFont val="Tahoma"/>
            <family val="2"/>
          </rPr>
          <t>Auteur:</t>
        </r>
        <r>
          <rPr>
            <sz val="9"/>
            <color indexed="81"/>
            <rFont val="Tahoma"/>
            <family val="2"/>
          </rPr>
          <t xml:space="preserve">
Même remarque </t>
        </r>
      </text>
    </comment>
    <comment ref="C715" authorId="0" shapeId="0" xr:uid="{00000000-0006-0000-0400-00000D000000}">
      <text>
        <r>
          <rPr>
            <b/>
            <sz val="9"/>
            <color indexed="81"/>
            <rFont val="Tahoma"/>
            <family val="2"/>
          </rPr>
          <t>Auteur:</t>
        </r>
        <r>
          <rPr>
            <sz val="9"/>
            <color indexed="81"/>
            <rFont val="Tahoma"/>
            <family val="2"/>
          </rPr>
          <t xml:space="preserve">
Même remarque que 111 et 112</t>
        </r>
      </text>
    </comment>
    <comment ref="C716" authorId="0" shapeId="0" xr:uid="{00000000-0006-0000-0400-00000E000000}">
      <text>
        <r>
          <rPr>
            <b/>
            <sz val="9"/>
            <color indexed="81"/>
            <rFont val="Tahoma"/>
            <family val="2"/>
          </rPr>
          <t>Auteur:</t>
        </r>
        <r>
          <rPr>
            <sz val="9"/>
            <color indexed="81"/>
            <rFont val="Tahoma"/>
            <family val="2"/>
          </rPr>
          <t xml:space="preserve">
Même remarque que 111 et 112</t>
        </r>
      </text>
    </comment>
    <comment ref="C781" authorId="0" shapeId="0" xr:uid="{00000000-0006-0000-0400-00000F000000}">
      <text>
        <r>
          <rPr>
            <b/>
            <sz val="9"/>
            <color indexed="81"/>
            <rFont val="Tahoma"/>
            <family val="2"/>
          </rPr>
          <t>Auteur:</t>
        </r>
        <r>
          <rPr>
            <sz val="9"/>
            <color indexed="81"/>
            <rFont val="Tahoma"/>
            <family val="2"/>
          </rPr>
          <t xml:space="preserve">
Si 115-04 supprimé va au 115-03</t>
        </r>
      </text>
    </comment>
    <comment ref="C782" authorId="0" shapeId="0" xr:uid="{00000000-0006-0000-0400-000010000000}">
      <text>
        <r>
          <rPr>
            <b/>
            <sz val="9"/>
            <color indexed="81"/>
            <rFont val="Tahoma"/>
            <family val="2"/>
          </rPr>
          <t>Auteur:</t>
        </r>
        <r>
          <rPr>
            <sz val="9"/>
            <color indexed="81"/>
            <rFont val="Tahoma"/>
            <family val="2"/>
          </rPr>
          <t xml:space="preserve">
si 115-04 supprimé va au 115-03
</t>
        </r>
      </text>
    </comment>
    <comment ref="A783" authorId="0" shapeId="0" xr:uid="{00000000-0006-0000-0400-000011000000}">
      <text>
        <r>
          <rPr>
            <b/>
            <sz val="9"/>
            <color indexed="81"/>
            <rFont val="Tahoma"/>
            <family val="2"/>
          </rPr>
          <t>Auteur:</t>
        </r>
        <r>
          <rPr>
            <sz val="9"/>
            <color indexed="81"/>
            <rFont val="Tahoma"/>
            <family val="2"/>
          </rPr>
          <t xml:space="preserve">
Mëme remarque que 111,112,113,114/04</t>
        </r>
      </text>
    </comment>
    <comment ref="C784" authorId="0" shapeId="0" xr:uid="{00000000-0006-0000-0400-000012000000}">
      <text>
        <r>
          <rPr>
            <b/>
            <sz val="9"/>
            <color indexed="81"/>
            <rFont val="Tahoma"/>
            <family val="2"/>
          </rPr>
          <t>Auteur:</t>
        </r>
        <r>
          <rPr>
            <sz val="9"/>
            <color indexed="81"/>
            <rFont val="Tahoma"/>
            <family val="2"/>
          </rPr>
          <t xml:space="preserve">
Si 115-04 supprimé va au 115-03</t>
        </r>
      </text>
    </comment>
    <comment ref="C785" authorId="0" shapeId="0" xr:uid="{00000000-0006-0000-0400-000013000000}">
      <text>
        <r>
          <rPr>
            <b/>
            <sz val="9"/>
            <color indexed="81"/>
            <rFont val="Tahoma"/>
            <family val="2"/>
          </rPr>
          <t>Auteur:</t>
        </r>
        <r>
          <rPr>
            <sz val="9"/>
            <color indexed="81"/>
            <rFont val="Tahoma"/>
            <family val="2"/>
          </rPr>
          <t xml:space="preserve">
si 115-04 supprimé va au 115-03</t>
        </r>
      </text>
    </comment>
    <comment ref="C789" authorId="0" shapeId="0" xr:uid="{00000000-0006-0000-0400-000014000000}">
      <text>
        <r>
          <rPr>
            <b/>
            <sz val="9"/>
            <color indexed="81"/>
            <rFont val="Tahoma"/>
            <family val="2"/>
          </rPr>
          <t>Auteur:</t>
        </r>
        <r>
          <rPr>
            <sz val="9"/>
            <color indexed="81"/>
            <rFont val="Tahoma"/>
            <family val="2"/>
          </rPr>
          <t xml:space="preserve">
Président</t>
        </r>
      </text>
    </comment>
    <comment ref="C790" authorId="0" shapeId="0" xr:uid="{00000000-0006-0000-0400-000015000000}">
      <text>
        <r>
          <rPr>
            <b/>
            <sz val="9"/>
            <color indexed="81"/>
            <rFont val="Tahoma"/>
            <family val="2"/>
          </rPr>
          <t>Auteur:</t>
        </r>
        <r>
          <rPr>
            <sz val="9"/>
            <color indexed="81"/>
            <rFont val="Tahoma"/>
            <family val="2"/>
          </rPr>
          <t xml:space="preserve">
N'existe plus en CPAS</t>
        </r>
      </text>
    </comment>
    <comment ref="C876" authorId="0" shapeId="0" xr:uid="{00000000-0006-0000-0400-000016000000}">
      <text>
        <r>
          <rPr>
            <b/>
            <sz val="9"/>
            <color indexed="81"/>
            <rFont val="Tahoma"/>
            <family val="2"/>
          </rPr>
          <t>Auteur:</t>
        </r>
        <r>
          <rPr>
            <sz val="9"/>
            <color indexed="81"/>
            <rFont val="Tahoma"/>
            <family val="2"/>
          </rPr>
          <t xml:space="preserve">
Attention va en 04 sauf s'il disparait
</t>
        </r>
      </text>
    </comment>
    <comment ref="C877" authorId="0" shapeId="0" xr:uid="{00000000-0006-0000-0400-000017000000}">
      <text>
        <r>
          <rPr>
            <b/>
            <sz val="9"/>
            <color indexed="81"/>
            <rFont val="Tahoma"/>
            <family val="2"/>
          </rPr>
          <t>Auteur:</t>
        </r>
        <r>
          <rPr>
            <sz val="9"/>
            <color indexed="81"/>
            <rFont val="Tahoma"/>
            <family val="2"/>
          </rPr>
          <t xml:space="preserve">
Va en 03 si 117/04 disparait</t>
        </r>
      </text>
    </comment>
    <comment ref="C883" authorId="0" shapeId="0" xr:uid="{00000000-0006-0000-0400-000018000000}">
      <text>
        <r>
          <rPr>
            <b/>
            <sz val="9"/>
            <color indexed="81"/>
            <rFont val="Tahoma"/>
            <family val="2"/>
          </rPr>
          <t>Auteur:</t>
        </r>
        <r>
          <rPr>
            <sz val="9"/>
            <color indexed="81"/>
            <rFont val="Tahoma"/>
            <family val="2"/>
          </rPr>
          <t xml:space="preserve">
Attention va en 04 sauf s'il disparait
</t>
        </r>
      </text>
    </comment>
    <comment ref="C884" authorId="0" shapeId="0" xr:uid="{00000000-0006-0000-0400-000019000000}">
      <text>
        <r>
          <rPr>
            <b/>
            <sz val="9"/>
            <color indexed="81"/>
            <rFont val="Tahoma"/>
            <family val="2"/>
          </rPr>
          <t>Auteur:</t>
        </r>
        <r>
          <rPr>
            <sz val="9"/>
            <color indexed="81"/>
            <rFont val="Tahoma"/>
            <family val="2"/>
          </rPr>
          <t xml:space="preserve">
Va en 03 si 117/04 disparait</t>
        </r>
      </text>
    </comment>
    <comment ref="C1067" authorId="0" shapeId="0" xr:uid="{00000000-0006-0000-0400-00001A000000}">
      <text>
        <r>
          <rPr>
            <b/>
            <sz val="9"/>
            <color indexed="81"/>
            <rFont val="Tahoma"/>
            <family val="2"/>
          </rPr>
          <t>Auteur:</t>
        </r>
        <r>
          <rPr>
            <sz val="9"/>
            <color indexed="81"/>
            <rFont val="Tahoma"/>
            <family val="2"/>
          </rPr>
          <t xml:space="preserve">
paas un PO</t>
        </r>
      </text>
    </comment>
    <comment ref="A1477" authorId="0" shapeId="0" xr:uid="{00000000-0006-0000-0400-00001B000000}">
      <text>
        <r>
          <rPr>
            <b/>
            <sz val="9"/>
            <color indexed="81"/>
            <rFont val="Tahoma"/>
            <family val="2"/>
          </rPr>
          <t>Auteur:</t>
        </r>
        <r>
          <rPr>
            <sz val="9"/>
            <color indexed="81"/>
            <rFont val="Tahoma"/>
            <family val="2"/>
          </rPr>
          <t xml:space="preserve">
à déterminer</t>
        </r>
      </text>
    </comment>
    <comment ref="A1491" authorId="0" shapeId="0" xr:uid="{00000000-0006-0000-0400-00001C000000}">
      <text>
        <r>
          <rPr>
            <b/>
            <sz val="9"/>
            <color indexed="81"/>
            <rFont val="Tahoma"/>
            <family val="2"/>
          </rPr>
          <t>Auteur:</t>
        </r>
        <r>
          <rPr>
            <sz val="9"/>
            <color indexed="81"/>
            <rFont val="Tahoma"/>
            <family val="2"/>
          </rPr>
          <t xml:space="preserve">
à rajouter dans le plan
voir PV CRUNC 02.12.22 page 5</t>
        </r>
      </text>
    </comment>
    <comment ref="A1591" authorId="0" shapeId="0" xr:uid="{00000000-0006-0000-0400-00001D000000}">
      <text>
        <r>
          <rPr>
            <b/>
            <sz val="9"/>
            <color indexed="81"/>
            <rFont val="Tahoma"/>
            <family val="2"/>
          </rPr>
          <t>Auteur:</t>
        </r>
        <r>
          <rPr>
            <sz val="9"/>
            <color indexed="81"/>
            <rFont val="Tahoma"/>
            <family val="2"/>
          </rPr>
          <t xml:space="preserve">
à préciser sur base du PV CRUNC 02.12.22</t>
        </r>
      </text>
    </comment>
    <comment ref="A1664" authorId="0" shapeId="0" xr:uid="{00000000-0006-0000-0400-00001E000000}">
      <text>
        <r>
          <rPr>
            <b/>
            <sz val="9"/>
            <color indexed="81"/>
            <rFont val="Tahoma"/>
            <family val="2"/>
          </rPr>
          <t>Auteur:</t>
        </r>
        <r>
          <rPr>
            <sz val="9"/>
            <color indexed="81"/>
            <rFont val="Tahoma"/>
            <family val="2"/>
          </rPr>
          <t xml:space="preserve">
à rajouter dans le plan
voir PV CRUNC 02.12.22 page 5</t>
        </r>
      </text>
    </comment>
    <comment ref="C1716" authorId="0" shapeId="0" xr:uid="{00000000-0006-0000-0400-00001F000000}">
      <text>
        <r>
          <rPr>
            <b/>
            <sz val="9"/>
            <color indexed="81"/>
            <rFont val="Tahoma"/>
            <family val="2"/>
          </rPr>
          <t>Auteur:</t>
        </r>
        <r>
          <rPr>
            <sz val="9"/>
            <color indexed="81"/>
            <rFont val="Tahoma"/>
            <family val="2"/>
          </rPr>
          <t xml:space="preserve">
N'existe pas dans le plan régional
Faire une fche technique de reprise pour les CPAS CAR LIEN</t>
        </r>
      </text>
    </comment>
  </commentList>
</comments>
</file>

<file path=xl/sharedStrings.xml><?xml version="1.0" encoding="utf-8"?>
<sst xmlns="http://schemas.openxmlformats.org/spreadsheetml/2006/main" count="79278" uniqueCount="6897">
  <si>
    <t>Signification des colonnes</t>
  </si>
  <si>
    <t>1)       Numérotation du plan proprement dit :</t>
  </si>
  <si>
    <t>1 chiffre = Titre général du groupe économique</t>
  </si>
  <si>
    <t>2 chiffres = Titre du sous-groupe économique</t>
  </si>
  <si>
    <t>3 chiffres = Titre des codes suivants</t>
  </si>
  <si>
    <t>5 chiffres = Code économique proprement dit</t>
  </si>
  <si>
    <t xml:space="preserve">Après les 3 premiers chiffres, possibilité d'indicer (ajout de 2 chiffres de 01 à 49) ou obligation d'indicer (ajout de  2 chiffres de 50 à 99) </t>
  </si>
  <si>
    <t>2)       Libellé descriptif</t>
  </si>
  <si>
    <t>3)       D = dépense</t>
  </si>
  <si>
    <t>R = recette</t>
  </si>
  <si>
    <t>4)       O = ordinaire</t>
  </si>
  <si>
    <t>E = extraordinaire</t>
  </si>
  <si>
    <t>5)       Contient le numéro du compte général auquel le code économique est lié</t>
  </si>
  <si>
    <t>6)       Contient le code totalisateur du groupe économique du code</t>
  </si>
  <si>
    <t>Signification des codes</t>
  </si>
  <si>
    <t>service ordinaire</t>
  </si>
  <si>
    <t>Dépenses</t>
  </si>
  <si>
    <t>Prestations 60</t>
  </si>
  <si>
    <t>Personnel 70</t>
  </si>
  <si>
    <t>Transferts 61</t>
  </si>
  <si>
    <t>Fonctionnement 71</t>
  </si>
  <si>
    <t>Dette 62</t>
  </si>
  <si>
    <t>Transferts 72</t>
  </si>
  <si>
    <t>Dette 7x</t>
  </si>
  <si>
    <t>Sous-total 63</t>
  </si>
  <si>
    <t>Sous-total 73</t>
  </si>
  <si>
    <t>Facturation interne 64</t>
  </si>
  <si>
    <t>Facturation interne 74</t>
  </si>
  <si>
    <t>Total 65</t>
  </si>
  <si>
    <t>Exercices antérieurs 66</t>
  </si>
  <si>
    <t>Exercice antérieurs 76</t>
  </si>
  <si>
    <t>Prélèvements 68</t>
  </si>
  <si>
    <t>Prélèvements 78</t>
  </si>
  <si>
    <t>service extraordinaire</t>
  </si>
  <si>
    <t>Recettes</t>
  </si>
  <si>
    <t>Transferts 80</t>
  </si>
  <si>
    <t>Transferts 90</t>
  </si>
  <si>
    <t>Investissements 81</t>
  </si>
  <si>
    <t>Investissements 91</t>
  </si>
  <si>
    <t>Dette 82</t>
  </si>
  <si>
    <t>Dette 92</t>
  </si>
  <si>
    <t>Sous-total 83</t>
  </si>
  <si>
    <t>Sous-total 93</t>
  </si>
  <si>
    <t>Facturation interne 84</t>
  </si>
  <si>
    <t>Facturation interne 94</t>
  </si>
  <si>
    <t>Total 85</t>
  </si>
  <si>
    <t>Total 95</t>
  </si>
  <si>
    <t>Exercices antérieurs 86</t>
  </si>
  <si>
    <t>Exercices antérieurs 96</t>
  </si>
  <si>
    <t>Prélèvements 88</t>
  </si>
  <si>
    <t>Prélèvements 98</t>
  </si>
  <si>
    <t>PLAN DES CODES ECONOMIQUES</t>
  </si>
  <si>
    <t>Code</t>
  </si>
  <si>
    <t>Libellé</t>
  </si>
  <si>
    <t>D/R</t>
  </si>
  <si>
    <t>O/E</t>
  </si>
  <si>
    <t>C Gén</t>
  </si>
  <si>
    <t>CT</t>
  </si>
  <si>
    <t>FACTURATION INTERNE</t>
  </si>
  <si>
    <t>R</t>
  </si>
  <si>
    <t>O</t>
  </si>
  <si>
    <t>D</t>
  </si>
  <si>
    <t>E</t>
  </si>
  <si>
    <t>RECETTES ET DEPENSES COURANTES POUR BIENS ET SERVICES</t>
  </si>
  <si>
    <t>CORRECTIONS DES DEPENSES COURANTES POUR BIENS ET SERVICES</t>
  </si>
  <si>
    <t>106-01</t>
  </si>
  <si>
    <t>Produits exceptionnels du service ordinaire (NC, ristournes, …)</t>
  </si>
  <si>
    <t>106-02</t>
  </si>
  <si>
    <t>Récupération de charges de personnel (quote-part personnelle des chèques-repas incluse)</t>
  </si>
  <si>
    <t>DEPENSES DE PERSONNEL</t>
  </si>
  <si>
    <t>TRAITEMENTS</t>
  </si>
  <si>
    <t>111-01</t>
  </si>
  <si>
    <t>Traitements des mandataires politiques</t>
  </si>
  <si>
    <t>111-02</t>
  </si>
  <si>
    <t>Traitements du personnel statutaire</t>
  </si>
  <si>
    <t>111-03</t>
  </si>
  <si>
    <t xml:space="preserve">Traitements du personnel contractuel </t>
  </si>
  <si>
    <t>111-04</t>
  </si>
  <si>
    <t>Traitements du personnel contractuel A.C.S.</t>
  </si>
  <si>
    <t>111-05</t>
  </si>
  <si>
    <t xml:space="preserve">Traitements du personnel enseignant à charge des communautés </t>
  </si>
  <si>
    <t>111-06</t>
  </si>
  <si>
    <t>Charges salariales restantes des agents sous contrat d'insertion</t>
  </si>
  <si>
    <t>ALLOCATIONS SOCIALES</t>
  </si>
  <si>
    <t>112-01</t>
  </si>
  <si>
    <t xml:space="preserve">Pécule de vacances pour les mandataires politiques </t>
  </si>
  <si>
    <t>112-02</t>
  </si>
  <si>
    <t>Pécules de vacances pour le personnel statutaire</t>
  </si>
  <si>
    <t>112-03</t>
  </si>
  <si>
    <t xml:space="preserve">Pécule de vacances pour le personnel contractuel </t>
  </si>
  <si>
    <t>112-04</t>
  </si>
  <si>
    <t>Pécules de vacances pour le personnel contractuel A.C.S.</t>
  </si>
  <si>
    <t>112-06</t>
  </si>
  <si>
    <t>Pécules de vacances des agents sous contrat d'insertion</t>
  </si>
  <si>
    <t>112-48</t>
  </si>
  <si>
    <t>Autres allocations et interventions sociales diverses</t>
  </si>
  <si>
    <t>COTISATIONS PATRONALES A LA SECURITE SOCIALE</t>
  </si>
  <si>
    <t>113-01</t>
  </si>
  <si>
    <t>Cotisations patronales à la sécurité sociale pour les mandataires politiques</t>
  </si>
  <si>
    <t>113-02</t>
  </si>
  <si>
    <t>Cotisations patronales à la sécurité sociale pour le personnel statutaire (primes syndicales incluses)</t>
  </si>
  <si>
    <t>113-03</t>
  </si>
  <si>
    <t>Cotisations patronales à la sécurité sociale pour le personnel contractuel (primes syndicales incluses)</t>
  </si>
  <si>
    <t>113-04</t>
  </si>
  <si>
    <t>Cotisations patronales à la sécurité sociale pour le personnel contractuel A.C.S. (primes syndicales incluses)</t>
  </si>
  <si>
    <t>113-06</t>
  </si>
  <si>
    <t>Cotisations patronales à la sécurité sociale pour le personnel sous contrat d'insertion (primes syndicales incluses)</t>
  </si>
  <si>
    <t>AUTRES COTISATIONS PATRONALES</t>
  </si>
  <si>
    <t>114-02</t>
  </si>
  <si>
    <t>Cotisations patronales ONSS à la caisse de pension du personnel statutaire</t>
  </si>
  <si>
    <t>114-11</t>
  </si>
  <si>
    <t>Cotisation de responsabilisation à l'ONSS</t>
  </si>
  <si>
    <t>114-12</t>
  </si>
  <si>
    <t>Cotisations patronales pour le 2ème pilier en faveur du personnel contractuel</t>
  </si>
  <si>
    <t>114-48</t>
  </si>
  <si>
    <t>Cotisations patronales pour les autres caisses de pension</t>
  </si>
  <si>
    <t>FRAIS DE DEPLACEMENTS ET AUTRES AVANTAGES EN NUMERAIRE</t>
  </si>
  <si>
    <t>115-01</t>
  </si>
  <si>
    <t>Autres interventions et avantages en numéraire pour les mandataires politiques</t>
  </si>
  <si>
    <t>115-02</t>
  </si>
  <si>
    <t>Autres interventions et avantages en numéraire pour le personnel statutaire</t>
  </si>
  <si>
    <t>115-03</t>
  </si>
  <si>
    <t>Autres interventions et avantages en numéraire pour le personnel contractuel</t>
  </si>
  <si>
    <t>115-04</t>
  </si>
  <si>
    <t>Autres interventions et avantages en numéraire pour le personnel contractuel A.C.S.</t>
  </si>
  <si>
    <t>115-06</t>
  </si>
  <si>
    <t>Autres interventions et avantages en numéraire pour le personnel sous contrat d'insertion</t>
  </si>
  <si>
    <t>CHARGES DE PENSIONS ET RENTES</t>
  </si>
  <si>
    <t>116-01</t>
  </si>
  <si>
    <t>Pensions et rentes des mandataires politiques directement à charge de l'entité</t>
  </si>
  <si>
    <t>116-02</t>
  </si>
  <si>
    <t>Pensions et rentes du personnel statutaire directement à charge de l'entité</t>
  </si>
  <si>
    <t>COTISATIONS PATRONALES DIVERSES</t>
  </si>
  <si>
    <t>117-01</t>
  </si>
  <si>
    <t>Cotisations patronales diverses (AT, SMT, SSC,…) pour les mandataires politiques</t>
  </si>
  <si>
    <t>117-02</t>
  </si>
  <si>
    <t>Cotisations patronales diverses (AT, SMT, SSC,…) pour le personnel statutaire</t>
  </si>
  <si>
    <t>117-03</t>
  </si>
  <si>
    <t>Cotisations patronales diverses (AT, SMT, SSC,…) pour le personnel contractuel</t>
  </si>
  <si>
    <t>117-04</t>
  </si>
  <si>
    <t>Cotisations patronales diverses (AT, SMT, SSC,…) pour le personnel contractuel A.C.S.</t>
  </si>
  <si>
    <t>117-06</t>
  </si>
  <si>
    <t>Cotisations patronales diverses (AT, SMT, SSC,…) pour le personnel sous contrat d'insertion</t>
  </si>
  <si>
    <t>ACHATS DE BIENS NON DURABLES ET DE SERVICES</t>
  </si>
  <si>
    <t>REMBOURSEMENT DE FRAIS ET INDEMNITES DE SERVICE</t>
  </si>
  <si>
    <t>121-01</t>
  </si>
  <si>
    <t>Frais de déplacements, de séjour et de service du personnel et des mandataires politiques</t>
  </si>
  <si>
    <t>HONORAIRES ET DEPENSES DE PERSONNEL EXTERNE A L’ADMINISTRATION</t>
  </si>
  <si>
    <t>122-01</t>
  </si>
  <si>
    <t>Honoraires, indemnités, droits d'auteur et jetons de présence</t>
  </si>
  <si>
    <t>122-06</t>
  </si>
  <si>
    <t>Prestations du personnel détaché par des tiers</t>
  </si>
  <si>
    <t>122-07</t>
  </si>
  <si>
    <t>Prestations des agents sous contrat d'insertion affectés dans les services communaux</t>
  </si>
  <si>
    <t>DEPENSES DE FONCTIONNEMENT ADMINISTRATIF</t>
  </si>
  <si>
    <t>123-02</t>
  </si>
  <si>
    <t>Fournitures administratives pour consommation directe</t>
  </si>
  <si>
    <t>123-04</t>
  </si>
  <si>
    <t>Fournitures administratives destinées à la revente directe</t>
  </si>
  <si>
    <t>123-06</t>
  </si>
  <si>
    <t xml:space="preserve">Prestations administratives de tiers </t>
  </si>
  <si>
    <t>123-07</t>
  </si>
  <si>
    <t>Frais de télécommunication et de correspondance</t>
  </si>
  <si>
    <t>123-09</t>
  </si>
  <si>
    <t>Frais de réception et de représentation</t>
  </si>
  <si>
    <t>123-11</t>
  </si>
  <si>
    <t>Frais de formation du personnel</t>
  </si>
  <si>
    <t>123-12</t>
  </si>
  <si>
    <t>Frais de location et d’entretien du matériel et du mobilier de bureau loués</t>
  </si>
  <si>
    <t>123-13</t>
  </si>
  <si>
    <t>Frais de gestion et du fonctionnement de l’informatique</t>
  </si>
  <si>
    <t>123-19</t>
  </si>
  <si>
    <t>Frais d’achats de livres, de documentation et d’abonnements</t>
  </si>
  <si>
    <t>123-48</t>
  </si>
  <si>
    <t>Autres frais administratifs</t>
  </si>
  <si>
    <t>DEPENSES DE FONCTIONNEMENT TECHNIQUE</t>
  </si>
  <si>
    <t>124-02</t>
  </si>
  <si>
    <t>Fournitures techniques pour consommation directe</t>
  </si>
  <si>
    <t>124-04</t>
  </si>
  <si>
    <t>Fournitures techniques destinées à la revente directe</t>
  </si>
  <si>
    <t>124-05</t>
  </si>
  <si>
    <t>Entretien et location de linge plat et/ou de vêtements de travail pour le personnel</t>
  </si>
  <si>
    <t>124-06</t>
  </si>
  <si>
    <t>Prestations techniques de tiers et entretien des fournitures techniques</t>
  </si>
  <si>
    <t>124-07</t>
  </si>
  <si>
    <t>Fournitures d’énergie pour le fonctionnement</t>
  </si>
  <si>
    <t>124-08</t>
  </si>
  <si>
    <t>Assurances diverses (RC, mobiliers, …)</t>
  </si>
  <si>
    <t>124-10</t>
  </si>
  <si>
    <t>Impôts, taxes et redevances divers</t>
  </si>
  <si>
    <t>124-13</t>
  </si>
  <si>
    <t xml:space="preserve">Frais de fonctionnement technique relatifs aux écoles </t>
  </si>
  <si>
    <t>Suite à l'avis de NA, à supprimer</t>
  </si>
  <si>
    <t>124-14</t>
  </si>
  <si>
    <t>Frais de fonctionnement technique relatifs aux enfants pris en charge</t>
  </si>
  <si>
    <t>Suite à l'avis de NA du 28/07, à garder</t>
  </si>
  <si>
    <t>124-43</t>
  </si>
  <si>
    <t>Frais d'animation</t>
  </si>
  <si>
    <t>124-48</t>
  </si>
  <si>
    <t>Autres frais techniques</t>
  </si>
  <si>
    <t>DEPENSES DE FONCTIONNEMENT DES BIENS IMMOBILIERS ET DES TERRAINS</t>
  </si>
  <si>
    <t>125-02</t>
  </si>
  <si>
    <t>Fournitures pour les biens immobiliers pour consommation directe</t>
  </si>
  <si>
    <t>125-03</t>
  </si>
  <si>
    <t>Fournitures d’énergie et d'eau pour les biens immobiliers</t>
  </si>
  <si>
    <t>125-06</t>
  </si>
  <si>
    <t>Prestations de tiers pour les biens immobiliers</t>
  </si>
  <si>
    <t>125-08</t>
  </si>
  <si>
    <t>Assurances couvrant les biens immobiliers</t>
  </si>
  <si>
    <t>125-10</t>
  </si>
  <si>
    <t>Impôts, taxes et redevances diverses sur biens immobiliers</t>
  </si>
  <si>
    <t>125-48</t>
  </si>
  <si>
    <t>Autres frais pour les biens immobiliers</t>
  </si>
  <si>
    <t>LOYERS ET CHARGES LOCATIVES DES BIENS IMMOBILIERS (TERRAINS INCLUS)</t>
  </si>
  <si>
    <t>126-01</t>
  </si>
  <si>
    <t>Loyers et charges locatives des biens immobiliers (terrains inclus)</t>
  </si>
  <si>
    <t>DEPENSES DE FONCTIONNEMENT DES VEHICULES, DU MATERIEL ROULANT ET ASSIMILES</t>
  </si>
  <si>
    <t>127-02</t>
  </si>
  <si>
    <t>Fournitures et carburant pour les véhicules, le matériel roulant et assimilés pour consommation directe</t>
  </si>
  <si>
    <t>127-06</t>
  </si>
  <si>
    <t>Prestations de tiers pour les véhicules, le matériel roulant et assimilés</t>
  </si>
  <si>
    <t>127-08</t>
  </si>
  <si>
    <t>Assurances couvrant les véhicules, le matériel roulant et assimilés</t>
  </si>
  <si>
    <t>127-10</t>
  </si>
  <si>
    <t>Impôts et taxes sur les véhicules, le matériel roulant et assimilés</t>
  </si>
  <si>
    <t>127-12</t>
  </si>
  <si>
    <t>Location de véhicules, de matériel roulant et assimilés</t>
  </si>
  <si>
    <t>127-48</t>
  </si>
  <si>
    <t>Autres frais pour les véhicules, le matériel roulant et assimilés</t>
  </si>
  <si>
    <t>FRAIS DE GESTION FINANCIERE</t>
  </si>
  <si>
    <t>128-01</t>
  </si>
  <si>
    <t>Frais administratifs de la gestion financière</t>
  </si>
  <si>
    <t>128-10</t>
  </si>
  <si>
    <t xml:space="preserve">Précompte mobilier </t>
  </si>
  <si>
    <t>FOURNITURES POUR GESTION DE STOCKS</t>
  </si>
  <si>
    <t>129-04</t>
  </si>
  <si>
    <t>Fournitures pour la gestion de stocks</t>
  </si>
  <si>
    <t>A supprimer</t>
  </si>
  <si>
    <t>GT 1 CPAS 12/01/2023</t>
  </si>
  <si>
    <t>129-05</t>
  </si>
  <si>
    <t>Fournitures pour la gestion de stocks destinées à la revente</t>
  </si>
  <si>
    <t>idem</t>
  </si>
  <si>
    <t>VENTES DE BIENS NON DURABLES ET DE SERVICES</t>
  </si>
  <si>
    <t>PRESTATIONS POUR LES ENTREPRISES ET LES MENAGES</t>
  </si>
  <si>
    <t>161-01</t>
  </si>
  <si>
    <t xml:space="preserve">Produits des prestations directes </t>
  </si>
  <si>
    <t>161-02</t>
  </si>
  <si>
    <t>Récupération de prestations diverses</t>
  </si>
  <si>
    <t>161-03</t>
  </si>
  <si>
    <t>Intervention des bénéficiaires de services</t>
  </si>
  <si>
    <t>161-04</t>
  </si>
  <si>
    <t>Produits de location du matériel et du mobilier</t>
  </si>
  <si>
    <t>161-05</t>
  </si>
  <si>
    <t>Produits des droits d'entrée (locations, taxes, …)</t>
  </si>
  <si>
    <t>161-06</t>
  </si>
  <si>
    <t>Récupération des frais de poursuites et procédure</t>
  </si>
  <si>
    <t>161-07</t>
  </si>
  <si>
    <t>Produits des avantages octroyés au personnel et aux mandataires</t>
  </si>
  <si>
    <t>161-08</t>
  </si>
  <si>
    <t>Produits des ventes de biens</t>
  </si>
  <si>
    <t>161-09</t>
  </si>
  <si>
    <t>Produits des concessions de droit accordées et leurs taxes</t>
  </si>
  <si>
    <t>161-10</t>
  </si>
  <si>
    <t>Récupération de l’aide sociale relative à la fonction</t>
  </si>
  <si>
    <t>161-11</t>
  </si>
  <si>
    <t>Produits de la vente de bois</t>
  </si>
  <si>
    <t>161-48</t>
  </si>
  <si>
    <t>Produits et récupérations divers</t>
  </si>
  <si>
    <t>PRESTATIONS POUR LES POUVOIRS PUBLICS</t>
  </si>
  <si>
    <t>162-01</t>
  </si>
  <si>
    <t>Produits de prestations pour les pouvoirs publics</t>
  </si>
  <si>
    <t>LOCATIONS IMMOBILIERES AUX ENTREPRISES ET AUX MENAGES</t>
  </si>
  <si>
    <t>163-01</t>
  </si>
  <si>
    <t>Produits des locations (terrains inclus), de charges immobilières et de droits de passage</t>
  </si>
  <si>
    <t>CHARGES FINANCIERES, PERTES ET PROFITS D'EXPLOITATION</t>
  </si>
  <si>
    <t>CORRECTIONS DES CHARGES FINANCIERES ET DES PERTES D'EXPLOITATION</t>
  </si>
  <si>
    <t>206-01</t>
  </si>
  <si>
    <t xml:space="preserve">Récupération des pertes financières et des pertes d'exploitation </t>
  </si>
  <si>
    <t>crunc 16/12/2022</t>
  </si>
  <si>
    <t>CHARGES FINANCIERES DE LA DETTE ET AUTRES CHARGES FINANCIERES</t>
  </si>
  <si>
    <t>CHARGES FINANCIERES DES EMPRUNTS A CHARGE DE L'ENTITE</t>
  </si>
  <si>
    <t>211-01</t>
  </si>
  <si>
    <t xml:space="preserve">Charges financières des emprunts </t>
  </si>
  <si>
    <t>211-02</t>
  </si>
  <si>
    <t>Charges financières des emprunts à destination spécifique accordés par les  pouvoirs publics supérieurs</t>
  </si>
  <si>
    <t>211-03</t>
  </si>
  <si>
    <t>Charges financières de location-financement</t>
  </si>
  <si>
    <t>211-04</t>
  </si>
  <si>
    <t>Charges financières des emprunts publics</t>
  </si>
  <si>
    <t>211-05</t>
  </si>
  <si>
    <t>Charges financières des emprunts d’assainissement et de consolidation</t>
  </si>
  <si>
    <t>211-06</t>
  </si>
  <si>
    <t>Charges financières des emprunts de préfinancement</t>
  </si>
  <si>
    <t>CHARGES FINANCIERES DES EMPRUNTS A CHARGE DES POUVOIRS PUBLICS SUPERIEURS</t>
  </si>
  <si>
    <t>212-01</t>
  </si>
  <si>
    <t>Charges financières des emprunts à charge des pouvoirs publics supérieurs</t>
  </si>
  <si>
    <t>CHARGES FINANCIERES DES EMPRUNTS A CHARGE DE TIERS</t>
  </si>
  <si>
    <t>213-01</t>
  </si>
  <si>
    <t>Charges financières des emprunts à charge de tiers</t>
  </si>
  <si>
    <t>INTERETS DEBITEURS</t>
  </si>
  <si>
    <t>214-01</t>
  </si>
  <si>
    <t>Intérêts débiteurs des comptes financiers</t>
  </si>
  <si>
    <t>INTERETS DE RETARD, MORATOIRES ET CHARGES ASSIMILES</t>
  </si>
  <si>
    <t>215-01</t>
  </si>
  <si>
    <t>Intérêts de retard, moratoires et charges assimilées</t>
  </si>
  <si>
    <t>PERTES DE CHANGE A CHARGE</t>
  </si>
  <si>
    <t>216-01</t>
  </si>
  <si>
    <t>Pertes de change</t>
  </si>
  <si>
    <t>INTERETS DEBITEURS D’EMPRUNTS GARANTIS</t>
  </si>
  <si>
    <t>218-01</t>
  </si>
  <si>
    <t>Intérêts débiteurs d’emprunts contractés par des tiers et garantis par l'entité</t>
  </si>
  <si>
    <t>RENTES VIAGERES ET PERPETUELLES A PAYER</t>
  </si>
  <si>
    <t>219-01</t>
  </si>
  <si>
    <t>Rentes viagères et perpétuelles à payer</t>
  </si>
  <si>
    <t>INTERETS ET AUTRES PRODUITS FINANCIERS</t>
  </si>
  <si>
    <t>INTERETS CREDITEURS DE TITRES ET PRETS</t>
  </si>
  <si>
    <t>261-01</t>
  </si>
  <si>
    <t>Intérêts créditeurs des titres de placements</t>
  </si>
  <si>
    <t>261-03</t>
  </si>
  <si>
    <t xml:space="preserve">Intérêts créditeurs de prêts accordés à plus d’un an </t>
  </si>
  <si>
    <t>RECUPERATION DES CHARGES FINANCIERES D’EMPRUNTS</t>
  </si>
  <si>
    <t>263-01</t>
  </si>
  <si>
    <t>Récupération des charges financières des emprunts à charge de tiers</t>
  </si>
  <si>
    <t>INTERETS CREDITEURS SUR COMPTES FINANCIERS</t>
  </si>
  <si>
    <t>264-01</t>
  </si>
  <si>
    <t>Intérêts créditeurs sur comptes financiers</t>
  </si>
  <si>
    <t>INTERETS DE RETARD CREDITEURS</t>
  </si>
  <si>
    <t>265-01</t>
  </si>
  <si>
    <t>Intérêts de retard créditeurs sur les créances</t>
  </si>
  <si>
    <t>BENEFICES DE CHANGE</t>
  </si>
  <si>
    <t>266-01</t>
  </si>
  <si>
    <t xml:space="preserve">Bénéfices de change </t>
  </si>
  <si>
    <t>RECUPERATION DES CHARGES FINANCIERES DES EMPRUNTS GARANTIS PAR L'ENTITE</t>
  </si>
  <si>
    <t>268-01</t>
  </si>
  <si>
    <t>Récupération auprès de tiers des charges financières d’emprunts garantis par l'entité</t>
  </si>
  <si>
    <t>RENTES VIAGERES, PERPETUELLES ET D'EMPHYTEOSE</t>
  </si>
  <si>
    <t>269-01</t>
  </si>
  <si>
    <t>Produit des rentes viagères, perpétuelles et d'emphytéose</t>
  </si>
  <si>
    <t>REVENUS DE PARTICIPATIONS DANS LES ENTREPRISES</t>
  </si>
  <si>
    <t>272-01</t>
  </si>
  <si>
    <t>Revenus de participations dans les entreprises</t>
  </si>
  <si>
    <t>TRANSFERTS DE REVENUS DU ET VERS D’AUTRES SECTEURS QUE LE SECTEUR PUBLIC</t>
  </si>
  <si>
    <t>TRANSFERTS NON VENTILABLES</t>
  </si>
  <si>
    <t>306-01</t>
  </si>
  <si>
    <t>Récupération de transferts de revenus, indemnités,  dommage et excédents de trésorerie</t>
  </si>
  <si>
    <t>Suppression de "petits" avant "dommage" CRUNC 14/10/2022</t>
  </si>
  <si>
    <t>DEFICIT DE TRESORERIE</t>
  </si>
  <si>
    <t>310-01</t>
  </si>
  <si>
    <t>Déficit de trésorerie (charges exceptionnelles du service ordinaire)</t>
  </si>
  <si>
    <t>Ajout</t>
  </si>
  <si>
    <t>réparation dedommages</t>
  </si>
  <si>
    <t>311-01</t>
  </si>
  <si>
    <t>Restitution de la subvention du revenu d'intégration (RI) aux pouvoirs publics supérieurs</t>
  </si>
  <si>
    <t>311-03</t>
  </si>
  <si>
    <t>Restitution de la subvention de l'aide sociale équivalente au revenu d'intégration (ERI) aux pouvoirs publics supérieurs</t>
  </si>
  <si>
    <t>311-04</t>
  </si>
  <si>
    <t>Non-valeurs de droits constatés non perçus du service ordinaire</t>
  </si>
  <si>
    <t>modifié crunc 16/09/2022</t>
  </si>
  <si>
    <t>311-05</t>
  </si>
  <si>
    <t>Remboursement de non-valeurs sur droits constatés perçus du service ordinaire</t>
  </si>
  <si>
    <t>311-06</t>
  </si>
  <si>
    <t>Dotations aux réductions de valeurs sur créances douteuses</t>
  </si>
  <si>
    <t>311-07</t>
  </si>
  <si>
    <t>Réparation de  dommages</t>
  </si>
  <si>
    <t>suppression de "petits", crunc 14/10/22</t>
  </si>
  <si>
    <t>311-48</t>
  </si>
  <si>
    <t>Restitution d'interventions spécifiques liées à l'octroi du revenu d'integration (RI) aux pouvoirs publics supérieurs</t>
  </si>
  <si>
    <t>SUBSIDES AUX ENTREPRISES</t>
  </si>
  <si>
    <t>SUBSIDES ACCORDES AUX ENTREPRISES</t>
  </si>
  <si>
    <t>321-01</t>
  </si>
  <si>
    <t>Subsides directs et remboursements de frais d'exploitation accordés aux entreprises</t>
  </si>
  <si>
    <t>321-02</t>
  </si>
  <si>
    <t>Subsides indirects accordés aux entreprises</t>
  </si>
  <si>
    <t>REPARATION DE PETITS DOMMAGES</t>
  </si>
  <si>
    <t>à mettre au 311</t>
  </si>
  <si>
    <t>322-48</t>
  </si>
  <si>
    <t>Réparation de petits dommages</t>
  </si>
  <si>
    <t>TRANSFERTS DE REVENUS AUX MENAGES</t>
  </si>
  <si>
    <t>SUBSIDES DIRECTS ACCORDES AUX MENAGES</t>
  </si>
  <si>
    <t>331-01</t>
  </si>
  <si>
    <t>Subsides et primes directs accordés aux ménages</t>
  </si>
  <si>
    <t>331-48</t>
  </si>
  <si>
    <t>Réparations de petits dommages</t>
  </si>
  <si>
    <t>Ajouté puis Supprimé</t>
  </si>
  <si>
    <t>ok</t>
  </si>
  <si>
    <t>TRANSFERTS AUX ASSOCIATIONS</t>
  </si>
  <si>
    <t>332-02</t>
  </si>
  <si>
    <t>Transfert aux associations (cotisations et subsides )</t>
  </si>
  <si>
    <t>332-48</t>
  </si>
  <si>
    <t>OCTROI DE L'AIDE SOCIALE DIRECTE</t>
  </si>
  <si>
    <t>333-01</t>
  </si>
  <si>
    <t>Octroi du revenu d'intégration (RI)</t>
  </si>
  <si>
    <t>333-02</t>
  </si>
  <si>
    <t>Octroi de l'aide sociale directe (paiement aux bénéficiaires)</t>
  </si>
  <si>
    <t>333-03</t>
  </si>
  <si>
    <t>Octroi de l'aide sociale équivalente au revenu d'intégration (ERI)</t>
  </si>
  <si>
    <t>333-04</t>
  </si>
  <si>
    <t>Octroi de l'aide sociale en avances sur prestations sociales (paiement aux bénéficiaires)</t>
  </si>
  <si>
    <t>OCTROI DE L'AIDE SOCIALE INDIRECTE</t>
  </si>
  <si>
    <t>334-01</t>
  </si>
  <si>
    <t>Octroi de l'aide sociale indirecte (paiement à des tiers)</t>
  </si>
  <si>
    <t>334-40</t>
  </si>
  <si>
    <t>Aide sociale relative aux fonctions (déficit social)</t>
  </si>
  <si>
    <t>IMPOTS LEVES PAR L'ENTITE</t>
  </si>
  <si>
    <t>TAXES SUR LES PRESTATIONS ADMINISTRATIVES</t>
  </si>
  <si>
    <t>361-01</t>
  </si>
  <si>
    <t>Taxes sur les prestations administratives</t>
  </si>
  <si>
    <t>36150-01</t>
  </si>
  <si>
    <t>Taxe sur la délivrance de documents concernant les établissements dangereux, incomodes et insalubres</t>
  </si>
  <si>
    <t>36151-01</t>
  </si>
  <si>
    <t>Taxe sur la délivrance de permis de lotir</t>
  </si>
  <si>
    <t>36152-01</t>
  </si>
  <si>
    <t>Taxe sur la délivrance de documents administratifs</t>
  </si>
  <si>
    <t>36153-01</t>
  </si>
  <si>
    <t>Taxe sur les prestations administratives diverses</t>
  </si>
  <si>
    <t>TAXES DE REMBOURSEMENT</t>
  </si>
  <si>
    <t>362-01</t>
  </si>
  <si>
    <t>Taxes de remboursement</t>
  </si>
  <si>
    <t>36250-01</t>
  </si>
  <si>
    <t>Taxe pour l’acquisition de terrains de voirie</t>
  </si>
  <si>
    <t>36251-01</t>
  </si>
  <si>
    <t>Taxe pour le pavage des rues</t>
  </si>
  <si>
    <t>36252-01</t>
  </si>
  <si>
    <t>Taxe pour la construction des trottoirs</t>
  </si>
  <si>
    <t>36253-01</t>
  </si>
  <si>
    <t>Taxe pour la construction des égouts</t>
  </si>
  <si>
    <t>36254-01</t>
  </si>
  <si>
    <t>Taxe pour le raccordement au réseau d’égouts</t>
  </si>
  <si>
    <t>36255-01</t>
  </si>
  <si>
    <t>Taxes diverses de remboursements</t>
  </si>
  <si>
    <t>TAXES SUR PRESTATIONS D’HYGIENE PUBLIQUE</t>
  </si>
  <si>
    <t>363-01</t>
  </si>
  <si>
    <t>Taxes sur les prestations d'hygiène publique</t>
  </si>
  <si>
    <t>Code modifié</t>
  </si>
  <si>
    <t>36350-01</t>
  </si>
  <si>
    <t>Taxe sur l’enlèvement des immondices et résidus ménagers</t>
  </si>
  <si>
    <t>36351-01</t>
  </si>
  <si>
    <t>Taxe d’enlèvement et d’entreposage de véhicules ou d’objets</t>
  </si>
  <si>
    <t>36352-01</t>
  </si>
  <si>
    <t>Taxe sur le déversement sauvage d’immondices sur la voie publique</t>
  </si>
  <si>
    <t>36353-01</t>
  </si>
  <si>
    <t>Taxe sur les inhumations, dispersion des cendres, colombarium</t>
  </si>
  <si>
    <t>36354-01</t>
  </si>
  <si>
    <t>Taxe sur les exhumations</t>
  </si>
  <si>
    <t>36355-01</t>
  </si>
  <si>
    <t>Taxe sur les transports funèbres</t>
  </si>
  <si>
    <t>36356-01</t>
  </si>
  <si>
    <t>Taxe sur l’occupation des caveaux d’attente</t>
  </si>
  <si>
    <t>36357-01</t>
  </si>
  <si>
    <t>Taxe sur le séjour à la morgue ou au dépôt mortuaire</t>
  </si>
  <si>
    <t>36358-01</t>
  </si>
  <si>
    <t>Taxe sur les tombes et caveaux</t>
  </si>
  <si>
    <t>36359-01</t>
  </si>
  <si>
    <t>Taxe pour la protection de l’environnement</t>
  </si>
  <si>
    <t>36360-01</t>
  </si>
  <si>
    <t>Taxes diverses sur prestations d’hygiène publique</t>
  </si>
  <si>
    <t>TAXES SUR LES ENTREPRISES INDUSTRIELLES, COMMERCIALES ET AGRICOLES</t>
  </si>
  <si>
    <t>364-01</t>
  </si>
  <si>
    <t>Taxes sur les entreprises industrielles, commerciales et agricoles</t>
  </si>
  <si>
    <t>36450-01</t>
  </si>
  <si>
    <t>Taxe sur les serveurs et serveuses de bar</t>
  </si>
  <si>
    <t>36451-01</t>
  </si>
  <si>
    <t>Taxe sur la force motrice</t>
  </si>
  <si>
    <t>36452-01</t>
  </si>
  <si>
    <t>Taxe sur les tanks et les réservoirs</t>
  </si>
  <si>
    <t>36453-01</t>
  </si>
  <si>
    <t>Taxe sur les salles de vente</t>
  </si>
  <si>
    <t>36454-01</t>
  </si>
  <si>
    <t>Taxe sur le colportage</t>
  </si>
  <si>
    <t>36455-01</t>
  </si>
  <si>
    <t>Taxe sur les agences de paris et de jeux</t>
  </si>
  <si>
    <t>36456-01</t>
  </si>
  <si>
    <t xml:space="preserve">Taxe sur les débits de boissons et commerces ouverts en dehors des heures </t>
  </si>
  <si>
    <t>36457-01</t>
  </si>
  <si>
    <t>Taxe sur les cercles privés</t>
  </si>
  <si>
    <t>36458-01</t>
  </si>
  <si>
    <t>Taxe sur les enseignes et réclames lumineuses</t>
  </si>
  <si>
    <t>36459-01</t>
  </si>
  <si>
    <t>Taxe sur les panneaux publicitaires</t>
  </si>
  <si>
    <t>36460-01</t>
  </si>
  <si>
    <t>Taxe sur la diffusion publicitaire</t>
  </si>
  <si>
    <t>36461-01</t>
  </si>
  <si>
    <t>Taxe sur les panneaux directionnels</t>
  </si>
  <si>
    <t>36462-01</t>
  </si>
  <si>
    <t>Taxe de séjour</t>
  </si>
  <si>
    <t>36463-01</t>
  </si>
  <si>
    <t>Taxe sur les dépôts de matériaux</t>
  </si>
  <si>
    <t>36464-01</t>
  </si>
  <si>
    <t>Taxe sur les dépôts de mitraille, véhicules usagés, abandonnés</t>
  </si>
  <si>
    <t>36465-01</t>
  </si>
  <si>
    <t>Taxe sur les banques et les institutions financières</t>
  </si>
  <si>
    <t>36466-01</t>
  </si>
  <si>
    <t>Taxes sur les chambres</t>
  </si>
  <si>
    <t>36467-01</t>
  </si>
  <si>
    <t>Taxe sur les maisons de rendez-vous</t>
  </si>
  <si>
    <t>36468-01</t>
  </si>
  <si>
    <t>Taxe sur l'utilisation de l'informatique</t>
  </si>
  <si>
    <t>36469-01</t>
  </si>
  <si>
    <t>Taxe sur les établissements mettant à disposition du matériel de télécommunication contre rétribution</t>
  </si>
  <si>
    <t>36470-01</t>
  </si>
  <si>
    <t>Taxes diverses sur les entreprises</t>
  </si>
  <si>
    <t>TAXES SUR LES SPECTACLES ET DIVERTISSEMENTS</t>
  </si>
  <si>
    <t>365-01</t>
  </si>
  <si>
    <t>Taxes sur les spectacles et divertissements</t>
  </si>
  <si>
    <t>36550-01</t>
  </si>
  <si>
    <t>Taxe sur les spectacles</t>
  </si>
  <si>
    <t>36551-01</t>
  </si>
  <si>
    <t>Taxe sur les manifestations sportives</t>
  </si>
  <si>
    <t>36552-01</t>
  </si>
  <si>
    <t>Taxes diverses sur les spectacles et divertissements</t>
  </si>
  <si>
    <t>TAXES ET REDEVANCES SUR L’OCCUPATION DU DOMAINE PUBLIC</t>
  </si>
  <si>
    <t>366-01</t>
  </si>
  <si>
    <t>Taxes et redevances sur l'occupation du domaine public</t>
  </si>
  <si>
    <t>36650-01</t>
  </si>
  <si>
    <t>Taxe sur les droits d’emplacement sur les marchés et brocantes …</t>
  </si>
  <si>
    <t>36651-01</t>
  </si>
  <si>
    <t>Taxe sur les forains, les loges foraines et mobiles</t>
  </si>
  <si>
    <t>36652-01</t>
  </si>
  <si>
    <t>Taxe sur placement de terrasses, tables, chaises,...</t>
  </si>
  <si>
    <t>36653-01</t>
  </si>
  <si>
    <t>Taxe sur les parkings et emplacements de parking</t>
  </si>
  <si>
    <t>36654-01</t>
  </si>
  <si>
    <t>Taxe sur le stationnement des taxis et voitures de louage</t>
  </si>
  <si>
    <t>36655-01</t>
  </si>
  <si>
    <t>Taxe sur les kiosques à journaux, sur les baraques à frites,...</t>
  </si>
  <si>
    <t>36656-01</t>
  </si>
  <si>
    <t>Taxe sur les pompes à essence, à huile, à air comprimé</t>
  </si>
  <si>
    <t>36657-01</t>
  </si>
  <si>
    <t>Taxe sur les distributeurs automatiques</t>
  </si>
  <si>
    <t>36658-01</t>
  </si>
  <si>
    <t>Taxe sur les occupations diverses de la voie publique</t>
  </si>
  <si>
    <t>36659-01</t>
  </si>
  <si>
    <t>Taxes diverses sur l’occupation du domaine public</t>
  </si>
  <si>
    <t>TAXES SUR LE PATRIMOINE</t>
  </si>
  <si>
    <t>367-01</t>
  </si>
  <si>
    <t>Taxes sur le patrimoine</t>
  </si>
  <si>
    <t>36750-01</t>
  </si>
  <si>
    <t>Taxe sur la construction, l’aménagement de bâtiments ou de palissades</t>
  </si>
  <si>
    <t>36751-01</t>
  </si>
  <si>
    <t>Taxe sur les entrées de caves, soupiraux, caves sous voirie</t>
  </si>
  <si>
    <t>36752-01</t>
  </si>
  <si>
    <t>Taxe sur les grillages et les clôtures</t>
  </si>
  <si>
    <t>36753-01</t>
  </si>
  <si>
    <t>Taxe sur les terrains à bâtir non bâtis (loi du 29 mars 1962 art. 70bis)</t>
  </si>
  <si>
    <t>36754-01</t>
  </si>
  <si>
    <t>Taxe sur les antennes extérieures</t>
  </si>
  <si>
    <t>36755-01</t>
  </si>
  <si>
    <t>Taxe sur l’absence de place de parking</t>
  </si>
  <si>
    <t>36756-01</t>
  </si>
  <si>
    <t>Taxe sur les secondes résidences</t>
  </si>
  <si>
    <t>36757-01</t>
  </si>
  <si>
    <t>Taxe sur les immeubles inoccupés, inachevés, les taudis</t>
  </si>
  <si>
    <t>36758-01</t>
  </si>
  <si>
    <t>Taxe sur les surfaces de bureau</t>
  </si>
  <si>
    <t>36759-01</t>
  </si>
  <si>
    <t>Taxe sur les locaux destinés à l’accomplissement d’acte de commerce</t>
  </si>
  <si>
    <t>36760-01</t>
  </si>
  <si>
    <t>Taxes diverses sur le patrimoine</t>
  </si>
  <si>
    <t>AUTRES TAXES</t>
  </si>
  <si>
    <t>368-01</t>
  </si>
  <si>
    <t>Autres taxes</t>
  </si>
  <si>
    <t>36850-01</t>
  </si>
  <si>
    <t>Taxe sur les pigeonniers</t>
  </si>
  <si>
    <t>36851-01</t>
  </si>
  <si>
    <t>Taxe sur les chiens</t>
  </si>
  <si>
    <t>36852-01</t>
  </si>
  <si>
    <t>Taxe sur les permis de chasse et port d’armes</t>
  </si>
  <si>
    <t>36853-01</t>
  </si>
  <si>
    <t>Amendes administratives transformées en taxes</t>
  </si>
  <si>
    <t>36854-01</t>
  </si>
  <si>
    <t>Taxes diverses</t>
  </si>
  <si>
    <t>ADDITIONNELS AUX IMPOTS</t>
  </si>
  <si>
    <t>TAXE ADDITIONNELLE AU PRECOMPTE IMMOBILIER</t>
  </si>
  <si>
    <t>371-01</t>
  </si>
  <si>
    <t>Taxe additionnelle au précompte immobilier</t>
  </si>
  <si>
    <t>TAXE ADDITIONNELLE A L’IMPOT DES PERSONNES PHYSIQUES</t>
  </si>
  <si>
    <t>372-01</t>
  </si>
  <si>
    <t>Taxe additionnelle à l’impôt des personnes physiques</t>
  </si>
  <si>
    <t>TAXE ADDITIONNELLE A LA TAXE SUR LES AUTOMOBILES</t>
  </si>
  <si>
    <t>373-01</t>
  </si>
  <si>
    <t>Taxe additionnelle à la taxe sur les automobiles</t>
  </si>
  <si>
    <t>TAXE ADDITIONNELLE A LA CITY TAX</t>
  </si>
  <si>
    <t>374-01</t>
  </si>
  <si>
    <t>Taxe additionnelle à la taxe sur les hébergements touristiques "City Tax"</t>
  </si>
  <si>
    <t xml:space="preserve">375. TAXE ADDITIONNELLE A LA TAXE SUR LES PYLONES, ANTENNES ET MaTS GSM </t>
  </si>
  <si>
    <t>Libelle</t>
  </si>
  <si>
    <t>C. Gén.</t>
  </si>
  <si>
    <t>C.T.</t>
  </si>
  <si>
    <t>375-01</t>
  </si>
  <si>
    <t>Taxe additionnelle à la taxe sur les pylônes, antennes et mâts GSM</t>
  </si>
  <si>
    <t>AUTRES CONTRIBUTIONS DES ENTREPRISES ET DES MENAGES</t>
  </si>
  <si>
    <t>CONTRIBUTIONS DIVERSES</t>
  </si>
  <si>
    <t>380-02</t>
  </si>
  <si>
    <t xml:space="preserve">Cotisations des mandataires politiques pour la pension </t>
  </si>
  <si>
    <t>380-03</t>
  </si>
  <si>
    <t>Amendes</t>
  </si>
  <si>
    <t>380-06</t>
  </si>
  <si>
    <t>Contributions des entreprises et ASBL dans les charges de traitement du personnel détaché et récupération de pensions à charge du privé</t>
  </si>
  <si>
    <t>380-48</t>
  </si>
  <si>
    <t>Autres contributions des entreprises et des ménages</t>
  </si>
  <si>
    <t>RECUPERATION DE L'AIDE SOCIALE DIRECTE</t>
  </si>
  <si>
    <t>383-01</t>
  </si>
  <si>
    <t>Récupération du revenu d'intégration (RI) auprès des bénéficiaires</t>
  </si>
  <si>
    <t>383-02</t>
  </si>
  <si>
    <t xml:space="preserve">Récupération de l’aide sociale directe auprès des bénéficiaires </t>
  </si>
  <si>
    <t>383-03</t>
  </si>
  <si>
    <t>Récupération de l'aide sociale équivalente au revenu d'intégration (ERI) auprès des bénéficiaires</t>
  </si>
  <si>
    <t>383-04</t>
  </si>
  <si>
    <t>Récupération de l'aide sociale en avances sur prestations sociales auprès des bénéficiaires</t>
  </si>
  <si>
    <t>RECUPERATION DE L'AIDE SOCIALE INDIRECTE ET RELATIVE AUX FONCTIONS</t>
  </si>
  <si>
    <t>384-01</t>
  </si>
  <si>
    <t>Récupération de l’aide sociale indirecte (paiement à des tiers) auprès des bénéficiaires</t>
  </si>
  <si>
    <t>384-40</t>
  </si>
  <si>
    <t>Récupération de l'aide sociale relative aux fonctions (déficit social)</t>
  </si>
  <si>
    <t>REPRISE DE REDUCTIONS DE CREANCES</t>
  </si>
  <si>
    <t>391-06</t>
  </si>
  <si>
    <t>Reprise de réductions de créances</t>
  </si>
  <si>
    <t>TRANSFERTS DE REVENUS A L’INTERIEUR DU SECTEUR PUBLIC</t>
  </si>
  <si>
    <t>TRANSFERTS DE REVENUS VERS LES POUVOIRS PUBLICS SUPERIEURS</t>
  </si>
  <si>
    <t>CONTRIBUTIONS ET AVANTAGES AUX POUVOIRS PUBLICS SUPERIEURS DANS LES FRAIS DE L'ENSEIGNEMENT</t>
  </si>
  <si>
    <t>413-01</t>
  </si>
  <si>
    <t>Contributions et avantages aux pouvoirs publics supérieurs dans les frais de fonctionnement de l'enseignement</t>
  </si>
  <si>
    <t>CONTRIBUTIONS SPECIFIQUES</t>
  </si>
  <si>
    <t>415-01</t>
  </si>
  <si>
    <t xml:space="preserve">Contributions aux charges de traitement et de fonctionnement supportés par les pouvoirs publics supérieurs </t>
  </si>
  <si>
    <t>TRANSFERTS DE REVENUS VERS LES ENTITES PUBLIQUES</t>
  </si>
  <si>
    <t>CONTRIBUTIONS DANS LES CHARGES DE TRAITEMENTS ET DE PENSIONS DES ENSEIGNANTS DES AUTRES POUVOIRS PUBLICS</t>
  </si>
  <si>
    <t>431-01</t>
  </si>
  <si>
    <t>Contributions dans les traitements et les charges de pensions des enseignants supportés par les autres pouvoirs publics</t>
  </si>
  <si>
    <t>433-01</t>
  </si>
  <si>
    <t>Contributions dans les frais de fonctionnement de l'enseignement</t>
  </si>
  <si>
    <t>43350-01</t>
  </si>
  <si>
    <t>Avantages sociaux, subsides et autres avantages spécifiques pour l’enseignement libre</t>
  </si>
  <si>
    <t>indicé obligatoire</t>
  </si>
  <si>
    <t>43351-01</t>
  </si>
  <si>
    <t>Avantages sociaux, subsides et autres avantages spécifiques pour l’enseignement des autres pouvoirs publics</t>
  </si>
  <si>
    <t>CONTRIBUTIONS DANS LES CHARGES D’INTERETS DES AUTRES POUVOIRS PUBLICS</t>
  </si>
  <si>
    <t>434-01</t>
  </si>
  <si>
    <t>Contributions dans les charges d’intérêts des autres pouvoirs publics</t>
  </si>
  <si>
    <t>435-01</t>
  </si>
  <si>
    <t>Contributions aux autres entités publiques dans les charges de traitement et de fonctionnement</t>
  </si>
  <si>
    <t>435-02</t>
  </si>
  <si>
    <t>Contributions dans le déficit des hôpitaux publics</t>
  </si>
  <si>
    <t>435-03</t>
  </si>
  <si>
    <t xml:space="preserve">Contributions aux pertes d'exploitation d'entités publiques </t>
  </si>
  <si>
    <t>435-07</t>
  </si>
  <si>
    <t>Subsides des  pouvoirs publics supérieurs à rétrocéder aux autres entités publiques</t>
  </si>
  <si>
    <t>44. TRANSFERTS DE REVENUS VERS L’ENSEIGNEMENT LIBRE</t>
  </si>
  <si>
    <t>Supprimé</t>
  </si>
  <si>
    <t>443. AVANTAGES SOCIAUX, SUBSIDES ET AUTRES AVANTAGES SPECIFIQUES POUR L’ENSEIGNEMENT LIBRE</t>
  </si>
  <si>
    <t>443-01</t>
  </si>
  <si>
    <t>44350-01</t>
  </si>
  <si>
    <t>Avantages sociaux et subsides pour l’enseignement libre</t>
  </si>
  <si>
    <t>44351-01</t>
  </si>
  <si>
    <t>Autres avantages spécifiques aux écoles libres</t>
  </si>
  <si>
    <t>TRANSFERTS DE REVENUS EN PROVENANCE DES  POUVOIRS PUBLICS SUPERIEURS</t>
  </si>
  <si>
    <t>CONTRIBUTIONS DES  POUVOIRS PUBLICS SUPERIEURS DANS LES TRAITEMENTS DU PERSONNEL ENSEIGNANT</t>
  </si>
  <si>
    <t>461-01</t>
  </si>
  <si>
    <t>Contributions des  pouvoirs publics supérieurs dans les traitements du personnel enseignant</t>
  </si>
  <si>
    <t>CONTRIBUTIONS DES  POUVOIRS PUBLICS SUPERIEURS DANS LES FRAIS DE FONCTIONNEMENT DE L’ENSEIGNEMENT</t>
  </si>
  <si>
    <t>463-01</t>
  </si>
  <si>
    <t>Contributions des  pouvoirs publics supérieurs dans les frais de fonctionnement de l’enseignement</t>
  </si>
  <si>
    <t>REMBOURSEMENT DES CHARGES FINANCIERES DES EMPRUNTS</t>
  </si>
  <si>
    <t>464-01</t>
  </si>
  <si>
    <t>Récupération auprès des  pouvoirs publics supérieurs des charges financières des emprunts</t>
  </si>
  <si>
    <t>465-01</t>
  </si>
  <si>
    <t>Contributions des pouvoirs publics supérieurs à des fins spécifiques</t>
  </si>
  <si>
    <t>465-02</t>
  </si>
  <si>
    <t>Contributions des pouvoirs publics supérieurs dans les frais de personnel</t>
  </si>
  <si>
    <t>465-06</t>
  </si>
  <si>
    <t>Contributions des pouvoirs publics supérieurs dans les charges de traitements du personnel détaché</t>
  </si>
  <si>
    <t>CONTRIBUTIONS A CARACTERE GENERAL DES  POUVOIRS PUBLICS SUPERIEURS</t>
  </si>
  <si>
    <t>466-01</t>
  </si>
  <si>
    <t>Dotations générales aux communes ou Fonds Spécial de l'Aide Sociale</t>
  </si>
  <si>
    <t>46650-01</t>
  </si>
  <si>
    <t>Dotation générale aux communes ou Fonds Spécial de l'Aide Sociale</t>
  </si>
  <si>
    <t>Indicé obligatoire</t>
  </si>
  <si>
    <t>46651-01</t>
  </si>
  <si>
    <t>Dotation article 46 bis</t>
  </si>
  <si>
    <t>RECUPERATION DU RI ET DE L'ERI AUPRES DES  POUVOIRS PUBLICS SUPERIEURS</t>
  </si>
  <si>
    <t>467-01</t>
  </si>
  <si>
    <t>Récupération du revenu d'intégration (RI) auprès des pouvoirs publics supérieurs</t>
  </si>
  <si>
    <t>467-03</t>
  </si>
  <si>
    <t>Récupération de l'aide sociale équivalente au revenu d'intégration (ERI) auprès des pouvoirs publics supérieurs</t>
  </si>
  <si>
    <t>467-48</t>
  </si>
  <si>
    <t>Récupération d'interventions spécifiques liées à l'octroi du revenu d'integration (RI) auprès des pouvoirs publics supérieurs</t>
  </si>
  <si>
    <t xml:space="preserve">TRANSFERTS DE REVENUS DES  AUTRES POUVOIRS PUBLICS </t>
  </si>
  <si>
    <t>CONTRIBUTIONS DANS LES TRAITEMENTS DES ENSEIGNANTS</t>
  </si>
  <si>
    <t>481-01</t>
  </si>
  <si>
    <t>Contributions des autres pouvoirs publics  pour les traitements et les pensions des enseignants</t>
  </si>
  <si>
    <t>CONTRIBUTIONS DANS LES FRAIS DE FONCTIONNEMENT DE L’ENSEIGNEMENT</t>
  </si>
  <si>
    <t>483-01</t>
  </si>
  <si>
    <t>Contributions des autres pouvoirs publics dans les frais de fonctionnement de l'enseignement</t>
  </si>
  <si>
    <t>CONTRIBUTIONS DES  POUVOIRS PUBLICS SUPERIEURS DANS LES CHARGES FINANCIERES DES EMPRUNTS</t>
  </si>
  <si>
    <t>484-01</t>
  </si>
  <si>
    <t>Contributions des pouvoirs publics supérieurs dans les charges financières des emprunts</t>
  </si>
  <si>
    <t>CONTRIBUTIONS SPECIFIQUES DES  POUVOIRS PUBLICS SUPERIEURS</t>
  </si>
  <si>
    <t>485-01</t>
  </si>
  <si>
    <t>Contributions des autres pouvoirs publics dans les autres frais d’exploitation</t>
  </si>
  <si>
    <t>485-02</t>
  </si>
  <si>
    <t>Contributions des autres pouvoirs publics dans les frais de personnel</t>
  </si>
  <si>
    <t>485-06</t>
  </si>
  <si>
    <t>Contributions des autres pouvoirs publics dans les charges de traitements du personnel détaché</t>
  </si>
  <si>
    <t>INTERVENTION COMMUNALE EN FAVEUR DE SON CPAS</t>
  </si>
  <si>
    <t>486-01</t>
  </si>
  <si>
    <t>Intervention communale</t>
  </si>
  <si>
    <t>TRANSFERTS DE CAPITAUX DE ET VERS LES AUTRES SECTEURS QUE LE SECTEUR PUBLIC</t>
  </si>
  <si>
    <t>TRANSFERTS DE REVENUS AU SECTEUR PRIVE</t>
  </si>
  <si>
    <t>506-51</t>
  </si>
  <si>
    <t>Récupération des transferts de revenus au secteur privé</t>
  </si>
  <si>
    <t>TRANSFERTS DE CAPITAUX VERS LES ENTREPRISES</t>
  </si>
  <si>
    <t>SUBSIDES D’INVESTISSEMENT AUX ENTREPRISES</t>
  </si>
  <si>
    <t>512-51</t>
  </si>
  <si>
    <t>Subsides d’investissement accordés en capital aux entreprises privées</t>
  </si>
  <si>
    <t>512-52</t>
  </si>
  <si>
    <t>Non-valeurs de subsides en capital des entreprises privées</t>
  </si>
  <si>
    <t>512-55</t>
  </si>
  <si>
    <t>Dédommagements extraordinaires divers accordés</t>
  </si>
  <si>
    <t>suppression "aux entreprises"</t>
  </si>
  <si>
    <t>crunc 02/12/2022</t>
  </si>
  <si>
    <t>PRIMES POUR FONDS DE PENSIONS</t>
  </si>
  <si>
    <t>513-51</t>
  </si>
  <si>
    <t>Primes de capitalisation pour fonds de pensions</t>
  </si>
  <si>
    <t>GARANTIES ACCORDEES EN ESPECES A PLUS D’UN AN</t>
  </si>
  <si>
    <t>514-51</t>
  </si>
  <si>
    <t>Cautionnements versés en numéraire à plus d’un an</t>
  </si>
  <si>
    <t>TRANSFERTS DE CAPITAUX VERS LES MENAGES</t>
  </si>
  <si>
    <t>522-51</t>
  </si>
  <si>
    <t>Subsides en capital accordés aux ménages</t>
  </si>
  <si>
    <t>522-52</t>
  </si>
  <si>
    <t>Subsides en capital accordés aux ASBL et aux organismes au service des ménages</t>
  </si>
  <si>
    <t>522-53</t>
  </si>
  <si>
    <t>Non-valeurs de subsides en capital des ménages et ASBL</t>
  </si>
  <si>
    <t>522-55</t>
  </si>
  <si>
    <t>Dédommagements extraordinaires accordés aux ménages</t>
  </si>
  <si>
    <t>TRANSFERTS DE CAPITAUX EN PROVENANCE DES ENTREPRISES</t>
  </si>
  <si>
    <t>CAPITAUX DES ENTREPRISES</t>
  </si>
  <si>
    <t>560-51</t>
  </si>
  <si>
    <t>Dédommagements extraordinaires des entreprises</t>
  </si>
  <si>
    <t>560-52</t>
  </si>
  <si>
    <t>Subsides d’investissement, dons et legs accordés en capital des entreprises privées</t>
  </si>
  <si>
    <t>RECUPERATIONS DE GARANTIES ACCORDEES A PLUS D’UN AN</t>
  </si>
  <si>
    <t>564-51</t>
  </si>
  <si>
    <t>Récupérations de cautionnements versés en numéraire à plus d’un an</t>
  </si>
  <si>
    <t>TRANSFERTS DE CAPITAUX EN PROVENANCE DES MENAGES</t>
  </si>
  <si>
    <t>580-51</t>
  </si>
  <si>
    <t>Dédommagements extraordinaires des ménages</t>
  </si>
  <si>
    <t>580-52</t>
  </si>
  <si>
    <t>Subsides d’investissement, dons et legs en capital des ménages, ASBL et autres organismes</t>
  </si>
  <si>
    <t>TRANSFERTS DE CAPITAUX A L’INTERIEUR DU SECTEUR PUBLIC</t>
  </si>
  <si>
    <t>TRANSFERTS DE REVENUS NON VENTILES A L’INTERIEUR DU SECTEUR PUBLIC</t>
  </si>
  <si>
    <t>606-51</t>
  </si>
  <si>
    <t>Récupération des transferts de revenus au secteur public</t>
  </si>
  <si>
    <t xml:space="preserve">TRANSFERTS DE CAPITAUX VERS LES POUVOIRS PUBLICS </t>
  </si>
  <si>
    <t>615-52</t>
  </si>
  <si>
    <t>Non-valeurs de subsides en capital des  pouvoirs publics supérieurs</t>
  </si>
  <si>
    <t>615-53</t>
  </si>
  <si>
    <t>Restitution de subsides en capital des pouvoirs publics supérieurs</t>
  </si>
  <si>
    <t>TRANSFERTS DE CAPITAUX VERS LES AUTRES POUVOIRS PUBLICS</t>
  </si>
  <si>
    <t>635-51</t>
  </si>
  <si>
    <t>AJOUT</t>
  </si>
  <si>
    <t>635-52</t>
  </si>
  <si>
    <t>Non-valeurs de subsides en capital des autres pouvoirs publics</t>
  </si>
  <si>
    <t>635-53</t>
  </si>
  <si>
    <t>Restitution de subsides en capital des autres pouvoirs publics</t>
  </si>
  <si>
    <t>TRANSFERTS DE CAPITAUX EN PROVENANCE DES  POUVOIRS PUBLICS SUPERIEURS</t>
  </si>
  <si>
    <t>SUBSIDES EN CAPITAL DES  POUVOIRS PUBLICS SUPERIEURS</t>
  </si>
  <si>
    <t>661-51</t>
  </si>
  <si>
    <t>GT 1 cpas 12/01/2023</t>
  </si>
  <si>
    <t>RECUPERATION AUPRES DES POUVOIRS PUBLICS SUPERIEURS DES REMBOURSEMENTS PERIODIQUES D'EMPRUNTS</t>
  </si>
  <si>
    <t>664-01</t>
  </si>
  <si>
    <t>Récupération auprès des pouvoirs publics supérieurs des remboursements périodiques d'emprunts</t>
  </si>
  <si>
    <t>DEDOMMAGEMENTS EN CAPITAL DES POUVOIRS PUBLICS SUPERIEURS</t>
  </si>
  <si>
    <t>669-51</t>
  </si>
  <si>
    <t>Dédommagements en capital des pouvoirs publics supérieurs</t>
  </si>
  <si>
    <t>TRANSFERTS DE CAPITAUX EN PROVENANCE DES AUTRES POUVOIRS PUBLICS</t>
  </si>
  <si>
    <t>SUBSIDES D'INVESTISSEMENT EN CAPITAL DES AUTRES POUVOIRS PUBLICS</t>
  </si>
  <si>
    <t>681-51</t>
  </si>
  <si>
    <t>Subsides en capital des autres pouvoirs publics</t>
  </si>
  <si>
    <t>DEDOMMAGEMENTS EN CAPITAL DES AUTRES POUVOIRS PUBLICS</t>
  </si>
  <si>
    <t>689-51</t>
  </si>
  <si>
    <t>Dédommagements en capital des autres pouvoirs publics</t>
  </si>
  <si>
    <t>INVESTISSEMENTS</t>
  </si>
  <si>
    <t>POSTES NON VENTILABLES</t>
  </si>
  <si>
    <t>NON-VALEURS DU SERVICE EXTRAORDINAIRE</t>
  </si>
  <si>
    <t>701-51</t>
  </si>
  <si>
    <t>Non-valeurs de droits constatés non perçus du service extraordinaire</t>
  </si>
  <si>
    <t>701-52</t>
  </si>
  <si>
    <t>Remboursement de non-valeurs de droits constatés perçus du service extraordinaire</t>
  </si>
  <si>
    <t>NOTES DE CREDIT DU SERVICE EXTRAORDINAIRE</t>
  </si>
  <si>
    <t>706-51</t>
  </si>
  <si>
    <t>Notes de crédit du service extraordinaire sur achat, aménagement et équipement de terrains en cours d'exécution et d'achat de bois sur pied</t>
  </si>
  <si>
    <t>706-52</t>
  </si>
  <si>
    <t>Notes de crédit du service extraordinaire sur achat, construction et maintenance de bâtiments en cours d'exécution</t>
  </si>
  <si>
    <t>706-53</t>
  </si>
  <si>
    <t>Notes de crédit du service extraordinaire sur travaux d'infrastructure et de voirie en cours d'exécution</t>
  </si>
  <si>
    <t>706-54</t>
  </si>
  <si>
    <t>Notes de crédit du service extraordinaire sur plans et études en cours de réalisation</t>
  </si>
  <si>
    <t>706-55</t>
  </si>
  <si>
    <t>Autres notes de crédit du service extraordinaire</t>
  </si>
  <si>
    <t>ACHAT DE TERRAINS ET DE BATIMENTS</t>
  </si>
  <si>
    <t>FRAIS DE RESTRUCTURATION PORTES A L'ACTIF</t>
  </si>
  <si>
    <t>710-51</t>
  </si>
  <si>
    <t>Frais de restructuration portés à l'actif</t>
  </si>
  <si>
    <t>ACHAT DE TERRAINS</t>
  </si>
  <si>
    <t>711-60</t>
  </si>
  <si>
    <t>Achat, aménagement et équipement de terrains en cours d’exécution et achat de bois sur pied</t>
  </si>
  <si>
    <t>ACHAT DE BATIMENTS ET MONUMENTS</t>
  </si>
  <si>
    <t>712-60</t>
  </si>
  <si>
    <t>Achat, construction et maintenance de bâtiments en cours d’exécution</t>
  </si>
  <si>
    <t>TRAVAUX DE VOIRIE ET D’INFRASTRUCTURE</t>
  </si>
  <si>
    <t>731-60</t>
  </si>
  <si>
    <t>Travaux d’infrastructure et d'entretien de voirie en cours d’exécution</t>
  </si>
  <si>
    <t>AUTRES INVESTISSEMENTS</t>
  </si>
  <si>
    <t>ACHAT DE MOBILIER, DE SIGNALISATION ROUTIERE ET DE PETITS EQUIPEMENTS DE VOIRIE</t>
  </si>
  <si>
    <t>741-51</t>
  </si>
  <si>
    <t>Achat de mobilier</t>
  </si>
  <si>
    <t>741-52</t>
  </si>
  <si>
    <t>Achat de signalisation routière et de petits équipements de voirie</t>
  </si>
  <si>
    <t>ACHAT DE MATERIEL DE BUREAU</t>
  </si>
  <si>
    <t>742-51</t>
  </si>
  <si>
    <t>modification libellé</t>
  </si>
  <si>
    <t>GT1 CPAS 12/01/2023</t>
  </si>
  <si>
    <t>742-52</t>
  </si>
  <si>
    <t>Achat de matériel de reprographie</t>
  </si>
  <si>
    <t>Crunc 02/12/2022</t>
  </si>
  <si>
    <t>742-53</t>
  </si>
  <si>
    <t>Achat de matériel informatique</t>
  </si>
  <si>
    <t>A globaliser en un seul article ?</t>
  </si>
  <si>
    <t>742-54</t>
  </si>
  <si>
    <t>Achat de matériel de téléphonie</t>
  </si>
  <si>
    <t>ACHAT DE MATERIEL DE TRANSPORT</t>
  </si>
  <si>
    <t>743-51</t>
  </si>
  <si>
    <t>Achat de vélos, vélomoteurs et de motos ou assimilés</t>
  </si>
  <si>
    <t>743-52</t>
  </si>
  <si>
    <t>Achat d’autos et de camionnettes</t>
  </si>
  <si>
    <t>743-53</t>
  </si>
  <si>
    <t>Achat de camions et de véhicules spéciaux</t>
  </si>
  <si>
    <t>ACHAT DE MACHINES ET DE MATERIEL D’EQUIPEMENT ET D’EXPLOITATION</t>
  </si>
  <si>
    <t>744-51</t>
  </si>
  <si>
    <t>Achat de machines et de matériel d’équipement et d’exploitation</t>
  </si>
  <si>
    <t>744-98</t>
  </si>
  <si>
    <t>Achat de machines et de matériel d’équipement et d’exploitation divers</t>
  </si>
  <si>
    <t>suppression "amortissable en 5 ans"</t>
  </si>
  <si>
    <t>Ajout "divers"</t>
  </si>
  <si>
    <t>MAINTENANCE EXTRAORDINAIRE DU MATERIEL DE TRANSPORT ET D’EXPLOITATION</t>
  </si>
  <si>
    <t>745-51</t>
  </si>
  <si>
    <t>Maintenance extraordinaire du matériel d’équipement et d’exploitation</t>
  </si>
  <si>
    <t>745-52</t>
  </si>
  <si>
    <t>Maintenance extraordinaire des autos et camionnettes</t>
  </si>
  <si>
    <t>745-53</t>
  </si>
  <si>
    <t>Maintenance extraordinaire des camions et des véhicules spéciaux</t>
  </si>
  <si>
    <t>ACHAT D'ANIMAUX</t>
  </si>
  <si>
    <t>746-51</t>
  </si>
  <si>
    <t>Achat d'animaux</t>
  </si>
  <si>
    <t>ACHAT DE DROITS D'EXPLOITATION DE LITS ET DE DROITS MOBILIERS DIVERS</t>
  </si>
  <si>
    <t>747-52</t>
  </si>
  <si>
    <t>Achat de droits d'exploitation de lits</t>
  </si>
  <si>
    <t>747-53</t>
  </si>
  <si>
    <t>Achat de droits mobiliers  (licences…)</t>
  </si>
  <si>
    <t>747-60</t>
  </si>
  <si>
    <t>Plans et études en cours de réalisation</t>
  </si>
  <si>
    <t>LOCATIONS-FINANCEMENTS, EMPHYTHEOSES ET DROITS DE SUPERFICIE</t>
  </si>
  <si>
    <t>748-51</t>
  </si>
  <si>
    <t>Biens immobiliers en location-financement</t>
  </si>
  <si>
    <t>748-52</t>
  </si>
  <si>
    <t>Biens immobiliers détenus en emphytéose ou en droit de superficie</t>
  </si>
  <si>
    <t>748-53</t>
  </si>
  <si>
    <t>Biens mobiliers détenus en location-financement</t>
  </si>
  <si>
    <t>INVESTISSEMENTS MOBILIERS DIVERS</t>
  </si>
  <si>
    <t>749-51</t>
  </si>
  <si>
    <t>Achat et restauration d’œuvres d’art</t>
  </si>
  <si>
    <t>749-98</t>
  </si>
  <si>
    <t>Investissements mobiliers divers</t>
  </si>
  <si>
    <t>?</t>
  </si>
  <si>
    <t>Il est proposé de revenir en CRUNC pour créer un seul code regroupant les investissements mobiliers.</t>
  </si>
  <si>
    <t>A supprimer (globalisé sur 744-98)</t>
  </si>
  <si>
    <t>VENTE DE DROITS MOBILIERS DIVERS ET DE DROITS IMMOBILIERS EN COURS</t>
  </si>
  <si>
    <t>VENTE DE DROITS D'EXPLOITATION DE LITS ET DE DROITS MOBILIERS DIVERS</t>
  </si>
  <si>
    <t>761-52</t>
  </si>
  <si>
    <t xml:space="preserve">Vente de droits d'exploitation de lits     </t>
  </si>
  <si>
    <t>761-53</t>
  </si>
  <si>
    <t xml:space="preserve">Vente de droits mobiliers                    </t>
  </si>
  <si>
    <t>VENTES DE TERRAINS ET BATIMENTS EN COURS</t>
  </si>
  <si>
    <t>762-60</t>
  </si>
  <si>
    <t>Ventes de terrains et bâtiments en cours</t>
  </si>
  <si>
    <t>VENTES DE BIENS IMMOBILIERS PRIS EN EMPHYTEOSE OU EN DROIT DE SUPERFICIE</t>
  </si>
  <si>
    <t>769-51</t>
  </si>
  <si>
    <t>Vente de biens immobiliers pris en emphytéose ou en droit de superficie</t>
  </si>
  <si>
    <t>VENTE DE BIENS MOBILIERS DURABLES</t>
  </si>
  <si>
    <t>VENTE DE MOBILIER, DE SIGNALISATION ROUTIERE ET DE PETITS EQUIPEMENTS DE VOIRIE</t>
  </si>
  <si>
    <t>771-51</t>
  </si>
  <si>
    <t xml:space="preserve">Vente de mobilier </t>
  </si>
  <si>
    <t>771-52</t>
  </si>
  <si>
    <t>Vente de signalisation routière et de petits équipements de voirie</t>
  </si>
  <si>
    <t>VENTE DE MATERIEL ADMINISTRATIF</t>
  </si>
  <si>
    <t>772-51</t>
  </si>
  <si>
    <t>Vente de matériel de bureau</t>
  </si>
  <si>
    <t>772-52</t>
  </si>
  <si>
    <t>Vente de matériel de reprographie</t>
  </si>
  <si>
    <t>772-53</t>
  </si>
  <si>
    <t>Vente de matériel informatique</t>
  </si>
  <si>
    <t>772-54</t>
  </si>
  <si>
    <t>Vente de matériel de téléphonie</t>
  </si>
  <si>
    <t>VENTE DE MATERIEL DE TRANSPORT</t>
  </si>
  <si>
    <t>773-51</t>
  </si>
  <si>
    <t>Vente de vélos, vélomoteurs, motos et assimilés</t>
  </si>
  <si>
    <t>773-52</t>
  </si>
  <si>
    <t>Vente d’autos et de camionnettes</t>
  </si>
  <si>
    <t>773-53</t>
  </si>
  <si>
    <t>Vente de camions et de véhicules spéciaux</t>
  </si>
  <si>
    <t>VENTE DE MACHINES ET DE MATERIEL D’EQUIPEMENT ET D’EXPLOITATION</t>
  </si>
  <si>
    <t>774-51</t>
  </si>
  <si>
    <t>Vente de machines et de matériel d’équipement et d’exploitation (amortissable en 10 ans)</t>
  </si>
  <si>
    <t>774-52</t>
  </si>
  <si>
    <t>Vente de machines et de matériel d'exploitation divers amortissable en 5 ans</t>
  </si>
  <si>
    <t>VENTE D'ANIMAUX</t>
  </si>
  <si>
    <t>776-51</t>
  </si>
  <si>
    <t>Vente d'animaux</t>
  </si>
  <si>
    <t>VENTE D’INVESTISSEMENTS MOBILIERS DIVERS</t>
  </si>
  <si>
    <t>779-51</t>
  </si>
  <si>
    <t>Vente d’œuvres d’art</t>
  </si>
  <si>
    <t>779-98</t>
  </si>
  <si>
    <t>Vente d’investissements mobiliers divers</t>
  </si>
  <si>
    <t>OCTROIS DE PRETS ET PARTICIPATIONS</t>
  </si>
  <si>
    <t>OCTROIS DE PRETS ET VERSEMENTS DE PARTICIPATIONS DANS LES ENTREPRISES</t>
  </si>
  <si>
    <t>PRETS ACCORDES A PLUS D'UN AN</t>
  </si>
  <si>
    <t>811-51</t>
  </si>
  <si>
    <t>Prêts accordés à plus d'un an</t>
  </si>
  <si>
    <t>LIBERATION DES PARTICIPATIONS DANS LES ENTREPRISES PUBLIQUES</t>
  </si>
  <si>
    <t>812-51</t>
  </si>
  <si>
    <t>Libération des participations dans les entreprises publiques</t>
  </si>
  <si>
    <t>LIBERATION DES PARTICIPATIONS DANS LES ENTREPRISES PRIVEES</t>
  </si>
  <si>
    <t>816-51</t>
  </si>
  <si>
    <t>Libération des participations dans les entreprises privées ou à finalité sociale</t>
  </si>
  <si>
    <t>PRETS AU SECTEUR PUBLIC</t>
  </si>
  <si>
    <t>841-54</t>
  </si>
  <si>
    <t xml:space="preserve">Achat de titres </t>
  </si>
  <si>
    <t>suppression "à revenu fixe"</t>
  </si>
  <si>
    <t>843-51</t>
  </si>
  <si>
    <t>Prêts aux autres pouvoirs publics</t>
  </si>
  <si>
    <t>Ajout gt1 cpas 12/01/23</t>
  </si>
  <si>
    <t xml:space="preserve">RECUPERATION DE PRETS ET DE PARTICIPATIONS </t>
  </si>
  <si>
    <t>Avant : "Récupération de prêts et de participations aux entreprises"</t>
  </si>
  <si>
    <t>RECUPERATION DES PRETS ACCORDES A PLUS D'UN AN</t>
  </si>
  <si>
    <t>861-01</t>
  </si>
  <si>
    <t>Récupération périodique des prêts accordés à plus d'un an</t>
  </si>
  <si>
    <t>861-51</t>
  </si>
  <si>
    <t>Récupération anticipée des prêts accordés à plus d'un an</t>
  </si>
  <si>
    <t>RECUPERATION DE PARTICIPATIONS DANS DES ENTREPRISES PUBLIQUES</t>
  </si>
  <si>
    <t>862-51</t>
  </si>
  <si>
    <t>Récupération de participations dans des entreprises publiques</t>
  </si>
  <si>
    <t>RECUPERATION DE PARTICIPATIONS DANS DES ENTREPRISES PRIVEES</t>
  </si>
  <si>
    <t>866-51</t>
  </si>
  <si>
    <t>Récupération de participations dans des entreprises privées</t>
  </si>
  <si>
    <t>VENTE DE TITRES A REVENUS FIXES DES ENTREPRISES PRIVEES</t>
  </si>
  <si>
    <t>869-54</t>
  </si>
  <si>
    <t xml:space="preserve">Vente de titres </t>
  </si>
  <si>
    <t>DETTE PUBLIQUE ET PRELEVEMENTS</t>
  </si>
  <si>
    <t>REMBOURSEMENT DE LA DETTE</t>
  </si>
  <si>
    <t>REMBOURSEMENT DES EMPRUNTS A CHARGE DE L'ENTITE</t>
  </si>
  <si>
    <t>911-01</t>
  </si>
  <si>
    <t>Remboursement périodique des emprunts à charge de l'entité</t>
  </si>
  <si>
    <t>911-02</t>
  </si>
  <si>
    <t>Remboursement périodique des emprunts à destination spécifique accordés par les pouvoirs publics supérieurs</t>
  </si>
  <si>
    <t>911-03</t>
  </si>
  <si>
    <t>Remboursement périodique des emprunts des location-financement</t>
  </si>
  <si>
    <t>911-04</t>
  </si>
  <si>
    <t>Remboursement périodique des emprunts publics</t>
  </si>
  <si>
    <t>911-05</t>
  </si>
  <si>
    <t>Remboursement périodique des emprunts d’assainissement et de consolidation</t>
  </si>
  <si>
    <t>911-06</t>
  </si>
  <si>
    <t>Remboursement périodique des emprunts de préfinancement</t>
  </si>
  <si>
    <t>911-51</t>
  </si>
  <si>
    <t>Remboursement anticipé des emprunts à charge de l'entité (emprunts à échéance unique inclus)</t>
  </si>
  <si>
    <t>911-52</t>
  </si>
  <si>
    <t>Non-valeurs des emprunts à charge de l'entité</t>
  </si>
  <si>
    <t>911-53</t>
  </si>
  <si>
    <t xml:space="preserve">Remboursement anticipé des emprunts en location-financement </t>
  </si>
  <si>
    <t>911-54</t>
  </si>
  <si>
    <t>Remboursement anticipé des emprunts publics</t>
  </si>
  <si>
    <t>911-55</t>
  </si>
  <si>
    <t>Remboursement anticipé des emprunts d’assainissement et de consolidation</t>
  </si>
  <si>
    <t>911-56</t>
  </si>
  <si>
    <t>Remboursement anticipé des emprunts de préfinancement à charge de l'entité (emprunts à échéance unique inclus)</t>
  </si>
  <si>
    <t>911-57</t>
  </si>
  <si>
    <t>Non-valeurs des emprunts de location-financement</t>
  </si>
  <si>
    <t>911-58</t>
  </si>
  <si>
    <t>Non-valeurs des emprunts de préfinancement</t>
  </si>
  <si>
    <t>911-59</t>
  </si>
  <si>
    <t>Non-valeurs des emprunts à destination spécifique accordés par les pouvoirs publics supérieurs</t>
  </si>
  <si>
    <t>911-61</t>
  </si>
  <si>
    <t>Remboursement anticipé des emprunts à destination spécifique accordés par les pouvoirs publics supérieurs</t>
  </si>
  <si>
    <t>911-62</t>
  </si>
  <si>
    <t>Non-valeurs des emprunts publics non percus des exercices antérieurs</t>
  </si>
  <si>
    <t>REMBOURSEMENT DES EMPRUNTS A CHARGE DES POUVOIRS PUBLICS SUPERIEURS</t>
  </si>
  <si>
    <t>912-01</t>
  </si>
  <si>
    <t>Remboursement périodique des emprunts à charge des pouvoirs publics supérieurs</t>
  </si>
  <si>
    <t>912-51</t>
  </si>
  <si>
    <t>Remboursement anticipé des emprunts à charge des pouvoirs publics supérieurs</t>
  </si>
  <si>
    <t>912-52</t>
  </si>
  <si>
    <t>Non-valeurs des emprunts à charge des pouvoirs publics supérieurs</t>
  </si>
  <si>
    <t>REMBOURSEMENT DES EMPRUNTS A CHARGE DE TIERS</t>
  </si>
  <si>
    <t>913-01</t>
  </si>
  <si>
    <t>Remboursement périodique des emprunts à charge de tiers</t>
  </si>
  <si>
    <t>913-51</t>
  </si>
  <si>
    <t>Remboursement anticipé des emprunts à charge de tiers (emprunts à échéance unique inclus)</t>
  </si>
  <si>
    <t>REMBOURSEMENT DES EMPRUNTS GARANTIS</t>
  </si>
  <si>
    <t>918-01</t>
  </si>
  <si>
    <t>Remboursement des emprunts contractés par des tiers et garantis par l'entité</t>
  </si>
  <si>
    <t>RESULTATS NEGATIFS DE L’EXERCICE ET PRELEVEMENTS</t>
  </si>
  <si>
    <t>MALI DU SERVICE ORDINAIRE</t>
  </si>
  <si>
    <t>951-01</t>
  </si>
  <si>
    <t>Mali du service ordinaire</t>
  </si>
  <si>
    <t>MALI DU SERVICE EXTRAORDINAIRE</t>
  </si>
  <si>
    <t>952-51</t>
  </si>
  <si>
    <t>Mali du service extraordinaire</t>
  </si>
  <si>
    <t>PRELEVEMENTS, FONDS DE RESERVES ORDINAIRES</t>
  </si>
  <si>
    <t>954-01</t>
  </si>
  <si>
    <t>Prélèvements de l'ordinaire en faveur du fonds de réserves ordinaires</t>
  </si>
  <si>
    <t>954-02</t>
  </si>
  <si>
    <t>Prélèvements de l'ordinaire en faveur du fonds de subsides ordinaires</t>
  </si>
  <si>
    <t>954-51</t>
  </si>
  <si>
    <t>Prélèvements de l’extraordinaire en faveur du fonds de réserves ordinaires (Uniquement FRBRTC)</t>
  </si>
  <si>
    <t>PRELEVEMENTS, FONDS DE RESERVES EXTRAORDINAIRES</t>
  </si>
  <si>
    <t>955-01</t>
  </si>
  <si>
    <t>Prélèvements de l'ordinaire en faveur du fonds de réserves extraordinaires</t>
  </si>
  <si>
    <t>955-51</t>
  </si>
  <si>
    <t>Prélèvements de l'extrordinaire en faveur du fonds de réserves extraordinaires</t>
  </si>
  <si>
    <t>955-52</t>
  </si>
  <si>
    <t>Prélèvements de l'extrordinaire en faveur du fonds de subsides extraordinaire</t>
  </si>
  <si>
    <t>CONSTITUTION DE PROVISIONS POUR RISQUES ET CHARGES</t>
  </si>
  <si>
    <t>958-01</t>
  </si>
  <si>
    <t>Prélèvements en faveur des provisions pour risques et charges</t>
  </si>
  <si>
    <t>DETTES ET EMPRUNTS</t>
  </si>
  <si>
    <t>EMPRUNTS DE L'ENTITE</t>
  </si>
  <si>
    <t>961-51</t>
  </si>
  <si>
    <t>Emprunts à charge de l'entité</t>
  </si>
  <si>
    <t>961-52</t>
  </si>
  <si>
    <t xml:space="preserve"> Emprunts à destination spécifique accordés par les pouvoirs publics supérieurs</t>
  </si>
  <si>
    <t>961-53</t>
  </si>
  <si>
    <t>Emprunts de location-financement</t>
  </si>
  <si>
    <t>961-54</t>
  </si>
  <si>
    <t>Emprunts publics émis</t>
  </si>
  <si>
    <t>CRUNC 16/12/2022</t>
  </si>
  <si>
    <t>ajout "émis"</t>
  </si>
  <si>
    <t>961-55</t>
  </si>
  <si>
    <t>Emprunts d’assainissement et de consolidation</t>
  </si>
  <si>
    <t>961-56</t>
  </si>
  <si>
    <t>Emprunts de préfinancement à charge de l'entité (emprunts de préfinancement à échéance unique inclus)</t>
  </si>
  <si>
    <t>EMPRUNTS A CHARGE DES  POUVOIRS PUBLICS SUPERIEURS</t>
  </si>
  <si>
    <t>962-51</t>
  </si>
  <si>
    <t>Emprunts à charge des pouvoirs publics supérieurs</t>
  </si>
  <si>
    <t>963-51</t>
  </si>
  <si>
    <t>Emprunts à charge de tiers</t>
  </si>
  <si>
    <t>RESULTATS POSITIFS DE L’EXERCICE ET PRELEVEMENTS</t>
  </si>
  <si>
    <t>BONI DU SERVICE ORDINAIRE</t>
  </si>
  <si>
    <t>991-01</t>
  </si>
  <si>
    <t>Boni du service ordinaire</t>
  </si>
  <si>
    <t>BONI DU SERVICE EXTRAORDINAIRE</t>
  </si>
  <si>
    <t>992-51</t>
  </si>
  <si>
    <t>Boni du service extraordinaire</t>
  </si>
  <si>
    <t>PRELEVEMENTS SUR LE FONDS DE RESERVES ORDINAIRES</t>
  </si>
  <si>
    <t>994-01</t>
  </si>
  <si>
    <t>Prélèvements sur le fonds de réserves ordinaires  en faveur du service ordinaire</t>
  </si>
  <si>
    <t>994-02</t>
  </si>
  <si>
    <t>Prélèvements sur le fonds de subsides ordinaires  en faveur du service ordinaire</t>
  </si>
  <si>
    <t>PRELEVEMENTS SUR LE FONDS DE RESERVES EXTRAORDINAIRES</t>
  </si>
  <si>
    <t>995-51</t>
  </si>
  <si>
    <t>Prélèvements sur le fonds de réserves extraordinaires</t>
  </si>
  <si>
    <t>995-52</t>
  </si>
  <si>
    <t>Prélèvements sur le fonds de subsides extraordinaires en faveur du service extraordinaire</t>
  </si>
  <si>
    <t>REPRISE ET UTILISATION DES PROVISIONS POUR RISQUES ET CHARGES</t>
  </si>
  <si>
    <t>998-01</t>
  </si>
  <si>
    <t>Utilisation des provisions pour risques et charges</t>
  </si>
  <si>
    <t>998-02</t>
  </si>
  <si>
    <t>Reprise des provisions pour risques et charges</t>
  </si>
  <si>
    <t>Prestations de tiers pour les bâtiments</t>
  </si>
  <si>
    <t>Autres frais pour les bâtiments</t>
  </si>
  <si>
    <t>Prestations de tiers pour les véhicules</t>
  </si>
  <si>
    <t>Assurances couvrant les véhicules et le charroi</t>
  </si>
  <si>
    <t>Impôts et taxes sur les véhicules</t>
  </si>
  <si>
    <t>Précompte mobilier</t>
  </si>
  <si>
    <t>363-03</t>
  </si>
  <si>
    <t>Dons manuels</t>
  </si>
  <si>
    <t>Contributions des autres pouvoirs publics dans les traitements du personnel enseignant</t>
  </si>
  <si>
    <t>Contributions des autres pouvoirs publics dans les frais de fonctionnement de l’enseignement</t>
  </si>
  <si>
    <t>Table de correspondance comptes généraux --&gt; codes économiques</t>
  </si>
  <si>
    <t>Compte général</t>
  </si>
  <si>
    <t>Préf. CP1</t>
  </si>
  <si>
    <t>D/C1</t>
  </si>
  <si>
    <t>Seq</t>
  </si>
  <si>
    <t>Mouvement</t>
  </si>
  <si>
    <t>Compte général de 
contrepartie</t>
  </si>
  <si>
    <t>Préf. CP2</t>
  </si>
  <si>
    <t>D/C2</t>
  </si>
  <si>
    <t>Code économique</t>
  </si>
  <si>
    <t>lisib</t>
  </si>
  <si>
    <t>00001</t>
  </si>
  <si>
    <t>Garanties constituées par des tiers</t>
  </si>
  <si>
    <t/>
  </si>
  <si>
    <t>C</t>
  </si>
  <si>
    <t>Suppression .garantie au profit de l'entité</t>
  </si>
  <si>
    <t>00002</t>
  </si>
  <si>
    <t>Constitution garantie au profit de l'entité</t>
  </si>
  <si>
    <t>Tiers garant</t>
  </si>
  <si>
    <t>Suppression garantie au profit de l'entité</t>
  </si>
  <si>
    <t>01001</t>
  </si>
  <si>
    <t>Tiers pour lesquels l'entité s’est portée garante</t>
  </si>
  <si>
    <t>Constitution garantie au du tiers</t>
  </si>
  <si>
    <t>01002</t>
  </si>
  <si>
    <t>Bénéficiaire de la garantie accordée</t>
  </si>
  <si>
    <t>Suppression garantie au profit du tiers</t>
  </si>
  <si>
    <t>03001</t>
  </si>
  <si>
    <t>Garanties reçues</t>
  </si>
  <si>
    <t>Remise de la garantie</t>
  </si>
  <si>
    <t>03002</t>
  </si>
  <si>
    <t>Dépôt de la garantie</t>
  </si>
  <si>
    <t>Constituants de garanties</t>
  </si>
  <si>
    <t>05001</t>
  </si>
  <si>
    <t>Obligations en cas d’acquisition d’actifs immobilisés</t>
  </si>
  <si>
    <t>Annulation obligation</t>
  </si>
  <si>
    <t>05002</t>
  </si>
  <si>
    <t>Enregistrement obligation</t>
  </si>
  <si>
    <t>Créanciers des obligations en cas d’acquisition d’actifs immobilisés</t>
  </si>
  <si>
    <t>05101</t>
  </si>
  <si>
    <t>Obligations en cas d’acquisition immobilière en location-financement</t>
  </si>
  <si>
    <t>05102</t>
  </si>
  <si>
    <t>Créanciers des obligations en cas d’acquisition immobilière en location-financement</t>
  </si>
  <si>
    <t>05201</t>
  </si>
  <si>
    <t>Débiteur des obligations en cas de cession d’actifs immobilisés</t>
  </si>
  <si>
    <t>05202</t>
  </si>
  <si>
    <t>Enregistrem. oblig. de la de l'entité</t>
  </si>
  <si>
    <t>Obligations en cas de cession d’actifs immobilisés</t>
  </si>
  <si>
    <t>07001</t>
  </si>
  <si>
    <t>Droits d’usage à long terme sur des actifs immobilisés</t>
  </si>
  <si>
    <t>Annulation du droit d'usage</t>
  </si>
  <si>
    <t>07002</t>
  </si>
  <si>
    <t>Enregistrement droit d'usage</t>
  </si>
  <si>
    <t>Créanciers de droits d’usage à long terme sur des actifs immobilisés</t>
  </si>
  <si>
    <t>08001</t>
  </si>
  <si>
    <t>Débiteurs de droits de tirage de subsides d’investissementss</t>
  </si>
  <si>
    <t>Annulation d'un droit de tirage</t>
  </si>
  <si>
    <t>08002</t>
  </si>
  <si>
    <t>Enregistrement d'un droit de tirage</t>
  </si>
  <si>
    <t>Droits de tirage de subsides d’investissement à la disposition de l'entité</t>
  </si>
  <si>
    <t>10000</t>
  </si>
  <si>
    <t>Fonds communal ou social</t>
  </si>
  <si>
    <t>Résultats capitalisés</t>
  </si>
  <si>
    <t>14000</t>
  </si>
  <si>
    <t>999910000</t>
  </si>
  <si>
    <t>13104</t>
  </si>
  <si>
    <t>Fonds de réserves ordinaires</t>
  </si>
  <si>
    <t>0463</t>
  </si>
  <si>
    <t>Dotations du service ordinaire au fonds de réserve ordinaire</t>
  </si>
  <si>
    <t>68504</t>
  </si>
  <si>
    <t>Dotations du service extraordinaire au fonds de réserve ordinaire</t>
  </si>
  <si>
    <t>68601</t>
  </si>
  <si>
    <t>Prélèvement sur le fonds de réserve ordinaire en faveur du service ordinaire</t>
  </si>
  <si>
    <t>78504</t>
  </si>
  <si>
    <t>13105</t>
  </si>
  <si>
    <t>Fonds de réserves extraordinaires</t>
  </si>
  <si>
    <t>Dotations du service ordinaire au fonds de réserve extraordinaire</t>
  </si>
  <si>
    <t>68505</t>
  </si>
  <si>
    <t>Dotations du service extraordinaire au fonds de réserve extraordinaire</t>
  </si>
  <si>
    <t>68605</t>
  </si>
  <si>
    <t>Prélèvement sur le fonds de réserve extraordinaire en faveur du service extraordinaire</t>
  </si>
  <si>
    <t>78605</t>
  </si>
  <si>
    <t>13106</t>
  </si>
  <si>
    <t>Fonds de réserves des subsides ordinaires</t>
  </si>
  <si>
    <t>Dotations du service ordinaire au fonds de subsides ordinaires</t>
  </si>
  <si>
    <t>68506</t>
  </si>
  <si>
    <t>Prélèvement sur le fonds de subsides ordinaires en faveur de l'ordinaire</t>
  </si>
  <si>
    <t>78506</t>
  </si>
  <si>
    <t>13107</t>
  </si>
  <si>
    <t>Fonds de réserves des subsides extraordinaires</t>
  </si>
  <si>
    <t>Dotations du service extraordinaire en faveur du fonds de subsides extraordinaires</t>
  </si>
  <si>
    <t>15411</t>
  </si>
  <si>
    <t>04611</t>
  </si>
  <si>
    <t>Prélèvement sur le fonds de subsides extraordinaire en faveur du service extraordinaire</t>
  </si>
  <si>
    <t>999914000</t>
  </si>
  <si>
    <t>Mali de l’exercice précédent</t>
  </si>
  <si>
    <t>14021</t>
  </si>
  <si>
    <t>999914021</t>
  </si>
  <si>
    <t>Boni de l’exercice précédent</t>
  </si>
  <si>
    <t>14023</t>
  </si>
  <si>
    <t>999914023</t>
  </si>
  <si>
    <t>Mali de l’exercice en cours</t>
  </si>
  <si>
    <t>14031</t>
  </si>
  <si>
    <t>999914031</t>
  </si>
  <si>
    <t>Boni de l’exercice en cours</t>
  </si>
  <si>
    <t>14033</t>
  </si>
  <si>
    <t>999914033</t>
  </si>
  <si>
    <t>Mali d'exploitation à reporter</t>
  </si>
  <si>
    <t>Mali exceptionnel à reporter</t>
  </si>
  <si>
    <t>Boni d'exploitation à reporter</t>
  </si>
  <si>
    <t>Boni exceptionnel à reporter</t>
  </si>
  <si>
    <t>15111</t>
  </si>
  <si>
    <t>Subsides d’investissement, dons et legs en capital des entreprises privées</t>
  </si>
  <si>
    <t>Non-valeurs de subsides dans l'exercice de la promesse ferme</t>
  </si>
  <si>
    <t>41301</t>
  </si>
  <si>
    <t>Tiers</t>
  </si>
  <si>
    <t>Non-valeurs de subsides dans les  exercices postérieurs de la promesse ferme</t>
  </si>
  <si>
    <t>Clôture du subside</t>
  </si>
  <si>
    <t>15119</t>
  </si>
  <si>
    <t>Réduction des subsides d’investissement, dons et legs en capital des entreprises privées</t>
  </si>
  <si>
    <t>Réduction</t>
  </si>
  <si>
    <t>76780</t>
  </si>
  <si>
    <t>Réduction exceptionnelle</t>
  </si>
  <si>
    <t>77361</t>
  </si>
  <si>
    <t>15131</t>
  </si>
  <si>
    <t>Dons et legs en biens patrimoniaux des entreprises privées</t>
  </si>
  <si>
    <t>04612</t>
  </si>
  <si>
    <t>Dons en biens</t>
  </si>
  <si>
    <t>2xxx1</t>
  </si>
  <si>
    <t>43987</t>
  </si>
  <si>
    <t>15139</t>
  </si>
  <si>
    <t>Réduction des dons et legs en biens patrimoniaux des entreprises privées</t>
  </si>
  <si>
    <t>15211</t>
  </si>
  <si>
    <t>Promesse ferme en capitaux</t>
  </si>
  <si>
    <t>15219</t>
  </si>
  <si>
    <t>Réduction des subsides d’investissement, dons et legs en capital des ménages, ASBL et autres organismes</t>
  </si>
  <si>
    <t>15231</t>
  </si>
  <si>
    <t>Dons et legs en biens patrimoniaux des ménages, ASBL et autres organismes</t>
  </si>
  <si>
    <t>15239</t>
  </si>
  <si>
    <t>Réduction des dons et legs en biens patrimoniaux des ménages, ASBL et autres organismes</t>
  </si>
  <si>
    <t>Subsides en capital des  pouvoirs publics supérieurs</t>
  </si>
  <si>
    <t>Promesses de subsides en capital des pouvoirs publics supérieurs</t>
  </si>
  <si>
    <t>27041</t>
  </si>
  <si>
    <t>04711</t>
  </si>
  <si>
    <t>Non-valeurs de subsides en capital des pouvoirs publics supérieurs</t>
  </si>
  <si>
    <t>Restitution de subsides en capital des  pouvoirs publics supérieurs</t>
  </si>
  <si>
    <t>46601</t>
  </si>
  <si>
    <t>Prélèvement sur le fonds de subsides extraordinaires vers le subside à l'extraordinaire</t>
  </si>
  <si>
    <t>15419</t>
  </si>
  <si>
    <t>Réduction de subsides d’investissement en capital des pouvoirs publics supérieurs</t>
  </si>
  <si>
    <t>Réduction de subsides d’investissement en capital des autres pouvoirs publics</t>
  </si>
  <si>
    <t>15421</t>
  </si>
  <si>
    <t>Subsides d’investissement en récupération de remboursement d’emprunts des pouvoirs publics supérieurs</t>
  </si>
  <si>
    <t>04610</t>
  </si>
  <si>
    <t>Promesses de subsides en récupération de remboursement d’emprunts des  pouvoirs publics supérieurs</t>
  </si>
  <si>
    <t>27051</t>
  </si>
  <si>
    <t>04710</t>
  </si>
  <si>
    <t>Subsides d’investissement en récupération de remboursement d’emprunts par des autres pouvoirs publics</t>
  </si>
  <si>
    <t>Non-valeurs des subsides en récupération de remboursement d'emprunts</t>
  </si>
  <si>
    <t>15429</t>
  </si>
  <si>
    <t>Réduction des subsides en récupération de remboursement d’emprunts des pouvoirs publics supérieurs</t>
  </si>
  <si>
    <t>Réduction des subsides en récupération de remboursement d’emprunts par des autres pouvoirs publics</t>
  </si>
  <si>
    <t>15431</t>
  </si>
  <si>
    <t>Subsides en biens patrimoniaux des pouvoirs publics supérieurs</t>
  </si>
  <si>
    <t>Dons en biens des pouvoirs publics supérieurs</t>
  </si>
  <si>
    <t>Subsides en biens patrimoniaux des autres pouvoirs publics</t>
  </si>
  <si>
    <t>15439</t>
  </si>
  <si>
    <t>Réduction des subsides en biens patrimoniaux des pouvoirs publics supérieurs</t>
  </si>
  <si>
    <t>Réduction annuelle</t>
  </si>
  <si>
    <t>Réduction des subsides en biens patrimoniaux des autres pouvoirs publics</t>
  </si>
  <si>
    <t>15611</t>
  </si>
  <si>
    <t>Promesse de subsides en capital des autres pouvoirs publics</t>
  </si>
  <si>
    <t>27061</t>
  </si>
  <si>
    <t>Non-valeur de subsides en capital des autres pouvoirs publics</t>
  </si>
  <si>
    <t>15619</t>
  </si>
  <si>
    <t>Réduction des subsides en capital des autres pouvoirs publics</t>
  </si>
  <si>
    <t>15631</t>
  </si>
  <si>
    <t>Dons en biens patrimoniaux</t>
  </si>
  <si>
    <t>15639</t>
  </si>
  <si>
    <t>16000</t>
  </si>
  <si>
    <t>Provisions pour risques et charges</t>
  </si>
  <si>
    <t>Dotation</t>
  </si>
  <si>
    <t>66621</t>
  </si>
  <si>
    <t>Utilisation</t>
  </si>
  <si>
    <t>66622</t>
  </si>
  <si>
    <t>Reprise</t>
  </si>
  <si>
    <t>77111</t>
  </si>
  <si>
    <t>17101</t>
  </si>
  <si>
    <t>040</t>
  </si>
  <si>
    <t>Mise à disposition</t>
  </si>
  <si>
    <t>41303</t>
  </si>
  <si>
    <t xml:space="preserve">Non-valeur emprunt non perçu de l'exercice </t>
  </si>
  <si>
    <t>Non-valeur emprunt non perçu exercices antérieurs</t>
  </si>
  <si>
    <t>Clôture de l'emprunt</t>
  </si>
  <si>
    <t>17109</t>
  </si>
  <si>
    <t>Remboursement des emprunts à charge de l'entité</t>
  </si>
  <si>
    <t>Reclassement des dettes</t>
  </si>
  <si>
    <t>43513</t>
  </si>
  <si>
    <t>Remboursement périodique daté de N</t>
  </si>
  <si>
    <t>43511</t>
  </si>
  <si>
    <t>Extourne du reclassement des dettes</t>
  </si>
  <si>
    <t xml:space="preserve">Remboursement anticipé emprunts </t>
  </si>
  <si>
    <t>43521</t>
  </si>
  <si>
    <t>17141</t>
  </si>
  <si>
    <t>Emprunts à charge des autres pouvoirs publics</t>
  </si>
  <si>
    <t xml:space="preserve">Non-valeur emprunts non perçus de l'exercice </t>
  </si>
  <si>
    <t>Non-valeur emprunts non perçus exercices antérieurs</t>
  </si>
  <si>
    <t>17149</t>
  </si>
  <si>
    <t>Remboursement des emprunts à charge des pouvoirs publics supérieurs</t>
  </si>
  <si>
    <t>Remboursement des emprunts à charge des autres pouvoirs publics</t>
  </si>
  <si>
    <t>17151</t>
  </si>
  <si>
    <t>17159</t>
  </si>
  <si>
    <t>Remboursement des emprunts d’assainissement et de consolidation</t>
  </si>
  <si>
    <t>17211</t>
  </si>
  <si>
    <t>Emprunts pour le compte de tiers</t>
  </si>
  <si>
    <t>17219</t>
  </si>
  <si>
    <t>Remboursement des emprunts à charge de tiers</t>
  </si>
  <si>
    <t xml:space="preserve">Remb. anticipé emprunts </t>
  </si>
  <si>
    <t>17301</t>
  </si>
  <si>
    <t xml:space="preserve"> Emprunts à destination spécifique accordés par les  pouvoirs publics supérieurs</t>
  </si>
  <si>
    <t>041</t>
  </si>
  <si>
    <t xml:space="preserve"> Emprunts à destination spécifique accordés par des autres pouvoirs publics</t>
  </si>
  <si>
    <t>17309</t>
  </si>
  <si>
    <t>Remboursement d'emprunts à destination spécifique accordés par les pouvoirs publics supérieurs</t>
  </si>
  <si>
    <t>Remboursement d'emprunts à destination spécifique accordés par des autres pouvoirs publics</t>
  </si>
  <si>
    <t>17421</t>
  </si>
  <si>
    <t>Location-fin  immob. - signature du contrat</t>
  </si>
  <si>
    <t>41304</t>
  </si>
  <si>
    <t>17429</t>
  </si>
  <si>
    <t>Remboursement des des emprunts de location-financement</t>
  </si>
  <si>
    <t>43514</t>
  </si>
  <si>
    <t>44000</t>
  </si>
  <si>
    <t>BCE</t>
  </si>
  <si>
    <t>17501</t>
  </si>
  <si>
    <t>17509</t>
  </si>
  <si>
    <t>Remboursement des emprunts de préfinancement à échéance unique à charge de l'entité (emprunts de préfinancement à échéance unique inclus)</t>
  </si>
  <si>
    <t>17601</t>
  </si>
  <si>
    <t>Emprunts publics</t>
  </si>
  <si>
    <t>042</t>
  </si>
  <si>
    <t>17609</t>
  </si>
  <si>
    <t>Remboursement des emprunts publics</t>
  </si>
  <si>
    <t>17701</t>
  </si>
  <si>
    <t>Dettes diverses à plus d’un an</t>
  </si>
  <si>
    <t>043</t>
  </si>
  <si>
    <t>Mise à disposition dette diverses à plus d'un an</t>
  </si>
  <si>
    <t>17709</t>
  </si>
  <si>
    <t>Remboursement des dettes diverses à plus d’un an</t>
  </si>
  <si>
    <t>Remboursement de la dette</t>
  </si>
  <si>
    <t>17800</t>
  </si>
  <si>
    <t>Cautionnements à plus d’un an reçus en numéraire</t>
  </si>
  <si>
    <t>Décision du cautionnement à recevoir</t>
  </si>
  <si>
    <t>41308</t>
  </si>
  <si>
    <t xml:space="preserve">Décision de remboursement cautionnement </t>
  </si>
  <si>
    <t>46402</t>
  </si>
  <si>
    <t>20001</t>
  </si>
  <si>
    <t>05</t>
  </si>
  <si>
    <t>Imputation de la dépense datée de N</t>
  </si>
  <si>
    <t>Imputation de la dépense datée de N+1</t>
  </si>
  <si>
    <t>44200</t>
  </si>
  <si>
    <t>20009</t>
  </si>
  <si>
    <t>Amortissement des frais de restructuration portés à l'actif</t>
  </si>
  <si>
    <t>Amortissement</t>
  </si>
  <si>
    <t>66014</t>
  </si>
  <si>
    <t>21411</t>
  </si>
  <si>
    <t>Plans d’aménagement, d’urbanisme et autres études</t>
  </si>
  <si>
    <t>Clôture des études en cours</t>
  </si>
  <si>
    <t>24041</t>
  </si>
  <si>
    <t>08</t>
  </si>
  <si>
    <t>Abandon</t>
  </si>
  <si>
    <t>21421</t>
  </si>
  <si>
    <t>21419</t>
  </si>
  <si>
    <t>Amortissement des plans d’aménagement, d’urbanisme et des autres études</t>
  </si>
  <si>
    <t xml:space="preserve">Clôture des études </t>
  </si>
  <si>
    <t>Plans et études abandonnés</t>
  </si>
  <si>
    <t>Transfert des plans et études abandonnées</t>
  </si>
  <si>
    <t>21429</t>
  </si>
  <si>
    <t>Amortissement des plans et études abandonnés</t>
  </si>
  <si>
    <t>Amortissement exceptionnel</t>
  </si>
  <si>
    <t>67361</t>
  </si>
  <si>
    <t>Clôture des études abandonnées</t>
  </si>
  <si>
    <t>21431</t>
  </si>
  <si>
    <t>Droits d'exploitation de lits</t>
  </si>
  <si>
    <t>Achat daté de N</t>
  </si>
  <si>
    <t>Achat daté de N+1</t>
  </si>
  <si>
    <t>Vente (Valeur comptable)</t>
  </si>
  <si>
    <t>41600</t>
  </si>
  <si>
    <t>21439</t>
  </si>
  <si>
    <t>Amortissement des droits d'exploitation de lits</t>
  </si>
  <si>
    <t>66015</t>
  </si>
  <si>
    <t>21441</t>
  </si>
  <si>
    <t>Droits mobiliers  (licences...)</t>
  </si>
  <si>
    <t>Vente</t>
  </si>
  <si>
    <t>21449</t>
  </si>
  <si>
    <t>Amortissement des droits mobiliers</t>
  </si>
  <si>
    <t>66016</t>
  </si>
  <si>
    <t>22011</t>
  </si>
  <si>
    <t>Terres agricoles</t>
  </si>
  <si>
    <t>Clôture achats et aménagements en cours</t>
  </si>
  <si>
    <t>24011</t>
  </si>
  <si>
    <t>Clôture vente en cours</t>
  </si>
  <si>
    <t>24621</t>
  </si>
  <si>
    <t>Clôture vente en cours avec résultat déficitaire</t>
  </si>
  <si>
    <t>67241</t>
  </si>
  <si>
    <t>Clôture vente en cours avec résultat bénéficiaire</t>
  </si>
  <si>
    <t>77241</t>
  </si>
  <si>
    <t>22012</t>
  </si>
  <si>
    <t>Equipement et maintenance extraordinaire des terres agricoles</t>
  </si>
  <si>
    <t>Clôture maintenance en cours</t>
  </si>
  <si>
    <t>22016</t>
  </si>
  <si>
    <t>Réévaluation annuelle des terres agricoles</t>
  </si>
  <si>
    <t>Réévaluation négative</t>
  </si>
  <si>
    <t>66120</t>
  </si>
  <si>
    <t>Réévaluation positive</t>
  </si>
  <si>
    <t>76120</t>
  </si>
  <si>
    <t>22017</t>
  </si>
  <si>
    <t>Réévaluation exceptionnelle des terres agricoles</t>
  </si>
  <si>
    <t>67371</t>
  </si>
  <si>
    <t>77371</t>
  </si>
  <si>
    <t>22018</t>
  </si>
  <si>
    <t>Amortissement de l’équipement et de la maintenance extraordinaire des terres agricoles</t>
  </si>
  <si>
    <t>Amortissement équipement, aménagement</t>
  </si>
  <si>
    <t>66020</t>
  </si>
  <si>
    <t>22021</t>
  </si>
  <si>
    <t>Terrains à bâtir non bâtis</t>
  </si>
  <si>
    <t>22022</t>
  </si>
  <si>
    <t>Equipement et maintenance extraordinaire des terrains à bâtir non bâtis</t>
  </si>
  <si>
    <t>22026</t>
  </si>
  <si>
    <t>Réévaluation annuelle des terrains à bâtir</t>
  </si>
  <si>
    <t>22027</t>
  </si>
  <si>
    <t>Réévaluation exceptionnelle des terrains à bâtir</t>
  </si>
  <si>
    <t>22028</t>
  </si>
  <si>
    <t>Amortissement de l’équipement et de la maintenance extraordinaire des terrains à bâtir non bâtis</t>
  </si>
  <si>
    <t>22031</t>
  </si>
  <si>
    <t>Terrains industriels</t>
  </si>
  <si>
    <t>22032</t>
  </si>
  <si>
    <t>Equipement et maintenance extraordinaire des terrains industriels</t>
  </si>
  <si>
    <t>22036</t>
  </si>
  <si>
    <t>Réévaluation annuelle des terrains industriels</t>
  </si>
  <si>
    <t>22037</t>
  </si>
  <si>
    <t>Réévaluation exceptionnelle des terrains industriels</t>
  </si>
  <si>
    <t>22038</t>
  </si>
  <si>
    <t>Amortissement de l’équipement et de la maintenance extraordinaire des terrains industriels</t>
  </si>
  <si>
    <t>22051</t>
  </si>
  <si>
    <t>Terrains des parcs, jardins, plaines de jeux et de sports, cimetières</t>
  </si>
  <si>
    <t>22052</t>
  </si>
  <si>
    <t>Equipement et maintenance extraordinaire des terrains des parcs, jardins, plaines de jeux et de sports, cimetières</t>
  </si>
  <si>
    <t>22056</t>
  </si>
  <si>
    <t>Réévaluation annuelle des terrains des parcs, jardins, plaines de jeux et de sports, cimetières</t>
  </si>
  <si>
    <t>22057</t>
  </si>
  <si>
    <t>Réévaluation exceptionnelle des terrains des parcs, jardins, plaines de jeux et de sports, cimetière</t>
  </si>
  <si>
    <t>22058</t>
  </si>
  <si>
    <t>Amortissement de l’équipement et de la maintenance extraordinaire des terrains des parcs, jardins, plaines de jeux et de sports, cimetières</t>
  </si>
  <si>
    <t>22061</t>
  </si>
  <si>
    <t>Terrains forestiers et réserves naturelles</t>
  </si>
  <si>
    <t>22062</t>
  </si>
  <si>
    <t>Equipement et maintenance extraordinaire des terrains forestiers et des réserves naturelles</t>
  </si>
  <si>
    <t>22066</t>
  </si>
  <si>
    <t>Réévaluation annuelle des terrains forestiers et des réserves naturelles</t>
  </si>
  <si>
    <t>22067</t>
  </si>
  <si>
    <t>Réévaluation exceptionnelle des terrains forestiers et des réserves naturelles</t>
  </si>
  <si>
    <t>22068</t>
  </si>
  <si>
    <t>Amortissement de l’équipement et de la maintenance extraordinaire des terrains forestiers et des réserves naturelles</t>
  </si>
  <si>
    <t>22071</t>
  </si>
  <si>
    <t>Bois sur pied</t>
  </si>
  <si>
    <t>Clôture achat bois sur pied en cours</t>
  </si>
  <si>
    <t>22072</t>
  </si>
  <si>
    <t>Maintenance extraordinaire des bois sur pied</t>
  </si>
  <si>
    <t>Clôture maintenance extraordinaire des bois sur pied</t>
  </si>
  <si>
    <t>22077</t>
  </si>
  <si>
    <t>Réévaluation exceptionnelle des bois sur pied</t>
  </si>
  <si>
    <t>22078</t>
  </si>
  <si>
    <t>Amortissement de l’entretien extraordinaire des bois sur pied</t>
  </si>
  <si>
    <t>Amortissement entretien extraordinaire</t>
  </si>
  <si>
    <t>22081</t>
  </si>
  <si>
    <t>Plantations non amortissables sur les terrains</t>
  </si>
  <si>
    <t>Clôture plantations non amortissables en cours</t>
  </si>
  <si>
    <t>22082</t>
  </si>
  <si>
    <t>Plantations sur terrains à amortir</t>
  </si>
  <si>
    <t>Clôture plantations à amortir en cours</t>
  </si>
  <si>
    <t>22087</t>
  </si>
  <si>
    <t>Réévaluation exceptionnelle des plantations sur les terrains</t>
  </si>
  <si>
    <t>22088</t>
  </si>
  <si>
    <t>Amortissement des plantations sur les terrains</t>
  </si>
  <si>
    <t xml:space="preserve">Amortissement </t>
  </si>
  <si>
    <t>22091</t>
  </si>
  <si>
    <t>Autres terrains</t>
  </si>
  <si>
    <t>22092</t>
  </si>
  <si>
    <t>Equipement et maintenance extraordinaire des autres terrains</t>
  </si>
  <si>
    <t>22096</t>
  </si>
  <si>
    <t>Réévaluation annuelle des autres terrains</t>
  </si>
  <si>
    <t>22097</t>
  </si>
  <si>
    <t>Réévaluation exceptionnelle des autres terrains</t>
  </si>
  <si>
    <t>22098</t>
  </si>
  <si>
    <t>Amortissement de l’équipement et de la maintenance extraordinaire des autres terrains</t>
  </si>
  <si>
    <t>22111</t>
  </si>
  <si>
    <t>Terrains des constructions</t>
  </si>
  <si>
    <t>Clôture achats et aménagements en cours (Quote part terrain)</t>
  </si>
  <si>
    <t>24021</t>
  </si>
  <si>
    <t>22112</t>
  </si>
  <si>
    <t>Equipement et maintenance extraordinaire des terrains des constructions</t>
  </si>
  <si>
    <t>22116</t>
  </si>
  <si>
    <t>Réévaluation annuelle des terrains des constructions</t>
  </si>
  <si>
    <t>22117</t>
  </si>
  <si>
    <t>Réévaluation exceptionnelle des terrains des constructions</t>
  </si>
  <si>
    <t>22118</t>
  </si>
  <si>
    <t>Amortissement de l’équipement et de la maintenance extraordinaire des terrains des constructions</t>
  </si>
  <si>
    <t>22121</t>
  </si>
  <si>
    <t>Bâtiments administratifs</t>
  </si>
  <si>
    <t xml:space="preserve">Clôture achat, construction ou aménagement en cours </t>
  </si>
  <si>
    <t>22122</t>
  </si>
  <si>
    <t>Equipement et maintenance extraordinaire des bâtiments administratifs</t>
  </si>
  <si>
    <t>22126</t>
  </si>
  <si>
    <t>Réévaluation annuelle des bâtiments administratifs</t>
  </si>
  <si>
    <t>22127</t>
  </si>
  <si>
    <t>Réévaluation exceptionnelle des bâtiments administratifs</t>
  </si>
  <si>
    <t>22128</t>
  </si>
  <si>
    <t>Amortissement de l’équipement et de la maintenance extraordinaire des bâtiments administratifs</t>
  </si>
  <si>
    <t>Amort. équipement et maintenance</t>
  </si>
  <si>
    <t>66021</t>
  </si>
  <si>
    <t xml:space="preserve">Amortissement exceptionnel </t>
  </si>
  <si>
    <t>22129</t>
  </si>
  <si>
    <t>Amortissement des bâtiments administratifs</t>
  </si>
  <si>
    <t>Amortissement bâtiment</t>
  </si>
  <si>
    <t>Amortissement exceptionnel bâtiment</t>
  </si>
  <si>
    <t>22131</t>
  </si>
  <si>
    <t>Bâtiments scolaires</t>
  </si>
  <si>
    <t>Clôture achat, construction ou aménagement en cours</t>
  </si>
  <si>
    <t>22132</t>
  </si>
  <si>
    <t>Equipement et maintenance extraordinaire des bâtiments scolaires</t>
  </si>
  <si>
    <t>22136</t>
  </si>
  <si>
    <t>Réévaluation annuelle des bâtiments scolaires</t>
  </si>
  <si>
    <t>22137</t>
  </si>
  <si>
    <t>Réévaluation exceptionnelle des bâtiments scolaires</t>
  </si>
  <si>
    <t>22138</t>
  </si>
  <si>
    <t>Amortissement de l’équipement et de la maintenance extraordinaire des bâtiments scolaires</t>
  </si>
  <si>
    <t>22139</t>
  </si>
  <si>
    <t>Amortissement des bâtiments scolaires</t>
  </si>
  <si>
    <t>22141</t>
  </si>
  <si>
    <t>Bâtiments industriels et d’exploitation</t>
  </si>
  <si>
    <t>22142</t>
  </si>
  <si>
    <t>Equipement et maintenance extraordinaire des bâtiments industriels et d’exploitation</t>
  </si>
  <si>
    <t>22146</t>
  </si>
  <si>
    <t>Réévaluation annuelle des bâtiments industriels et d’exploitation</t>
  </si>
  <si>
    <t>22147</t>
  </si>
  <si>
    <t>Réévaluation exceptionnelle des bâtiments industriels et d’exploitation</t>
  </si>
  <si>
    <t>22148</t>
  </si>
  <si>
    <t>Amortissement de l’équipement et de la maintenance extraordinaire des bâtiments industriels et d’exploitation</t>
  </si>
  <si>
    <t>22149</t>
  </si>
  <si>
    <t>Amortissement des bâtiments industriels et d’exploitation</t>
  </si>
  <si>
    <t>22151</t>
  </si>
  <si>
    <t>Bâtiments cultuels, culturels et sportifs</t>
  </si>
  <si>
    <t>22152</t>
  </si>
  <si>
    <t>Equipement et maintenance extraordinaire des bâtiments cultuels, culturels et sportifs</t>
  </si>
  <si>
    <t>22156</t>
  </si>
  <si>
    <t>Réévaluation annuelle des bâtiments cultuels, culturels et sportifs</t>
  </si>
  <si>
    <t>22157</t>
  </si>
  <si>
    <t>Réévaluation exceptionnelle des bâtiments cultuels, culturels et sportifs</t>
  </si>
  <si>
    <t>22158</t>
  </si>
  <si>
    <t>Amortissement de l’équipement et de la maintenance extraordinaire des bâtiments cultuels, culturels et sportifs</t>
  </si>
  <si>
    <t>22159</t>
  </si>
  <si>
    <t>Amortissement des bâtiments cultuels, culturels et sportifs</t>
  </si>
  <si>
    <t>22161</t>
  </si>
  <si>
    <t>Achat ou constructions de bâtiments d’hébergement</t>
  </si>
  <si>
    <t>22162</t>
  </si>
  <si>
    <t>Equipement et maintenance extraordinaire des bâtiments d'hébergement</t>
  </si>
  <si>
    <t>22166</t>
  </si>
  <si>
    <t>Réévaluation annuelle des bâtiments d'hébergement</t>
  </si>
  <si>
    <t>22167</t>
  </si>
  <si>
    <t>Réévaluation exceptionnelle des bâtiments d'hébergement</t>
  </si>
  <si>
    <t>22168</t>
  </si>
  <si>
    <t>Amortissement de l'équipement et de la maintenance extraordinaire des bâtiements d'hébergement</t>
  </si>
  <si>
    <t>22169</t>
  </si>
  <si>
    <t>Amortissement des bâtiments d'hébergement</t>
  </si>
  <si>
    <t>Amortissement des bâtiments</t>
  </si>
  <si>
    <t>Amortissement exceptionnel bâtiments</t>
  </si>
  <si>
    <t>22181</t>
  </si>
  <si>
    <t>Bâtiments sans destination spécifique non valorisés au bilan de départ et monuments</t>
  </si>
  <si>
    <t>22182</t>
  </si>
  <si>
    <t>Equipement et maintenance extraordinaire des bâtiments sans destination spécifique non valorisés au bilan de départ et monuments</t>
  </si>
  <si>
    <t>22186</t>
  </si>
  <si>
    <t>Réévaluation annuelle des bâtiments sans destination spécifique non valorisés au bilan de départ et monuments</t>
  </si>
  <si>
    <t>22187</t>
  </si>
  <si>
    <t>Réévaluation exceptionnelle des bâtiments sans destination spécifique non valorisés au bilan de départ et monuments</t>
  </si>
  <si>
    <t>22188</t>
  </si>
  <si>
    <t>Amortissement de l’équipement et de la maintenance extraordinaire des bâtiments sans destination spécifique non valorisés au bilan de départ et monuments</t>
  </si>
  <si>
    <t>22189</t>
  </si>
  <si>
    <t>Amortissement des bâtiments sans destination spécifique non valorisés au bilan de départ et monuments</t>
  </si>
  <si>
    <t>22191</t>
  </si>
  <si>
    <t>Autres bâtiments</t>
  </si>
  <si>
    <t>22192</t>
  </si>
  <si>
    <t>Equipement et maintenance extraordinaire des autres bâtiments</t>
  </si>
  <si>
    <t>22196</t>
  </si>
  <si>
    <t>Réévaluation annuelle des autres bâtiments</t>
  </si>
  <si>
    <t>22197</t>
  </si>
  <si>
    <t>Réévaluation exceptionnelle des autres bâtiments</t>
  </si>
  <si>
    <t>22198</t>
  </si>
  <si>
    <t>Amortissement de l’équipement et de la maintenance extraordinaire des autres bâtiments</t>
  </si>
  <si>
    <t>22199</t>
  </si>
  <si>
    <t>Amortissement des autres bâtiments</t>
  </si>
  <si>
    <t>22311</t>
  </si>
  <si>
    <t>Terrains de la voirie</t>
  </si>
  <si>
    <t>Clôture achat en cours</t>
  </si>
  <si>
    <t>24031</t>
  </si>
  <si>
    <t>22316</t>
  </si>
  <si>
    <t>Réévaluation annuelle des terrains de la voirie</t>
  </si>
  <si>
    <t>22317</t>
  </si>
  <si>
    <t>Réévaluation exceptionnelle des terrains de la voirie</t>
  </si>
  <si>
    <t>22321</t>
  </si>
  <si>
    <t>Terrassements et empierrements de la voirie</t>
  </si>
  <si>
    <t>Clôture travaux en cours</t>
  </si>
  <si>
    <t>22322</t>
  </si>
  <si>
    <t>Maintenance extraordinaire des terrassements et empierrements de la voirie</t>
  </si>
  <si>
    <t>22328</t>
  </si>
  <si>
    <t>Amortissement de la maintenance extraordinaire des terrassements et empierrements de la voirie</t>
  </si>
  <si>
    <t>Amortissement maintenance</t>
  </si>
  <si>
    <t>66023</t>
  </si>
  <si>
    <t>Amortissement exceptionnel maintenance</t>
  </si>
  <si>
    <t>22329</t>
  </si>
  <si>
    <t>Amortissement des terrassements et empierrements de la voirie</t>
  </si>
  <si>
    <t>22331</t>
  </si>
  <si>
    <t>Revêtements de la voirie (couche d’usure)</t>
  </si>
  <si>
    <t>22339</t>
  </si>
  <si>
    <t>Amortissement du revêtement de la voirie</t>
  </si>
  <si>
    <t>22341</t>
  </si>
  <si>
    <t>Accessoires de voirie</t>
  </si>
  <si>
    <t>22342</t>
  </si>
  <si>
    <t>Maintenance extraordinaire des accessoires de voirie</t>
  </si>
  <si>
    <t>22348</t>
  </si>
  <si>
    <t>Amortissement de la maintenance extraordinaire des accessoires de voirie</t>
  </si>
  <si>
    <t>22349</t>
  </si>
  <si>
    <t>Amortissement des accessoires de voirie</t>
  </si>
  <si>
    <t>22351</t>
  </si>
  <si>
    <t>Canalisations d’égouts</t>
  </si>
  <si>
    <t>22352</t>
  </si>
  <si>
    <t>Maintenance extraordinaire des canalisations d’égouts</t>
  </si>
  <si>
    <t>22358</t>
  </si>
  <si>
    <t>Amortissement de la maintenance extraordinaire des canalisations d’égouts</t>
  </si>
  <si>
    <t>22359</t>
  </si>
  <si>
    <t>Amortissement des canalisations d’égouts</t>
  </si>
  <si>
    <t>22361</t>
  </si>
  <si>
    <t>Canalisations d’eau</t>
  </si>
  <si>
    <t>22362</t>
  </si>
  <si>
    <t>Maintenance extraordinaire des canalisations d’eau</t>
  </si>
  <si>
    <t>22368</t>
  </si>
  <si>
    <t>Amortissement de la maintenance extraordinaire des canalisations d’eau</t>
  </si>
  <si>
    <t>22369</t>
  </si>
  <si>
    <t>Amortissement des canalisations d’eau</t>
  </si>
  <si>
    <t>22371</t>
  </si>
  <si>
    <t>Autres canalisations</t>
  </si>
  <si>
    <t>22372</t>
  </si>
  <si>
    <t>Maintenance extraordinaire des autres canalisations</t>
  </si>
  <si>
    <t>22378</t>
  </si>
  <si>
    <t>Amortissement de la maintenance extraordinaire des autres canalisations</t>
  </si>
  <si>
    <t>22379</t>
  </si>
  <si>
    <t>Amortissement des autres canalisations</t>
  </si>
  <si>
    <t>22381</t>
  </si>
  <si>
    <t>Eclairage public</t>
  </si>
  <si>
    <t>22382</t>
  </si>
  <si>
    <t>Maintenance extraordinaire de l’éclairage public</t>
  </si>
  <si>
    <t>22388</t>
  </si>
  <si>
    <t>Amortissement de la maintenance extraordinaire de l’éclairage public</t>
  </si>
  <si>
    <t>22389</t>
  </si>
  <si>
    <t>Amortissement de l’éclairage public</t>
  </si>
  <si>
    <t>22391</t>
  </si>
  <si>
    <t>Plantations de voirie non amortissables</t>
  </si>
  <si>
    <t>Clôture travaux non amortissables en cours</t>
  </si>
  <si>
    <t>22392</t>
  </si>
  <si>
    <t>Plantations de voirie à amortir</t>
  </si>
  <si>
    <t>Clôture travaux amortissables en cours</t>
  </si>
  <si>
    <t>22397</t>
  </si>
  <si>
    <t>Réévaluation exceptionnelle des plantations de voirie</t>
  </si>
  <si>
    <t>22398</t>
  </si>
  <si>
    <t>Amortissement des plantations de voirie</t>
  </si>
  <si>
    <t>22411</t>
  </si>
  <si>
    <t>Terrains des ouvrages d’art</t>
  </si>
  <si>
    <t>22416</t>
  </si>
  <si>
    <t>Réévaluation annuelle des terrains des ouvrages d’art</t>
  </si>
  <si>
    <t>Réajustements annuels négatifs</t>
  </si>
  <si>
    <t>Réajustements annuels positifs</t>
  </si>
  <si>
    <t>22417</t>
  </si>
  <si>
    <t>Réévaluation exceptionnelle des terrains des ouvrages d’art</t>
  </si>
  <si>
    <t>Réajustements exceptionnels négatifs</t>
  </si>
  <si>
    <t>Réajustements exceptionnels positifs</t>
  </si>
  <si>
    <t>22421</t>
  </si>
  <si>
    <t>Ouvrages d’art</t>
  </si>
  <si>
    <t>22422</t>
  </si>
  <si>
    <t>Maintenance extraordinaire des ouvrages d’art</t>
  </si>
  <si>
    <t>22428</t>
  </si>
  <si>
    <t>Amortissement de la maintenance extraordinaire des ouvrages d’art</t>
  </si>
  <si>
    <t>66024</t>
  </si>
  <si>
    <t>22429</t>
  </si>
  <si>
    <t>Amortissement des ouvrages d’art</t>
  </si>
  <si>
    <t>22611</t>
  </si>
  <si>
    <t>Terrains des cours et plans d’eau</t>
  </si>
  <si>
    <t xml:space="preserve">Clôture vente en cours </t>
  </si>
  <si>
    <t>22616</t>
  </si>
  <si>
    <t>Réévaluation annuelle des terrains des cours et plans d’eau</t>
  </si>
  <si>
    <t>22617</t>
  </si>
  <si>
    <t>Réévaluation exceptionnelle des terrains des cours et plans d’eau</t>
  </si>
  <si>
    <t>22621</t>
  </si>
  <si>
    <t>Cours et plans d’eau</t>
  </si>
  <si>
    <t>22622</t>
  </si>
  <si>
    <t>Maintenance extraordinaire des cours et plans d’eau</t>
  </si>
  <si>
    <t>22628</t>
  </si>
  <si>
    <t>Amortissement de la maintenance extraordinaire des cours et plans d’eau</t>
  </si>
  <si>
    <t>66026</t>
  </si>
  <si>
    <t>22629</t>
  </si>
  <si>
    <t>Amortissement des cours et plans d’eau</t>
  </si>
  <si>
    <t>23011</t>
  </si>
  <si>
    <t>Mobilier</t>
  </si>
  <si>
    <t>05/06</t>
  </si>
  <si>
    <t xml:space="preserve">Vente </t>
  </si>
  <si>
    <t xml:space="preserve">Vente avec résultat déficitaire </t>
  </si>
  <si>
    <t>Vente avec résultat bénéficiaire</t>
  </si>
  <si>
    <t>Mise au rebut (Valeur comptable &gt; 0)</t>
  </si>
  <si>
    <t>23019</t>
  </si>
  <si>
    <t>Amortissement du mobilier</t>
  </si>
  <si>
    <t>66030</t>
  </si>
  <si>
    <t>Disparition du bien (Valeur comptable = 0)</t>
  </si>
  <si>
    <t>23021</t>
  </si>
  <si>
    <t>Signalisation routière et petits équipements de voirie</t>
  </si>
  <si>
    <t>23029</t>
  </si>
  <si>
    <t>Amortissement de la signalisation routière et des petits équipements de voirie</t>
  </si>
  <si>
    <t>23111</t>
  </si>
  <si>
    <t>Matériel de bureau</t>
  </si>
  <si>
    <t>23119</t>
  </si>
  <si>
    <t>Amortissement de matériel de bureau</t>
  </si>
  <si>
    <t>66031</t>
  </si>
  <si>
    <t>Disparition du bien (Valeur comptable  = 0)</t>
  </si>
  <si>
    <t>23121</t>
  </si>
  <si>
    <t>Matériel de reprographie</t>
  </si>
  <si>
    <t>23129</t>
  </si>
  <si>
    <t>Amortissement du matériel de reprographie</t>
  </si>
  <si>
    <t>Disparition du bien (Valeur comptable= 0)</t>
  </si>
  <si>
    <t>23131</t>
  </si>
  <si>
    <t>Matériel informatique</t>
  </si>
  <si>
    <t>23139</t>
  </si>
  <si>
    <t>Amortissement du matériel informatique</t>
  </si>
  <si>
    <t>23141</t>
  </si>
  <si>
    <t>Matériel de téléphonie</t>
  </si>
  <si>
    <t>23149</t>
  </si>
  <si>
    <t>Amortissement du matériel de téléphonie</t>
  </si>
  <si>
    <t>23211</t>
  </si>
  <si>
    <t>Motos, vélos, vélomoteurs et assimilés</t>
  </si>
  <si>
    <t>23219</t>
  </si>
  <si>
    <t>Amortissement des motos, vélos, vélomoteurs et assimilés</t>
  </si>
  <si>
    <t>66032</t>
  </si>
  <si>
    <t>23221</t>
  </si>
  <si>
    <t>Autos et camionnettes</t>
  </si>
  <si>
    <t>Résultat bénéficiaire</t>
  </si>
  <si>
    <t>23222</t>
  </si>
  <si>
    <t>23228</t>
  </si>
  <si>
    <t>Amortissement de la maintenance extraordinaire des autos et des camionnettes</t>
  </si>
  <si>
    <t>23229</t>
  </si>
  <si>
    <t>Amortissement des autos et des camionnettes</t>
  </si>
  <si>
    <t>23231</t>
  </si>
  <si>
    <t>Camions et véhicules spéciaux</t>
  </si>
  <si>
    <t>Mise au rebut (Valeur comptable &gt;0)</t>
  </si>
  <si>
    <t>23232</t>
  </si>
  <si>
    <t>23238</t>
  </si>
  <si>
    <t>Amortissement de la maintenance extraordinaire des camions et véhicules spéciaux</t>
  </si>
  <si>
    <t>23239</t>
  </si>
  <si>
    <t>Amortissement des camions et véhicules spéciaux</t>
  </si>
  <si>
    <t>23301</t>
  </si>
  <si>
    <t>Matériel d’équipement et d’exploitation</t>
  </si>
  <si>
    <t>23302</t>
  </si>
  <si>
    <t>23308</t>
  </si>
  <si>
    <t>Amortissement de la maintenance extraordinaire du matériel d’équipement et d’exploitation</t>
  </si>
  <si>
    <t>66033</t>
  </si>
  <si>
    <t>23309</t>
  </si>
  <si>
    <t>Amortissement du matériel d’équipement et d’exploitation</t>
  </si>
  <si>
    <t>23391</t>
  </si>
  <si>
    <t>Machines, matériel d’équipement et d’exploitation amortissable en 5 ans</t>
  </si>
  <si>
    <t>23399</t>
  </si>
  <si>
    <t>Amortissement des machines, matériel d’équipement et d’exploitation amortissable en 5 ans</t>
  </si>
  <si>
    <t>23401</t>
  </si>
  <si>
    <t>Œuvres d'art</t>
  </si>
  <si>
    <t>Achat et restauration F. datée de N</t>
  </si>
  <si>
    <t>Achat et restauration F. datée de N+1</t>
  </si>
  <si>
    <t>Mise au rebut, vol, perte</t>
  </si>
  <si>
    <t>23407</t>
  </si>
  <si>
    <t>Réévaluation exceptionnelle des œuvres d'art</t>
  </si>
  <si>
    <t>Réévaluation exceptionnelle négative</t>
  </si>
  <si>
    <t>Réévaluation exceptionnelle positive</t>
  </si>
  <si>
    <t>23411</t>
  </si>
  <si>
    <t>Animaux</t>
  </si>
  <si>
    <t>Vente de cheptel</t>
  </si>
  <si>
    <t>23419</t>
  </si>
  <si>
    <t>Amortissement des animaux</t>
  </si>
  <si>
    <t>66034</t>
  </si>
  <si>
    <t>23491</t>
  </si>
  <si>
    <t>23499</t>
  </si>
  <si>
    <t>Amortissements des investissements mobiliers divers</t>
  </si>
  <si>
    <t>Achat terrains (Imput dépense datée N )</t>
  </si>
  <si>
    <t>Achat terrains (Imput dépense datée N+1)</t>
  </si>
  <si>
    <t>Imputation de la dépense autres qu'achat datée de N</t>
  </si>
  <si>
    <t>Notes de crédit dans l'exercice N (si F. reste à payer)</t>
  </si>
  <si>
    <t>Notes de crédit avant clôture des encours</t>
  </si>
  <si>
    <t>Clôture du compte</t>
  </si>
  <si>
    <t>220x1/22311</t>
  </si>
  <si>
    <t>Imputation de la dépense (F.achat datée N)</t>
  </si>
  <si>
    <t>Imputation de la dépense (F.achat datée N+1)</t>
  </si>
  <si>
    <t>Imput dép autres qu'achat bâtiment daté de N</t>
  </si>
  <si>
    <t>Imput dép autres qu'achat bâtimt daté de N+1</t>
  </si>
  <si>
    <t>221x1</t>
  </si>
  <si>
    <t>22xx1</t>
  </si>
  <si>
    <t>Notes de crédit</t>
  </si>
  <si>
    <t>Vente de terrains et bâtiments en cours</t>
  </si>
  <si>
    <t>Clôture du compte avec les CG 2 y compris terrain de voirie</t>
  </si>
  <si>
    <t>25111</t>
  </si>
  <si>
    <t>0462</t>
  </si>
  <si>
    <t>Imputation de la dépense</t>
  </si>
  <si>
    <t>46502</t>
  </si>
  <si>
    <t>25119</t>
  </si>
  <si>
    <t>Amortissement des subsides d’investissement accordés en capital aux entreprises privées</t>
  </si>
  <si>
    <t>Amortissement des subsides</t>
  </si>
  <si>
    <t>66780</t>
  </si>
  <si>
    <t>Amortissement exceptionnel des subsides</t>
  </si>
  <si>
    <t>25131</t>
  </si>
  <si>
    <t>Subsides d’investissement et dons sous forme de biens patrimoniaux aux entreprises privées</t>
  </si>
  <si>
    <t>dons en biens patrimoniaux</t>
  </si>
  <si>
    <t>25139</t>
  </si>
  <si>
    <t>Amortissement des subsides d’investissement et dons sous forme de biens patrimoniaux aux entreprises privées</t>
  </si>
  <si>
    <t>25211</t>
  </si>
  <si>
    <t>Subsides accordés en capital aux ménages</t>
  </si>
  <si>
    <t>25219</t>
  </si>
  <si>
    <t>Amortissement des subsides d’investissement accordés en capital aux ménages</t>
  </si>
  <si>
    <t>25221</t>
  </si>
  <si>
    <t>Subsides d’investissement accordés en capital aux ASBL et aux autres organismes</t>
  </si>
  <si>
    <t>25229</t>
  </si>
  <si>
    <t>Amortissement des subsides d’investissement accordés en capital aux ASBL et aux autres organismes</t>
  </si>
  <si>
    <t>25281</t>
  </si>
  <si>
    <t>Subsides d’investissement et dons accordés sous forme de biens patrimoniaux aux ménages, ASBL et autres organismes</t>
  </si>
  <si>
    <t>Don en biens patrimoniaux</t>
  </si>
  <si>
    <t>25289</t>
  </si>
  <si>
    <t>Amortissement des subsides d’investissement et dons accordés sous forme de biens patrimoniaux aux ménages, ASBL et autres organismes</t>
  </si>
  <si>
    <t>25431</t>
  </si>
  <si>
    <t>Subsides d’investissement et dons accordés sous forme de biens patrimoniaux aux pouvoirs publics suérieurs</t>
  </si>
  <si>
    <t>25439</t>
  </si>
  <si>
    <t>Amortissement des subsides d’investissement et dons accordés sous forme de biens patrimoniaux aux pouvoirs publics supérieurs</t>
  </si>
  <si>
    <t>Amortissement des subsides d’investissement et dons accordés sous forme de biens patrimoniaux à des autres pouvoirs publics</t>
  </si>
  <si>
    <t>25611</t>
  </si>
  <si>
    <t>Subsides en capital à des fins spécifiques aux autres pouvoirs publics</t>
  </si>
  <si>
    <t>25619</t>
  </si>
  <si>
    <t>Amortissement des subsides d’investissement accordés en capital aux autres pouvoirs publics</t>
  </si>
  <si>
    <t>25631</t>
  </si>
  <si>
    <t>Subsides d’investissement et dons accordés sous forme de biens patrimoniaux aux autres pouvoirs publics</t>
  </si>
  <si>
    <t>25639</t>
  </si>
  <si>
    <t>Amortissement des subsides d’investissement et dons accordés sous forme de biens patrimoniaux aux autres pouvoirs publics</t>
  </si>
  <si>
    <t>26121</t>
  </si>
  <si>
    <t>Biens immobiliers pris en emphytéose ou en droit de superficie</t>
  </si>
  <si>
    <t>Indemnité unique de droit d'emphytéose ou de superficie</t>
  </si>
  <si>
    <t>26129</t>
  </si>
  <si>
    <t>Amortissement des biens immobiliers pris en emphytéose ou en droit de superficie</t>
  </si>
  <si>
    <t>66061</t>
  </si>
  <si>
    <t>Clôture du droit</t>
  </si>
  <si>
    <t>26211</t>
  </si>
  <si>
    <t>Biens immobiliers détenus en location-financement</t>
  </si>
  <si>
    <t>Transfert à l'immobilisé</t>
  </si>
  <si>
    <t>26216</t>
  </si>
  <si>
    <t>Réévaluation annuelle des biens immobiliers détenus en location-financement</t>
  </si>
  <si>
    <t>C/D</t>
  </si>
  <si>
    <t>221x6</t>
  </si>
  <si>
    <t>D/C</t>
  </si>
  <si>
    <t>26217</t>
  </si>
  <si>
    <t>Réévaluation exceptionnelle des biens détenus en location-financement</t>
  </si>
  <si>
    <t>221x7</t>
  </si>
  <si>
    <t>26219</t>
  </si>
  <si>
    <t>Amortissement des immeubles détenus en location-financement</t>
  </si>
  <si>
    <t>221x9</t>
  </si>
  <si>
    <t>26301</t>
  </si>
  <si>
    <t>Réception du mobilier (facture datée de N)</t>
  </si>
  <si>
    <t>Réception du mobilier (facture datée de N+1)</t>
  </si>
  <si>
    <t>230x1</t>
  </si>
  <si>
    <t xml:space="preserve">En cas de non levée d'option </t>
  </si>
  <si>
    <t>26309</t>
  </si>
  <si>
    <t>Amortissement des biens mobiliers détenus en location-financement</t>
  </si>
  <si>
    <t>230x9</t>
  </si>
  <si>
    <t>Clôture</t>
  </si>
  <si>
    <t>Promesses de subsides en capital des  pouvoirs publics supérieurs</t>
  </si>
  <si>
    <t>Promesse ferme</t>
  </si>
  <si>
    <t>Promesses de subsides en capital des autres pouvoirs publics</t>
  </si>
  <si>
    <t>Non-valeur</t>
  </si>
  <si>
    <t>27049</t>
  </si>
  <si>
    <t>Liquidation des subsides en capital versés par les pouvoirs publics supérieurs</t>
  </si>
  <si>
    <t>Demande de liquidation</t>
  </si>
  <si>
    <t>Liquidation des subsides en capital versés par des autres pouvoirs publics</t>
  </si>
  <si>
    <t>Promesses de subsides en récupération de remboursement d’emprunts des autres pouvoirs publics</t>
  </si>
  <si>
    <t>27059</t>
  </si>
  <si>
    <t>Reclassement des créances</t>
  </si>
  <si>
    <t>42516</t>
  </si>
  <si>
    <t>Récupération auprès des autres pouvoirs publics des remboursements périodiques d'emprunts</t>
  </si>
  <si>
    <t>Constatation de la recette</t>
  </si>
  <si>
    <t>42514</t>
  </si>
  <si>
    <t>27069</t>
  </si>
  <si>
    <t>Subsides en capital versés par les autres pouvoirs publics</t>
  </si>
  <si>
    <t>27400</t>
  </si>
  <si>
    <t>Produits financiers capitalisés</t>
  </si>
  <si>
    <t>0473</t>
  </si>
  <si>
    <t>A l'échéance des intérêts (emprunts)</t>
  </si>
  <si>
    <t>41514</t>
  </si>
  <si>
    <t>A l'échéance des intérêts (titres et prêts)</t>
  </si>
  <si>
    <t>41515</t>
  </si>
  <si>
    <t>27511</t>
  </si>
  <si>
    <t>045</t>
  </si>
  <si>
    <t xml:space="preserve">Prêt aux entreprises </t>
  </si>
  <si>
    <t>46501</t>
  </si>
  <si>
    <t>27515</t>
  </si>
  <si>
    <t>Réduction de valeur des prêts accordés à plus d'un an</t>
  </si>
  <si>
    <t>Réduction de valeur de prêt accordé</t>
  </si>
  <si>
    <t>27519</t>
  </si>
  <si>
    <t>Récupération des prêts accordés à plus d'un an</t>
  </si>
  <si>
    <t>Reclassement des créances en N</t>
  </si>
  <si>
    <t>42527</t>
  </si>
  <si>
    <t>Récupération périodique de prêts</t>
  </si>
  <si>
    <t>42521</t>
  </si>
  <si>
    <t>Récupération anticipée de prêts</t>
  </si>
  <si>
    <t>Extourne reclassement  des créances en N+1</t>
  </si>
  <si>
    <t>28211</t>
  </si>
  <si>
    <t>Participations dans des entreprises publiques</t>
  </si>
  <si>
    <t>Montant souscrit</t>
  </si>
  <si>
    <t>28212</t>
  </si>
  <si>
    <t>Montant remboursé</t>
  </si>
  <si>
    <t>41800</t>
  </si>
  <si>
    <t>Montant libéré</t>
  </si>
  <si>
    <t>46701</t>
  </si>
  <si>
    <t>28221</t>
  </si>
  <si>
    <t>Participations dans des entreprises privées ou à finalité sociale</t>
  </si>
  <si>
    <t>28222</t>
  </si>
  <si>
    <t>28510</t>
  </si>
  <si>
    <t>Titres à revenus fixes</t>
  </si>
  <si>
    <t>Achat de titres des entreprises publiques</t>
  </si>
  <si>
    <t>28800</t>
  </si>
  <si>
    <t>Imputation de la dépense (Versement caution)</t>
  </si>
  <si>
    <t>46102</t>
  </si>
  <si>
    <t>28805</t>
  </si>
  <si>
    <t>Récupérations des cautionnements versés en numéraire à plus d'un an</t>
  </si>
  <si>
    <t>Constatation de la recette (Récupération caution)</t>
  </si>
  <si>
    <t>30111</t>
  </si>
  <si>
    <t>Stocks de fournitures de bureau</t>
  </si>
  <si>
    <t>Variation de stocks : diminution</t>
  </si>
  <si>
    <t>66400</t>
  </si>
  <si>
    <t>Variation de stocks : augmentation</t>
  </si>
  <si>
    <t>76400</t>
  </si>
  <si>
    <t>30112</t>
  </si>
  <si>
    <t>Stocks de fournitures techniques</t>
  </si>
  <si>
    <t>30113</t>
  </si>
  <si>
    <t>Stocks de fournitures pour les bâtiments</t>
  </si>
  <si>
    <t>30115</t>
  </si>
  <si>
    <t>Stocks de fournitures pour les véhicules</t>
  </si>
  <si>
    <t>30117</t>
  </si>
  <si>
    <t>Stocks de fournitures pour la voirie</t>
  </si>
  <si>
    <t>30140</t>
  </si>
  <si>
    <t>Stocks de biens destinés à la revente</t>
  </si>
  <si>
    <t>30199</t>
  </si>
  <si>
    <t>Réduction des valeurs actées des stocks</t>
  </si>
  <si>
    <t>09</t>
  </si>
  <si>
    <t>Dotation aux réductions de valeur</t>
  </si>
  <si>
    <t>66201</t>
  </si>
  <si>
    <t>Reprise de réductions de valeur</t>
  </si>
  <si>
    <t>66202</t>
  </si>
  <si>
    <t>40001</t>
  </si>
  <si>
    <t>Débiteurs de taxes et redevances par nature et exercice</t>
  </si>
  <si>
    <t>02</t>
  </si>
  <si>
    <t>Facture ou rôle</t>
  </si>
  <si>
    <t>70110</t>
  </si>
  <si>
    <t>Recouvrement</t>
  </si>
  <si>
    <t>49501</t>
  </si>
  <si>
    <t>Débiteurs douteux</t>
  </si>
  <si>
    <t>40700</t>
  </si>
  <si>
    <t>03</t>
  </si>
  <si>
    <t>Non-valeur de l'exercice</t>
  </si>
  <si>
    <t>Non-valeur de l'exercices antérieurs</t>
  </si>
  <si>
    <t>67114</t>
  </si>
  <si>
    <t>40002</t>
  </si>
  <si>
    <t>Débiteurs de taxes et redevances par compte particulier individualisé</t>
  </si>
  <si>
    <t>010</t>
  </si>
  <si>
    <t>701xx</t>
  </si>
  <si>
    <t>70910</t>
  </si>
  <si>
    <t>Perception</t>
  </si>
  <si>
    <t>55xxx</t>
  </si>
  <si>
    <t>071</t>
  </si>
  <si>
    <t>40003</t>
  </si>
  <si>
    <t>Débiteurs de produits d’exploitation par nature et exercice</t>
  </si>
  <si>
    <t>Facture globale (*)</t>
  </si>
  <si>
    <t>713xx</t>
  </si>
  <si>
    <t>Montant TVA à payer</t>
  </si>
  <si>
    <t>45110</t>
  </si>
  <si>
    <t>Non-valeur dans l'exercice</t>
  </si>
  <si>
    <t>40004</t>
  </si>
  <si>
    <t>Débiteurs de produits d’exploitation par compte particulier individualisé</t>
  </si>
  <si>
    <t xml:space="preserve">Facture </t>
  </si>
  <si>
    <t>45100</t>
  </si>
  <si>
    <t>Débiteurs douteux de taxes, de redevances et de produits d’exploitation</t>
  </si>
  <si>
    <t xml:space="preserve">Mise en non valeur débiteur douteux </t>
  </si>
  <si>
    <t>40900</t>
  </si>
  <si>
    <t>04</t>
  </si>
  <si>
    <t>Réductions de valeur actées sur créances</t>
  </si>
  <si>
    <t>Création de créance douteuse (dotation aux réd créance)</t>
  </si>
  <si>
    <t>66501</t>
  </si>
  <si>
    <t>Const rec. À la perception (Reprise de réduction de créances douteuses)</t>
  </si>
  <si>
    <t>66502</t>
  </si>
  <si>
    <t>41100</t>
  </si>
  <si>
    <t>TVA récupérable</t>
  </si>
  <si>
    <t>0021</t>
  </si>
  <si>
    <t>Imputation des factures</t>
  </si>
  <si>
    <t>Remboursement</t>
  </si>
  <si>
    <t>Fin période solde compte plus petit</t>
  </si>
  <si>
    <t>41204</t>
  </si>
  <si>
    <t>Impôts additionnels</t>
  </si>
  <si>
    <t>707xx</t>
  </si>
  <si>
    <t>Non valeur DC ex propre non perçu</t>
  </si>
  <si>
    <t>Non valeur DC ex antérieurs non perçu</t>
  </si>
  <si>
    <t>Subsides d’investissements en capital, dons et legs</t>
  </si>
  <si>
    <t>Subsides des pouvoirs publics supérieurs</t>
  </si>
  <si>
    <t>Subsides des autres pouvoirs publics</t>
  </si>
  <si>
    <t>Non-valeurs de subsides d'ex antérieurs</t>
  </si>
  <si>
    <t>Non-valeurs de subsides d'exercices antérieurs</t>
  </si>
  <si>
    <t>41302</t>
  </si>
  <si>
    <t>Subsides d’exploitation à recevoir</t>
  </si>
  <si>
    <t>Contribution ds charges traitement</t>
  </si>
  <si>
    <t>721xx</t>
  </si>
  <si>
    <t>73300</t>
  </si>
  <si>
    <t>Subside Autorité supérieure</t>
  </si>
  <si>
    <t>734xx</t>
  </si>
  <si>
    <t>Subside des autres pouvoirs publics</t>
  </si>
  <si>
    <t>736xx</t>
  </si>
  <si>
    <t>Non-valeurs DC exercices antérieurs non perçus</t>
  </si>
  <si>
    <t>Emprunts à recevoir</t>
  </si>
  <si>
    <t>Mise à disposition dettes diverses à plus d'un an</t>
  </si>
  <si>
    <t xml:space="preserve">Non-valeur emprunts non perçu de l'exercice </t>
  </si>
  <si>
    <t xml:space="preserve">Non-valeur emprunt non perçus de l'exercice </t>
  </si>
  <si>
    <t>Conversion</t>
  </si>
  <si>
    <t>55006</t>
  </si>
  <si>
    <t>Location-financement</t>
  </si>
  <si>
    <t>41305</t>
  </si>
  <si>
    <t>Subsides RI du ministère</t>
  </si>
  <si>
    <t>73803</t>
  </si>
  <si>
    <t>41306</t>
  </si>
  <si>
    <t>Subsides ERI du ministère</t>
  </si>
  <si>
    <t>73804</t>
  </si>
  <si>
    <t>41307</t>
  </si>
  <si>
    <t>73848</t>
  </si>
  <si>
    <t>Cautionnement à recevoir</t>
  </si>
  <si>
    <t>Décision de cautionnement à plus d'un an</t>
  </si>
  <si>
    <t>41513</t>
  </si>
  <si>
    <t>Intérêts créditeurs des comptes financiers</t>
  </si>
  <si>
    <t>75788</t>
  </si>
  <si>
    <t>Récupération des charges financières d’emprunts</t>
  </si>
  <si>
    <t>75214</t>
  </si>
  <si>
    <t>Non valeur DC ex proprre non perçu</t>
  </si>
  <si>
    <t>75144</t>
  </si>
  <si>
    <t>75145</t>
  </si>
  <si>
    <t>A la capitalisation des intérêts</t>
  </si>
  <si>
    <t>A l'échéance des intérêts (du placement)</t>
  </si>
  <si>
    <t>Intérêts de titres et de prêts</t>
  </si>
  <si>
    <t>75504</t>
  </si>
  <si>
    <t>75721</t>
  </si>
  <si>
    <t>A la capitalisation des intérêts (titres et prêts)</t>
  </si>
  <si>
    <t>41516</t>
  </si>
  <si>
    <t>Dividendes</t>
  </si>
  <si>
    <t>75711</t>
  </si>
  <si>
    <t>Débiteurs divers</t>
  </si>
  <si>
    <t>Versement</t>
  </si>
  <si>
    <t>2xxxx</t>
  </si>
  <si>
    <t>24xxx</t>
  </si>
  <si>
    <t>Non-valeur ordinaire DC ex précédent non perçu</t>
  </si>
  <si>
    <t>Non-valeur extraordinaire DC ex précédent non perçu</t>
  </si>
  <si>
    <t>67212</t>
  </si>
  <si>
    <t>75304</t>
  </si>
  <si>
    <t>75726</t>
  </si>
  <si>
    <t>75782</t>
  </si>
  <si>
    <t>Produits exceptionnels du serv ordi.</t>
  </si>
  <si>
    <t>771xx</t>
  </si>
  <si>
    <t>Produits exceptionnels du serv extraordi.</t>
  </si>
  <si>
    <t>772xx</t>
  </si>
  <si>
    <t>41700</t>
  </si>
  <si>
    <t>Montant TVA perçue</t>
  </si>
  <si>
    <t>Débiteurs douteux divers</t>
  </si>
  <si>
    <t>Débiteurs divers douteux</t>
  </si>
  <si>
    <t>Non-valeur serv. Ordinaire ou extraordinaires</t>
  </si>
  <si>
    <t>41900</t>
  </si>
  <si>
    <t>Valeurs échues (effets)</t>
  </si>
  <si>
    <t>Encaissement</t>
  </si>
  <si>
    <t>Réductions de valeurs actées sur créances diverses</t>
  </si>
  <si>
    <t>Récupération des remboursements périodiques des emprunts</t>
  </si>
  <si>
    <t>Recouvrements</t>
  </si>
  <si>
    <t>55001</t>
  </si>
  <si>
    <t>Récupération des remboursements périodiques des emprunts échéant dans l’année</t>
  </si>
  <si>
    <t>Reclassement des créances Exercice N</t>
  </si>
  <si>
    <t>Extourne du reclassement des créances Exercice N+1</t>
  </si>
  <si>
    <t xml:space="preserve">Récupération des prêts </t>
  </si>
  <si>
    <t>Récupérationdes prêts échéant dans l'année</t>
  </si>
  <si>
    <t>43300</t>
  </si>
  <si>
    <t>Emprunts à court terme</t>
  </si>
  <si>
    <t>A la réception</t>
  </si>
  <si>
    <t>Au remboursement</t>
  </si>
  <si>
    <t>43301</t>
  </si>
  <si>
    <t>Intérêts débiteurs sur les comptes financiers</t>
  </si>
  <si>
    <t>65728</t>
  </si>
  <si>
    <t>Remboursements périodiques des emprunts</t>
  </si>
  <si>
    <t>Remboursement emprunts daté de N</t>
  </si>
  <si>
    <t>67112</t>
  </si>
  <si>
    <t>Paiement</t>
  </si>
  <si>
    <t>Reclassements périodiques des emprunts échéant dans l’année</t>
  </si>
  <si>
    <t>Reclassements périodiques des dettes de location-financement échéant dans l’année</t>
  </si>
  <si>
    <t>43516</t>
  </si>
  <si>
    <t>Fonds d’amortissement des emprunts publics : remboursements</t>
  </si>
  <si>
    <t xml:space="preserve">Principal </t>
  </si>
  <si>
    <t>55xxx/58xxx</t>
  </si>
  <si>
    <t>071-071</t>
  </si>
  <si>
    <t>Remboursements anticipé des emprunts</t>
  </si>
  <si>
    <t>43611</t>
  </si>
  <si>
    <t>Charges financières des emprunts à charge de l'entité</t>
  </si>
  <si>
    <t>Imputation des intérêts d'emprunts datée de N</t>
  </si>
  <si>
    <t>65104</t>
  </si>
  <si>
    <t>65105</t>
  </si>
  <si>
    <t>65106</t>
  </si>
  <si>
    <t>65134</t>
  </si>
  <si>
    <t>65144</t>
  </si>
  <si>
    <t>65214</t>
  </si>
  <si>
    <t>43616</t>
  </si>
  <si>
    <t>Fonds d’amortissement des emprunts publics : intérêts</t>
  </si>
  <si>
    <t>65124</t>
  </si>
  <si>
    <t>Fournisseurs</t>
  </si>
  <si>
    <t>6xxxx</t>
  </si>
  <si>
    <t>58xxx</t>
  </si>
  <si>
    <t>072</t>
  </si>
  <si>
    <t>Paiement par la caisse</t>
  </si>
  <si>
    <t>55700</t>
  </si>
  <si>
    <t>Montant de la TVA</t>
  </si>
  <si>
    <t>Factures à recevoir</t>
  </si>
  <si>
    <t>Tiers/0021</t>
  </si>
  <si>
    <t>Paiement en cours</t>
  </si>
  <si>
    <t>44700</t>
  </si>
  <si>
    <t>Factures à imputer</t>
  </si>
  <si>
    <t>A la réception de la facture</t>
  </si>
  <si>
    <t>49200</t>
  </si>
  <si>
    <t>003</t>
  </si>
  <si>
    <t>A l'imputation de la facture</t>
  </si>
  <si>
    <t>TVA à payer</t>
  </si>
  <si>
    <t>Enregistrement des factures à percevoir</t>
  </si>
  <si>
    <t>Encaissement sommes enrôlées</t>
  </si>
  <si>
    <t>TVA à payer après perception des tiers redevables</t>
  </si>
  <si>
    <t>Enregistrement rôles</t>
  </si>
  <si>
    <t>Non-valeur TVA à recevoir</t>
  </si>
  <si>
    <t>45200</t>
  </si>
  <si>
    <t>Impôts et taxes</t>
  </si>
  <si>
    <t>61601</t>
  </si>
  <si>
    <t>61604</t>
  </si>
  <si>
    <t>61609</t>
  </si>
  <si>
    <t>45300</t>
  </si>
  <si>
    <t>Précompte professionnel retenu</t>
  </si>
  <si>
    <t>Précompte professionnel</t>
  </si>
  <si>
    <t>62xxx</t>
  </si>
  <si>
    <t>45310</t>
  </si>
  <si>
    <t>Précompte mobilier retenu</t>
  </si>
  <si>
    <t>61602</t>
  </si>
  <si>
    <t>45330</t>
  </si>
  <si>
    <t>Retenue fiscale (entreprises non enregistrées)</t>
  </si>
  <si>
    <t>Factures service ordinaire</t>
  </si>
  <si>
    <t>Factures service extraordinaire</t>
  </si>
  <si>
    <t>45400</t>
  </si>
  <si>
    <t>Cotisations à l’ONSS</t>
  </si>
  <si>
    <t>Cotisations ONSS</t>
  </si>
  <si>
    <t xml:space="preserve">Paiement </t>
  </si>
  <si>
    <t>071-072</t>
  </si>
  <si>
    <t>45430</t>
  </si>
  <si>
    <t>Retenues sociales pour entreprises non enregistrées</t>
  </si>
  <si>
    <t>45452</t>
  </si>
  <si>
    <t>Cotisations pour la pension des mandataires</t>
  </si>
  <si>
    <t>72401</t>
  </si>
  <si>
    <t>Cotisations pension à l'entité</t>
  </si>
  <si>
    <t>62xx1</t>
  </si>
  <si>
    <t>45453</t>
  </si>
  <si>
    <t>Cotisationsaux autres caisses de pensions</t>
  </si>
  <si>
    <t>Cotisations autres caisses pension</t>
  </si>
  <si>
    <t>62001</t>
  </si>
  <si>
    <t>62002</t>
  </si>
  <si>
    <t>Cotisations patronales   2ème pilier en faveur  personnel contractuel</t>
  </si>
  <si>
    <t>62412</t>
  </si>
  <si>
    <t>Cotisations patronales pour  autres caisses de pension</t>
  </si>
  <si>
    <t>62448</t>
  </si>
  <si>
    <t>Pensions payées</t>
  </si>
  <si>
    <t>45500</t>
  </si>
  <si>
    <t>Indemnités et rémunérations nettes</t>
  </si>
  <si>
    <t>0020</t>
  </si>
  <si>
    <t>Frais de déplacements liés au programme salaire</t>
  </si>
  <si>
    <t>61101</t>
  </si>
  <si>
    <t>Traitements nets</t>
  </si>
  <si>
    <t>071/072</t>
  </si>
  <si>
    <t>45820</t>
  </si>
  <si>
    <t>Autres retenues sur les rémunérations</t>
  </si>
  <si>
    <t>Autres retenues</t>
  </si>
  <si>
    <t>46001</t>
  </si>
  <si>
    <t>Récupération de revenus d'intégration (Bénéficiaires)</t>
  </si>
  <si>
    <t>014</t>
  </si>
  <si>
    <t>Constatation de la recette ( RI des bénéficiaires)</t>
  </si>
  <si>
    <t>73801</t>
  </si>
  <si>
    <t>Non-valeur de l'exercice DC non percus (RI)</t>
  </si>
  <si>
    <t>Débiteurs douteux de créances sociales</t>
  </si>
  <si>
    <t>46700</t>
  </si>
  <si>
    <t>46002</t>
  </si>
  <si>
    <t>Récupération d'équivalent du revenu d'intégration (Bénéficiaires)</t>
  </si>
  <si>
    <t>Constatation de la recette (ERI des bénéficiaires)</t>
  </si>
  <si>
    <t>73802</t>
  </si>
  <si>
    <t>Non-valeur de l'exercice DC non percus (ERI)</t>
  </si>
  <si>
    <t>46011</t>
  </si>
  <si>
    <t>Récupération de l'aide sociale (Bénéficiaires)</t>
  </si>
  <si>
    <t>Constatation de la recette (Aide sociale)</t>
  </si>
  <si>
    <t>73811</t>
  </si>
  <si>
    <t>Non-valeur de l'exercice (DC non perçu aide sociale)</t>
  </si>
  <si>
    <t>73812</t>
  </si>
  <si>
    <t>73814</t>
  </si>
  <si>
    <t>73815</t>
  </si>
  <si>
    <t>46101</t>
  </si>
  <si>
    <t>Avances accordées et acomptes</t>
  </si>
  <si>
    <t>octroi</t>
  </si>
  <si>
    <t>Récupération</t>
  </si>
  <si>
    <t>Garanties et cautionnements versés</t>
  </si>
  <si>
    <t>46103</t>
  </si>
  <si>
    <t xml:space="preserve">Acomptes et avances au personnel </t>
  </si>
  <si>
    <t xml:space="preserve">Récupération </t>
  </si>
  <si>
    <t>Compensation</t>
  </si>
  <si>
    <t>46105</t>
  </si>
  <si>
    <t>Récupérations de garanties sur emprunts</t>
  </si>
  <si>
    <t>55XXX/58xxx</t>
  </si>
  <si>
    <t>55XXX</t>
  </si>
  <si>
    <t>46401</t>
  </si>
  <si>
    <t>Avances et acomptes reçus en numéraire</t>
  </si>
  <si>
    <t>Cautionnements reçus</t>
  </si>
  <si>
    <t>Décision de récupération du Cautionnement longt terme</t>
  </si>
  <si>
    <t>Cautionnements reçus en numéraire</t>
  </si>
  <si>
    <t>Prêts octroyés à payer</t>
  </si>
  <si>
    <t>Subsides octroyés à payer</t>
  </si>
  <si>
    <t>63121</t>
  </si>
  <si>
    <t>63122</t>
  </si>
  <si>
    <t>63211</t>
  </si>
  <si>
    <t>63212</t>
  </si>
  <si>
    <t>63411</t>
  </si>
  <si>
    <t>63412</t>
  </si>
  <si>
    <t>63611</t>
  </si>
  <si>
    <t>63612</t>
  </si>
  <si>
    <t>63613</t>
  </si>
  <si>
    <t>63617</t>
  </si>
  <si>
    <t>63618</t>
  </si>
  <si>
    <t>63627</t>
  </si>
  <si>
    <t>67102</t>
  </si>
  <si>
    <t>Dettes diverses</t>
  </si>
  <si>
    <t>61000</t>
  </si>
  <si>
    <t>65304</t>
  </si>
  <si>
    <t>65722</t>
  </si>
  <si>
    <t>65726</t>
  </si>
  <si>
    <t>67100</t>
  </si>
  <si>
    <t>67101</t>
  </si>
  <si>
    <t>67111</t>
  </si>
  <si>
    <t>67113</t>
  </si>
  <si>
    <t>67115</t>
  </si>
  <si>
    <t>67148</t>
  </si>
  <si>
    <t>67151</t>
  </si>
  <si>
    <t>67213</t>
  </si>
  <si>
    <t>67251</t>
  </si>
  <si>
    <t>67261</t>
  </si>
  <si>
    <t>Montant TVA</t>
  </si>
  <si>
    <t>Non-valeur serv. Ordinaire</t>
  </si>
  <si>
    <t>46900</t>
  </si>
  <si>
    <t>PARTICIPATIONS A PAYER</t>
  </si>
  <si>
    <t>46801</t>
  </si>
  <si>
    <t>Octroi du revenu d'intégration</t>
  </si>
  <si>
    <t>Imputation de la dépense  (RI</t>
  </si>
  <si>
    <t>63801</t>
  </si>
  <si>
    <t>46802</t>
  </si>
  <si>
    <t>Octroi de l'équivalent du revenu d'intégration</t>
  </si>
  <si>
    <t>Imputation de la dépense (ERI)</t>
  </si>
  <si>
    <t>63802</t>
  </si>
  <si>
    <t>46811</t>
  </si>
  <si>
    <t>Octroi de l'aide sociale aux bénéficiaires</t>
  </si>
  <si>
    <t>63811</t>
  </si>
  <si>
    <t>63812</t>
  </si>
  <si>
    <t>63814</t>
  </si>
  <si>
    <t>63815</t>
  </si>
  <si>
    <t>Non valeurs de droits non percus d'ex antérieurs</t>
  </si>
  <si>
    <t>48100</t>
  </si>
  <si>
    <t>Opérations diverses pour compte de tiers</t>
  </si>
  <si>
    <t>48400</t>
  </si>
  <si>
    <t>Récupération à charge de tiers pour une autre commune</t>
  </si>
  <si>
    <t>48500</t>
  </si>
  <si>
    <t>Dons, legs et fondations</t>
  </si>
  <si>
    <t>49010</t>
  </si>
  <si>
    <t>Charges à reporter</t>
  </si>
  <si>
    <t>Paiement d'une charge relevant de exercice N+1 (Paiement N)</t>
  </si>
  <si>
    <t>Clôoture compte en N+1 par l'imputation de la charge en N+1</t>
  </si>
  <si>
    <t>4xxxx</t>
  </si>
  <si>
    <t>49020</t>
  </si>
  <si>
    <t>Produits acquis</t>
  </si>
  <si>
    <t>Partie du produit relevant de exercice N</t>
  </si>
  <si>
    <t>55xxx/40xxx</t>
  </si>
  <si>
    <t>49030</t>
  </si>
  <si>
    <t>Charges à imputer</t>
  </si>
  <si>
    <t>Paiement d'une charge relevant de l'exercice N (Ex. Carte prépayée pour Aide sociale) en attente de son imputation</t>
  </si>
  <si>
    <t>Clöture du compte  charge à imputer par l'imputation  relevant de l'exercice N</t>
  </si>
  <si>
    <t>49040</t>
  </si>
  <si>
    <t>Produits à reporter</t>
  </si>
  <si>
    <t>Perception produit relevant de exercice N+1 en N</t>
  </si>
  <si>
    <t>Clöture compte par le produit relevant de exercice N+1 en N+1</t>
  </si>
  <si>
    <t>Comptes des gestionnaires imputateurs</t>
  </si>
  <si>
    <t>Facture entrantes</t>
  </si>
  <si>
    <t>Factures imputées</t>
  </si>
  <si>
    <t>49500</t>
  </si>
  <si>
    <t>Recouvrements à identifier</t>
  </si>
  <si>
    <t>Perception Recettes à identifier</t>
  </si>
  <si>
    <t>Clôture du compte "Recettes à identifier"</t>
  </si>
  <si>
    <t>Recettes portées dans les journaux auxiliaires</t>
  </si>
  <si>
    <t>Perception des créances</t>
  </si>
  <si>
    <t>Clôture compte "Journal auxiliaire"</t>
  </si>
  <si>
    <t>40001/40003</t>
  </si>
  <si>
    <t>49600</t>
  </si>
  <si>
    <t>Paiements à identifier</t>
  </si>
  <si>
    <t xml:space="preserve">Clöture Paiements à identifier </t>
  </si>
  <si>
    <t>49700</t>
  </si>
  <si>
    <t>Recouvrements à ventiler</t>
  </si>
  <si>
    <t>Recouvrement à ventiler</t>
  </si>
  <si>
    <t>Clôture compte Recouvrement à ventiler</t>
  </si>
  <si>
    <t>49800</t>
  </si>
  <si>
    <t>Sommes perçues indûment</t>
  </si>
  <si>
    <t>Perception paiement indû</t>
  </si>
  <si>
    <t>Remboursement paiement indû</t>
  </si>
  <si>
    <t>49900</t>
  </si>
  <si>
    <t>Avances sur intérêts d’emprunts versées</t>
  </si>
  <si>
    <t>Paiement des avances d'intérêts d'emprunts</t>
  </si>
  <si>
    <t>Affectation des avances sur les intérêts à payer</t>
  </si>
  <si>
    <t>49999</t>
  </si>
  <si>
    <t>Compte de reprise</t>
  </si>
  <si>
    <t>Reprise de situation</t>
  </si>
  <si>
    <t>Comptes courants</t>
  </si>
  <si>
    <t>Réception extraits – décaissement</t>
  </si>
  <si>
    <t>58001</t>
  </si>
  <si>
    <t>Prélèvement</t>
  </si>
  <si>
    <t>Produit transfert trésorerie</t>
  </si>
  <si>
    <t>56000</t>
  </si>
  <si>
    <t>072000</t>
  </si>
  <si>
    <t>Perception créance douteuse</t>
  </si>
  <si>
    <t>55005</t>
  </si>
  <si>
    <t xml:space="preserve">Avances sur emprunts </t>
  </si>
  <si>
    <t>Emprunt</t>
  </si>
  <si>
    <t>Ouverture de crédit</t>
  </si>
  <si>
    <t xml:space="preserve">Comptes d’ouvertures de crédits sur emprunts </t>
  </si>
  <si>
    <t>A la conversion</t>
  </si>
  <si>
    <t>58006</t>
  </si>
  <si>
    <t>55010</t>
  </si>
  <si>
    <t xml:space="preserve">Comptes à vue particuliers </t>
  </si>
  <si>
    <t>Décaissement</t>
  </si>
  <si>
    <t>58010</t>
  </si>
  <si>
    <t>55018</t>
  </si>
  <si>
    <t xml:space="preserve">Comptes du fonds d’emprunts et subsides </t>
  </si>
  <si>
    <t>Encaissement subside</t>
  </si>
  <si>
    <t>58018</t>
  </si>
  <si>
    <t>55030</t>
  </si>
  <si>
    <t xml:space="preserve">Comptes du fonds d’emprunts (reliquats à réaffecter) </t>
  </si>
  <si>
    <t>58030</t>
  </si>
  <si>
    <t>55050</t>
  </si>
  <si>
    <t xml:space="preserve">Comptes d’ouverture de crédit d’escompte de subsides </t>
  </si>
  <si>
    <t>58050</t>
  </si>
  <si>
    <t>55070</t>
  </si>
  <si>
    <t>Comptes de capitalisation de charges d’emprunts</t>
  </si>
  <si>
    <t>41xxx</t>
  </si>
  <si>
    <t>55300</t>
  </si>
  <si>
    <t>Comptes à terme à un an au plus</t>
  </si>
  <si>
    <t>Au dépôt</t>
  </si>
  <si>
    <t>Au retrait</t>
  </si>
  <si>
    <t>Caisse centrale</t>
  </si>
  <si>
    <t>Transfert de trésorerie</t>
  </si>
  <si>
    <t>Virements internes</t>
  </si>
  <si>
    <t>A l'envoi des ordres</t>
  </si>
  <si>
    <t>Transfert espèces</t>
  </si>
  <si>
    <t xml:space="preserve">Paiements en cours sur comptes courants </t>
  </si>
  <si>
    <t>Réception extrait</t>
  </si>
  <si>
    <t>Envoi des ordres</t>
  </si>
  <si>
    <t xml:space="preserve">Paiements en cours sur comptes d’ouverture de crédit sur emprunts </t>
  </si>
  <si>
    <t xml:space="preserve">Paiements en cours sur comptes à vue particuliers </t>
  </si>
  <si>
    <t xml:space="preserve">Paiements en cours sur comptes d’emprunts et subsides </t>
  </si>
  <si>
    <t>Transfert au Cpte reliquats</t>
  </si>
  <si>
    <t xml:space="preserve">Paiements en cours sur comptes de reliquats d’emprunts </t>
  </si>
  <si>
    <t xml:space="preserve">Paiements en cours sur comptes d’escompte de subsides </t>
  </si>
  <si>
    <t>58300</t>
  </si>
  <si>
    <t>Paiements en cours sur comptes de dépôt à terme à un an au plus</t>
  </si>
  <si>
    <t>60115</t>
  </si>
  <si>
    <t>60140</t>
  </si>
  <si>
    <t>60711</t>
  </si>
  <si>
    <t>60712</t>
  </si>
  <si>
    <t>60713</t>
  </si>
  <si>
    <t>60715</t>
  </si>
  <si>
    <t>Fournitures et carburant pour les véhicules pour consommation directe</t>
  </si>
  <si>
    <t>60716</t>
  </si>
  <si>
    <t>60740</t>
  </si>
  <si>
    <t>60741</t>
  </si>
  <si>
    <t xml:space="preserve">Loyers et charges locatives des immeubles </t>
  </si>
  <si>
    <t>Frais de déplacements, de séjour et de service du personnel et des mandataires</t>
  </si>
  <si>
    <t>Petits débours (Parking, frais déplacement... non liés au progr salaire)</t>
  </si>
  <si>
    <t>61201</t>
  </si>
  <si>
    <t>61206</t>
  </si>
  <si>
    <t>61207</t>
  </si>
  <si>
    <t>61309</t>
  </si>
  <si>
    <t>61310</t>
  </si>
  <si>
    <t>61311</t>
  </si>
  <si>
    <t>61312</t>
  </si>
  <si>
    <t>Frais de télécomunication et de correspondance</t>
  </si>
  <si>
    <t>61313</t>
  </si>
  <si>
    <t>61317</t>
  </si>
  <si>
    <t>61319</t>
  </si>
  <si>
    <t>61321</t>
  </si>
  <si>
    <t>61322</t>
  </si>
  <si>
    <t>61323</t>
  </si>
  <si>
    <t>61325</t>
  </si>
  <si>
    <t>61327</t>
  </si>
  <si>
    <t>61328</t>
  </si>
  <si>
    <t>61329</t>
  </si>
  <si>
    <t>61331</t>
  </si>
  <si>
    <t>61332</t>
  </si>
  <si>
    <t>61339</t>
  </si>
  <si>
    <t>61341</t>
  </si>
  <si>
    <t>61343</t>
  </si>
  <si>
    <t>61349</t>
  </si>
  <si>
    <t>Autres frais pour les véhicules</t>
  </si>
  <si>
    <t>61501</t>
  </si>
  <si>
    <t>61508</t>
  </si>
  <si>
    <t>61509</t>
  </si>
  <si>
    <t>Cotisations pension à l'ONSS</t>
  </si>
  <si>
    <t>62003</t>
  </si>
  <si>
    <t>62004</t>
  </si>
  <si>
    <t>Traitements du personnel contractuel ACS</t>
  </si>
  <si>
    <t>Cotisations  ONSS</t>
  </si>
  <si>
    <t>62005</t>
  </si>
  <si>
    <t>62006</t>
  </si>
  <si>
    <t>62101</t>
  </si>
  <si>
    <t>62102</t>
  </si>
  <si>
    <t>62103</t>
  </si>
  <si>
    <t xml:space="preserve">Pécule de vacances du personnel contractuel </t>
  </si>
  <si>
    <t>62104</t>
  </si>
  <si>
    <t>Pécules de vacances pour le  personnel A.C.S.</t>
  </si>
  <si>
    <t>62106</t>
  </si>
  <si>
    <t>62129</t>
  </si>
  <si>
    <t>62201</t>
  </si>
  <si>
    <t>Cotisations patronales à la SS pour  mandataires politiques</t>
  </si>
  <si>
    <t>62202</t>
  </si>
  <si>
    <t>Cotisations patronales à la SS pour  personnel statutaire</t>
  </si>
  <si>
    <t>62203</t>
  </si>
  <si>
    <t>Cotisations patronales à la sécurité sociale pour du personnel contractuel (primes syndicales incluses)</t>
  </si>
  <si>
    <t xml:space="preserve">Cotisations patronales à la SS pour  personnel contractuel </t>
  </si>
  <si>
    <t>62204</t>
  </si>
  <si>
    <t>Cotisations patronales à la sécurité sociale pour le personnel A.C.S. (primes syndicales incluses)</t>
  </si>
  <si>
    <t xml:space="preserve">Cotisations patronales à la sSS pour  personnel A.C.S. </t>
  </si>
  <si>
    <t>62206</t>
  </si>
  <si>
    <t>Cotisations patronales à la sécurité sociale pour le personnel sous contrat d'insertion</t>
  </si>
  <si>
    <t>Cotisations patronales à la SS pour  personnel  contrat d'insertion</t>
  </si>
  <si>
    <t>62402</t>
  </si>
  <si>
    <t>Cot.pat.pensions payées à l'ONSS</t>
  </si>
  <si>
    <t>62411</t>
  </si>
  <si>
    <t>62501</t>
  </si>
  <si>
    <t>Autres interventions en numéraire pour  mandataires politiques</t>
  </si>
  <si>
    <t>62502</t>
  </si>
  <si>
    <t>Autres interventions en numéraire pour  personnel statutaire</t>
  </si>
  <si>
    <t>62503</t>
  </si>
  <si>
    <t>62504</t>
  </si>
  <si>
    <t>Autres interventions et avantages en numéraire pour le personnel ACS</t>
  </si>
  <si>
    <t>Autres interventions en numéraire pour  ACS</t>
  </si>
  <si>
    <t>62506</t>
  </si>
  <si>
    <t>Autres interventions en numéraire pour  personnel  contrat d'insertion</t>
  </si>
  <si>
    <t>62601</t>
  </si>
  <si>
    <t>Précompte professionnel pensions</t>
  </si>
  <si>
    <t>Cotisations sur pensions</t>
  </si>
  <si>
    <t>Pensions nettes</t>
  </si>
  <si>
    <t>Autres retenues sur pensions</t>
  </si>
  <si>
    <t>62602</t>
  </si>
  <si>
    <t>Précompte professionnel rentes</t>
  </si>
  <si>
    <t>Cotisations sur rentes</t>
  </si>
  <si>
    <t>Rentes nettes</t>
  </si>
  <si>
    <t>Autres retenues sur rentes</t>
  </si>
  <si>
    <t>62701</t>
  </si>
  <si>
    <t>Cotisations patronales diverses (AT, SMT, SSC,...) pour les mandataires</t>
  </si>
  <si>
    <t xml:space="preserve">Cotisations patronales </t>
  </si>
  <si>
    <t>62702</t>
  </si>
  <si>
    <t>Cotisations patronales diverses (AT, SMT, SSC,...) pour le personnel statutaire</t>
  </si>
  <si>
    <t>62703</t>
  </si>
  <si>
    <t>Cotisations patronales diverses (AT, SMT, SSC,...) pour le personnel contractuel</t>
  </si>
  <si>
    <t>62704</t>
  </si>
  <si>
    <t>Cotisations patronales diverses (AT, SMT, SSC,...) pour le personnel ACS</t>
  </si>
  <si>
    <t>62706</t>
  </si>
  <si>
    <t>Cotisations patronales diverses (AT, SMT, SSC,...) pour le personnel sous contrat d'insertion</t>
  </si>
  <si>
    <t>Contributions aux frais de fonctionnement et de rémunérations supportés par les pouvoirs publics supérieurs</t>
  </si>
  <si>
    <t>Contributions aux autres pouvoirs publics dans les charges de traitement et de fonctionnement</t>
  </si>
  <si>
    <t>Subsides des pouvoirs publics supérieurs à rétrocéder à d'autres pouvoirs publics</t>
  </si>
  <si>
    <t xml:space="preserve">Imputation de la dépense </t>
  </si>
  <si>
    <t>Charges financières des emprunts à destination spécifique accordés par les pouvoirs publics supérieurs</t>
  </si>
  <si>
    <t>Charges financières des emprunts à destination spécifique accordés par des autres pouvoirs publics</t>
  </si>
  <si>
    <t>Charges financières des emprunts à charge d'autres pouvoirs publics</t>
  </si>
  <si>
    <t>65424</t>
  </si>
  <si>
    <t>65801</t>
  </si>
  <si>
    <t>Dotations aux amortissements des frais de restructuration des plans et études</t>
  </si>
  <si>
    <t>21419/21429</t>
  </si>
  <si>
    <t xml:space="preserve">Dotations aux amortissements des droits d'exploitation de lits </t>
  </si>
  <si>
    <t xml:space="preserve">Dotations aux amortissements des droits mobiliers  </t>
  </si>
  <si>
    <t>Dotations aux amortissements des équipements, de l’entretien extraordinaire et des plantations sur terrains</t>
  </si>
  <si>
    <t>220x8</t>
  </si>
  <si>
    <t>Dotations aux amortissements des bâtiments</t>
  </si>
  <si>
    <t>221x8/221x9</t>
  </si>
  <si>
    <t>Dotations aux amortissements de la voirie</t>
  </si>
  <si>
    <t>223x8/223x9</t>
  </si>
  <si>
    <t>Dotations aux amortissements des ouvrages d’art</t>
  </si>
  <si>
    <t>224x8/224x9</t>
  </si>
  <si>
    <t>Dotations aux amortissements des cours et plans d’eau</t>
  </si>
  <si>
    <t>226x8/226x9</t>
  </si>
  <si>
    <t>Dotations aux amortissements du mobilier, de la signalisation et des petits équipements de voirie</t>
  </si>
  <si>
    <t>Dotations aux amortissements du matériel de bureau</t>
  </si>
  <si>
    <t>231x9</t>
  </si>
  <si>
    <t>Dotations aux amortissements du matériel roulant</t>
  </si>
  <si>
    <t>232x8/232x9</t>
  </si>
  <si>
    <t>Dotations aux amortissements de machines et du matériel d’équipement et d’exploitation</t>
  </si>
  <si>
    <t>233x8/233x9</t>
  </si>
  <si>
    <t>Dotations aux amortissements des autres investissements mobiliers</t>
  </si>
  <si>
    <t>234x9</t>
  </si>
  <si>
    <t>Dotations aux amortissements des droits réels d’emphytéose et de superficie</t>
  </si>
  <si>
    <t>Réajustements annuels négatifs du patrimoine immobilier</t>
  </si>
  <si>
    <t>Réajustements</t>
  </si>
  <si>
    <t>2xxx6</t>
  </si>
  <si>
    <t>Dotations aux réductions de valeurs de stocks</t>
  </si>
  <si>
    <t>Réductions de valeurs</t>
  </si>
  <si>
    <t>Reprise de réductions de valeurs de stocks</t>
  </si>
  <si>
    <t>Variations des stocks : réduction</t>
  </si>
  <si>
    <t>Variation de stocks</t>
  </si>
  <si>
    <t>301xx</t>
  </si>
  <si>
    <t>Dotations aux provisions pour risques et charges</t>
  </si>
  <si>
    <t>Utilisations des provisions pour risques et charges</t>
  </si>
  <si>
    <t>Dotations aux amortissements des subsides d’investissement accordés</t>
  </si>
  <si>
    <t>Entreprises privées</t>
  </si>
  <si>
    <t>Ménages</t>
  </si>
  <si>
    <t>ASBL</t>
  </si>
  <si>
    <t>Autres organismes</t>
  </si>
  <si>
    <t>Autres pouvoirs publics</t>
  </si>
  <si>
    <t xml:space="preserve">Contributions aux pertes d'exploitation d'entreprises publiques </t>
  </si>
  <si>
    <t>Restitution de la subvention du revenu d'intégration (RI) au pouvoir subisidiant</t>
  </si>
  <si>
    <t>Restitution de la subvention de l'aide équivalente au revenu d'intégration (ERI) au pouvoir subisidant</t>
  </si>
  <si>
    <t xml:space="preserve">Non-valeur </t>
  </si>
  <si>
    <t>Moins-values sur réalisation d’actifs immobilisés</t>
  </si>
  <si>
    <t>2xxxx1</t>
  </si>
  <si>
    <t>Dédommagements extraordinaires divers accordés aux entreprises</t>
  </si>
  <si>
    <t>67311</t>
  </si>
  <si>
    <t>Réajustements négatifs exceptionnels</t>
  </si>
  <si>
    <t>2xxx7</t>
  </si>
  <si>
    <t>Dotations exceptionnelles aux amortissements des actifs immobilisés</t>
  </si>
  <si>
    <t>Amortissements exceptionnels  des actifs immobilisés</t>
  </si>
  <si>
    <t>2xxx8/9</t>
  </si>
  <si>
    <t>Dotations aux réductions exceptionnelles de valeur des immobilisés</t>
  </si>
  <si>
    <t>Réévaluations négatives exceptionnellles</t>
  </si>
  <si>
    <t>2xxxx7</t>
  </si>
  <si>
    <t>67391</t>
  </si>
  <si>
    <t>Charges diverses exceptionnelles</t>
  </si>
  <si>
    <t>Dotation au Fonds de réserves ordinaires</t>
  </si>
  <si>
    <t>Dotation au Fonds de réserves extrordinaires venant de l'ordinaire</t>
  </si>
  <si>
    <t>Dotations du service ordinaire aux fonds de subsides</t>
  </si>
  <si>
    <t>Dotation au Fonds de subsides ordinaires venant de l'ordinaire</t>
  </si>
  <si>
    <t>Dotations du service extraordinaire au fonds de réserve ordinaire (Uniquement FRBRTC)</t>
  </si>
  <si>
    <t>Dotation au Fonds de réserve ordinaire venant de l'extra. (FRBRTC)</t>
  </si>
  <si>
    <t>69201</t>
  </si>
  <si>
    <t>Boni de l'exercice en cours</t>
  </si>
  <si>
    <t>40001/40002</t>
  </si>
  <si>
    <t>70120</t>
  </si>
  <si>
    <t>70130</t>
  </si>
  <si>
    <t>70140</t>
  </si>
  <si>
    <t>70150</t>
  </si>
  <si>
    <t>70160</t>
  </si>
  <si>
    <t>70170</t>
  </si>
  <si>
    <t>70190</t>
  </si>
  <si>
    <t>70710</t>
  </si>
  <si>
    <t>70720</t>
  </si>
  <si>
    <t>70730</t>
  </si>
  <si>
    <t>70740</t>
  </si>
  <si>
    <t>40002/40004</t>
  </si>
  <si>
    <t>71301</t>
  </si>
  <si>
    <t>40003/40004</t>
  </si>
  <si>
    <t>71302</t>
  </si>
  <si>
    <t>71303</t>
  </si>
  <si>
    <t>71304</t>
  </si>
  <si>
    <t>71305</t>
  </si>
  <si>
    <t>Produits des droits d'entrée</t>
  </si>
  <si>
    <t>71306</t>
  </si>
  <si>
    <t>71307</t>
  </si>
  <si>
    <t>71308</t>
  </si>
  <si>
    <t>71309</t>
  </si>
  <si>
    <t>71310</t>
  </si>
  <si>
    <t>71311</t>
  </si>
  <si>
    <t>71319</t>
  </si>
  <si>
    <t>Produits divers</t>
  </si>
  <si>
    <t>71320</t>
  </si>
  <si>
    <t>71360</t>
  </si>
  <si>
    <t>72111</t>
  </si>
  <si>
    <t>72141</t>
  </si>
  <si>
    <t>72161</t>
  </si>
  <si>
    <t xml:space="preserve">Cotisations des mandataires pour la pension </t>
  </si>
  <si>
    <t>73401</t>
  </si>
  <si>
    <t>Contributions des pouvoirs publics supérieurs dans les traitements du personnel enseignant</t>
  </si>
  <si>
    <t>73403</t>
  </si>
  <si>
    <t>Contributions des pouvoirs publics supérieurs dans les frais de fonctionnement de l’enseignement</t>
  </si>
  <si>
    <t>73404</t>
  </si>
  <si>
    <t>73405</t>
  </si>
  <si>
    <t>Contributions des autres pouvoirs publics à des fin spécifiques</t>
  </si>
  <si>
    <t>73406</t>
  </si>
  <si>
    <t>Dotation générale aux communes ou Fonds spécial de l'aide sociale</t>
  </si>
  <si>
    <t>73611</t>
  </si>
  <si>
    <t>Contributions des autres pouvoirs publics pour les traitements et les pensions des enseignants</t>
  </si>
  <si>
    <t>73612</t>
  </si>
  <si>
    <t>73613</t>
  </si>
  <si>
    <t>Contributions des autres Pouvoirs publics dans les frais de fonctionnenent de l'enseignement</t>
  </si>
  <si>
    <t>73614</t>
  </si>
  <si>
    <t>73619</t>
  </si>
  <si>
    <t>Récupération du revenu d'intégration (RI) auprès des autres pouvoirs publics</t>
  </si>
  <si>
    <t>Récupération de l'aide sociale équivalente au revenu d'intégration (ERI) auprès des  pouvoirs publics supérieurs</t>
  </si>
  <si>
    <t>Récupération de l'aide sociale équivalente au revenu d'intégration (ERI) auprès des autres pouvoirs publics</t>
  </si>
  <si>
    <t>Récupération d'interventions spécifiques liées à l'octroi du revenu d'integration (RI) auprès des  pouvoirs publics supérieurs</t>
  </si>
  <si>
    <t>Contributions des autres pouvoirs publics dans les charges financières des emprunts</t>
  </si>
  <si>
    <t>Produits des rentes viagères, perpétuelles et d'emphytéoses</t>
  </si>
  <si>
    <t>Réajustements annuels positifs sur le patrimoine immobilier</t>
  </si>
  <si>
    <t>Variations de stocks : augmentation</t>
  </si>
  <si>
    <t>Réduction des subsides d’investissements, des dons et des legs reçus</t>
  </si>
  <si>
    <t>Réductions de subsides en capital</t>
  </si>
  <si>
    <t>15xx9</t>
  </si>
  <si>
    <t>Réductions de subsides en remboursement d'emprunts</t>
  </si>
  <si>
    <t>Réductions de subsides en biens</t>
  </si>
  <si>
    <t>76900</t>
  </si>
  <si>
    <t>Travaux internes portés en actifs immobilisés</t>
  </si>
  <si>
    <t>Travaux internes</t>
  </si>
  <si>
    <t>24xx1</t>
  </si>
  <si>
    <t>77100</t>
  </si>
  <si>
    <t>Notes de crédit et ristourne</t>
  </si>
  <si>
    <t>77101</t>
  </si>
  <si>
    <t>Récupération de charges</t>
  </si>
  <si>
    <t>77102</t>
  </si>
  <si>
    <t>Récupération de transfert de revenus, indemnités petits dommage et excédents de trésorerie</t>
  </si>
  <si>
    <t>77103</t>
  </si>
  <si>
    <t xml:space="preserve">Récupération des charges financières et des pertes d'exploitation </t>
  </si>
  <si>
    <t>77104</t>
  </si>
  <si>
    <t>77200</t>
  </si>
  <si>
    <t>77201</t>
  </si>
  <si>
    <t>Notes de crédit après clôture des encours</t>
  </si>
  <si>
    <t>77202</t>
  </si>
  <si>
    <t>Plus-values sur réalisation d’actifs immobilisés</t>
  </si>
  <si>
    <t>77251</t>
  </si>
  <si>
    <t xml:space="preserve">Dédommagements extraordinaires de tiers </t>
  </si>
  <si>
    <t>77252</t>
  </si>
  <si>
    <t>77253</t>
  </si>
  <si>
    <t>77261</t>
  </si>
  <si>
    <t>77311</t>
  </si>
  <si>
    <t>Réajustements positifs exceptionnels sur actifs immobilisés</t>
  </si>
  <si>
    <t>2XXX7</t>
  </si>
  <si>
    <t>Réduction exceptionnelle des subsides d’investissement</t>
  </si>
  <si>
    <t>Réduction exceptionnelle de subsides</t>
  </si>
  <si>
    <t>046x1</t>
  </si>
  <si>
    <t>Plus-values exceptionnelles d'actifs immobilisés</t>
  </si>
  <si>
    <t>Plus value exceptionnelle positive</t>
  </si>
  <si>
    <t>77391</t>
  </si>
  <si>
    <t>Produits exceptionnels divers</t>
  </si>
  <si>
    <t>xxxxx</t>
  </si>
  <si>
    <t>tous</t>
  </si>
  <si>
    <t>Prélèvement sur le fonds de subsides ordinaires pour le service ordinaire</t>
  </si>
  <si>
    <t>79201</t>
  </si>
  <si>
    <t>Mali de l'exercice en cours</t>
  </si>
  <si>
    <t>PLAN DES COMPTES GENERAUX</t>
  </si>
  <si>
    <t>Rubrique</t>
  </si>
  <si>
    <t>Préfixe du compte particulier</t>
  </si>
  <si>
    <t>Référence code économique</t>
  </si>
  <si>
    <t>DROITS ET OBLIGATIONS NON REPRIS AU BILAN</t>
  </si>
  <si>
    <t>GARANTIES AU PROFIT DE L'ENTITE</t>
  </si>
  <si>
    <t>N</t>
  </si>
  <si>
    <t>Tiers garants</t>
  </si>
  <si>
    <t>GARANTIES CONSTITUEES AU PROFIT DE TIERS</t>
  </si>
  <si>
    <t>GARANTIES RECUES PAR L'ENTITE</t>
  </si>
  <si>
    <t>OBLIGATIONS EN CAS D'ACQUISITION OU CESSION D'ACTIFS IMMOBILISES</t>
  </si>
  <si>
    <t>Débiteurs des obligations en cas de cession d’actifs immobilisés</t>
  </si>
  <si>
    <t>BIENS APARTENANT A DES TIERS DETENUS PAR L'ENTITE</t>
  </si>
  <si>
    <t>DROITS DE TIRAGE</t>
  </si>
  <si>
    <t>CAPITAUX PERMANENTS</t>
  </si>
  <si>
    <t>FONDS COMMUNAL/SOCIAL</t>
  </si>
  <si>
    <t>Rubrique du bilan</t>
  </si>
  <si>
    <t>I’.</t>
  </si>
  <si>
    <t>9999NNNNN</t>
  </si>
  <si>
    <t>RESERVES</t>
  </si>
  <si>
    <t>Fonds de réserve ordinaire</t>
  </si>
  <si>
    <t>II'.A'.</t>
  </si>
  <si>
    <t>Fonds de réserve extraordinaire</t>
  </si>
  <si>
    <t>II'.B'.</t>
  </si>
  <si>
    <t>Fonds de réserve des subsides ordinaires</t>
  </si>
  <si>
    <t>II'.C'.</t>
  </si>
  <si>
    <t>Fonds de réserve des subsides extraordinaires</t>
  </si>
  <si>
    <t>RESULTATS CAPITALISES</t>
  </si>
  <si>
    <t>III’.</t>
  </si>
  <si>
    <t>RESULTATS REPORTES</t>
  </si>
  <si>
    <t>Résultats reportés de l'exercice précédent</t>
  </si>
  <si>
    <t>IV'.A’.</t>
  </si>
  <si>
    <t>Résultats reportés de l'exercice</t>
  </si>
  <si>
    <t>IV'.B’.</t>
  </si>
  <si>
    <t>SUBSIDES D’INVESTISSEMENT, DONS ET LEGS OBTENUS</t>
  </si>
  <si>
    <t>SUBSIDES D’INVESTISSEMENT, DONS ET LEGS DES ENTREPRISES PRIVEES</t>
  </si>
  <si>
    <t>V'.A’.</t>
  </si>
  <si>
    <t>Subsides d’investissement, dons et legs en biens patrimoniaux des entreprises privées</t>
  </si>
  <si>
    <t>SUBSIDES D’INVESTISSEMENT, DONS ET LEGS DES MENAGES, ASBL ET AUTRES ORGANISMES</t>
  </si>
  <si>
    <t xml:space="preserve">  </t>
  </si>
  <si>
    <t>V'.B’.</t>
  </si>
  <si>
    <t>Subsides d’investissement, dons et legs en biens patrimoniaux des ménages, ASBL et autres organismes</t>
  </si>
  <si>
    <t>SUBSIDES D’INVESTISSEMENT DES POUVOIRS PUBLICS SUPERIEURS</t>
  </si>
  <si>
    <t>Subsides d’investissement en capital des pouvoirs publics supérieurs</t>
  </si>
  <si>
    <t>Subsides en capital des pouvoirs publics supérieurs</t>
  </si>
  <si>
    <t>V'.C’.</t>
  </si>
  <si>
    <t>V'.C’</t>
  </si>
  <si>
    <t>Subsides d’investissement en récupération de remboursement d’emprunts par les  pouvoirs publics supérieurs</t>
  </si>
  <si>
    <t>Subsides d’investissement en récupération de remboursement d’emprunts par les pouvoirs publics supérieurs</t>
  </si>
  <si>
    <t>Réduction des subsides en récupération de remboursement d’emprunts par les  pouvoirs publics supérieurs</t>
  </si>
  <si>
    <t xml:space="preserve"> Réduction des subsides en biens patrimoniaux des pouvoirs publics supérieurs</t>
  </si>
  <si>
    <t>SUBSIDES EN CAPITAL DES AUTRES POUVOIRS PUBLICS</t>
  </si>
  <si>
    <t>V'.D’.</t>
  </si>
  <si>
    <t>PROVISIONS POUR RISQUES ET CHARGES</t>
  </si>
  <si>
    <t>VI'.</t>
  </si>
  <si>
    <t>DETTES CONTRACTEES A PLUS D’UN AN</t>
  </si>
  <si>
    <t>DETTES A PLUS D’UN AN</t>
  </si>
  <si>
    <t>Emprunts à charge de l’entité</t>
  </si>
  <si>
    <t>VII'.A’.</t>
  </si>
  <si>
    <t>Emprunts à charge des  pouvoirs publics supérieurs</t>
  </si>
  <si>
    <t>VII'.B’.</t>
  </si>
  <si>
    <t>Remboursement des emprunts à charge des  pouvoirs publics supérieurs</t>
  </si>
  <si>
    <t>DETTES A PLUS D’UN AN - EMPRUNTS POUR LE COMPTE DE TIERS</t>
  </si>
  <si>
    <t>VII'.C’.</t>
  </si>
  <si>
    <t>VII'.C'.</t>
  </si>
  <si>
    <t>DETTES A PLUS D’UN AN - EMPRUNTS A DESTINTION SPECIFIQUE</t>
  </si>
  <si>
    <t>DETTES A PLUS D’UN AN - LOCATION-FINANCEMENT</t>
  </si>
  <si>
    <t>VII'.D'.</t>
  </si>
  <si>
    <t>DETTES A PLUS D’UN AN - EMPRUNTS DE PREFINANCEMENT</t>
  </si>
  <si>
    <t>DETTES A PLUS D’UN AN - EMPRUNTS PUBLICS</t>
  </si>
  <si>
    <t>VII'.E’.</t>
  </si>
  <si>
    <t>DETTES DIVERSES A PLUS D’UN AN</t>
  </si>
  <si>
    <t>VII'.F’.</t>
  </si>
  <si>
    <t>CAUTIONNEMENTS RECUS (A PLUS D'UN AN)</t>
  </si>
  <si>
    <t>VII'.G’.</t>
  </si>
  <si>
    <t>ACTIFS IMMOBILISES</t>
  </si>
  <si>
    <t>FRAIS D'ETABLISSEMENT</t>
  </si>
  <si>
    <t>I.</t>
  </si>
  <si>
    <t>IMMOBILISATIONS INCORPORELLES</t>
  </si>
  <si>
    <t>IMMOBILISATIONS INCORPORELLES, PLANS ET ETUDES</t>
  </si>
  <si>
    <t>Plans et études</t>
  </si>
  <si>
    <t>Plans et études spécifiques</t>
  </si>
  <si>
    <t>PATRIMOINE IMMOBILIER</t>
  </si>
  <si>
    <r>
      <t xml:space="preserve">PATRIMOINE IMMOBILIER - TERRES ET TERRAINS NON BATIS </t>
    </r>
    <r>
      <rPr>
        <sz val="10"/>
        <rFont val="Calibri"/>
        <family val="2"/>
      </rPr>
      <t>¹</t>
    </r>
  </si>
  <si>
    <t>II.A.</t>
  </si>
  <si>
    <t>Plantations sur les terrains</t>
  </si>
  <si>
    <t>PATRIMOINE IMMOBILIER - CONSTRUCTIONS ET LEURS TERRAINS</t>
  </si>
  <si>
    <t>II.B.</t>
  </si>
  <si>
    <t>Bâtiments d'hébergement</t>
  </si>
  <si>
    <t>Amortissement de l'équipement et de la maintenance extraordinaire des bâtiments d'hébergement</t>
  </si>
  <si>
    <t>Bâtiments non valorisés au bilan de départ et monuments</t>
  </si>
  <si>
    <t>PATRIMOINE IMMOBILIER - VOIRIE</t>
  </si>
  <si>
    <t>Terrains de voirie</t>
  </si>
  <si>
    <t>II.C.</t>
  </si>
  <si>
    <t>Revêtements de la voirie</t>
  </si>
  <si>
    <t>Plantations de la voirie</t>
  </si>
  <si>
    <t>PATRIMOINE IMMOBILIER - OUVRAGES D’ART</t>
  </si>
  <si>
    <t>II.D.</t>
  </si>
  <si>
    <t>PATRIMOINE IMMOBILIER - COURS ET PLANS D’EAU</t>
  </si>
  <si>
    <t>Assiette des cours et plans d’eau</t>
  </si>
  <si>
    <t>II.E.</t>
  </si>
  <si>
    <t>PATRIMOINE MOBILIER</t>
  </si>
  <si>
    <t>PATRIMOINE MOBILIER - MOBILIER ET SIGNALISATION ROUTIERE</t>
  </si>
  <si>
    <t>Mobilier de bureau</t>
  </si>
  <si>
    <t>II.F.</t>
  </si>
  <si>
    <t>PATRIMOINE MOBILIER - MATERIEL DE BUREAU</t>
  </si>
  <si>
    <t>PATRIMOINE MOBILIER - MATERIEL DE TRANSPORT</t>
  </si>
  <si>
    <t>PATRIMOINE MOBILIER - MATERIEL D’EQUIPEMENT ET D’EXPLOITATION</t>
  </si>
  <si>
    <t>PATRIMOINE MOBILIERS DIVERS</t>
  </si>
  <si>
    <t>Patrimoine artistique</t>
  </si>
  <si>
    <t>II.G.</t>
  </si>
  <si>
    <t>Autres investissements mobiliers</t>
  </si>
  <si>
    <t>ACQUISITION D’IMMOBILISES, VENTES ET TRAVAUX EN COURS D’EXECUTION</t>
  </si>
  <si>
    <t>II.H.</t>
  </si>
  <si>
    <t>SUBSIDES D’INVESTISSEMENT ET DONS ACCORDES</t>
  </si>
  <si>
    <t>SUBSIDES D’INVESTISSEMENT ET DONS AUX ENTREPRISES PRIVEES</t>
  </si>
  <si>
    <t>Subsides d’investissement en capital aux entreprises privées</t>
  </si>
  <si>
    <t>III.A.</t>
  </si>
  <si>
    <t>SUBSIDES D’INVESTISSEMENT ACCORDES EN CAPITAL AUX MENAGES, ASBL ET AUTRES ORGANISMES</t>
  </si>
  <si>
    <t>Subsides d’investissement accordés en capital aux ménages</t>
  </si>
  <si>
    <t>III.B.</t>
  </si>
  <si>
    <t>Subsides d’investissement accordés en capital aux ASBL</t>
  </si>
  <si>
    <t>SUBSIDES D’INVESTISSEMENT ET DONS ACCORDES SOUS FORME DE BIENS PATRIMONIAUX AUX POUVOIRS PUBLICS SUPERIEURS</t>
  </si>
  <si>
    <t>Subsides d’investissement et dons accordés sous forme de biens patrimoniaux aux pouvoirs publics supérieurs</t>
  </si>
  <si>
    <t>III.C.</t>
  </si>
  <si>
    <t>SUBSIDES D’INVESTISSEMENT ET DONS ACCORDES AUX AUTRES POUVOIRS PUBLICS</t>
  </si>
  <si>
    <t>Subsides d’investissement en capital accordés aux autres pouvoirs publics</t>
  </si>
  <si>
    <t>Subsides en capital  accordés à des fins spécifiques aux autres pouvoirs publics</t>
  </si>
  <si>
    <t>III.D.</t>
  </si>
  <si>
    <t>EMPHYTEOSE, SUPERFICIE ET LOCATION-FINANCEMENT</t>
  </si>
  <si>
    <t>DROITS REELS EN EMPHYTEOSE SUR BIENS IMMOBILISES ET DROITS DE SUPERFICIE</t>
  </si>
  <si>
    <t>II.I.</t>
  </si>
  <si>
    <t>BIENS IMMEUBLES EN LOCATION-FINANCEMENT</t>
  </si>
  <si>
    <t>II.J.</t>
  </si>
  <si>
    <t>MOBILIER EN LOCATION-FINANCEMENT</t>
  </si>
  <si>
    <t>PROMESSES DE SUBSIDES ET PRETS OCTROYES ET CREANCES A LONG TERME</t>
  </si>
  <si>
    <t>PROMESSES DE SUBSIDES D’INVESTISSEMENT DES ORGANISMES PUBLICS</t>
  </si>
  <si>
    <t>IV.A.</t>
  </si>
  <si>
    <t>Promesses de subsides en récupération de remboursement d’emprunts des pouvoirs publics supérieurs</t>
  </si>
  <si>
    <t xml:space="preserve">Promesses de subsides en capital des autres pouvoirs publics </t>
  </si>
  <si>
    <t xml:space="preserve">Subsides en capital versés par les autres pouvoirs publics </t>
  </si>
  <si>
    <t>CREANCES DIVERSES A LONG TERME</t>
  </si>
  <si>
    <t>PRETS ACCORDES</t>
  </si>
  <si>
    <t>Prêts accordés</t>
  </si>
  <si>
    <t>IV.B.</t>
  </si>
  <si>
    <t>ACTIFS FINANCIERS</t>
  </si>
  <si>
    <t>PARTICIPATIONS DANS DES ENTREPRISES</t>
  </si>
  <si>
    <t>V.A.</t>
  </si>
  <si>
    <t>TITRES A REVENUS FIXES</t>
  </si>
  <si>
    <t>CAUTIONNEMENTS A PLUS D’UN AN EN ESPECES</t>
  </si>
  <si>
    <t>V.B.</t>
  </si>
  <si>
    <t>STOCKS</t>
  </si>
  <si>
    <t>VI.</t>
  </si>
  <si>
    <t>COMPTES DE TIERS</t>
  </si>
  <si>
    <t>DEBITEURS</t>
  </si>
  <si>
    <t>DEBITEURS DE TAXES, DE REDEVANCES ET DE PRODUITS D’EXPLOITATION</t>
  </si>
  <si>
    <t>VII.A.</t>
  </si>
  <si>
    <t>DEBITEURS DOUTEUX DE TAXES, DE REDEVANCES ET DE PRODUITS D'EXPLOITATION</t>
  </si>
  <si>
    <t>REDUCTIONS DE VALEURS DES CREANCES</t>
  </si>
  <si>
    <t>AUTRES CREANCES</t>
  </si>
  <si>
    <t>TVA</t>
  </si>
  <si>
    <t>VII.B.1.</t>
  </si>
  <si>
    <t>TAXES ET IMPOTS</t>
  </si>
  <si>
    <t>SUBSIDES, DONS, LEG,EMPRUNTS ET CAUTIONNEMENTS</t>
  </si>
  <si>
    <t>VII.B.2.</t>
  </si>
  <si>
    <t>Subsides RI du pouvoir public supérieur</t>
  </si>
  <si>
    <t>Subsides ERI du pouvoir public supérieur</t>
  </si>
  <si>
    <t>INTERETS, DIVIDENDES ET AUTRES RISTOURNES</t>
  </si>
  <si>
    <t>VII.B.3.</t>
  </si>
  <si>
    <t>DEBITEURS DIVERS</t>
  </si>
  <si>
    <t>VII.B.4.</t>
  </si>
  <si>
    <t>DEBITEURS DOUTEUX DIVERS</t>
  </si>
  <si>
    <t>VALEURS ECHUES</t>
  </si>
  <si>
    <t>REDUCTIONS DE VALEURS DES CREANCES ET CREANCES EN COMPTES COURANTS</t>
  </si>
  <si>
    <t>CREANCES ECHEANT DANS L’EXERCICE</t>
  </si>
  <si>
    <t>RECUPERATION DES EMPRUNTS ET DES PRETS</t>
  </si>
  <si>
    <t>Récupération des remboursements d’emprunts</t>
  </si>
  <si>
    <t>VII.C.</t>
  </si>
  <si>
    <t>VII.D.</t>
  </si>
  <si>
    <t>DETTES FINANCIERES</t>
  </si>
  <si>
    <t>DETTES FINANCIERES SUR COMPTE COURANT</t>
  </si>
  <si>
    <t>VIII'.A'.3'.</t>
  </si>
  <si>
    <t>DETTES A PLUS D'UN AN ECHEANT DANS L'ANNEE</t>
  </si>
  <si>
    <t>Remboursements périodiques d’emprunts</t>
  </si>
  <si>
    <t>VIII'.A'.1'.</t>
  </si>
  <si>
    <t>Remboursements anticipés  d’emprunts</t>
  </si>
  <si>
    <t>CHARGES FINANCIERES D’EMPRUNTS</t>
  </si>
  <si>
    <t>VIII'.A’.2'.</t>
  </si>
  <si>
    <t>DETTES COMMERCIALES</t>
  </si>
  <si>
    <t>FOURNISSEURS</t>
  </si>
  <si>
    <t>VIII'.B’.</t>
  </si>
  <si>
    <t>FACTURES A RECEVOIR</t>
  </si>
  <si>
    <t>FACTURES ENTRANTES EN COURS D’IMPUTATION</t>
  </si>
  <si>
    <t>DETTES FISCALES, SOCIALES ET SALAIRES</t>
  </si>
  <si>
    <t>VIII'.C’.</t>
  </si>
  <si>
    <t>IMPOTS ET TAXES</t>
  </si>
  <si>
    <t>PRECOMPTE</t>
  </si>
  <si>
    <t>Précompte fiscal</t>
  </si>
  <si>
    <t>COTISATIONS SOCIALES</t>
  </si>
  <si>
    <t>Sécurité sociale</t>
  </si>
  <si>
    <t>Cotisations pensions</t>
  </si>
  <si>
    <t>Cotisations aux autres caisses de pensions</t>
  </si>
  <si>
    <t>REMUNERATIONS NETTES</t>
  </si>
  <si>
    <t>AUTRES RETENUES SUR LES REMUNERATIONS</t>
  </si>
  <si>
    <t>DEBITEURS ET CREDITEURS DIVERS</t>
  </si>
  <si>
    <t>DEBITEURS A CARACTERE SOCIAL</t>
  </si>
  <si>
    <t>VII.E.</t>
  </si>
  <si>
    <t>GARANTIES, AVANCES ET ACOMPTES VERSES</t>
  </si>
  <si>
    <t>AVANCES ET GARANTIES RECUES</t>
  </si>
  <si>
    <t>VIII'.D’.</t>
  </si>
  <si>
    <t>PRETS ET SUBSIDES A PAYER</t>
  </si>
  <si>
    <t>DETTES DIVERSES</t>
  </si>
  <si>
    <t>DEBITEURS DOUTEUX DE CREANCES SOCIALES</t>
  </si>
  <si>
    <t>Participations à payer</t>
  </si>
  <si>
    <t>CREDITEURS A CARACTERE SOCIAL</t>
  </si>
  <si>
    <t>VIII'.E'.</t>
  </si>
  <si>
    <t>REDUCTIONS DE VALEURS DES CREANCES SOCIALES</t>
  </si>
  <si>
    <t>OPERATIONS POUR COMPTE DE TIERS</t>
  </si>
  <si>
    <t>IX’.</t>
  </si>
  <si>
    <t>COMPTES DE REGULARISATION ET D’ATTENTE</t>
  </si>
  <si>
    <t>X.</t>
  </si>
  <si>
    <t>X’.</t>
  </si>
  <si>
    <t>X. ou X’.</t>
  </si>
  <si>
    <t>COMPTES FINANCIERS</t>
  </si>
  <si>
    <t>INSTITUTIONS FINANCIERES ET CAISSE</t>
  </si>
  <si>
    <t>INSTITUTIONS FINANCIERES</t>
  </si>
  <si>
    <t>IX.B.</t>
  </si>
  <si>
    <t>PLACEMENTS DE TRESORERIE</t>
  </si>
  <si>
    <t>IX.A.</t>
  </si>
  <si>
    <t>CAISSE ESPECES</t>
  </si>
  <si>
    <t>VIREMENTS INTERNES</t>
  </si>
  <si>
    <t>IX.C.</t>
  </si>
  <si>
    <t>PAIEMENTS EN COURS D’EXECUTION</t>
  </si>
  <si>
    <t xml:space="preserve">PAIEMENTS EN COURS </t>
  </si>
  <si>
    <t>PAIEMENTS EN COURS SUR COMPTES DE PLACEMENTS D’ARGENT</t>
  </si>
  <si>
    <t>CHARGES PAR NATURE</t>
  </si>
  <si>
    <t>ACHATS DE MATIERES</t>
  </si>
  <si>
    <t>ACHATS DE MATIERES POUR GESTION DE STOCKS</t>
  </si>
  <si>
    <t>Achats de fournitures pour gestion de stocks</t>
  </si>
  <si>
    <t>Rubrique du compte de résultats</t>
  </si>
  <si>
    <t>I.A.</t>
  </si>
  <si>
    <t>Achats de matières pour gestion de stocks destinés à la revente</t>
  </si>
  <si>
    <t>ACHATS POUR CONSOMMATION DIRECTE</t>
  </si>
  <si>
    <t>Achats pour consommation directe et revente directe</t>
  </si>
  <si>
    <t>Achats pour la revente directe</t>
  </si>
  <si>
    <t>SERVICES ET BIENS DIVERS D’EXPLOITATION</t>
  </si>
  <si>
    <t>LOYERS ET CHARGES LOCATIVES DES IMMEUBLES</t>
  </si>
  <si>
    <t>I.B.</t>
  </si>
  <si>
    <t>INDEMNITES ET FRAIS DE SERVICE POUR LE PERSONNEL</t>
  </si>
  <si>
    <t>HONORAIRES, JETONS DE PRESENCE ET AUTRES INDEMNITES AU PERSONNEL N’APPARTENANT PAS A L’ENTITÉ</t>
  </si>
  <si>
    <t>FRAIS DE FONCTIONNEMENT</t>
  </si>
  <si>
    <t>Frais de fonctionnement administratif</t>
  </si>
  <si>
    <t>Frais de fonctionnement technique</t>
  </si>
  <si>
    <t>Frais de fonctionnement des bâtiments</t>
  </si>
  <si>
    <t>Frais de fonctionnement des moyens de transport</t>
  </si>
  <si>
    <t>FRAIS D’ASSURANCES (HORS PERSONNEL)</t>
  </si>
  <si>
    <t>IMPOTS A CHARGE DE L’ENTITÉ</t>
  </si>
  <si>
    <t>FRAIS DE PERSONNEL</t>
  </si>
  <si>
    <t>CHARGES DE TRAITEMENTS</t>
  </si>
  <si>
    <t>I.C.</t>
  </si>
  <si>
    <t>CHARGES D’ALLOCATIONS SOCIALES</t>
  </si>
  <si>
    <t>CHARGES PATRONALES DE SECURITE SOCIALE</t>
  </si>
  <si>
    <t>CHARGES PATRONALES DE PENSIONS</t>
  </si>
  <si>
    <t>AUTRES INTERVENTIONS EN NUMERAIRE</t>
  </si>
  <si>
    <t>CHARGES DE PENSIONS ET DE RENTES</t>
  </si>
  <si>
    <t>CHARGES D’ASSURANCES DU PERSONNEL</t>
  </si>
  <si>
    <t>SUBSIDES D’EXPLOITATION ACCORDES</t>
  </si>
  <si>
    <t>SUBSIDES D’EXPLOITATION AUX ENTREPRISES</t>
  </si>
  <si>
    <t>I.D.1.</t>
  </si>
  <si>
    <t>SUBSIDES D’EXPLOITATION AUX MENAGES</t>
  </si>
  <si>
    <t>SUBSIDES D’EXPLOITATION AUX POUVOIRS PUBLICS SUPERIEURS</t>
  </si>
  <si>
    <t>Subsides des pouvoirs publics à rétrocéder à d'autres pouvoirs publics</t>
  </si>
  <si>
    <t>DEPENSES SPECIFIQUES DE L’AIDE SOCIALE</t>
  </si>
  <si>
    <t>I.D.2.</t>
  </si>
  <si>
    <t>CHARGES FINANCIERES</t>
  </si>
  <si>
    <t>I.E.1.</t>
  </si>
  <si>
    <t>Charges financières des emprunts à charge de pouvoirs publics supérieurs</t>
  </si>
  <si>
    <t>CHARGES FINANCIERES DES EMPRUNTS GARANTIS</t>
  </si>
  <si>
    <t>CHARGES FINANCIERES DE LOCATION-FINANCEMENT</t>
  </si>
  <si>
    <t>CHARGES FINANCIERES DIVERSES</t>
  </si>
  <si>
    <t>I.E.2.</t>
  </si>
  <si>
    <t>I.E.3.</t>
  </si>
  <si>
    <t>AMORTISSEMENTS, REDUCTIONS DE VALEURS, REDUCTIONS DES STOCKS, REDRESSEMENTS, PROVISIONS</t>
  </si>
  <si>
    <t>DOTATIONS AUX AMORTISSEMENTS</t>
  </si>
  <si>
    <t>REAJUSTEMENTS ANNUELS</t>
  </si>
  <si>
    <t>DOTATIONS AUX REDUCTIONS DE VALEURS DE STOCKS</t>
  </si>
  <si>
    <t>IV.C.</t>
  </si>
  <si>
    <t>VARIATION DES STOCKS</t>
  </si>
  <si>
    <t>DOTATIONS AUX REDUCTIONS DE VALEURS SUR CREANCES</t>
  </si>
  <si>
    <t>IV.D.</t>
  </si>
  <si>
    <t>PROVISIONS</t>
  </si>
  <si>
    <t>IV.E.</t>
  </si>
  <si>
    <t>DOTATIONS AUX AMORTISSEMENTS DES SUBSIDES D’INVESTISSEMENT ACCORDES</t>
  </si>
  <si>
    <t>IV.F.</t>
  </si>
  <si>
    <t>CHARGES EXCEPTIONNELLES</t>
  </si>
  <si>
    <t>CHARGES EXCEPTIONNELLES RELATIVES AU SERVICE ORDINAIRE</t>
  </si>
  <si>
    <t>VIII.A.</t>
  </si>
  <si>
    <t>CHARGES EXCEPTIONNELLES DU SERVICE EXTRAORDINAIRE</t>
  </si>
  <si>
    <t>VIII.B.</t>
  </si>
  <si>
    <t>dédommagements extraordinaires accordés aux entreprises</t>
  </si>
  <si>
    <t>Dédommagements exceptionnels</t>
  </si>
  <si>
    <t>CHARGES EXCEPTIONNELLES NON BUDGETEES</t>
  </si>
  <si>
    <t>VIII.C.</t>
  </si>
  <si>
    <t>DOTATIONS AUX RESERVES</t>
  </si>
  <si>
    <t>DOTATIONS AUX RESERVES PROVENANT DU SERVICE ORDINAIRE</t>
  </si>
  <si>
    <t>XI.A.</t>
  </si>
  <si>
    <t>Dotations du service ordinaire au fonds de réserve des subsides ordinaires</t>
  </si>
  <si>
    <t>DOTATIONS AUX RESERVES PROVENANT DU SERVICE EXTRAORDINAIRE</t>
  </si>
  <si>
    <t>XI.B.</t>
  </si>
  <si>
    <t>RESULTATS</t>
  </si>
  <si>
    <t>XVI.A.</t>
  </si>
  <si>
    <t>XIV.B</t>
  </si>
  <si>
    <t>PRODUITS PAR NATURE</t>
  </si>
  <si>
    <t>PRODUITS DE LA FISCALITE</t>
  </si>
  <si>
    <t>IMPOTS COMMUNAUX</t>
  </si>
  <si>
    <t>I'.A'.</t>
  </si>
  <si>
    <t>TAXES ADDITIONNELLES</t>
  </si>
  <si>
    <t>AMENDES</t>
  </si>
  <si>
    <t>PRODUITS D’EXPLOITATION</t>
  </si>
  <si>
    <t>Produits des prestations</t>
  </si>
  <si>
    <t>I'.B'.</t>
  </si>
  <si>
    <t>Loyers</t>
  </si>
  <si>
    <t>CONTRIBUTIONS DANS LES CHARGES DE TRAITEMENT DU PERSONNEL PROPRE</t>
  </si>
  <si>
    <t>CONTRIBUTIONS DANS LES CHARGES DE TRAITEMENTS DU PERSONNEL DETACHE</t>
  </si>
  <si>
    <t>I'.C'.1'.</t>
  </si>
  <si>
    <t>Contributions des  pouvoirs publics supérieurs dans les charges de traitements du personnel détaché</t>
  </si>
  <si>
    <t>PRODUITS DE COTISATIONS DES MANDATAIRES</t>
  </si>
  <si>
    <t>SUBSIDES D’EXPLOITATION OBTENUS</t>
  </si>
  <si>
    <t>DONS MANUELS</t>
  </si>
  <si>
    <t>I'.C'.2'.</t>
  </si>
  <si>
    <t>SUBSIDES D’EXPLOITATION RECUS DES POUVOIRS PUBLICS SUPERIEURS</t>
  </si>
  <si>
    <t>SUBSIDES D’EXPLOITATION RECUS DES AUTRES POUVOIRS PUBLICS</t>
  </si>
  <si>
    <t>Contributions des autres pouvoirs publics dans les frais de fonctionnenent de l'enseignement</t>
  </si>
  <si>
    <t>RECETTES SPECIFIQUES AIDE SOCIALE</t>
  </si>
  <si>
    <t>I'.C'.3'.</t>
  </si>
  <si>
    <t>PRODUITS FINANCIERS</t>
  </si>
  <si>
    <t>RECUPERATION DES CHARGES FINANCIERES DES EMPRUNTS A CHARGE DES  POUVOIRS PUBLICS SUPERIEURS</t>
  </si>
  <si>
    <t>Récupération auprès des pouvoirs publics supérieurs des charges financières des emprunts</t>
  </si>
  <si>
    <t>I'.D'.1'.</t>
  </si>
  <si>
    <t>RECUPERATION DES CHARGES FINANCIERES DES EMPRUNTS A CHARGE DE TIERS</t>
  </si>
  <si>
    <t>RECUPERATION DES CHARGES FINANCIERES DES EMPRUNTS GARANTIS</t>
  </si>
  <si>
    <t>INTERETS DES PRETS</t>
  </si>
  <si>
    <t>PRODUITS FINANCIERS DIVERS</t>
  </si>
  <si>
    <t>I'.D'.2'.</t>
  </si>
  <si>
    <t>PLUS-VALUES, VARIATION DE STOCKS, REDRESSEMENTS, REDUCTIONS ET TRAVAUX INTERNES</t>
  </si>
  <si>
    <t>REDUCTION DES SUBSIDES D’INVESTISSEMENT, DES DONS ET DES LEGS</t>
  </si>
  <si>
    <t>IV'.C’.</t>
  </si>
  <si>
    <t>TRAVAUX INTERNES</t>
  </si>
  <si>
    <t>IV'.D’.</t>
  </si>
  <si>
    <t>PRODUITS EXCEPTIONNELS</t>
  </si>
  <si>
    <t>PRODUITS EXCEPTIONNELS DU SERVICE ORDINAIRE</t>
  </si>
  <si>
    <t>VIII'.A'.</t>
  </si>
  <si>
    <t>PRODUITS EXCEPTIONNELS DU SERVICE EXTRAORDINAIRE</t>
  </si>
  <si>
    <t>VIII'.B'.</t>
  </si>
  <si>
    <t>PRODUITS EXCEPTIONNELS NON BUDGETES</t>
  </si>
  <si>
    <t>PRELEVEMENTS SUR RESERVES</t>
  </si>
  <si>
    <t>PRELEVEMENT SUR RESERVES POUR LE SERVICE ORDINAIRE</t>
  </si>
  <si>
    <t>XI'.A’.</t>
  </si>
  <si>
    <t>PRELEVEMENT SUR RESERVES POUR LE SERVICE EXTRAORDINAIRE</t>
  </si>
  <si>
    <t>XI'.B’.</t>
  </si>
  <si>
    <t>XVI'.A’.</t>
  </si>
  <si>
    <t>XIV.B’</t>
  </si>
  <si>
    <t>¹ Les acquisitions de patrimoine immobilier (ex. achat de bâtiments) ne peuvent plus directement s’enregistrer dans un compte 22xx1. Pour des raisons pratiques de simplification, l’opération s’effectue en 2 étapes. :
- 1ère étape :  on utilise un seul article et un seul crédit budgétaire pour le bâtiment et son terrain et l’enregistrement s’effectue d’abord en comptabilité budgétaire avec un CE 712-60 et un CG 24021 Achat, construction et maintenance de bâtiments en cours d’exécution. 
- 2ème étape, uniquement en comptabilité générale, l’éclatement se fait entre le terrain dont on calcule la valeur sur base du revenu cadastral et, par différence, le bâtiment. Uniquement en comptabilité générale, le compte 24021 est crédité et soldé par ouverture d’un compte 22111 Terrain des constructions et 22121 Bâtiments. »
Il en est de même en cas d’acquisition de bois sur pied même si cela ne concerne pas nécessairement l RBC.
Il s’ensuit qu’on a les CE reliés aux CG 24xx1 mais pas aux comptes 22xx1 qui sont débités par le crédit des 24xx1 sans intervention de la comptabilité budgétaire et des CE.</t>
  </si>
  <si>
    <t>Crunc 16/12/2022;GT1CPAS 12/01/23</t>
  </si>
  <si>
    <t>999914Tiers1</t>
  </si>
  <si>
    <t>999914Tiers3</t>
  </si>
  <si>
    <t>Boni  d'exploitation à reporter</t>
  </si>
  <si>
    <t>Boni  exceptionnel à reporter</t>
  </si>
  <si>
    <t>Fournisseurs facturation interne</t>
  </si>
  <si>
    <t xml:space="preserve">Facturation interne achat </t>
  </si>
  <si>
    <t>Facturation interne service et biens divers d'exploitation</t>
  </si>
  <si>
    <t>Facturation interne frais de personnel</t>
  </si>
  <si>
    <t>Facturation interne subside d'exploitation accordé</t>
  </si>
  <si>
    <t>SUBSIDES D’EXPLOITATION A L'ENSEIGNEMENT LIBRE ET AUX AUTRES POUVOIRS PUBLICS</t>
  </si>
  <si>
    <t xml:space="preserve">Facturation interne </t>
  </si>
  <si>
    <t xml:space="preserve">Facturation interne de produit d'exploitation </t>
  </si>
  <si>
    <t>Facturation interne contribution du personnel</t>
  </si>
  <si>
    <r>
      <t xml:space="preserve">         </t>
    </r>
    <r>
      <rPr>
        <u/>
        <sz val="11"/>
        <rFont val="Calibri"/>
        <family val="2"/>
        <scheme val="minor"/>
      </rPr>
      <t>Recettes</t>
    </r>
  </si>
  <si>
    <t>RESTITUTIONS DE SUBVENTIONS, REPARATION DE  DOMMAGES, NON-VALEURS ET DOTATIONS AUX REDUCTIONS DE VALEURS</t>
  </si>
  <si>
    <t>CONTRIBUTIONS AUX AUTRES FRAIS DE FONCTIONNEMENT DE L’ENSEIGNEMENT LIBRE ET DES AUTRES POUVOIRS PUBLICS</t>
  </si>
  <si>
    <t>Subsides en capital à des fins spécifiques accordés aux autres pouvoirs publics</t>
  </si>
  <si>
    <t>Subsides en capital obtenus des pouvoirs publics supérieurs</t>
  </si>
  <si>
    <t>Achat de matériel informatique, de téléphonie et autres ICT</t>
  </si>
  <si>
    <t>0Tiers0</t>
  </si>
  <si>
    <t>Tiers1</t>
  </si>
  <si>
    <t>Existance CE</t>
  </si>
  <si>
    <t>Travail</t>
  </si>
  <si>
    <t>Travail1</t>
  </si>
  <si>
    <t>Travail2</t>
  </si>
  <si>
    <t>Travail3</t>
  </si>
  <si>
    <t>Travail4</t>
  </si>
  <si>
    <t>Existence CG (lié au CE)</t>
  </si>
  <si>
    <t>Existence Contre-partie(liée au CE)</t>
  </si>
  <si>
    <t>Validation CE -&gt; CG -&gt; CG Contrepartie</t>
  </si>
  <si>
    <t>Contrôle</t>
  </si>
  <si>
    <t>Existence CG</t>
  </si>
  <si>
    <t xml:space="preserve">Existence du CG </t>
  </si>
  <si>
    <t>030-01</t>
  </si>
  <si>
    <t>080-01</t>
  </si>
  <si>
    <t>893-51</t>
  </si>
  <si>
    <t>080-51</t>
  </si>
  <si>
    <t>030-51</t>
  </si>
  <si>
    <t>CE Second</t>
  </si>
  <si>
    <t>106FF-01</t>
  </si>
  <si>
    <t>106FF-02</t>
  </si>
  <si>
    <t>16151-02</t>
  </si>
  <si>
    <t>161FF-02</t>
  </si>
  <si>
    <t>16151-03</t>
  </si>
  <si>
    <t>161FF-03</t>
  </si>
  <si>
    <t>16163-03</t>
  </si>
  <si>
    <t>161FF-09</t>
  </si>
  <si>
    <t>161FF-10</t>
  </si>
  <si>
    <t>16151-11</t>
  </si>
  <si>
    <t>16153-11</t>
  </si>
  <si>
    <t>16151-48</t>
  </si>
  <si>
    <t>16152-48</t>
  </si>
  <si>
    <t>16153-48</t>
  </si>
  <si>
    <t>16154-48</t>
  </si>
  <si>
    <t>163FF-01</t>
  </si>
  <si>
    <t>30651-01</t>
  </si>
  <si>
    <t>306FF-01</t>
  </si>
  <si>
    <t>36100-01</t>
  </si>
  <si>
    <t>36101-01</t>
  </si>
  <si>
    <t>36102-01</t>
  </si>
  <si>
    <t>36103-01</t>
  </si>
  <si>
    <t>36104-01</t>
  </si>
  <si>
    <t>36200-01</t>
  </si>
  <si>
    <t>36201-01</t>
  </si>
  <si>
    <t>36202-01</t>
  </si>
  <si>
    <t>36203-01</t>
  </si>
  <si>
    <t>36204-01</t>
  </si>
  <si>
    <t>36205-01</t>
  </si>
  <si>
    <t>36206-01</t>
  </si>
  <si>
    <t>36300-03</t>
  </si>
  <si>
    <t>36301-03</t>
  </si>
  <si>
    <t>36302-03</t>
  </si>
  <si>
    <t>36303-03</t>
  </si>
  <si>
    <t>36304-03</t>
  </si>
  <si>
    <t>36305-03</t>
  </si>
  <si>
    <t>36306-03</t>
  </si>
  <si>
    <t>36307-03</t>
  </si>
  <si>
    <t>36308-03</t>
  </si>
  <si>
    <t>36309-03</t>
  </si>
  <si>
    <t>36310-03</t>
  </si>
  <si>
    <t>36311-03</t>
  </si>
  <si>
    <t>36400-01</t>
  </si>
  <si>
    <t>36401-01</t>
  </si>
  <si>
    <t>36402-01</t>
  </si>
  <si>
    <t>36403-01</t>
  </si>
  <si>
    <t>36404-01</t>
  </si>
  <si>
    <t>36405-01</t>
  </si>
  <si>
    <t>36406-01</t>
  </si>
  <si>
    <t>36407-01</t>
  </si>
  <si>
    <t>36408-01</t>
  </si>
  <si>
    <t>36409-01</t>
  </si>
  <si>
    <t>36410-01</t>
  </si>
  <si>
    <t>36411-01</t>
  </si>
  <si>
    <t>36412-01</t>
  </si>
  <si>
    <t>36413-01</t>
  </si>
  <si>
    <t>36414-01</t>
  </si>
  <si>
    <t>36415-01</t>
  </si>
  <si>
    <t>36417-01</t>
  </si>
  <si>
    <t>36418-01</t>
  </si>
  <si>
    <t>36419-01</t>
  </si>
  <si>
    <t>36420-01</t>
  </si>
  <si>
    <t>36421-01</t>
  </si>
  <si>
    <t>36500-01</t>
  </si>
  <si>
    <t>36501-01</t>
  </si>
  <si>
    <t>36502-01</t>
  </si>
  <si>
    <t>36503-01</t>
  </si>
  <si>
    <t>36600-01</t>
  </si>
  <si>
    <t>36601-01</t>
  </si>
  <si>
    <t>36602-01</t>
  </si>
  <si>
    <t>36603-01</t>
  </si>
  <si>
    <t>36604-01</t>
  </si>
  <si>
    <t>36606-01</t>
  </si>
  <si>
    <t>36607-01</t>
  </si>
  <si>
    <t>36608-01</t>
  </si>
  <si>
    <t>36609-01</t>
  </si>
  <si>
    <t>36700-01</t>
  </si>
  <si>
    <t>36701-01</t>
  </si>
  <si>
    <t>36702-01</t>
  </si>
  <si>
    <t>36703-01</t>
  </si>
  <si>
    <t>36704-01</t>
  </si>
  <si>
    <t>36705-01</t>
  </si>
  <si>
    <t>36706-01</t>
  </si>
  <si>
    <t>36707-01</t>
  </si>
  <si>
    <t>36708-01</t>
  </si>
  <si>
    <t>36709-01</t>
  </si>
  <si>
    <t>36710-01</t>
  </si>
  <si>
    <t>36711-01</t>
  </si>
  <si>
    <t>36800-01</t>
  </si>
  <si>
    <t>36801-01</t>
  </si>
  <si>
    <t>36802-01</t>
  </si>
  <si>
    <t>36803-01</t>
  </si>
  <si>
    <t>36804-01</t>
  </si>
  <si>
    <t>36805-01</t>
  </si>
  <si>
    <t>37100-01</t>
  </si>
  <si>
    <t>37200-01</t>
  </si>
  <si>
    <t>37300-01</t>
  </si>
  <si>
    <t>37400-01</t>
  </si>
  <si>
    <t>38001-03</t>
  </si>
  <si>
    <t>38002-03</t>
  </si>
  <si>
    <t>38051-06</t>
  </si>
  <si>
    <t>38052-06</t>
  </si>
  <si>
    <t>380FF-48</t>
  </si>
  <si>
    <t>38351-01</t>
  </si>
  <si>
    <t>38301-01</t>
  </si>
  <si>
    <t>38352-01</t>
  </si>
  <si>
    <t>38353-01</t>
  </si>
  <si>
    <t>38354-01</t>
  </si>
  <si>
    <t>38361-02</t>
  </si>
  <si>
    <t>38351-02</t>
  </si>
  <si>
    <t>38352-03</t>
  </si>
  <si>
    <t>38301-03</t>
  </si>
  <si>
    <t>38353-03</t>
  </si>
  <si>
    <t>38354-03</t>
  </si>
  <si>
    <t>38355-03</t>
  </si>
  <si>
    <t>383FF-54</t>
  </si>
  <si>
    <t>38466-01</t>
  </si>
  <si>
    <t>38401-01</t>
  </si>
  <si>
    <t>38462-01</t>
  </si>
  <si>
    <t>38454-01</t>
  </si>
  <si>
    <t>38471-01</t>
  </si>
  <si>
    <t>38471-51</t>
  </si>
  <si>
    <t>38465-01</t>
  </si>
  <si>
    <t>38467-01</t>
  </si>
  <si>
    <t>38476-01</t>
  </si>
  <si>
    <t>38474-01</t>
  </si>
  <si>
    <t>38478-01</t>
  </si>
  <si>
    <t>38481-01</t>
  </si>
  <si>
    <t>38486-01</t>
  </si>
  <si>
    <t>38471-40</t>
  </si>
  <si>
    <t>38401-40</t>
  </si>
  <si>
    <t>38466-40</t>
  </si>
  <si>
    <t>38476-40</t>
  </si>
  <si>
    <t>39100-06</t>
  </si>
  <si>
    <t>46100-01</t>
  </si>
  <si>
    <t>46300-01</t>
  </si>
  <si>
    <t>46551-01</t>
  </si>
  <si>
    <t>46561-01</t>
  </si>
  <si>
    <t>46566-01</t>
  </si>
  <si>
    <t>46571-01</t>
  </si>
  <si>
    <t>46576-01</t>
  </si>
  <si>
    <t>46581-01</t>
  </si>
  <si>
    <t>46586-01</t>
  </si>
  <si>
    <t>465FF-01</t>
  </si>
  <si>
    <t>46551-02</t>
  </si>
  <si>
    <t>466FF-01</t>
  </si>
  <si>
    <t>46701-01</t>
  </si>
  <si>
    <t>46751-01</t>
  </si>
  <si>
    <t>46752-01</t>
  </si>
  <si>
    <t>46753-01</t>
  </si>
  <si>
    <t>46754-01</t>
  </si>
  <si>
    <t>46755-01</t>
  </si>
  <si>
    <t>46701-03</t>
  </si>
  <si>
    <t>46752-03</t>
  </si>
  <si>
    <t>46753-03</t>
  </si>
  <si>
    <t>46754-03</t>
  </si>
  <si>
    <t>46755-03</t>
  </si>
  <si>
    <t>46757-48</t>
  </si>
  <si>
    <t>46756-48</t>
  </si>
  <si>
    <t>48100-01</t>
  </si>
  <si>
    <t>48101-01</t>
  </si>
  <si>
    <t>48102-01</t>
  </si>
  <si>
    <t>48300-01</t>
  </si>
  <si>
    <t>48551-01</t>
  </si>
  <si>
    <t>48561-01</t>
  </si>
  <si>
    <t>48566-01</t>
  </si>
  <si>
    <t>48571-01</t>
  </si>
  <si>
    <t>48576-01</t>
  </si>
  <si>
    <t>48581-01</t>
  </si>
  <si>
    <t>48586-01</t>
  </si>
  <si>
    <t>485FF-01</t>
  </si>
  <si>
    <t>48501-02</t>
  </si>
  <si>
    <t>485FF-02</t>
  </si>
  <si>
    <t>48500-06</t>
  </si>
  <si>
    <t>48600-01</t>
  </si>
  <si>
    <t>664FF-01</t>
  </si>
  <si>
    <t>206FF-01</t>
  </si>
  <si>
    <t>261FF-01</t>
  </si>
  <si>
    <t>264FF-01</t>
  </si>
  <si>
    <t>265FF-01</t>
  </si>
  <si>
    <t>272FF-01</t>
  </si>
  <si>
    <t>030FF-01</t>
  </si>
  <si>
    <t>994FF-01</t>
  </si>
  <si>
    <t>99451-01</t>
  </si>
  <si>
    <t>99452-01</t>
  </si>
  <si>
    <t>994FF-02</t>
  </si>
  <si>
    <t>998FF-01</t>
  </si>
  <si>
    <t>11151-01</t>
  </si>
  <si>
    <t>11152-01</t>
  </si>
  <si>
    <t>111FF-02</t>
  </si>
  <si>
    <t>111FF-03</t>
  </si>
  <si>
    <t>111FF-04</t>
  </si>
  <si>
    <t>11251-01</t>
  </si>
  <si>
    <t>112FF-02</t>
  </si>
  <si>
    <t>112FF-03</t>
  </si>
  <si>
    <t>112FF-04</t>
  </si>
  <si>
    <t>112FF-05</t>
  </si>
  <si>
    <t>112FF-06</t>
  </si>
  <si>
    <t>112FF-07</t>
  </si>
  <si>
    <t>112FF-08</t>
  </si>
  <si>
    <t>112FF-09</t>
  </si>
  <si>
    <t>112FF-10</t>
  </si>
  <si>
    <t>112FF-11</t>
  </si>
  <si>
    <t>112FF-12</t>
  </si>
  <si>
    <t>112FF-13</t>
  </si>
  <si>
    <t>11351-01</t>
  </si>
  <si>
    <t>113FF-02</t>
  </si>
  <si>
    <t>113FF-03</t>
  </si>
  <si>
    <t>113FF-04</t>
  </si>
  <si>
    <t>114FF-02</t>
  </si>
  <si>
    <t>114FF-48</t>
  </si>
  <si>
    <t>11551-01</t>
  </si>
  <si>
    <t>115FF-02</t>
  </si>
  <si>
    <t>115FF-03</t>
  </si>
  <si>
    <t>115FF-04</t>
  </si>
  <si>
    <t>11651-01</t>
  </si>
  <si>
    <t>117FF-02</t>
  </si>
  <si>
    <t>117FF-03</t>
  </si>
  <si>
    <t>121FF-01</t>
  </si>
  <si>
    <t>122FF-01</t>
  </si>
  <si>
    <t>122FF-06</t>
  </si>
  <si>
    <t>123FF-02</t>
  </si>
  <si>
    <t>123FF-04</t>
  </si>
  <si>
    <t>12352-04</t>
  </si>
  <si>
    <t>123FF-06</t>
  </si>
  <si>
    <t>12302-06</t>
  </si>
  <si>
    <t>123FF-07</t>
  </si>
  <si>
    <t>123FF-09</t>
  </si>
  <si>
    <t>123FF-48</t>
  </si>
  <si>
    <t>124FF-02</t>
  </si>
  <si>
    <t>124FF-04</t>
  </si>
  <si>
    <t>124FF-05</t>
  </si>
  <si>
    <t>124FF-06</t>
  </si>
  <si>
    <t>12451-13</t>
  </si>
  <si>
    <t>12452-13</t>
  </si>
  <si>
    <t>12453-13</t>
  </si>
  <si>
    <t>12454-13</t>
  </si>
  <si>
    <t>124FF-14</t>
  </si>
  <si>
    <t>124FF-43</t>
  </si>
  <si>
    <t>124FF-48</t>
  </si>
  <si>
    <t>125FF-02</t>
  </si>
  <si>
    <t>125FF-03</t>
  </si>
  <si>
    <t>125FF-06</t>
  </si>
  <si>
    <t>125FF-51</t>
  </si>
  <si>
    <t>126FF-01</t>
  </si>
  <si>
    <t>127FF-02</t>
  </si>
  <si>
    <t>127FF-06</t>
  </si>
  <si>
    <t>127FF-10</t>
  </si>
  <si>
    <t>127FF-12</t>
  </si>
  <si>
    <t>127FF-48</t>
  </si>
  <si>
    <t>128FF-01</t>
  </si>
  <si>
    <t>128FF-10</t>
  </si>
  <si>
    <t>12900-04</t>
  </si>
  <si>
    <t>12900-05</t>
  </si>
  <si>
    <t>31151-01</t>
  </si>
  <si>
    <t>31152-01</t>
  </si>
  <si>
    <t>31153-01</t>
  </si>
  <si>
    <t>31154-01</t>
  </si>
  <si>
    <t>31155-01</t>
  </si>
  <si>
    <t>31151-03</t>
  </si>
  <si>
    <t>31156-03</t>
  </si>
  <si>
    <t>31153-03</t>
  </si>
  <si>
    <t>31154-03</t>
  </si>
  <si>
    <t>31155-03</t>
  </si>
  <si>
    <t>311FF-05</t>
  </si>
  <si>
    <t>321FF-01</t>
  </si>
  <si>
    <t>33201-02</t>
  </si>
  <si>
    <t>33202-02</t>
  </si>
  <si>
    <t>33351-01</t>
  </si>
  <si>
    <t>33352-01</t>
  </si>
  <si>
    <t>33353-01</t>
  </si>
  <si>
    <t>33354-01</t>
  </si>
  <si>
    <t>33355-01</t>
  </si>
  <si>
    <t>33361-02</t>
  </si>
  <si>
    <t>33351-02</t>
  </si>
  <si>
    <t>33352-03</t>
  </si>
  <si>
    <t>33354-03</t>
  </si>
  <si>
    <t>33355-03</t>
  </si>
  <si>
    <t>33353-03</t>
  </si>
  <si>
    <t>333FF-04</t>
  </si>
  <si>
    <t>33466-01</t>
  </si>
  <si>
    <t>33462-01</t>
  </si>
  <si>
    <t>33454-01</t>
  </si>
  <si>
    <t>334FF-01</t>
  </si>
  <si>
    <t>33471-01</t>
  </si>
  <si>
    <t>33476-01</t>
  </si>
  <si>
    <t>33481-01</t>
  </si>
  <si>
    <t>33486-01</t>
  </si>
  <si>
    <t>33471-40</t>
  </si>
  <si>
    <t>33466-40</t>
  </si>
  <si>
    <t>33476-40</t>
  </si>
  <si>
    <t>415FF-01</t>
  </si>
  <si>
    <t>435FF-01</t>
  </si>
  <si>
    <t>435FF-03</t>
  </si>
  <si>
    <t>211FF-01</t>
  </si>
  <si>
    <t>211FF-02</t>
  </si>
  <si>
    <t>211FF-03</t>
  </si>
  <si>
    <t>212FF-01</t>
  </si>
  <si>
    <t>213FF-01</t>
  </si>
  <si>
    <t>214FF-01</t>
  </si>
  <si>
    <t>218FF-01</t>
  </si>
  <si>
    <t>911FF-01</t>
  </si>
  <si>
    <t>080FF-01</t>
  </si>
  <si>
    <t>95100-01</t>
  </si>
  <si>
    <t>95400-01</t>
  </si>
  <si>
    <t>954FF-01</t>
  </si>
  <si>
    <t>95500-01</t>
  </si>
  <si>
    <t>95800-01</t>
  </si>
  <si>
    <t>560FF-51</t>
  </si>
  <si>
    <t>560FF-52</t>
  </si>
  <si>
    <t>564FF-51</t>
  </si>
  <si>
    <t>580FF-52</t>
  </si>
  <si>
    <t>661FF-51</t>
  </si>
  <si>
    <t>669OO-51</t>
  </si>
  <si>
    <t>681FF-51</t>
  </si>
  <si>
    <t>762FF-60</t>
  </si>
  <si>
    <t>769FF-51</t>
  </si>
  <si>
    <t>771FF-51</t>
  </si>
  <si>
    <t>772FF-51</t>
  </si>
  <si>
    <t>772FF-53</t>
  </si>
  <si>
    <t>773FF-51</t>
  </si>
  <si>
    <t>773FF-52</t>
  </si>
  <si>
    <t>773FF-53</t>
  </si>
  <si>
    <t>774FF-52</t>
  </si>
  <si>
    <t>776FF-51</t>
  </si>
  <si>
    <t>779FF-51</t>
  </si>
  <si>
    <t>861FF-51</t>
  </si>
  <si>
    <t>862FF-51</t>
  </si>
  <si>
    <t>866FF-51</t>
  </si>
  <si>
    <t>869FF-54</t>
  </si>
  <si>
    <t>961FF-51</t>
  </si>
  <si>
    <t>961FF-52</t>
  </si>
  <si>
    <t>961FF-53</t>
  </si>
  <si>
    <t>080FF-51</t>
  </si>
  <si>
    <t>995FF-51</t>
  </si>
  <si>
    <t>512FF-51</t>
  </si>
  <si>
    <t>512FF-55</t>
  </si>
  <si>
    <t>514FF-51</t>
  </si>
  <si>
    <t>615FF-53</t>
  </si>
  <si>
    <t>710FF-51</t>
  </si>
  <si>
    <t>711FF-60</t>
  </si>
  <si>
    <t>712FF-60</t>
  </si>
  <si>
    <t>741FF-51</t>
  </si>
  <si>
    <t>744FF-51</t>
  </si>
  <si>
    <t>746FF-51</t>
  </si>
  <si>
    <t>747FF-52</t>
  </si>
  <si>
    <t>747FF-60</t>
  </si>
  <si>
    <t>748FF-51</t>
  </si>
  <si>
    <t>748FF-52</t>
  </si>
  <si>
    <t>748FF-53</t>
  </si>
  <si>
    <t>749FF-51</t>
  </si>
  <si>
    <t>812FF-51</t>
  </si>
  <si>
    <t>816FF-51</t>
  </si>
  <si>
    <t>841FF-54</t>
  </si>
  <si>
    <t>911FF-51</t>
  </si>
  <si>
    <t>911FF-52</t>
  </si>
  <si>
    <t>911FF-53</t>
  </si>
  <si>
    <t>912FF-51</t>
  </si>
  <si>
    <t>030FF-51</t>
  </si>
  <si>
    <t>955FF-51</t>
  </si>
  <si>
    <t>380FF-02</t>
  </si>
  <si>
    <t>38351-03</t>
  </si>
  <si>
    <t>465FF-02</t>
  </si>
  <si>
    <t>ANCIEN CE</t>
  </si>
  <si>
    <t>16100/25</t>
  </si>
  <si>
    <t>38000/08</t>
  </si>
  <si>
    <t>38000/10</t>
  </si>
  <si>
    <t>38000/11</t>
  </si>
  <si>
    <t>-11700/01</t>
  </si>
  <si>
    <t>-11700/02</t>
  </si>
  <si>
    <t>-11700/03</t>
  </si>
  <si>
    <t>-11700/04</t>
  </si>
  <si>
    <t>-11700/05</t>
  </si>
  <si>
    <t>-11700/06</t>
  </si>
  <si>
    <t>-11700/07</t>
  </si>
  <si>
    <t>-11700/08</t>
  </si>
  <si>
    <t>-11700/09</t>
  </si>
  <si>
    <t>-11700/11</t>
  </si>
  <si>
    <t>-11700/13</t>
  </si>
  <si>
    <t>-11700/14</t>
  </si>
  <si>
    <t>-11700/15</t>
  </si>
  <si>
    <t>-11700/16</t>
  </si>
  <si>
    <t>-11700/17</t>
  </si>
  <si>
    <t>-11700/18</t>
  </si>
  <si>
    <t>-11700/19</t>
  </si>
  <si>
    <t>-11800/02</t>
  </si>
  <si>
    <t>-11800/03</t>
  </si>
  <si>
    <t>-11800/04</t>
  </si>
  <si>
    <t>-11800/05</t>
  </si>
  <si>
    <t>-11800/06</t>
  </si>
  <si>
    <t>-11800/07</t>
  </si>
  <si>
    <t>-11800/08</t>
  </si>
  <si>
    <t>-11800/09</t>
  </si>
  <si>
    <t>-11800/11</t>
  </si>
  <si>
    <t>-11800/13</t>
  </si>
  <si>
    <t>-11800/14</t>
  </si>
  <si>
    <t>-11800/15</t>
  </si>
  <si>
    <t>-11800/16</t>
  </si>
  <si>
    <t>-11800/17</t>
  </si>
  <si>
    <t>-11800/18</t>
  </si>
  <si>
    <t>-11800/19</t>
  </si>
  <si>
    <t>-11900/02</t>
  </si>
  <si>
    <t>-11900/03</t>
  </si>
  <si>
    <t>-11900/04</t>
  </si>
  <si>
    <t>-11900/05</t>
  </si>
  <si>
    <t>-11900/06</t>
  </si>
  <si>
    <t>-11900/07</t>
  </si>
  <si>
    <t>-11900/08</t>
  </si>
  <si>
    <t>-11900/09</t>
  </si>
  <si>
    <t>-11900/11</t>
  </si>
  <si>
    <t>-11900/13</t>
  </si>
  <si>
    <t>-11900/14</t>
  </si>
  <si>
    <t>-11900/15</t>
  </si>
  <si>
    <t>-11900/16</t>
  </si>
  <si>
    <t>-11900/17</t>
  </si>
  <si>
    <t>-11900/18</t>
  </si>
  <si>
    <t>-11900/19</t>
  </si>
  <si>
    <t>-12400/04</t>
  </si>
  <si>
    <t>-12500/03</t>
  </si>
  <si>
    <t>-12700/03</t>
  </si>
  <si>
    <t>-11100/01</t>
  </si>
  <si>
    <t>-11100/02</t>
  </si>
  <si>
    <t>-11100/03</t>
  </si>
  <si>
    <t>-11100/04</t>
  </si>
  <si>
    <t>-11100/05</t>
  </si>
  <si>
    <t>-11100/06</t>
  </si>
  <si>
    <t>-11100/07</t>
  </si>
  <si>
    <t>-11100/08</t>
  </si>
  <si>
    <t>-11100/09</t>
  </si>
  <si>
    <t>-11100/10</t>
  </si>
  <si>
    <t>-11100/11</t>
  </si>
  <si>
    <t>-11100/12</t>
  </si>
  <si>
    <t>-11100/13</t>
  </si>
  <si>
    <t>-11100/14</t>
  </si>
  <si>
    <t>-11100/15</t>
  </si>
  <si>
    <t>-11100/16</t>
  </si>
  <si>
    <t>-11100/17</t>
  </si>
  <si>
    <t>-11100/18</t>
  </si>
  <si>
    <t>-11100/19</t>
  </si>
  <si>
    <t>-11200/00</t>
  </si>
  <si>
    <t>-11200/01</t>
  </si>
  <si>
    <t>-11200/02</t>
  </si>
  <si>
    <t>-11200/03</t>
  </si>
  <si>
    <t>-11200/04</t>
  </si>
  <si>
    <t>-11200/05</t>
  </si>
  <si>
    <t>-11200/06</t>
  </si>
  <si>
    <t>-11200/07</t>
  </si>
  <si>
    <t>-11200/08</t>
  </si>
  <si>
    <t>-11200/09</t>
  </si>
  <si>
    <t>-11200/11</t>
  </si>
  <si>
    <t>-11200/13</t>
  </si>
  <si>
    <t>-11200/14</t>
  </si>
  <si>
    <t>-11200/15</t>
  </si>
  <si>
    <t>-11200/16</t>
  </si>
  <si>
    <t>-11200/17</t>
  </si>
  <si>
    <t>-11200/18</t>
  </si>
  <si>
    <t>-11200/19</t>
  </si>
  <si>
    <t>-11300/00</t>
  </si>
  <si>
    <t>-11300/01</t>
  </si>
  <si>
    <t>-11300/02</t>
  </si>
  <si>
    <t>-11300/03</t>
  </si>
  <si>
    <t>-11300/04</t>
  </si>
  <si>
    <t>-11300/05</t>
  </si>
  <si>
    <t>-11300/06</t>
  </si>
  <si>
    <t>-11300/07</t>
  </si>
  <si>
    <t>-11300/08</t>
  </si>
  <si>
    <t>-11300/09</t>
  </si>
  <si>
    <t>-11300/11</t>
  </si>
  <si>
    <t>-11300/13</t>
  </si>
  <si>
    <t>-11300/14</t>
  </si>
  <si>
    <t>-11300/15</t>
  </si>
  <si>
    <t>-11300/16</t>
  </si>
  <si>
    <t>-11300/17</t>
  </si>
  <si>
    <t>-11300/18</t>
  </si>
  <si>
    <t>-11300/19</t>
  </si>
  <si>
    <t>-11400/01</t>
  </si>
  <si>
    <t>-11400/02</t>
  </si>
  <si>
    <t>-11400/03</t>
  </si>
  <si>
    <t>-11400/04</t>
  </si>
  <si>
    <t>-11400/05</t>
  </si>
  <si>
    <t>-11400/06</t>
  </si>
  <si>
    <t>-11400/07</t>
  </si>
  <si>
    <t>-11400/08</t>
  </si>
  <si>
    <t>-11400/09</t>
  </si>
  <si>
    <t>-11400/11</t>
  </si>
  <si>
    <t>-11400/13</t>
  </si>
  <si>
    <t>-11400/14</t>
  </si>
  <si>
    <t>-11400/15</t>
  </si>
  <si>
    <t>-11401/01</t>
  </si>
  <si>
    <t>-11401/02</t>
  </si>
  <si>
    <t>-11401/03</t>
  </si>
  <si>
    <t>-11401/04</t>
  </si>
  <si>
    <t>-11401/05</t>
  </si>
  <si>
    <t>-11401/06</t>
  </si>
  <si>
    <t>-11401/07</t>
  </si>
  <si>
    <t>-11401/08</t>
  </si>
  <si>
    <t>-11401/09</t>
  </si>
  <si>
    <t>-11401/11</t>
  </si>
  <si>
    <t>-11400/12</t>
  </si>
  <si>
    <t>-11401/13</t>
  </si>
  <si>
    <t>-11401/14</t>
  </si>
  <si>
    <t>-11401/15</t>
  </si>
  <si>
    <t>-11500/01</t>
  </si>
  <si>
    <t>-11500/02</t>
  </si>
  <si>
    <t>-11500/03</t>
  </si>
  <si>
    <t>-11500/04</t>
  </si>
  <si>
    <t>-11500/05</t>
  </si>
  <si>
    <t>-11500/06</t>
  </si>
  <si>
    <t>-11500/07</t>
  </si>
  <si>
    <t>-11500/08</t>
  </si>
  <si>
    <t>-11500/09</t>
  </si>
  <si>
    <t>-11500/11</t>
  </si>
  <si>
    <t>-11500/13</t>
  </si>
  <si>
    <t>-11500/14</t>
  </si>
  <si>
    <t>-11500/15</t>
  </si>
  <si>
    <t>-11500/16</t>
  </si>
  <si>
    <t>-11500/17</t>
  </si>
  <si>
    <t>-11500/18</t>
  </si>
  <si>
    <t>-11500/19</t>
  </si>
  <si>
    <t>-11600/01</t>
  </si>
  <si>
    <t>-11600/02</t>
  </si>
  <si>
    <t>-11500/00</t>
  </si>
  <si>
    <t>16100/01</t>
  </si>
  <si>
    <t>16100/15</t>
  </si>
  <si>
    <t>16100/04</t>
  </si>
  <si>
    <t>16100/18</t>
  </si>
  <si>
    <t>16100/23</t>
  </si>
  <si>
    <t>16100/24</t>
  </si>
  <si>
    <t>16100/26</t>
  </si>
  <si>
    <t>16200/02</t>
  </si>
  <si>
    <t>16100/13</t>
  </si>
  <si>
    <t>16100/07</t>
  </si>
  <si>
    <t>16100/08</t>
  </si>
  <si>
    <t>16100/09</t>
  </si>
  <si>
    <t>16100/10</t>
  </si>
  <si>
    <t>16100/14</t>
  </si>
  <si>
    <t>16100/17</t>
  </si>
  <si>
    <t>16100/03</t>
  </si>
  <si>
    <t>16100/06</t>
  </si>
  <si>
    <t>16100/02</t>
  </si>
  <si>
    <t>16300/03</t>
  </si>
  <si>
    <t>16300/04</t>
  </si>
  <si>
    <t>16300/05</t>
  </si>
  <si>
    <t>16300/06</t>
  </si>
  <si>
    <t>16200/01</t>
  </si>
  <si>
    <t>16200/03</t>
  </si>
  <si>
    <t>16200/06</t>
  </si>
  <si>
    <t>16100/05</t>
  </si>
  <si>
    <t>16100/12</t>
  </si>
  <si>
    <t>16300/01</t>
  </si>
  <si>
    <t>16100/16</t>
  </si>
  <si>
    <t>16300/02</t>
  </si>
  <si>
    <t>16400/01</t>
  </si>
  <si>
    <t>38000/01</t>
  </si>
  <si>
    <t>38000/02</t>
  </si>
  <si>
    <t>38000/09</t>
  </si>
  <si>
    <t>38000/12</t>
  </si>
  <si>
    <t>-33310/05</t>
  </si>
  <si>
    <t>-33340/05</t>
  </si>
  <si>
    <t>-33350/05</t>
  </si>
  <si>
    <t>-33360/05</t>
  </si>
  <si>
    <t>-33300/01</t>
  </si>
  <si>
    <t>-33300/12</t>
  </si>
  <si>
    <t>-33430/21</t>
  </si>
  <si>
    <t>-33490/21</t>
  </si>
  <si>
    <t>-33360/21</t>
  </si>
  <si>
    <t>-33300/10</t>
  </si>
  <si>
    <t>-33300/02</t>
  </si>
  <si>
    <t>-33300/03</t>
  </si>
  <si>
    <t>-33300/04</t>
  </si>
  <si>
    <t>-33300/05</t>
  </si>
  <si>
    <t>-33300/06</t>
  </si>
  <si>
    <t>-33300/07</t>
  </si>
  <si>
    <t>-33300/08</t>
  </si>
  <si>
    <t>-33300/09</t>
  </si>
  <si>
    <t>-33300/13</t>
  </si>
  <si>
    <t>-33400/04</t>
  </si>
  <si>
    <t>-33410/21</t>
  </si>
  <si>
    <t>-33420/21</t>
  </si>
  <si>
    <t>-33400/01</t>
  </si>
  <si>
    <t>-33400/02</t>
  </si>
  <si>
    <t>-33400/03</t>
  </si>
  <si>
    <t>-33400/05</t>
  </si>
  <si>
    <t>-33400/06</t>
  </si>
  <si>
    <t>-33400/08</t>
  </si>
  <si>
    <t>-33400/11</t>
  </si>
  <si>
    <t>-33400/09</t>
  </si>
  <si>
    <t>-33400/13</t>
  </si>
  <si>
    <t>-33400/14</t>
  </si>
  <si>
    <t>-33400/15</t>
  </si>
  <si>
    <t>-33400/17</t>
  </si>
  <si>
    <t>-33400/19</t>
  </si>
  <si>
    <t>-33400/20</t>
  </si>
  <si>
    <t>-33400/22</t>
  </si>
  <si>
    <t>-33400/23</t>
  </si>
  <si>
    <t>-33400/24</t>
  </si>
  <si>
    <t>-33400/25</t>
  </si>
  <si>
    <t>-33400/30</t>
  </si>
  <si>
    <t>-33400/32</t>
  </si>
  <si>
    <t>-33400/34</t>
  </si>
  <si>
    <t>-33400/35</t>
  </si>
  <si>
    <t>-33400/36</t>
  </si>
  <si>
    <t>-33400/37</t>
  </si>
  <si>
    <t>-33410/10</t>
  </si>
  <si>
    <t>-33400/07</t>
  </si>
  <si>
    <t>-33400/16</t>
  </si>
  <si>
    <t>-33400/18</t>
  </si>
  <si>
    <t>-33400/29</t>
  </si>
  <si>
    <t>-33400/31</t>
  </si>
  <si>
    <t>-33400/33</t>
  </si>
  <si>
    <t>46400/01</t>
  </si>
  <si>
    <t>46520/03</t>
  </si>
  <si>
    <t>46500/11</t>
  </si>
  <si>
    <t>46500/08</t>
  </si>
  <si>
    <t>46500/02</t>
  </si>
  <si>
    <t>46500/04</t>
  </si>
  <si>
    <t>46500/07</t>
  </si>
  <si>
    <t>46500/09</t>
  </si>
  <si>
    <t>46500/12</t>
  </si>
  <si>
    <t>46500/13</t>
  </si>
  <si>
    <t>46500/14</t>
  </si>
  <si>
    <t>46600/01</t>
  </si>
  <si>
    <t>46600/02</t>
  </si>
  <si>
    <t>46510/05</t>
  </si>
  <si>
    <t>46540/05</t>
  </si>
  <si>
    <t>46550/05</t>
  </si>
  <si>
    <t>46560/05</t>
  </si>
  <si>
    <t>46500/10</t>
  </si>
  <si>
    <t>46530/03</t>
  </si>
  <si>
    <t>46590/03</t>
  </si>
  <si>
    <t>46560/21</t>
  </si>
  <si>
    <t>46500/15</t>
  </si>
  <si>
    <t>46530/05</t>
  </si>
  <si>
    <t>48400/01</t>
  </si>
  <si>
    <t>38000/07</t>
  </si>
  <si>
    <t>47500/01</t>
  </si>
  <si>
    <t>48500/01</t>
  </si>
  <si>
    <t>47600/01</t>
  </si>
  <si>
    <t>47600/04</t>
  </si>
  <si>
    <t>48500/03</t>
  </si>
  <si>
    <t>48500/04</t>
  </si>
  <si>
    <t>47600/05</t>
  </si>
  <si>
    <t>47600/02</t>
  </si>
  <si>
    <t>47600/03</t>
  </si>
  <si>
    <t>48500/02</t>
  </si>
  <si>
    <t>48600/01</t>
  </si>
  <si>
    <t>66300/51</t>
  </si>
  <si>
    <t>66400/51</t>
  </si>
  <si>
    <t>66500/51</t>
  </si>
  <si>
    <t>68300/51</t>
  </si>
  <si>
    <t>68300/52</t>
  </si>
  <si>
    <t>68300/55</t>
  </si>
  <si>
    <t>68400/51</t>
  </si>
  <si>
    <t>68500/52</t>
  </si>
  <si>
    <t>26100/01</t>
  </si>
  <si>
    <t>26400/01</t>
  </si>
  <si>
    <t>26400/06</t>
  </si>
  <si>
    <t>26600/01</t>
  </si>
  <si>
    <t>26400/02</t>
  </si>
  <si>
    <t>26400/03</t>
  </si>
  <si>
    <t>26500/01</t>
  </si>
  <si>
    <t>26700/01</t>
  </si>
  <si>
    <t>27200/04</t>
  </si>
  <si>
    <t>27500/01</t>
  </si>
  <si>
    <t>28000/01</t>
  </si>
  <si>
    <t>27200/11</t>
  </si>
  <si>
    <t>27200/18</t>
  </si>
  <si>
    <t>27200/28</t>
  </si>
  <si>
    <t>03000/00</t>
  </si>
  <si>
    <t>03000/01</t>
  </si>
  <si>
    <t>03000/02</t>
  </si>
  <si>
    <t>03000/03</t>
  </si>
  <si>
    <t>03000/04</t>
  </si>
  <si>
    <t>03000/05</t>
  </si>
  <si>
    <t>03000/06</t>
  </si>
  <si>
    <t>03000/07</t>
  </si>
  <si>
    <t>03000/08</t>
  </si>
  <si>
    <t>03000/09</t>
  </si>
  <si>
    <t>03000/13</t>
  </si>
  <si>
    <t>03000/16</t>
  </si>
  <si>
    <t>03000/17</t>
  </si>
  <si>
    <t>03100/02</t>
  </si>
  <si>
    <t>03100/03</t>
  </si>
  <si>
    <t>03100/04</t>
  </si>
  <si>
    <t>03100/05</t>
  </si>
  <si>
    <t>03100/06</t>
  </si>
  <si>
    <t>03100/07</t>
  </si>
  <si>
    <t>03100/08</t>
  </si>
  <si>
    <t>03100/09</t>
  </si>
  <si>
    <t>03110/02</t>
  </si>
  <si>
    <t>03110/03</t>
  </si>
  <si>
    <t>03110/04</t>
  </si>
  <si>
    <t>03110/05</t>
  </si>
  <si>
    <t>03110/06</t>
  </si>
  <si>
    <t>03110/07</t>
  </si>
  <si>
    <t>03110/08</t>
  </si>
  <si>
    <t>03110/09</t>
  </si>
  <si>
    <t>03120/02</t>
  </si>
  <si>
    <t>03120/03</t>
  </si>
  <si>
    <t>03130/02</t>
  </si>
  <si>
    <t>03130/03</t>
  </si>
  <si>
    <t>03130/04</t>
  </si>
  <si>
    <t>03130/05</t>
  </si>
  <si>
    <t>03130/06</t>
  </si>
  <si>
    <t>03130/07</t>
  </si>
  <si>
    <t>03130/08</t>
  </si>
  <si>
    <t>03130/09</t>
  </si>
  <si>
    <t>03140/02</t>
  </si>
  <si>
    <t>03140/03</t>
  </si>
  <si>
    <t>03200/01</t>
  </si>
  <si>
    <t>03300/01</t>
  </si>
  <si>
    <t>03400/01</t>
  </si>
  <si>
    <t>99100/01</t>
  </si>
  <si>
    <t>99400/01</t>
  </si>
  <si>
    <t>99800/04</t>
  </si>
  <si>
    <t>99800/06</t>
  </si>
  <si>
    <t>99800/05</t>
  </si>
  <si>
    <t>99800/03</t>
  </si>
  <si>
    <t>99300/01</t>
  </si>
  <si>
    <t>99800/07</t>
  </si>
  <si>
    <t>99800/02</t>
  </si>
  <si>
    <t>11100/01</t>
  </si>
  <si>
    <t>11100/10</t>
  </si>
  <si>
    <t>11100/02</t>
  </si>
  <si>
    <t>11100/03</t>
  </si>
  <si>
    <t>11100/04</t>
  </si>
  <si>
    <t>11100/05</t>
  </si>
  <si>
    <t>11100/06</t>
  </si>
  <si>
    <t>11100/07</t>
  </si>
  <si>
    <t>11100/08</t>
  </si>
  <si>
    <t>11100/09</t>
  </si>
  <si>
    <t>11100/11</t>
  </si>
  <si>
    <t>11100/12</t>
  </si>
  <si>
    <t>11100/13</t>
  </si>
  <si>
    <t>11100/14</t>
  </si>
  <si>
    <t>11100/15</t>
  </si>
  <si>
    <t>11100/18</t>
  </si>
  <si>
    <t>11100/19</t>
  </si>
  <si>
    <t>11100/16</t>
  </si>
  <si>
    <t>11100/17</t>
  </si>
  <si>
    <t>11200/01</t>
  </si>
  <si>
    <t>11200/02</t>
  </si>
  <si>
    <t>11200/03</t>
  </si>
  <si>
    <t>11200/04</t>
  </si>
  <si>
    <t>11200/05</t>
  </si>
  <si>
    <t>11200/06</t>
  </si>
  <si>
    <t>11200/07</t>
  </si>
  <si>
    <t>11200/08</t>
  </si>
  <si>
    <t>11200/09</t>
  </si>
  <si>
    <t>11200/11</t>
  </si>
  <si>
    <t>11200/13</t>
  </si>
  <si>
    <t>11200/14</t>
  </si>
  <si>
    <t>11200/15</t>
  </si>
  <si>
    <t>11200/18</t>
  </si>
  <si>
    <t>11200/19</t>
  </si>
  <si>
    <t>11200/16</t>
  </si>
  <si>
    <t>11200/17</t>
  </si>
  <si>
    <t>11200/00</t>
  </si>
  <si>
    <t>11300/01</t>
  </si>
  <si>
    <t>11300/02</t>
  </si>
  <si>
    <t>11300/03</t>
  </si>
  <si>
    <t>11300/04</t>
  </si>
  <si>
    <t>11300/05</t>
  </si>
  <si>
    <t>11300/06</t>
  </si>
  <si>
    <t>11300/07</t>
  </si>
  <si>
    <t>11300/08</t>
  </si>
  <si>
    <t>11300/09</t>
  </si>
  <si>
    <t>11300/11</t>
  </si>
  <si>
    <t>11300/13</t>
  </si>
  <si>
    <t>11300/14</t>
  </si>
  <si>
    <t>11300/15</t>
  </si>
  <si>
    <t>11300/18</t>
  </si>
  <si>
    <t>11300/19</t>
  </si>
  <si>
    <t>11300/16</t>
  </si>
  <si>
    <t>11300/17</t>
  </si>
  <si>
    <t>11401/02</t>
  </si>
  <si>
    <t>11401/03</t>
  </si>
  <si>
    <t>11401/04</t>
  </si>
  <si>
    <t>11401/05</t>
  </si>
  <si>
    <t>11401/06</t>
  </si>
  <si>
    <t>11401/07</t>
  </si>
  <si>
    <t>11401/08</t>
  </si>
  <si>
    <t>11401/09</t>
  </si>
  <si>
    <t>11401/11</t>
  </si>
  <si>
    <t>11401/13</t>
  </si>
  <si>
    <t>11401/14</t>
  </si>
  <si>
    <t>11401/15</t>
  </si>
  <si>
    <t>11300/00</t>
  </si>
  <si>
    <t>11400/12</t>
  </si>
  <si>
    <t>11400/01</t>
  </si>
  <si>
    <t>11400/02</t>
  </si>
  <si>
    <t>11400/03</t>
  </si>
  <si>
    <t>11400/04</t>
  </si>
  <si>
    <t>11400/05</t>
  </si>
  <si>
    <t>11400/06</t>
  </si>
  <si>
    <t>11400/07</t>
  </si>
  <si>
    <t>11400/08</t>
  </si>
  <si>
    <t>11400/09</t>
  </si>
  <si>
    <t>11400/11</t>
  </si>
  <si>
    <t>11400/13</t>
  </si>
  <si>
    <t>11400/14</t>
  </si>
  <si>
    <t>11400/15</t>
  </si>
  <si>
    <t>11500/00</t>
  </si>
  <si>
    <t>11500/01</t>
  </si>
  <si>
    <t>11500/02</t>
  </si>
  <si>
    <t>11500/03</t>
  </si>
  <si>
    <t>11500/04</t>
  </si>
  <si>
    <t>11500/05</t>
  </si>
  <si>
    <t>11500/06</t>
  </si>
  <si>
    <t>11500/07</t>
  </si>
  <si>
    <t>11500/08</t>
  </si>
  <si>
    <t>11500/09</t>
  </si>
  <si>
    <t>11500/11</t>
  </si>
  <si>
    <t>11500/13</t>
  </si>
  <si>
    <t>11500/14</t>
  </si>
  <si>
    <t>11500/15</t>
  </si>
  <si>
    <t>11500/18</t>
  </si>
  <si>
    <t>11500/19</t>
  </si>
  <si>
    <t>11500/16</t>
  </si>
  <si>
    <t>11500/17</t>
  </si>
  <si>
    <t>11600/01</t>
  </si>
  <si>
    <t>11600/02</t>
  </si>
  <si>
    <t>11700/02</t>
  </si>
  <si>
    <t>11700/03</t>
  </si>
  <si>
    <t>11700/04</t>
  </si>
  <si>
    <t>11700/05</t>
  </si>
  <si>
    <t>11700/06</t>
  </si>
  <si>
    <t>11700/07</t>
  </si>
  <si>
    <t>11700/08</t>
  </si>
  <si>
    <t>11700/09</t>
  </si>
  <si>
    <t>11700/11</t>
  </si>
  <si>
    <t>11700/13</t>
  </si>
  <si>
    <t>11700/14</t>
  </si>
  <si>
    <t>11700/15</t>
  </si>
  <si>
    <t>11800/02</t>
  </si>
  <si>
    <t>11800/03</t>
  </si>
  <si>
    <t>11800/04</t>
  </si>
  <si>
    <t>11800/05</t>
  </si>
  <si>
    <t>11800/06</t>
  </si>
  <si>
    <t>11800/07</t>
  </si>
  <si>
    <t>11800/08</t>
  </si>
  <si>
    <t>11800/09</t>
  </si>
  <si>
    <t>11800/11</t>
  </si>
  <si>
    <t>11800/13</t>
  </si>
  <si>
    <t>11800/14</t>
  </si>
  <si>
    <t>11800/15</t>
  </si>
  <si>
    <t>11900/02</t>
  </si>
  <si>
    <t>11900/03</t>
  </si>
  <si>
    <t>11900/04</t>
  </si>
  <si>
    <t>11900/05</t>
  </si>
  <si>
    <t>11900/06</t>
  </si>
  <si>
    <t>11900/07</t>
  </si>
  <si>
    <t>11900/08</t>
  </si>
  <si>
    <t>11900/09</t>
  </si>
  <si>
    <t>11900/11</t>
  </si>
  <si>
    <t>11900/13</t>
  </si>
  <si>
    <t>11900/14</t>
  </si>
  <si>
    <t>11900/15</t>
  </si>
  <si>
    <t>11900/18</t>
  </si>
  <si>
    <t>11900/19</t>
  </si>
  <si>
    <t>11700/18</t>
  </si>
  <si>
    <t>11700/19</t>
  </si>
  <si>
    <t>11800/18</t>
  </si>
  <si>
    <t>11800/19</t>
  </si>
  <si>
    <t>11700/16</t>
  </si>
  <si>
    <t>11700/17</t>
  </si>
  <si>
    <t>11800/16</t>
  </si>
  <si>
    <t>11800/17</t>
  </si>
  <si>
    <t>11900/16</t>
  </si>
  <si>
    <t>11900/17</t>
  </si>
  <si>
    <t>12100/01</t>
  </si>
  <si>
    <t>12100/02</t>
  </si>
  <si>
    <t>12200/01</t>
  </si>
  <si>
    <t>12200/03</t>
  </si>
  <si>
    <t>12300/07</t>
  </si>
  <si>
    <t>12200/07</t>
  </si>
  <si>
    <t>12200/05</t>
  </si>
  <si>
    <t>12200/10</t>
  </si>
  <si>
    <t>12200/08</t>
  </si>
  <si>
    <t>12200/06</t>
  </si>
  <si>
    <t>12200/02</t>
  </si>
  <si>
    <t>32100/02</t>
  </si>
  <si>
    <t>12300/14</t>
  </si>
  <si>
    <t>12350/49</t>
  </si>
  <si>
    <t>12300/08</t>
  </si>
  <si>
    <t>12300/12</t>
  </si>
  <si>
    <t>12300/02</t>
  </si>
  <si>
    <t>12300/01</t>
  </si>
  <si>
    <t>12300/13</t>
  </si>
  <si>
    <t>12300/09</t>
  </si>
  <si>
    <t>12300/03</t>
  </si>
  <si>
    <t>12300/11</t>
  </si>
  <si>
    <t>12300/04</t>
  </si>
  <si>
    <t>12300/10</t>
  </si>
  <si>
    <t>12300/06</t>
  </si>
  <si>
    <t>12300/15</t>
  </si>
  <si>
    <t>12300/05</t>
  </si>
  <si>
    <t>12400/13</t>
  </si>
  <si>
    <t>12400/23</t>
  </si>
  <si>
    <t>12400/24</t>
  </si>
  <si>
    <t>12400/25</t>
  </si>
  <si>
    <t>12400/26</t>
  </si>
  <si>
    <t>12400/19</t>
  </si>
  <si>
    <t>12400/28</t>
  </si>
  <si>
    <t>12400/20</t>
  </si>
  <si>
    <t>12400/27</t>
  </si>
  <si>
    <t>12400/29</t>
  </si>
  <si>
    <t>12400/32</t>
  </si>
  <si>
    <t>12400/21</t>
  </si>
  <si>
    <t>12430/49</t>
  </si>
  <si>
    <t>12420/49</t>
  </si>
  <si>
    <t>12530/49</t>
  </si>
  <si>
    <t>12540/49</t>
  </si>
  <si>
    <t>12460/49</t>
  </si>
  <si>
    <t>12470/49</t>
  </si>
  <si>
    <t>12480/49</t>
  </si>
  <si>
    <t>12490/49</t>
  </si>
  <si>
    <t>12720/49</t>
  </si>
  <si>
    <t>12400/31</t>
  </si>
  <si>
    <t>12400/01</t>
  </si>
  <si>
    <t>12200/04</t>
  </si>
  <si>
    <t>12400/02</t>
  </si>
  <si>
    <t>12400/03</t>
  </si>
  <si>
    <t>12400/06</t>
  </si>
  <si>
    <t>12400/08</t>
  </si>
  <si>
    <t>12400/11</t>
  </si>
  <si>
    <t>12400/12</t>
  </si>
  <si>
    <t>12400/15</t>
  </si>
  <si>
    <t>12400/16</t>
  </si>
  <si>
    <t>12400/17</t>
  </si>
  <si>
    <t>12400/18</t>
  </si>
  <si>
    <t>12400/10</t>
  </si>
  <si>
    <t>12400/04</t>
  </si>
  <si>
    <t>12400/14</t>
  </si>
  <si>
    <t>12400/22</t>
  </si>
  <si>
    <t>12400/30</t>
  </si>
  <si>
    <t>12400/05</t>
  </si>
  <si>
    <t>12400/09</t>
  </si>
  <si>
    <t>12400/07</t>
  </si>
  <si>
    <t>12500/09</t>
  </si>
  <si>
    <t>12500/02</t>
  </si>
  <si>
    <t>12500/06</t>
  </si>
  <si>
    <t>12500/08</t>
  </si>
  <si>
    <t>12500/01</t>
  </si>
  <si>
    <t>12500/07</t>
  </si>
  <si>
    <t>12500/04</t>
  </si>
  <si>
    <t>12500/05</t>
  </si>
  <si>
    <t>12500/10</t>
  </si>
  <si>
    <t>12500/03</t>
  </si>
  <si>
    <t>12900/01</t>
  </si>
  <si>
    <t>12600/01</t>
  </si>
  <si>
    <t>31100/01</t>
  </si>
  <si>
    <t>43500/03</t>
  </si>
  <si>
    <t>12700/02</t>
  </si>
  <si>
    <t>12700/01</t>
  </si>
  <si>
    <t>12700/03</t>
  </si>
  <si>
    <t>12700/04</t>
  </si>
  <si>
    <t>12800/01</t>
  </si>
  <si>
    <t>12800/02</t>
  </si>
  <si>
    <t>12900/02</t>
  </si>
  <si>
    <t>12900/03</t>
  </si>
  <si>
    <t>12900/04</t>
  </si>
  <si>
    <t>12900/05</t>
  </si>
  <si>
    <t>00000/04</t>
  </si>
  <si>
    <t>-46510/05</t>
  </si>
  <si>
    <t>-46540/05</t>
  </si>
  <si>
    <t>-46550/05</t>
  </si>
  <si>
    <t>-46560/05</t>
  </si>
  <si>
    <t>-46500/11</t>
  </si>
  <si>
    <t>-46530/03</t>
  </si>
  <si>
    <t xml:space="preserve">-46531/03
</t>
  </si>
  <si>
    <t>-46590/03</t>
  </si>
  <si>
    <t>-46560/21</t>
  </si>
  <si>
    <t>30100/01</t>
  </si>
  <si>
    <t>30200/01</t>
  </si>
  <si>
    <t>-46500/13</t>
  </si>
  <si>
    <t>-46500/09</t>
  </si>
  <si>
    <t>-46600/02</t>
  </si>
  <si>
    <t>-46500/15</t>
  </si>
  <si>
    <t>32100/01</t>
  </si>
  <si>
    <t>33310/05</t>
  </si>
  <si>
    <t>33340/05</t>
  </si>
  <si>
    <t>33350/05</t>
  </si>
  <si>
    <t>33360/05</t>
  </si>
  <si>
    <t>33300/10</t>
  </si>
  <si>
    <t>33300/01</t>
  </si>
  <si>
    <t>33300/12</t>
  </si>
  <si>
    <t>33300/14</t>
  </si>
  <si>
    <t>33430/21</t>
  </si>
  <si>
    <t>33360/21</t>
  </si>
  <si>
    <t>33490/21</t>
  </si>
  <si>
    <t>33300/02</t>
  </si>
  <si>
    <t>33300/03</t>
  </si>
  <si>
    <t>33300/04</t>
  </si>
  <si>
    <t>33300/05</t>
  </si>
  <si>
    <t>33300/06</t>
  </si>
  <si>
    <t>33300/07</t>
  </si>
  <si>
    <t>33300/08</t>
  </si>
  <si>
    <t>33300/09</t>
  </si>
  <si>
    <t>33300/11</t>
  </si>
  <si>
    <t>33300/13</t>
  </si>
  <si>
    <t>33400/04</t>
  </si>
  <si>
    <t>33410/21</t>
  </si>
  <si>
    <t>33420/21</t>
  </si>
  <si>
    <t>33400/01</t>
  </si>
  <si>
    <t>33400/02</t>
  </si>
  <si>
    <t>33400/03</t>
  </si>
  <si>
    <t>33400/05</t>
  </si>
  <si>
    <t>33400/06</t>
  </si>
  <si>
    <t>33400/08</t>
  </si>
  <si>
    <t>33400/09</t>
  </si>
  <si>
    <t>33400/11</t>
  </si>
  <si>
    <t>33400/12</t>
  </si>
  <si>
    <t>33400/13</t>
  </si>
  <si>
    <t>33400/14</t>
  </si>
  <si>
    <t>33400/15</t>
  </si>
  <si>
    <t>33400/17</t>
  </si>
  <si>
    <t>33400/19</t>
  </si>
  <si>
    <t>33400/20</t>
  </si>
  <si>
    <t>33400/22</t>
  </si>
  <si>
    <t>33400/23</t>
  </si>
  <si>
    <t>33400/24</t>
  </si>
  <si>
    <t>33400/25</t>
  </si>
  <si>
    <t>33400/26</t>
  </si>
  <si>
    <t>33400/27</t>
  </si>
  <si>
    <t>33400/28</t>
  </si>
  <si>
    <t>33400/35</t>
  </si>
  <si>
    <t>33400/36</t>
  </si>
  <si>
    <t>33400/37</t>
  </si>
  <si>
    <t>33400/38</t>
  </si>
  <si>
    <t>33400/30</t>
  </si>
  <si>
    <t>33400/32</t>
  </si>
  <si>
    <t>33400/34</t>
  </si>
  <si>
    <t>33410/10</t>
  </si>
  <si>
    <t>33400/07</t>
  </si>
  <si>
    <t>33400/16</t>
  </si>
  <si>
    <t>33400/18</t>
  </si>
  <si>
    <t>33400/29</t>
  </si>
  <si>
    <t>33400/31</t>
  </si>
  <si>
    <t>33400/33</t>
  </si>
  <si>
    <t>41500/01</t>
  </si>
  <si>
    <t>41500/02</t>
  </si>
  <si>
    <t>43500/01</t>
  </si>
  <si>
    <t>43500/04</t>
  </si>
  <si>
    <t>43500/05</t>
  </si>
  <si>
    <t>21100/01</t>
  </si>
  <si>
    <t>21300/01</t>
  </si>
  <si>
    <t>21100/02</t>
  </si>
  <si>
    <t>56000/53</t>
  </si>
  <si>
    <t>21200/01</t>
  </si>
  <si>
    <t>58000/53</t>
  </si>
  <si>
    <t>21400/01</t>
  </si>
  <si>
    <t>21400/02</t>
  </si>
  <si>
    <t>21600/01</t>
  </si>
  <si>
    <t>21500/01</t>
  </si>
  <si>
    <t>21700/01</t>
  </si>
  <si>
    <t>79000/99</t>
  </si>
  <si>
    <t>21900/01</t>
  </si>
  <si>
    <t>91100/51</t>
  </si>
  <si>
    <t>91700/51</t>
  </si>
  <si>
    <t>91400/51</t>
  </si>
  <si>
    <t>91300/51</t>
  </si>
  <si>
    <t>91500/51</t>
  </si>
  <si>
    <t>91200/51</t>
  </si>
  <si>
    <t>08000/00</t>
  </si>
  <si>
    <t>08000/01</t>
  </si>
  <si>
    <t>08000/02</t>
  </si>
  <si>
    <t>08000/03</t>
  </si>
  <si>
    <t>08000/04</t>
  </si>
  <si>
    <t>08000/05</t>
  </si>
  <si>
    <t>08000/06</t>
  </si>
  <si>
    <t>08000/07</t>
  </si>
  <si>
    <t>08000/08</t>
  </si>
  <si>
    <t>08000/09</t>
  </si>
  <si>
    <t>08000/13</t>
  </si>
  <si>
    <t>08000/16</t>
  </si>
  <si>
    <t>08000/17</t>
  </si>
  <si>
    <t>08100/02</t>
  </si>
  <si>
    <t>08100/03</t>
  </si>
  <si>
    <t>08100/04</t>
  </si>
  <si>
    <t>08100/05</t>
  </si>
  <si>
    <t>08100/06</t>
  </si>
  <si>
    <t>08100/07</t>
  </si>
  <si>
    <t>08100/08</t>
  </si>
  <si>
    <t>08100/09</t>
  </si>
  <si>
    <t>08110/02</t>
  </si>
  <si>
    <t>08110/03</t>
  </si>
  <si>
    <t>08110/04</t>
  </si>
  <si>
    <t>08110/05</t>
  </si>
  <si>
    <t>08110/06</t>
  </si>
  <si>
    <t>08110/07</t>
  </si>
  <si>
    <t>08110/08</t>
  </si>
  <si>
    <t>08110/09</t>
  </si>
  <si>
    <t>08120/02</t>
  </si>
  <si>
    <t>08120/03</t>
  </si>
  <si>
    <t>08130/02</t>
  </si>
  <si>
    <t>08130/03</t>
  </si>
  <si>
    <t>08130/04</t>
  </si>
  <si>
    <t>08130/05</t>
  </si>
  <si>
    <t>08130/06</t>
  </si>
  <si>
    <t>08130/07</t>
  </si>
  <si>
    <t>08130/08</t>
  </si>
  <si>
    <t>08130/09</t>
  </si>
  <si>
    <t>08140/02</t>
  </si>
  <si>
    <t>08140/03</t>
  </si>
  <si>
    <t>08200/01</t>
  </si>
  <si>
    <t>08300/01</t>
  </si>
  <si>
    <t>08400/01</t>
  </si>
  <si>
    <t>95300/01</t>
  </si>
  <si>
    <t>95400/01</t>
  </si>
  <si>
    <t>95800/05</t>
  </si>
  <si>
    <t>95800/01</t>
  </si>
  <si>
    <t>95800/03</t>
  </si>
  <si>
    <t>95800/04</t>
  </si>
  <si>
    <t>95500/01</t>
  </si>
  <si>
    <t>95800/02</t>
  </si>
  <si>
    <t>56000/51</t>
  </si>
  <si>
    <t>58000/51</t>
  </si>
  <si>
    <t>56000/52</t>
  </si>
  <si>
    <t>00000/51</t>
  </si>
  <si>
    <t>58000/52</t>
  </si>
  <si>
    <t>66300/52</t>
  </si>
  <si>
    <t>66400/52</t>
  </si>
  <si>
    <t>66500/52</t>
  </si>
  <si>
    <t>66500/53</t>
  </si>
  <si>
    <t>66500/54</t>
  </si>
  <si>
    <t>68300/54</t>
  </si>
  <si>
    <t>68400/52</t>
  </si>
  <si>
    <t>68500/51</t>
  </si>
  <si>
    <t>76200/53</t>
  </si>
  <si>
    <t>76010/99</t>
  </si>
  <si>
    <t>76110/99</t>
  </si>
  <si>
    <t>76120/99</t>
  </si>
  <si>
    <t>76130/99</t>
  </si>
  <si>
    <t>76140/99</t>
  </si>
  <si>
    <t>76150/99</t>
  </si>
  <si>
    <t>76160/99</t>
  </si>
  <si>
    <t>76300/51</t>
  </si>
  <si>
    <t>76300/52</t>
  </si>
  <si>
    <t>76300/53</t>
  </si>
  <si>
    <t>76300/54</t>
  </si>
  <si>
    <t>76400/51</t>
  </si>
  <si>
    <t>76500/51</t>
  </si>
  <si>
    <t>76200/52</t>
  </si>
  <si>
    <t>77100/55</t>
  </si>
  <si>
    <t>77100/56</t>
  </si>
  <si>
    <t>77100/57</t>
  </si>
  <si>
    <t>77100/58</t>
  </si>
  <si>
    <t>77100/59</t>
  </si>
  <si>
    <t>77110/99</t>
  </si>
  <si>
    <t>77120/99</t>
  </si>
  <si>
    <t>77200/55</t>
  </si>
  <si>
    <t>77810/99</t>
  </si>
  <si>
    <t>77300/51</t>
  </si>
  <si>
    <t>77300/52</t>
  </si>
  <si>
    <t>77200/52</t>
  </si>
  <si>
    <t>77200/53</t>
  </si>
  <si>
    <t>77200/54</t>
  </si>
  <si>
    <t>77200/56</t>
  </si>
  <si>
    <t>77200/57</t>
  </si>
  <si>
    <t>77200/58</t>
  </si>
  <si>
    <t>77200/59</t>
  </si>
  <si>
    <t>77510/99</t>
  </si>
  <si>
    <t>77520/99</t>
  </si>
  <si>
    <t>77600/51</t>
  </si>
  <si>
    <t>77820/99</t>
  </si>
  <si>
    <t>77400/51</t>
  </si>
  <si>
    <t>77900/51</t>
  </si>
  <si>
    <t>86200/51</t>
  </si>
  <si>
    <t>86800/51</t>
  </si>
  <si>
    <t>86400/51</t>
  </si>
  <si>
    <t>89100/51</t>
  </si>
  <si>
    <t>89300/52</t>
  </si>
  <si>
    <t>96100/51</t>
  </si>
  <si>
    <t>96100/52</t>
  </si>
  <si>
    <t>89300/51</t>
  </si>
  <si>
    <t>89300/55</t>
  </si>
  <si>
    <t>96100/53</t>
  </si>
  <si>
    <t>96200/51</t>
  </si>
  <si>
    <t>08100/51</t>
  </si>
  <si>
    <t>08100/52</t>
  </si>
  <si>
    <t>08100/53</t>
  </si>
  <si>
    <t>08100/54</t>
  </si>
  <si>
    <t>08100/55</t>
  </si>
  <si>
    <t>08100/56</t>
  </si>
  <si>
    <t>08100/57</t>
  </si>
  <si>
    <t>08100/58</t>
  </si>
  <si>
    <t>08100/59</t>
  </si>
  <si>
    <t>08100/60</t>
  </si>
  <si>
    <t>08400/51</t>
  </si>
  <si>
    <t>99500/51</t>
  </si>
  <si>
    <t>99500/52</t>
  </si>
  <si>
    <t>99800/52</t>
  </si>
  <si>
    <t>99800/53</t>
  </si>
  <si>
    <t>51000/51</t>
  </si>
  <si>
    <t>52000/51</t>
  </si>
  <si>
    <t>00000/52</t>
  </si>
  <si>
    <t>30300/51</t>
  </si>
  <si>
    <t>71100/51</t>
  </si>
  <si>
    <t>71100/52</t>
  </si>
  <si>
    <t>71300/51</t>
  </si>
  <si>
    <t>71300/52</t>
  </si>
  <si>
    <t>71300/53</t>
  </si>
  <si>
    <t>71300/54</t>
  </si>
  <si>
    <t>71300/55</t>
  </si>
  <si>
    <t>71400/51</t>
  </si>
  <si>
    <t>71400/52</t>
  </si>
  <si>
    <t>72100/51</t>
  </si>
  <si>
    <t>72100/52</t>
  </si>
  <si>
    <t>72100/53</t>
  </si>
  <si>
    <t>72100/54</t>
  </si>
  <si>
    <t>72100/55</t>
  </si>
  <si>
    <t>72100/56</t>
  </si>
  <si>
    <t>72100/57</t>
  </si>
  <si>
    <t>73100/51</t>
  </si>
  <si>
    <t>74600/51</t>
  </si>
  <si>
    <t>73200/51</t>
  </si>
  <si>
    <t>71500/51</t>
  </si>
  <si>
    <t>71500/52</t>
  </si>
  <si>
    <t>71500/53</t>
  </si>
  <si>
    <t>71500/54</t>
  </si>
  <si>
    <t>71500/55</t>
  </si>
  <si>
    <t>71500/56</t>
  </si>
  <si>
    <t>72010/99</t>
  </si>
  <si>
    <t>72200/51</t>
  </si>
  <si>
    <t>72200/52</t>
  </si>
  <si>
    <t>72200/53</t>
  </si>
  <si>
    <t>72200/54</t>
  </si>
  <si>
    <t>72200/55</t>
  </si>
  <si>
    <t>72200/56</t>
  </si>
  <si>
    <t>72300/51</t>
  </si>
  <si>
    <t>72300/52</t>
  </si>
  <si>
    <t>72300/53</t>
  </si>
  <si>
    <t>72300/54</t>
  </si>
  <si>
    <t>72300/55</t>
  </si>
  <si>
    <t>72300/56</t>
  </si>
  <si>
    <t>73100/52</t>
  </si>
  <si>
    <t>73100/53</t>
  </si>
  <si>
    <t>74500/99</t>
  </si>
  <si>
    <t>74100/55</t>
  </si>
  <si>
    <t>74100/56</t>
  </si>
  <si>
    <t>74100/57</t>
  </si>
  <si>
    <t>74100/58</t>
  </si>
  <si>
    <t>74100/59</t>
  </si>
  <si>
    <t>74100/99</t>
  </si>
  <si>
    <t>74200/55</t>
  </si>
  <si>
    <t>74300/51</t>
  </si>
  <si>
    <t>74300/52</t>
  </si>
  <si>
    <t>74200/52</t>
  </si>
  <si>
    <t>74200/53</t>
  </si>
  <si>
    <t>74200/54</t>
  </si>
  <si>
    <t>74200/56</t>
  </si>
  <si>
    <t>74200/57</t>
  </si>
  <si>
    <t>74200/58</t>
  </si>
  <si>
    <t>74200/59</t>
  </si>
  <si>
    <t>74400/51</t>
  </si>
  <si>
    <t>71200/52</t>
  </si>
  <si>
    <t>71200/54</t>
  </si>
  <si>
    <t>71200/51</t>
  </si>
  <si>
    <t>70100/51</t>
  </si>
  <si>
    <t>70100/52</t>
  </si>
  <si>
    <t>71200/53</t>
  </si>
  <si>
    <t>70200/52</t>
  </si>
  <si>
    <t>70200/53</t>
  </si>
  <si>
    <t>70200/54</t>
  </si>
  <si>
    <t>70200/55</t>
  </si>
  <si>
    <t>70200/56</t>
  </si>
  <si>
    <t>70200/57</t>
  </si>
  <si>
    <t>70200/58</t>
  </si>
  <si>
    <t>70200/59</t>
  </si>
  <si>
    <t>70200/60</t>
  </si>
  <si>
    <t>70300/51</t>
  </si>
  <si>
    <t>70300/52</t>
  </si>
  <si>
    <t>70300/53</t>
  </si>
  <si>
    <t>70300/54</t>
  </si>
  <si>
    <t>70300/55</t>
  </si>
  <si>
    <t>74900/51</t>
  </si>
  <si>
    <t>81200/51</t>
  </si>
  <si>
    <t>81400/51</t>
  </si>
  <si>
    <t>81800/51</t>
  </si>
  <si>
    <t>84100/51</t>
  </si>
  <si>
    <t>84300/51</t>
  </si>
  <si>
    <t>91100/52</t>
  </si>
  <si>
    <t>91400/52</t>
  </si>
  <si>
    <t>91300/52</t>
  </si>
  <si>
    <t>91700/52</t>
  </si>
  <si>
    <t>91500/52</t>
  </si>
  <si>
    <t>91200/52</t>
  </si>
  <si>
    <t>03100/51</t>
  </si>
  <si>
    <t>03100/52</t>
  </si>
  <si>
    <t>03100/53</t>
  </si>
  <si>
    <t>03100/54</t>
  </si>
  <si>
    <t>03100/55</t>
  </si>
  <si>
    <t>03100/56</t>
  </si>
  <si>
    <t>03100/57</t>
  </si>
  <si>
    <t>03100/58</t>
  </si>
  <si>
    <t>03100/59</t>
  </si>
  <si>
    <t>03100/60</t>
  </si>
  <si>
    <t>03400/51</t>
  </si>
  <si>
    <t>95500/51</t>
  </si>
  <si>
    <t>95500/52</t>
  </si>
  <si>
    <t>26200/01</t>
  </si>
  <si>
    <t>43500/02</t>
  </si>
  <si>
    <t>11401/01</t>
  </si>
  <si>
    <t>12200/09</t>
  </si>
  <si>
    <t>81600/51</t>
  </si>
  <si>
    <t>84400/51</t>
  </si>
  <si>
    <t>-12900/05</t>
  </si>
  <si>
    <t>38010/49</t>
  </si>
  <si>
    <t>38000/04</t>
  </si>
  <si>
    <t>-33420/10</t>
  </si>
  <si>
    <t>46500/05</t>
  </si>
  <si>
    <t>46500/06</t>
  </si>
  <si>
    <t>48400/02</t>
  </si>
  <si>
    <t>48600/02</t>
  </si>
  <si>
    <t>48900/01</t>
  </si>
  <si>
    <t>26900/01</t>
  </si>
  <si>
    <t xml:space="preserve">EX CPAS </t>
  </si>
  <si>
    <t>Lib. Code éco</t>
  </si>
  <si>
    <t xml:space="preserve">Code éco </t>
  </si>
  <si>
    <t>Ordin./Extra</t>
  </si>
  <si>
    <t xml:space="preserve">Code regroup. </t>
  </si>
  <si>
    <t>Libellé compte général</t>
  </si>
  <si>
    <t>Libellé contre-partie</t>
  </si>
  <si>
    <t>Compte de contre-partie</t>
  </si>
  <si>
    <t>Compte particulier CG</t>
  </si>
  <si>
    <t>Compte particulier contre-partie</t>
  </si>
  <si>
    <t xml:space="preserve">Pour jouter des lignes </t>
  </si>
  <si>
    <t>1/ Toujours copier une ligne existante</t>
  </si>
  <si>
    <t>2/ Toujours travailler à la maille ligne jamais cellule. Donc ne pas ajouter, copier, insérer des cellules</t>
  </si>
  <si>
    <t xml:space="preserve">Remarques </t>
  </si>
  <si>
    <t xml:space="preserve">1/Ne jamais modifier le contenu de cellule à droite d'un tableau même si elles paraissent vides </t>
  </si>
  <si>
    <t xml:space="preserve">Messages d'erreurs </t>
  </si>
  <si>
    <t xml:space="preserve">Liste des CE </t>
  </si>
  <si>
    <t xml:space="preserve">Onglet </t>
  </si>
  <si>
    <t>Message</t>
  </si>
  <si>
    <t>Existence liaison CG-&gt;Ce</t>
  </si>
  <si>
    <t>Le code économique n'est pas défini dans l'onglet CG-&gt;CE</t>
  </si>
  <si>
    <t xml:space="preserve">Explication </t>
  </si>
  <si>
    <t xml:space="preserve">Le compte général n'est pas défini dans l'onglet CG </t>
  </si>
  <si>
    <t>Onglet CG</t>
  </si>
  <si>
    <t>Attention CE pas dans CG-&gt;CE</t>
  </si>
  <si>
    <t>Attention CG pas dans  CG</t>
  </si>
  <si>
    <t>Référence code économique du CG est O mais n'est pas défini dans l'onglet CG-&gt;CE</t>
  </si>
  <si>
    <t>Onglet CG-&gt;CE</t>
  </si>
  <si>
    <t>Attention CE pas dans Liste des CE</t>
  </si>
  <si>
    <t>Le code économique n'est pas défini dans la liste des CE</t>
  </si>
  <si>
    <t>Compte générique</t>
  </si>
  <si>
    <t>W</t>
  </si>
  <si>
    <t>Erreur/
Warning</t>
  </si>
  <si>
    <t>Le compte général ne peut être contrôlé car il est générique (des "x" dans la définition)</t>
  </si>
  <si>
    <t>Le compte de contre-partie n'est pas défini dans l'onglet CG</t>
  </si>
  <si>
    <t>Compte générique de contre-partie</t>
  </si>
  <si>
    <t>Le compte général de contre partie ne peut être contrôlé car il est générique (des "x" dans la définition)</t>
  </si>
  <si>
    <t>7x</t>
  </si>
  <si>
    <t>Tiers(PL Interne)</t>
  </si>
  <si>
    <t>61999</t>
  </si>
  <si>
    <t>62999</t>
  </si>
  <si>
    <t>63999</t>
  </si>
  <si>
    <t>71999</t>
  </si>
  <si>
    <t>72999</t>
  </si>
  <si>
    <t>65999</t>
  </si>
  <si>
    <t>Facturation interne de personnel</t>
  </si>
  <si>
    <t>Facturation interne de transfert</t>
  </si>
  <si>
    <t>Facturation interne de dette</t>
  </si>
  <si>
    <t>Facturation interne de fonctionnement</t>
  </si>
  <si>
    <t>73999</t>
  </si>
  <si>
    <t>75999</t>
  </si>
  <si>
    <t>031-01</t>
  </si>
  <si>
    <t>032-01</t>
  </si>
  <si>
    <t>033-01</t>
  </si>
  <si>
    <t>035-01</t>
  </si>
  <si>
    <t>081-01</t>
  </si>
  <si>
    <t>082-01</t>
  </si>
  <si>
    <t>083-01</t>
  </si>
  <si>
    <t>085-01</t>
  </si>
  <si>
    <t>Réparation de dommages</t>
  </si>
  <si>
    <t>Annexe 1</t>
  </si>
  <si>
    <t>4)       réservée aux dépenses ordinaires</t>
  </si>
  <si>
    <t>O = obligatoire</t>
  </si>
  <si>
    <t>F = facultatif</t>
  </si>
  <si>
    <t>5)       O = ordinaire</t>
  </si>
  <si>
    <t>6)       Contient le numéro du compte général auquel le code économique est lié</t>
  </si>
  <si>
    <t>7)       Contient le code totalisateur du groupe économique du code</t>
  </si>
  <si>
    <t>NOUVEAUX CODES</t>
  </si>
  <si>
    <t>1. RECETTES ET DEPENSES COURANTES POUR BIENS ET SERVICES</t>
  </si>
  <si>
    <t>10. CORRECTIONS DES DEPENSES COURANTES POUR BIENS ET SERVICES</t>
  </si>
  <si>
    <t>106. NOTES DE CREDIT, RISTOURNES ET RECUPERATIONS</t>
  </si>
  <si>
    <t>Notes de crédit et ristournes du service ordinaire</t>
  </si>
  <si>
    <t>Récupérations de charges de personnel payées indûment</t>
  </si>
  <si>
    <t>régularisations de charges de personnel qui n'est plus en service ou quand un  mandat négatif en dop n'est plus possible</t>
  </si>
  <si>
    <t>11. DEPENSES DE PERSONNEL</t>
  </si>
  <si>
    <t>111. TRAITEMENTS</t>
  </si>
  <si>
    <t>Traitements du personnel communal statutaire</t>
  </si>
  <si>
    <t>Nouvel intitulé - ne reprend que le personnel statutaire (à l'exception des heures supplémentaires imputées au 111-08)</t>
  </si>
  <si>
    <t>Traitements du personnel ACS</t>
  </si>
  <si>
    <t>Recettes A.C.S. voir 465-05</t>
  </si>
  <si>
    <t>Traitements du personnel subventionné</t>
  </si>
  <si>
    <t>NOUVEAU CODE - personnel subventionné hors ACS</t>
  </si>
  <si>
    <t>A ventiler en fonction de la catégorie du personnel</t>
  </si>
  <si>
    <t>Traitements des mandataires communaux</t>
  </si>
  <si>
    <t>NOUVEAU CODE (vient du 111/21)</t>
  </si>
  <si>
    <t>Traitements du personnel contractuel à charge de la commune</t>
  </si>
  <si>
    <t xml:space="preserve">NOUVEAU CODE  </t>
  </si>
  <si>
    <t>111-08</t>
  </si>
  <si>
    <t xml:space="preserve">Indemnités de prestations du personnel </t>
  </si>
  <si>
    <t>Nouvel intitulé - Prestations qui n'ont pas un caractère permanent (préparation des élections). S'applique à l'ensemble du personnel</t>
  </si>
  <si>
    <t>supprimé (A ventiler en fonction de la catégorie du personnel)</t>
  </si>
  <si>
    <t>111-11</t>
  </si>
  <si>
    <t>Traitements a charge de l’autorité supérieure du personnel enseignant</t>
  </si>
  <si>
    <t>111-12</t>
  </si>
  <si>
    <t>Traitements a charge de la commune du personnel enseignant</t>
  </si>
  <si>
    <t>111-19</t>
  </si>
  <si>
    <t>Indemnités de prestations du personnel enseignant</t>
  </si>
  <si>
    <t>111-22</t>
  </si>
  <si>
    <t>Jetons de présence des mandataires communaux</t>
  </si>
  <si>
    <t>112. ALLOCATIONS SOCIALES</t>
  </si>
  <si>
    <t>Pécules de vacances du personnel communal statutaire</t>
  </si>
  <si>
    <t>Nouvel intitulé</t>
  </si>
  <si>
    <t>Pécules de vacances du personnel A.C.S.</t>
  </si>
  <si>
    <t>Pécule de vacances du personnel subventionné</t>
  </si>
  <si>
    <t>NOUVEAU CODE</t>
  </si>
  <si>
    <t>Pécule de vacances des mandataires communaux</t>
  </si>
  <si>
    <t>112-05</t>
  </si>
  <si>
    <t>Pécule de vacances du personnel contractuel à charge de la commune</t>
  </si>
  <si>
    <t>112-12</t>
  </si>
  <si>
    <t>Pécules de vacances à charge de la commune du personnel enseignant</t>
  </si>
  <si>
    <t>112-21</t>
  </si>
  <si>
    <t>Indemnités de dernière maladie et de funérailles</t>
  </si>
  <si>
    <t>Autres allocations et interventions sociales</t>
  </si>
  <si>
    <t>113. COTISATIONS PATRONALES</t>
  </si>
  <si>
    <t>Pensions: Repasser en CRUNC</t>
  </si>
  <si>
    <t>Cotisations patronales a l’onssapl pour le personnel communal statutaire</t>
  </si>
  <si>
    <t>Cotisations patronales a l’onssapl pour le personnel A.C.S.</t>
  </si>
  <si>
    <t>Cotisations patronales a l’onssapl pour le personnel subventionné</t>
  </si>
  <si>
    <t>Cotisations patronales a l’onssapl pour les mandataires communaux</t>
  </si>
  <si>
    <t>113-05</t>
  </si>
  <si>
    <t>Cotisations patronales a l’onssapl pour le personnel contracuel à charge de la commune</t>
  </si>
  <si>
    <t>113-08</t>
  </si>
  <si>
    <t xml:space="preserve">Cotisations patronales a l’onssapl des indemnités de prestations du personnel </t>
  </si>
  <si>
    <t>Nouvel intitulé - S'applique à l'ensemble du personnel</t>
  </si>
  <si>
    <t>113-12</t>
  </si>
  <si>
    <t>Cotisations patronales a l’onssapl a charge de la commune pour le personnel enseignant</t>
  </si>
  <si>
    <t>113-19</t>
  </si>
  <si>
    <t>Cotisations patronales a l’onssapl des indemnités de prestations du personnel enseignant</t>
  </si>
  <si>
    <t>113-21</t>
  </si>
  <si>
    <t>Cotisations patronales a la caisse de répartition  des pensions du personnel communal</t>
  </si>
  <si>
    <t>communes affiliées à l'ONSS APL</t>
  </si>
  <si>
    <t>113-22</t>
  </si>
  <si>
    <t>Cotisations patronales a la caisse de pension du personnel communal</t>
  </si>
  <si>
    <t>système de caisse communam</t>
  </si>
  <si>
    <t>113-23</t>
  </si>
  <si>
    <t xml:space="preserve">Cotisations patronale pour le 2ième pilier en faveur du personnel contractuel </t>
  </si>
  <si>
    <t xml:space="preserve">NOUVEAU CODE -introduit via la circulaire de cloture des comptes et circulaire budgétaires communales </t>
  </si>
  <si>
    <t>113-31</t>
  </si>
  <si>
    <t>Cotisations patronales a charge de la commune a la caisse de répartition des pensions du personnel enseignant</t>
  </si>
  <si>
    <t>113-32</t>
  </si>
  <si>
    <t>Cotisations patronales a charge de la commune a la caisse communale de pension du personnel enseignant</t>
  </si>
  <si>
    <t>113-48</t>
  </si>
  <si>
    <t>Pensions gérées par un fonds privé (Ethias, Axa, Fortis,…)</t>
  </si>
  <si>
    <t>115. FRAIS DE DEPLACEMENTS ET AUTRES AVANTAGES PECUNIAIRES</t>
  </si>
  <si>
    <t>Frais de déplacements du domicile au lieu de travail du personnel statutaire</t>
  </si>
  <si>
    <t>Frais de déplacements du domicile au lieu de travail du A.C.S.</t>
  </si>
  <si>
    <t>Frais de déplacements du domicile au lieu de travail du personnel subventionné</t>
  </si>
  <si>
    <t>115-05</t>
  </si>
  <si>
    <t>Frais de déplacements du domicile au lieu de travail du personnel contractuel à charge de la commune</t>
  </si>
  <si>
    <t>115-12</t>
  </si>
  <si>
    <t>Frais de déplacements du domicile au lieu de travail du personnel enseignant</t>
  </si>
  <si>
    <t>supprimé (A ventiler en fonction de la catégorie du personnel</t>
  </si>
  <si>
    <t>115-21</t>
  </si>
  <si>
    <t>Transports gratuit assures par la commune</t>
  </si>
  <si>
    <t xml:space="preserve">supprimé </t>
  </si>
  <si>
    <t>115-41</t>
  </si>
  <si>
    <t>Autres interventions et avantages en numéraires pour le personnel statutaire</t>
  </si>
  <si>
    <t>115-42</t>
  </si>
  <si>
    <t>Autres interventions et avantages en numéraires pour le personnel A.C.S.</t>
  </si>
  <si>
    <t>115-43</t>
  </si>
  <si>
    <t>Autres interventions et avantages en numéraires pour le personnel subventionné</t>
  </si>
  <si>
    <t>115-44</t>
  </si>
  <si>
    <t>Autres interventions et avantages en numéraires pour le personnel enseignant</t>
  </si>
  <si>
    <t xml:space="preserve"> NOUVEAU CODE Vient du 115-43</t>
  </si>
  <si>
    <t>115-45</t>
  </si>
  <si>
    <t>Autres interventions et avantages en numéraires pour le personnel contractuel à charge de la commune</t>
  </si>
  <si>
    <t>116. CHARGES DE PENSIONS ET RENTES</t>
  </si>
  <si>
    <t>Pensions directement à charge de la commune</t>
  </si>
  <si>
    <t>Pensions pour mandataires</t>
  </si>
  <si>
    <t>Rentes directement à charge de la commune</t>
  </si>
  <si>
    <t>117. COTISATIONS ACCIDENTS DE TRAVAIL ET MALADIES PROFESSIONNELLES</t>
  </si>
  <si>
    <t>Primes versées pour couvrir l’assurance contre les accidents de travail</t>
  </si>
  <si>
    <t>117-01, 117-02, 117-03, 117-04, 117-06 (A ventiler en fonction de la catégorie du personnel)</t>
  </si>
  <si>
    <t>Cotisations versées au service médical du travail</t>
  </si>
  <si>
    <t>118. SERVICE SOCIAL COLLECTIF ET AUTRES SERVICES SOCIAUX</t>
  </si>
  <si>
    <t>118-01</t>
  </si>
  <si>
    <t>Cotisations au service social collectif</t>
  </si>
  <si>
    <t>118-02</t>
  </si>
  <si>
    <t>Cotisations au autres services sociaux</t>
  </si>
  <si>
    <t>12. ACHATS DE BIENS NON DURABLES ET DE SERVICES</t>
  </si>
  <si>
    <t>121. REMBOURSEMENT DE FRAIS ET INDEMNITES DE SERVICE</t>
  </si>
  <si>
    <t xml:space="preserve">Frais de déplacements et de séjour du personnel communal </t>
  </si>
  <si>
    <t>121-02</t>
  </si>
  <si>
    <t>Indemnités de logement du personnel communal</t>
  </si>
  <si>
    <t>121-03</t>
  </si>
  <si>
    <t>Indemnités de frais d’habillement du personnel communal</t>
  </si>
  <si>
    <t>121-04</t>
  </si>
  <si>
    <t>Frais de déplacements et de séjour des mandataires</t>
  </si>
  <si>
    <t>121-48</t>
  </si>
  <si>
    <t>Indemnités diverses</t>
  </si>
  <si>
    <t>122. HONORAIRES ET DEPENSES DE PERSONNEL ETRANGER A L’ADMINISTRATION</t>
  </si>
  <si>
    <t>Honoraires et indemnités pour expertises</t>
  </si>
  <si>
    <t>122-02</t>
  </si>
  <si>
    <t>Honoraires et indemnités pour études et travaux du service ordinaire</t>
  </si>
  <si>
    <t>122-03</t>
  </si>
  <si>
    <t>Honoraires et indemnités pour avocats, médecins et personnel paramédical</t>
  </si>
  <si>
    <t>122-04</t>
  </si>
  <si>
    <t>Droits d’auteur, honoraires et indemnités pour artistes, professeurs, traducteurs, orateurs et guides</t>
  </si>
  <si>
    <t xml:space="preserve"> Nouvel intitulé - Ajout de traducteurs</t>
  </si>
  <si>
    <t>122-05</t>
  </si>
  <si>
    <t>Jetons de présence des commissions et jurys</t>
  </si>
  <si>
    <t>Remboursement des charges du personnel détaché dans la commune</t>
  </si>
  <si>
    <t>122-06 ou 122-07 (art 60)</t>
  </si>
  <si>
    <t>122-48</t>
  </si>
  <si>
    <t>Indemnités pour autres prestations</t>
  </si>
  <si>
    <t>123. DEPENSES DE FONCTIONNEMENT ADMINISTRATIF</t>
  </si>
  <si>
    <t>123-01</t>
  </si>
  <si>
    <t>Fournitures administratives pour gestion de stocks</t>
  </si>
  <si>
    <t>123-03</t>
  </si>
  <si>
    <t>Fournitures administratives pour gestion de stocks destinées à la revente</t>
  </si>
  <si>
    <t>Cartes d'identité, passeports, cartes touristiques, livres sur la commune,…</t>
  </si>
  <si>
    <t>Prestations administratives de tiers spécifiques à la fonction</t>
  </si>
  <si>
    <t>Frais de correspondance</t>
  </si>
  <si>
    <t>Frais de télécommunication</t>
  </si>
  <si>
    <t>entretien du matériel loué uniquement</t>
  </si>
  <si>
    <t>consommable , contrats de maintenance et d'entretien, location de matériel informatique</t>
  </si>
  <si>
    <t>123-14</t>
  </si>
  <si>
    <t>Prestations du service médical du travail</t>
  </si>
  <si>
    <t>123-15</t>
  </si>
  <si>
    <t>Frais de procédure et de poursuite</t>
  </si>
  <si>
    <t>123-06 ou 123-48</t>
  </si>
  <si>
    <t>123-16</t>
  </si>
  <si>
    <t>123-17</t>
  </si>
  <si>
    <t>123-18</t>
  </si>
  <si>
    <t>Frais d’organisation des examens</t>
  </si>
  <si>
    <t>123-20</t>
  </si>
  <si>
    <t>Frais de ventes et locations spécifiques à la fonction</t>
  </si>
  <si>
    <t>124. DEPENSES DE FONCTIONNEMENT TECHNIQUE</t>
  </si>
  <si>
    <t>124-01</t>
  </si>
  <si>
    <t>Fournitures techniques pour la gestion de stocks</t>
  </si>
  <si>
    <t>124-03</t>
  </si>
  <si>
    <t>Fournitures techniques pour gestion de stocks destinées à la revente</t>
  </si>
  <si>
    <t>Fournitures, entretien et location des vêtements de travail pour le personnel communal</t>
  </si>
  <si>
    <t>Prestations techniques de tiers spécifiques à la fonction</t>
  </si>
  <si>
    <t>Assurances diverses (R.C., vol, incendie, mobilier, etc.)</t>
  </si>
  <si>
    <t>Uniquement cas spécifiques ex: expositions par différence avec les immeubles et véhicules</t>
  </si>
  <si>
    <t>Impôts, taxes et redevances divers spécifiques à la fonction</t>
  </si>
  <si>
    <t>124-12</t>
  </si>
  <si>
    <t>Location et entretien des fournitures techniques</t>
  </si>
  <si>
    <t>entretien des fournitures louées uniquement</t>
  </si>
  <si>
    <t>hors bâtiments et véhicules</t>
  </si>
  <si>
    <t>124-21</t>
  </si>
  <si>
    <t>Fournitures pour remises de prix, de jouets, etc.</t>
  </si>
  <si>
    <t>si supprimé, alors 124-02 ou 124-48</t>
  </si>
  <si>
    <t>124-22</t>
  </si>
  <si>
    <t>Frais de voyages scolaires, excursions, classes de plein air</t>
  </si>
  <si>
    <t>si supprimé, alors 124-48</t>
  </si>
  <si>
    <t>124-23</t>
  </si>
  <si>
    <t>Frais d’organisation de repas scolaires</t>
  </si>
  <si>
    <t>si supprimé, alors 124-04 ou 124-48</t>
  </si>
  <si>
    <t>124-24</t>
  </si>
  <si>
    <t>Autres avantages scolaires</t>
  </si>
  <si>
    <t>125. DEPENSES DE FONCTIONNEMENT DES BATIMENTS</t>
  </si>
  <si>
    <t>125-01</t>
  </si>
  <si>
    <t>Fournitures pour les bâtiments pour gestion de stocks</t>
  </si>
  <si>
    <t>Fournitures pour les bâtiments pour consommation directe</t>
  </si>
  <si>
    <t>Fournitures de combustibles pour le chauffage des bâtiments</t>
  </si>
  <si>
    <t>frais de chauffage quel que soit le système (mazout, gaz, électricité,…)</t>
  </si>
  <si>
    <t>Impôts, taxes et redevances divers sur biens immobiliers</t>
  </si>
  <si>
    <t>125-12</t>
  </si>
  <si>
    <t>Fournitures d’électricité pour les bâtiments</t>
  </si>
  <si>
    <t>hors chauffage</t>
  </si>
  <si>
    <t>125-13</t>
  </si>
  <si>
    <t>Fournitures de gaz pour les bâtiments</t>
  </si>
  <si>
    <t>125-15</t>
  </si>
  <si>
    <t>Fournitures d’eau pour les bâtiments</t>
  </si>
  <si>
    <t>126. LOYERS ET CHARGES LOCATIVES DES IMMEUBLES</t>
  </si>
  <si>
    <t>Loyers et charges locatives des immeubles loués</t>
  </si>
  <si>
    <t>127. DEPENSES DE FONCTIONNEMENT DES VEHICULES</t>
  </si>
  <si>
    <t>127-01</t>
  </si>
  <si>
    <t>Fournitures pour les véhicules pour gestion de stocks</t>
  </si>
  <si>
    <t>Fournitures pour les véhicules de matières pour consommation directe</t>
  </si>
  <si>
    <t>127-03</t>
  </si>
  <si>
    <t>Fournitures d’huiles et de carburant pour les véhicules</t>
  </si>
  <si>
    <t>Location du matériel de transport</t>
  </si>
  <si>
    <t>Autres frais sur les véhicules</t>
  </si>
  <si>
    <t>128. FRAIS DE GESTION FINANCIERE</t>
  </si>
  <si>
    <t>16. VENTES DE BIENS NON DURABLES ET DE SERVICES</t>
  </si>
  <si>
    <t>161. PRESTATIONS POUR LES ENTREPRISES ET LES MENAGES</t>
  </si>
  <si>
    <t>Produits de prestations directes concernant la fonction</t>
  </si>
  <si>
    <t>Produits des ventes de biens concernant la fonction</t>
  </si>
  <si>
    <t>Produits de location mobilière relative à la fonction</t>
  </si>
  <si>
    <t>Produits des droits d’entrée</t>
  </si>
  <si>
    <t>Produits des concessions de droits accordées</t>
  </si>
  <si>
    <t>Récupérations des frais de procédure et de poursuite</t>
  </si>
  <si>
    <t>Interventions des parents dans les transports scolaires</t>
  </si>
  <si>
    <t>Interventions des parents dans les repas scolaires</t>
  </si>
  <si>
    <t>Interventions des parents dans la surveillance et les cours</t>
  </si>
  <si>
    <t>Interventions des parents dans les classes de plein air et de neige</t>
  </si>
  <si>
    <t>Produits des droits forestiers, d’affouage et d’abattage</t>
  </si>
  <si>
    <t>161-12</t>
  </si>
  <si>
    <t>Produits de la vente des coupes de bois sur pied</t>
  </si>
  <si>
    <t>161-13</t>
  </si>
  <si>
    <t>Produits de la vente des bois abattus</t>
  </si>
  <si>
    <t>161-14</t>
  </si>
  <si>
    <t>Remboursements des avantages en nature du personnel et des mandataires</t>
  </si>
  <si>
    <t>Produits et récupérations divers relatifs à la fonction</t>
  </si>
  <si>
    <t>162. PRESTATIONS POUR LES POUVOIRS PUBLICS</t>
  </si>
  <si>
    <t>163. LOCATIONS IMMOBILIERES AUX ENTREPRISES ET AUX MENAGES</t>
  </si>
  <si>
    <t>Produits des locations immobilières aux entreprises et aux ménages</t>
  </si>
  <si>
    <t>164. LOCATIONS IMMOBILIERES AUX POUVOIRS PUBLICS</t>
  </si>
  <si>
    <t>164-01</t>
  </si>
  <si>
    <t>Produits des locations immobilières aux entreprises et aux pouvoirs publics</t>
  </si>
  <si>
    <t>18. REMBOURSEMENT DES TRAVAUX POUR L’ENTRETIEN DES VOIRIES ET DES COURS D’EAU</t>
  </si>
  <si>
    <t>180. PRODUITS DE LA VOIRIE</t>
  </si>
  <si>
    <t>180-01</t>
  </si>
  <si>
    <t>Récupérations des travaux exécutés pour le compte de tiers</t>
  </si>
  <si>
    <t>180-02</t>
  </si>
  <si>
    <t>Droits de passage</t>
  </si>
  <si>
    <t>Y compris la redevance pour occupation de voirie par les intercommunales d'énergie</t>
  </si>
  <si>
    <t>180-48</t>
  </si>
  <si>
    <t>Produits des interventions diverses</t>
  </si>
  <si>
    <t>2. CHARGES FINANCIERES, PERTES ET PROFITS DES ENTREPRISES</t>
  </si>
  <si>
    <t>20. CORRECTIONS DES CHARGES FINANCIERES ET DES PERTES DES ENTREPRISES</t>
  </si>
  <si>
    <t>206. RECUPERATIONS DES CHARGES FINANCIERES ET DES PERTES DES ENTREPRISES</t>
  </si>
  <si>
    <t>Récupération des charges financières et des pertes des entreprises</t>
  </si>
  <si>
    <t>21. CHARGES FINANCIERES DE LA DETTE ET AUTRES CHARGES FINANCIERES</t>
  </si>
  <si>
    <t>211. CHARGES FINANCIERES DES EMPRUNTS A CHARGE DE LA COMMUNE</t>
  </si>
  <si>
    <t>Charges financières des emprunts à charge de la commune</t>
  </si>
  <si>
    <t>7X</t>
  </si>
  <si>
    <t>211-01 ou 211-02 (Charges financières des emprunts à destination spécifique accordés par les  pouvoirs publics supérieurs)</t>
  </si>
  <si>
    <t>Charges financières de locations financements</t>
  </si>
  <si>
    <t>Charges financières des emprunts d’assainissement</t>
  </si>
  <si>
    <t>212. CHARGES FINANCIERES DES EMPRUNTS A CHARGE DE L’AUTORITE SUPERIEURE</t>
  </si>
  <si>
    <t>Charges Financières des emprunts à charge de l’autorité supérieure</t>
  </si>
  <si>
    <t>213. CHARGES FINANCIERES DES EMPRUNTS POUR COMPTE DE TIERS</t>
  </si>
  <si>
    <t>Charges financières des emprunts pour compte de tiers</t>
  </si>
  <si>
    <t>214. INTERETS DEBITEURS</t>
  </si>
  <si>
    <t xml:space="preserve">Intérêts débiteurs des comptes financiers   </t>
  </si>
  <si>
    <t>Intitulé modifié qui regroupe les 3 anciens codes 214</t>
  </si>
  <si>
    <t>215. INTERETS DE RETARD, MORATOIRES ET CHARGES ASSIMILES</t>
  </si>
  <si>
    <t>Intérêts moratoires, de retard et assimilés</t>
  </si>
  <si>
    <t>215-02</t>
  </si>
  <si>
    <t>Amendes et astreintes</t>
  </si>
  <si>
    <t>Y compris PV de roulage.</t>
  </si>
  <si>
    <t>CRUNC</t>
  </si>
  <si>
    <t>216. DIFFERENCE DE CHANGE A CHARGE</t>
  </si>
  <si>
    <t>218. INTERETS DEBITEURS D’EMPRUNTS GARANTIS</t>
  </si>
  <si>
    <t>Intérêts débiteurs d’emprunts contractés par des tiers et garantis par la commune</t>
  </si>
  <si>
    <t>219. RENTES VIAGERES ET PERPETUELLES A PAYER</t>
  </si>
  <si>
    <t>22. PARTICIPATIONS AUX PERTES D'EXPLOITATION DES ENTREPRISES PUBLIQUES</t>
  </si>
  <si>
    <t>221. PERTES D’EXPLOITATION DES REGIES ET AUTRES ENTREPRISES PULIQUES</t>
  </si>
  <si>
    <t>Regroupement des codes 221 et 225</t>
  </si>
  <si>
    <t>221-01</t>
  </si>
  <si>
    <t>Participations aux pertes d’exploitation des régies communales</t>
  </si>
  <si>
    <t>221-02</t>
  </si>
  <si>
    <t>Participations aux pertes d’exploitation des régies autonomes</t>
  </si>
  <si>
    <t>221-03</t>
  </si>
  <si>
    <t>Participations aux pertes d’exploitation des autres entreprises publiques</t>
  </si>
  <si>
    <t>NOUVEAU CODE - vient du 225-01</t>
  </si>
  <si>
    <t>222. PERTES D’EXPLOITATION DES INTERCOMMUNALES</t>
  </si>
  <si>
    <t>222-01</t>
  </si>
  <si>
    <t>Participations aux pertes d’exploitation des intercommunales</t>
  </si>
  <si>
    <t>26. INTERETS ET AUTRES PRODUITS FINANCIERS</t>
  </si>
  <si>
    <t>261. INTERETS CREDITEURS</t>
  </si>
  <si>
    <t>Intérêts créditeurs des prêts accordés à plus d’un an</t>
  </si>
  <si>
    <t>262. RISTOURNES D’INTERETS D’EMPRUNTS</t>
  </si>
  <si>
    <t>262-01</t>
  </si>
  <si>
    <t>Ristournes sur intérêts des emprunts</t>
  </si>
  <si>
    <t>supprimé</t>
  </si>
  <si>
    <t>263. REMBOURSEMENTS DES CHARGES FINANCIERES D’EMPRUNTS</t>
  </si>
  <si>
    <t>Remboursements des charges financières des emprunts à charge de tiers</t>
  </si>
  <si>
    <t>264. INTERETS CREDITEURS</t>
  </si>
  <si>
    <t>Intérêts créditeurs sur les comptes financiers</t>
  </si>
  <si>
    <t>Nouvel intitulé regroupe les anciens 264</t>
  </si>
  <si>
    <t>265. INTERETS DE RETARD CREDITEURS</t>
  </si>
  <si>
    <t>266. BENEFICES DE CHANGE</t>
  </si>
  <si>
    <t>Bénéfices de change</t>
  </si>
  <si>
    <t>268. RECUPERATION DES CHARGES FINANCIERES DES EMPRUNTS GARANTIS PAR LA COMMUNE</t>
  </si>
  <si>
    <t>Récupération sur tiers des charges financières d’emprunts garantis par la commune</t>
  </si>
  <si>
    <t>269. RENTES VIAGERES ET PERPETUELLES</t>
  </si>
  <si>
    <t>Produits des rentes viagères et perpétuelles</t>
  </si>
  <si>
    <t>27. PARTICIPATIONS AUX BENEFICES D’EXPLOITATION DES ENTREPRISES PUBLIQUES</t>
  </si>
  <si>
    <t>271. PARTICIPATIONS DANS LES BENEFICES DES REGIES  ET AUTRES ENTREPRISES PUBLIQUES</t>
  </si>
  <si>
    <t>Regroupement des codes 271 et 275</t>
  </si>
  <si>
    <t>271-01</t>
  </si>
  <si>
    <t>Participations dans les bénéfices des régies communales</t>
  </si>
  <si>
    <t>271-02</t>
  </si>
  <si>
    <t>Participations dans les bénéfices des régies autonomes</t>
  </si>
  <si>
    <t>271-03</t>
  </si>
  <si>
    <t>Participations dans les bénéfices des autres entreprises publiques</t>
  </si>
  <si>
    <t>272. DIVIDENDES DES INTERCOMMUNALES</t>
  </si>
  <si>
    <t>Dividendes de participations dans les intercommunales</t>
  </si>
  <si>
    <t>274. DIVIDENDES DE DEXIA</t>
  </si>
  <si>
    <t>274-01</t>
  </si>
  <si>
    <t>Dividendes de participations dans DEXIA</t>
  </si>
  <si>
    <t>28. AUTRES REVENUS DU PATRIMOINE</t>
  </si>
  <si>
    <t>280. AUTRES DIVIDENDES</t>
  </si>
  <si>
    <t>280-01</t>
  </si>
  <si>
    <t>Dividendes de participations dans les entreprises privées</t>
  </si>
  <si>
    <t>280-02</t>
  </si>
  <si>
    <t>Dividendes et ristournes sur concessions accordées</t>
  </si>
  <si>
    <t>3. TRANSFERTS DE REVENUS DU ET VERS D’AUTRES SECTEURS QUE LE SECTEUR PUBLIC</t>
  </si>
  <si>
    <t>30. TRANSFERTS NON VENTIABLES</t>
  </si>
  <si>
    <t>301. NON-VALEURS DE DROITS CONSTATES DU SERVICE ORDINAIRE</t>
  </si>
  <si>
    <t>301-01</t>
  </si>
  <si>
    <t>301-02</t>
  </si>
  <si>
    <t>302. DEFICIT DE TRESORERIE</t>
  </si>
  <si>
    <t>302-01</t>
  </si>
  <si>
    <t>Déficit de trésorerie</t>
  </si>
  <si>
    <t>Vols, pertes</t>
  </si>
  <si>
    <t>306. RECUPERATION DE TRANSFERTS DE REVENUS AU SECTEUR PRIVE</t>
  </si>
  <si>
    <t>Récupération de transferts de revenus au secteur privé</t>
  </si>
  <si>
    <t>Diminution de subsides si une réduction de l'engagement n'est plus possible</t>
  </si>
  <si>
    <t>307. EXCEDENT DE TRESORERIE</t>
  </si>
  <si>
    <t>307-01</t>
  </si>
  <si>
    <t>Excédent de trésorerie</t>
  </si>
  <si>
    <t>32. SUBSIDES AUX ENTREPRISES</t>
  </si>
  <si>
    <t>321. SUBSIDES DIRECTS AUX ENTREPRISES</t>
  </si>
  <si>
    <t>Nouvel intitulé
Les subsides anciennement repris au code 31 seront inscrits ici
Les codes 321-01 et 02 sont également globalisés</t>
  </si>
  <si>
    <t>322. SUBSIDES INDIRECTS ET REPARATIONS DE DOMMAGES AUX ENTREPRISES</t>
  </si>
  <si>
    <t>322-01</t>
  </si>
  <si>
    <t>Subsides indirects divers accordés aux entreprises</t>
  </si>
  <si>
    <t>Réparations de petits dommages aux entreprises</t>
  </si>
  <si>
    <t>33. TRANSFERTS DE REVENUS AUX MENAGES</t>
  </si>
  <si>
    <t>331. SUBSIDES DIRECTS AUX MENAGES</t>
  </si>
  <si>
    <t>332. SUBSIDES INDIRECTS ET REPARATIONS DE DOMMAGES AUX MENAGES</t>
  </si>
  <si>
    <t>332-01</t>
  </si>
  <si>
    <t>Cotisations de membre des associations d’intérêt communal</t>
  </si>
  <si>
    <t>Subsides aux organismes au service des ménages</t>
  </si>
  <si>
    <t>Réparations de petits dommages aux ménages</t>
  </si>
  <si>
    <t>Existence du code à comfirmer</t>
  </si>
  <si>
    <t>36. IMPOTS COMMUNAUX</t>
  </si>
  <si>
    <t>361. TAXES SUR LES PRESTATIONS ADMINISTRATIVES</t>
  </si>
  <si>
    <t>Taxe sur la conservation des véhicules saisis</t>
  </si>
  <si>
    <t>361-02</t>
  </si>
  <si>
    <t>Taxe sur la délivrance de documents concernant les établissements dangereux, incommodes et insalubres</t>
  </si>
  <si>
    <t>361-03</t>
  </si>
  <si>
    <t>361-04</t>
  </si>
  <si>
    <t>361-48</t>
  </si>
  <si>
    <t>362. TAXES DE REMBOURSEMENT</t>
  </si>
  <si>
    <t>362-02</t>
  </si>
  <si>
    <t>362-03</t>
  </si>
  <si>
    <t>362-04</t>
  </si>
  <si>
    <t>362-05</t>
  </si>
  <si>
    <t>362-48</t>
  </si>
  <si>
    <t>363. TAXES SUR PRESTATIONS D’HYGIENE PUBLIQUE</t>
  </si>
  <si>
    <t>363-06</t>
  </si>
  <si>
    <t>363-07</t>
  </si>
  <si>
    <t>363-08</t>
  </si>
  <si>
    <t>Taxe sur les immeubles reliés au reliables au réseau d’égouts</t>
  </si>
  <si>
    <t>363-10</t>
  </si>
  <si>
    <t>363-11</t>
  </si>
  <si>
    <t>363-12</t>
  </si>
  <si>
    <t>363-13</t>
  </si>
  <si>
    <t>363-14</t>
  </si>
  <si>
    <t>363-15</t>
  </si>
  <si>
    <t>363-17</t>
  </si>
  <si>
    <t>363-48</t>
  </si>
  <si>
    <t>364. TAXES SUR LES ENTREPRISES INDUSTRIELLES, COMMERCIALES ET AGRICOLES</t>
  </si>
  <si>
    <t>Taxe sur le personnel occupé</t>
  </si>
  <si>
    <t>364-02</t>
  </si>
  <si>
    <t>364-03</t>
  </si>
  <si>
    <t>364-04</t>
  </si>
  <si>
    <t>364-14</t>
  </si>
  <si>
    <t>364-15</t>
  </si>
  <si>
    <t>364-16</t>
  </si>
  <si>
    <t>364-17</t>
  </si>
  <si>
    <t>Nouvel intitulé - concerne notamment les night-shops</t>
  </si>
  <si>
    <t>364-18</t>
  </si>
  <si>
    <t>364-22</t>
  </si>
  <si>
    <t>364-23</t>
  </si>
  <si>
    <t>364-24</t>
  </si>
  <si>
    <t>364-25</t>
  </si>
  <si>
    <t>364-26</t>
  </si>
  <si>
    <t>364-27</t>
  </si>
  <si>
    <t>Taxe sur les terrains de camping</t>
  </si>
  <si>
    <t>364-28</t>
  </si>
  <si>
    <t>364-29</t>
  </si>
  <si>
    <t>364-30</t>
  </si>
  <si>
    <t>Taxe sur les établissements dangereux, insalubres ou incommodes</t>
  </si>
  <si>
    <t>Nouvel intitulé, l'adjectif annuel est supprimé</t>
  </si>
  <si>
    <t>364-32</t>
  </si>
  <si>
    <t>364-34</t>
  </si>
  <si>
    <t>364-35</t>
  </si>
  <si>
    <t>364-36</t>
  </si>
  <si>
    <t>364-37</t>
  </si>
  <si>
    <t>NOUVEAU CODE - concerne notamment les phone shops et cyber-cafés</t>
  </si>
  <si>
    <t>364-48</t>
  </si>
  <si>
    <t>365. TAXES SUR LES SPECTACLES ET DIVERTISSEMENTS</t>
  </si>
  <si>
    <t>365-03</t>
  </si>
  <si>
    <t>Taxe sur les instruments de musique et de télévision</t>
  </si>
  <si>
    <t>365-11</t>
  </si>
  <si>
    <t>365-48</t>
  </si>
  <si>
    <t>366. TAXES ET REDEVANCES SUR L’OCCUPATION DU DOMAINE PUBLIC</t>
  </si>
  <si>
    <t>nouvel intitulé</t>
  </si>
  <si>
    <t>366-03</t>
  </si>
  <si>
    <t>366-06</t>
  </si>
  <si>
    <t>366-07</t>
  </si>
  <si>
    <t>366-08</t>
  </si>
  <si>
    <t>366-09</t>
  </si>
  <si>
    <t>366-11</t>
  </si>
  <si>
    <t>Taxe sur les photographes et filmeurs</t>
  </si>
  <si>
    <t>366-12</t>
  </si>
  <si>
    <t>366-13</t>
  </si>
  <si>
    <t>366-14</t>
  </si>
  <si>
    <t>366-15</t>
  </si>
  <si>
    <t>Taxe sur les appareils de chargement et de déchargement</t>
  </si>
  <si>
    <t>366-48</t>
  </si>
  <si>
    <t>367. TAXES SUR LE PATRIMOINE</t>
  </si>
  <si>
    <t>367-02</t>
  </si>
  <si>
    <t>367-05</t>
  </si>
  <si>
    <t>367-07</t>
  </si>
  <si>
    <t>367-09</t>
  </si>
  <si>
    <t>367-10</t>
  </si>
  <si>
    <t>367-11</t>
  </si>
  <si>
    <t>367-12</t>
  </si>
  <si>
    <t>Taxe sur les biens exonérés temporairement du précompte immobilier</t>
  </si>
  <si>
    <t>367-13</t>
  </si>
  <si>
    <t>367-15</t>
  </si>
  <si>
    <t>367-16</t>
  </si>
  <si>
    <t>Taxe sur les ruines industrielles</t>
  </si>
  <si>
    <t>367-19</t>
  </si>
  <si>
    <t>367-20</t>
  </si>
  <si>
    <t>367-48</t>
  </si>
  <si>
    <t>368. AUTRES TAXES</t>
  </si>
  <si>
    <t>368-02</t>
  </si>
  <si>
    <t>Taxe sur les chevaux de luxe</t>
  </si>
  <si>
    <t>368-03</t>
  </si>
  <si>
    <t>368-04</t>
  </si>
  <si>
    <t>368-05</t>
  </si>
  <si>
    <t>368-14</t>
  </si>
  <si>
    <t>Taxe communale à caractère général</t>
  </si>
  <si>
    <t>368-17</t>
  </si>
  <si>
    <t>Taxe sur les fausses alertes</t>
  </si>
  <si>
    <t>368-47</t>
  </si>
  <si>
    <t>368-48</t>
  </si>
  <si>
    <t>37. ADDITIONNELS AUX IMPOTS</t>
  </si>
  <si>
    <t>371. TAXE ADDITIONNELLE AU PRECOMPTE IMMOBILIER</t>
  </si>
  <si>
    <t>372. TAXE ADDITIONNELLE A L’IMPOT DES PERSONNES PHYSIQUES</t>
  </si>
  <si>
    <t>373. TAXE ADDITIONNELLE A LA TAXE SUR LES AUTOMOBILES</t>
  </si>
  <si>
    <t xml:space="preserve">374. TAXE ADDITIONNELLE A LA TAXE SUR LES HEBERGEMENTS TOURISTIQUES </t>
  </si>
  <si>
    <t>Taxe additionnelle à la taxe sur les hébergements touristiques (dénommée "City Tax")</t>
  </si>
  <si>
    <t>38. AUTRES CONTRIBUTIONS DES ENTREPRISES ET DES MENAGES</t>
  </si>
  <si>
    <t>380. INTERVENTIONS DIVERSES</t>
  </si>
  <si>
    <t>380-01</t>
  </si>
  <si>
    <t>Indemnités pour petits dommages des entreprises et des ménages</t>
  </si>
  <si>
    <t>Cotisations des mandataires pour la pension</t>
  </si>
  <si>
    <t>ex : sanctions administratives</t>
  </si>
  <si>
    <t>380-05</t>
  </si>
  <si>
    <t>ex : sponsoring</t>
  </si>
  <si>
    <t>Contributions des entreprises et ASBL dans les charges de traitement du personnel détaché</t>
  </si>
  <si>
    <t>4. TRANSFERTS DE REVENUS A L’INTERIEUR DU SECTEUR PUBLIC</t>
  </si>
  <si>
    <t>40 TRANSFERTS DE REVENUS NON VENTILES</t>
  </si>
  <si>
    <t>406. RECUPERATION DES TRANSFERTS DE REVENUS AU SECTEUR PUBLIC</t>
  </si>
  <si>
    <t>406-01</t>
  </si>
  <si>
    <t>41. TRANSFERTS DE REVENUS VERS L’AUTORITE SUPERIEURE</t>
  </si>
  <si>
    <t>413. CONTRIBUTIONS ET AVANTAGES A L’AUTORITE SUPERIEURE DANS LES FRAIS DE FONCTIONNEMENT SCOLAIRE</t>
  </si>
  <si>
    <t>Contributions et avantages à l’autorité supérieure dans les frais de fonctionnement scolaire</t>
  </si>
  <si>
    <t>Nouvel intitulé - Regroupe les anciens 413-01 et 413-48</t>
  </si>
  <si>
    <t>415. CONTRIBUTIONS SPECIFIQUES</t>
  </si>
  <si>
    <t>Contributions à l’autorité supérieure dans les charges de traitements et de fonctionnement</t>
  </si>
  <si>
    <t>415-02</t>
  </si>
  <si>
    <t>Intervention dans les primes syndicales</t>
  </si>
  <si>
    <t>à ventiler sur 113-02 à 113-06</t>
  </si>
  <si>
    <t>43. TRANSFERTS DE REVENUS VERS LES PROVINCES ET LES AUTRES POUVOIRS PUBLICS</t>
  </si>
  <si>
    <t>431. CONTRIBUTIONS DANS LES CHARGES DE TRAITEMENTS ET DE PENSIONS DES ENSEIGNANTS DES AUTRES POUVOIRS PUBLICS</t>
  </si>
  <si>
    <t>Contributions dans les traitements et les charges de pensions des enseignants des autres pouvoirs publics</t>
  </si>
  <si>
    <t>Nouvel intitulé - Regroupe les anciens 431 et 432</t>
  </si>
  <si>
    <t>433. CONTRIBUTIONS AUX AUTRES FRAIS DE FONCTIONNEMENT DE L’ENSEIGNEMENT DES AUTRES POUVOIRS PUBLICS</t>
  </si>
  <si>
    <t>Contributions dans les autres frais de fonctionnement des autres pouvoirs publics</t>
  </si>
  <si>
    <t>434. CONTRIBUTIONS DANS LES CHARGES D’INTERETS DES AUTRES POUVOIRS PUBLICS</t>
  </si>
  <si>
    <t>435. CONTRIBUTIONS SPECIFIQUES</t>
  </si>
  <si>
    <t>Contributions dans les charges spécifiques de fonctionnement des autres pouvoirs publics</t>
  </si>
  <si>
    <t>Subsides de l'Autorité supérieure à rétrocéder aux autres pouvoirs publics</t>
  </si>
  <si>
    <t>NOUVEAU CODE
Concerne notamment l'intervention régionale dans l'augmentation barémique à rétrocéder au CPAS et aux hôpitaux publics</t>
  </si>
  <si>
    <t>441. CONTRIBUTIONS DANS LES CHARGES DE TRAITEMENTS ET DE PENSIONS DES ENSEIGNANTS DE L’ENSEIGNEMENT LIBRE</t>
  </si>
  <si>
    <t>441-01</t>
  </si>
  <si>
    <t>Contributions dans les charges de traitements et de pensions des enseignants de l’enseignement libre</t>
  </si>
  <si>
    <t>Nouvel intitulé - Regroupe les anciens 441 et 442</t>
  </si>
  <si>
    <t>443. AVANTAGES SOCIAUX ET SUBSIDES POUR L’ENSEIGNEMENT LIBRE</t>
  </si>
  <si>
    <t>443-48</t>
  </si>
  <si>
    <t>444. CONTRIBUTIONS DANS LES INSTITUTIONS DE RECHERCHE SCIENTIFIQUE ET AUTRES INSTITUTIONS PUBLIQUES</t>
  </si>
  <si>
    <t>444-01</t>
  </si>
  <si>
    <t>Contributions dans les institutions de recherche scientifique et autres institutions publiques avec personnalité juridique</t>
  </si>
  <si>
    <t>46. TRANSFERTS DE REVENUS EN PROVENANCE DE L’AUTORITE SUPERIEURE</t>
  </si>
  <si>
    <t>461. CONTRIBUTIONS DE L’AUTORITE SUPERIEURE DANS LES TRAITEMENTS DU PERSONNEL ENSEIGNANT</t>
  </si>
  <si>
    <t>Contributions de l’autorité supérieure dans les traitements du personnel enseignant</t>
  </si>
  <si>
    <t>463. CONTRIBUTIONS DE L’AUTORITE SUPERIEURE DANS LES FRAIS DE FONCTIONNEMENT DE L’ENSEIGNEMENT</t>
  </si>
  <si>
    <t>Contributions de l’autorité supérieure dans les frais de fonctionnement de l’enseignement</t>
  </si>
  <si>
    <t>464. REMBOURSEMENT DES CHARGES FINANCIERES DES EMPRUNTS</t>
  </si>
  <si>
    <t>Remboursement par l’autorité supérieure des charges financières des emprunts</t>
  </si>
  <si>
    <t>465. CONTRIBUTIONS SPECIFIQUES</t>
  </si>
  <si>
    <t>Contributions de l’autorité supérieure dans les frais de fonctionnement</t>
  </si>
  <si>
    <t>Contributions de l’autorité supérieure dans les frais de personnel</t>
  </si>
  <si>
    <t>465-03</t>
  </si>
  <si>
    <t>Contributions de l’autorité supérieure dans la délivrance de permis de conduire</t>
  </si>
  <si>
    <t>465-04</t>
  </si>
  <si>
    <t>Contributions de l’autorité supérieure dans les frais de recensements divers</t>
  </si>
  <si>
    <t>465-05</t>
  </si>
  <si>
    <t>Contributions de l’autorité supérieure pour le personnel contractuel subsidié</t>
  </si>
  <si>
    <t>Contributions de l’autorité supérieure dans les charges de traitements du personnel détaché</t>
  </si>
  <si>
    <t>465-07</t>
  </si>
  <si>
    <t>Contributions de l'Autorité supérieure dans les charges de revalorisation barémique</t>
  </si>
  <si>
    <t>465-08</t>
  </si>
  <si>
    <t>Contributions de l'Autorité supérieure pour les contrats de sécurité et prévention</t>
  </si>
  <si>
    <t>465-09</t>
  </si>
  <si>
    <t>Contributions de l'Autorité supérieure pour les contrats de propreté publique</t>
  </si>
  <si>
    <t>465-10</t>
  </si>
  <si>
    <t>Contributions de l'Autorité supérieure pour les programmes d'intégration, de cohabitation,…</t>
  </si>
  <si>
    <t>465-11</t>
  </si>
  <si>
    <t>Contributions de l'Autorité supérieure pour les sommets européens</t>
  </si>
  <si>
    <t>465-12</t>
  </si>
  <si>
    <t>Contributions de l'Autorité supérieure dans le cadre du fonds de la politique des grandes villes</t>
  </si>
  <si>
    <t>465-13</t>
  </si>
  <si>
    <t>Contributions de l'Autorité supérieure visant à associer les communes dans le développement économique de la Région de Bxl-Capitale</t>
  </si>
  <si>
    <t>465-14</t>
  </si>
  <si>
    <t>Contributions de l'Autorité supérieure visant à améliorer la situation budgétaire des communes de la Région de Bxl-Capitale</t>
  </si>
  <si>
    <t>465-48</t>
  </si>
  <si>
    <t>Autres contributions spécifiques de l’autorité supérieure</t>
  </si>
  <si>
    <t>A ventiler 465-01 ou 465-02</t>
  </si>
  <si>
    <t>466. CONTRIBUTIONS A CARACTERE GENERAL DE L'AUTORITE SUPERIEURE</t>
  </si>
  <si>
    <t>On ne trouvera ici que les dotations à caractère général; les subsides à caractère spécifique seront repris aux fonctions ad hoc avec les codes économiques des subides fonctionnement ou personnel (465)</t>
  </si>
  <si>
    <t>Dotation générale aux communes</t>
  </si>
  <si>
    <t>466-02</t>
  </si>
  <si>
    <t>Fonds complémentaire pour recettes garanties</t>
  </si>
  <si>
    <t>466-03</t>
  </si>
  <si>
    <t>Fonds d’aide exceptionnelle</t>
  </si>
  <si>
    <t>466-05</t>
  </si>
  <si>
    <t>Dotation pour compenser les effets négatifs engendrés par l'introduction d'un nouvel EDRL</t>
  </si>
  <si>
    <t>466-08</t>
  </si>
  <si>
    <t>Dotation pour compenser les effets négatifs de la DGC</t>
  </si>
  <si>
    <t>466-09</t>
  </si>
  <si>
    <t xml:space="preserve">Fonds de compensation pour la non-perception des additionnels </t>
  </si>
  <si>
    <t>Nouvel intitulé - S'applique notamment recettes versées dans le cadre des accords belgo-luxembourgeois</t>
  </si>
  <si>
    <t>466-10</t>
  </si>
  <si>
    <t>Dotation en exécution de l'article 46 bis de la loi du 12 janvier 1989</t>
  </si>
  <si>
    <t>466-48</t>
  </si>
  <si>
    <t>Autres contributions de l'autorité supérieure à des fins générales</t>
  </si>
  <si>
    <t>469. DEDOMMAGEMENTS DE L’AUTORITE SUPERIEURE</t>
  </si>
  <si>
    <t>469-01</t>
  </si>
  <si>
    <t>Indemnités pour petits dommages de l’autorité supérieure</t>
  </si>
  <si>
    <t>48. TRANSFERTS DE REVENUS DES AUTRES POUVOIRS PUBLICS</t>
  </si>
  <si>
    <t>481. CONTRIBUTIONS DANS LES TRAITEMENTS DES ENSEIGNANTS</t>
  </si>
  <si>
    <t>483. CONTRIBUTIONS DANS LES FRAIS DE FONCTIONNEMENT DE L’ENSEIGNEMENT</t>
  </si>
  <si>
    <t>485. CONTRIBUTIONS SPECIFIQUES DES AUTRES POUVOIRS PUBLICS</t>
  </si>
  <si>
    <t>Contributions des autres pouvoirs publics dans les frais de fonctionnement</t>
  </si>
  <si>
    <t>485-48</t>
  </si>
  <si>
    <t>Contributions des autres pouvoirs publics à des fins spécifiques</t>
  </si>
  <si>
    <t>489. DEDOMMAGEMENTS DES AUTRES POUVOIRS PUBLICS</t>
  </si>
  <si>
    <t>489-01</t>
  </si>
  <si>
    <t>Indemnités pour petits dommages des autres pouvoirs publics</t>
  </si>
  <si>
    <t>49. TRANSFERTS DE REVENUS DE L’ENSEIGNEMENT LIBRE</t>
  </si>
  <si>
    <t>490. CONTRIBUTIONS DE L’ENSEIGNEMENT LIBRE</t>
  </si>
  <si>
    <t>490-01</t>
  </si>
  <si>
    <t>Contributions pour les traitements de l’enseignement libre</t>
  </si>
  <si>
    <t>6. TRANSFERTS DE CAPITAUX A L’INTERIEUR DU SECTEUR PUBLIC</t>
  </si>
  <si>
    <t>66. TRANSFERTS DE CAPITAUX EN PROVENANCE DE L’AUTORITE SUPERIEURE</t>
  </si>
  <si>
    <t>664. SUBSIDES ET REMBOURSEMENTS PAR L’AUTORITE SUPERIEURE POUR LA VOIRIE</t>
  </si>
  <si>
    <t>Récupération sur l’autorité supérieure des remboursements périodiques des emprunts</t>
  </si>
  <si>
    <t>8. OCTROIS DE PRETS ET PARTICIPATIONS</t>
  </si>
  <si>
    <t>86. REMBOURSEMENT DE PRETS ET DE PARTICIPATIONS PAR LES ENTREPRISES</t>
  </si>
  <si>
    <t>861. REMBOURSEMENT DE PRETS PAR LES ENTREPRISES PUBLIQUES</t>
  </si>
  <si>
    <t>Remboursement périodique des prêts par les entreprises publiques</t>
  </si>
  <si>
    <t>867. REMBOURSEMENT DE PRETS PAR LES ENTREPRISES PRIVEES</t>
  </si>
  <si>
    <t>867-01</t>
  </si>
  <si>
    <t>Remboursement périodique des prêts par les entreprises privées</t>
  </si>
  <si>
    <t>87. REMBOURSEMENT DE PRETS PAR LES MENAGES ET LES ASBL</t>
  </si>
  <si>
    <t>870. REMBOURSEMENT DE PRETS PAR LES M2NAGES ET ASBL</t>
  </si>
  <si>
    <t>870-01</t>
  </si>
  <si>
    <t>Remboursement périodique des prêts par les ménages et ASBL</t>
  </si>
  <si>
    <t>Voir si utilisé dans une comune</t>
  </si>
  <si>
    <t>89. REMBOURSEMENT DE PRETS ET VENTE DE TITRES A L’INTERIEUR DU SECTEUR PUBLIC</t>
  </si>
  <si>
    <t>891. REMBOURSEMENT DE PRETS PAR L’AUTORITE SUPERIEURE ET VENTE DE TITRES</t>
  </si>
  <si>
    <t>891-01</t>
  </si>
  <si>
    <t>Remboursement périodique des prêts par l’autorité supérieure</t>
  </si>
  <si>
    <t>893. REMBOURSEMENT DES PRETS PAR LES AUTRES POUVOIRS PUBLICS ET VENTE DE TITRES</t>
  </si>
  <si>
    <t>893-01</t>
  </si>
  <si>
    <t>Remboursement périodique des prêts par les tiers des emprunts à leur charge</t>
  </si>
  <si>
    <t>893-02</t>
  </si>
  <si>
    <t>Remboursement périodique par les autres pouvoirs publics des prêts accordés</t>
  </si>
  <si>
    <t>9. DETTE PUBLIQUE ET PRELEVEMENTS</t>
  </si>
  <si>
    <t>91. REMBOURSEMENT DE LA DETTE</t>
  </si>
  <si>
    <t>911. REMBOURSEMENT DES EMPRUNTS A CHARGE DE LA COMMUNE</t>
  </si>
  <si>
    <t>Remboursement périodique des emprunts à charge de la commune</t>
  </si>
  <si>
    <t>A ventiler entre 911-01 et 911-02 (mission 5)</t>
  </si>
  <si>
    <t>Remboursement périodique des locations financements</t>
  </si>
  <si>
    <t>912. REMBOURSEMENT DES EMPRUNTS A CHARGE DE L’AUTORITE SUPERIEURE</t>
  </si>
  <si>
    <t>Remboursement périodique des emprunts à charge de l’autorité supérieure</t>
  </si>
  <si>
    <t>913. REMBOURSEMENT DES EMPRUNTS A CHARGE DE TIERS</t>
  </si>
  <si>
    <t>918. REMBOURSEMENT DES EMPRUNTS GARANTIS</t>
  </si>
  <si>
    <t>Remboursement des emprunts contractés par des tiers et garantis par la commune</t>
  </si>
  <si>
    <t>95. RESULTATS POSITIFS DE L’EXERCICE ET PRELEVEMENTS</t>
  </si>
  <si>
    <t>951. RESULTAT ORDINAIRE BONI</t>
  </si>
  <si>
    <t>954. PRELEVEMENTS, FONDS DE RESERVES ORDINAIRES</t>
  </si>
  <si>
    <t>Prélèvements pour le fonds de réserves ordinaires</t>
  </si>
  <si>
    <t>955. PRELEVEMENTS, FONDS DE RESERVES EXTRAORDINAIRES</t>
  </si>
  <si>
    <t>Prélèvements pour le fonds de réserves extraordinaires</t>
  </si>
  <si>
    <t>958. CONSTITUTION DE PROVISIONS POUR RISQUES ET CHARGES</t>
  </si>
  <si>
    <t>Prélèvements du service ordinaire pour les provisions pour risques et charges</t>
  </si>
  <si>
    <t>96. DETTES ET EMPRUNTS</t>
  </si>
  <si>
    <t>968. EMPRUNTS GARANTIS</t>
  </si>
  <si>
    <t>968-01</t>
  </si>
  <si>
    <t>Remboursement par les tiers des emprunts garantis et payés par la commune</t>
  </si>
  <si>
    <t>99. RESULTATS NEGATIFS DE L’EXERCICE ET PRELEVEMENTS</t>
  </si>
  <si>
    <t>991. RESULTAT ORDINAIRE MALI</t>
  </si>
  <si>
    <t>994. PRELEVEMENTS SUR LE FONDS DE RESERVES ORDINAIRES</t>
  </si>
  <si>
    <t>Prélèvements sur le fonds de réserves ordinaires</t>
  </si>
  <si>
    <t>998. REPRISE ET UTILISATION DES PROVISIONS POUR RISQUES ET CHARGES</t>
  </si>
  <si>
    <t xml:space="preserve">Existence dans la table de mapping </t>
  </si>
  <si>
    <t xml:space="preserve">Attention CE pas dans Mapping </t>
  </si>
  <si>
    <t>Le code économique n'est pas défini dans l'onglet mapping</t>
  </si>
  <si>
    <t>27561</t>
  </si>
  <si>
    <t>27565</t>
  </si>
  <si>
    <t>27569</t>
  </si>
  <si>
    <t>70750</t>
  </si>
  <si>
    <t xml:space="preserve">Dans onglet mapping </t>
  </si>
  <si>
    <t xml:space="preserve">1/ Libellé du nouveau code </t>
  </si>
  <si>
    <t xml:space="preserve">2/ Compte génal associé </t>
  </si>
  <si>
    <t xml:space="preserve">Apres réception des anciens </t>
  </si>
  <si>
    <t xml:space="preserve">1/ Libellé + R/D E/O </t>
  </si>
  <si>
    <t>CAT.1</t>
  </si>
  <si>
    <t>CAT.2</t>
  </si>
  <si>
    <t>Code ECO</t>
  </si>
  <si>
    <t>Type</t>
  </si>
  <si>
    <t>Service</t>
  </si>
  <si>
    <t>CG</t>
  </si>
  <si>
    <t>X</t>
  </si>
  <si>
    <t>CAT.Libellé</t>
  </si>
  <si>
    <t>Code CG</t>
  </si>
  <si>
    <t>PATRIMOINE IMMOBILIER - TERRES ET TERRAINS NON BATIS ¹</t>
  </si>
  <si>
    <t>Détails</t>
  </si>
  <si>
    <r>
      <t xml:space="preserve">Mali </t>
    </r>
    <r>
      <rPr>
        <strike/>
        <sz val="10"/>
        <color rgb="FFFF0000"/>
        <rFont val="Courier New"/>
        <family val="3"/>
      </rPr>
      <t>de l'exercice</t>
    </r>
    <r>
      <rPr>
        <sz val="10"/>
        <color theme="1"/>
        <rFont val="Courier New"/>
        <family val="3"/>
      </rPr>
      <t xml:space="preserve"> </t>
    </r>
    <r>
      <rPr>
        <sz val="10"/>
        <color rgb="FF00B050"/>
        <rFont val="Courier New"/>
        <family val="3"/>
      </rPr>
      <t>d'exploitation</t>
    </r>
    <r>
      <rPr>
        <sz val="10"/>
        <color theme="1"/>
        <rFont val="Courier New"/>
        <family val="3"/>
      </rPr>
      <t xml:space="preserve"> à reporte</t>
    </r>
    <r>
      <rPr>
        <sz val="10"/>
        <rFont val="Courier New"/>
        <family val="3"/>
      </rPr>
      <t>r</t>
    </r>
  </si>
  <si>
    <r>
      <t xml:space="preserve">Mali </t>
    </r>
    <r>
      <rPr>
        <strike/>
        <sz val="10"/>
        <color rgb="FFC00000"/>
        <rFont val="Courier New"/>
        <family val="3"/>
      </rPr>
      <t>de l'exercice</t>
    </r>
    <r>
      <rPr>
        <sz val="10"/>
        <color theme="1"/>
        <rFont val="Courier New"/>
        <family val="3"/>
      </rPr>
      <t xml:space="preserve"> </t>
    </r>
    <r>
      <rPr>
        <sz val="10"/>
        <color rgb="FF00B050"/>
        <rFont val="Courier New"/>
        <family val="3"/>
      </rPr>
      <t xml:space="preserve">exceptionnel </t>
    </r>
    <r>
      <rPr>
        <sz val="10"/>
        <color theme="1"/>
        <rFont val="Courier New"/>
        <family val="3"/>
      </rPr>
      <t>à reporter</t>
    </r>
  </si>
  <si>
    <t>Liaison</t>
  </si>
  <si>
    <t>CG1</t>
  </si>
  <si>
    <t>CG2</t>
  </si>
  <si>
    <t>Préf.CP1</t>
  </si>
  <si>
    <t>Préf.CP2</t>
  </si>
  <si>
    <t>code économique</t>
  </si>
  <si>
    <t>0&lt;1&lt;2&lt;:2/10&lt;Sjdsr!opts_x001F_mdtpvdmr!k(dosjs_xFFFF__xFFFF_fru_x001F_qnss_xFFFF_fbqbmud&lt;:&lt;M&lt;/_x000D_</t>
  </si>
  <si>
    <t>0&lt;1&lt;2&lt;:2/10&lt;Sjdsr!opts_x001F_mdtpvdmr!k(dosjs??fru_x001F_qnss?fbqbmud&lt;:&lt;M&lt;/_x000D_</t>
  </si>
  <si>
    <t>CAT.1;CAT.2;CAT.Libellé;Détails;Code CG;Libellé;Rubrique du bilan;Préfixe du compte particulier;Référence code économique;Liaison_x000D_</t>
  </si>
  <si>
    <t>1;2;3;;0;DROITS ET OBLIGATIONS NON REPRIS AU BILAN;;;;0_x000D_</t>
  </si>
  <si>
    <t>1;2;3;;0;GARANTIES AU PROFIT DE L'ENTITE;;;;0_x000D_</t>
  </si>
  <si>
    <t>1;2;3;;1;Garanties constituées par des tiers;;;N;0_x000D_</t>
  </si>
  <si>
    <t>1;2;3;;2;Tiers garants;;;N;0_x000D_</t>
  </si>
  <si>
    <t>1;2;3;;1;GARANTIES CONSTITUEES AU PROFIT DE TIERS;;;;0_x000D_</t>
  </si>
  <si>
    <t>1;2;3;;1001;Tiers pour lesquels l'entité s’est portée garante;;;N;0_x000D_</t>
  </si>
  <si>
    <t>1;2;3;;1002;Bénéficiaire de la garantie accordée;;;N;0_x000D_</t>
  </si>
  <si>
    <t>1;2;3;;3;GARANTIES RECUES PAR L'ENTITE;;;;0_x000D_</t>
  </si>
  <si>
    <t>1;2;3;;3001;Garanties reçues;;;N;0_x000D_</t>
  </si>
  <si>
    <t>1;2;3;;3002;Constituants de garanties;;;N;0_x000D_</t>
  </si>
  <si>
    <t>1;2;3;;5;OBLIGATIONS EN CAS D'ACQUISITION OU CESSION D'ACTIFS IMMOBILISES;;;;0_x000D_</t>
  </si>
  <si>
    <t>1;2;3;;5001;Obligations en cas d’acquisition d’actifs immobilisés;;;N;0_x000D_</t>
  </si>
  <si>
    <t>1;2;3;;5002;Créanciers des obligations en cas d’acquisition d’actifs immobilisés;;;N;0_x000D_</t>
  </si>
  <si>
    <t>1;2;3;;5101;Obligations en cas d’acquisition immobilière en location-financement;;;N;0_x000D_</t>
  </si>
  <si>
    <t>1;2;3;;5102;Créanciers des obligations en cas d’acquisition immobilière en location-financement;;;N;0_x000D_</t>
  </si>
  <si>
    <t>1;2;3;;5201;Débiteurs des obligations en cas de cession d’actifs immobilisés;;;N;0_x000D_</t>
  </si>
  <si>
    <t>1;2;3;;5202;Obligations en cas de cession d’actifs immobilisés;;;N;0_x000D_</t>
  </si>
  <si>
    <t>1;2;3;;7;BIENS APARTENANT A DES TIERS DETENUS PAR L'ENTITE;;;;0_x000D_</t>
  </si>
  <si>
    <t>1;2;3;;7001;Droits d’usage à long terme sur des actifs immobilisés;;;N;0_x000D_</t>
  </si>
  <si>
    <t>1;2;3;;7002;Créanciers de droits d’usage à long terme sur des actifs immobilisés;;;N;0_x000D_</t>
  </si>
  <si>
    <t>1;2;3;;8;DROITS DE TIRAGE;;;;0_x000D_</t>
  </si>
  <si>
    <t>1;2;3;;8001;Débiteurs de droits de tirage de subsides d’investissementss;;;N;0_x000D_</t>
  </si>
  <si>
    <t>1;2;3;;8002;Droits de tirage de subsides d’investissement à la disposition de l'entité;;;N;0_x000D_</t>
  </si>
  <si>
    <t>1;2;3;;1;CAPITAUX PERMANENTS;;;;0_x000D_</t>
  </si>
  <si>
    <t>1;2;3;;10;FONDS COMMUNAL/SOCIAL;;;;0_x000D_</t>
  </si>
  <si>
    <t>1;2;3;;10000;Fonds communal ou social;I’.;9999NNNNN;N;0_x000D_</t>
  </si>
  <si>
    <t>1;2;3;;13;RESERVES;;;;0_x000D_</t>
  </si>
  <si>
    <t>1;2;3;;13104;Fonds de réserve ordinaire;II'.A'.;0463;O;0_x000D_</t>
  </si>
  <si>
    <t>1;2;3;;13105;Fonds de réserve extraordinaire;II'.B'.;0463;O;0_x000D_</t>
  </si>
  <si>
    <t>1;2;3;;13106;Fonds de réserve des subsides ordinaires;II'.C'.;0463;O;0_x000D_</t>
  </si>
  <si>
    <t>1;2;3;;13107;Fonds de réserve des subsides extraordinaires;II'.C'.;0463;O;0_x000D_</t>
  </si>
  <si>
    <t>1;2;3;;14;RESULTATS CAPITALISES;;;;0_x000D_</t>
  </si>
  <si>
    <t>1;2;3;;14000;Résultats capitalisés;III’.;999914000;N;0_x000D_</t>
  </si>
  <si>
    <t>1;2;3;;14;RESULTATS REPORTES;;;;0_x000D_</t>
  </si>
  <si>
    <t>1;2;3;;140;RESULTATS REPORTES;;;;0_x000D_</t>
  </si>
  <si>
    <t>1;2;3;;1402;Résultats reportés de l'exercice précédent;;;;0_x000D_</t>
  </si>
  <si>
    <t>1;2;3;;14021;Mali de l’exercice précédent;IV'.A’.;999914Tiers1;N;0_x000D_</t>
  </si>
  <si>
    <t>1;2;3;;14023;Boni de l’exercice précédent;IV'.A’.;999914Tiers3;N;0_x000D_</t>
  </si>
  <si>
    <t>1;2;3;;1403;Résultats reportés de l'exercice;;;;0_x000D_</t>
  </si>
  <si>
    <t>1;2;3;;14031;Mali de l’exercice en cours;IV'.B’.;9999NNNNN;N;0_x000D_</t>
  </si>
  <si>
    <t>1;2;3;;14033;Boni de l’exercice en cours;IV'.B’.;9999NNNNN;N;0_x000D_</t>
  </si>
  <si>
    <t>1;2;3;;15;SUBSIDES D’INVESTISSEMENT, DONS ET LEGS OBTENUS;;;;0_x000D_</t>
  </si>
  <si>
    <t>1;2;3;;151;SUBSIDES D’INVESTISSEMENT, DONS ET LEGS DES ENTREPRISES PRIVEES;;;;0_x000D_</t>
  </si>
  <si>
    <t>1;2;3;;1511;Subsides d’investissement, dons et legs en capital des entreprises privées;;;;0_x000D_</t>
  </si>
  <si>
    <t>1;2;3;;15111;Subsides d’investissement, dons et legs en capital des entreprises privées;V'.A’.;04611;O;0_x000D_</t>
  </si>
  <si>
    <t>1;2;3;;15119;Réduction des subsides d’investissement, dons et legs en capital des entreprises privées;V'.A’.;04611;N;0_x000D_</t>
  </si>
  <si>
    <t>1;2;3;;1513;Subsides d’investissement, dons et legs en biens patrimoniaux des entreprises privées;;;;0_x000D_</t>
  </si>
  <si>
    <t>1;2;3;;15131;Dons et legs en biens patrimoniaux des entreprises privées;V'.A’.;04612;N;0_x000D_</t>
  </si>
  <si>
    <t>1;2;3;;15139;Réduction des dons et legs en biens patrimoniaux des entreprises privées;V'.A’.;04612;N;0_x000D_</t>
  </si>
  <si>
    <t>1;2;3;;152;SUBSIDES D’INVESTISSEMENT, DONS ET LEGS DES MENAGES, ASBL ET AUTRES ORGANISMES;;;;0_x000D_</t>
  </si>
  <si>
    <t>1;2;3;;1521;Subsides d’investissement, dons et legs en capital des ménages, ASBL et autres organismes;;;;0_x000D_</t>
  </si>
  <si>
    <t>1;2;3;;15211;Subsides d’investissement, dons et legs en capital des ménages, ASBL et autres organismes;V'.B’.;04611;O;0_x000D_</t>
  </si>
  <si>
    <t>1;2;3;;15219;Réduction des subsides d’investissement, dons et legs en capital des ménages, ASBL et autres organismes;V'.B’.;04611;N;0_x000D_</t>
  </si>
  <si>
    <t>1;2;3;;1523;Subsides d’investissement, dons et legs en biens patrimoniaux des ménages, ASBL et autres organismes;;;;0_x000D_</t>
  </si>
  <si>
    <t>1;2;3;;15231;Dons et legs en biens patrimoniaux des ménages, ASBL et autres organismes;V'.B’.;04612;N;0_x000D_</t>
  </si>
  <si>
    <t>1;2;3;;15239;Réduction des dons et legs en biens patrimoniaux des ménages, ASBL et autres organismes;V'.B’.;04612;N;0_x000D_</t>
  </si>
  <si>
    <t>1;2;3;;154;SUBSIDES D’INVESTISSEMENT DES POUVOIRS PUBLICS SUPERIEURS;;;;0_x000D_</t>
  </si>
  <si>
    <t>1;2;3;;1541;Subsides d’investissement en capital des pouvoirs publics supérieurs;;;;0_x000D_</t>
  </si>
  <si>
    <t>1;2;3;;15411;Subsides en capital des pouvoirs publics supérieurs;V'.C’.;04611;O;0_x000D_</t>
  </si>
  <si>
    <t>1;2;3;;15419;Réduction de subsides d’investissement en capital des pouvoirs publics supérieurs;V'.C’;04611;N;0_x000D_</t>
  </si>
  <si>
    <t>1;2;3;;1542;Subsides d’investissement en récupération de remboursement d’emprunts par les  pouvoirs publics supérieurs;;;;0_x000D_</t>
  </si>
  <si>
    <t>1;2;3;;15421;Subsides d’investissement en récupération de remboursement d’emprunts par les pouvoirs publics supérieurs;V'.C’.;04610;N;0_x000D_</t>
  </si>
  <si>
    <t>1;2;3;;15429;Réduction des subsides en récupération de remboursement d’emprunts par les  pouvoirs publics supérieurs;V'.C’.;04610;N;0_x000D_</t>
  </si>
  <si>
    <t>1;2;3;;1543;Subsides en biens patrimoniaux des pouvoirs publics supérieurs;;;;0_x000D_</t>
  </si>
  <si>
    <t>1;2;3;;15431;Subsides en biens patrimoniaux des pouvoirs publics supérieurs;V'.C’.;04612;N;0_x000D_</t>
  </si>
  <si>
    <t>1;2;3;;15439; Réduction des subsides en biens patrimoniaux des pouvoirs publics supérieurs;V'.C’.;04612;N;0_x000D_</t>
  </si>
  <si>
    <t>1;2;3;;156;SUBSIDES EN CAPITAL DES AUTRES POUVOIRS PUBLICS;;;;0_x000D_</t>
  </si>
  <si>
    <t>1;2;3;;1561;Subsides en capital des autres pouvoirs publics;;;;0_x000D_</t>
  </si>
  <si>
    <t>1;2;3;;15611;Subsides en capital des autres pouvoirs publics;V'.D’.;04611;O;0_x000D_</t>
  </si>
  <si>
    <t>1;2;3;;15619;Réduction des subsides en capital des autres pouvoirs publics;V'.D’.;04611;N;0_x000D_</t>
  </si>
  <si>
    <t>1;2;3;;1563;Subsides en biens patrimoniaux des autres pouvoirs publics;;;;0_x000D_</t>
  </si>
  <si>
    <t>1;2;3;;15631;Subsides en biens patrimoniaux des autres pouvoirs publics;V'.D’.;04612;N;0_x000D_</t>
  </si>
  <si>
    <t>1;2;3;;15639;Réduction des subsides en biens patrimoniaux des autres pouvoirs publics;V'.D’.;04612;N;0_x000D_</t>
  </si>
  <si>
    <t>1;2;3;;16;PROVISIONS POUR RISQUES ET CHARGES;;;;0_x000D_</t>
  </si>
  <si>
    <t>1;2;3;;16000;Provisions pour risques et charges;VI'.;0463;O;0_x000D_</t>
  </si>
  <si>
    <t>1;2;3;;17;DETTES CONTRACTEES A PLUS D’UN AN;;;;0_x000D_</t>
  </si>
  <si>
    <t>1;2;3;;171;DETTES A PLUS D’UN AN;;;;0_x000D_</t>
  </si>
  <si>
    <t>1;2;3;;1710;Emprunts à charge de l’entité;;;;0_x000D_</t>
  </si>
  <si>
    <t>1;2;3;;17101;Emprunts à charge de l'entité;VII'.A’.;040;O;0_x000D_</t>
  </si>
  <si>
    <t>1;2;3;;17109;Remboursement des emprunts à charge de l'entité;VII'.A’.;040;O;0_x000D_</t>
  </si>
  <si>
    <t>1;2;3;;1714;Emprunts à charge des pouvoirs publics supérieurs;;;;0_x000D_</t>
  </si>
  <si>
    <t>1;2;3;;17141;Emprunts à charge des  pouvoirs publics supérieurs;VII'.B’.;040;O;0_x000D_</t>
  </si>
  <si>
    <t>1;2;3;;17149;Remboursement des emprunts à charge des  pouvoirs publics supérieurs;VII'.B’.;040;O;0_x000D_</t>
  </si>
  <si>
    <t>1;2;3;;1715;Emprunts d’assainissement et de consolidation;;;;0_x000D_</t>
  </si>
  <si>
    <t>1;2;3;;17151;Emprunts d’assainissement et de consolidation;VII'.A’.;040;O;0_x000D_</t>
  </si>
  <si>
    <t>1;2;3;;17159;Remboursement des emprunts d’assainissement et de consolidation;VII'.A’.;040;O;0_x000D_</t>
  </si>
  <si>
    <t>1;2;3;;172;DETTES A PLUS D’UN AN - EMPRUNTS POUR LE COMPTE DE TIERS;;;;0_x000D_</t>
  </si>
  <si>
    <t>1;2;3;;17211;Emprunts pour le compte de tiers;VII'.C’.;040;O;0_x000D_</t>
  </si>
  <si>
    <t>1;2;3;;17219;Remboursement des emprunts à charge de tiers;VII'.C'.;040;O;0_x000D_</t>
  </si>
  <si>
    <t>1;2;3;;173;DETTES A PLUS D’UN AN - EMPRUNTS A DESTINTION SPECIFIQUE;;;;0_x000D_</t>
  </si>
  <si>
    <t>1;2;3;;17301; Emprunts à destination spécifique accordés par les pouvoirs publics supérieurs;VII'.A’.;041;O;0_x000D_</t>
  </si>
  <si>
    <t>1;2;3;;17309;Remboursement d'emprunts à destination spécifique accordés par les pouvoirs publics supérieurs;VII'.A’.;041;O;0_x000D_</t>
  </si>
  <si>
    <t>1;2;3;;174;DETTES A PLUS D’UN AN - LOCATION-FINANCEMENT;;;;0_x000D_</t>
  </si>
  <si>
    <t>1;2;3;;17421;Emprunts de location-financement;VII'.D'.;040;O;0_x000D_</t>
  </si>
  <si>
    <t>1;2;3;;17429;Remboursement des des emprunts de location-financement;VII'.D'.;040;O;0_x000D_</t>
  </si>
  <si>
    <t>1;2;3;;175;DETTES A PLUS D’UN AN - EMPRUNTS DE PREFINANCEMENT;;;;0_x000D_</t>
  </si>
  <si>
    <t>1;2;3;;17501;Emprunts de préfinancement à charge de l'entité (emprunts de préfinancement à échéance unique inclus);VII'.A’.;040;O;0_x000D_</t>
  </si>
  <si>
    <t>1;2;3;;17509;Remboursement des emprunts de préfinancement à échéance unique à charge de l'entité (emprunts de préfinancement à échéance unique inclus);VII'.A’.;040;O;0_x000D_</t>
  </si>
  <si>
    <t>1;2;3;;176;DETTES A PLUS D’UN AN - EMPRUNTS PUBLICS;;;;0_x000D_</t>
  </si>
  <si>
    <t>1;2;3;;17601;Emprunts publics;VII'.E’.;042;O;0_x000D_</t>
  </si>
  <si>
    <t>1;2;3;;17609;Remboursement des emprunts publics;VII'.E’.;042;O;0_x000D_</t>
  </si>
  <si>
    <t>1;2;3;;177;DETTES DIVERSES A PLUS D’UN AN;;;;0_x000D_</t>
  </si>
  <si>
    <t>1;2;3;;17701;Dettes diverses à plus d’un an;VII'.F’.;043;N;0_x000D_</t>
  </si>
  <si>
    <t>1;2;3;;17709;Remboursement des dettes diverses à plus d’un an;VII'.F’.;043;N;0_x000D_</t>
  </si>
  <si>
    <t>1;2;3;;178;CAUTIONNEMENTS RECUS (A PLUS D'UN AN);;;;0_x000D_</t>
  </si>
  <si>
    <t>1;2;3;;17800;Cautionnements à plus d’un an reçus en numéraire;VII'.G’.;043;N;0_x000D_</t>
  </si>
  <si>
    <t>1;2;3;;2;ACTIFS IMMOBILISES;;;;0_x000D_</t>
  </si>
  <si>
    <t>1;2;3;;20;FRAIS D'ETABLISSEMENT;;;;0_x000D_</t>
  </si>
  <si>
    <t>1;2;3;;20001;Frais de restructuration portés à l'actif;I.;05;O;0_x000D_</t>
  </si>
  <si>
    <t>1;2;3;;20009;Amortissement des frais de restructuration portés à l'actif;I.;05;N;0_x000D_</t>
  </si>
  <si>
    <t>1;2;3;;21;IMMOBILISATIONS INCORPORELLES;;;;0_x000D_</t>
  </si>
  <si>
    <t>1;2;3;;214;IMMOBILISATIONS INCORPORELLES, PLANS ET ETUDES;;;;0_x000D_</t>
  </si>
  <si>
    <t>1;2;3;;2141;Plans et études;;;;0_x000D_</t>
  </si>
  <si>
    <t>1;2;3;;21411;Plans d’aménagement, d’urbanisme et autres études;I.;05;N;0_x000D_</t>
  </si>
  <si>
    <t>1;2;3;;21419;Amortissement des plans d’aménagement, d’urbanisme et des autres études;I.;05;N;0_x000D_</t>
  </si>
  <si>
    <t>1;2;3;;2142;Plans et études abandonnés;;;;0_x000D_</t>
  </si>
  <si>
    <t>1;2;3;;21421;Plans et études abandonnés;I.;05;N;0_x000D_</t>
  </si>
  <si>
    <t>1;2;3;;21429;Amortissement des plans et études abandonnés;I.;05;N;0_x000D_</t>
  </si>
  <si>
    <t>1;2;3;;2143;Plans et études spécifiques;;;;0_x000D_</t>
  </si>
  <si>
    <t>1;2;3;;21431;Droits d'exploitation de lits;I.;05;O;0_x000D_</t>
  </si>
  <si>
    <t>1;2;3;;21439;Amortissement des droits d'exploitation de lits;I.;05;N;0_x000D_</t>
  </si>
  <si>
    <t>1;2;3;;21441;Droits mobiliers  (licences...);I.;05;O;0_x000D_</t>
  </si>
  <si>
    <t>1;2;3;;21449;Amortissement des droits mobiliers;I.;05;N;0_x000D_</t>
  </si>
  <si>
    <t>1;2;3;;22;PATRIMOINE IMMOBILIER;;;;0_x000D_</t>
  </si>
  <si>
    <t>1;2;3;;220;PATRIMOINE IMMOBILIER - TERRES ET TERRAINS NON BATIS ¹;;;;0_x000D_</t>
  </si>
  <si>
    <t>1;2;3;;2201;Terres agricoles;;;;0_x000D_</t>
  </si>
  <si>
    <t>1;2;3;;22011;Terres agricoles;II.A.;05;N;0_x000D_</t>
  </si>
  <si>
    <t>1;2;3;;22012;Equipement et maintenance extraordinaire des terres agricoles;II.A.;05;N;0_x000D_</t>
  </si>
  <si>
    <t>1;2;3;;22016;Réévaluation annuelle des terres agricoles;II.A.;05;N;0_x000D_</t>
  </si>
  <si>
    <t>1;2;3;;22017;Réévaluation exceptionnelle des terres agricoles;II.A.;05;N;0_x000D_</t>
  </si>
  <si>
    <t>1;2;3;;22018;Amortissement de l’équipement et de la maintenance extraordinaire des terres agricoles;II.A.;05;N;0_x000D_</t>
  </si>
  <si>
    <t>1;2;3;;2202;Terrains à bâtir non bâtis;;;;0_x000D_</t>
  </si>
  <si>
    <t>1;2;3;;22021;Terrains à bâtir non bâtis;II.A.;05;N;0_x000D_</t>
  </si>
  <si>
    <t>1;2;3;;22022;Equipement et maintenance extraordinaire des terrains à bâtir non bâtis;II.A.;05;N;0_x000D_</t>
  </si>
  <si>
    <t>1;2;3;;22026;Réévaluation annuelle des terrains à bâtir;II.A.;05;N;0_x000D_</t>
  </si>
  <si>
    <t>1;2;3;;22027;Réévaluation exceptionnelle des terrains à bâtir;II.A.;05;N;0_x000D_</t>
  </si>
  <si>
    <t>1;2;3;;22028;Amortissement de l’équipement et de la maintenance extraordinaire des terrains à bâtir non bâtis;II.A.;05;N;0_x000D_</t>
  </si>
  <si>
    <t>1;2;3;;2203;Terrains industriels;;;;0_x000D_</t>
  </si>
  <si>
    <t>1;2;3;;22031;Terrains industriels;II.A.;05;N;0_x000D_</t>
  </si>
  <si>
    <t>1;2;3;;22032;Equipement et maintenance extraordinaire des terrains industriels;II.A.;05;N;0_x000D_</t>
  </si>
  <si>
    <t>1;2;3;;22036;Réévaluation annuelle des terrains industriels;II.A.;05;N;0_x000D_</t>
  </si>
  <si>
    <t>1;2;3;;22037;Réévaluation exceptionnelle des terrains industriels;II.A.;05;N;0_x000D_</t>
  </si>
  <si>
    <t>1;2;3;;22038;Amortissement de l’équipement et de la maintenance extraordinaire des terrains industriels;II.A.;05;N;0_x000D_</t>
  </si>
  <si>
    <t>1;2;3;;2205;Terrains des parcs, jardins, plaines de jeux et de sports, cimetières;;;;0_x000D_</t>
  </si>
  <si>
    <t>1;2;3;;22051;Terrains des parcs, jardins, plaines de jeux et de sports, cimetières;II.A.;05;N;0_x000D_</t>
  </si>
  <si>
    <t>1;2;3;;22052;Equipement et maintenance extraordinaire des terrains des parcs, jardins, plaines de jeux et de sports, cimetières;II.A.;05;N;0_x000D_</t>
  </si>
  <si>
    <t>1;2;3;;22056;Réévaluation annuelle des terrains des parcs, jardins, plaines de jeux et de sports, cimetières;II.A.;05;N;0_x000D_</t>
  </si>
  <si>
    <t>1;2;3;;22057;Réévaluation exceptionnelle des terrains des parcs, jardins, plaines de jeux et de sports, cimetière;II.A.;05;N;0_x000D_</t>
  </si>
  <si>
    <t>1;2;3;;22058;Amortissement de l’équipement et de la maintenance extraordinaire des terrains des parcs, jardins, plaines de jeux et de sports, cimetières;II.A.;05;N;0_x000D_</t>
  </si>
  <si>
    <t>1;2;3;;2206;Terrains forestiers et réserves naturelles;;;;0_x000D_</t>
  </si>
  <si>
    <t>1;2;3;;22061;Terrains forestiers et réserves naturelles;II.A.;05;N;0_x000D_</t>
  </si>
  <si>
    <t>1;2;3;;22062;Equipement et maintenance extraordinaire des terrains forestiers et des réserves naturelles;II.A.;05;N;0_x000D_</t>
  </si>
  <si>
    <t>1;2;3;;22066;Réévaluation annuelle des terrains forestiers et des réserves naturelles;II.A.;05;N;0_x000D_</t>
  </si>
  <si>
    <t>1;2;3;;22067;Réévaluation exceptionnelle des terrains forestiers et des réserves naturelles;II.A.;05;N;0_x000D_</t>
  </si>
  <si>
    <t>1;2;3;;22068;Amortissement de l’équipement et de la maintenance extraordinaire des terrains forestiers et des réserves naturelles;II.A.;05;N;0_x000D_</t>
  </si>
  <si>
    <t>1;2;3;;2207;Bois sur pied;;;;0_x000D_</t>
  </si>
  <si>
    <t>1;2;3;;22071;Bois sur pied;II.A.;05;N;0_x000D_</t>
  </si>
  <si>
    <t>1;2;3;;22072;Maintenance extraordinaire des bois sur pied;II.A.;05;N;0_x000D_</t>
  </si>
  <si>
    <t>1;2;3;;22077;Réévaluation exceptionnelle des bois sur pied;II.A.;05;N;0_x000D_</t>
  </si>
  <si>
    <t>1;2;3;;22078;Amortissement de l’entretien extraordinaire des bois sur pied;II.A.;05;N;0_x000D_</t>
  </si>
  <si>
    <t>1;2;3;;2208;Plantations sur les terrains;;;;0_x000D_</t>
  </si>
  <si>
    <t>1;2;3;;22081;Plantations non amortissables sur les terrains;II.A.;05;N;0_x000D_</t>
  </si>
  <si>
    <t>1;2;3;;22082;Plantations sur terrains à amortir;II.A.;05;N;0_x000D_</t>
  </si>
  <si>
    <t>1;2;3;;22087;Réévaluation exceptionnelle des plantations sur les terrains;II.A.;05;N;0_x000D_</t>
  </si>
  <si>
    <t>1;2;3;;22088;Amortissement des plantations sur les terrains;II.A.;05;N;0_x000D_</t>
  </si>
  <si>
    <t>1;2;3;;2209;Autres terrains;;;;0_x000D_</t>
  </si>
  <si>
    <t>1;2;3;;22091;Autres terrains;II.A.;05;N;0_x000D_</t>
  </si>
  <si>
    <t>1;2;3;;22092;Equipement et maintenance extraordinaire des autres terrains;II.A.;05;N;0_x000D_</t>
  </si>
  <si>
    <t>1;2;3;;22096;Réévaluation annuelle des autres terrains;II.A.;05;N;0_x000D_</t>
  </si>
  <si>
    <t>1;2;3;;22097;Réévaluation exceptionnelle des autres terrains;II.A.;05;N;0_x000D_</t>
  </si>
  <si>
    <t>1;2;3;;22098;Amortissement de l’équipement et de la maintenance extraordinaire des autres terrains;II.A.;05;N;0_x000D_</t>
  </si>
  <si>
    <t>1;2;3;;221;PATRIMOINE IMMOBILIER - CONSTRUCTIONS ET LEURS TERRAINS;;;;0_x000D_</t>
  </si>
  <si>
    <t>1;2;3;;2211;Terrains des constructions;;;;0_x000D_</t>
  </si>
  <si>
    <t>1;2;3;;22111;Terrains des constructions;II.B.;05;N;0_x000D_</t>
  </si>
  <si>
    <t>1;2;3;;22112;Equipement et maintenance extraordinaire des terrains des constructions;II.B.;05;N;0_x000D_</t>
  </si>
  <si>
    <t>1;2;3;;22116;Réévaluation annuelle des terrains des constructions;II.B.;05;N;0_x000D_</t>
  </si>
  <si>
    <t>1;2;3;;22117;Réévaluation exceptionnelle des terrains des constructions;II.B.;05;N;0_x000D_</t>
  </si>
  <si>
    <t>1;2;3;;22118;Amortissement de l’équipement et de la maintenance extraordinaire des terrains des constructions;II.B.;05;N;0_x000D_</t>
  </si>
  <si>
    <t>1;2;3;;2212;Bâtiments administratifs;;;;0_x000D_</t>
  </si>
  <si>
    <t>1;2;3;;22121;Bâtiments administratifs;II.B.;05;N;0_x000D_</t>
  </si>
  <si>
    <t>1;2;3;;22122;Equipement et maintenance extraordinaire des bâtiments administratifs;II.B.;05;N;0_x000D_</t>
  </si>
  <si>
    <t>1;2;3;;22126;Réévaluation annuelle des bâtiments administratifs;II.B.;05;N;0_x000D_</t>
  </si>
  <si>
    <t>1;2;3;;22127;Réévaluation exceptionnelle des bâtiments administratifs;II.B.;05;N;0_x000D_</t>
  </si>
  <si>
    <t>1;2;3;;22128;Amortissement de l’équipement et de la maintenance extraordinaire des bâtiments administratifs;II.B.;05;N;0_x000D_</t>
  </si>
  <si>
    <t>1;2;3;;22129;Amortissement des bâtiments administratifs;II.B.;05;N;0_x000D_</t>
  </si>
  <si>
    <t>1;2;3;;2213;Bâtiments scolaires;;;;0_x000D_</t>
  </si>
  <si>
    <t>1;2;3;;22131;Bâtiments scolaires;II.B.;05;N;0_x000D_</t>
  </si>
  <si>
    <t>1;2;3;;22132;Equipement et maintenance extraordinaire des bâtiments scolaires;II.B.;05;N;0_x000D_</t>
  </si>
  <si>
    <t>1;2;3;;22136;Réévaluation annuelle des bâtiments scolaires;II.B.;05;N;0_x000D_</t>
  </si>
  <si>
    <t>1;2;3;;22137;Réévaluation exceptionnelle des bâtiments scolaires;II.B.;05;N;0_x000D_</t>
  </si>
  <si>
    <t>1;2;3;;22138;Amortissement de l’équipement et de la maintenance extraordinaire des bâtiments scolaires;II.B.;05;N;0_x000D_</t>
  </si>
  <si>
    <t>1;2;3;;22139;Amortissement des bâtiments scolaires;II.B.;05;N;0_x000D_</t>
  </si>
  <si>
    <t>1;2;3;;2214;Bâtiments industriels et d’exploitation;;;;0_x000D_</t>
  </si>
  <si>
    <t>1;2;3;;22141;Bâtiments industriels et d’exploitation;II.B.;05;N;0_x000D_</t>
  </si>
  <si>
    <t>1;2;3;;22142;Equipement et maintenance extraordinaire des bâtiments industriels et d’exploitation;II.B.;05;N;0_x000D_</t>
  </si>
  <si>
    <t>1;2;3;;22146;Réévaluation annuelle des bâtiments industriels et d’exploitation;II.B.;05;N;0_x000D_</t>
  </si>
  <si>
    <t>1;2;3;;22147;Réévaluation exceptionnelle des bâtiments industriels et d’exploitation;II.B.;05;N;0_x000D_</t>
  </si>
  <si>
    <t>1;2;3;;22148;Amortissement de l’équipement et de la maintenance extraordinaire des bâtiments industriels et d’exploitation;II.B.;05;N;0_x000D_</t>
  </si>
  <si>
    <t>1;2;3;;22149;Amortissement des bâtiments industriels et d’exploitation;II.B.;05;N;0_x000D_</t>
  </si>
  <si>
    <t>1;2;3;;2215;Bâtiments cultuels, culturels et sportifs;;;;0_x000D_</t>
  </si>
  <si>
    <t>1;2;3;;22151;Bâtiments cultuels, culturels et sportifs;II.B.;05;N;0_x000D_</t>
  </si>
  <si>
    <t>1;2;3;;22152;Equipement et maintenance extraordinaire des bâtiments cultuels, culturels et sportifs;II.B.;05;N;0_x000D_</t>
  </si>
  <si>
    <t>1;2;3;;22156;Réévaluation annuelle des bâtiments cultuels, culturels et sportifs;II.B.;05;N;0_x000D_</t>
  </si>
  <si>
    <t>1;2;3;;22157;Réévaluation exceptionnelle des bâtiments cultuels, culturels et sportifs;II.B.;05;N;0_x000D_</t>
  </si>
  <si>
    <t>1;2;3;;22158;Amortissement de l’équipement et de la maintenance extraordinaire des bâtiments cultuels, culturels et sportifs;II.B.;05;N;0_x000D_</t>
  </si>
  <si>
    <t>1;2;3;;22159;Amortissement des bâtiments cultuels, culturels et sportifs;II.B.;05;N;0_x000D_</t>
  </si>
  <si>
    <t>1;2;3;;2216;Bâtiments d'hébergement;;;;0_x000D_</t>
  </si>
  <si>
    <t>1;2;3;;22161;Achat ou constructions de bâtiments d’hébergement;II.B.;05;N;0_x000D_</t>
  </si>
  <si>
    <t>1;2;3;;22162;Equipement et maintenance extraordinaire des bâtiments d'hébergement;II.B.;05;N;0_x000D_</t>
  </si>
  <si>
    <t>1;2;3;;22166;Réévaluation annuelle des bâtiments d'hébergement;II.B.;05;N;0_x000D_</t>
  </si>
  <si>
    <t>1;2;3;;22167;Réévaluation exceptionnelle des bâtiments d'hébergement;II.B.;05;N;0_x000D_</t>
  </si>
  <si>
    <t>1;2;3;;22168;Amortissement de l'équipement et de la maintenance extraordinaire des bâtiments d'hébergement;II.B.;05;N;0_x000D_</t>
  </si>
  <si>
    <t>1;2;3;;22169;Amortissement des bâtiments d'hébergement;II.B.;05;N;0_x000D_</t>
  </si>
  <si>
    <t>1;2;3;;2218;Bâtiments non valorisés au bilan de départ et monuments;;;;0_x000D_</t>
  </si>
  <si>
    <t>1;2;3;;22181;Bâtiments sans destination spécifique non valorisés au bilan de départ et monuments;II.B.;05;N;0_x000D_</t>
  </si>
  <si>
    <t>1;2;3;;22182;Equipement et maintenance extraordinaire des bâtiments sans destination spécifique non valorisés au bilan de départ et monuments;II.B.;05;N;0_x000D_</t>
  </si>
  <si>
    <t>1;2;3;;22186;Réévaluation annuelle des bâtiments sans destination spécifique non valorisés au bilan de départ et monuments;II.B.;05;N;0_x000D_</t>
  </si>
  <si>
    <t>1;2;3;;22187;Réévaluation exceptionnelle des bâtiments sans destination spécifique non valorisés au bilan de départ et monuments;II.B.;05;N;0_x000D_</t>
  </si>
  <si>
    <t>1;2;3;;22189;Amortissement des bâtiments sans destination spécifique non valorisés au bilan de départ et monuments;II.B.;05;N;0_x000D_</t>
  </si>
  <si>
    <t>1;2;3;;2219;Autres bâtiments;;;;0_x000D_</t>
  </si>
  <si>
    <t>1;2;3;;22191;Autres bâtiments;II.B.;05;N;0_x000D_</t>
  </si>
  <si>
    <t>1;2;3;;22192;Equipement et maintenance extraordinaire des autres bâtiments;II.B.;05;N;0_x000D_</t>
  </si>
  <si>
    <t>1;2;3;;22196;Réévaluation annuelle des autres bâtiments;II.B.;05;N;0_x000D_</t>
  </si>
  <si>
    <t>1;2;3;;22197;Réévaluation exceptionnelle des autres bâtiments;II.B.;05;N;0_x000D_</t>
  </si>
  <si>
    <t>1;2;3;;22198;Amortissement de l’équipement et de la maintenance extraordinaire des autres bâtiments;II.B.;05;N;0_x000D_</t>
  </si>
  <si>
    <t>1;2;3;;22199;Amortissement des autres bâtiments;II.B.;05;N;0_x000D_</t>
  </si>
  <si>
    <t>1;2;3;;223;PATRIMOINE IMMOBILIER - VOIRIE;;;;0_x000D_</t>
  </si>
  <si>
    <t>1;2;3;;2231;Terrains de voirie;;;;0_x000D_</t>
  </si>
  <si>
    <t>1;2;3;;22311;Terrains de la voirie;II.C.;05;N;0_x000D_</t>
  </si>
  <si>
    <t>1;2;3;;22316;Réévaluation annuelle des terrains de la voirie;II.C.;05;N;0_x000D_</t>
  </si>
  <si>
    <t>1;2;3;;22317;Réévaluation exceptionnelle des terrains de la voirie;II.C.;05;N;0_x000D_</t>
  </si>
  <si>
    <t>1;2;3;;2232;Terrassements et empierrements de la voirie;;;;0_x000D_</t>
  </si>
  <si>
    <t>1;2;3;;22321;Terrassements et empierrements de la voirie;II.C.;05;N;0_x000D_</t>
  </si>
  <si>
    <t>1;2;3;;22322;Maintenance extraordinaire des terrassements et empierrements de la voirie;II.C.;05;N;0_x000D_</t>
  </si>
  <si>
    <t>1;2;3;;22328;Amortissement de la maintenance extraordinaire des terrassements et empierrements de la voirie;II.C.;05;N;0_x000D_</t>
  </si>
  <si>
    <t>1;2;3;;22329;Amortissement des terrassements et empierrements de la voirie;II.C.;05;N;0_x000D_</t>
  </si>
  <si>
    <t>1;2;3;;2233;Revêtements de la voirie;;;;0_x000D_</t>
  </si>
  <si>
    <t>1;2;3;;22331;Revêtements de la voirie (couche d’usure);II.C.;05;N;0_x000D_</t>
  </si>
  <si>
    <t>1;2;3;;22339;Amortissement du revêtement de la voirie;II.C.;05;N;0_x000D_</t>
  </si>
  <si>
    <t>1;2;3;;2234;Accessoires de voirie;;;;0_x000D_</t>
  </si>
  <si>
    <t>1;2;3;;22341;Accessoires de voirie;II.C.;05;N;0_x000D_</t>
  </si>
  <si>
    <t>1;2;3;;22342;Maintenance extraordinaire des accessoires de voirie;II.C.;05;N;0_x000D_</t>
  </si>
  <si>
    <t>1;2;3;;22348;Amortissement de la maintenance extraordinaire des accessoires de voirie;II.C.;05;N;0_x000D_</t>
  </si>
  <si>
    <t>1;2;3;;22349;Amortissement des accessoires de voirie;II.C.;05;N;0_x000D_</t>
  </si>
  <si>
    <t>1;2;3;;2235;Canalisations d’égouts;;;;0_x000D_</t>
  </si>
  <si>
    <t>1;2;3;;22351;Canalisations d’égouts;II.C.;05;N;0_x000D_</t>
  </si>
  <si>
    <t>1;2;3;;22352;Maintenance extraordinaire des canalisations d’égouts;II.C.;05;N;0_x000D_</t>
  </si>
  <si>
    <t>1;2;3;;22358;Amortissement de la maintenance extraordinaire des canalisations d’égouts;II.C.;05;N;0_x000D_</t>
  </si>
  <si>
    <t>1;2;3;;22359;Amortissement des canalisations d’égouts;II.C.;05;N;0_x000D_</t>
  </si>
  <si>
    <t>1;2;3;;2236;Canalisations d’eau;;;;0_x000D_</t>
  </si>
  <si>
    <t>1;2;3;;22361;Canalisations d’eau;II.C.;05;N;0_x000D_</t>
  </si>
  <si>
    <t>1;2;3;;22362;Maintenance extraordinaire des canalisations d’eau;II.C.;05;N;0_x000D_</t>
  </si>
  <si>
    <t>1;2;3;;22368;Amortissement de la maintenance extraordinaire des canalisations d’eau;II.C.;05;N;0_x000D_</t>
  </si>
  <si>
    <t>1;2;3;;22369;Amortissement des canalisations d’eau;II.C.;05;N;0_x000D_</t>
  </si>
  <si>
    <t>1;2;3;;2237;Autres canalisations;;;;0_x000D_</t>
  </si>
  <si>
    <t>1;2;3;;22371;Autres canalisations;II.C.;05;N;0_x000D_</t>
  </si>
  <si>
    <t>1;2;3;;22372;Maintenance extraordinaire des autres canalisations;II.C.;05;N;0_x000D_</t>
  </si>
  <si>
    <t>1;2;3;;22378;Amortissement de la maintenance extraordinaire des autres canalisations;II.C.;05;N;0_x000D_</t>
  </si>
  <si>
    <t>1;2;3;;22379;Amortissement des autres canalisations;II.C.;05;N;0_x000D_</t>
  </si>
  <si>
    <t>1;2;3;;2238;Eclairage public;;;;0_x000D_</t>
  </si>
  <si>
    <t>1;2;3;;22381;Eclairage public;II.C.;05;N;0_x000D_</t>
  </si>
  <si>
    <t>1;2;3;;22382;Maintenance extraordinaire de l’éclairage public;II.C.;05;N;0_x000D_</t>
  </si>
  <si>
    <t>1;2;3;;22388;Amortissement de la maintenance extraordinaire de l’éclairage public;II.C.;05;N;0_x000D_</t>
  </si>
  <si>
    <t>1;2;3;;22389;Amortissement de l’éclairage public;II.C.;05;N;0_x000D_</t>
  </si>
  <si>
    <t>1;2;3;;2239;Plantations de la voirie;;;;0_x000D_</t>
  </si>
  <si>
    <t>1;2;3;;22391;Plantations de voirie non amortissables;II.C.;05;N;0_x000D_</t>
  </si>
  <si>
    <t>1;2;3;;22392;Plantations de voirie à amortir;II.C.;05;N;0_x000D_</t>
  </si>
  <si>
    <t>1;2;3;;22397;Réévaluation exceptionnelle des plantations de voirie;II.C.;05;N;0_x000D_</t>
  </si>
  <si>
    <t>1;2;3;;22398;Amortissement des plantations de voirie;II.C.;05;N;0_x000D_</t>
  </si>
  <si>
    <t>1;2;3;;224;PATRIMOINE IMMOBILIER - OUVRAGES D’ART;;;;0_x000D_</t>
  </si>
  <si>
    <t>1;2;3;;2241;Terrains des ouvrages d’art;;;;0_x000D_</t>
  </si>
  <si>
    <t>1;2;3;;22411;Terrains des ouvrages d’art;II.D.;05;N;0_x000D_</t>
  </si>
  <si>
    <t>1;2;3;;22416;Réévaluation annuelle des terrains des ouvrages d’art;II.D.;05;N;0_x000D_</t>
  </si>
  <si>
    <t>1;2;3;;22417;Réévaluation exceptionnelle des terrains des ouvrages d’art;II.D.;05;N;0_x000D_</t>
  </si>
  <si>
    <t>1;2;3;;2242;Ouvrages d’art;;;;0_x000D_</t>
  </si>
  <si>
    <t>1;2;3;;22421;Ouvrages d’art;II.D.;05;N;0_x000D_</t>
  </si>
  <si>
    <t>1;2;3;;22422;Maintenance extraordinaire des ouvrages d’art;II.D.;05;N;0_x000D_</t>
  </si>
  <si>
    <t>1;2;3;;22428;Amortissement de la maintenance extraordinaire des ouvrages d’art;II.D.;05;N;0_x000D_</t>
  </si>
  <si>
    <t>1;2;3;;22429;Amortissement des ouvrages d’art;II.D.;05;N;0_x000D_</t>
  </si>
  <si>
    <t>1;2;3;;226;PATRIMOINE IMMOBILIER - COURS ET PLANS D’EAU;;;;0_x000D_</t>
  </si>
  <si>
    <t>1;2;3;;2261;Assiette des cours et plans d’eau;;;;0_x000D_</t>
  </si>
  <si>
    <t>1;2;3;;22611;Terrains des cours et plans d’eau;II.E.;05;N;0_x000D_</t>
  </si>
  <si>
    <t>1;2;3;;22616;Réévaluation annuelle des terrains des cours et plans d’eau;II.E.;05;N;0_x000D_</t>
  </si>
  <si>
    <t>1;2;3;;22617;Réévaluation exceptionnelle des terrains des cours et plans d’eau;II.E.;05;N;0_x000D_</t>
  </si>
  <si>
    <t>1;2;3;;2262;Cours et plans d’eau;;;;0_x000D_</t>
  </si>
  <si>
    <t>1;2;3;;22621;Cours et plans d’eau;II.E.;05;N;0_x000D_</t>
  </si>
  <si>
    <t>1;2;3;;22622;Maintenance extraordinaire des cours et plans d’eau;II.E.;05;N;0_x000D_</t>
  </si>
  <si>
    <t>1;2;3;;22628;Amortissement de la maintenance extraordinaire des cours et plans d’eau;II.E.;05;N;0_x000D_</t>
  </si>
  <si>
    <t>1;2;3;;22629;Amortissement des cours et plans d’eau;II.E.;05;N;0_x000D_</t>
  </si>
  <si>
    <t>1;2;3;;23;PATRIMOINE MOBILIER;;;;0_x000D_</t>
  </si>
  <si>
    <t>1;2;3;;230;PATRIMOINE MOBILIER - MOBILIER ET SIGNALISATION ROUTIERE;;;;0_x000D_</t>
  </si>
  <si>
    <t>1;2;3;;2301;Mobilier de bureau;;;;0_x000D_</t>
  </si>
  <si>
    <t>1;2;3;;23011;Mobilier;II.F.;05/06;O;0_x000D_</t>
  </si>
  <si>
    <t>1;2;3;;23019;Amortissement du mobilier;II.F.;05/06;N;0_x000D_</t>
  </si>
  <si>
    <t>1;2;3;;2302;Signalisation routière et petits équipements de voirie;;;;0_x000D_</t>
  </si>
  <si>
    <t>1;2;3;;23021;Signalisation routière et petits équipements de voirie;II.F.;05/06;O;0_x000D_</t>
  </si>
  <si>
    <t>1;2;3;;23029;Amortissement de la signalisation routière et des petits équipements de voirie;II.F.;05/06;N;0_x000D_</t>
  </si>
  <si>
    <t>1;2;3;;231;PATRIMOINE MOBILIER - MATERIEL DE BUREAU;;;;0_x000D_</t>
  </si>
  <si>
    <t>1;2;3;;2311;Matériel de bureau;;;;0_x000D_</t>
  </si>
  <si>
    <t>1;2;3;;23111;Matériel de bureau;II.F.;05/06;O;0_x000D_</t>
  </si>
  <si>
    <t>1;2;3;;23119;Amortissement de matériel de bureau;II.F.;05/06;N;0_x000D_</t>
  </si>
  <si>
    <t>1;2;3;;2312;Matériel de reprographie;;;;0_x000D_</t>
  </si>
  <si>
    <t>1;2;3;;23121;Matériel de reprographie;II.F.;05/06;O;0_x000D_</t>
  </si>
  <si>
    <t>1;2;3;;23129;Amortissement du matériel de reprographie;II.F.;05/06;N;0_x000D_</t>
  </si>
  <si>
    <t>1;2;3;;2313;Matériel informatique;;;;0_x000D_</t>
  </si>
  <si>
    <t>1;2;3;;23131;Matériel informatique;II.F.;05/06;O;0_x000D_</t>
  </si>
  <si>
    <t>1;2;3;;23139;Amortissement du matériel informatique;II.F.;05/06;N;0_x000D_</t>
  </si>
  <si>
    <t>1;2;3;;2314;Matériel de téléphonie;;;;0_x000D_</t>
  </si>
  <si>
    <t>1;2;3;;23141;Matériel de téléphonie;II.F.;05/06;O;0_x000D_</t>
  </si>
  <si>
    <t>1;2;3;;23149;Amortissement du matériel de téléphonie;II.F.;05/06;N;0_x000D_</t>
  </si>
  <si>
    <t>1;2;3;;232;PATRIMOINE MOBILIER - MATERIEL DE TRANSPORT;;;;0_x000D_</t>
  </si>
  <si>
    <t>1;2;3;;2321;Motos, vélos, vélomoteurs et assimilés;;;;0_x000D_</t>
  </si>
  <si>
    <t>1;2;3;;23211;Motos, vélos, vélomoteurs et assimilés;II.F.;05/06;O;0_x000D_</t>
  </si>
  <si>
    <t>1;2;3;;23219;Amortissement des motos, vélos, vélomoteurs et assimilés;II.F.;05/06;N;0_x000D_</t>
  </si>
  <si>
    <t>1;2;3;;2322;Autos et camionnettes;;;;0_x000D_</t>
  </si>
  <si>
    <t>1;2;3;;23221;Autos et camionnettes;II.F.;05;O;0_x000D_</t>
  </si>
  <si>
    <t>1;2;3;;23222;Maintenance extraordinaire des autos et camionnettes;II.F.;05;O;0_x000D_</t>
  </si>
  <si>
    <t>1;2;3;;23228;Amortissement de la maintenance extraordinaire des autos et des camionnettes;II.F.;05;N;0_x000D_</t>
  </si>
  <si>
    <t>1;2;3;;23229;Amortissement des autos et des camionnettes;II.F.;05;N;0_x000D_</t>
  </si>
  <si>
    <t>1;2;3;;2323;Camions et véhicules spéciaux;;;;0_x000D_</t>
  </si>
  <si>
    <t>1;2;3;;23231;Camions et véhicules spéciaux;II.F.;05;O;0_x000D_</t>
  </si>
  <si>
    <t>1;2;3;;23232;Maintenance extraordinaire des camions et des véhicules spéciaux;II.F.;05;O;0_x000D_</t>
  </si>
  <si>
    <t>1;2;3;;23238;Amortissement de la maintenance extraordinaire des camions et véhicules spéciaux;II.F.;05;N;0_x000D_</t>
  </si>
  <si>
    <t>1;2;3;;23239;Amortissement des camions et véhicules spéciaux;II.F.;05;N;0_x000D_</t>
  </si>
  <si>
    <t>1;2;3;;233;PATRIMOINE MOBILIER - MATERIEL D’EQUIPEMENT ET D’EXPLOITATION;;;;0_x000D_</t>
  </si>
  <si>
    <t>1;2;3;;2330;Matériel d’équipement et d’exploitation;;;;0_x000D_</t>
  </si>
  <si>
    <t>1;2;3;;23301;Matériel d’équipement et d’exploitation;II.F.;05;O;0_x000D_</t>
  </si>
  <si>
    <t>1;2;3;;23302;Maintenance extraordinaire du matériel d’équipement et d’exploitation;II.F.;05;O;0_x000D_</t>
  </si>
  <si>
    <t>1;2;3;;23308;Amortissement de la maintenance extraordinaire du matériel d’équipement et d’exploitation;II.F.;05;N;0_x000D_</t>
  </si>
  <si>
    <t>1;2;3;;23309;Amortissement du matériel d’équipement et d’exploitation;II.F.;05;N;0_x000D_</t>
  </si>
  <si>
    <t>1;2;3;;23391;Machines, matériel d’équipement et d’exploitation amortissable en 5 ans;II.F.;05;O;0_x000D_</t>
  </si>
  <si>
    <t>1;2;3;;23399;Amortissement des machines, matériel d’équipement et d’exploitation amortissable en 5 ans;II.F.;05;N;0_x000D_</t>
  </si>
  <si>
    <t>1;2;3;;234;PATRIMOINE MOBILIERS DIVERS;;;;0_x000D_</t>
  </si>
  <si>
    <t>1;2;3;;2340;Patrimoine artistique;;;;0_x000D_</t>
  </si>
  <si>
    <t>1;2;3;;23401;Œuvres d'art;II.G.;05;O;0_x000D_</t>
  </si>
  <si>
    <t>1;2;3;;23407;Réévaluation exceptionnelle des œuvres d'art;II.G.;05;N;0_x000D_</t>
  </si>
  <si>
    <t>1;2;3;;2341;Animaux;;;;0_x000D_</t>
  </si>
  <si>
    <t>1;2;3;;23411;Animaux;II.G.;05/06;O;0_x000D_</t>
  </si>
  <si>
    <t>1;2;3;;23419;Amortissement des animaux;II.G.;05/06;N;0_x000D_</t>
  </si>
  <si>
    <t>1;2;3;;2349;Autres investissements mobiliers;;;;0_x000D_</t>
  </si>
  <si>
    <t>1;2;3;;23491;Investissements mobiliers divers;II.G.;05/06;O;0_x000D_</t>
  </si>
  <si>
    <t>1;2;3;;23499;Amortissements des investissements mobiliers divers;II.G.;05/06;N;0_x000D_</t>
  </si>
  <si>
    <t>1;2;3;;24;ACQUISITION D’IMMOBILISES, VENTES ET TRAVAUX EN COURS D’EXECUTION;;;;0_x000D_</t>
  </si>
  <si>
    <t>1;2;3;;24011;Achat, aménagement et équipement de terrains en cours d’exécution et achat de bois sur pied;II.H.;08;O;0_x000D_</t>
  </si>
  <si>
    <t>1;2;3;;24021;Achat, construction et maintenance de bâtiments en cours d’exécution;II.H.;08;O;0_x000D_</t>
  </si>
  <si>
    <t>1;2;3;;24031;Travaux d’infrastructure et d'entretien de voirie en cours d’exécution;II.H.;08;O;0_x000D_</t>
  </si>
  <si>
    <t>1;2;3;;24041;Plans et études en cours de réalisation;II.H.;08;O;0_x000D_</t>
  </si>
  <si>
    <t>1;2;3;;24621;Vente de terrains et bâtiments en cours;II.H.;08;O;0_x000D_</t>
  </si>
  <si>
    <t>1;2;3;;25;SUBSIDES D’INVESTISSEMENT ET DONS ACCORDES;;;;0_x000D_</t>
  </si>
  <si>
    <t>1;2;3;;251;SUBSIDES D’INVESTISSEMENT ET DONS AUX ENTREPRISES PRIVEES;;;;0_x000D_</t>
  </si>
  <si>
    <t>1;2;3;;2511;Subsides d’investissement en capital aux entreprises privées;;;;0_x000D_</t>
  </si>
  <si>
    <t>1;2;3;;25111;Subsides d’investissement accordés en capital aux entreprises privées;III.A.;0462;O;0_x000D_</t>
  </si>
  <si>
    <t>1;2;3;;25119;Amortissement des subsides d’investissement accordés en capital aux entreprises privées;III.A.;0462;N;0_x000D_</t>
  </si>
  <si>
    <t>1;2;3;;2513;Subsides d’investissement et dons sous forme de biens patrimoniaux aux entreprises privées;;;;0_x000D_</t>
  </si>
  <si>
    <t>1;2;3;;25131;Subsides d’investissement et dons sous forme de biens patrimoniaux aux entreprises privées;III.A.;0462;N;0_x000D_</t>
  </si>
  <si>
    <t>1;2;3;;25139;Amortissement des subsides d’investissement et dons sous forme de biens patrimoniaux aux entreprises privées;III.A.;0462;N;0_x000D_</t>
  </si>
  <si>
    <t>1;2;3;;252;SUBSIDES D’INVESTISSEMENT ACCORDES EN CAPITAL AUX MENAGES, ASBL ET AUTRES ORGANISMES;;;;0_x000D_</t>
  </si>
  <si>
    <t>1;2;3;;2521;Subsides d’investissement accordés en capital aux ménages;;;;0_x000D_</t>
  </si>
  <si>
    <t>1;2;3;;25211;Subsides accordés en capital aux ménages;III.B.;0462;O;0_x000D_</t>
  </si>
  <si>
    <t>1;2;3;;25219;Amortissement des subsides d’investissement accordés en capital aux ménages;III.B.;0462;N;0_x000D_</t>
  </si>
  <si>
    <t>1;2;3;;2522;Subsides d’investissement accordés en capital aux ASBL;;;;0_x000D_</t>
  </si>
  <si>
    <t>1;2;3;;25221;Subsides d’investissement accordés en capital aux ASBL et aux autres organismes;III.B.;0462;O;0_x000D_</t>
  </si>
  <si>
    <t>1;2;3;;25229;Amortissement des subsides d’investissement accordés en capital aux ASBL et aux autres organismes;III.B.;0462;N;0_x000D_</t>
  </si>
  <si>
    <t>1;2;3;;2528;Subsides d’investissement et dons accordés sous forme de biens patrimoniaux aux ménages, ASBL et autres organismes;;;;0_x000D_</t>
  </si>
  <si>
    <t>1;2;3;;25281;Subsides d’investissement et dons accordés sous forme de biens patrimoniaux aux ménages, ASBL et autres organismes;III.B.;0462;N;0_x000D_</t>
  </si>
  <si>
    <t>1;2;3;;25289;Amortissement des subsides d’investissement et dons accordés sous forme de biens patrimoniaux aux ménages, ASBL et autres organismes;III.B.;0462;N;0_x000D_</t>
  </si>
  <si>
    <t>1;2;3;;254;SUBSIDES D’INVESTISSEMENT ET DONS ACCORDES SOUS FORME DE BIENS PATRIMONIAUX AUX POUVOIRS PUBLICS SUPERIEURS;;;;0_x000D_</t>
  </si>
  <si>
    <t>1;2;3;;25431;Subsides d’investissement et dons accordés sous forme de biens patrimoniaux aux pouvoirs publics supérieurs;III.C.;0462;N;0_x000D_</t>
  </si>
  <si>
    <t>1;2;3;;25439;Amortissement des subsides d’investissement et dons accordés sous forme de biens patrimoniaux aux pouvoirs publics supérieurs;III.C.;0462;N;0_x000D_</t>
  </si>
  <si>
    <t>1;2;3;;256;SUBSIDES D’INVESTISSEMENT ET DONS ACCORDES AUX AUTRES POUVOIRS PUBLICS;;;;0_x000D_</t>
  </si>
  <si>
    <t>1;2;3;;2561;Subsides d’investissement en capital accordés aux autres pouvoirs publics;;;;0_x000D_</t>
  </si>
  <si>
    <t>1;2;3;;25611;Subsides en capital  accordés à des fins spécifiques aux autres pouvoirs publics;III.D.;0462;O;0_x000D_</t>
  </si>
  <si>
    <t>1;2;3;;25619;Amortissement des subsides d’investissement accordés en capital aux autres pouvoirs publics;III.D.;0462;N;0_x000D_</t>
  </si>
  <si>
    <t>1;2;3;;2563;Subsides d’investissement et dons accordés sous forme de biens patrimoniaux aux autres pouvoirs publics;;;;0_x000D_</t>
  </si>
  <si>
    <t>1;2;3;;25631;Subsides d’investissement et dons accordés sous forme de biens patrimoniaux aux autres pouvoirs publics;III.D.;0462;N;0_x000D_</t>
  </si>
  <si>
    <t>1;2;3;;25639;Amortissement des subsides d’investissement et dons accordés sous forme de biens patrimoniaux aux autres pouvoirs publics;III.D.;0462;N;0_x000D_</t>
  </si>
  <si>
    <t>1;2;3;;26;EMPHYTEOSE, SUPERFICIE ET LOCATION-FINANCEMENT;;;;0_x000D_</t>
  </si>
  <si>
    <t>1;2;3;;261;DROITS REELS EN EMPHYTEOSE SUR BIENS IMMOBILISES ET DROITS DE SUPERFICIE;;;;0_x000D_</t>
  </si>
  <si>
    <t>1;2;3;;26121;Biens immobiliers pris en emphytéose ou en droit de superficie;II.I.;05;O;0_x000D_</t>
  </si>
  <si>
    <t>1;2;3;;26129;Amortissement des biens immobiliers pris en emphytéose ou en droit de superficie;II.I.;05;N;0_x000D_</t>
  </si>
  <si>
    <t>1;2;3;;262;BIENS IMMEUBLES EN LOCATION-FINANCEMENT;;;;0_x000D_</t>
  </si>
  <si>
    <t>1;2;3;;26211;Biens immobiliers détenus en location-financement;II.J.;05;O;0_x000D_</t>
  </si>
  <si>
    <t>1;2;3;;26216;Réévaluation annuelle des biens immobiliers détenus en location-financement;II.J.;05;N;0_x000D_</t>
  </si>
  <si>
    <t>1;2;3;;26217;Réévaluation exceptionnelle des biens détenus en location-financement;II.J.;05;N;0_x000D_</t>
  </si>
  <si>
    <t>1;2;3;;26219;Amortissement des immeubles détenus en location-financement;II.J.;05;N;0_x000D_</t>
  </si>
  <si>
    <t>1;2;3;;263;MOBILIER EN LOCATION-FINANCEMENT;;;;0_x000D_</t>
  </si>
  <si>
    <t>1;2;3;;26301;Biens mobiliers détenus en location-financement;II.J.;05/06;O;0_x000D_</t>
  </si>
  <si>
    <t>1;2;3;;26309;Amortissement des biens mobiliers détenus en location-financement;II.J.;05/06;N;0_x000D_</t>
  </si>
  <si>
    <t>1;2;3;;27;PROMESSES DE SUBSIDES ET PRETS OCTROYES ET CREANCES A LONG TERME;;;;0_x000D_</t>
  </si>
  <si>
    <t>1;2;3;;270;PROMESSES DE SUBSIDES D’INVESTISSEMENT DES ORGANISMES PUBLICS;;;;0_x000D_</t>
  </si>
  <si>
    <t>1;2;3;;2704;Promesses de subsides en capital des pouvoirs publics supérieurs;;;;0_x000D_</t>
  </si>
  <si>
    <t>1;2;3;;27041;Promesses de subsides en capital des pouvoirs publics supérieurs;IV.A.;04711;N;0_x000D_</t>
  </si>
  <si>
    <t>1;2;3;;27049;Liquidation des subsides en capital versés par les pouvoirs publics supérieurs;IV.A.;04711;N;0_x000D_</t>
  </si>
  <si>
    <t>1;2;3;;2705;Promesses de subsides en récupération de remboursement d’emprunts des pouvoirs publics supérieurs;;;;0_x000D_</t>
  </si>
  <si>
    <t>1;2;3;;27051;Promesses de subsides en récupération de remboursement d’emprunts des pouvoirs publics supérieurs;IV.A.;04710;N;0_x000D_</t>
  </si>
  <si>
    <t>1;2;3;;27059;Récupération auprès des pouvoirs publics supérieurs des remboursements périodiques d'emprunts;IV.A.;04710;O;0_x000D_</t>
  </si>
  <si>
    <t>1;2;3;;2706;Promesses de subsides en capital des autres pouvoirs publics ;;;;0_x000D_</t>
  </si>
  <si>
    <t>1;2;3;;27061;Promesses de subsides en capital des autres pouvoirs publics ;IV.A.;04711;N;0_x000D_</t>
  </si>
  <si>
    <t>1;2;3;;27069;Subsides en capital versés par les autres pouvoirs publics ;IV.A.;04711;N;0_x000D_</t>
  </si>
  <si>
    <t>1;2;3;;274;CREANCES DIVERSES A LONG TERME;;;;0_x000D_</t>
  </si>
  <si>
    <t>1;2;3;;27400;Produits financiers capitalisés;IV.A.;0473;N;0_x000D_</t>
  </si>
  <si>
    <t>1;2;3;;275;PRETS ACCORDES;;;;0_x000D_</t>
  </si>
  <si>
    <t>1;2;3;;2751;Prêts accordés;;;;0_x000D_</t>
  </si>
  <si>
    <t>1;2;3;;27511;Prêts accordés à plus d'un an;IV.B.;045;O;0_x000D_</t>
  </si>
  <si>
    <t>1;2;3;;27515;Réduction de valeur des prêts accordés à plus d'un an;IV.B.;045;N;0_x000D_</t>
  </si>
  <si>
    <t>1;2;3;;27519;Récupération des prêts accordés à plus d'un an;IV.B.;045;O;0_x000D_</t>
  </si>
  <si>
    <t>1;2;3;;27561;Prêts aux autres pouvoirs publics;IV.B.;045;N;0_x000D_</t>
  </si>
  <si>
    <t>1;2;3;;28;ACTIFS FINANCIERS;;;;0_x000D_</t>
  </si>
  <si>
    <t>1;2;3;;282;PARTICIPATIONS DANS DES ENTREPRISES;;;;0_x000D_</t>
  </si>
  <si>
    <t>1;2;3;;2821;Participations dans des entreprises publiques;;;;0_x000D_</t>
  </si>
  <si>
    <t>1;2;3;;28211;Participations dans des entreprises publiques;V.A.;05;O;0_x000D_</t>
  </si>
  <si>
    <t>1;2;3;;28212;Libération des participations dans les entreprises publiques;V.A.;05;O;0_x000D_</t>
  </si>
  <si>
    <t>1;2;3;;2822;Participations dans des entreprises privées ou à finalité sociale;;;;0_x000D_</t>
  </si>
  <si>
    <t>1;2;3;;28221;Participations dans des entreprises privées ou à finalité sociale;V.A.;05;O;0_x000D_</t>
  </si>
  <si>
    <t>1;2;3;;28222;Libération des participations dans les entreprises privées ou à finalité sociale;V.A.;05;O;0_x000D_</t>
  </si>
  <si>
    <t>1;2;3;;285;TITRES A REVENUS FIXES;;;;0_x000D_</t>
  </si>
  <si>
    <t>1;2;3;;28510;Titres à revenus fixes;V.A.;05;O;0_x000D_</t>
  </si>
  <si>
    <t>1;2;3;;288;CAUTIONNEMENTS A PLUS D’UN AN EN ESPECES;;;;0_x000D_</t>
  </si>
  <si>
    <t>1;2;3;;28800;Cautionnements versés en numéraire à plus d’un an;V.B.;05;O;0_x000D_</t>
  </si>
  <si>
    <t>1;2;3;;28805;Récupérations des cautionnements versés en numéraire à plus d'un an;V.B.;05;O;0_x000D_</t>
  </si>
  <si>
    <t>1;2;3;;3;STOCKS;;;;0_x000D_</t>
  </si>
  <si>
    <t>1;2;3;;30;STOCKS;;;;0_x000D_</t>
  </si>
  <si>
    <t>1;2;3;;30111;Stocks de fournitures de bureau;VI.;;N;0_x000D_</t>
  </si>
  <si>
    <t>1;2;3;;30112;Stocks de fournitures techniques;VI.;;N;0_x000D_</t>
  </si>
  <si>
    <t>1;2;3;;30113;Stocks de fournitures pour les bâtiments;VI.;;N;0_x000D_</t>
  </si>
  <si>
    <t>1;2;3;;30115;Stocks de fournitures pour les véhicules;VI.;;N;0_x000D_</t>
  </si>
  <si>
    <t>1;2;3;;30117;Stocks de fournitures pour la voirie;VI.;;N;0_x000D_</t>
  </si>
  <si>
    <t>1;2;3;;30140;Stocks de biens destinés à la revente;VI.;;N;0_x000D_</t>
  </si>
  <si>
    <t>1;2;3;;30199;Réduction des valeurs actées des stocks;VI.;09;N;0_x000D_</t>
  </si>
  <si>
    <t>1;2;3;;4;COMPTES DE TIERS;;;;0_x000D_</t>
  </si>
  <si>
    <t>1;2;3;;40;DEBITEURS;;;;0_x000D_</t>
  </si>
  <si>
    <t>1;2;3;;400;DEBITEURS DE TAXES, DE REDEVANCES ET DE PRODUITS D’EXPLOITATION;;;;0_x000D_</t>
  </si>
  <si>
    <t>1;2;3;;40001;Débiteurs de taxes et redevances par nature et exercice;VII.A.;Tiers;N;0_x000D_</t>
  </si>
  <si>
    <t>1;2;3;;40002;Débiteurs de taxes et redevances par compte particulier individualisé;VII.A.;Tiers;N;0_x000D_</t>
  </si>
  <si>
    <t>1;2;3;;40003;Débiteurs de produits d’exploitation par nature et exercice;VII.A.;Tiers;N;0_x000D_</t>
  </si>
  <si>
    <t>1;2;3;;40004;Débiteurs de produits d’exploitation par compte particulier individualisé;VII.A.;Tiers;N;0_x000D_</t>
  </si>
  <si>
    <t>1;2;3;;407;DEBITEURS DOUTEUX DE TAXES, DE REDEVANCES ET DE PRODUITS D'EXPLOITATION;;;;0_x000D_</t>
  </si>
  <si>
    <t>1;2;3;;40700;Débiteurs douteux de taxes, de redevances et de produits d’exploitation;VII.A.;03;N;0_x000D_</t>
  </si>
  <si>
    <t>1;2;3;;409;REDUCTIONS DE VALEURS DES CREANCES;;;;0_x000D_</t>
  </si>
  <si>
    <t>1;2;3;;40900;Réductions de valeur actées sur créances;VII.A.;04;N;0_x000D_</t>
  </si>
  <si>
    <t>1;2;3;;41;AUTRES CREANCES;;;;0_x000D_</t>
  </si>
  <si>
    <t>1;2;3;;411;TVA;;;;0_x000D_</t>
  </si>
  <si>
    <t>1;2;3;;41100;TVA récupérable;VII.B.1.;Tiers;N;0_x000D_</t>
  </si>
  <si>
    <t>1;2;3;;412;TAXES ET IMPOTS;;;;0_x000D_</t>
  </si>
  <si>
    <t>1;2;3;;41204;Impôts additionnels;VII.B.1.;Tiers;N;0_x000D_</t>
  </si>
  <si>
    <t>1;2;3;;413;SUBSIDES, DONS, LEG,EMPRUNTS ET CAUTIONNEMENTS;;;;0_x000D_</t>
  </si>
  <si>
    <t>1;2;3;;41301;Subsides d’investissements en capital, dons et legs;VII.B.2.;Tiers;N;0_x000D_</t>
  </si>
  <si>
    <t>1;2;3;;41302;Subsides d’exploitation à recevoir;VII.B.2.;Tiers;N;0_x000D_</t>
  </si>
  <si>
    <t>1;2;3;;41303;Emprunts à recevoir;VII.B.2.;Tiers;N;0_x000D_</t>
  </si>
  <si>
    <t>1;2;3;;41304;Location-financement;VII.B.2.;Tiers;N;0_x000D_</t>
  </si>
  <si>
    <t>1;2;3;;41305;Subsides RI du pouvoir public supérieur;VII.B.2.;Tiers;N;0_x000D_</t>
  </si>
  <si>
    <t>1;2;3;;41306;Subsides ERI du pouvoir public supérieur;VII.B.2.;Tiers;N;0_x000D_</t>
  </si>
  <si>
    <t>1;2;3;;41307;Subside des autres pouvoirs publics;VII.B.2.;Tiers;N;0_x000D_</t>
  </si>
  <si>
    <t>1;2;3;;41308;Cautionnement à recevoir;VII.B.2.;Tiers;N;0_x000D_</t>
  </si>
  <si>
    <t>1;2;3;;415;INTERETS, DIVIDENDES ET AUTRES RISTOURNES;;;;0_x000D_</t>
  </si>
  <si>
    <t>1;2;3;;41513;Intérêts créditeurs des comptes financiers;VII.B.3.;Tiers;N;0_x000D_</t>
  </si>
  <si>
    <t>1;2;3;;41514;Récupération des charges financières d’emprunts;VII.B.3.;Tiers;N;0_x000D_</t>
  </si>
  <si>
    <t>1;2;3;;41515;Intérêts de titres et de prêts;VII.B.3.;Tiers;N;0_x000D_</t>
  </si>
  <si>
    <t>1;2;3;;41516;Dividendes;VII.B.3.;Tiers;N;0_x000D_</t>
  </si>
  <si>
    <t>1;2;3;;416;DEBITEURS DIVERS;;;;0_x000D_</t>
  </si>
  <si>
    <t>1;2;3;;41600;Débiteurs divers;VII.B.4.;Tiers;N;0_x000D_</t>
  </si>
  <si>
    <t>1;2;3;;417;DEBITEURS DOUTEUX DIVERS;;;;0_x000D_</t>
  </si>
  <si>
    <t>1;2;3;;41700;Débiteurs douteux divers;VII.B.4.;03;N;0_x000D_</t>
  </si>
  <si>
    <t>1;2;3;;418;VALEURS ECHUES;;;;0_x000D_</t>
  </si>
  <si>
    <t>1;2;3;;41800;Valeurs échues (effets);VII.B.4.;Tiers;N;0_x000D_</t>
  </si>
  <si>
    <t>1;2;3;;419;REDUCTIONS DE VALEURS DES CREANCES ET CREANCES EN COMPTES COURANTS;;;;0_x000D_</t>
  </si>
  <si>
    <t>1;2;3;;41900;Réductions de valeurs actées sur créances diverses;VII.B.4.;04;N;0_x000D_</t>
  </si>
  <si>
    <t>1;2;3;;42;CREANCES ECHEANT DANS L’EXERCICE;;;;0_x000D_</t>
  </si>
  <si>
    <t>1;2;3;;425;RECUPERATION DES EMPRUNTS ET DES PRETS;;;;0_x000D_</t>
  </si>
  <si>
    <t>1;2;3;;4251;Récupération des remboursements d’emprunts;;;;0_x000D_</t>
  </si>
  <si>
    <t>1;2;3;;42514;Récupération des remboursements périodiques des emprunts;VII.C.;Tiers;N;0_x000D_</t>
  </si>
  <si>
    <t>1;2;3;;42516;Récupération des remboursements périodiques des emprunts échéant dans l’année;VII.C.;Tiers;N;0_x000D_</t>
  </si>
  <si>
    <t>1;2;3;;4252;Récupération des prêts ;;;;0_x000D_</t>
  </si>
  <si>
    <t>1;2;3;;42521;Récupération des prêts ;VII.D.;Tiers;N;0_x000D_</t>
  </si>
  <si>
    <t>1;2;3;;42527;Récupérationdes prêts échéant dans l'année;VII.D.;Tiers;N;0_x000D_</t>
  </si>
  <si>
    <t>1;2;3;;43;DETTES FINANCIERES;;;;0_x000D_</t>
  </si>
  <si>
    <t>1;2;3;;433;DETTES FINANCIERES SUR COMPTE COURANT;;;;0_x000D_</t>
  </si>
  <si>
    <t>1;2;3;;43300;Emprunts à court terme;VIII'.A'.3'.;Tiers;N;0_x000D_</t>
  </si>
  <si>
    <t>1;2;3;;43301;Intérêts débiteurs sur les comptes financiers;VIII'.A'.3'.;Tiers;N;0_x000D_</t>
  </si>
  <si>
    <t>1;2;3;;435;DETTES A PLUS D'UN AN ECHEANT DANS L'ANNEE;;;;0_x000D_</t>
  </si>
  <si>
    <t>1;2;3;;4351;Remboursements périodiques d’emprunts;;;;0_x000D_</t>
  </si>
  <si>
    <t>1;2;3;;43511;Remboursements périodiques des emprunts;VIII'.A'.1'.;Tiers;N;0_x000D_</t>
  </si>
  <si>
    <t>1;2;3;;43513;Reclassements périodiques des emprunts échéant dans l’année;VIII'.A'.1'.;Tiers;N;0_x000D_</t>
  </si>
  <si>
    <t>1;2;3;;43514;Reclassements périodiques des dettes de location-financement échéant dans l’année;VIII'.A'.1'.;Tiers;N;0_x000D_</t>
  </si>
  <si>
    <t>1;2;3;;43516;Fonds d’amortissement des emprunts publics : remboursements;VIII'.A'.1'.;Tiers;N;0_x000D_</t>
  </si>
  <si>
    <t>1;2;3;;4352;Remboursements anticipés  d’emprunts;;;;0_x000D_</t>
  </si>
  <si>
    <t>1;2;3;;43521;Remboursements anticipé des emprunts;VIII'.A'.1'.;Tiers;N;0_x000D_</t>
  </si>
  <si>
    <t>1;2;3;;436;CHARGES FINANCIERES D’EMPRUNTS;;;;0_x000D_</t>
  </si>
  <si>
    <t>1;2;3;;43611;Charges financières des emprunts à charge de l'entité;VIII'.A’.2'.;Tiers;N;0_x000D_</t>
  </si>
  <si>
    <t>1;2;3;;43616;Fonds d’amortissement des emprunts publics : intérêts;VIII'.A’.2'.;Tiers;N;0_x000D_</t>
  </si>
  <si>
    <t>1;2;3;;44;DETTES COMMERCIALES;;;;0_x000D_</t>
  </si>
  <si>
    <t>1;2;3;;440;FOURNISSEURS;;;;0_x000D_</t>
  </si>
  <si>
    <t>1;2;3;;44000;Fournisseurs;VIII'.B’.;Tiers;N;0_x000D_</t>
  </si>
  <si>
    <t>1;2;3;;44000;Fournisseurs facturation interne;VIII'.B’.;Tiers;N;0_x000D_</t>
  </si>
  <si>
    <t>1;2;3;;442;FACTURES A RECEVOIR;;;;0_x000D_</t>
  </si>
  <si>
    <t>1;2;3;;44200;Factures à recevoir;VIII'.B’.;Tiers;N;0_x000D_</t>
  </si>
  <si>
    <t>1;2;3;;447;FACTURES ENTRANTES EN COURS D’IMPUTATION;;;;0_x000D_</t>
  </si>
  <si>
    <t>1;2;3;;44700;Factures à imputer;VIII'.B’.;Tiers;N;0_x000D_</t>
  </si>
  <si>
    <t>1;2;3;;45;DETTES FISCALES, SOCIALES ET SALAIRES;;;;0_x000D_</t>
  </si>
  <si>
    <t>1;2;3;;451;TVA;;;;0_x000D_</t>
  </si>
  <si>
    <t>1;2;3;;45100;TVA à payer;VIII'.C’.;Tiers;N;0_x000D_</t>
  </si>
  <si>
    <t>1;2;3;;45110;TVA à payer après perception des tiers redevables;VIII'.C’.;Tiers;N;0_x000D_</t>
  </si>
  <si>
    <t>1;2;3;;452;IMPOTS ET TAXES;;;;0_x000D_</t>
  </si>
  <si>
    <t>1;2;3;;45200;Impôts et taxes;VIII'.C’.;Tiers;N;0_x000D_</t>
  </si>
  <si>
    <t>1;2;3;;453;PRECOMPTE;;;;0_x000D_</t>
  </si>
  <si>
    <t>1;2;3;;4530;Précompte professionnel;;;;0_x000D_</t>
  </si>
  <si>
    <t>1;2;3;;45300;Précompte professionnel retenu;VIII'.C’.;Tiers;N;0_x000D_</t>
  </si>
  <si>
    <t>1;2;3;;4531;Précompte mobilier;;;;0_x000D_</t>
  </si>
  <si>
    <t>1;2;3;;45310;Précompte mobilier retenu;VIII'.C’.;Tiers;N;0_x000D_</t>
  </si>
  <si>
    <t>1;2;3;;4533;Précompte fiscal;;;;0_x000D_</t>
  </si>
  <si>
    <t>1;2;3;;45330;Retenue fiscale (entreprises non enregistrées);VIII'.C’.;Tiers;N;0_x000D_</t>
  </si>
  <si>
    <t>1;2;3;;454;COTISATIONS SOCIALES;;;;0_x000D_</t>
  </si>
  <si>
    <t>1;2;3;;4540;Sécurité sociale;;;;0_x000D_</t>
  </si>
  <si>
    <t>1;2;3;;45400;Cotisations à l’ONSS;VIII'.C’.;Tiers;N;0_x000D_</t>
  </si>
  <si>
    <t>1;2;3;;4543;Retenues sociales pour entreprises non enregistrées;;;;0_x000D_</t>
  </si>
  <si>
    <t>1;2;3;;45430;Retenues sociales pour entreprises non enregistrées;VIII'.C’.;Tiers;N;0_x000D_</t>
  </si>
  <si>
    <t>1;2;3;;4545;Cotisations pensions;;;;0_x000D_</t>
  </si>
  <si>
    <t>1;2;3;;45452;Cotisations pour la pension des mandataires;VIII'.C’.;Tiers;N;0_x000D_</t>
  </si>
  <si>
    <t>1;2;3;;45453;Cotisations aux autres caisses de pensions;VIII'.C’.;Tiers;N;0_x000D_</t>
  </si>
  <si>
    <t>1;2;3;;455;REMUNERATIONS NETTES;;;;0_x000D_</t>
  </si>
  <si>
    <t>1;2;3;;45500;Indemnités et rémunérations nettes;VIII'.C’.;Tiers;N;0_x000D_</t>
  </si>
  <si>
    <t>1;2;3;;458;AUTRES RETENUES SUR LES REMUNERATIONS;;;;0_x000D_</t>
  </si>
  <si>
    <t>1;2;3;;45820;Autres retenues sur les rémunérations;VIII'.C’.;Tiers;N;0_x000D_</t>
  </si>
  <si>
    <t>1;2;3;;46;DEBITEURS ET CREDITEURS DIVERS;;;;0_x000D_</t>
  </si>
  <si>
    <t>1;2;3;;460;DEBITEURS A CARACTERE SOCIAL;;;;0_x000D_</t>
  </si>
  <si>
    <t>1;2;3;;46001;Récupération de revenus d'intégration (Bénéficiaires);VII.E.;014;N;0_x000D_</t>
  </si>
  <si>
    <t>1;2;3;;46002;Récupération d'équivalent du revenu d'intégration (Bénéficiaires);VII.E.;014;N;0_x000D_</t>
  </si>
  <si>
    <t>1;2;3;;46011;Récupération de l'aide sociale (Bénéficiaires);VII.E.;014;N;0_x000D_</t>
  </si>
  <si>
    <t>1;2;3;;461;GARANTIES, AVANCES ET ACOMPTES VERSES;;;;0_x000D_</t>
  </si>
  <si>
    <t>1;2;3;;46101;Avances accordées et acomptes;VII.B.4.;Tiers;N;0_x000D_</t>
  </si>
  <si>
    <t>1;2;3;;46102;Garanties et cautionnements versés;VII.B.4.;Tiers;N;0_x000D_</t>
  </si>
  <si>
    <t>1;2;3;;46103;Acomptes et avances au personnel ;VII.B.4.;Tiers;N;0_x000D_</t>
  </si>
  <si>
    <t>1;2;3;;46105;Récupérations de garanties sur emprunts;VII.B.4.;Tiers;N;0_x000D_</t>
  </si>
  <si>
    <t>1;2;3;;464;AVANCES ET GARANTIES RECUES;;;;0_x000D_</t>
  </si>
  <si>
    <t>1;2;3;;46401;Avances et acomptes reçus en numéraire;VIII'.D’.;Tiers;N;0_x000D_</t>
  </si>
  <si>
    <t>1;2;3;;46402;Cautionnements reçus;VIII'.D’.;Tiers;N;0_x000D_</t>
  </si>
  <si>
    <t>1;2;3;;465;PRETS ET SUBSIDES A PAYER;;;;0_x000D_</t>
  </si>
  <si>
    <t>1;2;3;;46501;Prêts octroyés à payer;VIII'.D’.;Tiers;N;0_x000D_</t>
  </si>
  <si>
    <t>1;2;3;;46502;Subsides octroyés à payer;VIII'.D’.;Tiers;N;0_x000D_</t>
  </si>
  <si>
    <t>1;2;3;;466;DETTES DIVERSES;;;;0_x000D_</t>
  </si>
  <si>
    <t>1;2;3;;46601;Dettes diverses;VIII'.D’.;Tiers;N;0_x000D_</t>
  </si>
  <si>
    <t>1;2;3;;467;DEBITEURS DOUTEUX DE CREANCES SOCIALES;;;;0_x000D_</t>
  </si>
  <si>
    <t>1;2;3;;46700;Débiteurs douteux de créances sociales;VII.E.;03;N;0_x000D_</t>
  </si>
  <si>
    <t>1;2;3;;46701;PARTICIPATIONS A PAYER;;;;0_x000D_</t>
  </si>
  <si>
    <t>1;2;3;;46701;Participations à payer;VIII'.D’.;Tiers;N;0_x000D_</t>
  </si>
  <si>
    <t>1;2;3;;468;CREDITEURS A CARACTERE SOCIAL;;;;0_x000D_</t>
  </si>
  <si>
    <t>1;2;3;;46801;Octroi du revenu d'intégration;VIII'.E'.;014;N;0_x000D_</t>
  </si>
  <si>
    <t>1;2;3;;46802;Octroi de l'équivalent du revenu d'intégration;VIII'.E'.;014;N;0_x000D_</t>
  </si>
  <si>
    <t>1;2;3;;46811;Octroi de l'aide sociale aux bénéficiaires;VIII'.E'.;014;N;0_x000D_</t>
  </si>
  <si>
    <t>1;2;3;;469;REDUCTIONS DE VALEURS DES CREANCES SOCIALES;;;;0_x000D_</t>
  </si>
  <si>
    <t>1;2;3;;46900;Réductions de valeur actées sur créances;VII.E.;Tiers;N;0_x000D_</t>
  </si>
  <si>
    <t>1;2;3;;48;OPERATIONS POUR COMPTE DE TIERS;;;;0_x000D_</t>
  </si>
  <si>
    <t>1;2;3;;48100;Opérations diverses pour compte de tiers;IX’.;Tiers;N;0_x000D_</t>
  </si>
  <si>
    <t>1;2;3;;48400;Récupération à charge de tiers pour une autre commune;IX’.;Tiers;N;0_x000D_</t>
  </si>
  <si>
    <t>1;2;3;;48500;Dons, legs et fondations;IX’.;Tiers;N;0_x000D_</t>
  </si>
  <si>
    <t>1;2;3;;49;COMPTES DE REGULARISATION ET D’ATTENTE;;;;0_x000D_</t>
  </si>
  <si>
    <t>1;2;3;;49000;Charges à reporter;X.;Tiers;N;0_x000D_</t>
  </si>
  <si>
    <t>1;2;3;;49010;Charges à reporter;X.;Tiers;N;0_x000D_</t>
  </si>
  <si>
    <t>1;2;3;;49020;Produits acquis;X.;Tiers;N;0_x000D_</t>
  </si>
  <si>
    <t>1;2;3;;49030;Charges à imputer;X’.;Tiers;N;0_x000D_</t>
  </si>
  <si>
    <t>1;2;3;;49040;Produits à reporter;X’.;Tiers;N;0_x000D_</t>
  </si>
  <si>
    <t>1;2;3;;49200;Comptes des gestionnaires imputateurs;X.;003;N;0_x000D_</t>
  </si>
  <si>
    <t>1;2;3;;49500;Recouvrements à identifier;X’.;Tiers;N;0_x000D_</t>
  </si>
  <si>
    <t>1;2;3;;49501;Recettes portées dans les journaux auxiliaires;X’.;Tiers;N;0_x000D_</t>
  </si>
  <si>
    <t>1;2;3;;49600;Paiements à identifier;X.;Tiers;N;0_x000D_</t>
  </si>
  <si>
    <t>1;2;3;;49700;Recouvrements à ventiler;X’.;Tiers;N;0_x000D_</t>
  </si>
  <si>
    <t>1;2;3;;49800;Sommes perçues indûment;X’.;Tiers;N;0_x000D_</t>
  </si>
  <si>
    <t>1;2;3;;49900;Avances sur intérêts d’emprunts versées;X.;Tiers;N;0_x000D_</t>
  </si>
  <si>
    <t>1;2;3;;49999;Compte de reprise;X. ou X’.;Tiers;N;0_x000D_</t>
  </si>
  <si>
    <t>1;2;3;;5;COMPTES FINANCIERS;;;;0_x000D_</t>
  </si>
  <si>
    <t>1;2;3;;55;INSTITUTIONS FINANCIERES ET CAISSE;;;;0_x000D_</t>
  </si>
  <si>
    <t>1;2;3;;550;INSTITUTIONS FINANCIERES;;;;0_x000D_</t>
  </si>
  <si>
    <t>1;2;3;;55001;Comptes courants;IX.B.;071;N;0_x000D_</t>
  </si>
  <si>
    <t>1;2;3;;55005;Avances sur emprunts ;IX.B.;071;N;0_x000D_</t>
  </si>
  <si>
    <t>1;2;3;;55006;Comptes d’ouvertures de crédits sur emprunts ;IX.B.;071;N;0_x000D_</t>
  </si>
  <si>
    <t>1;2;3;;55010;Comptes à vue particuliers ;IX.B.;071;N;0_x000D_</t>
  </si>
  <si>
    <t>1;2;3;;55018;Comptes du fonds d’emprunts et subsides ;IX.B.;071;N;0_x000D_</t>
  </si>
  <si>
    <t>1;2;3;;55030;Comptes du fonds d’emprunts (reliquats à réaffecter) ;IX.B.;071;N;0_x000D_</t>
  </si>
  <si>
    <t>1;2;3;;55050;Comptes d’ouverture de crédit d’escompte de subsides ;IX.B.;071;N;0_x000D_</t>
  </si>
  <si>
    <t>1;2;3;;55070;Comptes de capitalisation de charges d’emprunts;IX.B.;071;N;0_x000D_</t>
  </si>
  <si>
    <t>1;2;3;;553;PLACEMENTS DE TRESORERIE;;;;0_x000D_</t>
  </si>
  <si>
    <t>1;2;3;;55300;Comptes à terme à un an au plus;IX.A.;071;N;0_x000D_</t>
  </si>
  <si>
    <t>1;2;3;;557;CAISSE ESPECES;;;;0_x000D_</t>
  </si>
  <si>
    <t>1;2;3;;55700;Caisse centrale;IX.B.;071;N;0_x000D_</t>
  </si>
  <si>
    <t>1;2;3;;56;VIREMENTS INTERNES;;;;0_x000D_</t>
  </si>
  <si>
    <t>1;2;3;;56000;Virements internes;IX.C.;072000;N;0_x000D_</t>
  </si>
  <si>
    <t>1;2;3;;58;PAIEMENTS EN COURS D’EXECUTION;;;;0_x000D_</t>
  </si>
  <si>
    <t>1;2;3;;580;PAIEMENTS EN COURS ;;;;0_x000D_</t>
  </si>
  <si>
    <t>1;2;3;;58001;Paiements en cours sur comptes courants ;IX.C.;072;N;0_x000D_</t>
  </si>
  <si>
    <t>1;2;3;;58006;Paiements en cours sur comptes d’ouverture de crédit sur emprunts ;IX.C.;072;N;0_x000D_</t>
  </si>
  <si>
    <t>1;2;3;;58010;Paiements en cours sur comptes à vue particuliers ;IX.C.;072;N;0_x000D_</t>
  </si>
  <si>
    <t>1;2;3;;58018;Paiements en cours sur comptes d’emprunts et subsides ;IX.C.;072;N;0_x000D_</t>
  </si>
  <si>
    <t>1;2;3;;58030;Paiements en cours sur comptes de reliquats d’emprunts ;IX.C.;072;N;0_x000D_</t>
  </si>
  <si>
    <t>1;2;3;;58050;Paiements en cours sur comptes d’escompte de subsides ;IX.C.;072;N;0_x000D_</t>
  </si>
  <si>
    <t>1;2;3;;583;PAIEMENTS EN COURS SUR COMPTES DE PLACEMENTS D’ARGENT;;;;0_x000D_</t>
  </si>
  <si>
    <t>1;2;3;;58300;Paiements en cours sur comptes de dépôt à terme à un an au plus;IX.C.;072;N;0_x000D_</t>
  </si>
  <si>
    <t>1;2;3;;6;CHARGES PAR NATURE;;;;0_x000D_</t>
  </si>
  <si>
    <t>1;2;3;;60;ACHATS DE MATIERES;;;;0_x000D_</t>
  </si>
  <si>
    <t>1;2;3;;601;ACHATS DE MATIERES POUR GESTION DE STOCKS;;;;0_x000D_</t>
  </si>
  <si>
    <t>1;2;3;;6011;Achats de fournitures pour gestion de stocks;;;;0_x000D_</t>
  </si>
  <si>
    <t>1;2;3;;60115;Fournitures pour la gestion de stocks;I.A.;;O;0_x000D_</t>
  </si>
  <si>
    <t>1;2;3;;6014;Achats de matières pour gestion de stocks destinés à la revente;;;;0_x000D_</t>
  </si>
  <si>
    <t>1;2;3;;60140;Fournitures pour la gestion de stocks destinées à la revente;I.A.;;O;0_x000D_</t>
  </si>
  <si>
    <t>1;2;3;;607;ACHATS POUR CONSOMMATION DIRECTE;;;;0_x000D_</t>
  </si>
  <si>
    <t>1;2;3;;6071;Achats pour consommation directe et revente directe;;;;0_x000D_</t>
  </si>
  <si>
    <t>1;2;3;;60711;Fournitures administratives pour consommation directe;I.A.;;O;0_x000D_</t>
  </si>
  <si>
    <t>1;2;3;;60712;Fournitures techniques pour consommation directe;I.A.;;O;0_x000D_</t>
  </si>
  <si>
    <t>1;2;3;;60713;Fournitures pour les biens immobiliers pour consommation directe;I.A.;;O;0_x000D_</t>
  </si>
  <si>
    <t>1;2;3;;60715;Fournitures et carburant pour les véhicules pour consommation directe;I.A.;;O;0_x000D_</t>
  </si>
  <si>
    <t>1;2;3;;60716;Frais d’achats de livres, de documentation et d’abonnements;I.A.;;O;0_x000D_</t>
  </si>
  <si>
    <t>1;2;3;;6074;Achats pour la revente directe;;;;0_x000D_</t>
  </si>
  <si>
    <t>1;2;3;;60740;Fournitures administratives destinées à la revente directe;I.A.;;O;0_x000D_</t>
  </si>
  <si>
    <t>1;2;3;;60741;Fournitures techniques destinées à la revente directe;I.A.;;O;0_x000D_</t>
  </si>
  <si>
    <t>1;2;3;;6099;Facturation interne achat ;;;;0_x000D_</t>
  </si>
  <si>
    <t>1;2;3;;61;SERVICES ET BIENS DIVERS D’EXPLOITATION;;;;0_x000D_</t>
  </si>
  <si>
    <t>1;2;3;;610;LOYERS ET CHARGES LOCATIVES DES IMMEUBLES;;;;0_x000D_</t>
  </si>
  <si>
    <t>1;2;3;;61000;Loyers et charges locatives des immeubles ;I.B.;;O;0_x000D_</t>
  </si>
  <si>
    <t>1;2;3;;611;INDEMNITES ET FRAIS DE SERVICE POUR LE PERSONNEL;;;;0_x000D_</t>
  </si>
  <si>
    <t>1;2;3;;61101;Frais de déplacements, de séjour et de service du personnel et des mandataires;I.B.;;O;0_x000D_</t>
  </si>
  <si>
    <t>1;2;3;;612;HONORAIRES, JETONS DE PRESENCE ET AUTRES INDEMNITES AU PERSONNEL N’APPARTENANT PAS A L’ENTITÉ;;;;0_x000D_</t>
  </si>
  <si>
    <t>1;2;3;;61201;Honoraires, indemnités, droits d'auteur et jetons de présence;I.B.;;O;0_x000D_</t>
  </si>
  <si>
    <t>1;2;3;;61206;Prestations du personnel détaché par des tiers;I.B.;;O;0_x000D_</t>
  </si>
  <si>
    <t>1;2;3;;61207;Prestations des agents sous contrat d'insertion affectés dans les services communaux;I.B.;;O;0_x000D_</t>
  </si>
  <si>
    <t>1;2;3;;613;FRAIS DE FONCTIONNEMENT;;;;0_x000D_</t>
  </si>
  <si>
    <t>1;2;3;;6130;Frais de réception et de représentation;;;;0_x000D_</t>
  </si>
  <si>
    <t>1;2;3;;61309;Frais de réception et de représentation;I.B.;;O;0_x000D_</t>
  </si>
  <si>
    <t>1;2;3;;6131;Frais de fonctionnement administratif;;;;0_x000D_</t>
  </si>
  <si>
    <t>1;2;3;;61310;Frais de gestion et du fonctionnement de l’informatique;I.B.;;O;0_x000D_</t>
  </si>
  <si>
    <t>1;2;3;;61311;Prestations administratives de tiers ;I.B.;;O;0_x000D_</t>
  </si>
  <si>
    <t>1;2;3;;61312;Frais de télécomunication et de correspondance;I.B.;;O;0_x000D_</t>
  </si>
  <si>
    <t>1;2;3;;61313;Frais de location et d’entretien du matériel et du mobilier de bureau loués;I.B.;;O;0_x000D_</t>
  </si>
  <si>
    <t>1;2;3;;61317;Frais de formation du personnel;I.B.;;O;0_x000D_</t>
  </si>
  <si>
    <t>1;2;3;;61319;Autres frais administratifs;I.B.;;O;0_x000D_</t>
  </si>
  <si>
    <t>1;2;3;;6132;Frais de fonctionnement technique;;;;0_x000D_</t>
  </si>
  <si>
    <t>1;2;3;;61321;Prestations techniques de tiers et entretien des fournitures techniques;I.B.;;O;0_x000D_</t>
  </si>
  <si>
    <t>1;2;3;;61322;Entretien et location de linge plat et/ou de vêtements de travail pour le personnel;I.B.;;O;0_x000D_</t>
  </si>
  <si>
    <t>1;2;3;;61323;Fournitures d’énergie pour le fonctionnement;I.B.;;O;0_x000D_</t>
  </si>
  <si>
    <t>1;2;3;;61325;Frais d'animation;I.B.;;O;0_x000D_</t>
  </si>
  <si>
    <t>1;2;3;;61327;Frais de fonctionnement technique relatifs aux écoles ;I.B.;;O;0_x000D_</t>
  </si>
  <si>
    <t>1;2;3;;61328;Frais de fonctionnement technique relatifs aux enfants pris en charge;I.B.;;O;0_x000D_</t>
  </si>
  <si>
    <t>1;2;3;;61329;Autres frais techniques;I.B.;;O;0_x000D_</t>
  </si>
  <si>
    <t>1;2;3;;6133;Frais de fonctionnement des bâtiments;;;;0_x000D_</t>
  </si>
  <si>
    <t>1;2;3;;61331;Prestations de tiers pour les bâtiments;I.B.;;O;0_x000D_</t>
  </si>
  <si>
    <t>1;2;3;;61332;Fournitures d’énergie et d'eau pour les biens immobiliers;I.B.;;O;0_x000D_</t>
  </si>
  <si>
    <t>1;2;3;;61339;Autres frais pour les bâtiments;I.B.;;O;0_x000D_</t>
  </si>
  <si>
    <t>1;2;3;;6134;Frais de fonctionnement des moyens de transport;;;;0_x000D_</t>
  </si>
  <si>
    <t>1;2;3;;61341;Prestations de tiers pour les véhicules;I.B.;;O;0_x000D_</t>
  </si>
  <si>
    <t>1;2;3;;61343;Location de véhicules, de matériel roulant et assimilés;I.B.;;O;0_x000D_</t>
  </si>
  <si>
    <t>1;2;3;;61349;Autres frais pour les véhicules;I.B.;;O;0_x000D_</t>
  </si>
  <si>
    <t>1;2;3;;615;FRAIS D’ASSURANCES (HORS PERSONNEL);;;;0_x000D_</t>
  </si>
  <si>
    <t>1;2;3;;61501;Assurances couvrant les véhicules et le charroi;I.B.;;O;0_x000D_</t>
  </si>
  <si>
    <t>1;2;3;;61508;Assurances couvrant les biens immobiliers;I.B.;;O;0_x000D_</t>
  </si>
  <si>
    <t>1;2;3;;61509;Assurances diverses (RC, mobiliers, …);I.B.;;O;0_x000D_</t>
  </si>
  <si>
    <t>1;2;3;;616;IMPOTS A CHARGE DE L’ENTITÉ;;;;0_x000D_</t>
  </si>
  <si>
    <t>1;2;3;;61601;Impôts, taxes et redevances diverses sur biens immobiliers;I.B.;;O;0_x000D_</t>
  </si>
  <si>
    <t>1;2;3;;61602;Précompte mobilier ;I.B.;;O;0_x000D_</t>
  </si>
  <si>
    <t>1;2;3;;61604;Impôts et taxes sur les véhicules;I.B.;;O;0_x000D_</t>
  </si>
  <si>
    <t>1;2;3;;61609;Impôts, taxes et redevances divers;I.B.;;O;0_x000D_</t>
  </si>
  <si>
    <t>1;2;3;;6199;Facturation interne service et biens divers d'exploitation;;;;0_x000D_</t>
  </si>
  <si>
    <t>1;2;3;;61999;Facturation interne service et biens divers d'exploitation;I.B.;;O;0_x000D_</t>
  </si>
  <si>
    <t>1;2;3;;62;FRAIS DE PERSONNEL;;;;0_x000D_</t>
  </si>
  <si>
    <t>1;2;3;;620;CHARGES DE TRAITEMENTS;;;;0_x000D_</t>
  </si>
  <si>
    <t>1;2;3;;62001;Traitements des mandataires politiques;I.C.;;O;0_x000D_</t>
  </si>
  <si>
    <t>1;2;3;;62002;Traitements du personnel statutaire;I.C.;;O;0_x000D_</t>
  </si>
  <si>
    <t>1;2;3;;62003;Traitements du personnel contractuel ;I.C.;;O;0_x000D_</t>
  </si>
  <si>
    <t>1;2;3;;62004;Traitements du personnel contractuel ACS;I.C.;;O;0_x000D_</t>
  </si>
  <si>
    <t>1;2;3;;62005;Traitements du personnel enseignant à charge des communautés ;I.C.;;O;0_x000D_</t>
  </si>
  <si>
    <t>1;2;3;;62006;Charges salariales restantes des agents sous contrat d'insertion;I.C.;;O;0_x000D_</t>
  </si>
  <si>
    <t>1;2;3;;621;CHARGES D’ALLOCATIONS SOCIALES;;;;0_x000D_</t>
  </si>
  <si>
    <t>1;2;3;;62101;Pécule de vacances pour les mandataires politiques ;I.C.;;O;0_x000D_</t>
  </si>
  <si>
    <t>1;2;3;;62102;Pécules de vacances pour le personnel statutaire;I.C.;;O;0_x000D_</t>
  </si>
  <si>
    <t>1;2;3;;62103;Pécule de vacances du personnel contractuel ;I.C.;;O;0_x000D_</t>
  </si>
  <si>
    <t>1;2;3;;62104;Pécules de vacances pour le  personnel A.C.S.;I.C.;;O;0_x000D_</t>
  </si>
  <si>
    <t>1;2;3;;62106;Pécules de vacances des agents sous contrat d'insertion;I.C.;;O;0_x000D_</t>
  </si>
  <si>
    <t>1;2;3;;62129;Autres allocations et interventions sociales diverses;I.C.;;O;0_x000D_</t>
  </si>
  <si>
    <t>1;2;3;;622;CHARGES PATRONALES DE SECURITE SOCIALE;;;;0_x000D_</t>
  </si>
  <si>
    <t>1;2;3;;62201;Cotisations patronales à la sécurité sociale pour les mandataires politiques;I.C.;;O;0_x000D_</t>
  </si>
  <si>
    <t>1;2;3;;62202;Cotisations patronales à la sécurité sociale pour le personnel statutaire (primes syndicales incluses);I.C.;;O;0_x000D_</t>
  </si>
  <si>
    <t>1;2;3;;62203;Cotisations patronales à la sécurité sociale pour du personnel contractuel (primes syndicales incluses);I.C.;;O;0_x000D_</t>
  </si>
  <si>
    <t>1;2;3;;62204;Cotisations patronales à la sécurité sociale pour le personnel A.C.S. (primes syndicales incluses);I.C.;;O;0_x000D_</t>
  </si>
  <si>
    <t>1;2;3;;62206;Cotisations patronales à la sécurité sociale pour le personnel sous contrat d'insertion;I.C.;;O;0_x000D_</t>
  </si>
  <si>
    <t>1;2;3;;624;CHARGES PATRONALES DE PENSIONS;;;;0_x000D_</t>
  </si>
  <si>
    <t>1;2;3;;62402;Cotisations patronales ONSS à la caisse de pension du personnel statutaire;I.C.;;O;0_x000D_</t>
  </si>
  <si>
    <t>1;2;3;;62411;Cotisation de responsabilisation à l'ONSS;I.C.;;O;0_x000D_</t>
  </si>
  <si>
    <t>1;2;3;;62412;Cotisations patronales pour le 2ème pilier en faveur du personnel contractuel;I.C.;;O;0_x000D_</t>
  </si>
  <si>
    <t>1;2;3;;62448;Cotisations patronales pour les autres caisses de pension;I.C.;;O;0_x000D_</t>
  </si>
  <si>
    <t>1;2;3;;625;AUTRES INTERVENTIONS EN NUMERAIRE;;;;0_x000D_</t>
  </si>
  <si>
    <t>1;2;3;;62501;Autres interventions et avantages en numéraire pour les mandataires politiques;I.C.;;O;0_x000D_</t>
  </si>
  <si>
    <t>1;2;3;;62502;Autres interventions et avantages en numéraire pour le personnel statutaire;I.C.;;O;0_x000D_</t>
  </si>
  <si>
    <t>1;2;3;;62503;Autres interventions et avantages en numéraire pour le personnel contractuel;I.C.;;O;0_x000D_</t>
  </si>
  <si>
    <t>1;2;3;;62504;Autres interventions et avantages en numéraire pour le personnel ACS;I.C.;;O;0_x000D_</t>
  </si>
  <si>
    <t>1;2;3;;62506;Autres interventions et avantages en numéraire pour le personnel sous contrat d'insertion;I.C.;;O;0_x000D_</t>
  </si>
  <si>
    <t>1;2;3;;626;CHARGES DE PENSIONS ET DE RENTES;;;;0_x000D_</t>
  </si>
  <si>
    <t>1;2;3;;62601;Pensions et rentes des mandataires politiques directement à charge de l'entité;I.C.;;O;0_x000D_</t>
  </si>
  <si>
    <t>1;2;3;;62602;Pensions et rentes du personnel statutaire directement à charge de l'entité;I.C.;;O;0_x000D_</t>
  </si>
  <si>
    <t>1;2;3;;627;CHARGES D’ASSURANCES DU PERSONNEL;;;;0_x000D_</t>
  </si>
  <si>
    <t>1;2;3;;62701;Cotisations patronales diverses (AT, SMT, SSC,...) pour les mandataires;I.C.;;O;0_x000D_</t>
  </si>
  <si>
    <t>1;2;3;;62702;Cotisations patronales diverses (AT, SMT, SSC,...) pour le personnel statutaire;I.C.;;O;0_x000D_</t>
  </si>
  <si>
    <t>1;2;3;;62703;Cotisations patronales diverses (AT, SMT, SSC,...) pour le personnel contractuel;I.C.;;O;0_x000D_</t>
  </si>
  <si>
    <t>1;2;3;;62704;Cotisations patronales diverses (AT, SMT, SSC,...) pour le personnel ACS;I.C.;;O;0_x000D_</t>
  </si>
  <si>
    <t>1;2;3;;62706;Cotisations patronales diverses (AT, SMT, SSC,...) pour le personnel sous contrat d'insertion;I.C.;;O;0_x000D_</t>
  </si>
  <si>
    <t>1;2;3;;6299;Facturation interne frais de personnel;;;;0_x000D_</t>
  </si>
  <si>
    <t>1;2;3;;62999;Facturation interne service et biens divers d'exploitation;I.A.;;O;0_x000D_</t>
  </si>
  <si>
    <t>1;2;3;;63;SUBSIDES D’EXPLOITATION ACCORDES;;;;0_x000D_</t>
  </si>
  <si>
    <t>1;2;3;;631;SUBSIDES D’EXPLOITATION AUX ENTREPRISES;;;;0_x000D_</t>
  </si>
  <si>
    <t>1;2;3;;63121;Subsides directs et remboursements de frais d'exploitation accordés aux entreprises;I.D.1.;;O;0_x000D_</t>
  </si>
  <si>
    <t>1;2;3;;63122;Subsides indirects accordés aux entreprises;I.D.1.;;O;0_x000D_</t>
  </si>
  <si>
    <t>1;2;3;;632;SUBSIDES D’EXPLOITATION AUX MENAGES;;;;0_x000D_</t>
  </si>
  <si>
    <t>1;2;3;;63211;Subsides et primes directs accordés aux ménages;I.D.1.;;O;0_x000D_</t>
  </si>
  <si>
    <t>1;2;3;;63212;Transfert aux associations (cotisations et subsides );I.D.1.;;O;0_x000D_</t>
  </si>
  <si>
    <t>1;2;3;;634;SUBSIDES D’EXPLOITATION AUX POUVOIRS PUBLICS SUPERIEURS;;;;0_x000D_</t>
  </si>
  <si>
    <t>1;2;3;;63411;Contributions et avantages aux pouvoirs publics supérieurs dans les frais de fonctionnement de l'enseignement;I.D.1.;;O;0_x000D_</t>
  </si>
  <si>
    <t>1;2;3;;63412;Contributions aux frais de fonctionnement et de rémunérations supportés par les pouvoirs publics supérieurs;I.D.1.;;O;0_x000D_</t>
  </si>
  <si>
    <t>1;2;3;;636;SUBSIDES D’EXPLOITATION A L'ENSEIGNEMENT LIBRE ET AUX AUTRES POUVOIRS PUBLICS;;;;0_x000D_</t>
  </si>
  <si>
    <t>1;2;3;;63611;Contributions dans les traitements et les charges de pensions des enseignants supportés par les autres pouvoirs publics;I.D.1.;;O;0_x000D_</t>
  </si>
  <si>
    <t>1;2;3;;63612;Contributions dans les frais de fonctionnement de l'enseignement;I.D.1.;;O;0_x000D_</t>
  </si>
  <si>
    <t>1;2;3;;63613;Contributions dans les charges d’intérêts des autres pouvoirs publics;I.D.1.;;O;0_x000D_</t>
  </si>
  <si>
    <t>1;2;3;;63617;Contributions aux autres pouvoirs publics dans les charges de traitement et de fonctionnement;I.D.1.;;O;0_x000D_</t>
  </si>
  <si>
    <t>1;2;3;;63618;Contributions dans le déficit des hôpitaux publics;I.D.1.;;O;0_x000D_</t>
  </si>
  <si>
    <t>1;2;3;;63627;Subsides des pouvoirs publics à rétrocéder à d'autres pouvoirs publics;I.D.1.;;O;0_x000D_</t>
  </si>
  <si>
    <t>1;2;3;;638;DEPENSES SPECIFIQUES DE L’AIDE SOCIALE;;;;0_x000D_</t>
  </si>
  <si>
    <t>1;2;3;;63801;Octroi du revenu d'intégration (RI);I.D.2.;;O;0_x000D_</t>
  </si>
  <si>
    <t>1;2;3;;63802;Octroi de l'aide sociale équivalente au revenu d'intégration (ERI);I.D.2.;;O;0_x000D_</t>
  </si>
  <si>
    <t>1;2;3;;63811;Octroi de l'aide sociale directe (paiement aux bénéficiaires);I.D.2.;;O;0_x000D_</t>
  </si>
  <si>
    <t>1;2;3;;63812;Octroi de l'aide sociale indirecte (paiement à des tiers);I.D.2.;;O;0_x000D_</t>
  </si>
  <si>
    <t>1;2;3;;63814;Aide sociale relative aux fonctions (déficit social);I.D.2.;;O;0_x000D_</t>
  </si>
  <si>
    <t>1;2;3;;63815;Octroi de l'aide sociale en avances sur prestations sociales (paiement aux bénéficiaires);I.D.2.;;O;0_x000D_</t>
  </si>
  <si>
    <t>1;2;3;;6399;Facturation interne subside d'exploitation accordé;;;;0_x000D_</t>
  </si>
  <si>
    <t>1;2;3;;63999;Facturation interne subside d'exploitation accordé;I.A.;;O;0_x000D_</t>
  </si>
  <si>
    <t>1;2;3;;65;CHARGES FINANCIERES;;;;0_x000D_</t>
  </si>
  <si>
    <t>1;2;3;;651;CHARGES FINANCIERES DES EMPRUNTS A CHARGE DE L'ENTITE;;;;0_x000D_</t>
  </si>
  <si>
    <t>1;2;3;;65104;Charges financières des emprunts ;I.E.1.;;O;0_x000D_</t>
  </si>
  <si>
    <t>1;2;3;;65105;Charges financières des emprunts d’assainissement et de consolidation;I.E.1.;;O;0_x000D_</t>
  </si>
  <si>
    <t>1;2;3;;65106;Charges financières des emprunts de préfinancement;I.E.1.;;O;0_x000D_</t>
  </si>
  <si>
    <t>1;2;3;;65124;Charges financières des emprunts publics;I.E.1.;;O;0_x000D_</t>
  </si>
  <si>
    <t>1;2;3;;65134;Charges financières des emprunts à destination spécifique accordés par des autres pouvoirs publics;I.E.1.;;O;0_x000D_</t>
  </si>
  <si>
    <t>1;2;3;;65144;Charges financières des emprunts à charge de pouvoirs publics supérieurs;I.E.1.;;O;0_x000D_</t>
  </si>
  <si>
    <t>1;2;3;;652;CHARGES FINANCIERES DES EMPRUNTS A CHARGE DE TIERS;;;;0_x000D_</t>
  </si>
  <si>
    <t>1;2;3;;65214;Charges financières des emprunts à charge de tiers;I.E.1.;;O;0_x000D_</t>
  </si>
  <si>
    <t>1;2;3;;653;CHARGES FINANCIERES DES EMPRUNTS GARANTIS;;;;0_x000D_</t>
  </si>
  <si>
    <t>1;2;3;;65304;Intérêts débiteurs d’emprunts contractés par des tiers et garantis par l'entité;I.E.1.;;O;0_x000D_</t>
  </si>
  <si>
    <t>1;2;3;;654;CHARGES FINANCIERES DE LOCATION-FINANCEMENT;;;;0_x000D_</t>
  </si>
  <si>
    <t>1;2;3;;65424;Charges financières de location-financement;I.E.1.;;N;0_x000D_</t>
  </si>
  <si>
    <t>1;2;3;;657;CHARGES FINANCIERES DIVERSES;;;;0_x000D_</t>
  </si>
  <si>
    <t>1;2;3;;65722;Rentes viagères et perpétuelles à payer;I.E.2.;;O;0_x000D_</t>
  </si>
  <si>
    <t>1;2;3;;65726;Pertes de change;I.E.2.;;O;0_x000D_</t>
  </si>
  <si>
    <t>1;2;3;;65728;Intérêts débiteurs des comptes financiers;I.E.2.;;O;0_x000D_</t>
  </si>
  <si>
    <t>1;2;3;;658;FRAIS DE GESTION FINANCIERE;;;;0_x000D_</t>
  </si>
  <si>
    <t>1;2;3;;65801;Frais administratifs de la gestion financière;I.E.3.;;O;0_x000D_</t>
  </si>
  <si>
    <t>1;2;3;;65999;Facturation interne de dette;;;O;0_x000D_</t>
  </si>
  <si>
    <t>1;2;3;;66;AMORTISSEMENTS, REDUCTIONS DE VALEURS, REDUCTIONS DES STOCKS, REDRESSEMENTS, PROVISIONS;;;;0_x000D_</t>
  </si>
  <si>
    <t>1;2;3;;660;DOTATIONS AUX AMORTISSEMENTS;;;;0_x000D_</t>
  </si>
  <si>
    <t>1;2;3;;66014;Dotations aux amortissements des frais de restructuration des plans et études;IV.A.;;N;0_x000D_</t>
  </si>
  <si>
    <t>1;2;3;;66015;Dotations aux amortissements des droits d'exploitation de lits ;IV.A.;;N;0_x000D_</t>
  </si>
  <si>
    <t>1;2;3;;66016;Dotations aux amortissements des droits mobiliers  ;IV.A.;;N;0_x000D_</t>
  </si>
  <si>
    <t>1;2;3;;66020;Dotations aux amortissements des équipements, de l’entretien extraordinaire et des plantations sur terrains;IV.A.;;N;0_x000D_</t>
  </si>
  <si>
    <t>1;2;3;;66021;Dotations aux amortissements des bâtiments;IV.A.;;N;0_x000D_</t>
  </si>
  <si>
    <t>1;2;3;;66023;Dotations aux amortissements de la voirie;IV.A.;;N;0_x000D_</t>
  </si>
  <si>
    <t>1;2;3;;66024;Dotations aux amortissements des ouvrages d’art;IV.A.;;N;0_x000D_</t>
  </si>
  <si>
    <t>1;2;3;;66026;Dotations aux amortissements des cours et plans d’eau;IV.A.;;N;0_x000D_</t>
  </si>
  <si>
    <t>1;2;3;;66030;Dotations aux amortissements du mobilier, de la signalisation et des petits équipements de voirie;IV.A.;;N;0_x000D_</t>
  </si>
  <si>
    <t>1;2;3;;66031;Dotations aux amortissements du matériel de bureau;IV.A.;;N;0_x000D_</t>
  </si>
  <si>
    <t>1;2;3;;66032;Dotations aux amortissements du matériel roulant;IV.A.;;N;0_x000D_</t>
  </si>
  <si>
    <t>1;2;3;;66033;Dotations aux amortissements de machines et du matériel d’équipement et d’exploitation;IV.A.;;N;0_x000D_</t>
  </si>
  <si>
    <t>1;2;3;;66034;Dotations aux amortissements des autres investissements mobiliers;IV.A.;;N;0_x000D_</t>
  </si>
  <si>
    <t>1;2;3;;66061;Dotations aux amortissements des droits réels d’emphytéose et de superficie;IV.A.;;N;0_x000D_</t>
  </si>
  <si>
    <t>1;2;3;;661;REAJUSTEMENTS ANNUELS;;;;0_x000D_</t>
  </si>
  <si>
    <t>1;2;3;;66120;Réajustements annuels négatifs du patrimoine immobilier;IV.B.;;N;0_x000D_</t>
  </si>
  <si>
    <t>1;2;3;;662;DOTATIONS AUX REDUCTIONS DE VALEURS DE STOCKS;;;;0_x000D_</t>
  </si>
  <si>
    <t>1;2;3;;66201;Dotations aux réductions de valeurs de stocks;IV.C.;;N;0_x000D_</t>
  </si>
  <si>
    <t>1;2;3;;66202;Reprise de réductions de valeurs de stocks;IV.C.;;N;0_x000D_</t>
  </si>
  <si>
    <t>1;2;3;;664;VARIATION DES STOCKS;;;;0_x000D_</t>
  </si>
  <si>
    <t>1;2;3;;66400;Variations des stocks : réduction;IV.C.;;N;0_x000D_</t>
  </si>
  <si>
    <t>1;2;3;;665;DOTATIONS AUX REDUCTIONS DE VALEURS SUR CREANCES;;;;0_x000D_</t>
  </si>
  <si>
    <t>1;2;3;;66501;Dotations aux réductions de valeurs sur créances douteuses;IV.C.;;O;0_x000D_</t>
  </si>
  <si>
    <t>1;2;3;;66502;Reprise de réductions de créances;IV.D.;;O;0_x000D_</t>
  </si>
  <si>
    <t>1;2;3;;666;PROVISIONS;;;;0_x000D_</t>
  </si>
  <si>
    <t>1;2;3;;66621;Dotations aux provisions pour risques et charges;IV.E.;;N;0_x000D_</t>
  </si>
  <si>
    <t>1;2;3;;66622;Utilisations des provisions pour risques et charges;IV.E.;;N;0_x000D_</t>
  </si>
  <si>
    <t>1;2;3;;667;DOTATIONS AUX AMORTISSEMENTS DES SUBSIDES D’INVESTISSEMENT ACCORDES;;;;0_x000D_</t>
  </si>
  <si>
    <t>1;2;3;;66780;Dotations aux amortissements des subsides d’investissement accordés;IV.F.;;N;0_x000D_</t>
  </si>
  <si>
    <t>1;2;3;;67;CHARGES EXCEPTIONNELLES;;;;0_x000D_</t>
  </si>
  <si>
    <t>1;2;3;;671;CHARGES EXCEPTIONNELLES RELATIVES AU SERVICE ORDINAIRE;;;;0_x000D_</t>
  </si>
  <si>
    <t>1;2;3;;67100;Déficit de trésorerie (charges exceptionnelles du service ordinaire);VIII.A.;;O;0_x000D_</t>
  </si>
  <si>
    <t>1;2;3;;67101;Intérêts de retard, moratoires et charges assimilées;VIII.A.;;O;0_x000D_</t>
  </si>
  <si>
    <t>1;2;3;;67102;Contributions aux pertes d'exploitation d'entreprises publiques ;VIII.A.;;O;0_x000D_</t>
  </si>
  <si>
    <t>1;2;3;;67111;Restitution de la subvention du revenu d'intégration (RI) au pouvoir subisidiant;VIII.A.;;O;0_x000D_</t>
  </si>
  <si>
    <t>1;2;3;;67112;Remboursement des emprunts contractés par des tiers et garantis par l'entité;VIII.A.;;O;0_x000D_</t>
  </si>
  <si>
    <t>1;2;3;;67113;Restitution de la subvention de l'aide équivalente au revenu d'intégration (ERI) au pouvoir subisidant;VIII.A.;;O;0_x000D_</t>
  </si>
  <si>
    <t>1;2;3;;67114;Non-valeurs de droits constatés non perçus du service ordinaire;VIII.A.;;O;0_x000D_</t>
  </si>
  <si>
    <t>1;2;3;;67115;Remboursement de non-valeurs sur droits constatés perçus du service ordinaire;VIII.A.;;O;0_x000D_</t>
  </si>
  <si>
    <t>1;2;3;;67148;Restitution d'interventions spécifiques liées à l'octroi du revenu d'integration (RI) aux pouvoirs publics supérieurs;VIII.A.;;O;0_x000D_</t>
  </si>
  <si>
    <t>1;2;3;;67151;Réparation de dommages;VIII.A.;;O;0_x000D_</t>
  </si>
  <si>
    <t>1;2;3;;672;CHARGES EXCEPTIONNELLES DU SERVICE EXTRAORDINAIRE;;;;0_x000D_</t>
  </si>
  <si>
    <t>1;2;3;;67212;Non-valeurs de droits constatés non perçus du service extraordinaire;VIII.B.;;O;0_x000D_</t>
  </si>
  <si>
    <t>1;2;3;;67213;Remboursement de non-valeurs de droits constatés perçus du service extraordinaire;VIII.B.;;O;0_x000D_</t>
  </si>
  <si>
    <t>1;2;3;;67241;Moins-values sur réalisation d’actifs immobilisés;VIII.B.;;N;0_x000D_</t>
  </si>
  <si>
    <t>1;2;3;;67251;dédommagements extraordinaires accordés aux entreprises;VIII.B.;;O;0_x000D_</t>
  </si>
  <si>
    <t>1;2;3;;67252;Dédommagements extraordinaires accordés aux ménages;VIII.B.;;N;0_x000D_</t>
  </si>
  <si>
    <t>1;2;3;;67261;Primes de capitalisation pour fonds de pensions;VIII.B.;;O;0_x000D_</t>
  </si>
  <si>
    <t>1;2;3;;673;CHARGES EXCEPTIONNELLES NON BUDGETEES;;;;0_x000D_</t>
  </si>
  <si>
    <t>1;2;3;;67311;Réajustements négatifs exceptionnels;VIII.C.;;N;0_x000D_</t>
  </si>
  <si>
    <t>1;2;3;;67361;Dotations exceptionnelles aux amortissements des actifs immobilisés;VIII.C.;;N;0_x000D_</t>
  </si>
  <si>
    <t>1;2;3;;67371;Dotations aux réductions exceptionnelles de valeur des immobilisés;VIII.C.;;N;0_x000D_</t>
  </si>
  <si>
    <t>1;2;3;;67391;Charges diverses exceptionnelles;VIII.C.;;N;0_x000D_</t>
  </si>
  <si>
    <t>1;2;3;;68;DOTATIONS AUX RESERVES;;;;0_x000D_</t>
  </si>
  <si>
    <t>1;2;3;;685;DOTATIONS AUX RESERVES PROVENANT DU SERVICE ORDINAIRE;;;;0_x000D_</t>
  </si>
  <si>
    <t>1;2;3;;68504;Dotations du service ordinaire au fonds de réserve ordinaire;XI.A.;;N;0_x000D_</t>
  </si>
  <si>
    <t>1;2;3;;68505;Dotations du service ordinaire au fonds de réserve extraordinaire;XI.A.;;N;0_x000D_</t>
  </si>
  <si>
    <t>1;2;3;;68506;Dotations du service ordinaire au fonds de réserve des subsides ordinaires;XI.A.;;N;0_x000D_</t>
  </si>
  <si>
    <t>1;2;3;;686;DOTATIONS AUX RESERVES PROVENANT DU SERVICE EXTRAORDINAIRE;;;;0_x000D_</t>
  </si>
  <si>
    <t>1;2;3;;68601;Dotations du service extraordinaire au fonds de réserve ordinaire (Uniquement FRBRTC);XI.B.;;N;0_x000D_</t>
  </si>
  <si>
    <t>1;2;3;;68605;Dotations du service extraordinaire au fonds de réserve extraordinaire;XI.B.;;N;0_x000D_</t>
  </si>
  <si>
    <t>1;2;3;;69;RESULTATS;;;;0_x000D_</t>
  </si>
  <si>
    <t>1;2;3;;69201;Boni  d'exploitation à reporter;XVI.A.;;N;0_x000D_</t>
  </si>
  <si>
    <t>1;2;3;;69202;Boni  exceptionnel à reporter;XIV.B;;N;0_x000D_</t>
  </si>
  <si>
    <t>1;2;3;;7;PRODUITS PAR NATURE;;;;0_x000D_</t>
  </si>
  <si>
    <t>1;2;3;;70;PRODUITS DE LA FISCALITE;;;;0_x000D_</t>
  </si>
  <si>
    <t>1;2;3;;701;IMPOTS COMMUNAUX;;;;0_x000D_</t>
  </si>
  <si>
    <t>1;2;3;;70110;Taxes sur les prestations administratives;I'.A'.;;O;0_x000D_</t>
  </si>
  <si>
    <t>1;2;3;;70120;Taxes de remboursement;I'.A'.;;O;0_x000D_</t>
  </si>
  <si>
    <t>1;2;3;;70130;Taxes sur les prestations d'hygiène publique;I'.A'.;;O;0_x000D_</t>
  </si>
  <si>
    <t>1;2;3;;70140;Taxes sur les entreprises industrielles, commerciales et agricoles;I'.A'.;;O;0_x000D_</t>
  </si>
  <si>
    <t>1;2;3;;70150;Taxes sur les spectacles et divertissements;I'.A'.;;O;0_x000D_</t>
  </si>
  <si>
    <t>1;2;3;;70160;Taxes et redevances sur l'occupation du domaine public;I'.A'.;;O;0_x000D_</t>
  </si>
  <si>
    <t>1;2;3;;70170;Taxes sur le patrimoine;I'.A'.;;O;0_x000D_</t>
  </si>
  <si>
    <t>1;2;3;;70190;Autres taxes;I'.A'.;;O;0_x000D_</t>
  </si>
  <si>
    <t>1;2;3;;707;TAXES ADDITIONNELLES;;;;0_x000D_</t>
  </si>
  <si>
    <t>1;2;3;;70710;Taxe additionnelle au précompte immobilier;I'.A'.;;O;0_x000D_</t>
  </si>
  <si>
    <t>1;2;3;;70720;Taxe additionnelle à l’impôt des personnes physiques;I'.A'.;;O;0_x000D_</t>
  </si>
  <si>
    <t>1;2;3;;70730;Taxe additionnelle à la taxe sur les automobiles;I'.A'.;;O;0_x000D_</t>
  </si>
  <si>
    <t>1;2;3;;70740;Taxe additionnelle à la taxe sur les hébergements touristiques "City Tax";I'.A'.;;O;0_x000D_</t>
  </si>
  <si>
    <t>1;2;3;;70750;Taxe additionnelle à la taxe sur les pylônes, antennes et mâts GSM;I'.A'.;;N;0_x000D_</t>
  </si>
  <si>
    <t>1;2;3;;709;AMENDES;;;;0_x000D_</t>
  </si>
  <si>
    <t>1;2;3;;70910;Amendes;I'.A'.;;O;0_x000D_</t>
  </si>
  <si>
    <t>1;2;3;;71;PRODUITS D’EXPLOITATION;;;;0_x000D_</t>
  </si>
  <si>
    <t>1;2;3;;713;PRODUITS D’EXPLOITATION;;;;0_x000D_</t>
  </si>
  <si>
    <t>1;2;3;;7130;Produits des prestations;;;;0_x000D_</t>
  </si>
  <si>
    <t>1;2;3;;71301;Produits des prestations directes ;I'.B'.;;O;0_x000D_</t>
  </si>
  <si>
    <t>1;2;3;;71302;Récupération de prestations diverses;I'.B'.;;O;0_x000D_</t>
  </si>
  <si>
    <t>1;2;3;;71303;Intervention des bénéficiaires de services;I'.B'.;;O;0_x000D_</t>
  </si>
  <si>
    <t>1;2;3;;71304;Produits de location du matériel et du mobilier;I'.B'.;;O;0_x000D_</t>
  </si>
  <si>
    <t>1;2;3;;71305;Produits des droits d'entrée;I'.B'.;;O;0_x000D_</t>
  </si>
  <si>
    <t>1;2;3;;71306;Récupération des frais de poursuites et procédure;I'.B'.;;O;0_x000D_</t>
  </si>
  <si>
    <t>1;2;3;;71307;Produits des avantages octroyés au personnel et aux mandataires;I'.B'.;;O;0_x000D_</t>
  </si>
  <si>
    <t>1;2;3;;71308;Produits des ventes de biens;I'.B'.;;O;0_x000D_</t>
  </si>
  <si>
    <t>1;2;3;;71309;Produits des concessions de droit accordées et leurs taxes;I'.B'.;;O;0_x000D_</t>
  </si>
  <si>
    <t>1;2;3;;7131;Produits divers;;;;0_x000D_</t>
  </si>
  <si>
    <t>1;2;3;;71310;Récupération de l’aide sociale relative à la fonction;I'.B'.;;O;0_x000D_</t>
  </si>
  <si>
    <t>1;2;3;;71311;Produits de prestations pour les pouvoirs publics;I'.B'.;;O;0_x000D_</t>
  </si>
  <si>
    <t>1;2;3;;71319;Produits divers;I'.B'.;;O;0_x000D_</t>
  </si>
  <si>
    <t>1;2;3;;7132;Loyers;;;;0_x000D_</t>
  </si>
  <si>
    <t>1;2;3;;71320;Produits des locations (terrains inclus), de charges immobilières et de droits de passage;I'.B'.;;O;0_x000D_</t>
  </si>
  <si>
    <t>1;2;3;;7136;Produits de la vente de bois;;;;0_x000D_</t>
  </si>
  <si>
    <t>1;2;3;;71360;Produits de la vente de bois;I'.B'.;;O;0_x000D_</t>
  </si>
  <si>
    <t>1;2;3;;71999;Facturation interne ;;;;0_x000D_</t>
  </si>
  <si>
    <t>1;2;3;;71999;Facturation interne de fonctionnement;I'.B'.;;O;0_x000D_</t>
  </si>
  <si>
    <t>1;2;3;;72;CONTRIBUTIONS DANS LES CHARGES DE TRAITEMENT DU PERSONNEL PROPRE;;;;0_x000D_</t>
  </si>
  <si>
    <t>1;2;3;;721;CONTRIBUTIONS DANS LES CHARGES DE TRAITEMENTS DU PERSONNEL DETACHE;;;;0_x000D_</t>
  </si>
  <si>
    <t>1;2;3;;72111;Contributions des entreprises et ASBL dans les charges de traitement du personnel détaché et récupération de pensions à charge du privé;I'.C'.1'.;;O;0_x000D_</t>
  </si>
  <si>
    <t>1;2;3;;72141;Contributions des  pouvoirs publics supérieurs dans les charges de traitements du personnel détaché;I'.C'.1'.;;O;0_x000D_</t>
  </si>
  <si>
    <t>1;2;3;;72161;Contributions des autres pouvoirs publics dans les charges de traitements du personnel détaché;I'.C'.1'.;;O;0_x000D_</t>
  </si>
  <si>
    <t>1;2;3;;724;PRODUITS DE COTISATIONS DES MANDATAIRES;;;;0_x000D_</t>
  </si>
  <si>
    <t>1;2;3;;72401;Cotisations des mandataires pour la pension ;I'.C'.1'.;;O;0_x000D_</t>
  </si>
  <si>
    <t>1;2;3;;72999;Facturation interne contribution du personnel;;;;0_x000D_</t>
  </si>
  <si>
    <t>1;2;3;;72999;Facturation interne de personnel;I'.B'.;;O;0_x000D_</t>
  </si>
  <si>
    <t>1;2;3;;73;SUBSIDES D’EXPLOITATION OBTENUS;;;;0_x000D_</t>
  </si>
  <si>
    <t>1;2;3;;733;DONS MANUELS;;;;0_x000D_</t>
  </si>
  <si>
    <t>1;2;3;;73300;Autres contributions des entreprises et des ménages;I'.C'.2'.;;O;0_x000D_</t>
  </si>
  <si>
    <t>1;2;3;;734;SUBSIDES D’EXPLOITATION RECUS DES POUVOIRS PUBLICS SUPERIEURS;;;;0_x000D_</t>
  </si>
  <si>
    <t>1;2;3;;73401;Contributions des pouvoirs publics supérieurs dans les traitements du personnel enseignant;I'.C'.2'.;;O;0_x000D_</t>
  </si>
  <si>
    <t>1;2;3;;73403;Contributions des pouvoirs publics supérieurs dans les frais de fonctionnement de l’enseignement;I'.C'.2'.;;O;0_x000D_</t>
  </si>
  <si>
    <t>1;2;3;;73404;Contributions des pouvoirs publics supérieurs dans les frais de personnel;I'.C'.2'.;;O;0_x000D_</t>
  </si>
  <si>
    <t>1;2;3;;73405;Contributions des pouvoirs publics supérieurs à des fins spécifiques;I'.C'.2'.;;O;0_x000D_</t>
  </si>
  <si>
    <t>1;2;3;;73406;Dotation générale aux communes ou Fonds spécial de l'aide sociale;I'.C'.2'.;;O;0_x000D_</t>
  </si>
  <si>
    <t>1;2;3;;736;SUBSIDES D’EXPLOITATION RECUS DES AUTRES POUVOIRS PUBLICS;;;;0_x000D_</t>
  </si>
  <si>
    <t>1;2;3;;73611;Contributions des autres pouvoirs publics pour les traitements et les pensions des enseignants;I'.C'.2'.;;O;0_x000D_</t>
  </si>
  <si>
    <t>1;2;3;;73612;Intervention communale;I'.C'.2'.;;O;0_x000D_</t>
  </si>
  <si>
    <t>1;2;3;;73613;Contributions des autres pouvoirs publics dans les frais de fonctionnenent de l'enseignement;I'.C'.2'.;;O;0_x000D_</t>
  </si>
  <si>
    <t>1;2;3;;73614;Contributions des autres pouvoirs publics dans les frais de personnel;I'.C'.2'.;;O;0_x000D_</t>
  </si>
  <si>
    <t>1;2;3;;73619;Contributions des autres pouvoirs publics dans les autres frais d’exploitation;I'.C'.2'.;;O;0_x000D_</t>
  </si>
  <si>
    <t>1;2;3;;738;RECETTES SPECIFIQUES AIDE SOCIALE;;;;0_x000D_</t>
  </si>
  <si>
    <t>1;2;3;;73801;Récupération du revenu d'intégration (RI) auprès des bénéficiaires;I'.C'.3'.;;O;0_x000D_</t>
  </si>
  <si>
    <t>1;2;3;;73802;Récupération de l'aide sociale équivalente au revenu d'intégration (ERI) auprès des bénéficiaires;I'.C'.3'.;;O;0_x000D_</t>
  </si>
  <si>
    <t>1;2;3;;73803;Récupération du revenu d'intégration (RI) auprès des pouvoirs publics supérieurs;I'.C'.3'.;;O;0_x000D_</t>
  </si>
  <si>
    <t>1;2;3;;73804;Récupération de l'aide sociale équivalente au revenu d'intégration (ERI) auprès des pouvoirs publics supérieurs;I'.C'.3'.;;O;0_x000D_</t>
  </si>
  <si>
    <t>1;2;3;;73811;Récupération de l’aide sociale directe auprès des bénéficiaires ;I'.C'.3'.;;O;0_x000D_</t>
  </si>
  <si>
    <t>1;2;3;;73812;Récupération de l’aide sociale indirecte (paiement à des tiers) auprès des bénéficiaires;I'.C'.3'.;;O;0_x000D_</t>
  </si>
  <si>
    <t>1;2;3;;73814;Récupération de l'aide sociale relative aux fonctions (déficit social);I'.C'.3'.;;O;0_x000D_</t>
  </si>
  <si>
    <t>1;2;3;;73815;Récupération de l'aide sociale en avances sur prestations sociales auprès des bénéficiaires;I'.C'.3'.;;O;0_x000D_</t>
  </si>
  <si>
    <t>1;2;3;;73848;Récupération d'interventions spécifiques liées à l'octroi du revenu d'integration (RI) auprès des pouvoirs publics supérieurs;I'.C'.3'.;;O;0_x000D_</t>
  </si>
  <si>
    <t>1;2;3;;73999;Facturation interne de transfert;I'.C'.3'.;;O;0_x000D_</t>
  </si>
  <si>
    <t>1;2;3;;75;PRODUITS FINANCIERS;;;;0_x000D_</t>
  </si>
  <si>
    <t>1;2;3;;751;RECUPERATION DES CHARGES FINANCIERES DES EMPRUNTS A CHARGE DES  POUVOIRS PUBLICS SUPERIEURS;;;;0_x000D_</t>
  </si>
  <si>
    <t>1;2;3;;75144;Récupération auprès des pouvoirs publics supérieurs des charges financières des emprunts;I'.D'.1'.;;O;0_x000D_</t>
  </si>
  <si>
    <t>1;2;3;;75145;Contributions des pouvoirs publics supérieurs dans les charges financières des emprunts;I'.D'.1'.;;O;0_x000D_</t>
  </si>
  <si>
    <t>1;2;3;;752;RECUPERATION DES CHARGES FINANCIERES DES EMPRUNTS A CHARGE DE TIERS;;;;0_x000D_</t>
  </si>
  <si>
    <t>1;2;3;;75214;Récupération des charges financières des emprunts à charge de tiers;I'.D'.1'.;;O;0_x000D_</t>
  </si>
  <si>
    <t>1;2;3;;753;RECUPERATION DES CHARGES FINANCIERES DES EMPRUNTS GARANTIS;;;;0_x000D_</t>
  </si>
  <si>
    <t>1;2;3;;75304;Récupération auprès de tiers des charges financières d’emprunts garantis par l'entité;I'.D'.1'.;;O;0_x000D_</t>
  </si>
  <si>
    <t>1;2;3;;755;INTERETS DES PRETS;;;;0_x000D_</t>
  </si>
  <si>
    <t>1;2;3;;75504;Intérêts créditeurs de prêts accordés à plus d’un an ;I'.D'.1'.;;O;0_x000D_</t>
  </si>
  <si>
    <t>1;2;3;;757;PRODUITS FINANCIERS DIVERS;;;;0_x000D_</t>
  </si>
  <si>
    <t>1;2;3;;75711;Revenus de participations dans les entreprises;I'.D'.2'.;;O;0_x000D_</t>
  </si>
  <si>
    <t>1;2;3;;75721;Intérêts créditeurs des titres de placements;I'.D'.2'.;;O;0_x000D_</t>
  </si>
  <si>
    <t>1;2;3;;75726;Bénéfices de change ;I'.D'.2'.;;O;0_x000D_</t>
  </si>
  <si>
    <t>1;2;3;;75782;Produits des rentes viagères, perpétuelles et d'emphytéoses;I'.D'.2'.;;O;0_x000D_</t>
  </si>
  <si>
    <t>1;2;3;;75788;Intérêts créditeurs sur comptes financiers;I'.D'.2'.;;O;0_x000D_</t>
  </si>
  <si>
    <t>1;2;3;;75999;Facturation interne de dette;I'.D'.2'.;;O;0_x000D_</t>
  </si>
  <si>
    <t>1;2;3;;76;PLUS-VALUES, VARIATION DE STOCKS, REDRESSEMENTS, REDUCTIONS ET TRAVAUX INTERNES;;;;0_x000D_</t>
  </si>
  <si>
    <t>1;2;3;;761;REAJUSTEMENTS ANNUELS;;;;0_x000D_</t>
  </si>
  <si>
    <t>1;2;3;;76120;Réajustements annuels positifs sur le patrimoine immobilier;IV'.A’.;;N;0_x000D_</t>
  </si>
  <si>
    <t>1;2;3;;764;VARIATION DES STOCKS;;;;0_x000D_</t>
  </si>
  <si>
    <t>1;2;3;;76400;Variations de stocks : augmentation;IV'.B’.;;N;0_x000D_</t>
  </si>
  <si>
    <t>1;2;3;;767;REDUCTION DES SUBSIDES D’INVESTISSEMENT, DES DONS ET DES LEGS;;;;0_x000D_</t>
  </si>
  <si>
    <t>1;2;3;;76780;Réduction des subsides d’investissements, des dons et des legs reçus;IV'.C’.;;N;0_x000D_</t>
  </si>
  <si>
    <t>1;2;3;;769;TRAVAUX INTERNES;;;;0_x000D_</t>
  </si>
  <si>
    <t>1;2;3;;76900;Travaux internes portés en actifs immobilisés;IV'.D’.;;N;0_x000D_</t>
  </si>
  <si>
    <t>1;2;3;;77;PRODUITS EXCEPTIONNELS;;;;0_x000D_</t>
  </si>
  <si>
    <t>1;2;3;;771;PRODUITS EXCEPTIONNELS DU SERVICE ORDINAIRE;;;;0_x000D_</t>
  </si>
  <si>
    <t>1;2;3;;77100;Produits exceptionnels du service ordinaire (NC, ristournes, …);VIII'.A'.;;O;0_x000D_</t>
  </si>
  <si>
    <t>1;2;3;;77101;Récupération de charges de personnel (quote-part personnelle des chèques-repas incluse);VIII'.A'.;;O;0_x000D_</t>
  </si>
  <si>
    <t>1;2;3;;77103;Récupération des charges financières et des pertes d'exploitation ;VIII'.A'.;;O;0_x000D_</t>
  </si>
  <si>
    <t>1;2;3;;77104;Intérêts de retard créditeurs sur les créances;VIII'.A'.;;O;0_x000D_</t>
  </si>
  <si>
    <t>1;2;3;;77102;Récupération de transfert de revenus, indemnités petits dommage et excédents de trésorerie;VIII'.A'.;;O;0_x000D_</t>
  </si>
  <si>
    <t>1;2;3;;77111;Reprise des provisions pour risques et charges;VIII'.A'.;;N;0_x000D_</t>
  </si>
  <si>
    <t>1;2;3;;772;PRODUITS EXCEPTIONNELS DU SERVICE EXTRAORDINAIRE;;;;0_x000D_</t>
  </si>
  <si>
    <t>1;2;3;;77200;Récupération des transferts de revenus au secteur privé;VIII'.B'.;;O;0_x000D_</t>
  </si>
  <si>
    <t>1;2;3;;77201;Autres notes de crédit du service extraordinaire;VIII'.B'.;;O;0_x000D_</t>
  </si>
  <si>
    <t>1;2;3;;77202;Récupération des transferts de revenus au secteur public;VIII'.B'.;;O;0_x000D_</t>
  </si>
  <si>
    <t>1;2;3;;77241;Plus-values sur réalisation d’actifs immobilisés;VIII'.B’.;;N;0_x000D_</t>
  </si>
  <si>
    <t>1;2;3;;77251;Dédommagements extraordinaires des entreprises;VIII'.B'.;;O;0_x000D_</t>
  </si>
  <si>
    <t>1;2;3;;77252;Dédommagements en capital des pouvoirs publics supérieurs;VIII'.B'.;;O;0_x000D_</t>
  </si>
  <si>
    <t>1;2;3;;77253;Dédommagements en capital des autres pouvoirs publics;VIII'.B'.;;O;0_x000D_</t>
  </si>
  <si>
    <t>1;2;3;;77254;Dédommagements extraordinaires des ménages;VIII'.B'.;;N;0_x000D_</t>
  </si>
  <si>
    <t>1;2;3;;77261;Vente de biens immobiliers pris en emphytéose ou en droit de superficie;VIII'.B'.;;O;0_x000D_</t>
  </si>
  <si>
    <t>1;2;3;;773;PRODUITS EXCEPTIONNELS NON BUDGETES;;;;0_x000D_</t>
  </si>
  <si>
    <t>1;2;3;;77311;Réajustements positifs exceptionnels sur actifs immobilisés;VIII'.C’.;;N;0_x000D_</t>
  </si>
  <si>
    <t>1;2;3;;77361;Réduction exceptionnelle des subsides d’investissement;VIII'.C’.;;N;0_x000D_</t>
  </si>
  <si>
    <t>1;2;3;;77371;Plus-values exceptionnelles d'actifs immobilisés;VIII'.C’.;;N;0_x000D_</t>
  </si>
  <si>
    <t>1;2;3;;77391;Produits exceptionnels divers;VIII'.C’.;;N;0_x000D_</t>
  </si>
  <si>
    <t>1;2;3;;78;PRELEVEMENTS SUR RESERVES;;;;0_x000D_</t>
  </si>
  <si>
    <t>1;2;3;;785;PRELEVEMENT SUR RESERVES POUR LE SERVICE ORDINAIRE;;;;0_x000D_</t>
  </si>
  <si>
    <t>1;2;3;;78504;Prélèvement sur le fonds de réserve ordinaire en faveur du service ordinaire;XI'.A’.;;N;0_x000D_</t>
  </si>
  <si>
    <t>1;2;3;;78506;Prélèvement sur le fonds de subsides ordinaires pour le service ordinaire;XI'.A’.;;N;0_x000D_</t>
  </si>
  <si>
    <t>1;2;3;;786;PRELEVEMENT SUR RESERVES POUR LE SERVICE EXTRAORDINAIRE;;;;0_x000D_</t>
  </si>
  <si>
    <t>1;2;3;;78605;Prélèvement sur le fonds de réserve extraordinaire en faveur du service extraordinaire;XI'.B’.;;N;0_x000D_</t>
  </si>
  <si>
    <t>1;2;3;;79;RESULTATS;;;;0_x000D_</t>
  </si>
  <si>
    <t>1;2;3;;79201;Mali d'exploitation à reporter;XVI'.A’.;;N;0_x000D_</t>
  </si>
  <si>
    <t>1;2;3;;79202;Mali exceptionnel à reporter;XIV.B’;;N;0_x000D_</t>
  </si>
  <si>
    <t xml:space="preserve">1;2;3;;22188;Amortissement de l’équipement et de la maintenance extraordinaire des bâtiments sans destination spécifique non valorisés au bilan de départ et monuments;II.B.;05;N;0
</t>
  </si>
  <si>
    <t>Liaison_x000D_</t>
  </si>
  <si>
    <t>0_x000D_</t>
  </si>
  <si>
    <t>Titre général</t>
  </si>
  <si>
    <t>Sous-groupe</t>
  </si>
  <si>
    <t>Titre des codes</t>
  </si>
  <si>
    <t>0</t>
  </si>
  <si>
    <t>031</t>
  </si>
  <si>
    <t>74</t>
  </si>
  <si>
    <t>032</t>
  </si>
  <si>
    <t>033</t>
  </si>
  <si>
    <t>035</t>
  </si>
  <si>
    <t>081</t>
  </si>
  <si>
    <t>64</t>
  </si>
  <si>
    <t>082</t>
  </si>
  <si>
    <t>083</t>
  </si>
  <si>
    <t>085</t>
  </si>
  <si>
    <t>1</t>
  </si>
  <si>
    <t>10</t>
  </si>
  <si>
    <t>106</t>
  </si>
  <si>
    <t>60</t>
  </si>
  <si>
    <t>11</t>
  </si>
  <si>
    <t>111</t>
  </si>
  <si>
    <t>70</t>
  </si>
  <si>
    <t>112</t>
  </si>
  <si>
    <t>113</t>
  </si>
  <si>
    <t>114</t>
  </si>
  <si>
    <t>115</t>
  </si>
  <si>
    <t>116</t>
  </si>
  <si>
    <t>117</t>
  </si>
  <si>
    <t>12</t>
  </si>
  <si>
    <t>121</t>
  </si>
  <si>
    <t>71</t>
  </si>
  <si>
    <t>122</t>
  </si>
  <si>
    <t>123</t>
  </si>
  <si>
    <t>124</t>
  </si>
  <si>
    <t>125</t>
  </si>
  <si>
    <t>126</t>
  </si>
  <si>
    <t>127</t>
  </si>
  <si>
    <t>128</t>
  </si>
  <si>
    <t>129</t>
  </si>
  <si>
    <t>16</t>
  </si>
  <si>
    <t>161</t>
  </si>
  <si>
    <t>162</t>
  </si>
  <si>
    <t>163</t>
  </si>
  <si>
    <t>2</t>
  </si>
  <si>
    <t>20</t>
  </si>
  <si>
    <t>206</t>
  </si>
  <si>
    <t>62</t>
  </si>
  <si>
    <t>21</t>
  </si>
  <si>
    <t>211</t>
  </si>
  <si>
    <t>73</t>
  </si>
  <si>
    <t>212</t>
  </si>
  <si>
    <t>213</t>
  </si>
  <si>
    <t>214</t>
  </si>
  <si>
    <t>215</t>
  </si>
  <si>
    <t>216</t>
  </si>
  <si>
    <t>218</t>
  </si>
  <si>
    <t>219</t>
  </si>
  <si>
    <t>26</t>
  </si>
  <si>
    <t>261</t>
  </si>
  <si>
    <t>263</t>
  </si>
  <si>
    <t>264</t>
  </si>
  <si>
    <t>265</t>
  </si>
  <si>
    <t>266</t>
  </si>
  <si>
    <t>268</t>
  </si>
  <si>
    <t>269</t>
  </si>
  <si>
    <t>27</t>
  </si>
  <si>
    <t>272</t>
  </si>
  <si>
    <t>3</t>
  </si>
  <si>
    <t>30</t>
  </si>
  <si>
    <t>306</t>
  </si>
  <si>
    <t>61</t>
  </si>
  <si>
    <t>31</t>
  </si>
  <si>
    <t>310</t>
  </si>
  <si>
    <t>72</t>
  </si>
  <si>
    <t>311</t>
  </si>
  <si>
    <t>32</t>
  </si>
  <si>
    <t>321</t>
  </si>
  <si>
    <t>322</t>
  </si>
  <si>
    <t>33</t>
  </si>
  <si>
    <t>331</t>
  </si>
  <si>
    <t>332</t>
  </si>
  <si>
    <t>333</t>
  </si>
  <si>
    <t>334</t>
  </si>
  <si>
    <t>36</t>
  </si>
  <si>
    <t>361</t>
  </si>
  <si>
    <t>362</t>
  </si>
  <si>
    <t>363</t>
  </si>
  <si>
    <t>364</t>
  </si>
  <si>
    <t>365</t>
  </si>
  <si>
    <t>366</t>
  </si>
  <si>
    <t>367</t>
  </si>
  <si>
    <t>368</t>
  </si>
  <si>
    <t>37</t>
  </si>
  <si>
    <t>371</t>
  </si>
  <si>
    <t>372</t>
  </si>
  <si>
    <t>373</t>
  </si>
  <si>
    <t>374</t>
  </si>
  <si>
    <t>38</t>
  </si>
  <si>
    <t>380</t>
  </si>
  <si>
    <t>383</t>
  </si>
  <si>
    <t>384</t>
  </si>
  <si>
    <t>39</t>
  </si>
  <si>
    <t>391</t>
  </si>
  <si>
    <t>4</t>
  </si>
  <si>
    <t>41</t>
  </si>
  <si>
    <t>413</t>
  </si>
  <si>
    <t>415</t>
  </si>
  <si>
    <t>43</t>
  </si>
  <si>
    <t>431</t>
  </si>
  <si>
    <t>433</t>
  </si>
  <si>
    <t>434</t>
  </si>
  <si>
    <t>435</t>
  </si>
  <si>
    <t>46</t>
  </si>
  <si>
    <t>461</t>
  </si>
  <si>
    <t>463</t>
  </si>
  <si>
    <t>464</t>
  </si>
  <si>
    <t>465</t>
  </si>
  <si>
    <t>466</t>
  </si>
  <si>
    <t>467</t>
  </si>
  <si>
    <t>48</t>
  </si>
  <si>
    <t>481</t>
  </si>
  <si>
    <t>483</t>
  </si>
  <si>
    <t>484</t>
  </si>
  <si>
    <t>485</t>
  </si>
  <si>
    <t>486</t>
  </si>
  <si>
    <t>5</t>
  </si>
  <si>
    <t>50</t>
  </si>
  <si>
    <t>506</t>
  </si>
  <si>
    <t>80</t>
  </si>
  <si>
    <t>51</t>
  </si>
  <si>
    <t>512</t>
  </si>
  <si>
    <t>90</t>
  </si>
  <si>
    <t>513</t>
  </si>
  <si>
    <t>514</t>
  </si>
  <si>
    <t>52</t>
  </si>
  <si>
    <t>522</t>
  </si>
  <si>
    <t>56</t>
  </si>
  <si>
    <t>560</t>
  </si>
  <si>
    <t>564</t>
  </si>
  <si>
    <t>58</t>
  </si>
  <si>
    <t>580</t>
  </si>
  <si>
    <t>6</t>
  </si>
  <si>
    <t>606</t>
  </si>
  <si>
    <t>615</t>
  </si>
  <si>
    <t>63</t>
  </si>
  <si>
    <t>635</t>
  </si>
  <si>
    <t>66</t>
  </si>
  <si>
    <t>661</t>
  </si>
  <si>
    <t>664</t>
  </si>
  <si>
    <t>669</t>
  </si>
  <si>
    <t>68</t>
  </si>
  <si>
    <t>681</t>
  </si>
  <si>
    <t>689</t>
  </si>
  <si>
    <t>7</t>
  </si>
  <si>
    <t>701</t>
  </si>
  <si>
    <t>91</t>
  </si>
  <si>
    <t>706</t>
  </si>
  <si>
    <t>81</t>
  </si>
  <si>
    <t>710</t>
  </si>
  <si>
    <t>711</t>
  </si>
  <si>
    <t>712</t>
  </si>
  <si>
    <t>731</t>
  </si>
  <si>
    <t>741</t>
  </si>
  <si>
    <t>742</t>
  </si>
  <si>
    <t>743</t>
  </si>
  <si>
    <t>744</t>
  </si>
  <si>
    <t>745</t>
  </si>
  <si>
    <t>746</t>
  </si>
  <si>
    <t>747</t>
  </si>
  <si>
    <t>748</t>
  </si>
  <si>
    <t>749</t>
  </si>
  <si>
    <t>76</t>
  </si>
  <si>
    <t>761</t>
  </si>
  <si>
    <t>762</t>
  </si>
  <si>
    <t>769</t>
  </si>
  <si>
    <t>77</t>
  </si>
  <si>
    <t>771</t>
  </si>
  <si>
    <t>772</t>
  </si>
  <si>
    <t>773</t>
  </si>
  <si>
    <t>774</t>
  </si>
  <si>
    <t>776</t>
  </si>
  <si>
    <t>779</t>
  </si>
  <si>
    <t>8</t>
  </si>
  <si>
    <t>811</t>
  </si>
  <si>
    <t>92</t>
  </si>
  <si>
    <t>812</t>
  </si>
  <si>
    <t>816</t>
  </si>
  <si>
    <t>84</t>
  </si>
  <si>
    <t>841</t>
  </si>
  <si>
    <t>86</t>
  </si>
  <si>
    <t>861</t>
  </si>
  <si>
    <t>82</t>
  </si>
  <si>
    <t>862</t>
  </si>
  <si>
    <t>866</t>
  </si>
  <si>
    <t>869</t>
  </si>
  <si>
    <t>9</t>
  </si>
  <si>
    <t>911</t>
  </si>
  <si>
    <t>912</t>
  </si>
  <si>
    <t>913</t>
  </si>
  <si>
    <t>918</t>
  </si>
  <si>
    <t>95</t>
  </si>
  <si>
    <t>951</t>
  </si>
  <si>
    <t>952</t>
  </si>
  <si>
    <t>96</t>
  </si>
  <si>
    <t>954</t>
  </si>
  <si>
    <t>78</t>
  </si>
  <si>
    <t>98</t>
  </si>
  <si>
    <t>955</t>
  </si>
  <si>
    <t>958</t>
  </si>
  <si>
    <t>961</t>
  </si>
  <si>
    <t>962</t>
  </si>
  <si>
    <t>963</t>
  </si>
  <si>
    <t>99</t>
  </si>
  <si>
    <t>991</t>
  </si>
  <si>
    <t>992</t>
  </si>
  <si>
    <t>994</t>
  </si>
  <si>
    <t>995</t>
  </si>
  <si>
    <t>88</t>
  </si>
  <si>
    <t>998</t>
  </si>
  <si>
    <t>/!\</t>
  </si>
  <si>
    <t>Classe</t>
  </si>
  <si>
    <t>00</t>
  </si>
  <si>
    <t>000</t>
  </si>
  <si>
    <t>01</t>
  </si>
  <si>
    <t>030</t>
  </si>
  <si>
    <t>050</t>
  </si>
  <si>
    <t>051</t>
  </si>
  <si>
    <t>052</t>
  </si>
  <si>
    <t>07</t>
  </si>
  <si>
    <t>070</t>
  </si>
  <si>
    <t>080</t>
  </si>
  <si>
    <t>100</t>
  </si>
  <si>
    <t>13</t>
  </si>
  <si>
    <t>131</t>
  </si>
  <si>
    <t>9|95|954||954-01|Prélèvements de l'ordinaire en faveur du fonds de réserves ordinaires|D|O|13104|78|9|95|954||954-51|Prélèvements de l’extraordinaire en faveur du fonds de réserves ordinaires (Uniquement FRBRTC)|D|E|13104|98|9|99|994||994-01|Prélèvements sur le fonds de réserves ordinaires  en faveur du service ordinaire|R|O|13104|68</t>
  </si>
  <si>
    <t>9|95|955||955-01|Prélèvements de l'ordinaire en faveur du fonds de réserves extraordinaires|D|O|13105|78|9|95|955||955-51|Prélèvements de l'extrordinaire en faveur du fonds de réserves extraordinaires|D|E|13105|98|9|99|995||995-51|Prélèvements sur le fonds de réserves extraordinaires|R|E|13105|88</t>
  </si>
  <si>
    <t>9|95|954||954-02|Prélèvements de l'ordinaire en faveur du fonds de subsides ordinaires|D|O|13106|78|9|99|994||994-02|Prélèvements sur le fonds de subsides ordinaires  en faveur du service ordinaire|R|O|13106|68</t>
  </si>
  <si>
    <t>9|95|955||955-52|Prélèvements de l'extrordinaire en faveur du fonds de subsides extraordinaire|D|E|13107|98|9|99|995||995-52|Prélèvements sur le fonds de subsides extraordinaires en faveur du service extraordinaire|R|E|13107|88</t>
  </si>
  <si>
    <t>14</t>
  </si>
  <si>
    <t>140</t>
  </si>
  <si>
    <t>15</t>
  </si>
  <si>
    <t>151</t>
  </si>
  <si>
    <t>5|51|512||512-52|Non-valeurs de subsides en capital des entreprises privées|D|E|15111|90|5|56|560||560-52|Subsides d’investissement, dons et legs accordés en capital des entreprises privées|R|E|15111|80</t>
  </si>
  <si>
    <t>152</t>
  </si>
  <si>
    <t>5|52|522||522-53|Non-valeurs de subsides en capital des ménages et ASBL|D|E|15211|90|5|58|580||580-52|Subsides d’investissement, dons et legs en capital des ménages, ASBL et autres organismes|R|E|15211|80</t>
  </si>
  <si>
    <t>154</t>
  </si>
  <si>
    <t>6|61|615||615-52|Non-valeurs de subsides en capital des  pouvoirs publics supérieurs|D|E|15411|90|6|61|615||615-53|Restitution de subsides en capital des pouvoirs publics supérieurs|D|E|15411|90|6|66|661||661-51|Subsides en capital obtenus des pouvoirs publics supérieurs|R|E|15411|80</t>
  </si>
  <si>
    <t>156</t>
  </si>
  <si>
    <t>6|63|635||635-52|Non-valeurs de subsides en capital des autres pouvoirs publics|D|E|15611|90|6|63|635||635-53|Restitution de subsides en capital des autres pouvoirs publics|D|E|15611|90|6|68|681||681-51|Subsides en capital des autres pouvoirs publics|R|E|15611|80</t>
  </si>
  <si>
    <t>160</t>
  </si>
  <si>
    <t>9|95|958||958-01|Prélèvements en faveur des provisions pour risques et charges|D|O|16000|78|9|99|998||998-01|Utilisation des provisions pour risques et charges|R|O|16000|68|9|99|998||998-02|Reprise des provisions pour risques et charges|R|O|16000|68</t>
  </si>
  <si>
    <t>17</t>
  </si>
  <si>
    <t>171</t>
  </si>
  <si>
    <t>9|91|911||911-52|Non-valeurs des emprunts à charge de l'entité|D|E|17101|92|9|96|961||961-51|Emprunts à charge de l'entité|R|E|17101|82</t>
  </si>
  <si>
    <t>9|91|911||911-01|Remboursement périodique des emprunts à charge de l'entité|D|O|17109|73|9|91|911||911-51|Remboursement anticipé des emprunts à charge de l'entité (emprunts à échéance unique inclus)|D|E|17109|92</t>
  </si>
  <si>
    <t>9|91|912||912-52|Non-valeurs des emprunts à charge des pouvoirs publics supérieurs|D|E|17141|92|9|96|962||962-51|Emprunts à charge des pouvoirs publics supérieurs|R|E|17141|82</t>
  </si>
  <si>
    <t>9|91|912||912-01|Remboursement périodique des emprunts à charge des pouvoirs publics supérieurs|D|O|17149|73|9|91|912||912-51|Remboursement anticipé des emprunts à charge des pouvoirs publics supérieurs|D|E|17149|92</t>
  </si>
  <si>
    <t>9|96|961||961-55|Emprunts d’assainissement et de consolidation|R|E|17151|82</t>
  </si>
  <si>
    <t>9|91|911||911-05|Remboursement périodique des emprunts d’assainissement et de consolidation|D|O|17159|73|9|91|911||911-55|Remboursement anticipé des emprunts d’assainissement et de consolidation|D|E|17159|92</t>
  </si>
  <si>
    <t>172</t>
  </si>
  <si>
    <t>9|96|963||963-51|Emprunts à charge de tiers|R|E|17211|82</t>
  </si>
  <si>
    <t>9|91|913||913-01|Remboursement périodique des emprunts à charge de tiers|D|O|17219|73|9|91|913||913-51|Remboursement anticipé des emprunts à charge de tiers (emprunts à échéance unique inclus)|D|E|17219|92</t>
  </si>
  <si>
    <t>173</t>
  </si>
  <si>
    <t>9|91|911||911-59|Non-valeurs des emprunts à destination spécifique accordés par les pouvoirs publics supérieurs|D|E|17301|92|9|96|961||961-52| Emprunts à destination spécifique accordés par les pouvoirs publics supérieurs|R|E|17301|82</t>
  </si>
  <si>
    <t>9|91|911||911-02|Remboursement périodique des emprunts à destination spécifique accordés par les pouvoirs publics supérieurs|D|O|17309|73|9|91|911||911-61|Remboursement anticipé des emprunts à destination spécifique accordés par les pouvoirs publics supérieurs|X|E|17309|92</t>
  </si>
  <si>
    <t>174</t>
  </si>
  <si>
    <t>9|91|911||911-57|Non-valeurs des emprunts de location-financement|D|E|17421|92|9|96|961||961-53|Emprunts de location-financement|R|E|17421|82</t>
  </si>
  <si>
    <t>9|91|911||911-03|Remboursement périodique des emprunts des location-financement|D|O|17429|73|9|91|911||911-53|Remboursement anticipé des emprunts en location-financement |D|E|17429|92</t>
  </si>
  <si>
    <t>175</t>
  </si>
  <si>
    <t>9|91|911||911-58|Non-valeurs des emprunts de préfinancement|D|E|17501|92|9|96|961||961-56|Emprunts de préfinancement à charge de l'entité (emprunts de préfinancement à échéance unique inclus)|R|E|17501|82</t>
  </si>
  <si>
    <t>9|91|911||911-06|Remboursement périodique des emprunts de préfinancement|D|O|17509|73|9|91|911||911-56|Remboursement anticipé des emprunts de préfinancement à charge de l'entité (emprunts à échéance unique inclus)|D|E|17509|92</t>
  </si>
  <si>
    <t>176</t>
  </si>
  <si>
    <t>9|91|911||911-62|Non-valeurs des emprunts publics non percus des exercices antérieurs|D|E|17601|92|9|96|961||961-54|Emprunts publics émis|R|E|17601|82</t>
  </si>
  <si>
    <t>9|91|911||911-04|Remboursement périodique des emprunts publics|D|O|17609|73|9|91|911||911-54|Remboursement anticipé des emprunts publics|X|E|17609|92</t>
  </si>
  <si>
    <t>177</t>
  </si>
  <si>
    <t>178</t>
  </si>
  <si>
    <t>200</t>
  </si>
  <si>
    <t>7|71|710||710-51|Frais de restructuration portés à l'actif|D|E|20001|91</t>
  </si>
  <si>
    <t>7|74|747||747-52|Achat de droits d'exploitation de lits|D|E|21431|91|7|76|761||761-52|Vente de droits d'exploitation de lits     |R|E|21431|81</t>
  </si>
  <si>
    <t>7|74|747||747-53|Achat de droits mobiliers  (licences…)|D|E|21441|91|7|76|761||761-53|Vente de droits mobiliers                    |R|E|21441|81</t>
  </si>
  <si>
    <t>22</t>
  </si>
  <si>
    <t>220</t>
  </si>
  <si>
    <t>221</t>
  </si>
  <si>
    <t>223</t>
  </si>
  <si>
    <t>224</t>
  </si>
  <si>
    <t>226</t>
  </si>
  <si>
    <t>23</t>
  </si>
  <si>
    <t>230</t>
  </si>
  <si>
    <t>7|74|741||741-51|Achat de mobilier|D|E|23011|91|7|77|771||771-51|Vente de mobilier |R|E|23011|81</t>
  </si>
  <si>
    <t>7|74|741||741-52|Achat de signalisation routière et de petits équipements de voirie|D|E|23021|91|7|77|771||771-52|Vente de signalisation routière et de petits équipements de voirie|R|E|23021|81</t>
  </si>
  <si>
    <t>231</t>
  </si>
  <si>
    <t>7|74|742||742-51|Achat de matériel informatique, de téléphonie et autres ICT|D|E|23111|91|7|77|772||772-51|Vente de matériel de bureau|R|E|23111|81</t>
  </si>
  <si>
    <t>7|74|742||742-52|Achat de matériel de reprographie|D|E|23121|91|7|77|772||772-52|Vente de matériel de reprographie|R|E|23121|81</t>
  </si>
  <si>
    <t>7|74|742||742-53|Achat de matériel informatique|D|E|23131|91|7|77|772||772-53|Vente de matériel informatique|R|E|23131|81</t>
  </si>
  <si>
    <t>7|74|742||742-54|Achat de matériel de téléphonie|D|E|23141|91|7|77|772||772-54|Vente de matériel de téléphonie|R|E|23141|81</t>
  </si>
  <si>
    <t>232</t>
  </si>
  <si>
    <t>7|74|743||743-51|Achat de vélos, vélomoteurs et de motos ou assimilés|D|E|23211|91|7|77|773||773-51|Vente de vélos, vélomoteurs, motos et assimilés|R|E|23211|81</t>
  </si>
  <si>
    <t>7|74|743||743-52|Achat d’autos et de camionnettes|D|E|23221|91|7|77|773||773-52|Vente d’autos et de camionnettes|R|E|23221|81</t>
  </si>
  <si>
    <t>7|74|745||745-52|Maintenance extraordinaire des autos et camionnettes|D|E|23222|91</t>
  </si>
  <si>
    <t>7|74|743||743-53|Achat de camions et de véhicules spéciaux|D|E|23231|91|7|77|773||773-53|Vente de camions et de véhicules spéciaux|R|E|23231|81</t>
  </si>
  <si>
    <t>7|74|745||745-53|Maintenance extraordinaire des camions et des véhicules spéciaux|D|E|23232|91</t>
  </si>
  <si>
    <t>233</t>
  </si>
  <si>
    <t>7|74|744||744-51|Achat de machines et de matériel d’équipement et d’exploitation|D|E|23301|91|7|77|774||774-51|Vente de machines et de matériel d’équipement et d’exploitation (amortissable en 10 ans)|R|E|23301|81</t>
  </si>
  <si>
    <t>7|74|745||745-51|Maintenance extraordinaire du matériel d’équipement et d’exploitation|D|E|23302|91</t>
  </si>
  <si>
    <t>7|74|744||744-98|Achat de machines et de matériel d’équipement et d’exploitation divers|D|E|23391|91|7|77|774||774-52|Vente de machines et de matériel d'exploitation divers amortissable en 5 ans|R|E|23391|81</t>
  </si>
  <si>
    <t>234</t>
  </si>
  <si>
    <t>7|74|749||749-51|Achat et restauration d’œuvres d’art|D|E|23401|91|7|77|779||779-51|Vente d’œuvres d’art|R|E|23401|81</t>
  </si>
  <si>
    <t>7|74|746||746-51|Achat d'animaux|D|E|23411|91|7|77|776||776-51|Vente d'animaux|R|E|23411|81</t>
  </si>
  <si>
    <t>7|74|749||749-98|Investissements mobiliers divers|D|E|23491|91|7|77|779||779-98|Vente d’investissements mobiliers divers|R|E|23491|81</t>
  </si>
  <si>
    <t>24</t>
  </si>
  <si>
    <t>240</t>
  </si>
  <si>
    <t>7|70|706||706-51|Notes de crédit du service extraordinaire sur achat, aménagement et équipement de terrains en cours d'exécution et d'achat de bois sur pied|R|E|24011|81|7|71|711||711-60|Achat, aménagement et équipement de terrains en cours d’exécution et achat de bois sur pied|D|E|24011|91</t>
  </si>
  <si>
    <t>7|70|706||706-52|Notes de crédit du service extraordinaire sur achat, construction et maintenance de bâtiments en cours d'exécution|R|E|24021|81|7|71|712||712-60|Achat, construction et maintenance de bâtiments en cours d’exécution|D|E|24021|91</t>
  </si>
  <si>
    <t>7|70|706||706-53|Notes de crédit du service extraordinaire sur travaux d'infrastructure et de voirie en cours d'exécution|R|E|24031|81|7|73|731||731-60|Travaux d’infrastructure et d'entretien de voirie en cours d’exécution|D|E|24031|91</t>
  </si>
  <si>
    <t>7|70|706||706-54|Notes de crédit du service extraordinaire sur plans et études en cours de réalisation|R|E|24041|81|7|74|747||747-60|Plans et études en cours de réalisation|D|E|24041|91</t>
  </si>
  <si>
    <t>246</t>
  </si>
  <si>
    <t>7|76|762||762-60|Ventes de terrains et bâtiments en cours|R|E|24621|81</t>
  </si>
  <si>
    <t>25</t>
  </si>
  <si>
    <t>251</t>
  </si>
  <si>
    <t>5|51|512||512-51|Subsides d’investissement accordés en capital aux entreprises privées|D|E|25111|90</t>
  </si>
  <si>
    <t>252</t>
  </si>
  <si>
    <t>5|52|522||522-51|Subsides en capital accordés aux ménages|D|E|25211|90</t>
  </si>
  <si>
    <t>5|52|522||522-52|Subsides en capital accordés aux ASBL et aux organismes au service des ménages|D|E|25221|90</t>
  </si>
  <si>
    <t>254</t>
  </si>
  <si>
    <t>256</t>
  </si>
  <si>
    <t>6|63|635||635-51|Subsides en capital à des fins spécifiques accordés aux autres pouvoirs publics|D|E|25611|90</t>
  </si>
  <si>
    <t>7|74|748||748-52|Biens immobiliers détenus en emphytéose ou en droit de superficie|D|E|26121|91</t>
  </si>
  <si>
    <t>262</t>
  </si>
  <si>
    <t>7|74|748||748-51|Biens immobiliers en location-financement|D|E|26211|91</t>
  </si>
  <si>
    <t>7|74|748||748-53|Biens mobiliers détenus en location-financement|D|E|26301|91</t>
  </si>
  <si>
    <t>270</t>
  </si>
  <si>
    <t>6|66|664||664-01|Récupération auprès des pouvoirs publics supérieurs des remboursements périodiques d'emprunts|R|O|27059|61</t>
  </si>
  <si>
    <t>274</t>
  </si>
  <si>
    <t>275</t>
  </si>
  <si>
    <t>8|81|811||811-51|Prêts accordés à plus d'un an|D|E|27511|92</t>
  </si>
  <si>
    <t>8|86|861||861-01|Récupération périodique des prêts accordés à plus d'un an|R|O|27519|62|8|86|861||861-51|Récupération anticipée des prêts accordés à plus d'un an|R|E|27519|82</t>
  </si>
  <si>
    <t>28</t>
  </si>
  <si>
    <t>282</t>
  </si>
  <si>
    <t>8|86|862||862-51|Récupération de participations dans des entreprises publiques|R|E|28211|82</t>
  </si>
  <si>
    <t>8|81|812||812-51|Libération des participations dans les entreprises publiques|D|E|28212|92</t>
  </si>
  <si>
    <t>8|86|866||866-51|Récupération de participations dans des entreprises privées|R|E|28221|82</t>
  </si>
  <si>
    <t>8|81|816||816-51|Libération des participations dans les entreprises privées ou à finalité sociale|D|E|28222|92</t>
  </si>
  <si>
    <t>285</t>
  </si>
  <si>
    <t>8|84|841||841-54|Achat de titres |D|E|28510|92|8|86|869||869-54|Vente de titres |R|E|28510|82</t>
  </si>
  <si>
    <t>288</t>
  </si>
  <si>
    <t>5|51|514||514-51|Cautionnements versés en numéraire à plus d’un an|D|E|28800|90</t>
  </si>
  <si>
    <t>5|56|564||564-51|Récupérations de cautionnements versés en numéraire à plus d’un an|R|E|28805|80</t>
  </si>
  <si>
    <t>301</t>
  </si>
  <si>
    <t>40</t>
  </si>
  <si>
    <t>400</t>
  </si>
  <si>
    <t>407</t>
  </si>
  <si>
    <t>409</t>
  </si>
  <si>
    <t>411</t>
  </si>
  <si>
    <t>412</t>
  </si>
  <si>
    <t>416</t>
  </si>
  <si>
    <t>417</t>
  </si>
  <si>
    <t>418</t>
  </si>
  <si>
    <t>419</t>
  </si>
  <si>
    <t>42</t>
  </si>
  <si>
    <t>425</t>
  </si>
  <si>
    <t>436</t>
  </si>
  <si>
    <t>44</t>
  </si>
  <si>
    <t>440</t>
  </si>
  <si>
    <t>442</t>
  </si>
  <si>
    <t>447</t>
  </si>
  <si>
    <t>45</t>
  </si>
  <si>
    <t>451</t>
  </si>
  <si>
    <t>452</t>
  </si>
  <si>
    <t>453</t>
  </si>
  <si>
    <t>454</t>
  </si>
  <si>
    <t>455</t>
  </si>
  <si>
    <t>458</t>
  </si>
  <si>
    <t>460</t>
  </si>
  <si>
    <t>468</t>
  </si>
  <si>
    <t>469</t>
  </si>
  <si>
    <t>49</t>
  </si>
  <si>
    <t>490</t>
  </si>
  <si>
    <t>49000</t>
  </si>
  <si>
    <t>492</t>
  </si>
  <si>
    <t>495</t>
  </si>
  <si>
    <t>496</t>
  </si>
  <si>
    <t>497</t>
  </si>
  <si>
    <t>498</t>
  </si>
  <si>
    <t>499</t>
  </si>
  <si>
    <t>55</t>
  </si>
  <si>
    <t>550</t>
  </si>
  <si>
    <t>553</t>
  </si>
  <si>
    <t>557</t>
  </si>
  <si>
    <t>583</t>
  </si>
  <si>
    <t>601</t>
  </si>
  <si>
    <t>1|12|129||129-04|Fournitures pour la gestion de stocks|D|O|60115|71</t>
  </si>
  <si>
    <t>1|12|129||129-05|Fournitures pour la gestion de stocks destinées à la revente|D|O|60140|71</t>
  </si>
  <si>
    <t>607</t>
  </si>
  <si>
    <t>1|12|123||123-02|Fournitures administratives pour consommation directe|D|O|60711|71</t>
  </si>
  <si>
    <t>1|12|124||124-02|Fournitures techniques pour consommation directe|D|O|60712|71</t>
  </si>
  <si>
    <t>1|12|125||125-02|Fournitures pour les biens immobiliers pour consommation directe|D|O|60713|71</t>
  </si>
  <si>
    <t>1|12|127||127-02|Fournitures et carburant pour les véhicules, le matériel roulant et assimilés pour consommation directe|D|O|60715|71</t>
  </si>
  <si>
    <t>1|12|123||123-19|Frais d’achats de livres, de documentation et d’abonnements|D|O|60716|71</t>
  </si>
  <si>
    <t>1|12|123||123-04|Fournitures administratives destinées à la revente directe|D|O|60740|71</t>
  </si>
  <si>
    <t>1|12|124||124-04|Fournitures techniques destinées à la revente directe|D|O|60741|71</t>
  </si>
  <si>
    <t>610</t>
  </si>
  <si>
    <t>1|12|126||126-01|Loyers et charges locatives des biens immobiliers (terrains inclus)|D|O|61000|71</t>
  </si>
  <si>
    <t>611</t>
  </si>
  <si>
    <t>1|12|121||121-01|Frais de déplacements, de séjour et de service du personnel et des mandataires politiques|D|O|61101|71</t>
  </si>
  <si>
    <t>612</t>
  </si>
  <si>
    <t>1|12|122||122-01|Honoraires, indemnités, droits d'auteur et jetons de présence|D|O|61201|71</t>
  </si>
  <si>
    <t>1|12|122||122-06|Prestations du personnel détaché par des tiers|D|O|61206|71</t>
  </si>
  <si>
    <t>1|12|122||122-07|Prestations des agents sous contrat d'insertion affectés dans les services communaux|D|O|61207|71</t>
  </si>
  <si>
    <t>613</t>
  </si>
  <si>
    <t>1|12|123||123-09|Frais de réception et de représentation|D|O|61309|71</t>
  </si>
  <si>
    <t>1|12|123||123-13|Frais de gestion et du fonctionnement de l’informatique|D|O|61310|71</t>
  </si>
  <si>
    <t>1|12|123||123-06|Prestations administratives de tiers |D|O|61311|71</t>
  </si>
  <si>
    <t>1|12|123||123-07|Frais de télécommunication et de correspondance|D|O|61312|71</t>
  </si>
  <si>
    <t>1|12|123||123-12|Frais de location et d’entretien du matériel et du mobilier de bureau loués|D|O|61313|71</t>
  </si>
  <si>
    <t>1|12|123||123-11|Frais de formation du personnel|D|O|61317|71</t>
  </si>
  <si>
    <t>1|12|123||123-48|Autres frais administratifs|D|O|61319|71</t>
  </si>
  <si>
    <t>1|12|124||124-06|Prestations techniques de tiers et entretien des fournitures techniques|D|O|61321|71</t>
  </si>
  <si>
    <t>1|12|124||124-05|Entretien et location de linge plat et/ou de vêtements de travail pour le personnel|D|O|61322|71</t>
  </si>
  <si>
    <t>1|12|124||124-07|Fournitures d’énergie pour le fonctionnement|D|O|61323|71</t>
  </si>
  <si>
    <t>1|12|124||124-43|Frais d'animation|D|O|61325|71</t>
  </si>
  <si>
    <t>1|12|124||124-13|Frais de fonctionnement technique relatifs aux écoles |D|O|61327|71</t>
  </si>
  <si>
    <t>1|12|124||124-14|Frais de fonctionnement technique relatifs aux enfants pris en charge|D|O|61328|71</t>
  </si>
  <si>
    <t>1|12|124||124-48|Autres frais techniques|D|O|61329|71</t>
  </si>
  <si>
    <t>1|12|125||125-06|Prestations de tiers pour les biens immobiliers|D|O|61331|71</t>
  </si>
  <si>
    <t>1|12|125||125-03|Fournitures d’énergie et d'eau pour les biens immobiliers|D|O|61332|71</t>
  </si>
  <si>
    <t>1|12|125||125-48|Autres frais pour les biens immobiliers|D|O|61339|71</t>
  </si>
  <si>
    <t>1|12|127||127-06|Prestations de tiers pour les véhicules, le matériel roulant et assimilés|D|O|61341|71</t>
  </si>
  <si>
    <t>1|12|127||127-12|Location de véhicules, de matériel roulant et assimilés|D|O|61343|71</t>
  </si>
  <si>
    <t>1|12|127||127-48|Autres frais pour les véhicules, le matériel roulant et assimilés|D|O|61349|71</t>
  </si>
  <si>
    <t>1|12|127||127-08|Assurances couvrant les véhicules, le matériel roulant et assimilés|D|O|61501|71</t>
  </si>
  <si>
    <t>1|12|125||125-08|Assurances couvrant les biens immobiliers|D|O|61508|71</t>
  </si>
  <si>
    <t>1|12|124||124-08|Assurances diverses (RC, mobiliers, …)|D|O|61509|71</t>
  </si>
  <si>
    <t>616</t>
  </si>
  <si>
    <t>1|12|125||125-10|Impôts, taxes et redevances diverses sur biens immobiliers|D|O|61601|71</t>
  </si>
  <si>
    <t>1|12|128||128-10|Précompte mobilier |D|O|61602|71</t>
  </si>
  <si>
    <t>1|12|127||127-10|Impôts et taxes sur les véhicules, le matériel roulant et assimilés|D|O|61604|71</t>
  </si>
  <si>
    <t>1|12|124||124-10|Impôts, taxes et redevances divers|D|O|61609|71</t>
  </si>
  <si>
    <t>619</t>
  </si>
  <si>
    <t>0|03|031||031-01|Facturation interne de fonctionnement|D|O|61999|74</t>
  </si>
  <si>
    <t>620</t>
  </si>
  <si>
    <t>1|11|111||111-01|Traitements des mandataires politiques|D|O|62001|70</t>
  </si>
  <si>
    <t>1|11|111||111-02|Traitements du personnel statutaire|D|O|62002|70</t>
  </si>
  <si>
    <t>1|11|111||111-03|Traitements du personnel contractuel |D|O|62003|70</t>
  </si>
  <si>
    <t>1|11|111||111-04|Traitements du personnel contractuel A.C.S.|D|O|62004|70</t>
  </si>
  <si>
    <t>1|11|111||111-05|Traitements du personnel enseignant à charge des communautés |D|O|62005|70</t>
  </si>
  <si>
    <t>1|11|111||111-06|Charges salariales restantes des agents sous contrat d'insertion|D|O|62006|70</t>
  </si>
  <si>
    <t>621</t>
  </si>
  <si>
    <t>1|11|112||112-01|Pécule de vacances pour les mandataires politiques |D|O|62101|70</t>
  </si>
  <si>
    <t>1|11|112||112-02|Pécules de vacances pour le personnel statutaire|D|O|62102|70</t>
  </si>
  <si>
    <t>1|11|112||112-03|Pécule de vacances pour le personnel contractuel |D|O|62103|70</t>
  </si>
  <si>
    <t>1|11|112||112-04|Pécules de vacances pour le personnel contractuel A.C.S.|D|O|62104|70</t>
  </si>
  <si>
    <t>1|11|112||112-06|Pécules de vacances des agents sous contrat d'insertion|D|O|62106|70</t>
  </si>
  <si>
    <t>1|11|112||112-48|Autres allocations et interventions sociales diverses|D|O|62129|70</t>
  </si>
  <si>
    <t>622</t>
  </si>
  <si>
    <t>1|11|113||113-01|Cotisations patronales à la sécurité sociale pour les mandataires politiques|D|O|62201|70</t>
  </si>
  <si>
    <t>1|11|113||113-02|Cotisations patronales à la sécurité sociale pour le personnel statutaire (primes syndicales incluses)|D|O|62202|70</t>
  </si>
  <si>
    <t>1|11|113||113-03|Cotisations patronales à la sécurité sociale pour le personnel contractuel (primes syndicales incluses)|D|O|62203|70</t>
  </si>
  <si>
    <t>1|11|113||113-04|Cotisations patronales à la sécurité sociale pour le personnel contractuel A.C.S. (primes syndicales incluses)|D|O|62204|70</t>
  </si>
  <si>
    <t>1|11|113||113-06|Cotisations patronales à la sécurité sociale pour le personnel sous contrat d'insertion (primes syndicales incluses)|D|O|62206|70</t>
  </si>
  <si>
    <t>624</t>
  </si>
  <si>
    <t>1|11|114||114-02|Cotisations patronales ONSS à la caisse de pension du personnel statutaire|D|O|62402|70</t>
  </si>
  <si>
    <t>1|11|114||114-11|Cotisation de responsabilisation à l'ONSS|D|O|62411|70</t>
  </si>
  <si>
    <t>1|11|114||114-12|Cotisations patronales pour le 2ème pilier en faveur du personnel contractuel|D|O|62412|70</t>
  </si>
  <si>
    <t>1|11|114||114-48|Cotisations patronales pour les autres caisses de pension|D|O|62448|70</t>
  </si>
  <si>
    <t>625</t>
  </si>
  <si>
    <t>1|11|115||115-01|Autres interventions et avantages en numéraire pour les mandataires politiques|D|O|62501|70</t>
  </si>
  <si>
    <t>1|11|115||115-02|Autres interventions et avantages en numéraire pour le personnel statutaire|D|O|62502|70</t>
  </si>
  <si>
    <t>1|11|115||115-03|Autres interventions et avantages en numéraire pour le personnel contractuel|D|O|62503|70</t>
  </si>
  <si>
    <t>1|11|115||115-04|Autres interventions et avantages en numéraire pour le personnel contractuel A.C.S.|D|O|62504|70</t>
  </si>
  <si>
    <t>1|11|115||115-06|Autres interventions et avantages en numéraire pour le personnel sous contrat d'insertion|D|O|62506|70</t>
  </si>
  <si>
    <t>626</t>
  </si>
  <si>
    <t>1|11|116||116-01|Pensions et rentes des mandataires politiques directement à charge de l'entité|D|O|62601|70</t>
  </si>
  <si>
    <t>1|11|116||116-02|Pensions et rentes du personnel statutaire directement à charge de l'entité|D|O|62602|70</t>
  </si>
  <si>
    <t>627</t>
  </si>
  <si>
    <t>1|11|117||117-01|Cotisations patronales diverses (AT, SMT, SSC,…) pour les mandataires politiques|D|O|62701|70</t>
  </si>
  <si>
    <t>1|11|117||117-02|Cotisations patronales diverses (AT, SMT, SSC,…) pour le personnel statutaire|D|O|62702|70</t>
  </si>
  <si>
    <t>1|11|117||117-03|Cotisations patronales diverses (AT, SMT, SSC,…) pour le personnel contractuel|D|O|62703|70</t>
  </si>
  <si>
    <t>1|11|117||117-04|Cotisations patronales diverses (AT, SMT, SSC,…) pour le personnel contractuel A.C.S.|D|O|62704|70</t>
  </si>
  <si>
    <t>1|11|117||117-06|Cotisations patronales diverses (AT, SMT, SSC,…) pour le personnel sous contrat d'insertion|D|O|62706|70</t>
  </si>
  <si>
    <t>629</t>
  </si>
  <si>
    <t>0|03|032||032-01|Facturation interne de personnel|D|O|62999|74</t>
  </si>
  <si>
    <t>631</t>
  </si>
  <si>
    <t>3|32|321||321-01|Subsides directs et remboursements de frais d'exploitation accordés aux entreprises|D|O|63121|72</t>
  </si>
  <si>
    <t>3|32|321||321-02|Subsides indirects accordés aux entreprises|D|O|63122|72</t>
  </si>
  <si>
    <t>632</t>
  </si>
  <si>
    <t>3|33|331||331-01|Subsides et primes directs accordés aux ménages|D|O|63211|72</t>
  </si>
  <si>
    <t>3|33|332||332-02|Transfert aux associations (cotisations et subsides )|D|O|63212|72</t>
  </si>
  <si>
    <t>634</t>
  </si>
  <si>
    <t>4|41|413||413-01|Contributions et avantages aux pouvoirs publics supérieurs dans les frais de fonctionnement de l'enseignement|D|O|63411|72</t>
  </si>
  <si>
    <t>4|41|415||415-01|Contributions aux charges de traitement et de fonctionnement supportés par les pouvoirs publics supérieurs |D|O|63412|72</t>
  </si>
  <si>
    <t>636</t>
  </si>
  <si>
    <t>4|43|431||431-01|Contributions dans les traitements et les charges de pensions des enseignants supportés par les autres pouvoirs publics|D|O|63611|72</t>
  </si>
  <si>
    <t>4|43|433||433-01|Contributions dans les frais de fonctionnement de l'enseignement|D|O|63612|72</t>
  </si>
  <si>
    <t>4|43|434||434-01|Contributions dans les charges d’intérêts des autres pouvoirs publics|D|O|63613|72</t>
  </si>
  <si>
    <t>4|43|435||435-01|Contributions aux autres entités publiques dans les charges de traitement et de fonctionnement|D|O|63617|72</t>
  </si>
  <si>
    <t>4|43|435||435-02|Contributions dans le déficit des hôpitaux publics|D|O|63618|72</t>
  </si>
  <si>
    <t>4|43|435||435-07|Subsides des  pouvoirs publics supérieurs à rétrocéder aux autres entités publiques|D|O|63627|72</t>
  </si>
  <si>
    <t>638</t>
  </si>
  <si>
    <t>3|33|333||333-01|Octroi du revenu d'intégration (RI)|D|O|63801|72</t>
  </si>
  <si>
    <t>3|33|333||333-03|Octroi de l'aide sociale équivalente au revenu d'intégration (ERI)|D|O|63802|72</t>
  </si>
  <si>
    <t>3|33|333||333-02|Octroi de l'aide sociale directe (paiement aux bénéficiaires)|D|O|63811|72</t>
  </si>
  <si>
    <t>3|33|334||334-01|Octroi de l'aide sociale indirecte (paiement à des tiers)|D|O|63812|72</t>
  </si>
  <si>
    <t>3|33|334||334-40|Aide sociale relative aux fonctions (déficit social)|D|O|63814|72</t>
  </si>
  <si>
    <t>3|33|333||333-04|Octroi de l'aide sociale en avances sur prestations sociales (paiement aux bénéficiaires)|D|O|63815|72</t>
  </si>
  <si>
    <t>639</t>
  </si>
  <si>
    <t>0|03|033||033-01|Facturation interne de transfert|D|O|63999|74</t>
  </si>
  <si>
    <t>65</t>
  </si>
  <si>
    <t>651</t>
  </si>
  <si>
    <t>2|21|211||211-01|Charges financières des emprunts |D|O|65104|73</t>
  </si>
  <si>
    <t>2|21|211||211-05|Charges financières des emprunts d’assainissement et de consolidation|D|O|65105|73</t>
  </si>
  <si>
    <t>2|21|211||211-06|Charges financières des emprunts de préfinancement|D|O|65106|73</t>
  </si>
  <si>
    <t>2|21|211||211-03|Charges financières de location-financement|D|O|65124|73|2|21|211||211-04|Charges financières des emprunts publics|D|O|65124|73</t>
  </si>
  <si>
    <t>2|21|211||211-02|Charges financières des emprunts à destination spécifique accordés par les  pouvoirs publics supérieurs|D|O|65134|73</t>
  </si>
  <si>
    <t>2|21|212||212-01|Charges financières des emprunts à charge des pouvoirs publics supérieurs|D|O|65144|73</t>
  </si>
  <si>
    <t>652</t>
  </si>
  <si>
    <t>2|21|213||213-01|Charges financières des emprunts à charge de tiers|D|O|65214|73</t>
  </si>
  <si>
    <t>653</t>
  </si>
  <si>
    <t>2|21|218||218-01|Intérêts débiteurs d’emprunts contractés par des tiers et garantis par l'entité|D|O|65304|73</t>
  </si>
  <si>
    <t>654</t>
  </si>
  <si>
    <t>657</t>
  </si>
  <si>
    <t>2|21|219||219-01|Rentes viagères et perpétuelles à payer|D|O|65722|73</t>
  </si>
  <si>
    <t>2|21|216||216-01|Pertes de change|D|O|65726|73</t>
  </si>
  <si>
    <t>2|21|214||214-01|Intérêts débiteurs des comptes financiers|D|O|65728|73</t>
  </si>
  <si>
    <t>658</t>
  </si>
  <si>
    <t>1|12|128||128-01|Frais administratifs de la gestion financière|D|O|65801|71</t>
  </si>
  <si>
    <t>659</t>
  </si>
  <si>
    <t>0|03|035||035-01|Facturation interne de dette|D|O|65999|74</t>
  </si>
  <si>
    <t>660</t>
  </si>
  <si>
    <t>662</t>
  </si>
  <si>
    <t>665</t>
  </si>
  <si>
    <t>3|31|311||311-06|Dotations aux réductions de valeurs sur créances douteuses|D|O|66501|72</t>
  </si>
  <si>
    <t>3|39|391||391-06|Reprise de réductions de créances|R|O|66502|61</t>
  </si>
  <si>
    <t>666</t>
  </si>
  <si>
    <t>667</t>
  </si>
  <si>
    <t>67</t>
  </si>
  <si>
    <t>671</t>
  </si>
  <si>
    <t>3|31|310||310-01|Déficit de trésorerie (charges exceptionnelles du service ordinaire)|D|O|67100|72</t>
  </si>
  <si>
    <t>2|21|215||215-01|Intérêts de retard, moratoires et charges assimilées|D|O|67101|73</t>
  </si>
  <si>
    <t>4|43|435||435-03|Contributions aux pertes d'exploitation d'entités publiques |D|O|67102|72</t>
  </si>
  <si>
    <t>3|31|311||311-01|Restitution de la subvention du revenu d'intégration (RI) aux pouvoirs publics supérieurs|D|O|67111|72</t>
  </si>
  <si>
    <t>9|91|918||918-01|Remboursement des emprunts contractés par des tiers et garantis par l'entité|D|O|67112|73</t>
  </si>
  <si>
    <t>3|31|311||311-03|Restitution de la subvention de l'aide sociale équivalente au revenu d'intégration (ERI) aux pouvoirs publics supérieurs|D|O|67113|72</t>
  </si>
  <si>
    <t>3|31|311||311-04|Non-valeurs de droits constatés non perçus du service ordinaire|D|O|67114|72</t>
  </si>
  <si>
    <t>3|31|311||311-05|Remboursement de non-valeurs sur droits constatés perçus du service ordinaire|D|O|67115|72</t>
  </si>
  <si>
    <t>3|31|311||311-48|Restitution d'interventions spécifiques liées à l'octroi du revenu d'integration (RI) aux pouvoirs publics supérieurs|D|O|67148|72</t>
  </si>
  <si>
    <t>3|31|311||311-07|Réparation de  dommages|D|O|67151|72|3|32|322||322-48|Réparation de petits dommages|D|O|67151|72</t>
  </si>
  <si>
    <t>672</t>
  </si>
  <si>
    <t>7|70|701||701-51|Non-valeurs de droits constatés non perçus du service extraordinaire|D|E|67212|91</t>
  </si>
  <si>
    <t>7|70|701||701-52|Remboursement de non-valeurs de droits constatés perçus du service extraordinaire|D|E|67213|91</t>
  </si>
  <si>
    <t>5|51|512||512-55|Dédommagements extraordinaires divers accordés|D|E|67251|90|5|52|522||522-55|Dédommagements extraordinaires accordés aux ménages|D|E|67251|90</t>
  </si>
  <si>
    <t>67252</t>
  </si>
  <si>
    <t>5|51|513||513-51|Primes de capitalisation pour fonds de pensions|D|E|67261|90</t>
  </si>
  <si>
    <t>673</t>
  </si>
  <si>
    <t>685</t>
  </si>
  <si>
    <t>686</t>
  </si>
  <si>
    <t>69</t>
  </si>
  <si>
    <t>692</t>
  </si>
  <si>
    <t>69202</t>
  </si>
  <si>
    <t>3|36|361||361-01|Taxes sur les prestations administratives|R|O|70110|61|3|36|361|/!\|36150-01|Taxe sur la délivrance de documents concernant les établissements dangereux, incomodes et insalubres|R|O|70110|61|3|36|361|/!\|36151-01|Taxe sur la délivrance de permis de lotir|R|O|70110|61|3|36|361|/!\|36152-01|Taxe sur la délivrance de documents administratifs|R|O|70110|61|3|36|361|/!\|36153-01|Taxe sur les prestations administratives diverses|R|O|70110|61</t>
  </si>
  <si>
    <t>3|36|362||362-01|Taxes de remboursement|R|O|70120|61|3|36|362|/!\|36250-01|Taxe pour l’acquisition de terrains de voirie|R|O|70120|61|3|36|362|/!\|36251-01|Taxe pour le pavage des rues|R|O|70120|61|3|36|362|/!\|36252-01|Taxe pour la construction des trottoirs|R|O|70120|61|3|36|362|/!\|36253-01|Taxe pour la construction des égouts|R|O|70120|61|3|36|362|/!\|36254-01|Taxe pour le raccordement au réseau d’égouts|R|O|70120|61|3|36|362|/!\|36255-01|Taxes diverses de remboursements|R|O|70120|61</t>
  </si>
  <si>
    <t>3|36|363||363-01|Taxes sur les prestations d'hygiène publique|R|O|70130|61|3|36|363|/!\|36350-01|Taxe sur l’enlèvement des immondices et résidus ménagers|R|O|70130|61|3|36|363|/!\|36351-01|Taxe d’enlèvement et d’entreposage de véhicules ou d’objets|R|O|70130|61|3|36|363|/!\|36352-01|Taxe sur le déversement sauvage d’immondices sur la voie publique|R|O|70130|61|3|36|363|/!\|36353-01|Taxe sur les inhumations, dispersion des cendres, colombarium|R|O|70130|61|3|36|363|/!\|36354-01|Taxe sur les exhumations|R|O|70130|61|3|36|363|/!\|36355-01|Taxe sur les transports funèbres|R|O|70130|61|3|36|363|/!\|36356-01|Taxe sur l’occupation des caveaux d’attente|R|O|70130|61|3|36|363|/!\|36357-01|Taxe sur le séjour à la morgue ou au dépôt mortuaire|R|O|70130|61|3|36|363|/!\|36358-01|Taxe sur les tombes et caveaux|R|O|70130|61|3|36|363|/!\|36359-01|Taxe pour la protection de l’environnement|R|O|70130|61|3|36|363|/!\|36360-01|Taxes diverses sur prestations d’hygiène publique|R|O|70130|61</t>
  </si>
  <si>
    <t>3|36|364||364-01|Taxes sur les entreprises industrielles, commerciales et agricoles|R|O|70140|61|3|36|364|/!\|36450-01|Taxe sur les serveurs et serveuses de bar|R|O|70140|61|3|36|364|/!\|36451-01|Taxe sur la force motrice|R|O|70140|61|3|36|364|/!\|36452-01|Taxe sur les tanks et les réservoirs|R|O|70140|61|3|36|364|/!\|36453-01|Taxe sur les salles de vente|R|O|70140|61|3|36|364|/!\|36454-01|Taxe sur le colportage|R|O|70140|61|3|36|364|/!\|36455-01|Taxe sur les agences de paris et de jeux|R|O|70140|61|3|36|364|/!\|36456-01|Taxe sur les débits de boissons et commerces ouverts en dehors des heures |R|O|70140|61|3|36|364|/!\|36457-01|Taxe sur les cercles privés|R|O|70140|61|3|36|364|/!\|36458-01|Taxe sur les enseignes et réclames lumineuses|R|O|70140|61|3|36|364|/!\|36459-01|Taxe sur les panneaux publicitaires|R|O|70140|61|3|36|364|/!\|36460-01|Taxe sur la diffusion publicitaire|R|O|70140|61|3|36|364|/!\|36461-01|Taxe sur les panneaux directionnels|R|O|70140|61|3|36|364|/!\|36462-01|Taxe de séjour|R|O|70140|61|3|36|364|/!\|36463-01|Taxe sur les dépôts de matériaux|R|O|70140|61|3|36|364|/!\|36464-01|Taxe sur les dépôts de mitraille, véhicules usagés, abandonnés|R|O|70140|61|3|36|364|/!\|36465-01|Taxe sur les banques et les institutions financières|R|O|70140|61|3|36|364|/!\|36466-01|Taxes sur les chambres|R|O|70140|61|3|36|364|/!\|36467-01|Taxe sur les maisons de rendez-vous|R|O|70140|61|3|36|364|/!\|36468-01|Taxe sur l'utilisation de l'informatique|R|O|70140|61|3|36|364|/!\|36469-01|Taxe sur les établissements mettant à disposition du matériel de télécommunication contre rétribution|R|O|70140|61|3|36|364|/!\|36470-01|Taxes diverses sur les entreprises|R|O|70140|61</t>
  </si>
  <si>
    <t>3|36|365||365-01|Taxes sur les spectacles et divertissements|R|O|70150|61|3|36|365|/!\|36550-01|Taxe sur les spectacles|R|O|70150|61|3|36|365|/!\|36551-01|Taxe sur les manifestations sportives|R|O|70150|61|3|36|365|/!\|36552-01|Taxes diverses sur les spectacles et divertissements|R|O|70150|61</t>
  </si>
  <si>
    <t>3|36|366||366-01|Taxes et redevances sur l'occupation du domaine public|R|O|70160|61|3|36|366|/!\|36650-01|Taxe sur les droits d’emplacement sur les marchés et brocantes …|R|O|70160|61|3|36|366|/!\|36651-01|Taxe sur les forains, les loges foraines et mobiles|R|O|70160|61|3|36|366|/!\|36652-01|Taxe sur placement de terrasses, tables, chaises,...|R|O|70160|61|3|36|366|/!\|36653-01|Taxe sur les parkings et emplacements de parking|R|O|70160|61|3|36|366|/!\|36654-01|Taxe sur le stationnement des taxis et voitures de louage|R|O|70160|61|3|36|366|/!\|36655-01|Taxe sur les kiosques à journaux, sur les baraques à frites,...|R|O|70160|61|3|36|366|/!\|36656-01|Taxe sur les pompes à essence, à huile, à air comprimé|R|O|70160|61|3|36|366|/!\|36657-01|Taxe sur les distributeurs automatiques|R|O|70160|61|3|36|366|/!\|36658-01|Taxe sur les occupations diverses de la voie publique|R|O|70160|61|3|36|366|/!\|36659-01|Taxes diverses sur l’occupation du domaine public|R|O|70160|61</t>
  </si>
  <si>
    <t>3|36|367||367-01|Taxes sur le patrimoine|R|O|70170|61|3|36|367|/!\|36750-01|Taxe sur la construction, l’aménagement de bâtiments ou de palissades|R|O|70170|61|3|36|367|/!\|36751-01|Taxe sur les entrées de caves, soupiraux, caves sous voirie|R|O|70170|61|3|36|367|/!\|36752-01|Taxe sur les grillages et les clôtures|R|O|70170|61|3|36|367|/!\|36753-01|Taxe sur les terrains à bâtir non bâtis (loi du 29 mars 1962 art. 70bis)|R|O|70170|61|3|36|367|/!\|36754-01|Taxe sur les antennes extérieures|R|O|70170|61|3|36|367|/!\|36755-01|Taxe sur l’absence de place de parking|R|O|70170|61|3|36|367|/!\|36756-01|Taxe sur les secondes résidences|R|O|70170|61|3|36|367|/!\|36757-01|Taxe sur les immeubles inoccupés, inachevés, les taudis|R|O|70170|61|3|36|367|/!\|36758-01|Taxe sur les surfaces de bureau|R|O|70170|61|3|36|367|/!\|36759-01|Taxe sur les locaux destinés à l’accomplissement d’acte de commerce|R|O|70170|61|3|36|367|/!\|36760-01|Taxes diverses sur le patrimoine|R|O|70170|61</t>
  </si>
  <si>
    <t>3|36|368||368-01|Autres taxes|R|O|70190|61|3|36|368|/!\|36850-01|Taxe sur les pigeonniers|R|O|70190|61|3|36|368|/!\|36851-01|Taxe sur les chiens|R|O|70190|61|3|36|368|/!\|36852-01|Taxe sur les permis de chasse et port d’armes|R|O|70190|61|3|36|368|/!\|36853-01|Amendes administratives transformées en taxes|R|O|70190|61|3|36|368|/!\|36854-01|Taxes diverses|R|O|70190|61</t>
  </si>
  <si>
    <t>707</t>
  </si>
  <si>
    <t>3|37|371||371-01|Taxe additionnelle au précompte immobilier|R|O|70710|61</t>
  </si>
  <si>
    <t>3|37|372||372-01|Taxe additionnelle à l’impôt des personnes physiques|R|O|70720|61</t>
  </si>
  <si>
    <t>3|37|373||373-01|Taxe additionnelle à la taxe sur les automobiles|R|O|70730|61</t>
  </si>
  <si>
    <t>3|37|374||374-01|Taxe additionnelle à la taxe sur les hébergements touristiques "City Tax"|R|O|70740|61</t>
  </si>
  <si>
    <t>709</t>
  </si>
  <si>
    <t>3|38|380||380-03|Amendes|R|O|70910|61</t>
  </si>
  <si>
    <t>713</t>
  </si>
  <si>
    <t>1|16|161||161-01|Produits des prestations directes |R|O|71301|60</t>
  </si>
  <si>
    <t>1|16|161||161-02|Récupération de prestations diverses|R|O|71302|60</t>
  </si>
  <si>
    <t>1|16|161||161-03|Intervention des bénéficiaires de services|R|O|71303|60</t>
  </si>
  <si>
    <t>1|16|161||161-04|Produits de location du matériel et du mobilier|R|O|71304|60</t>
  </si>
  <si>
    <t>1|16|161||161-05|Produits des droits d'entrée (locations, taxes, …)|R|O|71305|60</t>
  </si>
  <si>
    <t>1|16|161||161-06|Récupération des frais de poursuites et procédure|R|O|71306|60</t>
  </si>
  <si>
    <t>1|16|161||161-07|Produits des avantages octroyés au personnel et aux mandataires|R|O|71307|60</t>
  </si>
  <si>
    <t>1|16|161||161-08|Produits des ventes de biens|R|O|71308|60</t>
  </si>
  <si>
    <t>1|16|161||161-09|Produits des concessions de droit accordées et leurs taxes|R|O|71309|60</t>
  </si>
  <si>
    <t>1|16|161||161-10|Récupération de l’aide sociale relative à la fonction|R|O|71310|60</t>
  </si>
  <si>
    <t>1|16|162||162-01|Produits de prestations pour les pouvoirs publics|R|O|71311|60</t>
  </si>
  <si>
    <t>1|16|161||161-48|Produits et récupérations divers|R|O|71319|60</t>
  </si>
  <si>
    <t>1|16|163||163-01|Produits des locations (terrains inclus), de charges immobilières et de droits de passage|R|O|71320|60</t>
  </si>
  <si>
    <t>1|16|161||161-11|Produits de la vente de bois|R|O|71360|60</t>
  </si>
  <si>
    <t>719</t>
  </si>
  <si>
    <t>0|08|081||081-01|Facturation interne de fonctionnement|R|O|71999|64</t>
  </si>
  <si>
    <t>721</t>
  </si>
  <si>
    <t>3|38|380||380-06|Contributions des entreprises et ASBL dans les charges de traitement du personnel détaché et récupération de pensions à charge du privé|R|O|72111|61</t>
  </si>
  <si>
    <t>4|46|465||465-06|Contributions des pouvoirs publics supérieurs dans les charges de traitements du personnel détaché|R|O|72141|61</t>
  </si>
  <si>
    <t>4|48|485||485-06|Contributions des autres pouvoirs publics dans les charges de traitements du personnel détaché|R|O|72161|61</t>
  </si>
  <si>
    <t>724</t>
  </si>
  <si>
    <t>3|38|380||380-02|Cotisations des mandataires politiques pour la pension |R|O|72401|61</t>
  </si>
  <si>
    <t>729</t>
  </si>
  <si>
    <t>0|08|082||082-01|Facturation interne de personnel|R|O|72999|64</t>
  </si>
  <si>
    <t>733</t>
  </si>
  <si>
    <t>3|38|380||380-48|Autres contributions des entreprises et des ménages|R|O|73300|61</t>
  </si>
  <si>
    <t>734</t>
  </si>
  <si>
    <t>4|46|461||461-01|Contributions des  pouvoirs publics supérieurs dans les traitements du personnel enseignant|R|O|73401|61</t>
  </si>
  <si>
    <t>4|46|463||463-01|Contributions des  pouvoirs publics supérieurs dans les frais de fonctionnement de l’enseignement|R|O|73403|61</t>
  </si>
  <si>
    <t>4|46|465||465-02|Contributions des pouvoirs publics supérieurs dans les frais de personnel|R|O|73404|61</t>
  </si>
  <si>
    <t>4|46|465||465-01|Contributions des pouvoirs publics supérieurs à des fins spécifiques|R|O|73405|61</t>
  </si>
  <si>
    <t>4|46|466||466-01|Dotations générales aux communes ou Fonds Spécial de l'Aide Sociale|R|O|73406|61|4|46|466|/!\|46650-01|Dotation générale aux communes ou Fonds Spécial de l'Aide Sociale|X||73406||4|46|466|/!\|46651-01|Dotation article 46 bis|X||73406|</t>
  </si>
  <si>
    <t>736</t>
  </si>
  <si>
    <t>4|48|481||481-01|Contributions des autres pouvoirs publics  pour les traitements et les pensions des enseignants|R|O|73611|61</t>
  </si>
  <si>
    <t>4|48|486||486-01|Intervention communale|R|O|73612|61</t>
  </si>
  <si>
    <t>4|48|483||483-01|Contributions des autres pouvoirs publics dans les frais de fonctionnement de l'enseignement|R|O|73613|61</t>
  </si>
  <si>
    <t>4|48|485||485-02|Contributions des autres pouvoirs publics dans les frais de personnel|R|O|73614|61</t>
  </si>
  <si>
    <t>4|48|485||485-01|Contributions des autres pouvoirs publics dans les autres frais d’exploitation|R|O|73619|61</t>
  </si>
  <si>
    <t>738</t>
  </si>
  <si>
    <t>3|38|383||383-01|Récupération du revenu d'intégration (RI) auprès des bénéficiaires|R|O|73801|61</t>
  </si>
  <si>
    <t>3|38|383||383-03|Récupération de l'aide sociale équivalente au revenu d'intégration (ERI) auprès des bénéficiaires|R|O|73802|61</t>
  </si>
  <si>
    <t>4|46|467||467-01|Récupération du revenu d'intégration (RI) auprès des pouvoirs publics supérieurs|R|O|73803|61</t>
  </si>
  <si>
    <t>4|46|467||467-03|Récupération de l'aide sociale équivalente au revenu d'intégration (ERI) auprès des pouvoirs publics supérieurs|R|O|73804|61</t>
  </si>
  <si>
    <t>3|38|383||383-02|Récupération de l’aide sociale directe auprès des bénéficiaires |R|O|73811|61</t>
  </si>
  <si>
    <t>3|38|384||384-01|Récupération de l’aide sociale indirecte (paiement à des tiers) auprès des bénéficiaires|R|O|73812|61</t>
  </si>
  <si>
    <t>3|38|384||384-40|Récupération de l'aide sociale relative aux fonctions (déficit social)|R|O|73814|61</t>
  </si>
  <si>
    <t>3|38|383||383-04|Récupération de l'aide sociale en avances sur prestations sociales auprès des bénéficiaires|R|O|73815|61</t>
  </si>
  <si>
    <t>4|46|467||467-48|Récupération d'interventions spécifiques liées à l'octroi du revenu d'integration (RI) auprès des pouvoirs publics supérieurs|R|O|73848|61</t>
  </si>
  <si>
    <t>739</t>
  </si>
  <si>
    <t>0|08|083||083-01|Facturation interne de transfert|R|O|73999|64</t>
  </si>
  <si>
    <t>75</t>
  </si>
  <si>
    <t>751</t>
  </si>
  <si>
    <t>4|46|464||464-01|Récupération auprès des  pouvoirs publics supérieurs des charges financières des emprunts|R|O|75144|61</t>
  </si>
  <si>
    <t>4|48|484||484-01|Contributions des pouvoirs publics supérieurs dans les charges financières des emprunts|R|O|75145|61</t>
  </si>
  <si>
    <t>752</t>
  </si>
  <si>
    <t>2|26|263||263-01|Récupération des charges financières des emprunts à charge de tiers|R|O|75214|62</t>
  </si>
  <si>
    <t>753</t>
  </si>
  <si>
    <t>2|26|268||268-01|Récupération auprès de tiers des charges financières d’emprunts garantis par l'entité|R|O|75304|62</t>
  </si>
  <si>
    <t>755</t>
  </si>
  <si>
    <t>2|26|261||261-03|Intérêts créditeurs de prêts accordés à plus d’un an |R|O|75504|62</t>
  </si>
  <si>
    <t>757</t>
  </si>
  <si>
    <t>2|27|272||272-01|Revenus de participations dans les entreprises|R|O|75711|62</t>
  </si>
  <si>
    <t>2|26|261||261-01|Intérêts créditeurs des titres de placements|R|O|75721|62</t>
  </si>
  <si>
    <t>2|26|266||266-01|Bénéfices de change |R|O|75726|62</t>
  </si>
  <si>
    <t>2|26|269||269-01|Produit des rentes viagères, perpétuelles et d'emphytéose|R|O|75782|62</t>
  </si>
  <si>
    <t>2|26|264||264-01|Intérêts créditeurs sur comptes financiers|R|O|75788|62</t>
  </si>
  <si>
    <t>759</t>
  </si>
  <si>
    <t>0|08|085||085-01|Facturation interne de dette|R|O|75999|64</t>
  </si>
  <si>
    <t>764</t>
  </si>
  <si>
    <t>767</t>
  </si>
  <si>
    <t>1|10|106||106-01|Produits exceptionnels du service ordinaire (NC, ristournes, …)|R|O|77100|60</t>
  </si>
  <si>
    <t>1|10|106||106-02|Récupération de charges de personnel (quote-part personnelle des chèques-repas incluse)|R|O|77101|60</t>
  </si>
  <si>
    <t>2|20|206||206-01|Récupération des pertes financières et des pertes d'exploitation |R|O|77103|62</t>
  </si>
  <si>
    <t>2|26|265||265-01|Intérêts de retard créditeurs sur les créances|R|O|77104|62</t>
  </si>
  <si>
    <t>3|30|306||306-01|Récupération de transferts de revenus, indemnités,  dommage et excédents de trésorerie|R|O|77102|61</t>
  </si>
  <si>
    <t>5|50|506||506-51|Récupération des transferts de revenus au secteur privé|R|E|77200|80</t>
  </si>
  <si>
    <t>7|70|706||706-55|Autres notes de crédit du service extraordinaire|R|E|77201|81</t>
  </si>
  <si>
    <t>6|60|606||606-51|Récupération des transferts de revenus au secteur public|R|E|77202|80</t>
  </si>
  <si>
    <t>5|56|560||560-51|Dédommagements extraordinaires des entreprises|R|E|77251|80|5|58|580||580-51|Dédommagements extraordinaires des ménages|R|E|77251|80</t>
  </si>
  <si>
    <t>6|66|669||669-51|Dédommagements en capital des pouvoirs publics supérieurs|R|E|77252|80</t>
  </si>
  <si>
    <t>6|68|689||689-51|Dédommagements en capital des autres pouvoirs publics|R|E|77253|80</t>
  </si>
  <si>
    <t>77254</t>
  </si>
  <si>
    <t>7|76|769||769-51|Vente de biens immobiliers pris en emphytéose ou en droit de superficie|R|E|77261|80</t>
  </si>
  <si>
    <t>785</t>
  </si>
  <si>
    <t>786</t>
  </si>
  <si>
    <t>79</t>
  </si>
  <si>
    <t>792</t>
  </si>
  <si>
    <t>79202</t>
  </si>
  <si>
    <t>Mali de l'exercice d'exploitation à reporter</t>
  </si>
  <si>
    <t>Mali de l'exercice exceptionnel à reporter</t>
  </si>
  <si>
    <t>imprimer MODELE PAGE page 111</t>
  </si>
  <si>
    <t>imprimer MODELE PAGE page 158</t>
  </si>
  <si>
    <t>imprimer MODELE PAGE page 256</t>
  </si>
  <si>
    <t>imprimer MODELE PAGE page 284</t>
  </si>
  <si>
    <t>contrôle Code ECO</t>
  </si>
  <si>
    <t>vérifier si la racine existe</t>
  </si>
  <si>
    <t>récupérer le CG de la racine</t>
  </si>
  <si>
    <t>Créer ECO indice</t>
  </si>
  <si>
    <t>si suppression de la racine; alors suppression des code Eco fils</t>
  </si>
  <si>
    <t>Tiers, individualiés ou globalisés</t>
  </si>
  <si>
    <t>liste CG sans CG indéfini</t>
  </si>
  <si>
    <t>LOCAL</t>
  </si>
  <si>
    <t>Compte général de contrepartie globalisé</t>
  </si>
  <si>
    <t>statut</t>
  </si>
  <si>
    <t>Défini</t>
  </si>
  <si>
    <t>220x1</t>
  </si>
  <si>
    <t>Indéfini</t>
  </si>
  <si>
    <t>40xxx</t>
  </si>
  <si>
    <t>221x8</t>
  </si>
  <si>
    <t>223x8</t>
  </si>
  <si>
    <t>223x9</t>
  </si>
  <si>
    <t>224x8</t>
  </si>
  <si>
    <t>224x9</t>
  </si>
  <si>
    <t>226x8</t>
  </si>
  <si>
    <t>226x9</t>
  </si>
  <si>
    <t>232x8</t>
  </si>
  <si>
    <t>232x9</t>
  </si>
  <si>
    <t>233x8</t>
  </si>
  <si>
    <t>233x9</t>
  </si>
  <si>
    <t>2xxx8</t>
  </si>
  <si>
    <t>Compte général de contrepartie individualisé</t>
  </si>
  <si>
    <t>Individuel</t>
  </si>
  <si>
    <t>Globalisation</t>
  </si>
  <si>
    <t>Globalisé</t>
  </si>
  <si>
    <t>XXX-XX</t>
  </si>
  <si>
    <t>Recette</t>
  </si>
  <si>
    <t>Ordinaire</t>
  </si>
  <si>
    <t>TextBox1</t>
  </si>
  <si>
    <t>ECO</t>
  </si>
  <si>
    <t>TextBox2</t>
  </si>
  <si>
    <t>TextBox3</t>
  </si>
  <si>
    <t>TextBox4</t>
  </si>
  <si>
    <t>CommandButton1</t>
  </si>
  <si>
    <t>TextBox5</t>
  </si>
  <si>
    <t>TextBox6</t>
  </si>
  <si>
    <t>TextBox7</t>
  </si>
  <si>
    <t>TextBox8</t>
  </si>
  <si>
    <t>TextBox9</t>
  </si>
  <si>
    <t>TextBox10</t>
  </si>
  <si>
    <t>TextBox11</t>
  </si>
  <si>
    <t>ComboBox1</t>
  </si>
  <si>
    <t>ToggleButton1</t>
  </si>
  <si>
    <t>CommandButton2</t>
  </si>
  <si>
    <t>ComboBox2</t>
  </si>
  <si>
    <t>ComboBox3</t>
  </si>
  <si>
    <t>ComboBox4</t>
  </si>
  <si>
    <t>Lier à un compte général  : ----&gt;</t>
  </si>
  <si>
    <t>OptionButton1</t>
  </si>
  <si>
    <t>ComboBox5</t>
  </si>
  <si>
    <t>Sélectionner un code économique</t>
  </si>
  <si>
    <t>MultiPage1</t>
  </si>
  <si>
    <t>MultiPage2</t>
  </si>
  <si>
    <t>OptionButton2</t>
  </si>
  <si>
    <t>OptionButton3</t>
  </si>
  <si>
    <t>OptionButton4</t>
  </si>
  <si>
    <t>Image2</t>
  </si>
  <si>
    <t>CommandButton3</t>
  </si>
  <si>
    <t>Label3</t>
  </si>
  <si>
    <t>Label4</t>
  </si>
  <si>
    <t>ComboBox6</t>
  </si>
  <si>
    <t>CommandButton4</t>
  </si>
  <si>
    <t>ListBox1</t>
  </si>
  <si>
    <t>MultiPage3</t>
  </si>
  <si>
    <t>CommandButton5</t>
  </si>
  <si>
    <t>ToggleButton2</t>
  </si>
  <si>
    <t>TextBox12</t>
  </si>
  <si>
    <t>TextBox13</t>
  </si>
  <si>
    <t>ComboBox7</t>
  </si>
  <si>
    <t>ComboBox8</t>
  </si>
  <si>
    <t>ComboBox9</t>
  </si>
  <si>
    <t>ComboBox10</t>
  </si>
  <si>
    <t>CommandButton6</t>
  </si>
  <si>
    <t>TextBox14</t>
  </si>
  <si>
    <t>TextBox15</t>
  </si>
  <si>
    <t>ComboBox11</t>
  </si>
  <si>
    <t>OptionButton5</t>
  </si>
  <si>
    <t>CommandButton7</t>
  </si>
  <si>
    <t>Label5</t>
  </si>
  <si>
    <t>ComboBox12</t>
  </si>
  <si>
    <t>ComboBox13</t>
  </si>
  <si>
    <t>ComboBox14</t>
  </si>
  <si>
    <t>Label6</t>
  </si>
  <si>
    <t>Label7</t>
  </si>
  <si>
    <t>CommandButton8</t>
  </si>
  <si>
    <t>Préfixe du Compte particulier</t>
  </si>
  <si>
    <t>Code Economique</t>
  </si>
  <si>
    <t>CREATION</t>
  </si>
  <si>
    <t>Créer code economique</t>
  </si>
  <si>
    <t>Avec chaînage complet</t>
  </si>
  <si>
    <t>Liste des codes économiques</t>
  </si>
  <si>
    <t>Liste des codes de regroupement</t>
  </si>
  <si>
    <t>Listes des Comptes généraux</t>
  </si>
  <si>
    <t>Export</t>
  </si>
  <si>
    <t>Not Connected</t>
  </si>
  <si>
    <t>Voir Excel</t>
  </si>
  <si>
    <t>x</t>
  </si>
  <si>
    <t>test tampon</t>
  </si>
  <si>
    <t xml:space="preserve">Lier à un compte général  </t>
  </si>
  <si>
    <t>TimeLog</t>
  </si>
  <si>
    <t>info2</t>
  </si>
  <si>
    <t>info3</t>
  </si>
  <si>
    <t>info4</t>
  </si>
  <si>
    <t>info5</t>
  </si>
  <si>
    <t>info6</t>
  </si>
  <si>
    <t>info7</t>
  </si>
  <si>
    <t>statut1</t>
  </si>
  <si>
    <t>Ville de Liège</t>
  </si>
  <si>
    <t>EntityName</t>
  </si>
  <si>
    <t>UserName</t>
  </si>
  <si>
    <t>C:\Program Files (x86)\Microsoft Office\root\Office16</t>
  </si>
  <si>
    <t>Plan Comptable 22 06 2023.xlsm - Excel</t>
  </si>
  <si>
    <t>creation</t>
  </si>
  <si>
    <t>eco</t>
  </si>
  <si>
    <t>cg</t>
  </si>
  <si>
    <t>global</t>
  </si>
  <si>
    <t>data_6</t>
  </si>
  <si>
    <t>data_7</t>
  </si>
  <si>
    <t>Rubberduck - 06/23/2023 21:38:36 33 marqueurs TODO trouvés.</t>
  </si>
  <si>
    <t>Description</t>
  </si>
  <si>
    <t>Project</t>
  </si>
  <si>
    <t>Component</t>
  </si>
  <si>
    <t>Line</t>
  </si>
  <si>
    <t>Column</t>
  </si>
  <si>
    <t>NOTE</t>
  </si>
  <si>
    <t>NOTE implémentation de la procédure de logging dans l'application</t>
  </si>
  <si>
    <t>VBAProject</t>
  </si>
  <si>
    <t>log</t>
  </si>
  <si>
    <t>NOTE implémentation de la procédure de sauvegarde des logging via log.txt</t>
  </si>
  <si>
    <t>TODO</t>
  </si>
  <si>
    <t>TODO vérifier pourquoi des lignes vides dans le fichier log.txt</t>
  </si>
  <si>
    <t>TODO réaliser le reporting des codes économiques</t>
  </si>
  <si>
    <t>Reporting</t>
  </si>
  <si>
    <t>TODO réaliser le reporting des comptes généraux</t>
  </si>
  <si>
    <t>TODO réaliser le reporting du Bilan</t>
  </si>
  <si>
    <t>TODO réaliser la liste des comptes généraux</t>
  </si>
  <si>
    <t>TODO tester le code éonomique ;si enfant, vérifier si parent existe , reprendre les caratéristiques du père</t>
  </si>
  <si>
    <t>UserForm1</t>
  </si>
  <si>
    <t>TODO récupérer la contrepartie via une liste du formulaire</t>
  </si>
  <si>
    <t>TODO tester la valeur de eco ; si XXXyy-XX, chercher le parent XXX-XX</t>
  </si>
  <si>
    <t>TODO implémenter la fonction de test</t>
  </si>
  <si>
    <t>TODO proposer la mise en tampon le temps de créer le compte général</t>
  </si>
  <si>
    <t>ACTION</t>
  </si>
  <si>
    <t>ACTION Initialisation du Formulaire</t>
  </si>
  <si>
    <t>NOTE Formulaire Initilisation code de regroupement</t>
  </si>
  <si>
    <t>NOTE Formulaire Initilisation des Codes Eco</t>
  </si>
  <si>
    <t>NOTE Formulaire Initilisation des CG</t>
  </si>
  <si>
    <t>NOTE Formulaire Initilisation Rubrique Compte Généraux</t>
  </si>
  <si>
    <t>NOTE Formulaire Initilisation Recette/Dépense</t>
  </si>
  <si>
    <t>NOTE Formulaire Initilisation Ordinaire/Extraordinaire</t>
  </si>
  <si>
    <t>NOTE Formulaire Initialisation ListeView</t>
  </si>
  <si>
    <t>NOTE Formulaire Initialisation Tampon ECo</t>
  </si>
  <si>
    <t>ACTION Sauvegarde des logs</t>
  </si>
  <si>
    <t>ThisWorkbook</t>
  </si>
  <si>
    <t>TODO Construire le chainage avec le CG et la contrepartie en tenant compte du tiers individuel/globalisé</t>
  </si>
  <si>
    <t>Search</t>
  </si>
  <si>
    <t>NOTE Vues des Listes View</t>
  </si>
  <si>
    <t>Vues</t>
  </si>
  <si>
    <t>NOTE pour alimentation ou filtre des listeView</t>
  </si>
  <si>
    <t>NOTE Chargement des ListeView en fonction des filtres</t>
  </si>
  <si>
    <t>NOTE Chargement des ListeView pour les zones Tampon ; dépend de la condition pour filtrer sur la première Colonne</t>
  </si>
  <si>
    <t>NOTE Chargement complète de la table dans la ListeView</t>
  </si>
  <si>
    <t>token</t>
  </si>
  <si>
    <t>source</t>
  </si>
  <si>
    <t>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</t>
  </si>
  <si>
    <t>5f45a9cbba67d77d094490ffa33e2fd5fd23c161</t>
  </si>
  <si>
    <t>{_x000D_
"message":"enregistrement de la config",_x000D_
"content":"Tm91dmVsbGUgY29uZmlndXJhdGlvbg==",_x000D_
"sha":"5f45a9cbba67d77d094490ffa33e2fd5fd23c161"_x000D_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</si>
</sst>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General\."/>
    <numFmt numFmtId="165" formatCode="0.0000%"/>
  </numFmts>
  <fonts count="60"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u/>
      <sz val="9"/>
      <name val="Arial"/>
      <family val="2"/>
    </font>
    <font>
      <sz val="9"/>
      <name val="Arial"/>
      <family val="2"/>
    </font>
    <font>
      <b/>
      <sz val="9"/>
      <name val="Arial"/>
      <family val="2"/>
    </font>
    <font>
      <sz val="10"/>
      <color theme="1"/>
      <name val="Calibri"/>
      <family val="2"/>
      <scheme val="minor"/>
    </font>
    <font>
      <sz val="10"/>
      <color rgb="FFFF0000"/>
      <name val="Calibri"/>
      <family val="2"/>
      <scheme val="minor"/>
    </font>
    <font>
      <sz val="10"/>
      <name val="Arial"/>
      <family val="2"/>
    </font>
    <font>
      <sz val="10"/>
      <name val="Arial"/>
      <family val="2"/>
    </font>
    <font>
      <i/>
      <sz val="9"/>
      <name val="Arial"/>
      <family val="2"/>
    </font>
    <font>
      <b/>
      <i/>
      <sz val="9"/>
      <name val="Arial"/>
      <family val="2"/>
    </font>
    <font>
      <sz val="10"/>
      <name val="Calibri"/>
      <family val="2"/>
      <scheme val="minor"/>
    </font>
    <font>
      <u/>
      <sz val="10"/>
      <name val="Calibri"/>
      <family val="2"/>
      <scheme val="minor"/>
    </font>
    <font>
      <b/>
      <sz val="10"/>
      <name val="Calibri"/>
      <family val="2"/>
      <scheme val="minor"/>
    </font>
    <font>
      <sz val="11"/>
      <name val="Calibri"/>
      <family val="2"/>
      <scheme val="minor"/>
    </font>
    <font>
      <sz val="10"/>
      <name val="MS Sans Serif"/>
      <family val="2"/>
    </font>
    <font>
      <b/>
      <u/>
      <sz val="10"/>
      <name val="Calibri"/>
      <family val="2"/>
      <scheme val="minor"/>
    </font>
    <font>
      <sz val="10"/>
      <name val="Calibri"/>
      <family val="2"/>
    </font>
    <font>
      <sz val="10"/>
      <color rgb="FFFF0000"/>
      <name val="Calibri"/>
      <family val="2"/>
    </font>
    <font>
      <b/>
      <sz val="11"/>
      <name val="Calibri"/>
      <family val="2"/>
      <scheme val="minor"/>
    </font>
    <font>
      <b/>
      <sz val="14"/>
      <name val="Calibri"/>
      <family val="2"/>
      <scheme val="minor"/>
    </font>
    <font>
      <u/>
      <sz val="11"/>
      <name val="Calibri"/>
      <family val="2"/>
      <scheme val="minor"/>
    </font>
    <font>
      <i/>
      <sz val="10"/>
      <name val="Arial"/>
      <family val="2"/>
    </font>
    <font>
      <sz val="36"/>
      <color rgb="FFFF0000"/>
      <name val="Calibri"/>
      <family val="2"/>
      <scheme val="minor"/>
    </font>
    <font>
      <sz val="36"/>
      <color theme="1"/>
      <name val="Calibri"/>
      <family val="2"/>
      <scheme val="minor"/>
    </font>
    <font>
      <sz val="14"/>
      <color rgb="FFFF0000"/>
      <name val="Calibri"/>
      <family val="2"/>
      <scheme val="minor"/>
    </font>
    <font>
      <sz val="14"/>
      <color theme="1"/>
      <name val="Calibri"/>
      <family val="2"/>
      <scheme val="minor"/>
    </font>
    <font>
      <b/>
      <sz val="11"/>
      <color theme="1"/>
      <name val="Calibri"/>
      <family val="2"/>
      <scheme val="minor"/>
    </font>
    <font>
      <sz val="11"/>
      <color theme="0"/>
      <name val="Calibri"/>
      <family val="2"/>
      <scheme val="minor"/>
    </font>
    <font>
      <b/>
      <sz val="9"/>
      <color indexed="81"/>
      <name val="Tahoma"/>
      <family val="2"/>
    </font>
    <font>
      <sz val="9"/>
      <color indexed="81"/>
      <name val="Tahoma"/>
      <family val="2"/>
    </font>
    <font>
      <sz val="11"/>
      <color rgb="FF00B050"/>
      <name val="Calibri"/>
      <family val="2"/>
      <scheme val="minor"/>
    </font>
    <font>
      <sz val="16"/>
      <color theme="1"/>
      <name val="Calibri"/>
      <family val="2"/>
      <scheme val="minor"/>
    </font>
    <font>
      <sz val="28"/>
      <color rgb="FFFF0000"/>
      <name val="Calibri"/>
      <family val="2"/>
      <scheme val="minor"/>
    </font>
    <font>
      <b/>
      <sz val="12"/>
      <color theme="1"/>
      <name val="Calibri"/>
      <family val="2"/>
      <scheme val="minor"/>
    </font>
    <font>
      <b/>
      <sz val="14"/>
      <color theme="1"/>
      <name val="Calibri"/>
      <family val="2"/>
      <scheme val="minor"/>
    </font>
    <font>
      <b/>
      <u/>
      <sz val="22"/>
      <color theme="1"/>
      <name val="Calibri"/>
      <family val="2"/>
      <scheme val="minor"/>
    </font>
    <font>
      <b/>
      <u/>
      <sz val="9"/>
      <name val="Arial"/>
      <family val="2"/>
    </font>
    <font>
      <sz val="9"/>
      <color rgb="FFFF0000"/>
      <name val="Arial"/>
      <family val="2"/>
    </font>
    <font>
      <b/>
      <sz val="9"/>
      <color rgb="FFFF0000"/>
      <name val="Arial"/>
      <family val="2"/>
    </font>
    <font>
      <b/>
      <u/>
      <sz val="11"/>
      <color theme="1"/>
      <name val="Calibri"/>
      <family val="2"/>
      <scheme val="minor"/>
    </font>
    <font>
      <sz val="11"/>
      <color theme="1"/>
      <name val="Courier New"/>
      <family val="3"/>
    </font>
    <font>
      <sz val="22"/>
      <color rgb="FFFF0000"/>
      <name val="Courier New"/>
      <family val="3"/>
    </font>
    <font>
      <b/>
      <sz val="12"/>
      <color theme="0"/>
      <name val="Courier New"/>
      <family val="3"/>
    </font>
    <font>
      <sz val="11"/>
      <color rgb="FFFF0000"/>
      <name val="Courier New"/>
      <family val="3"/>
    </font>
    <font>
      <sz val="10"/>
      <color theme="1"/>
      <name val="Courier New"/>
      <family val="3"/>
    </font>
    <font>
      <sz val="10"/>
      <color rgb="FFFF0000"/>
      <name val="Courier New"/>
      <family val="3"/>
    </font>
    <font>
      <sz val="10"/>
      <name val="Courier New"/>
      <family val="3"/>
    </font>
    <font>
      <sz val="10"/>
      <color rgb="FF002060"/>
      <name val="Courier New"/>
      <family val="3"/>
    </font>
    <font>
      <strike/>
      <sz val="10"/>
      <color rgb="FFFF0000"/>
      <name val="Courier New"/>
      <family val="3"/>
    </font>
    <font>
      <sz val="10"/>
      <color rgb="FF00B050"/>
      <name val="Courier New"/>
      <family val="3"/>
    </font>
    <font>
      <strike/>
      <sz val="10"/>
      <color rgb="FFC00000"/>
      <name val="Courier New"/>
      <family val="3"/>
    </font>
    <font>
      <b/>
      <sz val="16"/>
      <color theme="1"/>
      <name val="Courier New"/>
      <family val="3"/>
    </font>
    <font>
      <b/>
      <sz val="12"/>
      <color theme="1"/>
      <name val="Courier New"/>
      <family val="3"/>
    </font>
    <font>
      <b/>
      <sz val="10"/>
      <color theme="1"/>
      <name val="Courier New"/>
      <family val="3"/>
    </font>
    <font>
      <b/>
      <sz val="11"/>
      <color theme="1"/>
      <name val="Courier New"/>
      <family val="3"/>
    </font>
    <font>
      <sz val="8"/>
      <name val="Calibri"/>
      <family val="2"/>
      <scheme val="minor"/>
    </font>
    <font>
      <sz val="12"/>
      <color theme="1"/>
      <name val="Courier New"/>
      <family val="3"/>
    </font>
  </fonts>
  <fills count="15">
    <fill>
      <patternFill patternType="none"/>
    </fill>
    <fill>
      <patternFill patternType="gray125"/>
    </fill>
    <fill>
      <patternFill patternType="solid">
        <fgColor rgb="FF002060"/>
        <bgColor indexed="64"/>
      </patternFill>
    </fill>
    <fill>
      <patternFill patternType="solid">
        <fgColor theme="6" tint="0.79998168889431442"/>
        <bgColor indexed="64"/>
      </patternFill>
    </fill>
    <fill>
      <patternFill patternType="solid">
        <fgColor theme="0"/>
        <bgColor indexed="64"/>
      </patternFill>
    </fill>
    <fill>
      <patternFill patternType="solid">
        <fgColor rgb="FFFFFF00"/>
        <bgColor indexed="64"/>
      </patternFill>
    </fill>
    <fill>
      <patternFill patternType="solid">
        <fgColor theme="5"/>
        <bgColor indexed="64"/>
      </patternFill>
    </fill>
    <fill>
      <patternFill patternType="solid">
        <fgColor theme="4"/>
        <bgColor indexed="64"/>
      </patternFill>
    </fill>
    <fill>
      <patternFill patternType="solid">
        <fgColor theme="5" tint="0.59999389629810485"/>
        <bgColor indexed="64"/>
      </patternFill>
    </fill>
    <fill>
      <patternFill patternType="solid">
        <fgColor rgb="FFFF0000"/>
        <bgColor indexed="64"/>
      </patternFill>
    </fill>
    <fill>
      <patternFill patternType="solid">
        <fgColor rgb="FF92D050"/>
        <bgColor indexed="64"/>
      </patternFill>
    </fill>
    <fill>
      <patternFill patternType="solid">
        <fgColor rgb="FF00B050"/>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theme="2"/>
        <bgColor indexed="64"/>
      </patternFill>
    </fill>
  </fills>
  <borders count="5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auto="1"/>
      </right>
      <top style="thin">
        <color indexed="64"/>
      </top>
      <bottom style="thin">
        <color indexed="64"/>
      </bottom>
      <diagonal/>
    </border>
    <border>
      <left style="medium">
        <color auto="1"/>
      </left>
      <right/>
      <top/>
      <bottom/>
      <diagonal/>
    </border>
    <border>
      <left/>
      <right style="medium">
        <color indexed="64"/>
      </right>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style="medium">
        <color indexed="64"/>
      </right>
      <top style="thin">
        <color indexed="64"/>
      </top>
      <bottom/>
      <diagonal/>
    </border>
    <border>
      <left style="thin">
        <color theme="4"/>
      </left>
      <right style="thin">
        <color theme="4"/>
      </right>
      <top/>
      <bottom/>
      <diagonal/>
    </border>
    <border>
      <left style="thin">
        <color theme="4"/>
      </left>
      <right/>
      <top/>
      <bottom/>
      <diagonal/>
    </border>
    <border>
      <left style="medium">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style="thin">
        <color theme="4"/>
      </left>
      <right style="thin">
        <color theme="4"/>
      </right>
      <top style="thin">
        <color theme="4"/>
      </top>
      <bottom/>
      <diagonal/>
    </border>
    <border>
      <left style="thin">
        <color indexed="64"/>
      </left>
      <right style="thin">
        <color theme="4"/>
      </right>
      <top style="thin">
        <color indexed="64"/>
      </top>
      <bottom/>
      <diagonal/>
    </border>
    <border>
      <left style="thin">
        <color theme="4"/>
      </left>
      <right/>
      <top style="thin">
        <color indexed="64"/>
      </top>
      <bottom/>
      <diagonal/>
    </border>
    <border>
      <left style="thin">
        <color theme="4"/>
      </left>
      <right style="thin">
        <color theme="4"/>
      </right>
      <top/>
      <bottom style="thin">
        <color theme="4"/>
      </bottom>
      <diagonal/>
    </border>
    <border>
      <left style="thin">
        <color theme="4"/>
      </left>
      <right style="thin">
        <color indexed="64"/>
      </right>
      <top/>
      <bottom/>
      <diagonal/>
    </border>
    <border>
      <left/>
      <right style="thin">
        <color theme="4"/>
      </right>
      <top style="thin">
        <color indexed="64"/>
      </top>
      <bottom/>
      <diagonal/>
    </border>
    <border>
      <left style="thin">
        <color theme="4"/>
      </left>
      <right style="thin">
        <color indexed="64"/>
      </right>
      <top style="thin">
        <color indexed="64"/>
      </top>
      <bottom/>
      <diagonal/>
    </border>
    <border>
      <left style="thin">
        <color indexed="64"/>
      </left>
      <right style="thin">
        <color theme="4"/>
      </right>
      <top/>
      <bottom style="thin">
        <color indexed="64"/>
      </bottom>
      <diagonal/>
    </border>
    <border>
      <left style="thin">
        <color theme="4"/>
      </left>
      <right/>
      <top/>
      <bottom style="thin">
        <color indexed="64"/>
      </bottom>
      <diagonal/>
    </border>
    <border>
      <left/>
      <right style="thin">
        <color theme="4"/>
      </right>
      <top/>
      <bottom style="thin">
        <color indexed="64"/>
      </bottom>
      <diagonal/>
    </border>
    <border>
      <left style="thin">
        <color theme="4"/>
      </left>
      <right style="thin">
        <color indexed="64"/>
      </right>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style="medium">
        <color indexed="64"/>
      </bottom>
      <diagonal/>
    </border>
    <border>
      <left/>
      <right/>
      <top/>
      <bottom style="medium">
        <color rgb="FF000000"/>
      </bottom>
      <diagonal/>
    </border>
  </borders>
  <cellStyleXfs count="4">
    <xf numFmtId="0" fontId="0" fillId="0" borderId="0"/>
    <xf numFmtId="0" fontId="9" fillId="0" borderId="0"/>
    <xf numFmtId="0" fontId="17" fillId="0" borderId="0"/>
    <xf numFmtId="9" fontId="1" fillId="0" borderId="0" applyFont="0" applyFill="0" applyBorder="0" applyAlignment="0" applyProtection="0"/>
  </cellStyleXfs>
  <cellXfs count="575">
    <xf numFmtId="0" fontId="0" fillId="0" borderId="0" xfId="0"/>
    <xf numFmtId="0" fontId="4" fillId="0" borderId="0" xfId="0" applyFont="1"/>
    <xf numFmtId="0" fontId="5" fillId="0" borderId="0" xfId="0" applyFont="1"/>
    <xf numFmtId="0" fontId="5" fillId="0" borderId="0" xfId="0" applyFont="1" applyAlignment="1">
      <alignment horizontal="left" indent="4"/>
    </xf>
    <xf numFmtId="0" fontId="5" fillId="0" borderId="0" xfId="0" applyFont="1" applyAlignment="1">
      <alignment horizontal="left" indent="7"/>
    </xf>
    <xf numFmtId="0" fontId="4" fillId="0" borderId="0" xfId="0" applyFont="1" applyAlignment="1">
      <alignment horizontal="left" indent="3"/>
    </xf>
    <xf numFmtId="0" fontId="6" fillId="0" borderId="0" xfId="0" applyFont="1" applyAlignment="1">
      <alignment horizontal="left" indent="3"/>
    </xf>
    <xf numFmtId="0" fontId="5" fillId="0" borderId="0" xfId="0" applyFont="1" applyAlignment="1">
      <alignment horizontal="left" vertical="top" wrapText="1" indent="3"/>
    </xf>
    <xf numFmtId="0" fontId="4" fillId="0" borderId="0" xfId="0" applyFont="1" applyAlignment="1">
      <alignment horizontal="left" vertical="top" wrapText="1" indent="3"/>
    </xf>
    <xf numFmtId="0" fontId="5" fillId="0" borderId="0" xfId="0" applyFont="1" applyAlignment="1">
      <alignment horizontal="center"/>
    </xf>
    <xf numFmtId="0" fontId="3" fillId="0" borderId="0" xfId="0" applyFont="1"/>
    <xf numFmtId="0" fontId="5" fillId="0" borderId="5" xfId="1" applyFont="1" applyBorder="1" applyAlignment="1">
      <alignment vertical="top" wrapText="1"/>
    </xf>
    <xf numFmtId="0" fontId="5" fillId="0" borderId="15" xfId="1" applyFont="1" applyBorder="1" applyAlignment="1">
      <alignment horizontal="center" vertical="top" wrapText="1"/>
    </xf>
    <xf numFmtId="0" fontId="9" fillId="0" borderId="0" xfId="1" applyAlignment="1">
      <alignment horizontal="center" wrapText="1"/>
    </xf>
    <xf numFmtId="0" fontId="5" fillId="0" borderId="5" xfId="0" applyFont="1" applyBorder="1" applyAlignment="1">
      <alignment vertical="top" wrapText="1"/>
    </xf>
    <xf numFmtId="2" fontId="5" fillId="0" borderId="5" xfId="0" applyNumberFormat="1" applyFont="1" applyBorder="1" applyAlignment="1">
      <alignment vertical="top" wrapText="1"/>
    </xf>
    <xf numFmtId="0" fontId="11" fillId="0" borderId="0" xfId="0" applyFont="1"/>
    <xf numFmtId="0" fontId="12" fillId="0" borderId="5" xfId="0" applyFont="1" applyBorder="1" applyAlignment="1">
      <alignment horizontal="center" vertical="top" wrapText="1"/>
    </xf>
    <xf numFmtId="0" fontId="12" fillId="0" borderId="16" xfId="0" applyFont="1" applyBorder="1" applyAlignment="1">
      <alignment horizontal="center" vertical="top" wrapText="1"/>
    </xf>
    <xf numFmtId="0" fontId="11" fillId="0" borderId="18" xfId="0" applyFont="1" applyBorder="1" applyAlignment="1">
      <alignment vertical="top" wrapText="1"/>
    </xf>
    <xf numFmtId="0" fontId="11" fillId="0" borderId="18" xfId="0" applyFont="1" applyBorder="1" applyAlignment="1">
      <alignment horizontal="center" vertical="top" wrapText="1"/>
    </xf>
    <xf numFmtId="0" fontId="11" fillId="0" borderId="0" xfId="0" applyFont="1" applyAlignment="1">
      <alignment vertical="top" wrapText="1"/>
    </xf>
    <xf numFmtId="0" fontId="11" fillId="0" borderId="0" xfId="0" applyFont="1" applyAlignment="1">
      <alignment horizontal="center" vertical="top" wrapText="1"/>
    </xf>
    <xf numFmtId="0" fontId="13" fillId="0" borderId="0" xfId="0" applyFont="1" applyAlignment="1">
      <alignment vertical="center" wrapText="1"/>
    </xf>
    <xf numFmtId="0" fontId="13" fillId="0" borderId="12" xfId="0" applyFont="1" applyBorder="1" applyAlignment="1">
      <alignment vertical="center" wrapText="1"/>
    </xf>
    <xf numFmtId="0" fontId="14" fillId="0" borderId="0" xfId="0" applyFont="1" applyAlignment="1">
      <alignment horizontal="left" vertical="center" wrapText="1"/>
    </xf>
    <xf numFmtId="0" fontId="13" fillId="0" borderId="0" xfId="0" applyFont="1" applyAlignment="1">
      <alignment horizontal="left" vertical="center" wrapText="1"/>
    </xf>
    <xf numFmtId="0" fontId="15" fillId="0" borderId="5" xfId="0" applyFont="1" applyBorder="1" applyAlignment="1">
      <alignment vertical="center" wrapText="1"/>
    </xf>
    <xf numFmtId="0" fontId="16" fillId="0" borderId="23" xfId="0" applyFont="1" applyBorder="1"/>
    <xf numFmtId="0" fontId="13" fillId="0" borderId="23" xfId="0" applyFont="1" applyBorder="1"/>
    <xf numFmtId="0" fontId="16" fillId="0" borderId="23" xfId="0" applyFont="1" applyBorder="1" applyAlignment="1">
      <alignment horizontal="center"/>
    </xf>
    <xf numFmtId="0" fontId="15" fillId="0" borderId="4" xfId="0" applyFont="1" applyBorder="1" applyAlignment="1">
      <alignment vertical="center"/>
    </xf>
    <xf numFmtId="0" fontId="15" fillId="0" borderId="5" xfId="0" applyFont="1" applyBorder="1" applyAlignment="1">
      <alignment horizontal="center" vertical="center"/>
    </xf>
    <xf numFmtId="0" fontId="13" fillId="0" borderId="10" xfId="0" applyFont="1" applyBorder="1" applyAlignment="1">
      <alignment vertical="center"/>
    </xf>
    <xf numFmtId="0" fontId="13" fillId="0" borderId="0" xfId="0" applyFont="1" applyAlignment="1">
      <alignment horizontal="center" vertical="center"/>
    </xf>
    <xf numFmtId="0" fontId="13" fillId="0" borderId="25" xfId="0" applyFont="1" applyBorder="1" applyAlignment="1">
      <alignment vertical="center"/>
    </xf>
    <xf numFmtId="0" fontId="13" fillId="0" borderId="26" xfId="0" applyFont="1" applyBorder="1" applyAlignment="1">
      <alignment vertical="center" wrapText="1"/>
    </xf>
    <xf numFmtId="0" fontId="13" fillId="0" borderId="26" xfId="0" applyFont="1" applyBorder="1" applyAlignment="1">
      <alignment horizontal="center" vertical="center"/>
    </xf>
    <xf numFmtId="0" fontId="7" fillId="0" borderId="2" xfId="0" applyFont="1" applyBorder="1" applyAlignment="1">
      <alignment vertical="center"/>
    </xf>
    <xf numFmtId="0" fontId="0" fillId="0" borderId="2" xfId="0" applyBorder="1" applyAlignment="1">
      <alignment vertical="center"/>
    </xf>
    <xf numFmtId="0" fontId="7" fillId="0" borderId="3" xfId="0" applyFont="1" applyBorder="1" applyAlignment="1">
      <alignment vertical="center"/>
    </xf>
    <xf numFmtId="0" fontId="0" fillId="0" borderId="0" xfId="0" applyAlignment="1">
      <alignment vertical="center"/>
    </xf>
    <xf numFmtId="0" fontId="2" fillId="2" borderId="5" xfId="2" applyFont="1" applyFill="1" applyBorder="1" applyAlignment="1">
      <alignment horizontal="center" vertical="center" wrapText="1"/>
    </xf>
    <xf numFmtId="0" fontId="2" fillId="2" borderId="6" xfId="2" applyFont="1" applyFill="1" applyBorder="1" applyAlignment="1">
      <alignment horizontal="center" vertical="center" wrapText="1"/>
    </xf>
    <xf numFmtId="0" fontId="1" fillId="0" borderId="0" xfId="0" applyFont="1"/>
    <xf numFmtId="0" fontId="13" fillId="0" borderId="0" xfId="2" applyFont="1" applyAlignment="1">
      <alignment vertical="center" wrapText="1"/>
    </xf>
    <xf numFmtId="0" fontId="13" fillId="0" borderId="0" xfId="2" applyFont="1" applyAlignment="1">
      <alignment horizontal="center" vertical="center"/>
    </xf>
    <xf numFmtId="0" fontId="13" fillId="0" borderId="8" xfId="2" applyFont="1" applyBorder="1" applyAlignment="1">
      <alignment horizontal="center" vertical="center"/>
    </xf>
    <xf numFmtId="0" fontId="18" fillId="0" borderId="0" xfId="2" applyFont="1" applyAlignment="1">
      <alignment vertical="center" wrapText="1"/>
    </xf>
    <xf numFmtId="0" fontId="15" fillId="0" borderId="0" xfId="2" applyFont="1" applyAlignment="1">
      <alignment horizontal="center" vertical="center"/>
    </xf>
    <xf numFmtId="0" fontId="15" fillId="0" borderId="8" xfId="2" applyFont="1" applyBorder="1" applyAlignment="1">
      <alignment horizontal="center" vertical="center"/>
    </xf>
    <xf numFmtId="0" fontId="14" fillId="0" borderId="0" xfId="2" applyFont="1" applyAlignment="1">
      <alignment vertical="center" wrapText="1"/>
    </xf>
    <xf numFmtId="0" fontId="14" fillId="0" borderId="0" xfId="2" applyFont="1" applyAlignment="1">
      <alignment horizontal="center" vertical="center"/>
    </xf>
    <xf numFmtId="0" fontId="14" fillId="0" borderId="8" xfId="2" applyFont="1" applyBorder="1" applyAlignment="1">
      <alignment horizontal="center" vertical="center"/>
    </xf>
    <xf numFmtId="0" fontId="15" fillId="0" borderId="5" xfId="2" applyFont="1" applyBorder="1" applyAlignment="1">
      <alignment horizontal="center" vertical="center" wrapText="1"/>
    </xf>
    <xf numFmtId="0" fontId="15" fillId="0" borderId="6" xfId="2" applyFont="1" applyBorder="1" applyAlignment="1">
      <alignment horizontal="center" vertical="center" wrapText="1"/>
    </xf>
    <xf numFmtId="0" fontId="13" fillId="0" borderId="21" xfId="2" applyFont="1" applyBorder="1" applyAlignment="1">
      <alignment vertical="center" wrapText="1"/>
    </xf>
    <xf numFmtId="0" fontId="13" fillId="0" borderId="21" xfId="2" applyFont="1" applyBorder="1" applyAlignment="1">
      <alignment horizontal="center" vertical="center"/>
    </xf>
    <xf numFmtId="0" fontId="13" fillId="0" borderId="22" xfId="2" applyFont="1" applyBorder="1" applyAlignment="1">
      <alignment horizontal="center" vertical="center"/>
    </xf>
    <xf numFmtId="0" fontId="13" fillId="0" borderId="12" xfId="2" applyFont="1" applyBorder="1" applyAlignment="1">
      <alignment vertical="center" wrapText="1"/>
    </xf>
    <xf numFmtId="0" fontId="13" fillId="0" borderId="12" xfId="2" applyFont="1" applyBorder="1" applyAlignment="1">
      <alignment horizontal="center" vertical="center"/>
    </xf>
    <xf numFmtId="0" fontId="13" fillId="0" borderId="13" xfId="2" applyFont="1" applyBorder="1" applyAlignment="1">
      <alignment horizontal="center" vertical="center"/>
    </xf>
    <xf numFmtId="0" fontId="13" fillId="0" borderId="0" xfId="2" applyFont="1" applyAlignment="1">
      <alignment horizontal="center" vertical="center" wrapText="1"/>
    </xf>
    <xf numFmtId="0" fontId="13" fillId="0" borderId="8" xfId="2" applyFont="1" applyBorder="1" applyAlignment="1">
      <alignment horizontal="center" vertical="center" wrapText="1"/>
    </xf>
    <xf numFmtId="0" fontId="13" fillId="0" borderId="12" xfId="2" applyFont="1" applyBorder="1" applyAlignment="1">
      <alignment horizontal="center" vertical="center" wrapText="1"/>
    </xf>
    <xf numFmtId="0" fontId="13" fillId="0" borderId="13" xfId="2" applyFont="1" applyBorder="1" applyAlignment="1">
      <alignment horizontal="center" vertical="center" wrapText="1"/>
    </xf>
    <xf numFmtId="0" fontId="13" fillId="0" borderId="0" xfId="2" quotePrefix="1" applyFont="1" applyAlignment="1">
      <alignment horizontal="center" vertical="center" wrapText="1"/>
    </xf>
    <xf numFmtId="0" fontId="13" fillId="0" borderId="12" xfId="2" quotePrefix="1" applyFont="1" applyBorder="1" applyAlignment="1">
      <alignment horizontal="center" vertical="center" wrapText="1"/>
    </xf>
    <xf numFmtId="0" fontId="13" fillId="0" borderId="21" xfId="2" applyFont="1" applyBorder="1" applyAlignment="1">
      <alignment horizontal="center" vertical="center" wrapText="1"/>
    </xf>
    <xf numFmtId="0" fontId="13" fillId="0" borderId="21" xfId="2" quotePrefix="1" applyFont="1" applyBorder="1" applyAlignment="1">
      <alignment horizontal="center" vertical="center" wrapText="1"/>
    </xf>
    <xf numFmtId="0" fontId="13" fillId="0" borderId="22" xfId="2" applyFont="1" applyBorder="1" applyAlignment="1">
      <alignment horizontal="center" vertical="center" wrapText="1"/>
    </xf>
    <xf numFmtId="0" fontId="13" fillId="0" borderId="12" xfId="2" applyFont="1" applyBorder="1" applyAlignment="1">
      <alignment wrapText="1"/>
    </xf>
    <xf numFmtId="16" fontId="13" fillId="0" borderId="0" xfId="2" quotePrefix="1" applyNumberFormat="1" applyFont="1" applyAlignment="1">
      <alignment horizontal="center" vertical="center" wrapText="1"/>
    </xf>
    <xf numFmtId="49" fontId="13" fillId="0" borderId="12" xfId="2" applyNumberFormat="1" applyFont="1" applyBorder="1" applyAlignment="1">
      <alignment horizontal="center" vertical="center" wrapText="1"/>
    </xf>
    <xf numFmtId="49" fontId="13" fillId="0" borderId="0" xfId="2" applyNumberFormat="1" applyFont="1" applyAlignment="1">
      <alignment horizontal="center" vertical="center" wrapText="1"/>
    </xf>
    <xf numFmtId="0" fontId="13" fillId="0" borderId="43" xfId="2" applyFont="1" applyBorder="1" applyAlignment="1">
      <alignment vertical="center" wrapText="1"/>
    </xf>
    <xf numFmtId="0" fontId="13" fillId="0" borderId="43" xfId="2" applyFont="1" applyBorder="1" applyAlignment="1">
      <alignment horizontal="center" vertical="center" wrapText="1"/>
    </xf>
    <xf numFmtId="0" fontId="13" fillId="0" borderId="44" xfId="2" applyFont="1" applyBorder="1" applyAlignment="1">
      <alignment horizontal="center" vertical="center" wrapText="1"/>
    </xf>
    <xf numFmtId="0" fontId="7" fillId="0" borderId="0" xfId="2" applyFont="1" applyAlignment="1">
      <alignment horizontal="center" vertical="center" wrapText="1"/>
    </xf>
    <xf numFmtId="0" fontId="7" fillId="0" borderId="8" xfId="2" applyFont="1" applyBorder="1" applyAlignment="1">
      <alignment horizontal="center" vertical="center" wrapText="1"/>
    </xf>
    <xf numFmtId="0" fontId="8" fillId="0" borderId="0" xfId="2" applyFont="1" applyAlignment="1">
      <alignment vertical="center" wrapText="1"/>
    </xf>
    <xf numFmtId="0" fontId="8" fillId="0" borderId="0" xfId="2" applyFont="1" applyAlignment="1">
      <alignment horizontal="center" vertical="center"/>
    </xf>
    <xf numFmtId="0" fontId="8" fillId="0" borderId="8" xfId="2" applyFont="1" applyBorder="1" applyAlignment="1">
      <alignment horizontal="center" vertical="center"/>
    </xf>
    <xf numFmtId="0" fontId="13" fillId="0" borderId="0" xfId="2" applyFont="1" applyAlignment="1">
      <alignment horizontal="left" vertical="center"/>
    </xf>
    <xf numFmtId="0" fontId="13" fillId="5" borderId="12" xfId="2" applyFont="1" applyFill="1" applyBorder="1" applyAlignment="1">
      <alignment vertical="center" wrapText="1"/>
    </xf>
    <xf numFmtId="0" fontId="13" fillId="0" borderId="43" xfId="2" applyFont="1" applyBorder="1" applyAlignment="1">
      <alignment horizontal="center" vertical="center"/>
    </xf>
    <xf numFmtId="0" fontId="13" fillId="0" borderId="44" xfId="2" applyFont="1" applyBorder="1" applyAlignment="1">
      <alignment horizontal="center" vertical="center"/>
    </xf>
    <xf numFmtId="0" fontId="13" fillId="0" borderId="26" xfId="2" applyFont="1" applyBorder="1" applyAlignment="1">
      <alignment horizontal="center" vertical="center"/>
    </xf>
    <xf numFmtId="0" fontId="13" fillId="0" borderId="27" xfId="2" applyFont="1" applyBorder="1" applyAlignment="1">
      <alignment horizontal="center" vertical="center"/>
    </xf>
    <xf numFmtId="0" fontId="20" fillId="0" borderId="27" xfId="0" applyFont="1" applyBorder="1" applyAlignment="1">
      <alignment horizontal="center" vertical="top" wrapText="1"/>
    </xf>
    <xf numFmtId="0" fontId="20" fillId="0" borderId="26" xfId="0" applyFont="1" applyBorder="1" applyAlignment="1">
      <alignment horizontal="center" vertical="top" wrapText="1"/>
    </xf>
    <xf numFmtId="0" fontId="19" fillId="0" borderId="0" xfId="0" applyFont="1" applyAlignment="1">
      <alignment vertical="top" wrapText="1"/>
    </xf>
    <xf numFmtId="0" fontId="19" fillId="0" borderId="0" xfId="0" applyFont="1" applyAlignment="1">
      <alignment horizontal="center" vertical="top" wrapText="1"/>
    </xf>
    <xf numFmtId="0" fontId="19" fillId="0" borderId="0" xfId="2" applyFont="1" applyAlignment="1">
      <alignment vertical="center" wrapText="1"/>
    </xf>
    <xf numFmtId="0" fontId="13" fillId="5" borderId="12" xfId="2" applyFont="1" applyFill="1" applyBorder="1" applyAlignment="1">
      <alignment horizontal="center" vertical="center" wrapText="1"/>
    </xf>
    <xf numFmtId="0" fontId="13" fillId="5" borderId="12" xfId="2" quotePrefix="1" applyFont="1" applyFill="1" applyBorder="1" applyAlignment="1">
      <alignment horizontal="center" vertical="center" wrapText="1"/>
    </xf>
    <xf numFmtId="0" fontId="13" fillId="5" borderId="13" xfId="2" applyFont="1" applyFill="1" applyBorder="1" applyAlignment="1">
      <alignment horizontal="center" vertical="center" wrapText="1"/>
    </xf>
    <xf numFmtId="0" fontId="13" fillId="0" borderId="27" xfId="0" applyFont="1" applyBorder="1" applyAlignment="1">
      <alignment horizontal="center" vertical="top" wrapText="1"/>
    </xf>
    <xf numFmtId="0" fontId="10" fillId="0" borderId="27" xfId="0" applyFont="1" applyBorder="1" applyAlignment="1">
      <alignment horizontal="center" vertical="top" wrapText="1"/>
    </xf>
    <xf numFmtId="0" fontId="10" fillId="0" borderId="26" xfId="0" applyFont="1" applyBorder="1" applyAlignment="1">
      <alignment horizontal="center" vertical="top" wrapText="1"/>
    </xf>
    <xf numFmtId="0" fontId="16" fillId="0" borderId="0" xfId="0" applyFont="1"/>
    <xf numFmtId="0" fontId="13" fillId="0" borderId="2" xfId="0" applyFont="1" applyBorder="1" applyAlignment="1">
      <alignment vertical="center"/>
    </xf>
    <xf numFmtId="0" fontId="21" fillId="2" borderId="5" xfId="2" applyFont="1" applyFill="1" applyBorder="1" applyAlignment="1">
      <alignment horizontal="center" vertical="center" wrapText="1"/>
    </xf>
    <xf numFmtId="0" fontId="22" fillId="0" borderId="1" xfId="0" applyFont="1" applyBorder="1" applyAlignment="1">
      <alignment vertical="center"/>
    </xf>
    <xf numFmtId="0" fontId="13" fillId="0" borderId="2" xfId="0" applyFont="1" applyBorder="1" applyAlignment="1">
      <alignment vertical="center" wrapText="1"/>
    </xf>
    <xf numFmtId="0" fontId="13" fillId="0" borderId="2" xfId="0" applyFont="1" applyBorder="1" applyAlignment="1">
      <alignment horizontal="center" vertical="center"/>
    </xf>
    <xf numFmtId="0" fontId="15" fillId="2" borderId="5" xfId="0" applyFont="1" applyFill="1" applyBorder="1" applyAlignment="1">
      <alignment horizontal="center" vertical="center" wrapText="1"/>
    </xf>
    <xf numFmtId="0" fontId="15" fillId="2" borderId="5" xfId="0" applyFont="1" applyFill="1" applyBorder="1" applyAlignment="1">
      <alignment horizontal="center" vertical="center"/>
    </xf>
    <xf numFmtId="0" fontId="18" fillId="0" borderId="0" xfId="0" applyFont="1" applyAlignment="1">
      <alignment vertical="center" wrapText="1"/>
    </xf>
    <xf numFmtId="0" fontId="15" fillId="0" borderId="0" xfId="0" applyFont="1" applyAlignment="1">
      <alignment horizontal="center" vertical="center"/>
    </xf>
    <xf numFmtId="0" fontId="13" fillId="0" borderId="12" xfId="0" applyFont="1" applyBorder="1" applyAlignment="1">
      <alignment horizontal="center" vertical="center"/>
    </xf>
    <xf numFmtId="0" fontId="18" fillId="0" borderId="0" xfId="0" applyFont="1" applyAlignment="1">
      <alignment horizontal="left" vertical="center" wrapText="1"/>
    </xf>
    <xf numFmtId="0" fontId="16" fillId="0" borderId="15" xfId="0" applyFont="1" applyBorder="1"/>
    <xf numFmtId="0" fontId="10" fillId="0" borderId="5" xfId="1" applyFont="1" applyBorder="1" applyAlignment="1">
      <alignment horizontal="center" wrapText="1"/>
    </xf>
    <xf numFmtId="0" fontId="10" fillId="0" borderId="0" xfId="1" applyFont="1" applyAlignment="1">
      <alignment horizontal="center"/>
    </xf>
    <xf numFmtId="0" fontId="10" fillId="0" borderId="0" xfId="1" applyFont="1" applyAlignment="1">
      <alignment horizontal="center" wrapText="1"/>
    </xf>
    <xf numFmtId="0" fontId="14" fillId="4" borderId="0" xfId="0" applyFont="1" applyFill="1" applyAlignment="1">
      <alignment horizontal="left" vertical="center" wrapText="1"/>
    </xf>
    <xf numFmtId="0" fontId="13" fillId="4" borderId="0" xfId="0" applyFont="1" applyFill="1" applyAlignment="1">
      <alignment horizontal="left" vertical="center" wrapText="1"/>
    </xf>
    <xf numFmtId="0" fontId="15" fillId="4" borderId="5" xfId="0" applyFont="1" applyFill="1" applyBorder="1" applyAlignment="1">
      <alignment vertical="center" wrapText="1"/>
    </xf>
    <xf numFmtId="0" fontId="13" fillId="4" borderId="12" xfId="0" applyFont="1" applyFill="1" applyBorder="1" applyAlignment="1">
      <alignment vertical="center" wrapText="1"/>
    </xf>
    <xf numFmtId="0" fontId="13" fillId="4" borderId="0" xfId="0" applyFont="1" applyFill="1" applyAlignment="1">
      <alignment vertical="center" wrapText="1"/>
    </xf>
    <xf numFmtId="0" fontId="6" fillId="0" borderId="16" xfId="0" applyFont="1" applyBorder="1" applyAlignment="1">
      <alignment horizontal="center" vertical="top" wrapText="1"/>
    </xf>
    <xf numFmtId="0" fontId="5" fillId="0" borderId="20" xfId="0" applyFont="1" applyBorder="1" applyAlignment="1">
      <alignment vertical="top" wrapText="1"/>
    </xf>
    <xf numFmtId="0" fontId="5" fillId="0" borderId="20" xfId="0" applyFont="1" applyBorder="1" applyAlignment="1">
      <alignment horizontal="center" vertical="top" wrapText="1"/>
    </xf>
    <xf numFmtId="0" fontId="5" fillId="0" borderId="18" xfId="0" applyFont="1" applyBorder="1" applyAlignment="1">
      <alignment vertical="top" wrapText="1"/>
    </xf>
    <xf numFmtId="0" fontId="5" fillId="0" borderId="18" xfId="0" applyFont="1" applyBorder="1" applyAlignment="1">
      <alignment horizontal="center" vertical="top" wrapText="1"/>
    </xf>
    <xf numFmtId="0" fontId="13" fillId="0" borderId="21" xfId="0" applyFont="1" applyBorder="1" applyAlignment="1">
      <alignment vertical="center" wrapText="1"/>
    </xf>
    <xf numFmtId="0" fontId="13" fillId="0" borderId="21" xfId="0" applyFont="1" applyBorder="1" applyAlignment="1">
      <alignment horizontal="center" vertical="center"/>
    </xf>
    <xf numFmtId="0" fontId="13" fillId="0" borderId="12" xfId="0" applyFont="1" applyBorder="1" applyAlignment="1">
      <alignment horizontal="left" vertical="center" wrapText="1"/>
    </xf>
    <xf numFmtId="0" fontId="15" fillId="0" borderId="12" xfId="0" applyFont="1" applyBorder="1" applyAlignment="1">
      <alignment horizontal="center" vertical="center"/>
    </xf>
    <xf numFmtId="0" fontId="24" fillId="0" borderId="0" xfId="0" applyFont="1"/>
    <xf numFmtId="0" fontId="13" fillId="0" borderId="15" xfId="0" applyFont="1" applyBorder="1" applyAlignment="1">
      <alignment vertical="center" wrapText="1"/>
    </xf>
    <xf numFmtId="0" fontId="15" fillId="2" borderId="4" xfId="0" applyFont="1" applyFill="1" applyBorder="1" applyAlignment="1">
      <alignment horizontal="center" vertical="center"/>
    </xf>
    <xf numFmtId="0" fontId="13" fillId="0" borderId="7" xfId="0" applyFont="1" applyBorder="1" applyAlignment="1">
      <alignment vertical="center"/>
    </xf>
    <xf numFmtId="164" fontId="18" fillId="0" borderId="7" xfId="0" applyNumberFormat="1" applyFont="1" applyBorder="1" applyAlignment="1">
      <alignment horizontal="right" vertical="center"/>
    </xf>
    <xf numFmtId="0" fontId="13" fillId="0" borderId="9" xfId="0" applyFont="1" applyBorder="1" applyAlignment="1">
      <alignment vertical="center"/>
    </xf>
    <xf numFmtId="0" fontId="13" fillId="0" borderId="11" xfId="0" applyFont="1" applyBorder="1" applyAlignment="1">
      <alignment vertical="center"/>
    </xf>
    <xf numFmtId="164" fontId="14" fillId="0" borderId="7" xfId="0" applyNumberFormat="1" applyFont="1" applyBorder="1" applyAlignment="1">
      <alignment horizontal="right" vertical="center"/>
    </xf>
    <xf numFmtId="0" fontId="14" fillId="0" borderId="7" xfId="0" applyFont="1" applyBorder="1" applyAlignment="1">
      <alignment horizontal="right" vertical="center"/>
    </xf>
    <xf numFmtId="164" fontId="13" fillId="0" borderId="7" xfId="0" applyNumberFormat="1" applyFont="1" applyBorder="1" applyAlignment="1">
      <alignment horizontal="right" vertical="center"/>
    </xf>
    <xf numFmtId="0" fontId="13" fillId="0" borderId="0" xfId="0" applyFont="1" applyAlignment="1">
      <alignment vertical="center"/>
    </xf>
    <xf numFmtId="0" fontId="6" fillId="0" borderId="5" xfId="0" applyFont="1" applyBorder="1" applyAlignment="1">
      <alignment horizontal="center" vertical="top" wrapText="1"/>
    </xf>
    <xf numFmtId="0" fontId="5" fillId="0" borderId="19" xfId="0" applyFont="1" applyBorder="1" applyAlignment="1">
      <alignment vertical="top" wrapText="1"/>
    </xf>
    <xf numFmtId="0" fontId="5" fillId="0" borderId="17" xfId="0" applyFont="1" applyBorder="1" applyAlignment="1">
      <alignment vertical="top" wrapText="1"/>
    </xf>
    <xf numFmtId="0" fontId="13" fillId="0" borderId="7" xfId="0" applyFont="1" applyBorder="1" applyAlignment="1">
      <alignment horizontal="left" vertical="center"/>
    </xf>
    <xf numFmtId="0" fontId="15" fillId="0" borderId="11" xfId="0" applyFont="1" applyBorder="1" applyAlignment="1">
      <alignment vertical="center"/>
    </xf>
    <xf numFmtId="0" fontId="15" fillId="0" borderId="5" xfId="0" applyFont="1" applyBorder="1" applyAlignment="1">
      <alignment vertical="center"/>
    </xf>
    <xf numFmtId="0" fontId="13" fillId="0" borderId="17" xfId="0" applyFont="1" applyBorder="1" applyAlignment="1">
      <alignment vertical="center"/>
    </xf>
    <xf numFmtId="0" fontId="13" fillId="0" borderId="47" xfId="0" applyFont="1" applyBorder="1" applyAlignment="1">
      <alignment vertical="center" wrapText="1"/>
    </xf>
    <xf numFmtId="0" fontId="13" fillId="0" borderId="5" xfId="0" applyFont="1" applyBorder="1" applyAlignment="1">
      <alignment vertical="center"/>
    </xf>
    <xf numFmtId="0" fontId="13" fillId="0" borderId="43" xfId="0" applyFont="1" applyBorder="1" applyAlignment="1">
      <alignment horizontal="center" vertical="center"/>
    </xf>
    <xf numFmtId="0" fontId="8" fillId="0" borderId="0" xfId="0" applyFont="1" applyAlignment="1">
      <alignment horizontal="center" vertical="center"/>
    </xf>
    <xf numFmtId="0" fontId="0" fillId="0" borderId="0" xfId="0" applyAlignment="1">
      <alignment vertical="top"/>
    </xf>
    <xf numFmtId="49" fontId="13" fillId="0" borderId="40" xfId="2" applyNumberFormat="1" applyFont="1" applyBorder="1" applyAlignment="1">
      <alignment horizontal="right" vertical="center"/>
    </xf>
    <xf numFmtId="49" fontId="22" fillId="0" borderId="1" xfId="0" applyNumberFormat="1" applyFont="1" applyBorder="1" applyAlignment="1">
      <alignment vertical="center"/>
    </xf>
    <xf numFmtId="49" fontId="21" fillId="2" borderId="4" xfId="2" applyNumberFormat="1" applyFont="1" applyFill="1" applyBorder="1" applyAlignment="1">
      <alignment horizontal="center" vertical="center" wrapText="1"/>
    </xf>
    <xf numFmtId="49" fontId="13" fillId="0" borderId="7" xfId="2" applyNumberFormat="1" applyFont="1" applyBorder="1" applyAlignment="1">
      <alignment vertical="center"/>
    </xf>
    <xf numFmtId="49" fontId="18" fillId="0" borderId="7" xfId="2" applyNumberFormat="1" applyFont="1" applyBorder="1" applyAlignment="1">
      <alignment horizontal="right" vertical="center"/>
    </xf>
    <xf numFmtId="49" fontId="14" fillId="0" borderId="7" xfId="2" applyNumberFormat="1" applyFont="1" applyBorder="1" applyAlignment="1">
      <alignment horizontal="right" vertical="center"/>
    </xf>
    <xf numFmtId="49" fontId="15" fillId="0" borderId="4" xfId="2" applyNumberFormat="1" applyFont="1" applyBorder="1" applyAlignment="1">
      <alignment horizontal="center" vertical="center" wrapText="1"/>
    </xf>
    <xf numFmtId="49" fontId="13" fillId="0" borderId="41" xfId="2" applyNumberFormat="1" applyFont="1" applyBorder="1" applyAlignment="1">
      <alignment horizontal="right" vertical="center"/>
    </xf>
    <xf numFmtId="49" fontId="13" fillId="0" borderId="7" xfId="2" quotePrefix="1" applyNumberFormat="1" applyFont="1" applyBorder="1" applyAlignment="1">
      <alignment horizontal="right" vertical="center" wrapText="1"/>
    </xf>
    <xf numFmtId="49" fontId="13" fillId="0" borderId="41" xfId="2" quotePrefix="1" applyNumberFormat="1" applyFont="1" applyBorder="1" applyAlignment="1">
      <alignment horizontal="right" vertical="center" wrapText="1"/>
    </xf>
    <xf numFmtId="49" fontId="13" fillId="0" borderId="41" xfId="2" applyNumberFormat="1" applyFont="1" applyBorder="1" applyAlignment="1">
      <alignment vertical="center" wrapText="1"/>
    </xf>
    <xf numFmtId="49" fontId="13" fillId="0" borderId="7" xfId="2" applyNumberFormat="1" applyFont="1" applyBorder="1" applyAlignment="1">
      <alignment vertical="center" wrapText="1"/>
    </xf>
    <xf numFmtId="49" fontId="13" fillId="0" borderId="7" xfId="2" applyNumberFormat="1" applyFont="1" applyBorder="1" applyAlignment="1">
      <alignment horizontal="right" vertical="center" wrapText="1"/>
    </xf>
    <xf numFmtId="49" fontId="13" fillId="0" borderId="40" xfId="2" applyNumberFormat="1" applyFont="1" applyBorder="1" applyAlignment="1">
      <alignment vertical="center" wrapText="1"/>
    </xf>
    <xf numFmtId="49" fontId="13" fillId="0" borderId="7" xfId="2" applyNumberFormat="1" applyFont="1" applyBorder="1" applyAlignment="1">
      <alignment horizontal="right" vertical="center"/>
    </xf>
    <xf numFmtId="49" fontId="13" fillId="0" borderId="41" xfId="2" applyNumberFormat="1" applyFont="1" applyBorder="1" applyAlignment="1">
      <alignment wrapText="1"/>
    </xf>
    <xf numFmtId="49" fontId="13" fillId="5" borderId="41" xfId="2" applyNumberFormat="1" applyFont="1" applyFill="1" applyBorder="1" applyAlignment="1">
      <alignment vertical="center" wrapText="1"/>
    </xf>
    <xf numFmtId="49" fontId="13" fillId="0" borderId="41" xfId="2" applyNumberFormat="1" applyFont="1" applyBorder="1" applyAlignment="1">
      <alignment vertical="center"/>
    </xf>
    <xf numFmtId="49" fontId="13" fillId="0" borderId="42" xfId="2" applyNumberFormat="1" applyFont="1" applyBorder="1" applyAlignment="1">
      <alignment vertical="center" wrapText="1"/>
    </xf>
    <xf numFmtId="49" fontId="13" fillId="0" borderId="40" xfId="2" applyNumberFormat="1" applyFont="1" applyBorder="1" applyAlignment="1">
      <alignment vertical="center"/>
    </xf>
    <xf numFmtId="49" fontId="13" fillId="0" borderId="45" xfId="0" applyNumberFormat="1" applyFont="1" applyBorder="1" applyAlignment="1">
      <alignment horizontal="right" vertical="top" wrapText="1"/>
    </xf>
    <xf numFmtId="49" fontId="13" fillId="0" borderId="42" xfId="2" applyNumberFormat="1" applyFont="1" applyBorder="1" applyAlignment="1">
      <alignment vertical="center"/>
    </xf>
    <xf numFmtId="49" fontId="13" fillId="0" borderId="46" xfId="2" applyNumberFormat="1" applyFont="1" applyBorder="1" applyAlignment="1">
      <alignment vertical="center"/>
    </xf>
    <xf numFmtId="49" fontId="13" fillId="0" borderId="12" xfId="2" applyNumberFormat="1" applyFont="1" applyBorder="1" applyAlignment="1">
      <alignment vertical="center" wrapText="1"/>
    </xf>
    <xf numFmtId="49" fontId="19" fillId="0" borderId="0" xfId="0" applyNumberFormat="1" applyFont="1" applyAlignment="1">
      <alignment horizontal="right" vertical="top" wrapText="1"/>
    </xf>
    <xf numFmtId="49" fontId="13" fillId="0" borderId="0" xfId="2" applyNumberFormat="1" applyFont="1" applyAlignment="1">
      <alignment vertical="center"/>
    </xf>
    <xf numFmtId="0" fontId="27" fillId="0" borderId="0" xfId="0" applyFont="1" applyAlignment="1">
      <alignment horizontal="center" vertical="center"/>
    </xf>
    <xf numFmtId="0" fontId="28" fillId="0" borderId="0" xfId="0" applyFont="1"/>
    <xf numFmtId="0" fontId="0" fillId="0" borderId="15" xfId="0" applyBorder="1" applyAlignment="1">
      <alignment horizontal="center"/>
    </xf>
    <xf numFmtId="0" fontId="0" fillId="0" borderId="47" xfId="0" applyBorder="1" applyAlignment="1">
      <alignment horizontal="center"/>
    </xf>
    <xf numFmtId="0" fontId="0" fillId="0" borderId="15" xfId="0" applyBorder="1" applyAlignment="1">
      <alignment horizontal="center" vertical="center"/>
    </xf>
    <xf numFmtId="0" fontId="0" fillId="5" borderId="15" xfId="0" applyFill="1" applyBorder="1" applyAlignment="1">
      <alignment horizontal="center"/>
    </xf>
    <xf numFmtId="0" fontId="0" fillId="0" borderId="14" xfId="0" applyBorder="1" applyAlignment="1">
      <alignment horizontal="center"/>
    </xf>
    <xf numFmtId="0" fontId="16" fillId="0" borderId="15" xfId="0" applyFont="1" applyBorder="1" applyAlignment="1">
      <alignment horizontal="center"/>
    </xf>
    <xf numFmtId="0" fontId="0" fillId="0" borderId="47" xfId="0" applyBorder="1" applyAlignment="1">
      <alignment horizontal="center" vertical="center"/>
    </xf>
    <xf numFmtId="0" fontId="30" fillId="6" borderId="15" xfId="0" applyFont="1" applyFill="1" applyBorder="1" applyAlignment="1">
      <alignment horizontal="center"/>
    </xf>
    <xf numFmtId="0" fontId="30" fillId="6" borderId="47" xfId="0" applyFont="1" applyFill="1" applyBorder="1" applyAlignment="1">
      <alignment horizontal="center"/>
    </xf>
    <xf numFmtId="0" fontId="0" fillId="5" borderId="47" xfId="0" applyFill="1" applyBorder="1" applyAlignment="1">
      <alignment horizontal="center"/>
    </xf>
    <xf numFmtId="0" fontId="0" fillId="0" borderId="14" xfId="0" applyBorder="1" applyAlignment="1">
      <alignment horizontal="center" vertical="center"/>
    </xf>
    <xf numFmtId="0" fontId="0" fillId="8" borderId="15" xfId="0" applyFill="1" applyBorder="1" applyAlignment="1">
      <alignment horizontal="center"/>
    </xf>
    <xf numFmtId="0" fontId="0" fillId="9" borderId="15" xfId="0" applyFill="1" applyBorder="1" applyAlignment="1">
      <alignment horizontal="center" vertical="center"/>
    </xf>
    <xf numFmtId="0" fontId="0" fillId="9" borderId="15" xfId="0" applyFill="1" applyBorder="1" applyAlignment="1">
      <alignment horizontal="center"/>
    </xf>
    <xf numFmtId="0" fontId="0" fillId="10" borderId="15" xfId="0" applyFill="1" applyBorder="1" applyAlignment="1">
      <alignment horizontal="center"/>
    </xf>
    <xf numFmtId="0" fontId="0" fillId="11" borderId="15" xfId="0" applyFill="1" applyBorder="1" applyAlignment="1">
      <alignment horizontal="center"/>
    </xf>
    <xf numFmtId="0" fontId="0" fillId="0" borderId="48" xfId="0" applyBorder="1" applyAlignment="1">
      <alignment horizontal="center" vertical="center"/>
    </xf>
    <xf numFmtId="0" fontId="0" fillId="5" borderId="15" xfId="0" applyFill="1" applyBorder="1" applyAlignment="1">
      <alignment horizontal="center" vertical="center"/>
    </xf>
    <xf numFmtId="0" fontId="0" fillId="5" borderId="47" xfId="0" applyFill="1" applyBorder="1" applyAlignment="1">
      <alignment horizontal="center" vertical="center"/>
    </xf>
    <xf numFmtId="0" fontId="0" fillId="5" borderId="14" xfId="0" applyFill="1" applyBorder="1" applyAlignment="1">
      <alignment horizontal="center" vertical="center"/>
    </xf>
    <xf numFmtId="0" fontId="30" fillId="6" borderId="15" xfId="0" applyFont="1" applyFill="1" applyBorder="1" applyAlignment="1">
      <alignment horizontal="center" vertical="center"/>
    </xf>
    <xf numFmtId="0" fontId="30" fillId="9" borderId="15" xfId="0" applyFont="1" applyFill="1" applyBorder="1" applyAlignment="1">
      <alignment horizontal="center" vertical="center"/>
    </xf>
    <xf numFmtId="0" fontId="30" fillId="9" borderId="47" xfId="0" applyFont="1" applyFill="1" applyBorder="1" applyAlignment="1">
      <alignment horizontal="center" vertical="center"/>
    </xf>
    <xf numFmtId="0" fontId="30" fillId="9" borderId="14" xfId="0" applyFont="1" applyFill="1" applyBorder="1" applyAlignment="1">
      <alignment horizontal="center" vertical="center"/>
    </xf>
    <xf numFmtId="0" fontId="16" fillId="0" borderId="15" xfId="0" applyFont="1" applyBorder="1" applyAlignment="1">
      <alignment horizontal="center" vertical="center"/>
    </xf>
    <xf numFmtId="0" fontId="0" fillId="0" borderId="0" xfId="0" applyAlignment="1">
      <alignment horizontal="center"/>
    </xf>
    <xf numFmtId="0" fontId="0" fillId="5" borderId="14" xfId="0" applyFill="1" applyBorder="1" applyAlignment="1">
      <alignment horizontal="center"/>
    </xf>
    <xf numFmtId="0" fontId="0" fillId="7" borderId="15" xfId="0" applyFill="1" applyBorder="1" applyAlignment="1">
      <alignment horizontal="center"/>
    </xf>
    <xf numFmtId="0" fontId="29" fillId="0" borderId="47" xfId="0" applyFont="1" applyBorder="1" applyAlignment="1">
      <alignment vertical="top"/>
    </xf>
    <xf numFmtId="0" fontId="0" fillId="0" borderId="15" xfId="0" applyBorder="1" applyAlignment="1">
      <alignment vertical="top"/>
    </xf>
    <xf numFmtId="0" fontId="0" fillId="0" borderId="47" xfId="0" applyBorder="1" applyAlignment="1">
      <alignment vertical="top"/>
    </xf>
    <xf numFmtId="49" fontId="16" fillId="0" borderId="5" xfId="0" applyNumberFormat="1" applyFont="1" applyBorder="1" applyAlignment="1">
      <alignment vertical="top"/>
    </xf>
    <xf numFmtId="49" fontId="0" fillId="0" borderId="5" xfId="0" applyNumberFormat="1" applyBorder="1" applyAlignment="1">
      <alignment vertical="center"/>
    </xf>
    <xf numFmtId="0" fontId="0" fillId="0" borderId="15" xfId="0" applyBorder="1" applyAlignment="1">
      <alignment vertical="center"/>
    </xf>
    <xf numFmtId="0" fontId="0" fillId="0" borderId="15" xfId="0" applyBorder="1" applyAlignment="1">
      <alignment horizontal="center" vertical="top"/>
    </xf>
    <xf numFmtId="0" fontId="0" fillId="5" borderId="15" xfId="0" applyFill="1" applyBorder="1" applyAlignment="1">
      <alignment vertical="top"/>
    </xf>
    <xf numFmtId="49" fontId="0" fillId="0" borderId="5" xfId="0" applyNumberFormat="1" applyBorder="1" applyAlignment="1">
      <alignment vertical="top"/>
    </xf>
    <xf numFmtId="0" fontId="0" fillId="0" borderId="15" xfId="0" applyBorder="1"/>
    <xf numFmtId="0" fontId="0" fillId="0" borderId="47" xfId="0" applyBorder="1"/>
    <xf numFmtId="0" fontId="0" fillId="0" borderId="5" xfId="0" applyBorder="1"/>
    <xf numFmtId="49" fontId="0" fillId="0" borderId="47" xfId="0" quotePrefix="1" applyNumberFormat="1" applyBorder="1" applyAlignment="1">
      <alignment vertical="top"/>
    </xf>
    <xf numFmtId="0" fontId="0" fillId="0" borderId="14" xfId="0" applyBorder="1" applyAlignment="1">
      <alignment vertical="top"/>
    </xf>
    <xf numFmtId="2" fontId="0" fillId="0" borderId="5" xfId="0" applyNumberFormat="1" applyBorder="1" applyAlignment="1">
      <alignment horizontal="center"/>
    </xf>
    <xf numFmtId="49" fontId="0" fillId="0" borderId="0" xfId="0" applyNumberFormat="1" applyAlignment="1">
      <alignment vertical="center"/>
    </xf>
    <xf numFmtId="0" fontId="16" fillId="0" borderId="15" xfId="0" applyFont="1" applyBorder="1" applyAlignment="1">
      <alignment vertical="top"/>
    </xf>
    <xf numFmtId="0" fontId="0" fillId="0" borderId="47" xfId="0" applyBorder="1" applyAlignment="1">
      <alignment vertical="center"/>
    </xf>
    <xf numFmtId="0" fontId="0" fillId="7" borderId="15" xfId="0" applyFill="1" applyBorder="1" applyAlignment="1">
      <alignment vertical="top"/>
    </xf>
    <xf numFmtId="0" fontId="0" fillId="5" borderId="47" xfId="0" applyFill="1" applyBorder="1" applyAlignment="1">
      <alignment vertical="top"/>
    </xf>
    <xf numFmtId="49" fontId="0" fillId="10" borderId="5" xfId="0" applyNumberFormat="1" applyFill="1" applyBorder="1" applyAlignment="1">
      <alignment vertical="center"/>
    </xf>
    <xf numFmtId="49" fontId="0" fillId="9" borderId="5" xfId="0" applyNumberFormat="1" applyFill="1" applyBorder="1" applyAlignment="1">
      <alignment vertical="top"/>
    </xf>
    <xf numFmtId="0" fontId="0" fillId="5" borderId="15" xfId="0" applyFill="1" applyBorder="1" applyAlignment="1">
      <alignment vertical="center"/>
    </xf>
    <xf numFmtId="0" fontId="0" fillId="5" borderId="47" xfId="0" applyFill="1" applyBorder="1" applyAlignment="1">
      <alignment vertical="center"/>
    </xf>
    <xf numFmtId="0" fontId="0" fillId="12" borderId="15" xfId="0" applyFill="1" applyBorder="1" applyAlignment="1">
      <alignment vertical="top"/>
    </xf>
    <xf numFmtId="0" fontId="0" fillId="0" borderId="5" xfId="0" applyBorder="1" applyAlignment="1">
      <alignment vertical="center"/>
    </xf>
    <xf numFmtId="0" fontId="0" fillId="0" borderId="14" xfId="0" applyBorder="1" applyAlignment="1">
      <alignment vertical="center"/>
    </xf>
    <xf numFmtId="49" fontId="0" fillId="0" borderId="15" xfId="0" applyNumberFormat="1" applyBorder="1" applyAlignment="1">
      <alignment vertical="center"/>
    </xf>
    <xf numFmtId="49" fontId="0" fillId="0" borderId="47" xfId="0" applyNumberFormat="1" applyBorder="1" applyAlignment="1">
      <alignment vertical="center"/>
    </xf>
    <xf numFmtId="49" fontId="0" fillId="0" borderId="15" xfId="0" applyNumberFormat="1" applyBorder="1" applyAlignment="1">
      <alignment vertical="top"/>
    </xf>
    <xf numFmtId="0" fontId="0" fillId="13" borderId="15" xfId="0" applyFill="1" applyBorder="1" applyAlignment="1">
      <alignment vertical="top"/>
    </xf>
    <xf numFmtId="49" fontId="0" fillId="0" borderId="0" xfId="0" applyNumberFormat="1" applyAlignment="1">
      <alignment vertical="top"/>
    </xf>
    <xf numFmtId="0" fontId="0" fillId="4" borderId="0" xfId="0" applyFill="1" applyAlignment="1">
      <alignment vertical="top"/>
    </xf>
    <xf numFmtId="0" fontId="0" fillId="4" borderId="0" xfId="0" applyFill="1" applyAlignment="1">
      <alignment vertical="center"/>
    </xf>
    <xf numFmtId="2" fontId="0" fillId="13" borderId="5" xfId="0" applyNumberFormat="1" applyFill="1" applyBorder="1" applyAlignment="1">
      <alignment horizontal="center"/>
    </xf>
    <xf numFmtId="0" fontId="0" fillId="9" borderId="15" xfId="0" applyFill="1" applyBorder="1" applyAlignment="1">
      <alignment vertical="center"/>
    </xf>
    <xf numFmtId="0" fontId="0" fillId="9" borderId="15" xfId="0" applyFill="1" applyBorder="1" applyAlignment="1">
      <alignment vertical="top"/>
    </xf>
    <xf numFmtId="0" fontId="0" fillId="10" borderId="15" xfId="0" applyFill="1" applyBorder="1" applyAlignment="1">
      <alignment vertical="top"/>
    </xf>
    <xf numFmtId="49" fontId="0" fillId="5" borderId="5" xfId="0" applyNumberFormat="1" applyFill="1" applyBorder="1" applyAlignment="1">
      <alignment vertical="top"/>
    </xf>
    <xf numFmtId="49" fontId="33" fillId="0" borderId="0" xfId="0" applyNumberFormat="1" applyFont="1" applyAlignment="1">
      <alignment vertical="top" wrapText="1"/>
    </xf>
    <xf numFmtId="49" fontId="0" fillId="5" borderId="0" xfId="0" applyNumberFormat="1" applyFill="1" applyAlignment="1">
      <alignment vertical="top"/>
    </xf>
    <xf numFmtId="0" fontId="0" fillId="11" borderId="15" xfId="0" applyFill="1" applyBorder="1" applyAlignment="1">
      <alignment vertical="top"/>
    </xf>
    <xf numFmtId="2" fontId="0" fillId="4" borderId="5" xfId="0" applyNumberFormat="1" applyFill="1" applyBorder="1" applyAlignment="1">
      <alignment horizontal="center"/>
    </xf>
    <xf numFmtId="49" fontId="0" fillId="0" borderId="0" xfId="0" applyNumberFormat="1" applyAlignment="1">
      <alignment horizontal="left" vertical="center"/>
    </xf>
    <xf numFmtId="0" fontId="0" fillId="9" borderId="47" xfId="0" applyFill="1" applyBorder="1" applyAlignment="1">
      <alignment vertical="center"/>
    </xf>
    <xf numFmtId="0" fontId="0" fillId="0" borderId="48" xfId="0" applyBorder="1" applyAlignment="1">
      <alignment vertical="center"/>
    </xf>
    <xf numFmtId="49" fontId="0" fillId="5" borderId="0" xfId="0" applyNumberFormat="1" applyFill="1" applyAlignment="1">
      <alignment vertical="center"/>
    </xf>
    <xf numFmtId="0" fontId="0" fillId="5" borderId="14" xfId="0" applyFill="1" applyBorder="1" applyAlignment="1">
      <alignment vertical="center"/>
    </xf>
    <xf numFmtId="0" fontId="30" fillId="6" borderId="15" xfId="0" applyFont="1" applyFill="1" applyBorder="1" applyAlignment="1">
      <alignment vertical="center"/>
    </xf>
    <xf numFmtId="49" fontId="0" fillId="13" borderId="0" xfId="0" applyNumberFormat="1" applyFill="1" applyAlignment="1">
      <alignment vertical="top"/>
    </xf>
    <xf numFmtId="0" fontId="0" fillId="9" borderId="47" xfId="0" applyFill="1" applyBorder="1" applyAlignment="1">
      <alignment vertical="top"/>
    </xf>
    <xf numFmtId="0" fontId="0" fillId="9" borderId="14" xfId="0" applyFill="1" applyBorder="1" applyAlignment="1">
      <alignment vertical="top"/>
    </xf>
    <xf numFmtId="0" fontId="0" fillId="5" borderId="14" xfId="0" applyFill="1" applyBorder="1" applyAlignment="1">
      <alignment vertical="top"/>
    </xf>
    <xf numFmtId="49" fontId="0" fillId="0" borderId="0" xfId="0" applyNumberFormat="1"/>
    <xf numFmtId="0" fontId="34" fillId="14" borderId="0" xfId="0" applyFont="1" applyFill="1"/>
    <xf numFmtId="0" fontId="35" fillId="0" borderId="0" xfId="0" applyFont="1" applyAlignment="1">
      <alignment horizontal="center" vertical="center"/>
    </xf>
    <xf numFmtId="0" fontId="3" fillId="0" borderId="0" xfId="0" applyFont="1" applyAlignment="1">
      <alignment vertical="center"/>
    </xf>
    <xf numFmtId="0" fontId="36" fillId="0" borderId="0" xfId="0" applyFont="1"/>
    <xf numFmtId="0" fontId="37" fillId="0" borderId="0" xfId="0" applyFont="1"/>
    <xf numFmtId="0" fontId="38" fillId="0" borderId="0" xfId="0" applyFont="1"/>
    <xf numFmtId="0" fontId="0" fillId="0" borderId="0" xfId="0" applyAlignment="1">
      <alignment wrapText="1"/>
    </xf>
    <xf numFmtId="49" fontId="5" fillId="0" borderId="0" xfId="0" applyNumberFormat="1" applyFont="1" applyAlignment="1">
      <alignment horizontal="left" vertical="top" wrapText="1" indent="3"/>
    </xf>
    <xf numFmtId="49" fontId="5" fillId="0" borderId="0" xfId="0" applyNumberFormat="1" applyFont="1"/>
    <xf numFmtId="49" fontId="16" fillId="0" borderId="0" xfId="0" applyNumberFormat="1" applyFont="1"/>
    <xf numFmtId="49" fontId="13" fillId="0" borderId="0" xfId="0" applyNumberFormat="1" applyFont="1" applyAlignment="1">
      <alignment horizontal="center" vertical="center"/>
    </xf>
    <xf numFmtId="49" fontId="13" fillId="0" borderId="3" xfId="0" applyNumberFormat="1" applyFont="1" applyBorder="1" applyAlignment="1">
      <alignment horizontal="center" vertical="center"/>
    </xf>
    <xf numFmtId="49" fontId="15" fillId="2" borderId="6" xfId="0" applyNumberFormat="1" applyFont="1" applyFill="1" applyBorder="1" applyAlignment="1">
      <alignment horizontal="center" vertical="center"/>
    </xf>
    <xf numFmtId="49" fontId="13" fillId="0" borderId="8" xfId="0" applyNumberFormat="1" applyFont="1" applyBorder="1" applyAlignment="1">
      <alignment horizontal="center" vertical="center"/>
    </xf>
    <xf numFmtId="49" fontId="15" fillId="0" borderId="8" xfId="0" applyNumberFormat="1" applyFont="1" applyBorder="1" applyAlignment="1">
      <alignment horizontal="center" vertical="center"/>
    </xf>
    <xf numFmtId="49" fontId="15" fillId="0" borderId="6" xfId="0" applyNumberFormat="1" applyFont="1" applyBorder="1" applyAlignment="1">
      <alignment horizontal="center" vertical="center"/>
    </xf>
    <xf numFmtId="49" fontId="13" fillId="0" borderId="13" xfId="0" applyNumberFormat="1" applyFont="1" applyBorder="1" applyAlignment="1">
      <alignment horizontal="center" vertical="center"/>
    </xf>
    <xf numFmtId="49" fontId="15" fillId="0" borderId="5" xfId="0" applyNumberFormat="1" applyFont="1" applyBorder="1" applyAlignment="1">
      <alignment horizontal="center" vertical="center"/>
    </xf>
    <xf numFmtId="49" fontId="13" fillId="0" borderId="18" xfId="0" applyNumberFormat="1" applyFont="1" applyBorder="1" applyAlignment="1">
      <alignment horizontal="center" vertical="center"/>
    </xf>
    <xf numFmtId="49" fontId="16" fillId="0" borderId="20" xfId="0" applyNumberFormat="1" applyFont="1" applyBorder="1" applyAlignment="1">
      <alignment horizontal="center"/>
    </xf>
    <xf numFmtId="49" fontId="16" fillId="0" borderId="18" xfId="0" applyNumberFormat="1" applyFont="1" applyBorder="1" applyAlignment="1">
      <alignment horizontal="center"/>
    </xf>
    <xf numFmtId="49" fontId="13" fillId="0" borderId="16" xfId="0" applyNumberFormat="1" applyFont="1" applyBorder="1" applyAlignment="1">
      <alignment horizontal="center" vertical="center"/>
    </xf>
    <xf numFmtId="49" fontId="15" fillId="0" borderId="14" xfId="0" applyNumberFormat="1" applyFont="1" applyBorder="1" applyAlignment="1">
      <alignment horizontal="center" vertical="center"/>
    </xf>
    <xf numFmtId="49" fontId="11" fillId="0" borderId="0" xfId="0" applyNumberFormat="1" applyFont="1"/>
    <xf numFmtId="49" fontId="12" fillId="0" borderId="16" xfId="0" applyNumberFormat="1" applyFont="1" applyBorder="1" applyAlignment="1">
      <alignment horizontal="center" vertical="top" wrapText="1"/>
    </xf>
    <xf numFmtId="49" fontId="11" fillId="0" borderId="0" xfId="0" applyNumberFormat="1" applyFont="1" applyAlignment="1">
      <alignment horizontal="center" vertical="top" wrapText="1"/>
    </xf>
    <xf numFmtId="49" fontId="6" fillId="0" borderId="16" xfId="0" applyNumberFormat="1" applyFont="1" applyBorder="1" applyAlignment="1">
      <alignment horizontal="center" vertical="top" wrapText="1"/>
    </xf>
    <xf numFmtId="49" fontId="5" fillId="0" borderId="20" xfId="0" applyNumberFormat="1" applyFont="1" applyBorder="1" applyAlignment="1">
      <alignment horizontal="center" vertical="top" wrapText="1"/>
    </xf>
    <xf numFmtId="49" fontId="5" fillId="0" borderId="18" xfId="0" applyNumberFormat="1" applyFont="1" applyBorder="1" applyAlignment="1">
      <alignment horizontal="center" vertical="top" wrapText="1"/>
    </xf>
    <xf numFmtId="49" fontId="13" fillId="0" borderId="22" xfId="0" applyNumberFormat="1" applyFont="1" applyBorder="1" applyAlignment="1">
      <alignment horizontal="center" vertical="center"/>
    </xf>
    <xf numFmtId="49" fontId="15" fillId="0" borderId="13" xfId="0" applyNumberFormat="1" applyFont="1" applyBorder="1" applyAlignment="1">
      <alignment horizontal="center" vertical="center"/>
    </xf>
    <xf numFmtId="49" fontId="13" fillId="0" borderId="27" xfId="0" applyNumberFormat="1" applyFont="1" applyBorder="1" applyAlignment="1">
      <alignment horizontal="center" vertical="center"/>
    </xf>
    <xf numFmtId="49" fontId="4" fillId="0" borderId="0" xfId="0" applyNumberFormat="1" applyFont="1"/>
    <xf numFmtId="49" fontId="5" fillId="0" borderId="0" xfId="0" applyNumberFormat="1" applyFont="1" applyAlignment="1">
      <alignment horizontal="left" indent="4"/>
    </xf>
    <xf numFmtId="49" fontId="5" fillId="0" borderId="0" xfId="0" applyNumberFormat="1" applyFont="1" applyAlignment="1">
      <alignment horizontal="left" indent="7"/>
    </xf>
    <xf numFmtId="49" fontId="4" fillId="0" borderId="0" xfId="0" applyNumberFormat="1" applyFont="1" applyAlignment="1">
      <alignment horizontal="left" indent="3"/>
    </xf>
    <xf numFmtId="49" fontId="22" fillId="0" borderId="2" xfId="0" applyNumberFormat="1" applyFont="1" applyBorder="1" applyAlignment="1">
      <alignment vertical="center"/>
    </xf>
    <xf numFmtId="49" fontId="15" fillId="2" borderId="16" xfId="0" applyNumberFormat="1" applyFont="1" applyFill="1" applyBorder="1" applyAlignment="1">
      <alignment horizontal="center" vertical="center"/>
    </xf>
    <xf numFmtId="49" fontId="13" fillId="0" borderId="0" xfId="0" applyNumberFormat="1" applyFont="1" applyAlignment="1">
      <alignment vertical="center"/>
    </xf>
    <xf numFmtId="49" fontId="18" fillId="0" borderId="0" xfId="0" applyNumberFormat="1" applyFont="1" applyAlignment="1">
      <alignment horizontal="right" vertical="center"/>
    </xf>
    <xf numFmtId="49" fontId="15" fillId="0" borderId="16" xfId="0" applyNumberFormat="1" applyFont="1" applyBorder="1" applyAlignment="1">
      <alignment vertical="center"/>
    </xf>
    <xf numFmtId="49" fontId="13" fillId="0" borderId="43" xfId="0" applyNumberFormat="1" applyFont="1" applyBorder="1" applyAlignment="1">
      <alignment horizontal="center" vertical="center"/>
    </xf>
    <xf numFmtId="49" fontId="10" fillId="0" borderId="5" xfId="1" applyNumberFormat="1" applyFont="1" applyBorder="1" applyAlignment="1">
      <alignment horizontal="center"/>
    </xf>
    <xf numFmtId="49" fontId="13" fillId="0" borderId="2" xfId="0" applyNumberFormat="1" applyFont="1" applyBorder="1" applyAlignment="1">
      <alignment horizontal="center" vertical="center"/>
    </xf>
    <xf numFmtId="49" fontId="15" fillId="2" borderId="5" xfId="0" applyNumberFormat="1" applyFont="1" applyFill="1" applyBorder="1" applyAlignment="1">
      <alignment horizontal="center" vertical="center"/>
    </xf>
    <xf numFmtId="49" fontId="15" fillId="0" borderId="0" xfId="0" applyNumberFormat="1" applyFont="1" applyAlignment="1">
      <alignment horizontal="center" vertical="center"/>
    </xf>
    <xf numFmtId="49" fontId="13" fillId="0" borderId="12" xfId="0" applyNumberFormat="1" applyFont="1" applyBorder="1" applyAlignment="1">
      <alignment horizontal="center" vertical="center"/>
    </xf>
    <xf numFmtId="49" fontId="5" fillId="3" borderId="5" xfId="1" applyNumberFormat="1" applyFont="1" applyFill="1" applyBorder="1" applyAlignment="1">
      <alignment horizontal="center" vertical="top" wrapText="1"/>
    </xf>
    <xf numFmtId="49" fontId="13" fillId="0" borderId="21" xfId="0" applyNumberFormat="1" applyFont="1" applyBorder="1" applyAlignment="1">
      <alignment horizontal="center" vertical="center"/>
    </xf>
    <xf numFmtId="49" fontId="16" fillId="0" borderId="24" xfId="0" applyNumberFormat="1" applyFont="1" applyBorder="1"/>
    <xf numFmtId="49" fontId="13" fillId="0" borderId="26" xfId="0" applyNumberFormat="1" applyFont="1" applyBorder="1" applyAlignment="1">
      <alignment horizontal="center" vertical="center"/>
    </xf>
    <xf numFmtId="49" fontId="13" fillId="10" borderId="0" xfId="0" applyNumberFormat="1" applyFont="1" applyFill="1" applyAlignment="1">
      <alignment horizontal="center" vertical="center"/>
    </xf>
    <xf numFmtId="0" fontId="13" fillId="0" borderId="0" xfId="0" applyNumberFormat="1" applyFont="1" applyAlignment="1">
      <alignment horizontal="center" vertical="center"/>
    </xf>
    <xf numFmtId="0" fontId="13" fillId="4" borderId="43" xfId="0" applyFont="1" applyFill="1" applyBorder="1" applyAlignment="1">
      <alignment vertical="center" wrapText="1"/>
    </xf>
    <xf numFmtId="0" fontId="13" fillId="0" borderId="0" xfId="2" applyFont="1" applyBorder="1" applyAlignment="1">
      <alignment vertical="center" wrapText="1"/>
    </xf>
    <xf numFmtId="0" fontId="13" fillId="0" borderId="0" xfId="2" applyFont="1" applyBorder="1" applyAlignment="1">
      <alignment horizontal="center" vertical="center"/>
    </xf>
    <xf numFmtId="0" fontId="5" fillId="0" borderId="49" xfId="0" applyFont="1" applyBorder="1"/>
    <xf numFmtId="0" fontId="5" fillId="0" borderId="50" xfId="0" applyFont="1" applyBorder="1"/>
    <xf numFmtId="0" fontId="5" fillId="0" borderId="0" xfId="0" applyFont="1" applyAlignment="1">
      <alignment vertical="top" wrapText="1"/>
    </xf>
    <xf numFmtId="0" fontId="12" fillId="0" borderId="51" xfId="0" applyFont="1" applyBorder="1" applyAlignment="1">
      <alignment vertical="top" wrapText="1"/>
    </xf>
    <xf numFmtId="0" fontId="12" fillId="0" borderId="20" xfId="0" applyFont="1" applyBorder="1" applyAlignment="1">
      <alignment vertical="top" wrapText="1"/>
    </xf>
    <xf numFmtId="0" fontId="12" fillId="0" borderId="20" xfId="0" applyFont="1" applyBorder="1" applyAlignment="1">
      <alignment horizontal="center" vertical="top" wrapText="1"/>
    </xf>
    <xf numFmtId="0" fontId="12" fillId="0" borderId="0" xfId="0" applyFont="1"/>
    <xf numFmtId="0" fontId="12" fillId="0" borderId="0" xfId="0" applyFont="1" applyBorder="1" applyAlignment="1">
      <alignment vertical="top" wrapText="1"/>
    </xf>
    <xf numFmtId="0" fontId="12" fillId="0" borderId="50" xfId="0" applyFont="1" applyBorder="1"/>
    <xf numFmtId="0" fontId="5" fillId="0" borderId="0" xfId="0" applyFont="1" applyBorder="1" applyAlignment="1">
      <alignment vertical="top" wrapText="1"/>
    </xf>
    <xf numFmtId="0" fontId="12" fillId="0" borderId="19" xfId="0" applyFont="1" applyBorder="1" applyAlignment="1">
      <alignment vertical="top" wrapText="1"/>
    </xf>
    <xf numFmtId="0" fontId="12" fillId="0" borderId="0" xfId="0" applyFont="1" applyAlignment="1">
      <alignment vertical="top" wrapText="1"/>
    </xf>
    <xf numFmtId="0" fontId="40" fillId="0" borderId="50" xfId="0" applyFont="1" applyBorder="1"/>
    <xf numFmtId="0" fontId="41" fillId="0" borderId="20" xfId="0" applyFont="1" applyBorder="1" applyAlignment="1">
      <alignment vertical="top" wrapText="1"/>
    </xf>
    <xf numFmtId="0" fontId="41" fillId="0" borderId="20" xfId="0" applyFont="1" applyBorder="1" applyAlignment="1">
      <alignment horizontal="center" vertical="top" wrapText="1"/>
    </xf>
    <xf numFmtId="0" fontId="41" fillId="0" borderId="0" xfId="0" applyFont="1"/>
    <xf numFmtId="0" fontId="41" fillId="0" borderId="0" xfId="0" applyFont="1" applyAlignment="1">
      <alignment vertical="top" wrapText="1"/>
    </xf>
    <xf numFmtId="0" fontId="6" fillId="0" borderId="28" xfId="0" applyFont="1" applyBorder="1" applyAlignment="1">
      <alignment horizontal="center" vertical="top" wrapText="1"/>
    </xf>
    <xf numFmtId="0" fontId="12" fillId="0" borderId="21" xfId="0" applyFont="1" applyBorder="1" applyAlignment="1">
      <alignment vertical="top" wrapText="1"/>
    </xf>
    <xf numFmtId="0" fontId="12" fillId="0" borderId="21" xfId="0" applyFont="1" applyBorder="1" applyAlignment="1">
      <alignment horizontal="center" vertical="top" wrapText="1"/>
    </xf>
    <xf numFmtId="0" fontId="12" fillId="0" borderId="28" xfId="0" applyFont="1" applyBorder="1" applyAlignment="1">
      <alignment horizontal="center" vertical="top" wrapText="1"/>
    </xf>
    <xf numFmtId="0" fontId="5" fillId="0" borderId="0" xfId="0" applyFont="1" applyBorder="1" applyAlignment="1">
      <alignment horizontal="center" vertical="top" wrapText="1"/>
    </xf>
    <xf numFmtId="0" fontId="12" fillId="0" borderId="0" xfId="0" applyFont="1" applyBorder="1" applyAlignment="1">
      <alignment horizontal="center" vertical="top" wrapText="1"/>
    </xf>
    <xf numFmtId="0" fontId="12" fillId="0" borderId="12" xfId="0" applyFont="1" applyBorder="1" applyAlignment="1">
      <alignment vertical="top" wrapText="1"/>
    </xf>
    <xf numFmtId="0" fontId="12" fillId="0" borderId="12" xfId="0" applyFont="1" applyBorder="1" applyAlignment="1">
      <alignment horizontal="center" vertical="top" wrapText="1"/>
    </xf>
    <xf numFmtId="0" fontId="12" fillId="0" borderId="18" xfId="0" applyFont="1" applyBorder="1" applyAlignment="1">
      <alignment horizontal="center" vertical="top" wrapText="1"/>
    </xf>
    <xf numFmtId="0" fontId="12" fillId="0" borderId="0" xfId="0" applyFont="1" applyAlignment="1">
      <alignment vertical="top"/>
    </xf>
    <xf numFmtId="0" fontId="5" fillId="0" borderId="0" xfId="0" applyFont="1" applyAlignment="1">
      <alignment vertical="top"/>
    </xf>
    <xf numFmtId="0" fontId="40" fillId="0" borderId="0" xfId="0" applyFont="1"/>
    <xf numFmtId="0" fontId="12" fillId="0" borderId="5" xfId="0" applyFont="1" applyBorder="1" applyAlignment="1">
      <alignment vertical="top" wrapText="1"/>
    </xf>
    <xf numFmtId="0" fontId="12" fillId="0" borderId="0" xfId="0" applyFont="1" applyBorder="1" applyAlignment="1">
      <alignment horizontal="left" vertical="top" wrapText="1"/>
    </xf>
    <xf numFmtId="0" fontId="5" fillId="0" borderId="0" xfId="0" applyFont="1" applyBorder="1" applyAlignment="1">
      <alignment horizontal="left" vertical="top" wrapText="1"/>
    </xf>
    <xf numFmtId="0" fontId="12" fillId="0" borderId="16" xfId="0" applyFont="1" applyBorder="1" applyAlignment="1">
      <alignment vertical="top" wrapText="1"/>
    </xf>
    <xf numFmtId="0" fontId="12" fillId="0" borderId="18" xfId="0" applyFont="1" applyBorder="1" applyAlignment="1">
      <alignment vertical="top" wrapText="1"/>
    </xf>
    <xf numFmtId="0" fontId="5" fillId="0" borderId="50" xfId="0" applyFont="1" applyBorder="1" applyAlignment="1">
      <alignment vertical="top" wrapText="1"/>
    </xf>
    <xf numFmtId="0" fontId="6" fillId="0" borderId="0" xfId="0" applyFont="1"/>
    <xf numFmtId="0" fontId="6" fillId="0" borderId="50" xfId="0" applyFont="1" applyBorder="1"/>
    <xf numFmtId="0" fontId="6" fillId="0" borderId="5" xfId="0" applyFont="1" applyBorder="1" applyAlignment="1">
      <alignment vertical="top" wrapText="1"/>
    </xf>
    <xf numFmtId="0" fontId="6" fillId="0" borderId="0" xfId="0" applyFont="1" applyBorder="1" applyAlignment="1">
      <alignment vertical="top" wrapText="1"/>
    </xf>
    <xf numFmtId="0" fontId="6" fillId="0" borderId="20" xfId="0" applyFont="1" applyBorder="1" applyAlignment="1">
      <alignment vertical="top" wrapText="1"/>
    </xf>
    <xf numFmtId="0" fontId="6" fillId="0" borderId="20" xfId="0" applyFont="1" applyBorder="1" applyAlignment="1">
      <alignment horizontal="center" vertical="top" wrapText="1"/>
    </xf>
    <xf numFmtId="2" fontId="12" fillId="0" borderId="20" xfId="0" applyNumberFormat="1" applyFont="1" applyBorder="1" applyAlignment="1">
      <alignment vertical="top" wrapText="1"/>
    </xf>
    <xf numFmtId="2" fontId="12" fillId="0" borderId="20" xfId="0" applyNumberFormat="1" applyFont="1" applyBorder="1" applyAlignment="1">
      <alignment horizontal="center" vertical="top" wrapText="1"/>
    </xf>
    <xf numFmtId="2" fontId="11" fillId="0" borderId="0" xfId="0" applyNumberFormat="1" applyFont="1" applyAlignment="1">
      <alignment vertical="top"/>
    </xf>
    <xf numFmtId="2" fontId="12" fillId="0" borderId="0" xfId="0" applyNumberFormat="1" applyFont="1" applyAlignment="1">
      <alignment vertical="top" wrapText="1"/>
    </xf>
    <xf numFmtId="0" fontId="5" fillId="0" borderId="0" xfId="0" applyFont="1" applyBorder="1"/>
    <xf numFmtId="0" fontId="12" fillId="0" borderId="0" xfId="0" applyFont="1" applyBorder="1"/>
    <xf numFmtId="0" fontId="5" fillId="0" borderId="5" xfId="0" applyFont="1" applyBorder="1" applyAlignment="1">
      <alignment horizontal="center" vertical="top" wrapText="1"/>
    </xf>
    <xf numFmtId="0" fontId="5" fillId="0" borderId="51" xfId="0" applyFont="1" applyBorder="1" applyAlignment="1">
      <alignment vertical="top" wrapText="1"/>
    </xf>
    <xf numFmtId="0" fontId="5" fillId="0" borderId="51" xfId="0" applyFont="1" applyBorder="1" applyAlignment="1">
      <alignment horizontal="center" vertical="top" wrapText="1"/>
    </xf>
    <xf numFmtId="0" fontId="5" fillId="0" borderId="19" xfId="0" applyFont="1" applyBorder="1" applyAlignment="1">
      <alignment horizontal="center" vertical="top" wrapText="1"/>
    </xf>
    <xf numFmtId="0" fontId="12" fillId="0" borderId="19" xfId="0" applyFont="1" applyBorder="1" applyAlignment="1">
      <alignment horizontal="center" vertical="top" wrapText="1"/>
    </xf>
    <xf numFmtId="0" fontId="5" fillId="0" borderId="17" xfId="0" applyFont="1" applyBorder="1" applyAlignment="1">
      <alignment horizontal="center" vertical="top" wrapText="1"/>
    </xf>
    <xf numFmtId="0" fontId="12" fillId="0" borderId="51" xfId="0" applyFont="1" applyBorder="1" applyAlignment="1">
      <alignment horizontal="center" vertical="top" wrapText="1"/>
    </xf>
    <xf numFmtId="0" fontId="6" fillId="0" borderId="0" xfId="0" applyFont="1" applyAlignment="1">
      <alignment vertical="top" wrapText="1"/>
    </xf>
    <xf numFmtId="0" fontId="5" fillId="0" borderId="16" xfId="0" applyFont="1" applyBorder="1" applyAlignment="1">
      <alignment vertical="top" wrapText="1"/>
    </xf>
    <xf numFmtId="0" fontId="5" fillId="0" borderId="16" xfId="0" applyFont="1" applyBorder="1" applyAlignment="1">
      <alignment horizontal="center" vertical="top" wrapText="1"/>
    </xf>
    <xf numFmtId="0" fontId="5" fillId="0" borderId="21" xfId="0" applyFont="1" applyBorder="1" applyAlignment="1">
      <alignment horizontal="center" vertical="top" wrapText="1"/>
    </xf>
    <xf numFmtId="0" fontId="5" fillId="0" borderId="28" xfId="0" applyFont="1" applyBorder="1" applyAlignment="1">
      <alignment horizontal="center" vertical="top" wrapText="1"/>
    </xf>
    <xf numFmtId="0" fontId="5" fillId="0" borderId="12" xfId="0" applyFont="1" applyBorder="1" applyAlignment="1">
      <alignment horizontal="center" vertical="top" wrapText="1"/>
    </xf>
    <xf numFmtId="0" fontId="5" fillId="0" borderId="28" xfId="0" applyFont="1" applyBorder="1" applyAlignment="1">
      <alignment vertical="top" wrapText="1"/>
    </xf>
    <xf numFmtId="0" fontId="5" fillId="0" borderId="52" xfId="0" applyFont="1" applyBorder="1"/>
    <xf numFmtId="0" fontId="6" fillId="0" borderId="0" xfId="0" applyFont="1" applyBorder="1" applyAlignment="1">
      <alignment horizontal="center" vertical="top" wrapText="1"/>
    </xf>
    <xf numFmtId="0" fontId="4" fillId="0" borderId="0" xfId="0" applyNumberFormat="1" applyFont="1"/>
    <xf numFmtId="0" fontId="5" fillId="0" borderId="0" xfId="0" applyNumberFormat="1" applyFont="1" applyAlignment="1">
      <alignment horizontal="left" indent="4"/>
    </xf>
    <xf numFmtId="0" fontId="5" fillId="0" borderId="0" xfId="0" applyNumberFormat="1" applyFont="1" applyAlignment="1">
      <alignment horizontal="left" indent="7"/>
    </xf>
    <xf numFmtId="0" fontId="4" fillId="0" borderId="0" xfId="0" applyNumberFormat="1" applyFont="1" applyAlignment="1">
      <alignment horizontal="left" indent="3"/>
    </xf>
    <xf numFmtId="0" fontId="5" fillId="0" borderId="0" xfId="0" applyNumberFormat="1" applyFont="1"/>
    <xf numFmtId="0" fontId="5" fillId="0" borderId="0" xfId="0" applyNumberFormat="1" applyFont="1" applyAlignment="1">
      <alignment horizontal="left" vertical="top" wrapText="1" indent="3"/>
    </xf>
    <xf numFmtId="0" fontId="39" fillId="0" borderId="0" xfId="0" applyNumberFormat="1" applyFont="1"/>
    <xf numFmtId="0" fontId="6" fillId="0" borderId="5" xfId="0" applyNumberFormat="1" applyFont="1" applyBorder="1" applyAlignment="1">
      <alignment horizontal="center" vertical="top" wrapText="1"/>
    </xf>
    <xf numFmtId="0" fontId="5" fillId="0" borderId="19" xfId="0" applyNumberFormat="1" applyFont="1" applyBorder="1" applyAlignment="1">
      <alignment vertical="top" wrapText="1"/>
    </xf>
    <xf numFmtId="0" fontId="5" fillId="0" borderId="17" xfId="0" applyNumberFormat="1" applyFont="1" applyBorder="1" applyAlignment="1">
      <alignment vertical="top" wrapText="1"/>
    </xf>
    <xf numFmtId="0" fontId="12" fillId="0" borderId="51" xfId="0" applyNumberFormat="1" applyFont="1" applyBorder="1" applyAlignment="1">
      <alignment vertical="top" wrapText="1"/>
    </xf>
    <xf numFmtId="0" fontId="12" fillId="0" borderId="19" xfId="0" applyNumberFormat="1" applyFont="1" applyBorder="1" applyAlignment="1">
      <alignment vertical="top" wrapText="1"/>
    </xf>
    <xf numFmtId="0" fontId="41" fillId="0" borderId="19" xfId="0" applyNumberFormat="1" applyFont="1" applyBorder="1" applyAlignment="1">
      <alignment vertical="top" wrapText="1"/>
    </xf>
    <xf numFmtId="0" fontId="6" fillId="0" borderId="51" xfId="0" applyNumberFormat="1" applyFont="1" applyBorder="1" applyAlignment="1">
      <alignment horizontal="center" vertical="top" wrapText="1"/>
    </xf>
    <xf numFmtId="0" fontId="12" fillId="0" borderId="17" xfId="0" applyNumberFormat="1" applyFont="1" applyBorder="1" applyAlignment="1">
      <alignment vertical="top" wrapText="1"/>
    </xf>
    <xf numFmtId="0" fontId="12" fillId="0" borderId="5" xfId="0" applyNumberFormat="1" applyFont="1" applyBorder="1" applyAlignment="1">
      <alignment vertical="top" wrapText="1"/>
    </xf>
    <xf numFmtId="0" fontId="5" fillId="0" borderId="0" xfId="0" applyNumberFormat="1" applyFont="1" applyBorder="1" applyAlignment="1">
      <alignment vertical="top" wrapText="1"/>
    </xf>
    <xf numFmtId="0" fontId="5" fillId="0" borderId="5" xfId="0" applyNumberFormat="1" applyFont="1" applyBorder="1" applyAlignment="1">
      <alignment vertical="top" wrapText="1"/>
    </xf>
    <xf numFmtId="0" fontId="6" fillId="0" borderId="0" xfId="0" applyNumberFormat="1" applyFont="1"/>
    <xf numFmtId="0" fontId="6" fillId="0" borderId="5" xfId="0" applyNumberFormat="1" applyFont="1" applyBorder="1" applyAlignment="1">
      <alignment vertical="top" wrapText="1"/>
    </xf>
    <xf numFmtId="0" fontId="6" fillId="0" borderId="19" xfId="0" applyNumberFormat="1" applyFont="1" applyBorder="1" applyAlignment="1">
      <alignment vertical="top" wrapText="1"/>
    </xf>
    <xf numFmtId="0" fontId="12" fillId="0" borderId="19" xfId="0" quotePrefix="1" applyNumberFormat="1" applyFont="1" applyBorder="1" applyAlignment="1">
      <alignment vertical="top" wrapText="1"/>
    </xf>
    <xf numFmtId="0" fontId="11" fillId="0" borderId="0" xfId="0" applyNumberFormat="1" applyFont="1"/>
    <xf numFmtId="0" fontId="12" fillId="0" borderId="5" xfId="0" applyNumberFormat="1" applyFont="1" applyBorder="1" applyAlignment="1">
      <alignment horizontal="center" vertical="top" wrapText="1"/>
    </xf>
    <xf numFmtId="0" fontId="11" fillId="0" borderId="17" xfId="0" applyNumberFormat="1" applyFont="1" applyBorder="1" applyAlignment="1">
      <alignment vertical="top" wrapText="1"/>
    </xf>
    <xf numFmtId="0" fontId="5" fillId="0" borderId="48" xfId="0" applyNumberFormat="1" applyFont="1" applyBorder="1" applyAlignment="1">
      <alignment vertical="top" wrapText="1"/>
    </xf>
    <xf numFmtId="0" fontId="5" fillId="0" borderId="47" xfId="0" applyNumberFormat="1" applyFont="1" applyBorder="1" applyAlignment="1">
      <alignment vertical="top" wrapText="1"/>
    </xf>
    <xf numFmtId="0" fontId="5" fillId="0" borderId="51" xfId="0" applyNumberFormat="1" applyFont="1" applyBorder="1" applyAlignment="1">
      <alignment vertical="top" wrapText="1"/>
    </xf>
    <xf numFmtId="0" fontId="5" fillId="0" borderId="0" xfId="0" applyNumberFormat="1" applyFont="1" applyBorder="1"/>
    <xf numFmtId="0" fontId="6" fillId="0" borderId="0" xfId="0" applyNumberFormat="1" applyFont="1" applyBorder="1" applyAlignment="1">
      <alignment horizontal="center" vertical="top" wrapText="1"/>
    </xf>
    <xf numFmtId="0" fontId="13" fillId="0" borderId="12" xfId="0" applyNumberFormat="1" applyFont="1" applyBorder="1" applyAlignment="1">
      <alignment horizontal="center" vertical="center"/>
    </xf>
    <xf numFmtId="0" fontId="13" fillId="5" borderId="7" xfId="0" applyFont="1" applyFill="1" applyBorder="1" applyAlignment="1">
      <alignment vertical="center"/>
    </xf>
    <xf numFmtId="49" fontId="13" fillId="5" borderId="0" xfId="0" applyNumberFormat="1" applyFont="1" applyFill="1" applyAlignment="1">
      <alignment vertical="center"/>
    </xf>
    <xf numFmtId="0" fontId="13" fillId="5" borderId="0" xfId="0" applyFont="1" applyFill="1" applyAlignment="1">
      <alignment vertical="center" wrapText="1"/>
    </xf>
    <xf numFmtId="0" fontId="13" fillId="5" borderId="0" xfId="0" applyFont="1" applyFill="1" applyAlignment="1">
      <alignment horizontal="center" vertical="center"/>
    </xf>
    <xf numFmtId="49" fontId="13" fillId="5" borderId="0" xfId="0" applyNumberFormat="1" applyFont="1" applyFill="1" applyAlignment="1">
      <alignment horizontal="center" vertical="center"/>
    </xf>
    <xf numFmtId="49" fontId="13" fillId="5" borderId="8" xfId="0" applyNumberFormat="1" applyFont="1" applyFill="1" applyBorder="1" applyAlignment="1">
      <alignment horizontal="center" vertical="center"/>
    </xf>
    <xf numFmtId="0" fontId="16" fillId="5" borderId="0" xfId="0" applyFont="1" applyFill="1"/>
    <xf numFmtId="0" fontId="0" fillId="5" borderId="0" xfId="0" applyFill="1"/>
    <xf numFmtId="0" fontId="3" fillId="5" borderId="0" xfId="0" applyFont="1" applyFill="1"/>
    <xf numFmtId="49" fontId="13" fillId="4" borderId="41" xfId="2" applyNumberFormat="1" applyFont="1" applyFill="1" applyBorder="1" applyAlignment="1">
      <alignment vertical="center" wrapText="1"/>
    </xf>
    <xf numFmtId="0" fontId="0" fillId="4" borderId="0" xfId="0" applyFill="1"/>
    <xf numFmtId="0" fontId="13" fillId="4" borderId="12" xfId="2" applyFont="1" applyFill="1" applyBorder="1" applyAlignment="1">
      <alignment vertical="center" wrapText="1"/>
    </xf>
    <xf numFmtId="0" fontId="13" fillId="4" borderId="12" xfId="2" applyFont="1" applyFill="1" applyBorder="1" applyAlignment="1">
      <alignment horizontal="center" vertical="center" wrapText="1"/>
    </xf>
    <xf numFmtId="0" fontId="13" fillId="4" borderId="12" xfId="2" quotePrefix="1" applyFont="1" applyFill="1" applyBorder="1" applyAlignment="1">
      <alignment horizontal="center" vertical="center" wrapText="1"/>
    </xf>
    <xf numFmtId="0" fontId="13" fillId="4" borderId="13" xfId="2" applyFont="1" applyFill="1" applyBorder="1" applyAlignment="1">
      <alignment horizontal="center" vertical="center" wrapText="1"/>
    </xf>
    <xf numFmtId="0" fontId="3" fillId="4" borderId="0" xfId="0" applyFont="1" applyFill="1"/>
    <xf numFmtId="49" fontId="13" fillId="4" borderId="7" xfId="2" applyNumberFormat="1" applyFont="1" applyFill="1" applyBorder="1" applyAlignment="1">
      <alignment vertical="center" wrapText="1"/>
    </xf>
    <xf numFmtId="0" fontId="13" fillId="4" borderId="0" xfId="2" applyFont="1" applyFill="1" applyAlignment="1">
      <alignment vertical="center" wrapText="1"/>
    </xf>
    <xf numFmtId="0" fontId="13" fillId="4" borderId="0" xfId="2" applyFont="1" applyFill="1" applyAlignment="1">
      <alignment horizontal="center" vertical="center" wrapText="1"/>
    </xf>
    <xf numFmtId="0" fontId="13" fillId="4" borderId="0" xfId="2" quotePrefix="1" applyFont="1" applyFill="1" applyAlignment="1">
      <alignment horizontal="center" vertical="center" wrapText="1"/>
    </xf>
    <xf numFmtId="0" fontId="13" fillId="4" borderId="8" xfId="2" applyFont="1" applyFill="1" applyBorder="1" applyAlignment="1">
      <alignment horizontal="center" vertical="center" wrapText="1"/>
    </xf>
    <xf numFmtId="49" fontId="13" fillId="4" borderId="7" xfId="2" applyNumberFormat="1" applyFont="1" applyFill="1" applyBorder="1" applyAlignment="1">
      <alignment vertical="center"/>
    </xf>
    <xf numFmtId="0" fontId="13" fillId="4" borderId="0" xfId="2" applyFont="1" applyFill="1" applyAlignment="1">
      <alignment horizontal="center" vertical="center"/>
    </xf>
    <xf numFmtId="0" fontId="13" fillId="4" borderId="8" xfId="2" applyFont="1" applyFill="1" applyBorder="1" applyAlignment="1">
      <alignment horizontal="center" vertical="center"/>
    </xf>
    <xf numFmtId="49" fontId="13" fillId="0" borderId="5" xfId="0" applyNumberFormat="1" applyFont="1" applyBorder="1" applyAlignment="1">
      <alignment vertical="center"/>
    </xf>
    <xf numFmtId="0" fontId="13" fillId="0" borderId="41" xfId="2" applyNumberFormat="1" applyFont="1" applyBorder="1" applyAlignment="1">
      <alignment horizontal="left" vertical="center"/>
    </xf>
    <xf numFmtId="0" fontId="13" fillId="9" borderId="7" xfId="2" applyNumberFormat="1" applyFont="1" applyFill="1" applyBorder="1" applyAlignment="1">
      <alignment horizontal="left" vertical="center"/>
    </xf>
    <xf numFmtId="0" fontId="0" fillId="9" borderId="0" xfId="0" applyFill="1"/>
    <xf numFmtId="0" fontId="13" fillId="9" borderId="0" xfId="2" applyFont="1" applyFill="1" applyAlignment="1">
      <alignment horizontal="left" vertical="center"/>
    </xf>
    <xf numFmtId="0" fontId="13" fillId="9" borderId="0" xfId="2" applyFont="1" applyFill="1" applyAlignment="1">
      <alignment horizontal="center" vertical="center"/>
    </xf>
    <xf numFmtId="0" fontId="13" fillId="9" borderId="8" xfId="2" applyFont="1" applyFill="1" applyBorder="1" applyAlignment="1">
      <alignment horizontal="center" vertical="center"/>
    </xf>
    <xf numFmtId="0" fontId="3" fillId="9" borderId="0" xfId="0" applyFont="1" applyFill="1"/>
    <xf numFmtId="0" fontId="13" fillId="0" borderId="40" xfId="2" applyNumberFormat="1" applyFont="1" applyBorder="1" applyAlignment="1">
      <alignment horizontal="left" vertical="center" wrapText="1"/>
    </xf>
    <xf numFmtId="0" fontId="42" fillId="0" borderId="0" xfId="0" applyFont="1"/>
    <xf numFmtId="0" fontId="43" fillId="0" borderId="0" xfId="0" applyFont="1"/>
    <xf numFmtId="0" fontId="43" fillId="0" borderId="0" xfId="0" applyFont="1" applyAlignment="1">
      <alignment horizontal="left" vertical="top" wrapText="1"/>
    </xf>
    <xf numFmtId="1" fontId="43" fillId="0" borderId="0" xfId="0" applyNumberFormat="1" applyFont="1" applyAlignment="1">
      <alignment horizontal="center" vertical="top"/>
    </xf>
    <xf numFmtId="0" fontId="43" fillId="0" borderId="0" xfId="0" applyFont="1" applyAlignment="1">
      <alignment horizontal="center" vertical="top"/>
    </xf>
    <xf numFmtId="49" fontId="43" fillId="0" borderId="0" xfId="0" applyNumberFormat="1" applyFont="1" applyAlignment="1">
      <alignment horizontal="center" vertical="top"/>
    </xf>
    <xf numFmtId="0" fontId="43" fillId="0" borderId="0" xfId="0" applyFont="1" applyAlignment="1">
      <alignment horizontal="left"/>
    </xf>
    <xf numFmtId="49" fontId="43" fillId="0" borderId="0" xfId="0" applyNumberFormat="1" applyFont="1" applyAlignment="1">
      <alignment horizontal="left"/>
    </xf>
    <xf numFmtId="0" fontId="45" fillId="0" borderId="0" xfId="0" applyFont="1" applyAlignment="1">
      <alignment vertical="center"/>
    </xf>
    <xf numFmtId="0" fontId="45" fillId="2" borderId="29" xfId="0" applyFont="1" applyFill="1" applyBorder="1" applyAlignment="1">
      <alignment horizontal="center" vertical="center" wrapText="1"/>
    </xf>
    <xf numFmtId="0" fontId="45" fillId="2" borderId="29" xfId="0" applyFont="1" applyFill="1" applyBorder="1" applyAlignment="1">
      <alignment horizontal="center" vertical="center"/>
    </xf>
    <xf numFmtId="49" fontId="45" fillId="2" borderId="29" xfId="0" applyNumberFormat="1" applyFont="1" applyFill="1" applyBorder="1" applyAlignment="1">
      <alignment horizontal="center" vertical="center" wrapText="1"/>
    </xf>
    <xf numFmtId="0" fontId="45" fillId="0" borderId="0" xfId="0" applyFont="1" applyAlignment="1">
      <alignment horizontal="left" vertical="center"/>
    </xf>
    <xf numFmtId="49" fontId="45" fillId="0" borderId="0" xfId="0" applyNumberFormat="1" applyFont="1" applyAlignment="1">
      <alignment horizontal="left" vertical="center"/>
    </xf>
    <xf numFmtId="0" fontId="46" fillId="0" borderId="0" xfId="0" applyFont="1" applyAlignment="1">
      <alignment horizontal="left"/>
    </xf>
    <xf numFmtId="0" fontId="46" fillId="0" borderId="0" xfId="0" applyFont="1"/>
    <xf numFmtId="0" fontId="47" fillId="0" borderId="23" xfId="0" applyFont="1" applyBorder="1" applyAlignment="1">
      <alignment horizontal="left" vertical="center" wrapText="1"/>
    </xf>
    <xf numFmtId="1" fontId="47" fillId="0" borderId="23" xfId="0" applyNumberFormat="1" applyFont="1" applyBorder="1" applyAlignment="1">
      <alignment horizontal="left" vertical="center"/>
    </xf>
    <xf numFmtId="0" fontId="47" fillId="0" borderId="23" xfId="0" applyFont="1" applyBorder="1" applyAlignment="1">
      <alignment horizontal="left" vertical="center"/>
    </xf>
    <xf numFmtId="0" fontId="47" fillId="0" borderId="23" xfId="0" applyFont="1" applyBorder="1" applyAlignment="1">
      <alignment horizontal="left" vertical="top" wrapText="1"/>
    </xf>
    <xf numFmtId="49" fontId="47" fillId="0" borderId="23" xfId="0" applyNumberFormat="1" applyFont="1" applyBorder="1" applyAlignment="1">
      <alignment horizontal="left" vertical="center"/>
    </xf>
    <xf numFmtId="0" fontId="47" fillId="0" borderId="0" xfId="0" applyFont="1" applyAlignment="1">
      <alignment horizontal="left"/>
    </xf>
    <xf numFmtId="49" fontId="47" fillId="0" borderId="0" xfId="0" applyNumberFormat="1" applyFont="1" applyAlignment="1">
      <alignment horizontal="left"/>
    </xf>
    <xf numFmtId="0" fontId="48" fillId="0" borderId="0" xfId="0" applyFont="1" applyAlignment="1">
      <alignment horizontal="left"/>
    </xf>
    <xf numFmtId="0" fontId="49" fillId="0" borderId="23" xfId="0" applyFont="1" applyBorder="1" applyAlignment="1">
      <alignment horizontal="left" vertical="center" wrapText="1"/>
    </xf>
    <xf numFmtId="0" fontId="47" fillId="0" borderId="24" xfId="0" applyFont="1" applyBorder="1" applyAlignment="1">
      <alignment horizontal="left" vertical="center" wrapText="1"/>
    </xf>
    <xf numFmtId="1" fontId="47" fillId="0" borderId="0" xfId="0" applyNumberFormat="1" applyFont="1" applyAlignment="1">
      <alignment horizontal="left" vertical="center"/>
    </xf>
    <xf numFmtId="0" fontId="47" fillId="0" borderId="0" xfId="0" applyFont="1" applyAlignment="1">
      <alignment horizontal="left" vertical="center"/>
    </xf>
    <xf numFmtId="0" fontId="47" fillId="0" borderId="0" xfId="0" applyFont="1" applyAlignment="1">
      <alignment horizontal="left" vertical="center" wrapText="1"/>
    </xf>
    <xf numFmtId="0" fontId="47" fillId="0" borderId="31" xfId="0" applyFont="1" applyBorder="1" applyAlignment="1">
      <alignment horizontal="left" vertical="center" wrapText="1"/>
    </xf>
    <xf numFmtId="1" fontId="47" fillId="0" borderId="21" xfId="0" applyNumberFormat="1" applyFont="1" applyBorder="1" applyAlignment="1">
      <alignment horizontal="left" vertical="center"/>
    </xf>
    <xf numFmtId="0" fontId="47" fillId="0" borderId="21" xfId="0" applyFont="1" applyBorder="1" applyAlignment="1">
      <alignment horizontal="left" vertical="center"/>
    </xf>
    <xf numFmtId="0" fontId="47" fillId="0" borderId="21" xfId="0" applyFont="1" applyBorder="1" applyAlignment="1">
      <alignment horizontal="left" vertical="center" wrapText="1"/>
    </xf>
    <xf numFmtId="0" fontId="47" fillId="0" borderId="28" xfId="0" applyFont="1" applyBorder="1" applyAlignment="1">
      <alignment horizontal="left" vertical="center"/>
    </xf>
    <xf numFmtId="0" fontId="47" fillId="0" borderId="12" xfId="0" applyFont="1" applyBorder="1" applyAlignment="1">
      <alignment horizontal="left" vertical="center" wrapText="1"/>
    </xf>
    <xf numFmtId="1" fontId="47" fillId="0" borderId="12" xfId="0" applyNumberFormat="1" applyFont="1" applyBorder="1" applyAlignment="1">
      <alignment horizontal="left" vertical="center"/>
    </xf>
    <xf numFmtId="0" fontId="47" fillId="0" borderId="12" xfId="0" applyFont="1" applyBorder="1" applyAlignment="1">
      <alignment horizontal="left" vertical="center"/>
    </xf>
    <xf numFmtId="0" fontId="47" fillId="0" borderId="18" xfId="0" applyFont="1" applyBorder="1" applyAlignment="1">
      <alignment horizontal="left" vertical="center"/>
    </xf>
    <xf numFmtId="0" fontId="48" fillId="0" borderId="23" xfId="0" applyFont="1" applyBorder="1" applyAlignment="1">
      <alignment horizontal="left" vertical="center" wrapText="1"/>
    </xf>
    <xf numFmtId="49" fontId="43" fillId="4" borderId="0" xfId="0" applyNumberFormat="1" applyFont="1" applyFill="1" applyAlignment="1">
      <alignment horizontal="left"/>
    </xf>
    <xf numFmtId="0" fontId="43" fillId="4" borderId="0" xfId="0" applyFont="1" applyFill="1"/>
    <xf numFmtId="0" fontId="43" fillId="4" borderId="0" xfId="0" applyFont="1" applyFill="1" applyAlignment="1">
      <alignment horizontal="left"/>
    </xf>
    <xf numFmtId="0" fontId="49" fillId="4" borderId="7" xfId="0" applyFont="1" applyFill="1" applyBorder="1" applyAlignment="1">
      <alignment vertical="center"/>
    </xf>
    <xf numFmtId="49" fontId="47" fillId="4" borderId="0" xfId="0" applyNumberFormat="1" applyFont="1" applyFill="1" applyAlignment="1">
      <alignment horizontal="left"/>
    </xf>
    <xf numFmtId="0" fontId="47" fillId="4" borderId="0" xfId="0" applyFont="1" applyFill="1" applyAlignment="1">
      <alignment horizontal="left"/>
    </xf>
    <xf numFmtId="0" fontId="48" fillId="4" borderId="0" xfId="0" applyFont="1" applyFill="1" applyAlignment="1">
      <alignment horizontal="left"/>
    </xf>
    <xf numFmtId="1" fontId="47" fillId="0" borderId="23" xfId="0" quotePrefix="1" applyNumberFormat="1" applyFont="1" applyBorder="1" applyAlignment="1">
      <alignment horizontal="left" vertical="center"/>
    </xf>
    <xf numFmtId="0" fontId="47" fillId="0" borderId="32" xfId="0" applyFont="1" applyBorder="1" applyAlignment="1">
      <alignment horizontal="left" vertical="center" wrapText="1"/>
    </xf>
    <xf numFmtId="1" fontId="47" fillId="0" borderId="32" xfId="0" applyNumberFormat="1" applyFont="1" applyBorder="1" applyAlignment="1">
      <alignment horizontal="left" vertical="center"/>
    </xf>
    <xf numFmtId="0" fontId="47" fillId="0" borderId="32" xfId="0" applyFont="1" applyBorder="1" applyAlignment="1">
      <alignment horizontal="left" vertical="center"/>
    </xf>
    <xf numFmtId="49" fontId="47" fillId="0" borderId="32" xfId="0" applyNumberFormat="1" applyFont="1" applyBorder="1" applyAlignment="1">
      <alignment horizontal="left" vertical="center"/>
    </xf>
    <xf numFmtId="0" fontId="43" fillId="5" borderId="0" xfId="0" applyFont="1" applyFill="1"/>
    <xf numFmtId="0" fontId="47" fillId="5" borderId="23" xfId="0" applyFont="1" applyFill="1" applyBorder="1" applyAlignment="1">
      <alignment horizontal="left" vertical="center" wrapText="1"/>
    </xf>
    <xf numFmtId="1" fontId="47" fillId="5" borderId="23" xfId="0" applyNumberFormat="1" applyFont="1" applyFill="1" applyBorder="1" applyAlignment="1">
      <alignment horizontal="left" vertical="center"/>
    </xf>
    <xf numFmtId="0" fontId="47" fillId="5" borderId="23" xfId="0" applyFont="1" applyFill="1" applyBorder="1" applyAlignment="1">
      <alignment horizontal="left" vertical="center"/>
    </xf>
    <xf numFmtId="49" fontId="47" fillId="5" borderId="23" xfId="0" applyNumberFormat="1" applyFont="1" applyFill="1" applyBorder="1" applyAlignment="1">
      <alignment horizontal="left" vertical="center"/>
    </xf>
    <xf numFmtId="0" fontId="47" fillId="0" borderId="23" xfId="0" quotePrefix="1" applyFont="1" applyBorder="1" applyAlignment="1">
      <alignment horizontal="left" vertical="center"/>
    </xf>
    <xf numFmtId="49" fontId="47" fillId="0" borderId="33" xfId="0" applyNumberFormat="1" applyFont="1" applyBorder="1" applyAlignment="1">
      <alignment horizontal="left" vertical="center"/>
    </xf>
    <xf numFmtId="49" fontId="49" fillId="0" borderId="23" xfId="0" applyNumberFormat="1" applyFont="1" applyBorder="1" applyAlignment="1">
      <alignment horizontal="left" vertical="center"/>
    </xf>
    <xf numFmtId="0" fontId="47" fillId="0" borderId="23" xfId="0" applyNumberFormat="1" applyFont="1" applyBorder="1" applyAlignment="1">
      <alignment horizontal="left" vertical="center"/>
    </xf>
    <xf numFmtId="0" fontId="49" fillId="0" borderId="0" xfId="0" applyFont="1" applyAlignment="1">
      <alignment vertical="center" wrapText="1"/>
    </xf>
    <xf numFmtId="0" fontId="49" fillId="0" borderId="10" xfId="0" applyFont="1" applyBorder="1" applyAlignment="1">
      <alignment vertical="center"/>
    </xf>
    <xf numFmtId="49" fontId="47" fillId="0" borderId="23" xfId="0" applyNumberFormat="1" applyFont="1" applyBorder="1" applyAlignment="1">
      <alignment horizontal="left" vertical="center" wrapText="1"/>
    </xf>
    <xf numFmtId="16" fontId="47" fillId="0" borderId="23" xfId="0" quotePrefix="1" applyNumberFormat="1" applyFont="1" applyBorder="1" applyAlignment="1">
      <alignment horizontal="left" vertical="center"/>
    </xf>
    <xf numFmtId="0" fontId="50" fillId="0" borderId="23" xfId="0" applyFont="1" applyBorder="1" applyAlignment="1">
      <alignment horizontal="left" vertical="center" wrapText="1"/>
    </xf>
    <xf numFmtId="1" fontId="49" fillId="0" borderId="23" xfId="0" applyNumberFormat="1" applyFont="1" applyBorder="1" applyAlignment="1">
      <alignment horizontal="left" vertical="center"/>
    </xf>
    <xf numFmtId="0" fontId="49" fillId="0" borderId="23" xfId="0" applyFont="1" applyBorder="1" applyAlignment="1">
      <alignment horizontal="left" vertical="center"/>
    </xf>
    <xf numFmtId="0" fontId="49" fillId="0" borderId="11" xfId="0" applyFont="1" applyBorder="1" applyAlignment="1">
      <alignment vertical="center"/>
    </xf>
    <xf numFmtId="0" fontId="43" fillId="9" borderId="0" xfId="0" applyFont="1" applyFill="1"/>
    <xf numFmtId="0" fontId="47" fillId="9" borderId="23" xfId="0" applyFont="1" applyFill="1" applyBorder="1" applyAlignment="1">
      <alignment horizontal="left" vertical="center" wrapText="1"/>
    </xf>
    <xf numFmtId="1" fontId="47" fillId="9" borderId="23" xfId="0" applyNumberFormat="1" applyFont="1" applyFill="1" applyBorder="1" applyAlignment="1">
      <alignment horizontal="left" vertical="center"/>
    </xf>
    <xf numFmtId="0" fontId="47" fillId="9" borderId="23" xfId="0" applyFont="1" applyFill="1" applyBorder="1" applyAlignment="1">
      <alignment horizontal="left" vertical="center"/>
    </xf>
    <xf numFmtId="49" fontId="47" fillId="9" borderId="23" xfId="0" applyNumberFormat="1" applyFont="1" applyFill="1" applyBorder="1" applyAlignment="1">
      <alignment horizontal="left" vertical="center"/>
    </xf>
    <xf numFmtId="0" fontId="47" fillId="9" borderId="0" xfId="0" applyFont="1" applyFill="1" applyAlignment="1">
      <alignment horizontal="left"/>
    </xf>
    <xf numFmtId="49" fontId="47" fillId="9" borderId="0" xfId="0" applyNumberFormat="1" applyFont="1" applyFill="1" applyAlignment="1">
      <alignment horizontal="left"/>
    </xf>
    <xf numFmtId="0" fontId="48" fillId="9" borderId="0" xfId="0" applyFont="1" applyFill="1" applyAlignment="1">
      <alignment horizontal="left"/>
    </xf>
    <xf numFmtId="0" fontId="47" fillId="5" borderId="31" xfId="0" applyFont="1" applyFill="1" applyBorder="1" applyAlignment="1">
      <alignment horizontal="left" vertical="center" wrapText="1"/>
    </xf>
    <xf numFmtId="1" fontId="47" fillId="5" borderId="21" xfId="0" applyNumberFormat="1" applyFont="1" applyFill="1" applyBorder="1" applyAlignment="1">
      <alignment horizontal="left" vertical="center"/>
    </xf>
    <xf numFmtId="0" fontId="47" fillId="5" borderId="21" xfId="0" applyFont="1" applyFill="1" applyBorder="1" applyAlignment="1">
      <alignment horizontal="left" vertical="center"/>
    </xf>
    <xf numFmtId="0" fontId="47" fillId="5" borderId="21" xfId="0" applyFont="1" applyFill="1" applyBorder="1" applyAlignment="1">
      <alignment horizontal="left" vertical="center" wrapText="1"/>
    </xf>
    <xf numFmtId="0" fontId="47" fillId="0" borderId="34" xfId="0" applyFont="1" applyBorder="1" applyAlignment="1">
      <alignment horizontal="left" vertical="center"/>
    </xf>
    <xf numFmtId="49" fontId="47" fillId="0" borderId="35" xfId="0" applyNumberFormat="1" applyFont="1" applyBorder="1" applyAlignment="1">
      <alignment horizontal="left" vertical="center"/>
    </xf>
    <xf numFmtId="0" fontId="47" fillId="0" borderId="37" xfId="0" applyFont="1" applyBorder="1" applyAlignment="1">
      <alignment horizontal="left" vertical="center" wrapText="1"/>
    </xf>
    <xf numFmtId="0" fontId="47" fillId="5" borderId="12" xfId="0" applyFont="1" applyFill="1" applyBorder="1" applyAlignment="1">
      <alignment horizontal="left" vertical="center"/>
    </xf>
    <xf numFmtId="0" fontId="47" fillId="0" borderId="38" xfId="0" applyFont="1" applyBorder="1" applyAlignment="1">
      <alignment horizontal="left" vertical="center"/>
    </xf>
    <xf numFmtId="49" fontId="47" fillId="0" borderId="39" xfId="0" applyNumberFormat="1" applyFont="1" applyBorder="1" applyAlignment="1">
      <alignment horizontal="left" vertical="center"/>
    </xf>
    <xf numFmtId="0" fontId="43" fillId="0" borderId="0" xfId="0" applyFont="1" applyAlignment="1">
      <alignment vertical="top"/>
    </xf>
    <xf numFmtId="49" fontId="54" fillId="0" borderId="1" xfId="0" applyNumberFormat="1" applyFont="1" applyBorder="1" applyAlignment="1">
      <alignment vertical="top"/>
    </xf>
    <xf numFmtId="49" fontId="55" fillId="0" borderId="29" xfId="0" applyNumberFormat="1" applyFont="1" applyBorder="1" applyAlignment="1">
      <alignment horizontal="center" vertical="center" wrapText="1"/>
    </xf>
    <xf numFmtId="49" fontId="56" fillId="0" borderId="23" xfId="0" applyNumberFormat="1" applyFont="1" applyBorder="1" applyAlignment="1">
      <alignment horizontal="left" vertical="top"/>
    </xf>
    <xf numFmtId="49" fontId="56" fillId="0" borderId="30" xfId="0" applyNumberFormat="1" applyFont="1" applyBorder="1" applyAlignment="1">
      <alignment horizontal="left" vertical="top"/>
    </xf>
    <xf numFmtId="49" fontId="56" fillId="0" borderId="21" xfId="0" applyNumberFormat="1" applyFont="1" applyBorder="1" applyAlignment="1">
      <alignment horizontal="left" vertical="top"/>
    </xf>
    <xf numFmtId="49" fontId="56" fillId="0" borderId="12" xfId="0" applyNumberFormat="1" applyFont="1" applyBorder="1" applyAlignment="1">
      <alignment horizontal="left" vertical="top"/>
    </xf>
    <xf numFmtId="49" fontId="56" fillId="0" borderId="15" xfId="0" applyNumberFormat="1" applyFont="1" applyBorder="1" applyAlignment="1">
      <alignment horizontal="left" vertical="top"/>
    </xf>
    <xf numFmtId="49" fontId="56" fillId="0" borderId="0" xfId="0" applyNumberFormat="1" applyFont="1" applyAlignment="1">
      <alignment horizontal="left" vertical="top"/>
    </xf>
    <xf numFmtId="49" fontId="56" fillId="0" borderId="32" xfId="0" applyNumberFormat="1" applyFont="1" applyBorder="1" applyAlignment="1">
      <alignment horizontal="left" vertical="top"/>
    </xf>
    <xf numFmtId="49" fontId="56" fillId="5" borderId="23" xfId="0" applyNumberFormat="1" applyFont="1" applyFill="1" applyBorder="1" applyAlignment="1">
      <alignment horizontal="left" vertical="top"/>
    </xf>
    <xf numFmtId="49" fontId="56" fillId="0" borderId="23" xfId="0" quotePrefix="1" applyNumberFormat="1" applyFont="1" applyBorder="1" applyAlignment="1">
      <alignment horizontal="left" vertical="top"/>
    </xf>
    <xf numFmtId="49" fontId="56" fillId="9" borderId="23" xfId="0" applyNumberFormat="1" applyFont="1" applyFill="1" applyBorder="1" applyAlignment="1">
      <alignment horizontal="left" vertical="top"/>
    </xf>
    <xf numFmtId="49" fontId="56" fillId="0" borderId="36" xfId="0" applyNumberFormat="1" applyFont="1" applyBorder="1" applyAlignment="1">
      <alignment horizontal="left" vertical="top"/>
    </xf>
    <xf numFmtId="49" fontId="57" fillId="0" borderId="0" xfId="0" applyNumberFormat="1" applyFont="1" applyAlignment="1">
      <alignment vertical="top"/>
    </xf>
    <xf numFmtId="49" fontId="56" fillId="5" borderId="23" xfId="0" applyNumberFormat="1" applyFont="1" applyFill="1" applyBorder="1" applyAlignment="1">
      <alignment horizontal="left" vertical="center"/>
    </xf>
    <xf numFmtId="0" fontId="5" fillId="0" borderId="0" xfId="0" applyFont="1" applyAlignment="1">
      <alignment horizontal="left" vertical="top" wrapText="1"/>
    </xf>
    <xf numFmtId="0" fontId="5" fillId="0" borderId="0" xfId="0" applyFont="1" applyAlignment="1">
      <alignment horizontal="left"/>
    </xf>
    <xf numFmtId="0" fontId="0" fillId="0" borderId="0" xfId="0" applyAlignment="1">
      <alignment horizontal="left"/>
    </xf>
    <xf numFmtId="16" fontId="0" fillId="0" borderId="0" xfId="0" applyNumberFormat="1"/>
    <xf numFmtId="9" fontId="0" fillId="0" borderId="0" xfId="3" applyFont="1"/>
    <xf numFmtId="165" fontId="0" fillId="0" borderId="0" xfId="3" applyNumberFormat="1" applyFont="1"/>
    <xf numFmtId="49" fontId="43" fillId="0" borderId="0" xfId="0" applyNumberFormat="1" applyFont="1"/>
    <xf numFmtId="49" fontId="43" fillId="5" borderId="0" xfId="0" applyNumberFormat="1" applyFont="1" applyFill="1"/>
    <xf numFmtId="22" fontId="0" fillId="0" borderId="0" xfId="0" applyNumberFormat="1"/>
    <xf numFmtId="19" fontId="0" fillId="0" borderId="0" xfId="0" applyNumberFormat="1"/>
    <xf numFmtId="14" fontId="0" fillId="0" borderId="0" xfId="0" applyNumberFormat="1"/>
    <xf numFmtId="0" fontId="59" fillId="0" borderId="0" xfId="0" applyFont="1" applyAlignment="1">
      <alignment wrapText="1"/>
    </xf>
    <xf numFmtId="0" fontId="59" fillId="0" borderId="53" xfId="0" applyFont="1" applyBorder="1" applyAlignment="1">
      <alignment wrapText="1"/>
    </xf>
    <xf numFmtId="0" fontId="55" fillId="0" borderId="53" xfId="0" applyFont="1" applyBorder="1" applyAlignment="1">
      <alignment wrapText="1"/>
    </xf>
    <xf numFmtId="0" fontId="55" fillId="0" borderId="53" xfId="0" applyFont="1" applyBorder="1" applyAlignment="1">
      <alignment horizontal="right" wrapText="1"/>
    </xf>
    <xf numFmtId="0" fontId="59" fillId="0" borderId="0" xfId="0" applyFont="1" applyAlignment="1">
      <alignment horizontal="right" wrapText="1"/>
    </xf>
    <xf numFmtId="0" fontId="59" fillId="0" borderId="53" xfId="0" applyFont="1" applyBorder="1" applyAlignment="1">
      <alignment horizontal="right" wrapText="1"/>
    </xf>
    <xf numFmtId="0" fontId="59" fillId="0" borderId="53" xfId="0" applyFont="1" applyBorder="1" applyAlignment="1">
      <alignment wrapText="1"/>
    </xf>
    <xf numFmtId="0" fontId="25" fillId="0" borderId="0" xfId="0" applyFont="1" applyAlignment="1">
      <alignment horizontal="center" vertical="center"/>
    </xf>
    <xf numFmtId="0" fontId="26" fillId="0" borderId="0" xfId="0" applyFont="1" applyAlignment="1"/>
    <xf numFmtId="0" fontId="0" fillId="0" borderId="0" xfId="0" applyAlignment="1"/>
    <xf numFmtId="0" fontId="5" fillId="0" borderId="0" xfId="0" applyFont="1" applyAlignment="1">
      <alignment horizontal="left" vertical="top" wrapText="1"/>
    </xf>
    <xf numFmtId="0" fontId="5" fillId="0" borderId="0" xfId="0" applyFont="1" applyAlignment="1">
      <alignment vertical="top" wrapText="1"/>
    </xf>
    <xf numFmtId="0" fontId="0" fillId="0" borderId="0" xfId="0" applyAlignment="1">
      <alignment vertical="top" wrapText="1"/>
    </xf>
    <xf numFmtId="0" fontId="4" fillId="0" borderId="0" xfId="0" applyFont="1" applyAlignment="1">
      <alignment horizontal="center" vertical="top" wrapText="1"/>
    </xf>
    <xf numFmtId="0" fontId="5" fillId="0" borderId="0" xfId="0" applyFont="1" applyAlignment="1">
      <alignment horizontal="left" wrapText="1"/>
    </xf>
    <xf numFmtId="0" fontId="44" fillId="0" borderId="0" xfId="0" applyFont="1" applyAlignment="1">
      <alignment horizontal="center"/>
    </xf>
  </cellXfs>
  <cellStyles count="4">
    <cellStyle name="Normal" xfId="0" builtinId="0"/>
    <cellStyle name="Normal 2" xfId="2" xr:uid="{00000000-0005-0000-0000-000001000000}"/>
    <cellStyle name="Normal 3" xfId="1" xr:uid="{00000000-0005-0000-0000-000002000000}"/>
    <cellStyle name="Pourcentage" xfId="3" builtinId="5"/>
  </cellStyles>
  <dxfs count="122">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font>
        <color theme="0"/>
      </font>
    </dxf>
    <dxf>
      <font>
        <color theme="0"/>
      </font>
    </dxf>
    <dxf>
      <border>
        <bottom style="thin">
          <color theme="8"/>
        </bottom>
        <vertical/>
        <horizontal/>
      </border>
    </dxf>
    <dxf>
      <font>
        <color theme="0"/>
      </font>
    </dxf>
    <dxf>
      <font>
        <color theme="0"/>
      </font>
    </dxf>
    <dxf>
      <border>
        <bottom style="thin">
          <color theme="8"/>
        </bottom>
        <vertical/>
        <horizontal/>
      </border>
    </dxf>
    <dxf>
      <font>
        <color theme="0"/>
      </font>
    </dxf>
    <dxf>
      <font>
        <color theme="0"/>
      </font>
    </dxf>
    <dxf>
      <border>
        <bottom style="thin">
          <color theme="8"/>
        </bottom>
        <vertical/>
        <horizontal/>
      </border>
    </dxf>
    <dxf>
      <font>
        <color theme="0"/>
      </font>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font>
        <color theme="0"/>
      </font>
    </dxf>
    <dxf>
      <border>
        <bottom style="thin">
          <color theme="8"/>
        </bottom>
        <vertical/>
        <horizontal/>
      </border>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font>
        <color theme="0"/>
      </font>
    </dxf>
    <dxf>
      <font>
        <color theme="0"/>
      </font>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font>
        <color theme="0"/>
      </font>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font>
        <color theme="0"/>
      </font>
    </dxf>
    <dxf>
      <font>
        <color theme="0"/>
      </font>
    </dxf>
    <dxf>
      <border>
        <bottom style="thin">
          <color theme="8"/>
        </bottom>
        <vertical/>
        <horizontal/>
      </border>
    </dxf>
    <dxf>
      <font>
        <color theme="0"/>
      </font>
    </dxf>
    <dxf>
      <font>
        <color theme="0"/>
      </font>
    </dxf>
    <dxf>
      <border>
        <bottom style="thin">
          <color theme="8"/>
        </bottom>
        <vertical/>
        <horizontal/>
      </border>
    </dxf>
    <dxf>
      <font>
        <color theme="0"/>
      </font>
    </dxf>
    <dxf>
      <font>
        <color theme="0"/>
      </font>
    </dxf>
    <dxf>
      <border>
        <bottom style="thin">
          <color theme="8"/>
        </bottom>
        <vertical/>
        <horizontal/>
      </border>
    </dxf>
    <dxf>
      <font>
        <color theme="0"/>
      </font>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font>
        <color theme="0"/>
      </font>
    </dxf>
    <dxf>
      <border>
        <bottom style="thin">
          <color theme="8"/>
        </bottom>
        <vertical/>
        <horizontal/>
      </border>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font>
        <color theme="0"/>
      </font>
    </dxf>
    <dxf>
      <font>
        <color theme="0"/>
      </font>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9</xdr:col>
      <xdr:colOff>4525736</xdr:colOff>
      <xdr:row>27</xdr:row>
      <xdr:rowOff>18144</xdr:rowOff>
    </xdr:to>
    <xdr:pic macro="[0]!formulaire">
      <xdr:nvPicPr>
        <xdr:cNvPr id="4" name="Graphique 3" descr="Caisse enregistreuse contour">
          <a:extLst>
            <a:ext uri="{FF2B5EF4-FFF2-40B4-BE49-F238E27FC236}">
              <a16:creationId xmlns:a16="http://schemas.microsoft.com/office/drawing/2014/main" id="{6672E0B8-CD6F-2F8F-3B2E-1C229FF23EA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6316214" y="181429"/>
          <a:ext cx="4735286" cy="4735286"/>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8BE39-0DB2-48F5-A8F8-E14F359E0160}">
  <sheetPr codeName="Feuil11">
    <pageSetUpPr fitToPage="1"/>
  </sheetPr>
  <dimension ref="A1:K404"/>
  <sheetViews>
    <sheetView zoomScale="68" zoomScaleNormal="68" workbookViewId="0">
      <selection activeCell="F3" sqref="F3"/>
    </sheetView>
  </sheetViews>
  <sheetFormatPr baseColWidth="10" defaultColWidth="10.81640625" defaultRowHeight="14.5" x14ac:dyDescent="0.35"/>
  <cols>
    <col min="1" max="1" width="14.453125" style="554" customWidth="1"/>
    <col min="2" max="2" width="10.81640625" style="554"/>
    <col min="3" max="3" width="19.453125" style="554" bestFit="1" customWidth="1"/>
    <col min="4" max="4" width="12.54296875" style="554" bestFit="1" customWidth="1"/>
    <col min="5" max="5" width="14.81640625" style="554" bestFit="1" customWidth="1"/>
    <col min="6" max="6" width="109" style="554" customWidth="1"/>
    <col min="7" max="7" width="9.54296875" style="554" bestFit="1" customWidth="1"/>
    <col min="8" max="8" width="12.54296875" style="554" bestFit="1" customWidth="1"/>
    <col min="9" max="9" width="7.81640625" style="554" bestFit="1" customWidth="1"/>
    <col min="10" max="10" width="7.453125" style="554" bestFit="1" customWidth="1"/>
    <col min="11" max="16384" width="10.81640625" style="554"/>
  </cols>
  <sheetData>
    <row r="1" spans="1:11" x14ac:dyDescent="0.35">
      <c r="A1" s="554" t="s">
        <v>6058</v>
      </c>
      <c r="B1" s="554" t="s">
        <v>6059</v>
      </c>
      <c r="C1" s="554" t="s">
        <v>6060</v>
      </c>
      <c r="D1" s="554" t="s">
        <v>5093</v>
      </c>
      <c r="E1" s="554" t="s">
        <v>5085</v>
      </c>
      <c r="F1" s="554" t="s">
        <v>53</v>
      </c>
      <c r="G1" s="554" t="s">
        <v>5086</v>
      </c>
      <c r="H1" s="554" t="s">
        <v>5087</v>
      </c>
      <c r="I1" s="554" t="s">
        <v>5088</v>
      </c>
      <c r="J1" s="554" t="s">
        <v>57</v>
      </c>
      <c r="K1" s="554" t="s">
        <v>6753</v>
      </c>
    </row>
    <row r="2" spans="1:11" x14ac:dyDescent="0.35">
      <c r="A2" s="554" t="s">
        <v>6061</v>
      </c>
      <c r="B2" s="554" t="s">
        <v>1956</v>
      </c>
      <c r="C2" s="554" t="s">
        <v>6062</v>
      </c>
      <c r="E2" s="554" t="s">
        <v>4423</v>
      </c>
      <c r="F2" s="554" t="s">
        <v>4420</v>
      </c>
      <c r="G2" s="554" t="s">
        <v>61</v>
      </c>
      <c r="H2" s="554" t="s">
        <v>60</v>
      </c>
      <c r="I2" s="554" t="s">
        <v>4411</v>
      </c>
      <c r="J2" s="554" t="s">
        <v>6063</v>
      </c>
      <c r="K2" s="554" t="s">
        <v>6752</v>
      </c>
    </row>
    <row r="3" spans="1:11" x14ac:dyDescent="0.35">
      <c r="A3" s="554" t="s">
        <v>6061</v>
      </c>
      <c r="B3" s="554" t="s">
        <v>1956</v>
      </c>
      <c r="C3" s="554" t="s">
        <v>6064</v>
      </c>
      <c r="E3" s="554" t="s">
        <v>4424</v>
      </c>
      <c r="F3" s="554" t="s">
        <v>4417</v>
      </c>
      <c r="G3" s="554" t="s">
        <v>61</v>
      </c>
      <c r="H3" s="554" t="s">
        <v>60</v>
      </c>
      <c r="I3" s="554" t="s">
        <v>4412</v>
      </c>
      <c r="J3" s="554" t="s">
        <v>6063</v>
      </c>
      <c r="K3" s="554" t="s">
        <v>6752</v>
      </c>
    </row>
    <row r="4" spans="1:11" x14ac:dyDescent="0.35">
      <c r="A4" s="554" t="s">
        <v>6061</v>
      </c>
      <c r="B4" s="554" t="s">
        <v>1956</v>
      </c>
      <c r="C4" s="554" t="s">
        <v>6065</v>
      </c>
      <c r="E4" s="554" t="s">
        <v>4425</v>
      </c>
      <c r="F4" s="554" t="s">
        <v>4418</v>
      </c>
      <c r="G4" s="554" t="s">
        <v>61</v>
      </c>
      <c r="H4" s="554" t="s">
        <v>60</v>
      </c>
      <c r="I4" s="554" t="s">
        <v>4413</v>
      </c>
      <c r="J4" s="554" t="s">
        <v>6063</v>
      </c>
      <c r="K4" s="554" t="s">
        <v>6752</v>
      </c>
    </row>
    <row r="5" spans="1:11" x14ac:dyDescent="0.35">
      <c r="A5" s="554" t="s">
        <v>6061</v>
      </c>
      <c r="B5" s="554" t="s">
        <v>1956</v>
      </c>
      <c r="C5" s="554" t="s">
        <v>6066</v>
      </c>
      <c r="E5" s="554" t="s">
        <v>4426</v>
      </c>
      <c r="F5" s="554" t="s">
        <v>4419</v>
      </c>
      <c r="G5" s="554" t="s">
        <v>61</v>
      </c>
      <c r="H5" s="554" t="s">
        <v>60</v>
      </c>
      <c r="I5" s="554" t="s">
        <v>4416</v>
      </c>
      <c r="J5" s="554" t="s">
        <v>6063</v>
      </c>
      <c r="K5" s="554" t="s">
        <v>6752</v>
      </c>
    </row>
    <row r="6" spans="1:11" x14ac:dyDescent="0.35">
      <c r="A6" s="554" t="s">
        <v>6061</v>
      </c>
      <c r="B6" s="554" t="s">
        <v>1353</v>
      </c>
      <c r="C6" s="554" t="s">
        <v>6067</v>
      </c>
      <c r="E6" s="554" t="s">
        <v>4427</v>
      </c>
      <c r="F6" s="554" t="s">
        <v>4420</v>
      </c>
      <c r="G6" s="554" t="s">
        <v>59</v>
      </c>
      <c r="H6" s="554" t="s">
        <v>60</v>
      </c>
      <c r="I6" s="554" t="s">
        <v>4414</v>
      </c>
      <c r="J6" s="554" t="s">
        <v>6068</v>
      </c>
      <c r="K6" s="554" t="s">
        <v>6752</v>
      </c>
    </row>
    <row r="7" spans="1:11" x14ac:dyDescent="0.35">
      <c r="A7" s="554" t="s">
        <v>6061</v>
      </c>
      <c r="B7" s="554" t="s">
        <v>1353</v>
      </c>
      <c r="C7" s="554" t="s">
        <v>6069</v>
      </c>
      <c r="E7" s="554" t="s">
        <v>4428</v>
      </c>
      <c r="F7" s="554" t="s">
        <v>4417</v>
      </c>
      <c r="G7" s="554" t="s">
        <v>59</v>
      </c>
      <c r="H7" s="554" t="s">
        <v>60</v>
      </c>
      <c r="I7" s="554" t="s">
        <v>4415</v>
      </c>
      <c r="J7" s="554" t="s">
        <v>6068</v>
      </c>
      <c r="K7" s="554" t="s">
        <v>6752</v>
      </c>
    </row>
    <row r="8" spans="1:11" x14ac:dyDescent="0.35">
      <c r="A8" s="554" t="s">
        <v>6061</v>
      </c>
      <c r="B8" s="554" t="s">
        <v>1353</v>
      </c>
      <c r="C8" s="554" t="s">
        <v>6070</v>
      </c>
      <c r="E8" s="554" t="s">
        <v>4429</v>
      </c>
      <c r="F8" s="554" t="s">
        <v>4418</v>
      </c>
      <c r="G8" s="554" t="s">
        <v>59</v>
      </c>
      <c r="H8" s="554" t="s">
        <v>60</v>
      </c>
      <c r="I8" s="554" t="s">
        <v>4421</v>
      </c>
      <c r="J8" s="554" t="s">
        <v>6068</v>
      </c>
      <c r="K8" s="554" t="s">
        <v>6752</v>
      </c>
    </row>
    <row r="9" spans="1:11" x14ac:dyDescent="0.35">
      <c r="A9" s="554" t="s">
        <v>6061</v>
      </c>
      <c r="B9" s="554" t="s">
        <v>1353</v>
      </c>
      <c r="C9" s="554" t="s">
        <v>6071</v>
      </c>
      <c r="E9" s="554" t="s">
        <v>4430</v>
      </c>
      <c r="F9" s="554" t="s">
        <v>4419</v>
      </c>
      <c r="G9" s="554" t="s">
        <v>59</v>
      </c>
      <c r="H9" s="554" t="s">
        <v>60</v>
      </c>
      <c r="I9" s="554" t="s">
        <v>4422</v>
      </c>
      <c r="J9" s="554" t="s">
        <v>6068</v>
      </c>
      <c r="K9" s="554" t="s">
        <v>6752</v>
      </c>
    </row>
    <row r="10" spans="1:11" x14ac:dyDescent="0.35">
      <c r="A10" s="554" t="s">
        <v>6072</v>
      </c>
      <c r="B10" s="554" t="s">
        <v>6073</v>
      </c>
      <c r="C10" s="554" t="s">
        <v>6074</v>
      </c>
      <c r="E10" s="554" t="s">
        <v>65</v>
      </c>
      <c r="F10" s="554" t="s">
        <v>66</v>
      </c>
      <c r="G10" s="554" t="s">
        <v>59</v>
      </c>
      <c r="H10" s="554" t="s">
        <v>60</v>
      </c>
      <c r="I10" s="554" t="s">
        <v>2618</v>
      </c>
      <c r="J10" s="554" t="s">
        <v>6075</v>
      </c>
      <c r="K10" s="554" t="s">
        <v>6752</v>
      </c>
    </row>
    <row r="11" spans="1:11" x14ac:dyDescent="0.35">
      <c r="A11" s="554" t="s">
        <v>6072</v>
      </c>
      <c r="B11" s="554" t="s">
        <v>6073</v>
      </c>
      <c r="C11" s="554" t="s">
        <v>6074</v>
      </c>
      <c r="E11" s="554" t="s">
        <v>67</v>
      </c>
      <c r="F11" s="554" t="s">
        <v>68</v>
      </c>
      <c r="G11" s="554" t="s">
        <v>59</v>
      </c>
      <c r="H11" s="554" t="s">
        <v>60</v>
      </c>
      <c r="I11" s="554" t="s">
        <v>2620</v>
      </c>
      <c r="J11" s="554" t="s">
        <v>6075</v>
      </c>
      <c r="K11" s="554" t="s">
        <v>6752</v>
      </c>
    </row>
    <row r="12" spans="1:11" x14ac:dyDescent="0.35">
      <c r="A12" s="554" t="s">
        <v>6072</v>
      </c>
      <c r="B12" s="554" t="s">
        <v>6076</v>
      </c>
      <c r="C12" s="554" t="s">
        <v>6077</v>
      </c>
      <c r="E12" s="554" t="s">
        <v>71</v>
      </c>
      <c r="F12" s="554" t="s">
        <v>72</v>
      </c>
      <c r="G12" s="554" t="s">
        <v>61</v>
      </c>
      <c r="H12" s="554" t="s">
        <v>60</v>
      </c>
      <c r="I12" s="554" t="s">
        <v>2163</v>
      </c>
      <c r="J12" s="554" t="s">
        <v>6078</v>
      </c>
      <c r="K12" s="554" t="s">
        <v>6752</v>
      </c>
    </row>
    <row r="13" spans="1:11" x14ac:dyDescent="0.35">
      <c r="A13" s="554" t="s">
        <v>6072</v>
      </c>
      <c r="B13" s="554" t="s">
        <v>6076</v>
      </c>
      <c r="C13" s="554" t="s">
        <v>6077</v>
      </c>
      <c r="E13" s="554" t="s">
        <v>73</v>
      </c>
      <c r="F13" s="554" t="s">
        <v>74</v>
      </c>
      <c r="G13" s="554" t="s">
        <v>61</v>
      </c>
      <c r="H13" s="554" t="s">
        <v>60</v>
      </c>
      <c r="I13" s="554" t="s">
        <v>2164</v>
      </c>
      <c r="J13" s="554" t="s">
        <v>6078</v>
      </c>
      <c r="K13" s="554" t="s">
        <v>6752</v>
      </c>
    </row>
    <row r="14" spans="1:11" x14ac:dyDescent="0.35">
      <c r="A14" s="554" t="s">
        <v>6072</v>
      </c>
      <c r="B14" s="554" t="s">
        <v>6076</v>
      </c>
      <c r="C14" s="554" t="s">
        <v>6077</v>
      </c>
      <c r="E14" s="554" t="s">
        <v>75</v>
      </c>
      <c r="F14" s="554" t="s">
        <v>76</v>
      </c>
      <c r="G14" s="554" t="s">
        <v>61</v>
      </c>
      <c r="H14" s="554" t="s">
        <v>60</v>
      </c>
      <c r="I14" s="554" t="s">
        <v>2414</v>
      </c>
      <c r="J14" s="554" t="s">
        <v>6078</v>
      </c>
      <c r="K14" s="554" t="s">
        <v>6752</v>
      </c>
    </row>
    <row r="15" spans="1:11" x14ac:dyDescent="0.35">
      <c r="A15" s="554" t="s">
        <v>6072</v>
      </c>
      <c r="B15" s="554" t="s">
        <v>6076</v>
      </c>
      <c r="C15" s="554" t="s">
        <v>6077</v>
      </c>
      <c r="E15" s="554" t="s">
        <v>77</v>
      </c>
      <c r="F15" s="554" t="s">
        <v>78</v>
      </c>
      <c r="G15" s="554" t="s">
        <v>61</v>
      </c>
      <c r="H15" s="554" t="s">
        <v>60</v>
      </c>
      <c r="I15" s="554" t="s">
        <v>2415</v>
      </c>
      <c r="J15" s="554" t="s">
        <v>6078</v>
      </c>
      <c r="K15" s="554" t="s">
        <v>6752</v>
      </c>
    </row>
    <row r="16" spans="1:11" x14ac:dyDescent="0.35">
      <c r="A16" s="554" t="s">
        <v>6072</v>
      </c>
      <c r="B16" s="554" t="s">
        <v>6076</v>
      </c>
      <c r="C16" s="554" t="s">
        <v>6077</v>
      </c>
      <c r="E16" s="554" t="s">
        <v>79</v>
      </c>
      <c r="F16" s="554" t="s">
        <v>80</v>
      </c>
      <c r="G16" s="554" t="s">
        <v>61</v>
      </c>
      <c r="H16" s="554" t="s">
        <v>60</v>
      </c>
      <c r="I16" s="554" t="s">
        <v>2418</v>
      </c>
      <c r="J16" s="554" t="s">
        <v>6078</v>
      </c>
      <c r="K16" s="554" t="s">
        <v>6752</v>
      </c>
    </row>
    <row r="17" spans="1:11" x14ac:dyDescent="0.35">
      <c r="A17" s="554" t="s">
        <v>6072</v>
      </c>
      <c r="B17" s="554" t="s">
        <v>6076</v>
      </c>
      <c r="C17" s="554" t="s">
        <v>6077</v>
      </c>
      <c r="E17" s="554" t="s">
        <v>81</v>
      </c>
      <c r="F17" s="554" t="s">
        <v>82</v>
      </c>
      <c r="G17" s="554" t="s">
        <v>61</v>
      </c>
      <c r="H17" s="554" t="s">
        <v>60</v>
      </c>
      <c r="I17" s="554" t="s">
        <v>2419</v>
      </c>
      <c r="J17" s="554" t="s">
        <v>6078</v>
      </c>
      <c r="K17" s="554" t="s">
        <v>6752</v>
      </c>
    </row>
    <row r="18" spans="1:11" x14ac:dyDescent="0.35">
      <c r="A18" s="554" t="s">
        <v>6072</v>
      </c>
      <c r="B18" s="554" t="s">
        <v>6076</v>
      </c>
      <c r="C18" s="554" t="s">
        <v>6079</v>
      </c>
      <c r="E18" s="554" t="s">
        <v>84</v>
      </c>
      <c r="F18" s="554" t="s">
        <v>85</v>
      </c>
      <c r="G18" s="554" t="s">
        <v>61</v>
      </c>
      <c r="H18" s="554" t="s">
        <v>60</v>
      </c>
      <c r="I18" s="554" t="s">
        <v>2420</v>
      </c>
      <c r="J18" s="554" t="s">
        <v>6078</v>
      </c>
      <c r="K18" s="554" t="s">
        <v>6752</v>
      </c>
    </row>
    <row r="19" spans="1:11" x14ac:dyDescent="0.35">
      <c r="A19" s="554" t="s">
        <v>6072</v>
      </c>
      <c r="B19" s="554" t="s">
        <v>6076</v>
      </c>
      <c r="C19" s="554" t="s">
        <v>6079</v>
      </c>
      <c r="E19" s="554" t="s">
        <v>86</v>
      </c>
      <c r="F19" s="554" t="s">
        <v>87</v>
      </c>
      <c r="G19" s="554" t="s">
        <v>61</v>
      </c>
      <c r="H19" s="554" t="s">
        <v>60</v>
      </c>
      <c r="I19" s="554" t="s">
        <v>2421</v>
      </c>
      <c r="J19" s="554" t="s">
        <v>6078</v>
      </c>
      <c r="K19" s="554" t="s">
        <v>6752</v>
      </c>
    </row>
    <row r="20" spans="1:11" x14ac:dyDescent="0.35">
      <c r="A20" s="554" t="s">
        <v>6072</v>
      </c>
      <c r="B20" s="554" t="s">
        <v>6076</v>
      </c>
      <c r="C20" s="554" t="s">
        <v>6079</v>
      </c>
      <c r="E20" s="554" t="s">
        <v>88</v>
      </c>
      <c r="F20" s="554" t="s">
        <v>89</v>
      </c>
      <c r="G20" s="554" t="s">
        <v>61</v>
      </c>
      <c r="H20" s="554" t="s">
        <v>60</v>
      </c>
      <c r="I20" s="554" t="s">
        <v>2422</v>
      </c>
      <c r="J20" s="554" t="s">
        <v>6078</v>
      </c>
      <c r="K20" s="554" t="s">
        <v>6752</v>
      </c>
    </row>
    <row r="21" spans="1:11" x14ac:dyDescent="0.35">
      <c r="A21" s="554" t="s">
        <v>6072</v>
      </c>
      <c r="B21" s="554" t="s">
        <v>6076</v>
      </c>
      <c r="C21" s="554" t="s">
        <v>6079</v>
      </c>
      <c r="E21" s="554" t="s">
        <v>90</v>
      </c>
      <c r="F21" s="554" t="s">
        <v>91</v>
      </c>
      <c r="G21" s="554" t="s">
        <v>61</v>
      </c>
      <c r="H21" s="554" t="s">
        <v>60</v>
      </c>
      <c r="I21" s="554" t="s">
        <v>2424</v>
      </c>
      <c r="J21" s="554" t="s">
        <v>6078</v>
      </c>
      <c r="K21" s="554" t="s">
        <v>6752</v>
      </c>
    </row>
    <row r="22" spans="1:11" x14ac:dyDescent="0.35">
      <c r="A22" s="554" t="s">
        <v>6072</v>
      </c>
      <c r="B22" s="554" t="s">
        <v>6076</v>
      </c>
      <c r="C22" s="554" t="s">
        <v>6079</v>
      </c>
      <c r="E22" s="554" t="s">
        <v>92</v>
      </c>
      <c r="F22" s="554" t="s">
        <v>93</v>
      </c>
      <c r="G22" s="554" t="s">
        <v>61</v>
      </c>
      <c r="H22" s="554" t="s">
        <v>60</v>
      </c>
      <c r="I22" s="554" t="s">
        <v>2426</v>
      </c>
      <c r="J22" s="554" t="s">
        <v>6078</v>
      </c>
      <c r="K22" s="554" t="s">
        <v>6752</v>
      </c>
    </row>
    <row r="23" spans="1:11" x14ac:dyDescent="0.35">
      <c r="A23" s="554" t="s">
        <v>6072</v>
      </c>
      <c r="B23" s="554" t="s">
        <v>6076</v>
      </c>
      <c r="C23" s="554" t="s">
        <v>6079</v>
      </c>
      <c r="E23" s="554" t="s">
        <v>94</v>
      </c>
      <c r="F23" s="554" t="s">
        <v>95</v>
      </c>
      <c r="G23" s="554" t="s">
        <v>61</v>
      </c>
      <c r="H23" s="554" t="s">
        <v>60</v>
      </c>
      <c r="I23" s="554" t="s">
        <v>2427</v>
      </c>
      <c r="J23" s="554" t="s">
        <v>6078</v>
      </c>
      <c r="K23" s="554" t="s">
        <v>6752</v>
      </c>
    </row>
    <row r="24" spans="1:11" x14ac:dyDescent="0.35">
      <c r="A24" s="554" t="s">
        <v>6072</v>
      </c>
      <c r="B24" s="554" t="s">
        <v>6076</v>
      </c>
      <c r="C24" s="554" t="s">
        <v>6080</v>
      </c>
      <c r="E24" s="554" t="s">
        <v>97</v>
      </c>
      <c r="F24" s="554" t="s">
        <v>98</v>
      </c>
      <c r="G24" s="554" t="s">
        <v>61</v>
      </c>
      <c r="H24" s="554" t="s">
        <v>60</v>
      </c>
      <c r="I24" s="554" t="s">
        <v>2428</v>
      </c>
      <c r="J24" s="554" t="s">
        <v>6078</v>
      </c>
      <c r="K24" s="554" t="s">
        <v>6752</v>
      </c>
    </row>
    <row r="25" spans="1:11" x14ac:dyDescent="0.35">
      <c r="A25" s="554" t="s">
        <v>6072</v>
      </c>
      <c r="B25" s="554" t="s">
        <v>6076</v>
      </c>
      <c r="C25" s="554" t="s">
        <v>6080</v>
      </c>
      <c r="E25" s="554" t="s">
        <v>99</v>
      </c>
      <c r="F25" s="554" t="s">
        <v>100</v>
      </c>
      <c r="G25" s="554" t="s">
        <v>61</v>
      </c>
      <c r="H25" s="554" t="s">
        <v>60</v>
      </c>
      <c r="I25" s="554" t="s">
        <v>2430</v>
      </c>
      <c r="J25" s="554" t="s">
        <v>6078</v>
      </c>
      <c r="K25" s="554" t="s">
        <v>6752</v>
      </c>
    </row>
    <row r="26" spans="1:11" x14ac:dyDescent="0.35">
      <c r="A26" s="554" t="s">
        <v>6072</v>
      </c>
      <c r="B26" s="554" t="s">
        <v>6076</v>
      </c>
      <c r="C26" s="554" t="s">
        <v>6080</v>
      </c>
      <c r="E26" s="554" t="s">
        <v>101</v>
      </c>
      <c r="F26" s="554" t="s">
        <v>102</v>
      </c>
      <c r="G26" s="554" t="s">
        <v>61</v>
      </c>
      <c r="H26" s="554" t="s">
        <v>60</v>
      </c>
      <c r="I26" s="554" t="s">
        <v>2432</v>
      </c>
      <c r="J26" s="554" t="s">
        <v>6078</v>
      </c>
      <c r="K26" s="554" t="s">
        <v>6752</v>
      </c>
    </row>
    <row r="27" spans="1:11" x14ac:dyDescent="0.35">
      <c r="A27" s="554" t="s">
        <v>6072</v>
      </c>
      <c r="B27" s="554" t="s">
        <v>6076</v>
      </c>
      <c r="C27" s="554" t="s">
        <v>6080</v>
      </c>
      <c r="E27" s="554" t="s">
        <v>103</v>
      </c>
      <c r="F27" s="554" t="s">
        <v>104</v>
      </c>
      <c r="G27" s="554" t="s">
        <v>61</v>
      </c>
      <c r="H27" s="554" t="s">
        <v>60</v>
      </c>
      <c r="I27" s="554" t="s">
        <v>2435</v>
      </c>
      <c r="J27" s="554" t="s">
        <v>6078</v>
      </c>
      <c r="K27" s="554" t="s">
        <v>6752</v>
      </c>
    </row>
    <row r="28" spans="1:11" x14ac:dyDescent="0.35">
      <c r="A28" s="554" t="s">
        <v>6072</v>
      </c>
      <c r="B28" s="554" t="s">
        <v>6076</v>
      </c>
      <c r="C28" s="554" t="s">
        <v>6080</v>
      </c>
      <c r="E28" s="554" t="s">
        <v>105</v>
      </c>
      <c r="F28" s="554" t="s">
        <v>106</v>
      </c>
      <c r="G28" s="554" t="s">
        <v>61</v>
      </c>
      <c r="H28" s="554" t="s">
        <v>60</v>
      </c>
      <c r="I28" s="554" t="s">
        <v>2438</v>
      </c>
      <c r="J28" s="554" t="s">
        <v>6078</v>
      </c>
      <c r="K28" s="554" t="s">
        <v>6752</v>
      </c>
    </row>
    <row r="29" spans="1:11" x14ac:dyDescent="0.35">
      <c r="A29" s="554" t="s">
        <v>6072</v>
      </c>
      <c r="B29" s="554" t="s">
        <v>6076</v>
      </c>
      <c r="C29" s="554" t="s">
        <v>6081</v>
      </c>
      <c r="E29" s="554" t="s">
        <v>108</v>
      </c>
      <c r="F29" s="554" t="s">
        <v>109</v>
      </c>
      <c r="G29" s="554" t="s">
        <v>61</v>
      </c>
      <c r="H29" s="554" t="s">
        <v>60</v>
      </c>
      <c r="I29" s="554" t="s">
        <v>2441</v>
      </c>
      <c r="J29" s="554" t="s">
        <v>6078</v>
      </c>
      <c r="K29" s="554" t="s">
        <v>6752</v>
      </c>
    </row>
    <row r="30" spans="1:11" x14ac:dyDescent="0.35">
      <c r="A30" s="554" t="s">
        <v>6072</v>
      </c>
      <c r="B30" s="554" t="s">
        <v>6076</v>
      </c>
      <c r="C30" s="554" t="s">
        <v>6081</v>
      </c>
      <c r="E30" s="554" t="s">
        <v>110</v>
      </c>
      <c r="F30" s="554" t="s">
        <v>111</v>
      </c>
      <c r="G30" s="554" t="s">
        <v>61</v>
      </c>
      <c r="H30" s="554" t="s">
        <v>60</v>
      </c>
      <c r="I30" s="554" t="s">
        <v>2443</v>
      </c>
      <c r="J30" s="554" t="s">
        <v>6078</v>
      </c>
      <c r="K30" s="554" t="s">
        <v>6752</v>
      </c>
    </row>
    <row r="31" spans="1:11" x14ac:dyDescent="0.35">
      <c r="A31" s="554" t="s">
        <v>6072</v>
      </c>
      <c r="B31" s="554" t="s">
        <v>6076</v>
      </c>
      <c r="C31" s="554" t="s">
        <v>6081</v>
      </c>
      <c r="E31" s="554" t="s">
        <v>112</v>
      </c>
      <c r="F31" s="554" t="s">
        <v>113</v>
      </c>
      <c r="G31" s="554" t="s">
        <v>61</v>
      </c>
      <c r="H31" s="554" t="s">
        <v>60</v>
      </c>
      <c r="I31" s="554" t="s">
        <v>2166</v>
      </c>
      <c r="J31" s="554" t="s">
        <v>6078</v>
      </c>
      <c r="K31" s="554" t="s">
        <v>6752</v>
      </c>
    </row>
    <row r="32" spans="1:11" x14ac:dyDescent="0.35">
      <c r="A32" s="554" t="s">
        <v>6072</v>
      </c>
      <c r="B32" s="554" t="s">
        <v>6076</v>
      </c>
      <c r="C32" s="554" t="s">
        <v>6081</v>
      </c>
      <c r="E32" s="554" t="s">
        <v>114</v>
      </c>
      <c r="F32" s="554" t="s">
        <v>115</v>
      </c>
      <c r="G32" s="554" t="s">
        <v>61</v>
      </c>
      <c r="H32" s="554" t="s">
        <v>60</v>
      </c>
      <c r="I32" s="554" t="s">
        <v>2168</v>
      </c>
      <c r="J32" s="554" t="s">
        <v>6078</v>
      </c>
      <c r="K32" s="554" t="s">
        <v>6752</v>
      </c>
    </row>
    <row r="33" spans="1:11" x14ac:dyDescent="0.35">
      <c r="A33" s="554" t="s">
        <v>6072</v>
      </c>
      <c r="B33" s="554" t="s">
        <v>6076</v>
      </c>
      <c r="C33" s="554" t="s">
        <v>6082</v>
      </c>
      <c r="E33" s="554" t="s">
        <v>117</v>
      </c>
      <c r="F33" s="554" t="s">
        <v>118</v>
      </c>
      <c r="G33" s="554" t="s">
        <v>61</v>
      </c>
      <c r="H33" s="554" t="s">
        <v>60</v>
      </c>
      <c r="I33" s="554" t="s">
        <v>2444</v>
      </c>
      <c r="J33" s="554" t="s">
        <v>6078</v>
      </c>
      <c r="K33" s="554" t="s">
        <v>6752</v>
      </c>
    </row>
    <row r="34" spans="1:11" x14ac:dyDescent="0.35">
      <c r="A34" s="554" t="s">
        <v>6072</v>
      </c>
      <c r="B34" s="554" t="s">
        <v>6076</v>
      </c>
      <c r="C34" s="554" t="s">
        <v>6082</v>
      </c>
      <c r="E34" s="554" t="s">
        <v>119</v>
      </c>
      <c r="F34" s="554" t="s">
        <v>120</v>
      </c>
      <c r="G34" s="554" t="s">
        <v>61</v>
      </c>
      <c r="H34" s="554" t="s">
        <v>60</v>
      </c>
      <c r="I34" s="554" t="s">
        <v>2446</v>
      </c>
      <c r="J34" s="554" t="s">
        <v>6078</v>
      </c>
      <c r="K34" s="554" t="s">
        <v>6752</v>
      </c>
    </row>
    <row r="35" spans="1:11" x14ac:dyDescent="0.35">
      <c r="A35" s="554" t="s">
        <v>6072</v>
      </c>
      <c r="B35" s="554" t="s">
        <v>6076</v>
      </c>
      <c r="C35" s="554" t="s">
        <v>6082</v>
      </c>
      <c r="E35" s="554" t="s">
        <v>121</v>
      </c>
      <c r="F35" s="554" t="s">
        <v>122</v>
      </c>
      <c r="G35" s="554" t="s">
        <v>61</v>
      </c>
      <c r="H35" s="554" t="s">
        <v>60</v>
      </c>
      <c r="I35" s="554" t="s">
        <v>2448</v>
      </c>
      <c r="J35" s="554" t="s">
        <v>6078</v>
      </c>
      <c r="K35" s="554" t="s">
        <v>6752</v>
      </c>
    </row>
    <row r="36" spans="1:11" x14ac:dyDescent="0.35">
      <c r="A36" s="554" t="s">
        <v>6072</v>
      </c>
      <c r="B36" s="554" t="s">
        <v>6076</v>
      </c>
      <c r="C36" s="554" t="s">
        <v>6082</v>
      </c>
      <c r="E36" s="554" t="s">
        <v>123</v>
      </c>
      <c r="F36" s="554" t="s">
        <v>124</v>
      </c>
      <c r="G36" s="554" t="s">
        <v>61</v>
      </c>
      <c r="H36" s="554" t="s">
        <v>60</v>
      </c>
      <c r="I36" s="554" t="s">
        <v>2449</v>
      </c>
      <c r="J36" s="554" t="s">
        <v>6078</v>
      </c>
      <c r="K36" s="554" t="s">
        <v>6752</v>
      </c>
    </row>
    <row r="37" spans="1:11" x14ac:dyDescent="0.35">
      <c r="A37" s="554" t="s">
        <v>6072</v>
      </c>
      <c r="B37" s="554" t="s">
        <v>6076</v>
      </c>
      <c r="C37" s="554" t="s">
        <v>6082</v>
      </c>
      <c r="E37" s="554" t="s">
        <v>125</v>
      </c>
      <c r="F37" s="554" t="s">
        <v>126</v>
      </c>
      <c r="G37" s="554" t="s">
        <v>61</v>
      </c>
      <c r="H37" s="554" t="s">
        <v>60</v>
      </c>
      <c r="I37" s="554" t="s">
        <v>2452</v>
      </c>
      <c r="J37" s="554" t="s">
        <v>6078</v>
      </c>
      <c r="K37" s="554" t="s">
        <v>6752</v>
      </c>
    </row>
    <row r="38" spans="1:11" x14ac:dyDescent="0.35">
      <c r="A38" s="554" t="s">
        <v>6072</v>
      </c>
      <c r="B38" s="554" t="s">
        <v>6076</v>
      </c>
      <c r="C38" s="554" t="s">
        <v>6083</v>
      </c>
      <c r="E38" s="554" t="s">
        <v>128</v>
      </c>
      <c r="F38" s="554" t="s">
        <v>129</v>
      </c>
      <c r="G38" s="554" t="s">
        <v>61</v>
      </c>
      <c r="H38" s="554" t="s">
        <v>60</v>
      </c>
      <c r="I38" s="554" t="s">
        <v>2454</v>
      </c>
      <c r="J38" s="554" t="s">
        <v>6078</v>
      </c>
      <c r="K38" s="554" t="s">
        <v>6752</v>
      </c>
    </row>
    <row r="39" spans="1:11" x14ac:dyDescent="0.35">
      <c r="A39" s="554" t="s">
        <v>6072</v>
      </c>
      <c r="B39" s="554" t="s">
        <v>6076</v>
      </c>
      <c r="C39" s="554" t="s">
        <v>6083</v>
      </c>
      <c r="E39" s="554" t="s">
        <v>130</v>
      </c>
      <c r="F39" s="554" t="s">
        <v>131</v>
      </c>
      <c r="G39" s="554" t="s">
        <v>61</v>
      </c>
      <c r="H39" s="554" t="s">
        <v>60</v>
      </c>
      <c r="I39" s="554" t="s">
        <v>2459</v>
      </c>
      <c r="J39" s="554" t="s">
        <v>6078</v>
      </c>
      <c r="K39" s="554" t="s">
        <v>6752</v>
      </c>
    </row>
    <row r="40" spans="1:11" x14ac:dyDescent="0.35">
      <c r="A40" s="554" t="s">
        <v>6072</v>
      </c>
      <c r="B40" s="554" t="s">
        <v>6076</v>
      </c>
      <c r="C40" s="554" t="s">
        <v>6084</v>
      </c>
      <c r="E40" s="554" t="s">
        <v>133</v>
      </c>
      <c r="F40" s="554" t="s">
        <v>134</v>
      </c>
      <c r="G40" s="554" t="s">
        <v>61</v>
      </c>
      <c r="H40" s="554" t="s">
        <v>60</v>
      </c>
      <c r="I40" s="554" t="s">
        <v>2464</v>
      </c>
      <c r="J40" s="554" t="s">
        <v>6078</v>
      </c>
      <c r="K40" s="554" t="s">
        <v>6752</v>
      </c>
    </row>
    <row r="41" spans="1:11" x14ac:dyDescent="0.35">
      <c r="A41" s="554" t="s">
        <v>6072</v>
      </c>
      <c r="B41" s="554" t="s">
        <v>6076</v>
      </c>
      <c r="C41" s="554" t="s">
        <v>6084</v>
      </c>
      <c r="E41" s="554" t="s">
        <v>135</v>
      </c>
      <c r="F41" s="554" t="s">
        <v>136</v>
      </c>
      <c r="G41" s="554" t="s">
        <v>61</v>
      </c>
      <c r="H41" s="554" t="s">
        <v>60</v>
      </c>
      <c r="I41" s="554" t="s">
        <v>2467</v>
      </c>
      <c r="J41" s="554" t="s">
        <v>6078</v>
      </c>
      <c r="K41" s="554" t="s">
        <v>6752</v>
      </c>
    </row>
    <row r="42" spans="1:11" x14ac:dyDescent="0.35">
      <c r="A42" s="554" t="s">
        <v>6072</v>
      </c>
      <c r="B42" s="554" t="s">
        <v>6076</v>
      </c>
      <c r="C42" s="554" t="s">
        <v>6084</v>
      </c>
      <c r="E42" s="554" t="s">
        <v>137</v>
      </c>
      <c r="F42" s="554" t="s">
        <v>138</v>
      </c>
      <c r="G42" s="554" t="s">
        <v>61</v>
      </c>
      <c r="H42" s="554" t="s">
        <v>60</v>
      </c>
      <c r="I42" s="554" t="s">
        <v>2469</v>
      </c>
      <c r="J42" s="554" t="s">
        <v>6078</v>
      </c>
      <c r="K42" s="554" t="s">
        <v>6752</v>
      </c>
    </row>
    <row r="43" spans="1:11" x14ac:dyDescent="0.35">
      <c r="A43" s="554" t="s">
        <v>6072</v>
      </c>
      <c r="B43" s="554" t="s">
        <v>6076</v>
      </c>
      <c r="C43" s="554" t="s">
        <v>6084</v>
      </c>
      <c r="E43" s="554" t="s">
        <v>139</v>
      </c>
      <c r="F43" s="554" t="s">
        <v>140</v>
      </c>
      <c r="G43" s="554" t="s">
        <v>61</v>
      </c>
      <c r="H43" s="554" t="s">
        <v>60</v>
      </c>
      <c r="I43" s="554" t="s">
        <v>2471</v>
      </c>
      <c r="J43" s="554" t="s">
        <v>6078</v>
      </c>
      <c r="K43" s="554" t="s">
        <v>6752</v>
      </c>
    </row>
    <row r="44" spans="1:11" x14ac:dyDescent="0.35">
      <c r="A44" s="554" t="s">
        <v>6072</v>
      </c>
      <c r="B44" s="554" t="s">
        <v>6076</v>
      </c>
      <c r="C44" s="554" t="s">
        <v>6084</v>
      </c>
      <c r="E44" s="554" t="s">
        <v>141</v>
      </c>
      <c r="F44" s="554" t="s">
        <v>142</v>
      </c>
      <c r="G44" s="554" t="s">
        <v>61</v>
      </c>
      <c r="H44" s="554" t="s">
        <v>60</v>
      </c>
      <c r="I44" s="554" t="s">
        <v>2473</v>
      </c>
      <c r="J44" s="554" t="s">
        <v>6078</v>
      </c>
      <c r="K44" s="554" t="s">
        <v>6752</v>
      </c>
    </row>
    <row r="45" spans="1:11" x14ac:dyDescent="0.35">
      <c r="A45" s="554" t="s">
        <v>6072</v>
      </c>
      <c r="B45" s="554" t="s">
        <v>6085</v>
      </c>
      <c r="C45" s="554" t="s">
        <v>6086</v>
      </c>
      <c r="E45" s="554" t="s">
        <v>145</v>
      </c>
      <c r="F45" s="554" t="s">
        <v>146</v>
      </c>
      <c r="G45" s="554" t="s">
        <v>61</v>
      </c>
      <c r="H45" s="554" t="s">
        <v>60</v>
      </c>
      <c r="I45" s="554" t="s">
        <v>2174</v>
      </c>
      <c r="J45" s="554" t="s">
        <v>6087</v>
      </c>
      <c r="K45" s="554" t="s">
        <v>6752</v>
      </c>
    </row>
    <row r="46" spans="1:11" x14ac:dyDescent="0.35">
      <c r="A46" s="554" t="s">
        <v>6072</v>
      </c>
      <c r="B46" s="554" t="s">
        <v>6085</v>
      </c>
      <c r="C46" s="554" t="s">
        <v>6088</v>
      </c>
      <c r="E46" s="554" t="s">
        <v>148</v>
      </c>
      <c r="F46" s="554" t="s">
        <v>149</v>
      </c>
      <c r="G46" s="554" t="s">
        <v>61</v>
      </c>
      <c r="H46" s="554" t="s">
        <v>60</v>
      </c>
      <c r="I46" s="554" t="s">
        <v>2385</v>
      </c>
      <c r="J46" s="554" t="s">
        <v>6087</v>
      </c>
      <c r="K46" s="554" t="s">
        <v>6752</v>
      </c>
    </row>
    <row r="47" spans="1:11" x14ac:dyDescent="0.35">
      <c r="A47" s="554" t="s">
        <v>6072</v>
      </c>
      <c r="B47" s="554" t="s">
        <v>6085</v>
      </c>
      <c r="C47" s="554" t="s">
        <v>6088</v>
      </c>
      <c r="E47" s="554" t="s">
        <v>150</v>
      </c>
      <c r="F47" s="554" t="s">
        <v>151</v>
      </c>
      <c r="G47" s="554" t="s">
        <v>61</v>
      </c>
      <c r="H47" s="554" t="s">
        <v>60</v>
      </c>
      <c r="I47" s="554" t="s">
        <v>2386</v>
      </c>
      <c r="J47" s="554" t="s">
        <v>6087</v>
      </c>
      <c r="K47" s="554" t="s">
        <v>6752</v>
      </c>
    </row>
    <row r="48" spans="1:11" x14ac:dyDescent="0.35">
      <c r="A48" s="554" t="s">
        <v>6072</v>
      </c>
      <c r="B48" s="554" t="s">
        <v>6085</v>
      </c>
      <c r="C48" s="554" t="s">
        <v>6088</v>
      </c>
      <c r="E48" s="554" t="s">
        <v>152</v>
      </c>
      <c r="F48" s="554" t="s">
        <v>153</v>
      </c>
      <c r="G48" s="554" t="s">
        <v>61</v>
      </c>
      <c r="H48" s="554" t="s">
        <v>60</v>
      </c>
      <c r="I48" s="554" t="s">
        <v>2387</v>
      </c>
      <c r="J48" s="554" t="s">
        <v>6087</v>
      </c>
      <c r="K48" s="554" t="s">
        <v>6752</v>
      </c>
    </row>
    <row r="49" spans="1:11" x14ac:dyDescent="0.35">
      <c r="A49" s="554" t="s">
        <v>6072</v>
      </c>
      <c r="B49" s="554" t="s">
        <v>6085</v>
      </c>
      <c r="C49" s="554" t="s">
        <v>6089</v>
      </c>
      <c r="E49" s="554" t="s">
        <v>155</v>
      </c>
      <c r="F49" s="554" t="s">
        <v>156</v>
      </c>
      <c r="G49" s="554" t="s">
        <v>61</v>
      </c>
      <c r="H49" s="554" t="s">
        <v>60</v>
      </c>
      <c r="I49" s="554" t="s">
        <v>2374</v>
      </c>
      <c r="J49" s="554" t="s">
        <v>6087</v>
      </c>
      <c r="K49" s="554" t="s">
        <v>6752</v>
      </c>
    </row>
    <row r="50" spans="1:11" x14ac:dyDescent="0.35">
      <c r="A50" s="554" t="s">
        <v>6072</v>
      </c>
      <c r="B50" s="554" t="s">
        <v>6085</v>
      </c>
      <c r="C50" s="554" t="s">
        <v>6089</v>
      </c>
      <c r="E50" s="554" t="s">
        <v>157</v>
      </c>
      <c r="F50" s="554" t="s">
        <v>158</v>
      </c>
      <c r="G50" s="554" t="s">
        <v>61</v>
      </c>
      <c r="H50" s="554" t="s">
        <v>60</v>
      </c>
      <c r="I50" s="554" t="s">
        <v>2380</v>
      </c>
      <c r="J50" s="554" t="s">
        <v>6087</v>
      </c>
      <c r="K50" s="554" t="s">
        <v>6752</v>
      </c>
    </row>
    <row r="51" spans="1:11" x14ac:dyDescent="0.35">
      <c r="A51" s="554" t="s">
        <v>6072</v>
      </c>
      <c r="B51" s="554" t="s">
        <v>6085</v>
      </c>
      <c r="C51" s="554" t="s">
        <v>6089</v>
      </c>
      <c r="E51" s="554" t="s">
        <v>159</v>
      </c>
      <c r="F51" s="554" t="s">
        <v>160</v>
      </c>
      <c r="G51" s="554" t="s">
        <v>61</v>
      </c>
      <c r="H51" s="554" t="s">
        <v>60</v>
      </c>
      <c r="I51" s="554" t="s">
        <v>2390</v>
      </c>
      <c r="J51" s="554" t="s">
        <v>6087</v>
      </c>
      <c r="K51" s="554" t="s">
        <v>6752</v>
      </c>
    </row>
    <row r="52" spans="1:11" x14ac:dyDescent="0.35">
      <c r="A52" s="554" t="s">
        <v>6072</v>
      </c>
      <c r="B52" s="554" t="s">
        <v>6085</v>
      </c>
      <c r="C52" s="554" t="s">
        <v>6089</v>
      </c>
      <c r="E52" s="554" t="s">
        <v>161</v>
      </c>
      <c r="F52" s="554" t="s">
        <v>162</v>
      </c>
      <c r="G52" s="554" t="s">
        <v>61</v>
      </c>
      <c r="H52" s="554" t="s">
        <v>60</v>
      </c>
      <c r="I52" s="554" t="s">
        <v>2391</v>
      </c>
      <c r="J52" s="554" t="s">
        <v>6087</v>
      </c>
      <c r="K52" s="554" t="s">
        <v>6752</v>
      </c>
    </row>
    <row r="53" spans="1:11" x14ac:dyDescent="0.35">
      <c r="A53" s="554" t="s">
        <v>6072</v>
      </c>
      <c r="B53" s="554" t="s">
        <v>6085</v>
      </c>
      <c r="C53" s="554" t="s">
        <v>6089</v>
      </c>
      <c r="E53" s="554" t="s">
        <v>163</v>
      </c>
      <c r="F53" s="554" t="s">
        <v>164</v>
      </c>
      <c r="G53" s="554" t="s">
        <v>61</v>
      </c>
      <c r="H53" s="554" t="s">
        <v>60</v>
      </c>
      <c r="I53" s="554" t="s">
        <v>2388</v>
      </c>
      <c r="J53" s="554" t="s">
        <v>6087</v>
      </c>
      <c r="K53" s="554" t="s">
        <v>6752</v>
      </c>
    </row>
    <row r="54" spans="1:11" x14ac:dyDescent="0.35">
      <c r="A54" s="554" t="s">
        <v>6072</v>
      </c>
      <c r="B54" s="554" t="s">
        <v>6085</v>
      </c>
      <c r="C54" s="554" t="s">
        <v>6089</v>
      </c>
      <c r="E54" s="554" t="s">
        <v>165</v>
      </c>
      <c r="F54" s="554" t="s">
        <v>166</v>
      </c>
      <c r="G54" s="554" t="s">
        <v>61</v>
      </c>
      <c r="H54" s="554" t="s">
        <v>60</v>
      </c>
      <c r="I54" s="554" t="s">
        <v>2394</v>
      </c>
      <c r="J54" s="554" t="s">
        <v>6087</v>
      </c>
      <c r="K54" s="554" t="s">
        <v>6752</v>
      </c>
    </row>
    <row r="55" spans="1:11" x14ac:dyDescent="0.35">
      <c r="A55" s="554" t="s">
        <v>6072</v>
      </c>
      <c r="B55" s="554" t="s">
        <v>6085</v>
      </c>
      <c r="C55" s="554" t="s">
        <v>6089</v>
      </c>
      <c r="E55" s="554" t="s">
        <v>167</v>
      </c>
      <c r="F55" s="554" t="s">
        <v>168</v>
      </c>
      <c r="G55" s="554" t="s">
        <v>61</v>
      </c>
      <c r="H55" s="554" t="s">
        <v>60</v>
      </c>
      <c r="I55" s="554" t="s">
        <v>2393</v>
      </c>
      <c r="J55" s="554" t="s">
        <v>6087</v>
      </c>
      <c r="K55" s="554" t="s">
        <v>6752</v>
      </c>
    </row>
    <row r="56" spans="1:11" x14ac:dyDescent="0.35">
      <c r="A56" s="554" t="s">
        <v>6072</v>
      </c>
      <c r="B56" s="554" t="s">
        <v>6085</v>
      </c>
      <c r="C56" s="554" t="s">
        <v>6089</v>
      </c>
      <c r="E56" s="554" t="s">
        <v>169</v>
      </c>
      <c r="F56" s="554" t="s">
        <v>170</v>
      </c>
      <c r="G56" s="554" t="s">
        <v>61</v>
      </c>
      <c r="H56" s="554" t="s">
        <v>60</v>
      </c>
      <c r="I56" s="554" t="s">
        <v>2389</v>
      </c>
      <c r="J56" s="554" t="s">
        <v>6087</v>
      </c>
      <c r="K56" s="554" t="s">
        <v>6752</v>
      </c>
    </row>
    <row r="57" spans="1:11" x14ac:dyDescent="0.35">
      <c r="A57" s="554" t="s">
        <v>6072</v>
      </c>
      <c r="B57" s="554" t="s">
        <v>6085</v>
      </c>
      <c r="C57" s="554" t="s">
        <v>6089</v>
      </c>
      <c r="E57" s="554" t="s">
        <v>171</v>
      </c>
      <c r="F57" s="554" t="s">
        <v>172</v>
      </c>
      <c r="G57" s="554" t="s">
        <v>61</v>
      </c>
      <c r="H57" s="554" t="s">
        <v>60</v>
      </c>
      <c r="I57" s="554" t="s">
        <v>2379</v>
      </c>
      <c r="J57" s="554" t="s">
        <v>6087</v>
      </c>
      <c r="K57" s="554" t="s">
        <v>6752</v>
      </c>
    </row>
    <row r="58" spans="1:11" x14ac:dyDescent="0.35">
      <c r="A58" s="554" t="s">
        <v>6072</v>
      </c>
      <c r="B58" s="554" t="s">
        <v>6085</v>
      </c>
      <c r="C58" s="554" t="s">
        <v>6089</v>
      </c>
      <c r="E58" s="554" t="s">
        <v>173</v>
      </c>
      <c r="F58" s="554" t="s">
        <v>174</v>
      </c>
      <c r="G58" s="554" t="s">
        <v>61</v>
      </c>
      <c r="H58" s="554" t="s">
        <v>60</v>
      </c>
      <c r="I58" s="554" t="s">
        <v>2395</v>
      </c>
      <c r="J58" s="554" t="s">
        <v>6087</v>
      </c>
      <c r="K58" s="554" t="s">
        <v>6752</v>
      </c>
    </row>
    <row r="59" spans="1:11" x14ac:dyDescent="0.35">
      <c r="A59" s="554" t="s">
        <v>6072</v>
      </c>
      <c r="B59" s="554" t="s">
        <v>6085</v>
      </c>
      <c r="C59" s="554" t="s">
        <v>6090</v>
      </c>
      <c r="E59" s="554" t="s">
        <v>176</v>
      </c>
      <c r="F59" s="554" t="s">
        <v>177</v>
      </c>
      <c r="G59" s="554" t="s">
        <v>61</v>
      </c>
      <c r="H59" s="554" t="s">
        <v>60</v>
      </c>
      <c r="I59" s="554" t="s">
        <v>2375</v>
      </c>
      <c r="J59" s="554" t="s">
        <v>6087</v>
      </c>
      <c r="K59" s="554" t="s">
        <v>6752</v>
      </c>
    </row>
    <row r="60" spans="1:11" x14ac:dyDescent="0.35">
      <c r="A60" s="554" t="s">
        <v>6072</v>
      </c>
      <c r="B60" s="554" t="s">
        <v>6085</v>
      </c>
      <c r="C60" s="554" t="s">
        <v>6090</v>
      </c>
      <c r="E60" s="554" t="s">
        <v>178</v>
      </c>
      <c r="F60" s="554" t="s">
        <v>179</v>
      </c>
      <c r="G60" s="554" t="s">
        <v>61</v>
      </c>
      <c r="H60" s="554" t="s">
        <v>60</v>
      </c>
      <c r="I60" s="554" t="s">
        <v>2381</v>
      </c>
      <c r="J60" s="554" t="s">
        <v>6087</v>
      </c>
      <c r="K60" s="554" t="s">
        <v>6752</v>
      </c>
    </row>
    <row r="61" spans="1:11" x14ac:dyDescent="0.35">
      <c r="A61" s="554" t="s">
        <v>6072</v>
      </c>
      <c r="B61" s="554" t="s">
        <v>6085</v>
      </c>
      <c r="C61" s="554" t="s">
        <v>6090</v>
      </c>
      <c r="E61" s="554" t="s">
        <v>180</v>
      </c>
      <c r="F61" s="554" t="s">
        <v>181</v>
      </c>
      <c r="G61" s="554" t="s">
        <v>61</v>
      </c>
      <c r="H61" s="554" t="s">
        <v>60</v>
      </c>
      <c r="I61" s="554" t="s">
        <v>2397</v>
      </c>
      <c r="J61" s="554" t="s">
        <v>6087</v>
      </c>
      <c r="K61" s="554" t="s">
        <v>6752</v>
      </c>
    </row>
    <row r="62" spans="1:11" x14ac:dyDescent="0.35">
      <c r="A62" s="554" t="s">
        <v>6072</v>
      </c>
      <c r="B62" s="554" t="s">
        <v>6085</v>
      </c>
      <c r="C62" s="554" t="s">
        <v>6090</v>
      </c>
      <c r="E62" s="554" t="s">
        <v>182</v>
      </c>
      <c r="F62" s="554" t="s">
        <v>183</v>
      </c>
      <c r="G62" s="554" t="s">
        <v>61</v>
      </c>
      <c r="H62" s="554" t="s">
        <v>60</v>
      </c>
      <c r="I62" s="554" t="s">
        <v>2396</v>
      </c>
      <c r="J62" s="554" t="s">
        <v>6087</v>
      </c>
      <c r="K62" s="554" t="s">
        <v>6752</v>
      </c>
    </row>
    <row r="63" spans="1:11" x14ac:dyDescent="0.35">
      <c r="A63" s="554" t="s">
        <v>6072</v>
      </c>
      <c r="B63" s="554" t="s">
        <v>6085</v>
      </c>
      <c r="C63" s="554" t="s">
        <v>6090</v>
      </c>
      <c r="E63" s="554" t="s">
        <v>184</v>
      </c>
      <c r="F63" s="554" t="s">
        <v>185</v>
      </c>
      <c r="G63" s="554" t="s">
        <v>61</v>
      </c>
      <c r="H63" s="554" t="s">
        <v>60</v>
      </c>
      <c r="I63" s="554" t="s">
        <v>2398</v>
      </c>
      <c r="J63" s="554" t="s">
        <v>6087</v>
      </c>
      <c r="K63" s="554" t="s">
        <v>6752</v>
      </c>
    </row>
    <row r="64" spans="1:11" x14ac:dyDescent="0.35">
      <c r="A64" s="554" t="s">
        <v>6072</v>
      </c>
      <c r="B64" s="554" t="s">
        <v>6085</v>
      </c>
      <c r="C64" s="554" t="s">
        <v>6090</v>
      </c>
      <c r="E64" s="554" t="s">
        <v>186</v>
      </c>
      <c r="F64" s="554" t="s">
        <v>187</v>
      </c>
      <c r="G64" s="554" t="s">
        <v>61</v>
      </c>
      <c r="H64" s="554" t="s">
        <v>60</v>
      </c>
      <c r="I64" s="554" t="s">
        <v>2412</v>
      </c>
      <c r="J64" s="554" t="s">
        <v>6087</v>
      </c>
      <c r="K64" s="554" t="s">
        <v>6752</v>
      </c>
    </row>
    <row r="65" spans="1:11" x14ac:dyDescent="0.35">
      <c r="A65" s="554" t="s">
        <v>6072</v>
      </c>
      <c r="B65" s="554" t="s">
        <v>6085</v>
      </c>
      <c r="C65" s="554" t="s">
        <v>6090</v>
      </c>
      <c r="E65" s="554" t="s">
        <v>188</v>
      </c>
      <c r="F65" s="554" t="s">
        <v>189</v>
      </c>
      <c r="G65" s="554" t="s">
        <v>61</v>
      </c>
      <c r="H65" s="554" t="s">
        <v>60</v>
      </c>
      <c r="I65" s="554" t="s">
        <v>2136</v>
      </c>
      <c r="J65" s="554" t="s">
        <v>6087</v>
      </c>
      <c r="K65" s="554" t="s">
        <v>6752</v>
      </c>
    </row>
    <row r="66" spans="1:11" x14ac:dyDescent="0.35">
      <c r="A66" s="554" t="s">
        <v>6072</v>
      </c>
      <c r="B66" s="554" t="s">
        <v>6085</v>
      </c>
      <c r="C66" s="554" t="s">
        <v>6090</v>
      </c>
      <c r="E66" s="554" t="s">
        <v>190</v>
      </c>
      <c r="F66" s="554" t="s">
        <v>191</v>
      </c>
      <c r="G66" s="554" t="s">
        <v>61</v>
      </c>
      <c r="H66" s="554" t="s">
        <v>60</v>
      </c>
      <c r="I66" s="554" t="s">
        <v>2400</v>
      </c>
      <c r="J66" s="554" t="s">
        <v>6087</v>
      </c>
      <c r="K66" s="554" t="s">
        <v>6752</v>
      </c>
    </row>
    <row r="67" spans="1:11" x14ac:dyDescent="0.35">
      <c r="A67" s="554" t="s">
        <v>6072</v>
      </c>
      <c r="B67" s="554" t="s">
        <v>6085</v>
      </c>
      <c r="C67" s="554" t="s">
        <v>6090</v>
      </c>
      <c r="E67" s="554" t="s">
        <v>193</v>
      </c>
      <c r="F67" s="554" t="s">
        <v>194</v>
      </c>
      <c r="G67" s="554" t="s">
        <v>61</v>
      </c>
      <c r="H67" s="554" t="s">
        <v>60</v>
      </c>
      <c r="I67" s="554" t="s">
        <v>2401</v>
      </c>
      <c r="J67" s="554" t="s">
        <v>6087</v>
      </c>
      <c r="K67" s="554" t="s">
        <v>6752</v>
      </c>
    </row>
    <row r="68" spans="1:11" x14ac:dyDescent="0.35">
      <c r="A68" s="554" t="s">
        <v>6072</v>
      </c>
      <c r="B68" s="554" t="s">
        <v>6085</v>
      </c>
      <c r="C68" s="554" t="s">
        <v>6090</v>
      </c>
      <c r="E68" s="554" t="s">
        <v>196</v>
      </c>
      <c r="F68" s="554" t="s">
        <v>197</v>
      </c>
      <c r="G68" s="554" t="s">
        <v>61</v>
      </c>
      <c r="H68" s="554" t="s">
        <v>60</v>
      </c>
      <c r="I68" s="554" t="s">
        <v>2399</v>
      </c>
      <c r="J68" s="554" t="s">
        <v>6087</v>
      </c>
      <c r="K68" s="554" t="s">
        <v>6752</v>
      </c>
    </row>
    <row r="69" spans="1:11" x14ac:dyDescent="0.35">
      <c r="A69" s="554" t="s">
        <v>6072</v>
      </c>
      <c r="B69" s="554" t="s">
        <v>6085</v>
      </c>
      <c r="C69" s="554" t="s">
        <v>6090</v>
      </c>
      <c r="E69" s="554" t="s">
        <v>198</v>
      </c>
      <c r="F69" s="554" t="s">
        <v>199</v>
      </c>
      <c r="G69" s="554" t="s">
        <v>61</v>
      </c>
      <c r="H69" s="554" t="s">
        <v>60</v>
      </c>
      <c r="I69" s="554" t="s">
        <v>2402</v>
      </c>
      <c r="J69" s="554" t="s">
        <v>6087</v>
      </c>
      <c r="K69" s="554" t="s">
        <v>6752</v>
      </c>
    </row>
    <row r="70" spans="1:11" x14ac:dyDescent="0.35">
      <c r="A70" s="554" t="s">
        <v>6072</v>
      </c>
      <c r="B70" s="554" t="s">
        <v>6085</v>
      </c>
      <c r="C70" s="554" t="s">
        <v>6091</v>
      </c>
      <c r="E70" s="554" t="s">
        <v>201</v>
      </c>
      <c r="F70" s="554" t="s">
        <v>202</v>
      </c>
      <c r="G70" s="554" t="s">
        <v>61</v>
      </c>
      <c r="H70" s="554" t="s">
        <v>60</v>
      </c>
      <c r="I70" s="554" t="s">
        <v>2376</v>
      </c>
      <c r="J70" s="554" t="s">
        <v>6087</v>
      </c>
      <c r="K70" s="554" t="s">
        <v>6752</v>
      </c>
    </row>
    <row r="71" spans="1:11" x14ac:dyDescent="0.35">
      <c r="A71" s="554" t="s">
        <v>6072</v>
      </c>
      <c r="B71" s="554" t="s">
        <v>6085</v>
      </c>
      <c r="C71" s="554" t="s">
        <v>6091</v>
      </c>
      <c r="E71" s="554" t="s">
        <v>203</v>
      </c>
      <c r="F71" s="554" t="s">
        <v>204</v>
      </c>
      <c r="G71" s="554" t="s">
        <v>61</v>
      </c>
      <c r="H71" s="554" t="s">
        <v>60</v>
      </c>
      <c r="I71" s="554" t="s">
        <v>2404</v>
      </c>
      <c r="J71" s="554" t="s">
        <v>6087</v>
      </c>
      <c r="K71" s="554" t="s">
        <v>6752</v>
      </c>
    </row>
    <row r="72" spans="1:11" x14ac:dyDescent="0.35">
      <c r="A72" s="554" t="s">
        <v>6072</v>
      </c>
      <c r="B72" s="554" t="s">
        <v>6085</v>
      </c>
      <c r="C72" s="554" t="s">
        <v>6091</v>
      </c>
      <c r="E72" s="554" t="s">
        <v>205</v>
      </c>
      <c r="F72" s="554" t="s">
        <v>206</v>
      </c>
      <c r="G72" s="554" t="s">
        <v>61</v>
      </c>
      <c r="H72" s="554" t="s">
        <v>60</v>
      </c>
      <c r="I72" s="554" t="s">
        <v>2403</v>
      </c>
      <c r="J72" s="554" t="s">
        <v>6087</v>
      </c>
      <c r="K72" s="554" t="s">
        <v>6752</v>
      </c>
    </row>
    <row r="73" spans="1:11" x14ac:dyDescent="0.35">
      <c r="A73" s="554" t="s">
        <v>6072</v>
      </c>
      <c r="B73" s="554" t="s">
        <v>6085</v>
      </c>
      <c r="C73" s="554" t="s">
        <v>6091</v>
      </c>
      <c r="E73" s="554" t="s">
        <v>207</v>
      </c>
      <c r="F73" s="554" t="s">
        <v>208</v>
      </c>
      <c r="G73" s="554" t="s">
        <v>61</v>
      </c>
      <c r="H73" s="554" t="s">
        <v>60</v>
      </c>
      <c r="I73" s="554" t="s">
        <v>2411</v>
      </c>
      <c r="J73" s="554" t="s">
        <v>6087</v>
      </c>
      <c r="K73" s="554" t="s">
        <v>6752</v>
      </c>
    </row>
    <row r="74" spans="1:11" x14ac:dyDescent="0.35">
      <c r="A74" s="554" t="s">
        <v>6072</v>
      </c>
      <c r="B74" s="554" t="s">
        <v>6085</v>
      </c>
      <c r="C74" s="554" t="s">
        <v>6091</v>
      </c>
      <c r="E74" s="554" t="s">
        <v>209</v>
      </c>
      <c r="F74" s="554" t="s">
        <v>210</v>
      </c>
      <c r="G74" s="554" t="s">
        <v>61</v>
      </c>
      <c r="H74" s="554" t="s">
        <v>60</v>
      </c>
      <c r="I74" s="554" t="s">
        <v>2134</v>
      </c>
      <c r="J74" s="554" t="s">
        <v>6087</v>
      </c>
      <c r="K74" s="554" t="s">
        <v>6752</v>
      </c>
    </row>
    <row r="75" spans="1:11" x14ac:dyDescent="0.35">
      <c r="A75" s="554" t="s">
        <v>6072</v>
      </c>
      <c r="B75" s="554" t="s">
        <v>6085</v>
      </c>
      <c r="C75" s="554" t="s">
        <v>6091</v>
      </c>
      <c r="E75" s="554" t="s">
        <v>211</v>
      </c>
      <c r="F75" s="554" t="s">
        <v>212</v>
      </c>
      <c r="G75" s="554" t="s">
        <v>61</v>
      </c>
      <c r="H75" s="554" t="s">
        <v>60</v>
      </c>
      <c r="I75" s="554" t="s">
        <v>2405</v>
      </c>
      <c r="J75" s="554" t="s">
        <v>6087</v>
      </c>
      <c r="K75" s="554" t="s">
        <v>6752</v>
      </c>
    </row>
    <row r="76" spans="1:11" x14ac:dyDescent="0.35">
      <c r="A76" s="554" t="s">
        <v>6072</v>
      </c>
      <c r="B76" s="554" t="s">
        <v>6085</v>
      </c>
      <c r="C76" s="554" t="s">
        <v>6092</v>
      </c>
      <c r="E76" s="554" t="s">
        <v>214</v>
      </c>
      <c r="F76" s="554" t="s">
        <v>215</v>
      </c>
      <c r="G76" s="554" t="s">
        <v>61</v>
      </c>
      <c r="H76" s="554" t="s">
        <v>60</v>
      </c>
      <c r="I76" s="554" t="s">
        <v>2235</v>
      </c>
      <c r="J76" s="554" t="s">
        <v>6087</v>
      </c>
      <c r="K76" s="554" t="s">
        <v>6752</v>
      </c>
    </row>
    <row r="77" spans="1:11" x14ac:dyDescent="0.35">
      <c r="A77" s="554" t="s">
        <v>6072</v>
      </c>
      <c r="B77" s="554" t="s">
        <v>6085</v>
      </c>
      <c r="C77" s="554" t="s">
        <v>6093</v>
      </c>
      <c r="E77" s="554" t="s">
        <v>217</v>
      </c>
      <c r="F77" s="554" t="s">
        <v>218</v>
      </c>
      <c r="G77" s="554" t="s">
        <v>61</v>
      </c>
      <c r="H77" s="554" t="s">
        <v>60</v>
      </c>
      <c r="I77" s="554" t="s">
        <v>2377</v>
      </c>
      <c r="J77" s="554" t="s">
        <v>6087</v>
      </c>
      <c r="K77" s="554" t="s">
        <v>6752</v>
      </c>
    </row>
    <row r="78" spans="1:11" x14ac:dyDescent="0.35">
      <c r="A78" s="554" t="s">
        <v>6072</v>
      </c>
      <c r="B78" s="554" t="s">
        <v>6085</v>
      </c>
      <c r="C78" s="554" t="s">
        <v>6093</v>
      </c>
      <c r="E78" s="554" t="s">
        <v>219</v>
      </c>
      <c r="F78" s="554" t="s">
        <v>220</v>
      </c>
      <c r="G78" s="554" t="s">
        <v>61</v>
      </c>
      <c r="H78" s="554" t="s">
        <v>60</v>
      </c>
      <c r="I78" s="554" t="s">
        <v>2406</v>
      </c>
      <c r="J78" s="554" t="s">
        <v>6087</v>
      </c>
      <c r="K78" s="554" t="s">
        <v>6752</v>
      </c>
    </row>
    <row r="79" spans="1:11" x14ac:dyDescent="0.35">
      <c r="A79" s="554" t="s">
        <v>6072</v>
      </c>
      <c r="B79" s="554" t="s">
        <v>6085</v>
      </c>
      <c r="C79" s="554" t="s">
        <v>6093</v>
      </c>
      <c r="E79" s="554" t="s">
        <v>221</v>
      </c>
      <c r="F79" s="554" t="s">
        <v>222</v>
      </c>
      <c r="G79" s="554" t="s">
        <v>61</v>
      </c>
      <c r="H79" s="554" t="s">
        <v>60</v>
      </c>
      <c r="I79" s="554" t="s">
        <v>2410</v>
      </c>
      <c r="J79" s="554" t="s">
        <v>6087</v>
      </c>
      <c r="K79" s="554" t="s">
        <v>6752</v>
      </c>
    </row>
    <row r="80" spans="1:11" x14ac:dyDescent="0.35">
      <c r="A80" s="554" t="s">
        <v>6072</v>
      </c>
      <c r="B80" s="554" t="s">
        <v>6085</v>
      </c>
      <c r="C80" s="554" t="s">
        <v>6093</v>
      </c>
      <c r="E80" s="554" t="s">
        <v>223</v>
      </c>
      <c r="F80" s="554" t="s">
        <v>224</v>
      </c>
      <c r="G80" s="554" t="s">
        <v>61</v>
      </c>
      <c r="H80" s="554" t="s">
        <v>60</v>
      </c>
      <c r="I80" s="554" t="s">
        <v>2135</v>
      </c>
      <c r="J80" s="554" t="s">
        <v>6087</v>
      </c>
      <c r="K80" s="554" t="s">
        <v>6752</v>
      </c>
    </row>
    <row r="81" spans="1:11" x14ac:dyDescent="0.35">
      <c r="A81" s="554" t="s">
        <v>6072</v>
      </c>
      <c r="B81" s="554" t="s">
        <v>6085</v>
      </c>
      <c r="C81" s="554" t="s">
        <v>6093</v>
      </c>
      <c r="E81" s="554" t="s">
        <v>225</v>
      </c>
      <c r="F81" s="554" t="s">
        <v>226</v>
      </c>
      <c r="G81" s="554" t="s">
        <v>61</v>
      </c>
      <c r="H81" s="554" t="s">
        <v>60</v>
      </c>
      <c r="I81" s="554" t="s">
        <v>2407</v>
      </c>
      <c r="J81" s="554" t="s">
        <v>6087</v>
      </c>
      <c r="K81" s="554" t="s">
        <v>6752</v>
      </c>
    </row>
    <row r="82" spans="1:11" x14ac:dyDescent="0.35">
      <c r="A82" s="554" t="s">
        <v>6072</v>
      </c>
      <c r="B82" s="554" t="s">
        <v>6085</v>
      </c>
      <c r="C82" s="554" t="s">
        <v>6093</v>
      </c>
      <c r="E82" s="554" t="s">
        <v>227</v>
      </c>
      <c r="F82" s="554" t="s">
        <v>228</v>
      </c>
      <c r="G82" s="554" t="s">
        <v>61</v>
      </c>
      <c r="H82" s="554" t="s">
        <v>60</v>
      </c>
      <c r="I82" s="554" t="s">
        <v>2408</v>
      </c>
      <c r="J82" s="554" t="s">
        <v>6087</v>
      </c>
      <c r="K82" s="554" t="s">
        <v>6752</v>
      </c>
    </row>
    <row r="83" spans="1:11" x14ac:dyDescent="0.35">
      <c r="A83" s="554" t="s">
        <v>6072</v>
      </c>
      <c r="B83" s="554" t="s">
        <v>6085</v>
      </c>
      <c r="C83" s="554" t="s">
        <v>6094</v>
      </c>
      <c r="E83" s="554" t="s">
        <v>230</v>
      </c>
      <c r="F83" s="554" t="s">
        <v>231</v>
      </c>
      <c r="G83" s="554" t="s">
        <v>61</v>
      </c>
      <c r="H83" s="554" t="s">
        <v>60</v>
      </c>
      <c r="I83" s="554" t="s">
        <v>2483</v>
      </c>
      <c r="J83" s="554" t="s">
        <v>6087</v>
      </c>
      <c r="K83" s="554" t="s">
        <v>6752</v>
      </c>
    </row>
    <row r="84" spans="1:11" x14ac:dyDescent="0.35">
      <c r="A84" s="554" t="s">
        <v>6072</v>
      </c>
      <c r="B84" s="554" t="s">
        <v>6085</v>
      </c>
      <c r="C84" s="554" t="s">
        <v>6094</v>
      </c>
      <c r="E84" s="554" t="s">
        <v>232</v>
      </c>
      <c r="F84" s="554" t="s">
        <v>233</v>
      </c>
      <c r="G84" s="554" t="s">
        <v>61</v>
      </c>
      <c r="H84" s="554" t="s">
        <v>60</v>
      </c>
      <c r="I84" s="554" t="s">
        <v>2143</v>
      </c>
      <c r="J84" s="554" t="s">
        <v>6087</v>
      </c>
      <c r="K84" s="554" t="s">
        <v>6752</v>
      </c>
    </row>
    <row r="85" spans="1:11" x14ac:dyDescent="0.35">
      <c r="A85" s="554" t="s">
        <v>6072</v>
      </c>
      <c r="B85" s="554" t="s">
        <v>6085</v>
      </c>
      <c r="C85" s="554" t="s">
        <v>6095</v>
      </c>
      <c r="E85" s="554" t="s">
        <v>235</v>
      </c>
      <c r="F85" s="554" t="s">
        <v>236</v>
      </c>
      <c r="G85" s="554" t="s">
        <v>61</v>
      </c>
      <c r="H85" s="554" t="s">
        <v>60</v>
      </c>
      <c r="I85" s="554" t="s">
        <v>2372</v>
      </c>
      <c r="J85" s="554" t="s">
        <v>6087</v>
      </c>
      <c r="K85" s="554" t="s">
        <v>6752</v>
      </c>
    </row>
    <row r="86" spans="1:11" x14ac:dyDescent="0.35">
      <c r="A86" s="554" t="s">
        <v>6072</v>
      </c>
      <c r="B86" s="554" t="s">
        <v>6085</v>
      </c>
      <c r="C86" s="554" t="s">
        <v>6095</v>
      </c>
      <c r="E86" s="554" t="s">
        <v>239</v>
      </c>
      <c r="F86" s="554" t="s">
        <v>240</v>
      </c>
      <c r="G86" s="554" t="s">
        <v>61</v>
      </c>
      <c r="H86" s="554" t="s">
        <v>60</v>
      </c>
      <c r="I86" s="554" t="s">
        <v>2373</v>
      </c>
      <c r="J86" s="554" t="s">
        <v>6087</v>
      </c>
      <c r="K86" s="554" t="s">
        <v>6752</v>
      </c>
    </row>
    <row r="87" spans="1:11" x14ac:dyDescent="0.35">
      <c r="A87" s="554" t="s">
        <v>6072</v>
      </c>
      <c r="B87" s="554" t="s">
        <v>6096</v>
      </c>
      <c r="C87" s="554" t="s">
        <v>6097</v>
      </c>
      <c r="E87" s="554" t="s">
        <v>244</v>
      </c>
      <c r="F87" s="554" t="s">
        <v>245</v>
      </c>
      <c r="G87" s="554" t="s">
        <v>59</v>
      </c>
      <c r="H87" s="554" t="s">
        <v>60</v>
      </c>
      <c r="I87" s="554" t="s">
        <v>2564</v>
      </c>
      <c r="J87" s="554" t="s">
        <v>6075</v>
      </c>
      <c r="K87" s="554" t="s">
        <v>6752</v>
      </c>
    </row>
    <row r="88" spans="1:11" x14ac:dyDescent="0.35">
      <c r="A88" s="554" t="s">
        <v>6072</v>
      </c>
      <c r="B88" s="554" t="s">
        <v>6096</v>
      </c>
      <c r="C88" s="554" t="s">
        <v>6097</v>
      </c>
      <c r="E88" s="554" t="s">
        <v>246</v>
      </c>
      <c r="F88" s="554" t="s">
        <v>247</v>
      </c>
      <c r="G88" s="554" t="s">
        <v>59</v>
      </c>
      <c r="H88" s="554" t="s">
        <v>60</v>
      </c>
      <c r="I88" s="554" t="s">
        <v>2566</v>
      </c>
      <c r="J88" s="554" t="s">
        <v>6075</v>
      </c>
      <c r="K88" s="554" t="s">
        <v>6752</v>
      </c>
    </row>
    <row r="89" spans="1:11" x14ac:dyDescent="0.35">
      <c r="A89" s="554" t="s">
        <v>6072</v>
      </c>
      <c r="B89" s="554" t="s">
        <v>6096</v>
      </c>
      <c r="C89" s="554" t="s">
        <v>6097</v>
      </c>
      <c r="E89" s="554" t="s">
        <v>248</v>
      </c>
      <c r="F89" s="554" t="s">
        <v>249</v>
      </c>
      <c r="G89" s="554" t="s">
        <v>59</v>
      </c>
      <c r="H89" s="554" t="s">
        <v>60</v>
      </c>
      <c r="I89" s="554" t="s">
        <v>2567</v>
      </c>
      <c r="J89" s="554" t="s">
        <v>6075</v>
      </c>
      <c r="K89" s="554" t="s">
        <v>6752</v>
      </c>
    </row>
    <row r="90" spans="1:11" x14ac:dyDescent="0.35">
      <c r="A90" s="554" t="s">
        <v>6072</v>
      </c>
      <c r="B90" s="554" t="s">
        <v>6096</v>
      </c>
      <c r="C90" s="554" t="s">
        <v>6097</v>
      </c>
      <c r="E90" s="554" t="s">
        <v>250</v>
      </c>
      <c r="F90" s="554" t="s">
        <v>251</v>
      </c>
      <c r="G90" s="554" t="s">
        <v>59</v>
      </c>
      <c r="H90" s="554" t="s">
        <v>60</v>
      </c>
      <c r="I90" s="554" t="s">
        <v>2568</v>
      </c>
      <c r="J90" s="554" t="s">
        <v>6075</v>
      </c>
      <c r="K90" s="554" t="s">
        <v>6752</v>
      </c>
    </row>
    <row r="91" spans="1:11" x14ac:dyDescent="0.35">
      <c r="A91" s="554" t="s">
        <v>6072</v>
      </c>
      <c r="B91" s="554" t="s">
        <v>6096</v>
      </c>
      <c r="C91" s="554" t="s">
        <v>6097</v>
      </c>
      <c r="E91" s="554" t="s">
        <v>252</v>
      </c>
      <c r="F91" s="554" t="s">
        <v>253</v>
      </c>
      <c r="G91" s="554" t="s">
        <v>59</v>
      </c>
      <c r="H91" s="554" t="s">
        <v>60</v>
      </c>
      <c r="I91" s="554" t="s">
        <v>2569</v>
      </c>
      <c r="J91" s="554" t="s">
        <v>6075</v>
      </c>
      <c r="K91" s="554" t="s">
        <v>6752</v>
      </c>
    </row>
    <row r="92" spans="1:11" x14ac:dyDescent="0.35">
      <c r="A92" s="554" t="s">
        <v>6072</v>
      </c>
      <c r="B92" s="554" t="s">
        <v>6096</v>
      </c>
      <c r="C92" s="554" t="s">
        <v>6097</v>
      </c>
      <c r="E92" s="554" t="s">
        <v>254</v>
      </c>
      <c r="F92" s="554" t="s">
        <v>255</v>
      </c>
      <c r="G92" s="554" t="s">
        <v>59</v>
      </c>
      <c r="H92" s="554" t="s">
        <v>60</v>
      </c>
      <c r="I92" s="554" t="s">
        <v>2571</v>
      </c>
      <c r="J92" s="554" t="s">
        <v>6075</v>
      </c>
      <c r="K92" s="554" t="s">
        <v>6752</v>
      </c>
    </row>
    <row r="93" spans="1:11" x14ac:dyDescent="0.35">
      <c r="A93" s="554" t="s">
        <v>6072</v>
      </c>
      <c r="B93" s="554" t="s">
        <v>6096</v>
      </c>
      <c r="C93" s="554" t="s">
        <v>6097</v>
      </c>
      <c r="E93" s="554" t="s">
        <v>256</v>
      </c>
      <c r="F93" s="554" t="s">
        <v>257</v>
      </c>
      <c r="G93" s="554" t="s">
        <v>59</v>
      </c>
      <c r="H93" s="554" t="s">
        <v>60</v>
      </c>
      <c r="I93" s="554" t="s">
        <v>2572</v>
      </c>
      <c r="J93" s="554" t="s">
        <v>6075</v>
      </c>
      <c r="K93" s="554" t="s">
        <v>6752</v>
      </c>
    </row>
    <row r="94" spans="1:11" x14ac:dyDescent="0.35">
      <c r="A94" s="554" t="s">
        <v>6072</v>
      </c>
      <c r="B94" s="554" t="s">
        <v>6096</v>
      </c>
      <c r="C94" s="554" t="s">
        <v>6097</v>
      </c>
      <c r="E94" s="554" t="s">
        <v>258</v>
      </c>
      <c r="F94" s="554" t="s">
        <v>259</v>
      </c>
      <c r="G94" s="554" t="s">
        <v>59</v>
      </c>
      <c r="H94" s="554" t="s">
        <v>60</v>
      </c>
      <c r="I94" s="554" t="s">
        <v>2573</v>
      </c>
      <c r="J94" s="554" t="s">
        <v>6075</v>
      </c>
      <c r="K94" s="554" t="s">
        <v>6752</v>
      </c>
    </row>
    <row r="95" spans="1:11" x14ac:dyDescent="0.35">
      <c r="A95" s="554" t="s">
        <v>6072</v>
      </c>
      <c r="B95" s="554" t="s">
        <v>6096</v>
      </c>
      <c r="C95" s="554" t="s">
        <v>6097</v>
      </c>
      <c r="E95" s="554" t="s">
        <v>260</v>
      </c>
      <c r="F95" s="554" t="s">
        <v>261</v>
      </c>
      <c r="G95" s="554" t="s">
        <v>59</v>
      </c>
      <c r="H95" s="554" t="s">
        <v>60</v>
      </c>
      <c r="I95" s="554" t="s">
        <v>2574</v>
      </c>
      <c r="J95" s="554" t="s">
        <v>6075</v>
      </c>
      <c r="K95" s="554" t="s">
        <v>6752</v>
      </c>
    </row>
    <row r="96" spans="1:11" x14ac:dyDescent="0.35">
      <c r="A96" s="554" t="s">
        <v>6072</v>
      </c>
      <c r="B96" s="554" t="s">
        <v>6096</v>
      </c>
      <c r="C96" s="554" t="s">
        <v>6097</v>
      </c>
      <c r="E96" s="554" t="s">
        <v>262</v>
      </c>
      <c r="F96" s="554" t="s">
        <v>263</v>
      </c>
      <c r="G96" s="554" t="s">
        <v>59</v>
      </c>
      <c r="H96" s="554" t="s">
        <v>60</v>
      </c>
      <c r="I96" s="554" t="s">
        <v>2575</v>
      </c>
      <c r="J96" s="554" t="s">
        <v>6075</v>
      </c>
      <c r="K96" s="554" t="s">
        <v>6752</v>
      </c>
    </row>
    <row r="97" spans="1:11" x14ac:dyDescent="0.35">
      <c r="A97" s="554" t="s">
        <v>6072</v>
      </c>
      <c r="B97" s="554" t="s">
        <v>6096</v>
      </c>
      <c r="C97" s="554" t="s">
        <v>6097</v>
      </c>
      <c r="E97" s="554" t="s">
        <v>264</v>
      </c>
      <c r="F97" s="554" t="s">
        <v>265</v>
      </c>
      <c r="G97" s="554" t="s">
        <v>59</v>
      </c>
      <c r="H97" s="554" t="s">
        <v>60</v>
      </c>
      <c r="I97" s="554" t="s">
        <v>2580</v>
      </c>
      <c r="J97" s="554" t="s">
        <v>6075</v>
      </c>
      <c r="K97" s="554" t="s">
        <v>6752</v>
      </c>
    </row>
    <row r="98" spans="1:11" x14ac:dyDescent="0.35">
      <c r="A98" s="554" t="s">
        <v>6072</v>
      </c>
      <c r="B98" s="554" t="s">
        <v>6096</v>
      </c>
      <c r="C98" s="554" t="s">
        <v>6097</v>
      </c>
      <c r="E98" s="554" t="s">
        <v>266</v>
      </c>
      <c r="F98" s="554" t="s">
        <v>267</v>
      </c>
      <c r="G98" s="554" t="s">
        <v>59</v>
      </c>
      <c r="H98" s="554" t="s">
        <v>60</v>
      </c>
      <c r="I98" s="554" t="s">
        <v>2577</v>
      </c>
      <c r="J98" s="554" t="s">
        <v>6075</v>
      </c>
      <c r="K98" s="554" t="s">
        <v>6752</v>
      </c>
    </row>
    <row r="99" spans="1:11" x14ac:dyDescent="0.35">
      <c r="A99" s="554" t="s">
        <v>6072</v>
      </c>
      <c r="B99" s="554" t="s">
        <v>6096</v>
      </c>
      <c r="C99" s="554" t="s">
        <v>6098</v>
      </c>
      <c r="E99" s="554" t="s">
        <v>269</v>
      </c>
      <c r="F99" s="554" t="s">
        <v>270</v>
      </c>
      <c r="G99" s="554" t="s">
        <v>59</v>
      </c>
      <c r="H99" s="554" t="s">
        <v>60</v>
      </c>
      <c r="I99" s="554" t="s">
        <v>2576</v>
      </c>
      <c r="J99" s="554" t="s">
        <v>6075</v>
      </c>
      <c r="K99" s="554" t="s">
        <v>6752</v>
      </c>
    </row>
    <row r="100" spans="1:11" x14ac:dyDescent="0.35">
      <c r="A100" s="554" t="s">
        <v>6072</v>
      </c>
      <c r="B100" s="554" t="s">
        <v>6096</v>
      </c>
      <c r="C100" s="554" t="s">
        <v>6099</v>
      </c>
      <c r="E100" s="554" t="s">
        <v>272</v>
      </c>
      <c r="F100" s="554" t="s">
        <v>273</v>
      </c>
      <c r="G100" s="554" t="s">
        <v>59</v>
      </c>
      <c r="H100" s="554" t="s">
        <v>60</v>
      </c>
      <c r="I100" s="554" t="s">
        <v>2579</v>
      </c>
      <c r="J100" s="554" t="s">
        <v>6075</v>
      </c>
      <c r="K100" s="554" t="s">
        <v>6752</v>
      </c>
    </row>
    <row r="101" spans="1:11" x14ac:dyDescent="0.35">
      <c r="A101" s="554" t="s">
        <v>6100</v>
      </c>
      <c r="B101" s="554" t="s">
        <v>6101</v>
      </c>
      <c r="C101" s="554" t="s">
        <v>6102</v>
      </c>
      <c r="E101" s="554" t="s">
        <v>276</v>
      </c>
      <c r="F101" s="554" t="s">
        <v>277</v>
      </c>
      <c r="G101" s="554" t="s">
        <v>59</v>
      </c>
      <c r="H101" s="554" t="s">
        <v>60</v>
      </c>
      <c r="I101" s="554" t="s">
        <v>2624</v>
      </c>
      <c r="J101" s="554" t="s">
        <v>6103</v>
      </c>
      <c r="K101" s="554" t="s">
        <v>6752</v>
      </c>
    </row>
    <row r="102" spans="1:11" x14ac:dyDescent="0.35">
      <c r="A102" s="554" t="s">
        <v>6100</v>
      </c>
      <c r="B102" s="554" t="s">
        <v>6104</v>
      </c>
      <c r="C102" s="554" t="s">
        <v>6105</v>
      </c>
      <c r="E102" s="554" t="s">
        <v>281</v>
      </c>
      <c r="F102" s="554" t="s">
        <v>282</v>
      </c>
      <c r="G102" s="554" t="s">
        <v>61</v>
      </c>
      <c r="H102" s="554" t="s">
        <v>60</v>
      </c>
      <c r="I102" s="554" t="s">
        <v>2101</v>
      </c>
      <c r="J102" s="554" t="s">
        <v>6106</v>
      </c>
      <c r="K102" s="554" t="s">
        <v>6752</v>
      </c>
    </row>
    <row r="103" spans="1:11" x14ac:dyDescent="0.35">
      <c r="A103" s="554" t="s">
        <v>6100</v>
      </c>
      <c r="B103" s="554" t="s">
        <v>6104</v>
      </c>
      <c r="C103" s="554" t="s">
        <v>6105</v>
      </c>
      <c r="E103" s="554" t="s">
        <v>283</v>
      </c>
      <c r="F103" s="554" t="s">
        <v>284</v>
      </c>
      <c r="G103" s="554" t="s">
        <v>61</v>
      </c>
      <c r="H103" s="554" t="s">
        <v>60</v>
      </c>
      <c r="I103" s="554" t="s">
        <v>2104</v>
      </c>
      <c r="J103" s="554" t="s">
        <v>6106</v>
      </c>
      <c r="K103" s="554" t="s">
        <v>6752</v>
      </c>
    </row>
    <row r="104" spans="1:11" x14ac:dyDescent="0.35">
      <c r="A104" s="554" t="s">
        <v>6100</v>
      </c>
      <c r="B104" s="554" t="s">
        <v>6104</v>
      </c>
      <c r="C104" s="554" t="s">
        <v>6105</v>
      </c>
      <c r="E104" s="554" t="s">
        <v>285</v>
      </c>
      <c r="F104" s="554" t="s">
        <v>286</v>
      </c>
      <c r="G104" s="554" t="s">
        <v>61</v>
      </c>
      <c r="H104" s="554" t="s">
        <v>60</v>
      </c>
      <c r="I104" s="554" t="s">
        <v>2109</v>
      </c>
      <c r="J104" s="554" t="s">
        <v>6106</v>
      </c>
      <c r="K104" s="554" t="s">
        <v>6752</v>
      </c>
    </row>
    <row r="105" spans="1:11" x14ac:dyDescent="0.35">
      <c r="A105" s="554" t="s">
        <v>6100</v>
      </c>
      <c r="B105" s="554" t="s">
        <v>6104</v>
      </c>
      <c r="C105" s="554" t="s">
        <v>6105</v>
      </c>
      <c r="E105" s="554" t="s">
        <v>287</v>
      </c>
      <c r="F105" s="554" t="s">
        <v>288</v>
      </c>
      <c r="G105" s="554" t="s">
        <v>61</v>
      </c>
      <c r="H105" s="554" t="s">
        <v>60</v>
      </c>
      <c r="I105" s="554" t="s">
        <v>2109</v>
      </c>
      <c r="J105" s="554" t="s">
        <v>6106</v>
      </c>
      <c r="K105" s="554" t="s">
        <v>6752</v>
      </c>
    </row>
    <row r="106" spans="1:11" x14ac:dyDescent="0.35">
      <c r="A106" s="554" t="s">
        <v>6100</v>
      </c>
      <c r="B106" s="554" t="s">
        <v>6104</v>
      </c>
      <c r="C106" s="554" t="s">
        <v>6105</v>
      </c>
      <c r="E106" s="554" t="s">
        <v>289</v>
      </c>
      <c r="F106" s="554" t="s">
        <v>290</v>
      </c>
      <c r="G106" s="554" t="s">
        <v>61</v>
      </c>
      <c r="H106" s="554" t="s">
        <v>60</v>
      </c>
      <c r="I106" s="554" t="s">
        <v>2102</v>
      </c>
      <c r="J106" s="554" t="s">
        <v>6106</v>
      </c>
      <c r="K106" s="554" t="s">
        <v>6752</v>
      </c>
    </row>
    <row r="107" spans="1:11" x14ac:dyDescent="0.35">
      <c r="A107" s="554" t="s">
        <v>6100</v>
      </c>
      <c r="B107" s="554" t="s">
        <v>6104</v>
      </c>
      <c r="C107" s="554" t="s">
        <v>6105</v>
      </c>
      <c r="E107" s="554" t="s">
        <v>291</v>
      </c>
      <c r="F107" s="554" t="s">
        <v>292</v>
      </c>
      <c r="G107" s="554" t="s">
        <v>61</v>
      </c>
      <c r="H107" s="554" t="s">
        <v>60</v>
      </c>
      <c r="I107" s="554" t="s">
        <v>2103</v>
      </c>
      <c r="J107" s="554" t="s">
        <v>6106</v>
      </c>
      <c r="K107" s="554" t="s">
        <v>6752</v>
      </c>
    </row>
    <row r="108" spans="1:11" x14ac:dyDescent="0.35">
      <c r="A108" s="554" t="s">
        <v>6100</v>
      </c>
      <c r="B108" s="554" t="s">
        <v>6104</v>
      </c>
      <c r="C108" s="554" t="s">
        <v>6107</v>
      </c>
      <c r="E108" s="554" t="s">
        <v>294</v>
      </c>
      <c r="F108" s="554" t="s">
        <v>295</v>
      </c>
      <c r="G108" s="554" t="s">
        <v>61</v>
      </c>
      <c r="H108" s="554" t="s">
        <v>60</v>
      </c>
      <c r="I108" s="554" t="s">
        <v>2105</v>
      </c>
      <c r="J108" s="554" t="s">
        <v>6106</v>
      </c>
      <c r="K108" s="554" t="s">
        <v>6752</v>
      </c>
    </row>
    <row r="109" spans="1:11" x14ac:dyDescent="0.35">
      <c r="A109" s="554" t="s">
        <v>6100</v>
      </c>
      <c r="B109" s="554" t="s">
        <v>6104</v>
      </c>
      <c r="C109" s="554" t="s">
        <v>6108</v>
      </c>
      <c r="E109" s="554" t="s">
        <v>297</v>
      </c>
      <c r="F109" s="554" t="s">
        <v>298</v>
      </c>
      <c r="G109" s="554" t="s">
        <v>61</v>
      </c>
      <c r="H109" s="554" t="s">
        <v>60</v>
      </c>
      <c r="I109" s="554" t="s">
        <v>2106</v>
      </c>
      <c r="J109" s="554" t="s">
        <v>6106</v>
      </c>
      <c r="K109" s="554" t="s">
        <v>6752</v>
      </c>
    </row>
    <row r="110" spans="1:11" x14ac:dyDescent="0.35">
      <c r="A110" s="554" t="s">
        <v>6100</v>
      </c>
      <c r="B110" s="554" t="s">
        <v>6104</v>
      </c>
      <c r="C110" s="554" t="s">
        <v>6109</v>
      </c>
      <c r="E110" s="554" t="s">
        <v>300</v>
      </c>
      <c r="F110" s="554" t="s">
        <v>301</v>
      </c>
      <c r="G110" s="554" t="s">
        <v>61</v>
      </c>
      <c r="H110" s="554" t="s">
        <v>60</v>
      </c>
      <c r="I110" s="554" t="s">
        <v>2085</v>
      </c>
      <c r="J110" s="554" t="s">
        <v>6106</v>
      </c>
      <c r="K110" s="554" t="s">
        <v>6752</v>
      </c>
    </row>
    <row r="111" spans="1:11" x14ac:dyDescent="0.35">
      <c r="A111" s="554" t="s">
        <v>6100</v>
      </c>
      <c r="B111" s="554" t="s">
        <v>6104</v>
      </c>
      <c r="C111" s="554" t="s">
        <v>6110</v>
      </c>
      <c r="E111" s="554" t="s">
        <v>303</v>
      </c>
      <c r="F111" s="554" t="s">
        <v>304</v>
      </c>
      <c r="G111" s="554" t="s">
        <v>61</v>
      </c>
      <c r="H111" s="554" t="s">
        <v>60</v>
      </c>
      <c r="I111" s="554" t="s">
        <v>2240</v>
      </c>
      <c r="J111" s="554" t="s">
        <v>6106</v>
      </c>
      <c r="K111" s="554" t="s">
        <v>6752</v>
      </c>
    </row>
    <row r="112" spans="1:11" x14ac:dyDescent="0.35">
      <c r="A112" s="554" t="s">
        <v>6100</v>
      </c>
      <c r="B112" s="554" t="s">
        <v>6104</v>
      </c>
      <c r="C112" s="554" t="s">
        <v>6111</v>
      </c>
      <c r="E112" s="554" t="s">
        <v>306</v>
      </c>
      <c r="F112" s="554" t="s">
        <v>307</v>
      </c>
      <c r="G112" s="554" t="s">
        <v>61</v>
      </c>
      <c r="H112" s="554" t="s">
        <v>60</v>
      </c>
      <c r="I112" s="554" t="s">
        <v>2238</v>
      </c>
      <c r="J112" s="554" t="s">
        <v>6106</v>
      </c>
      <c r="K112" s="554" t="s">
        <v>6752</v>
      </c>
    </row>
    <row r="113" spans="1:11" x14ac:dyDescent="0.35">
      <c r="A113" s="554" t="s">
        <v>6100</v>
      </c>
      <c r="B113" s="554" t="s">
        <v>6104</v>
      </c>
      <c r="C113" s="554" t="s">
        <v>6112</v>
      </c>
      <c r="E113" s="554" t="s">
        <v>309</v>
      </c>
      <c r="F113" s="554" t="s">
        <v>310</v>
      </c>
      <c r="G113" s="554" t="s">
        <v>61</v>
      </c>
      <c r="H113" s="554" t="s">
        <v>60</v>
      </c>
      <c r="I113" s="554" t="s">
        <v>2236</v>
      </c>
      <c r="J113" s="554" t="s">
        <v>6106</v>
      </c>
      <c r="K113" s="554" t="s">
        <v>6752</v>
      </c>
    </row>
    <row r="114" spans="1:11" x14ac:dyDescent="0.35">
      <c r="A114" s="554" t="s">
        <v>6100</v>
      </c>
      <c r="B114" s="554" t="s">
        <v>6104</v>
      </c>
      <c r="C114" s="554" t="s">
        <v>6113</v>
      </c>
      <c r="E114" s="554" t="s">
        <v>312</v>
      </c>
      <c r="F114" s="554" t="s">
        <v>313</v>
      </c>
      <c r="G114" s="554" t="s">
        <v>61</v>
      </c>
      <c r="H114" s="554" t="s">
        <v>60</v>
      </c>
      <c r="I114" s="554" t="s">
        <v>2237</v>
      </c>
      <c r="J114" s="554" t="s">
        <v>6106</v>
      </c>
      <c r="K114" s="554" t="s">
        <v>6752</v>
      </c>
    </row>
    <row r="115" spans="1:11" x14ac:dyDescent="0.35">
      <c r="A115" s="554" t="s">
        <v>6100</v>
      </c>
      <c r="B115" s="554" t="s">
        <v>6114</v>
      </c>
      <c r="C115" s="554" t="s">
        <v>6115</v>
      </c>
      <c r="E115" s="554" t="s">
        <v>316</v>
      </c>
      <c r="F115" s="554" t="s">
        <v>317</v>
      </c>
      <c r="G115" s="554" t="s">
        <v>59</v>
      </c>
      <c r="H115" s="554" t="s">
        <v>60</v>
      </c>
      <c r="I115" s="554" t="s">
        <v>2043</v>
      </c>
      <c r="J115" s="554" t="s">
        <v>6103</v>
      </c>
      <c r="K115" s="554" t="s">
        <v>6752</v>
      </c>
    </row>
    <row r="116" spans="1:11" x14ac:dyDescent="0.35">
      <c r="A116" s="554" t="s">
        <v>6100</v>
      </c>
      <c r="B116" s="554" t="s">
        <v>6114</v>
      </c>
      <c r="C116" s="554" t="s">
        <v>6115</v>
      </c>
      <c r="E116" s="554" t="s">
        <v>318</v>
      </c>
      <c r="F116" s="554" t="s">
        <v>319</v>
      </c>
      <c r="G116" s="554" t="s">
        <v>59</v>
      </c>
      <c r="H116" s="554" t="s">
        <v>60</v>
      </c>
      <c r="I116" s="554" t="s">
        <v>2042</v>
      </c>
      <c r="J116" s="554" t="s">
        <v>6103</v>
      </c>
      <c r="K116" s="554" t="s">
        <v>6752</v>
      </c>
    </row>
    <row r="117" spans="1:11" x14ac:dyDescent="0.35">
      <c r="A117" s="554" t="s">
        <v>6100</v>
      </c>
      <c r="B117" s="554" t="s">
        <v>6114</v>
      </c>
      <c r="C117" s="554" t="s">
        <v>6116</v>
      </c>
      <c r="E117" s="554" t="s">
        <v>321</v>
      </c>
      <c r="F117" s="554" t="s">
        <v>322</v>
      </c>
      <c r="G117" s="554" t="s">
        <v>59</v>
      </c>
      <c r="H117" s="554" t="s">
        <v>60</v>
      </c>
      <c r="I117" s="554" t="s">
        <v>2035</v>
      </c>
      <c r="J117" s="554" t="s">
        <v>6103</v>
      </c>
      <c r="K117" s="554" t="s">
        <v>6752</v>
      </c>
    </row>
    <row r="118" spans="1:11" x14ac:dyDescent="0.35">
      <c r="A118" s="554" t="s">
        <v>6100</v>
      </c>
      <c r="B118" s="554" t="s">
        <v>6114</v>
      </c>
      <c r="C118" s="554" t="s">
        <v>6117</v>
      </c>
      <c r="E118" s="554" t="s">
        <v>324</v>
      </c>
      <c r="F118" s="554" t="s">
        <v>325</v>
      </c>
      <c r="G118" s="554" t="s">
        <v>59</v>
      </c>
      <c r="H118" s="554" t="s">
        <v>60</v>
      </c>
      <c r="I118" s="554" t="s">
        <v>2033</v>
      </c>
      <c r="J118" s="554" t="s">
        <v>6103</v>
      </c>
      <c r="K118" s="554" t="s">
        <v>6752</v>
      </c>
    </row>
    <row r="119" spans="1:11" x14ac:dyDescent="0.35">
      <c r="A119" s="554" t="s">
        <v>6100</v>
      </c>
      <c r="B119" s="554" t="s">
        <v>6114</v>
      </c>
      <c r="C119" s="554" t="s">
        <v>6118</v>
      </c>
      <c r="E119" s="554" t="s">
        <v>327</v>
      </c>
      <c r="F119" s="554" t="s">
        <v>328</v>
      </c>
      <c r="G119" s="554" t="s">
        <v>59</v>
      </c>
      <c r="H119" s="554" t="s">
        <v>60</v>
      </c>
      <c r="I119" s="554" t="s">
        <v>2626</v>
      </c>
      <c r="J119" s="554" t="s">
        <v>6103</v>
      </c>
      <c r="K119" s="554" t="s">
        <v>6752</v>
      </c>
    </row>
    <row r="120" spans="1:11" x14ac:dyDescent="0.35">
      <c r="A120" s="554" t="s">
        <v>6100</v>
      </c>
      <c r="B120" s="554" t="s">
        <v>6114</v>
      </c>
      <c r="C120" s="554" t="s">
        <v>6119</v>
      </c>
      <c r="E120" s="554" t="s">
        <v>330</v>
      </c>
      <c r="F120" s="554" t="s">
        <v>331</v>
      </c>
      <c r="G120" s="554" t="s">
        <v>59</v>
      </c>
      <c r="H120" s="554" t="s">
        <v>60</v>
      </c>
      <c r="I120" s="554" t="s">
        <v>2056</v>
      </c>
      <c r="J120" s="554" t="s">
        <v>6103</v>
      </c>
      <c r="K120" s="554" t="s">
        <v>6752</v>
      </c>
    </row>
    <row r="121" spans="1:11" x14ac:dyDescent="0.35">
      <c r="A121" s="554" t="s">
        <v>6100</v>
      </c>
      <c r="B121" s="554" t="s">
        <v>6114</v>
      </c>
      <c r="C121" s="554" t="s">
        <v>6120</v>
      </c>
      <c r="E121" s="554" t="s">
        <v>333</v>
      </c>
      <c r="F121" s="554" t="s">
        <v>334</v>
      </c>
      <c r="G121" s="554" t="s">
        <v>59</v>
      </c>
      <c r="H121" s="554" t="s">
        <v>60</v>
      </c>
      <c r="I121" s="554" t="s">
        <v>2055</v>
      </c>
      <c r="J121" s="554" t="s">
        <v>6103</v>
      </c>
      <c r="K121" s="554" t="s">
        <v>6752</v>
      </c>
    </row>
    <row r="122" spans="1:11" x14ac:dyDescent="0.35">
      <c r="A122" s="554" t="s">
        <v>6100</v>
      </c>
      <c r="B122" s="554" t="s">
        <v>6114</v>
      </c>
      <c r="C122" s="554" t="s">
        <v>6121</v>
      </c>
      <c r="E122" s="554" t="s">
        <v>336</v>
      </c>
      <c r="F122" s="554" t="s">
        <v>337</v>
      </c>
      <c r="G122" s="554" t="s">
        <v>59</v>
      </c>
      <c r="H122" s="554" t="s">
        <v>60</v>
      </c>
      <c r="I122" s="554" t="s">
        <v>2057</v>
      </c>
      <c r="J122" s="554" t="s">
        <v>6103</v>
      </c>
      <c r="K122" s="554" t="s">
        <v>6752</v>
      </c>
    </row>
    <row r="123" spans="1:11" x14ac:dyDescent="0.35">
      <c r="A123" s="554" t="s">
        <v>6100</v>
      </c>
      <c r="B123" s="554" t="s">
        <v>6122</v>
      </c>
      <c r="C123" s="554" t="s">
        <v>6123</v>
      </c>
      <c r="E123" s="554" t="s">
        <v>339</v>
      </c>
      <c r="F123" s="554" t="s">
        <v>340</v>
      </c>
      <c r="G123" s="554" t="s">
        <v>59</v>
      </c>
      <c r="H123" s="554" t="s">
        <v>60</v>
      </c>
      <c r="I123" s="554" t="s">
        <v>2047</v>
      </c>
      <c r="J123" s="554" t="s">
        <v>6103</v>
      </c>
      <c r="K123" s="554" t="s">
        <v>6752</v>
      </c>
    </row>
    <row r="124" spans="1:11" x14ac:dyDescent="0.35">
      <c r="A124" s="554" t="s">
        <v>6124</v>
      </c>
      <c r="B124" s="554" t="s">
        <v>6125</v>
      </c>
      <c r="C124" s="554" t="s">
        <v>6126</v>
      </c>
      <c r="E124" s="554" t="s">
        <v>343</v>
      </c>
      <c r="F124" s="554" t="s">
        <v>344</v>
      </c>
      <c r="G124" s="554" t="s">
        <v>59</v>
      </c>
      <c r="H124" s="554" t="s">
        <v>60</v>
      </c>
      <c r="I124" s="554" t="s">
        <v>2622</v>
      </c>
      <c r="J124" s="554" t="s">
        <v>6127</v>
      </c>
      <c r="K124" s="554" t="s">
        <v>6752</v>
      </c>
    </row>
    <row r="125" spans="1:11" x14ac:dyDescent="0.35">
      <c r="A125" s="554" t="s">
        <v>6124</v>
      </c>
      <c r="B125" s="554" t="s">
        <v>6128</v>
      </c>
      <c r="C125" s="554" t="s">
        <v>6129</v>
      </c>
      <c r="E125" s="554" t="s">
        <v>347</v>
      </c>
      <c r="F125" s="554" t="s">
        <v>348</v>
      </c>
      <c r="G125" s="554" t="s">
        <v>61</v>
      </c>
      <c r="H125" s="554" t="s">
        <v>60</v>
      </c>
      <c r="I125" s="554" t="s">
        <v>2239</v>
      </c>
      <c r="J125" s="554" t="s">
        <v>6130</v>
      </c>
      <c r="K125" s="554" t="s">
        <v>6752</v>
      </c>
    </row>
    <row r="126" spans="1:11" x14ac:dyDescent="0.35">
      <c r="A126" s="554" t="s">
        <v>6124</v>
      </c>
      <c r="B126" s="554" t="s">
        <v>6128</v>
      </c>
      <c r="C126" s="554" t="s">
        <v>6131</v>
      </c>
      <c r="E126" s="554" t="s">
        <v>351</v>
      </c>
      <c r="F126" s="554" t="s">
        <v>352</v>
      </c>
      <c r="G126" s="554" t="s">
        <v>61</v>
      </c>
      <c r="H126" s="554" t="s">
        <v>60</v>
      </c>
      <c r="I126" s="554" t="s">
        <v>2241</v>
      </c>
      <c r="J126" s="554" t="s">
        <v>6130</v>
      </c>
      <c r="K126" s="554" t="s">
        <v>6752</v>
      </c>
    </row>
    <row r="127" spans="1:11" x14ac:dyDescent="0.35">
      <c r="A127" s="554" t="s">
        <v>6124</v>
      </c>
      <c r="B127" s="554" t="s">
        <v>6128</v>
      </c>
      <c r="C127" s="554" t="s">
        <v>6131</v>
      </c>
      <c r="E127" s="554" t="s">
        <v>353</v>
      </c>
      <c r="F127" s="554" t="s">
        <v>354</v>
      </c>
      <c r="G127" s="554" t="s">
        <v>61</v>
      </c>
      <c r="H127" s="554" t="s">
        <v>60</v>
      </c>
      <c r="I127" s="554" t="s">
        <v>2242</v>
      </c>
      <c r="J127" s="554" t="s">
        <v>6130</v>
      </c>
      <c r="K127" s="554" t="s">
        <v>6752</v>
      </c>
    </row>
    <row r="128" spans="1:11" x14ac:dyDescent="0.35">
      <c r="A128" s="554" t="s">
        <v>6124</v>
      </c>
      <c r="B128" s="554" t="s">
        <v>6128</v>
      </c>
      <c r="C128" s="554" t="s">
        <v>6131</v>
      </c>
      <c r="E128" s="554" t="s">
        <v>355</v>
      </c>
      <c r="F128" s="554" t="s">
        <v>356</v>
      </c>
      <c r="G128" s="554" t="s">
        <v>61</v>
      </c>
      <c r="H128" s="554" t="s">
        <v>60</v>
      </c>
      <c r="I128" s="554" t="s">
        <v>1959</v>
      </c>
      <c r="J128" s="554" t="s">
        <v>6130</v>
      </c>
      <c r="K128" s="554" t="s">
        <v>6752</v>
      </c>
    </row>
    <row r="129" spans="1:11" x14ac:dyDescent="0.35">
      <c r="A129" s="554" t="s">
        <v>6124</v>
      </c>
      <c r="B129" s="554" t="s">
        <v>6128</v>
      </c>
      <c r="C129" s="554" t="s">
        <v>6131</v>
      </c>
      <c r="E129" s="554" t="s">
        <v>358</v>
      </c>
      <c r="F129" s="554" t="s">
        <v>359</v>
      </c>
      <c r="G129" s="554" t="s">
        <v>61</v>
      </c>
      <c r="H129" s="554" t="s">
        <v>60</v>
      </c>
      <c r="I129" s="554" t="s">
        <v>2243</v>
      </c>
      <c r="J129" s="554" t="s">
        <v>6130</v>
      </c>
      <c r="K129" s="554" t="s">
        <v>6752</v>
      </c>
    </row>
    <row r="130" spans="1:11" x14ac:dyDescent="0.35">
      <c r="A130" s="554" t="s">
        <v>6124</v>
      </c>
      <c r="B130" s="554" t="s">
        <v>6128</v>
      </c>
      <c r="C130" s="554" t="s">
        <v>6131</v>
      </c>
      <c r="E130" s="554" t="s">
        <v>360</v>
      </c>
      <c r="F130" s="554" t="s">
        <v>361</v>
      </c>
      <c r="G130" s="554" t="s">
        <v>61</v>
      </c>
      <c r="H130" s="554" t="s">
        <v>60</v>
      </c>
      <c r="I130" s="554" t="s">
        <v>1985</v>
      </c>
      <c r="J130" s="554" t="s">
        <v>6130</v>
      </c>
      <c r="K130" s="554" t="s">
        <v>6752</v>
      </c>
    </row>
    <row r="131" spans="1:11" x14ac:dyDescent="0.35">
      <c r="A131" s="554" t="s">
        <v>6124</v>
      </c>
      <c r="B131" s="554" t="s">
        <v>6128</v>
      </c>
      <c r="C131" s="554" t="s">
        <v>6131</v>
      </c>
      <c r="E131" s="554" t="s">
        <v>362</v>
      </c>
      <c r="F131" s="554" t="s">
        <v>363</v>
      </c>
      <c r="G131" s="554" t="s">
        <v>61</v>
      </c>
      <c r="H131" s="554" t="s">
        <v>60</v>
      </c>
      <c r="I131" s="554" t="s">
        <v>2245</v>
      </c>
      <c r="J131" s="554" t="s">
        <v>6130</v>
      </c>
      <c r="K131" s="554" t="s">
        <v>6752</v>
      </c>
    </row>
    <row r="132" spans="1:11" x14ac:dyDescent="0.35">
      <c r="A132" s="554" t="s">
        <v>6124</v>
      </c>
      <c r="B132" s="554" t="s">
        <v>6128</v>
      </c>
      <c r="C132" s="554" t="s">
        <v>6131</v>
      </c>
      <c r="E132" s="554" t="s">
        <v>365</v>
      </c>
      <c r="F132" s="554" t="s">
        <v>366</v>
      </c>
      <c r="G132" s="554" t="s">
        <v>61</v>
      </c>
      <c r="H132" s="554" t="s">
        <v>60</v>
      </c>
      <c r="I132" s="554" t="s">
        <v>2244</v>
      </c>
      <c r="J132" s="554" t="s">
        <v>6130</v>
      </c>
      <c r="K132" s="554" t="s">
        <v>6752</v>
      </c>
    </row>
    <row r="133" spans="1:11" s="555" customFormat="1" x14ac:dyDescent="0.35">
      <c r="A133" s="555" t="s">
        <v>6124</v>
      </c>
      <c r="B133" s="555" t="s">
        <v>6132</v>
      </c>
      <c r="C133" s="555" t="s">
        <v>6133</v>
      </c>
      <c r="E133" s="555" t="s">
        <v>369</v>
      </c>
      <c r="F133" s="555" t="s">
        <v>370</v>
      </c>
      <c r="G133" s="555" t="s">
        <v>61</v>
      </c>
      <c r="H133" s="555" t="s">
        <v>60</v>
      </c>
      <c r="I133" s="555" t="s">
        <v>1953</v>
      </c>
      <c r="J133" s="555" t="s">
        <v>6130</v>
      </c>
      <c r="K133" s="555" t="s">
        <v>6754</v>
      </c>
    </row>
    <row r="134" spans="1:11" x14ac:dyDescent="0.35">
      <c r="A134" s="554" t="s">
        <v>6124</v>
      </c>
      <c r="B134" s="554" t="s">
        <v>6132</v>
      </c>
      <c r="C134" s="554" t="s">
        <v>6133</v>
      </c>
      <c r="E134" s="554" t="s">
        <v>371</v>
      </c>
      <c r="F134" s="554" t="s">
        <v>372</v>
      </c>
      <c r="G134" s="554" t="s">
        <v>61</v>
      </c>
      <c r="H134" s="554" t="s">
        <v>60</v>
      </c>
      <c r="I134" s="554" t="s">
        <v>2222</v>
      </c>
      <c r="J134" s="554" t="s">
        <v>6130</v>
      </c>
      <c r="K134" s="554" t="s">
        <v>6752</v>
      </c>
    </row>
    <row r="135" spans="1:11" x14ac:dyDescent="0.35">
      <c r="A135" s="554" t="s">
        <v>6124</v>
      </c>
      <c r="B135" s="554" t="s">
        <v>6132</v>
      </c>
      <c r="C135" s="554" t="s">
        <v>6134</v>
      </c>
      <c r="E135" s="554" t="s">
        <v>375</v>
      </c>
      <c r="F135" s="554" t="s">
        <v>376</v>
      </c>
      <c r="G135" s="554" t="s">
        <v>61</v>
      </c>
      <c r="H135" s="554" t="s">
        <v>60</v>
      </c>
      <c r="I135" s="554" t="s">
        <v>2245</v>
      </c>
      <c r="J135" s="554" t="s">
        <v>6130</v>
      </c>
      <c r="K135" s="554" t="s">
        <v>6752</v>
      </c>
    </row>
    <row r="136" spans="1:11" x14ac:dyDescent="0.35">
      <c r="A136" s="554" t="s">
        <v>6124</v>
      </c>
      <c r="B136" s="554" t="s">
        <v>6135</v>
      </c>
      <c r="C136" s="554" t="s">
        <v>6136</v>
      </c>
      <c r="E136" s="554" t="s">
        <v>379</v>
      </c>
      <c r="F136" s="554" t="s">
        <v>380</v>
      </c>
      <c r="G136" s="554" t="s">
        <v>61</v>
      </c>
      <c r="H136" s="554" t="s">
        <v>60</v>
      </c>
      <c r="I136" s="554" t="s">
        <v>2223</v>
      </c>
      <c r="J136" s="554" t="s">
        <v>6130</v>
      </c>
      <c r="K136" s="554" t="s">
        <v>6752</v>
      </c>
    </row>
    <row r="137" spans="1:11" x14ac:dyDescent="0.35">
      <c r="A137" s="554" t="s">
        <v>6124</v>
      </c>
      <c r="B137" s="554" t="s">
        <v>6135</v>
      </c>
      <c r="C137" s="554" t="s">
        <v>6136</v>
      </c>
      <c r="E137" s="554" t="s">
        <v>381</v>
      </c>
      <c r="F137" s="554" t="s">
        <v>382</v>
      </c>
      <c r="G137" s="554" t="s">
        <v>5089</v>
      </c>
      <c r="I137" s="554" t="s">
        <v>1100</v>
      </c>
      <c r="J137" s="554" t="s">
        <v>1100</v>
      </c>
      <c r="K137" s="554" t="s">
        <v>6752</v>
      </c>
    </row>
    <row r="138" spans="1:11" x14ac:dyDescent="0.35">
      <c r="A138" s="554" t="s">
        <v>6124</v>
      </c>
      <c r="B138" s="554" t="s">
        <v>6135</v>
      </c>
      <c r="C138" s="554" t="s">
        <v>6137</v>
      </c>
      <c r="E138" s="554" t="s">
        <v>386</v>
      </c>
      <c r="F138" s="554" t="s">
        <v>387</v>
      </c>
      <c r="G138" s="554" t="s">
        <v>61</v>
      </c>
      <c r="H138" s="554" t="s">
        <v>60</v>
      </c>
      <c r="I138" s="554" t="s">
        <v>2224</v>
      </c>
      <c r="J138" s="554" t="s">
        <v>6130</v>
      </c>
      <c r="K138" s="554" t="s">
        <v>6752</v>
      </c>
    </row>
    <row r="139" spans="1:11" x14ac:dyDescent="0.35">
      <c r="A139" s="554" t="s">
        <v>6124</v>
      </c>
      <c r="B139" s="554" t="s">
        <v>6135</v>
      </c>
      <c r="C139" s="554" t="s">
        <v>6137</v>
      </c>
      <c r="E139" s="554" t="s">
        <v>388</v>
      </c>
      <c r="F139" s="554" t="s">
        <v>382</v>
      </c>
      <c r="G139" s="554" t="s">
        <v>5089</v>
      </c>
      <c r="I139" s="554" t="s">
        <v>1100</v>
      </c>
      <c r="J139" s="554" t="s">
        <v>1100</v>
      </c>
      <c r="K139" s="554" t="s">
        <v>6752</v>
      </c>
    </row>
    <row r="140" spans="1:11" x14ac:dyDescent="0.35">
      <c r="A140" s="554" t="s">
        <v>6124</v>
      </c>
      <c r="B140" s="554" t="s">
        <v>6135</v>
      </c>
      <c r="C140" s="554" t="s">
        <v>6138</v>
      </c>
      <c r="E140" s="554" t="s">
        <v>390</v>
      </c>
      <c r="F140" s="554" t="s">
        <v>391</v>
      </c>
      <c r="G140" s="554" t="s">
        <v>61</v>
      </c>
      <c r="H140" s="554" t="s">
        <v>60</v>
      </c>
      <c r="I140" s="554" t="s">
        <v>2256</v>
      </c>
      <c r="J140" s="554" t="s">
        <v>6130</v>
      </c>
      <c r="K140" s="554" t="s">
        <v>6752</v>
      </c>
    </row>
    <row r="141" spans="1:11" x14ac:dyDescent="0.35">
      <c r="A141" s="554" t="s">
        <v>6124</v>
      </c>
      <c r="B141" s="554" t="s">
        <v>6135</v>
      </c>
      <c r="C141" s="554" t="s">
        <v>6138</v>
      </c>
      <c r="E141" s="554" t="s">
        <v>392</v>
      </c>
      <c r="F141" s="554" t="s">
        <v>393</v>
      </c>
      <c r="G141" s="554" t="s">
        <v>61</v>
      </c>
      <c r="H141" s="554" t="s">
        <v>60</v>
      </c>
      <c r="I141" s="554" t="s">
        <v>2263</v>
      </c>
      <c r="J141" s="554" t="s">
        <v>6130</v>
      </c>
      <c r="K141" s="554" t="s">
        <v>6752</v>
      </c>
    </row>
    <row r="142" spans="1:11" x14ac:dyDescent="0.35">
      <c r="A142" s="554" t="s">
        <v>6124</v>
      </c>
      <c r="B142" s="554" t="s">
        <v>6135</v>
      </c>
      <c r="C142" s="554" t="s">
        <v>6138</v>
      </c>
      <c r="E142" s="554" t="s">
        <v>394</v>
      </c>
      <c r="F142" s="554" t="s">
        <v>395</v>
      </c>
      <c r="G142" s="554" t="s">
        <v>61</v>
      </c>
      <c r="H142" s="554" t="s">
        <v>60</v>
      </c>
      <c r="I142" s="554" t="s">
        <v>2260</v>
      </c>
      <c r="J142" s="554" t="s">
        <v>6130</v>
      </c>
      <c r="K142" s="554" t="s">
        <v>6752</v>
      </c>
    </row>
    <row r="143" spans="1:11" x14ac:dyDescent="0.35">
      <c r="A143" s="554" t="s">
        <v>6124</v>
      </c>
      <c r="B143" s="554" t="s">
        <v>6135</v>
      </c>
      <c r="C143" s="554" t="s">
        <v>6138</v>
      </c>
      <c r="E143" s="554" t="s">
        <v>396</v>
      </c>
      <c r="F143" s="554" t="s">
        <v>397</v>
      </c>
      <c r="G143" s="554" t="s">
        <v>61</v>
      </c>
      <c r="H143" s="554" t="s">
        <v>60</v>
      </c>
      <c r="I143" s="554" t="s">
        <v>2266</v>
      </c>
      <c r="J143" s="554" t="s">
        <v>6130</v>
      </c>
      <c r="K143" s="554" t="s">
        <v>6752</v>
      </c>
    </row>
    <row r="144" spans="1:11" x14ac:dyDescent="0.35">
      <c r="A144" s="554" t="s">
        <v>6124</v>
      </c>
      <c r="B144" s="554" t="s">
        <v>6135</v>
      </c>
      <c r="C144" s="554" t="s">
        <v>6139</v>
      </c>
      <c r="E144" s="554" t="s">
        <v>399</v>
      </c>
      <c r="F144" s="554" t="s">
        <v>400</v>
      </c>
      <c r="G144" s="554" t="s">
        <v>61</v>
      </c>
      <c r="H144" s="554" t="s">
        <v>60</v>
      </c>
      <c r="I144" s="554" t="s">
        <v>2264</v>
      </c>
      <c r="J144" s="554" t="s">
        <v>6130</v>
      </c>
      <c r="K144" s="554" t="s">
        <v>6752</v>
      </c>
    </row>
    <row r="145" spans="1:11" x14ac:dyDescent="0.35">
      <c r="A145" s="554" t="s">
        <v>6124</v>
      </c>
      <c r="B145" s="554" t="s">
        <v>6135</v>
      </c>
      <c r="C145" s="554" t="s">
        <v>6139</v>
      </c>
      <c r="E145" s="554" t="s">
        <v>401</v>
      </c>
      <c r="F145" s="554" t="s">
        <v>402</v>
      </c>
      <c r="G145" s="554" t="s">
        <v>61</v>
      </c>
      <c r="H145" s="554" t="s">
        <v>60</v>
      </c>
      <c r="I145" s="554" t="s">
        <v>2265</v>
      </c>
      <c r="J145" s="554" t="s">
        <v>6130</v>
      </c>
      <c r="K145" s="554" t="s">
        <v>6752</v>
      </c>
    </row>
    <row r="146" spans="1:11" x14ac:dyDescent="0.35">
      <c r="A146" s="554" t="s">
        <v>6124</v>
      </c>
      <c r="B146" s="554" t="s">
        <v>6140</v>
      </c>
      <c r="C146" s="554" t="s">
        <v>6141</v>
      </c>
      <c r="E146" s="554" t="s">
        <v>405</v>
      </c>
      <c r="F146" s="554" t="s">
        <v>406</v>
      </c>
      <c r="G146" s="554" t="s">
        <v>59</v>
      </c>
      <c r="H146" s="554" t="s">
        <v>60</v>
      </c>
      <c r="I146" s="554" t="s">
        <v>1951</v>
      </c>
      <c r="J146" s="554" t="s">
        <v>6127</v>
      </c>
      <c r="K146" s="554" t="s">
        <v>6752</v>
      </c>
    </row>
    <row r="147" spans="1:11" x14ac:dyDescent="0.35">
      <c r="A147" s="554" t="s">
        <v>6124</v>
      </c>
      <c r="B147" s="554" t="s">
        <v>6140</v>
      </c>
      <c r="C147" s="554" t="s">
        <v>6141</v>
      </c>
      <c r="D147" s="554" t="s">
        <v>6276</v>
      </c>
      <c r="E147" s="554" t="s">
        <v>407</v>
      </c>
      <c r="F147" s="554" t="s">
        <v>408</v>
      </c>
      <c r="G147" s="554" t="s">
        <v>59</v>
      </c>
      <c r="H147" s="554" t="s">
        <v>60</v>
      </c>
      <c r="I147" s="554" t="s">
        <v>1951</v>
      </c>
      <c r="J147" s="554" t="s">
        <v>6127</v>
      </c>
      <c r="K147" s="554" t="s">
        <v>6752</v>
      </c>
    </row>
    <row r="148" spans="1:11" x14ac:dyDescent="0.35">
      <c r="A148" s="554" t="s">
        <v>6124</v>
      </c>
      <c r="B148" s="554" t="s">
        <v>6140</v>
      </c>
      <c r="C148" s="554" t="s">
        <v>6141</v>
      </c>
      <c r="D148" s="554" t="s">
        <v>6276</v>
      </c>
      <c r="E148" s="554" t="s">
        <v>409</v>
      </c>
      <c r="F148" s="554" t="s">
        <v>410</v>
      </c>
      <c r="G148" s="554" t="s">
        <v>59</v>
      </c>
      <c r="H148" s="554" t="s">
        <v>60</v>
      </c>
      <c r="I148" s="554" t="s">
        <v>1951</v>
      </c>
      <c r="J148" s="554" t="s">
        <v>6127</v>
      </c>
      <c r="K148" s="554" t="s">
        <v>6752</v>
      </c>
    </row>
    <row r="149" spans="1:11" x14ac:dyDescent="0.35">
      <c r="A149" s="554" t="s">
        <v>6124</v>
      </c>
      <c r="B149" s="554" t="s">
        <v>6140</v>
      </c>
      <c r="C149" s="554" t="s">
        <v>6141</v>
      </c>
      <c r="D149" s="554" t="s">
        <v>6276</v>
      </c>
      <c r="E149" s="554" t="s">
        <v>411</v>
      </c>
      <c r="F149" s="554" t="s">
        <v>412</v>
      </c>
      <c r="G149" s="554" t="s">
        <v>59</v>
      </c>
      <c r="H149" s="554" t="s">
        <v>60</v>
      </c>
      <c r="I149" s="554" t="s">
        <v>1951</v>
      </c>
      <c r="J149" s="554" t="s">
        <v>6127</v>
      </c>
      <c r="K149" s="554" t="s">
        <v>6752</v>
      </c>
    </row>
    <row r="150" spans="1:11" x14ac:dyDescent="0.35">
      <c r="A150" s="554" t="s">
        <v>6124</v>
      </c>
      <c r="B150" s="554" t="s">
        <v>6140</v>
      </c>
      <c r="C150" s="554" t="s">
        <v>6141</v>
      </c>
      <c r="D150" s="554" t="s">
        <v>6276</v>
      </c>
      <c r="E150" s="554" t="s">
        <v>413</v>
      </c>
      <c r="F150" s="554" t="s">
        <v>414</v>
      </c>
      <c r="G150" s="554" t="s">
        <v>59</v>
      </c>
      <c r="H150" s="554" t="s">
        <v>60</v>
      </c>
      <c r="I150" s="554" t="s">
        <v>1951</v>
      </c>
      <c r="J150" s="554" t="s">
        <v>6127</v>
      </c>
      <c r="K150" s="554" t="s">
        <v>6752</v>
      </c>
    </row>
    <row r="151" spans="1:11" x14ac:dyDescent="0.35">
      <c r="A151" s="554" t="s">
        <v>6124</v>
      </c>
      <c r="B151" s="554" t="s">
        <v>6140</v>
      </c>
      <c r="C151" s="554" t="s">
        <v>6142</v>
      </c>
      <c r="E151" s="554" t="s">
        <v>416</v>
      </c>
      <c r="F151" s="554" t="s">
        <v>417</v>
      </c>
      <c r="G151" s="554" t="s">
        <v>59</v>
      </c>
      <c r="H151" s="554" t="s">
        <v>60</v>
      </c>
      <c r="I151" s="554" t="s">
        <v>2552</v>
      </c>
      <c r="J151" s="554" t="s">
        <v>6127</v>
      </c>
      <c r="K151" s="554" t="s">
        <v>6752</v>
      </c>
    </row>
    <row r="152" spans="1:11" x14ac:dyDescent="0.35">
      <c r="A152" s="554" t="s">
        <v>6124</v>
      </c>
      <c r="B152" s="554" t="s">
        <v>6140</v>
      </c>
      <c r="C152" s="554" t="s">
        <v>6142</v>
      </c>
      <c r="D152" s="554" t="s">
        <v>6276</v>
      </c>
      <c r="E152" s="554" t="s">
        <v>418</v>
      </c>
      <c r="F152" s="554" t="s">
        <v>419</v>
      </c>
      <c r="G152" s="554" t="s">
        <v>59</v>
      </c>
      <c r="H152" s="554" t="s">
        <v>60</v>
      </c>
      <c r="I152" s="554" t="s">
        <v>2552</v>
      </c>
      <c r="J152" s="554" t="s">
        <v>6127</v>
      </c>
      <c r="K152" s="554" t="s">
        <v>6752</v>
      </c>
    </row>
    <row r="153" spans="1:11" x14ac:dyDescent="0.35">
      <c r="A153" s="554" t="s">
        <v>6124</v>
      </c>
      <c r="B153" s="554" t="s">
        <v>6140</v>
      </c>
      <c r="C153" s="554" t="s">
        <v>6142</v>
      </c>
      <c r="D153" s="554" t="s">
        <v>6276</v>
      </c>
      <c r="E153" s="554" t="s">
        <v>420</v>
      </c>
      <c r="F153" s="554" t="s">
        <v>421</v>
      </c>
      <c r="G153" s="554" t="s">
        <v>59</v>
      </c>
      <c r="H153" s="554" t="s">
        <v>60</v>
      </c>
      <c r="I153" s="554" t="s">
        <v>2552</v>
      </c>
      <c r="J153" s="554" t="s">
        <v>6127</v>
      </c>
      <c r="K153" s="554" t="s">
        <v>6752</v>
      </c>
    </row>
    <row r="154" spans="1:11" x14ac:dyDescent="0.35">
      <c r="A154" s="554" t="s">
        <v>6124</v>
      </c>
      <c r="B154" s="554" t="s">
        <v>6140</v>
      </c>
      <c r="C154" s="554" t="s">
        <v>6142</v>
      </c>
      <c r="D154" s="554" t="s">
        <v>6276</v>
      </c>
      <c r="E154" s="554" t="s">
        <v>422</v>
      </c>
      <c r="F154" s="554" t="s">
        <v>423</v>
      </c>
      <c r="G154" s="554" t="s">
        <v>59</v>
      </c>
      <c r="H154" s="554" t="s">
        <v>60</v>
      </c>
      <c r="I154" s="554" t="s">
        <v>2552</v>
      </c>
      <c r="J154" s="554" t="s">
        <v>6127</v>
      </c>
      <c r="K154" s="554" t="s">
        <v>6752</v>
      </c>
    </row>
    <row r="155" spans="1:11" x14ac:dyDescent="0.35">
      <c r="A155" s="554" t="s">
        <v>6124</v>
      </c>
      <c r="B155" s="554" t="s">
        <v>6140</v>
      </c>
      <c r="C155" s="554" t="s">
        <v>6142</v>
      </c>
      <c r="D155" s="554" t="s">
        <v>6276</v>
      </c>
      <c r="E155" s="554" t="s">
        <v>424</v>
      </c>
      <c r="F155" s="554" t="s">
        <v>425</v>
      </c>
      <c r="G155" s="554" t="s">
        <v>59</v>
      </c>
      <c r="H155" s="554" t="s">
        <v>60</v>
      </c>
      <c r="I155" s="554" t="s">
        <v>2552</v>
      </c>
      <c r="J155" s="554" t="s">
        <v>6127</v>
      </c>
      <c r="K155" s="554" t="s">
        <v>6752</v>
      </c>
    </row>
    <row r="156" spans="1:11" x14ac:dyDescent="0.35">
      <c r="A156" s="554" t="s">
        <v>6124</v>
      </c>
      <c r="B156" s="554" t="s">
        <v>6140</v>
      </c>
      <c r="C156" s="554" t="s">
        <v>6142</v>
      </c>
      <c r="D156" s="554" t="s">
        <v>6276</v>
      </c>
      <c r="E156" s="554" t="s">
        <v>426</v>
      </c>
      <c r="F156" s="554" t="s">
        <v>427</v>
      </c>
      <c r="G156" s="554" t="s">
        <v>59</v>
      </c>
      <c r="H156" s="554" t="s">
        <v>60</v>
      </c>
      <c r="I156" s="554" t="s">
        <v>2552</v>
      </c>
      <c r="J156" s="554" t="s">
        <v>6127</v>
      </c>
      <c r="K156" s="554" t="s">
        <v>6752</v>
      </c>
    </row>
    <row r="157" spans="1:11" x14ac:dyDescent="0.35">
      <c r="A157" s="554" t="s">
        <v>6124</v>
      </c>
      <c r="B157" s="554" t="s">
        <v>6140</v>
      </c>
      <c r="C157" s="554" t="s">
        <v>6142</v>
      </c>
      <c r="D157" s="554" t="s">
        <v>6276</v>
      </c>
      <c r="E157" s="554" t="s">
        <v>428</v>
      </c>
      <c r="F157" s="554" t="s">
        <v>429</v>
      </c>
      <c r="G157" s="554" t="s">
        <v>59</v>
      </c>
      <c r="H157" s="554" t="s">
        <v>60</v>
      </c>
      <c r="I157" s="554" t="s">
        <v>2552</v>
      </c>
      <c r="J157" s="554" t="s">
        <v>6127</v>
      </c>
      <c r="K157" s="554" t="s">
        <v>6752</v>
      </c>
    </row>
    <row r="158" spans="1:11" x14ac:dyDescent="0.35">
      <c r="A158" s="554" t="s">
        <v>6124</v>
      </c>
      <c r="B158" s="554" t="s">
        <v>6140</v>
      </c>
      <c r="C158" s="554" t="s">
        <v>6143</v>
      </c>
      <c r="E158" s="554" t="s">
        <v>431</v>
      </c>
      <c r="F158" s="554" t="s">
        <v>432</v>
      </c>
      <c r="G158" s="554" t="s">
        <v>59</v>
      </c>
      <c r="H158" s="554" t="s">
        <v>60</v>
      </c>
      <c r="I158" s="554" t="s">
        <v>2553</v>
      </c>
      <c r="J158" s="554" t="s">
        <v>6127</v>
      </c>
      <c r="K158" s="554" t="s">
        <v>6752</v>
      </c>
    </row>
    <row r="159" spans="1:11" x14ac:dyDescent="0.35">
      <c r="A159" s="554" t="s">
        <v>6124</v>
      </c>
      <c r="B159" s="554" t="s">
        <v>6140</v>
      </c>
      <c r="C159" s="554" t="s">
        <v>6143</v>
      </c>
      <c r="D159" s="554" t="s">
        <v>6276</v>
      </c>
      <c r="E159" s="554" t="s">
        <v>434</v>
      </c>
      <c r="F159" s="554" t="s">
        <v>435</v>
      </c>
      <c r="G159" s="554" t="s">
        <v>59</v>
      </c>
      <c r="H159" s="554" t="s">
        <v>60</v>
      </c>
      <c r="I159" s="554" t="s">
        <v>2553</v>
      </c>
      <c r="J159" s="554" t="s">
        <v>6127</v>
      </c>
      <c r="K159" s="554" t="s">
        <v>6752</v>
      </c>
    </row>
    <row r="160" spans="1:11" x14ac:dyDescent="0.35">
      <c r="A160" s="554" t="s">
        <v>6124</v>
      </c>
      <c r="B160" s="554" t="s">
        <v>6140</v>
      </c>
      <c r="C160" s="554" t="s">
        <v>6143</v>
      </c>
      <c r="D160" s="554" t="s">
        <v>6276</v>
      </c>
      <c r="E160" s="554" t="s">
        <v>436</v>
      </c>
      <c r="F160" s="554" t="s">
        <v>437</v>
      </c>
      <c r="G160" s="554" t="s">
        <v>59</v>
      </c>
      <c r="H160" s="554" t="s">
        <v>60</v>
      </c>
      <c r="I160" s="554" t="s">
        <v>2553</v>
      </c>
      <c r="J160" s="554" t="s">
        <v>6127</v>
      </c>
      <c r="K160" s="554" t="s">
        <v>6752</v>
      </c>
    </row>
    <row r="161" spans="1:11" x14ac:dyDescent="0.35">
      <c r="A161" s="554" t="s">
        <v>6124</v>
      </c>
      <c r="B161" s="554" t="s">
        <v>6140</v>
      </c>
      <c r="C161" s="554" t="s">
        <v>6143</v>
      </c>
      <c r="D161" s="554" t="s">
        <v>6276</v>
      </c>
      <c r="E161" s="554" t="s">
        <v>438</v>
      </c>
      <c r="F161" s="554" t="s">
        <v>439</v>
      </c>
      <c r="G161" s="554" t="s">
        <v>59</v>
      </c>
      <c r="H161" s="554" t="s">
        <v>60</v>
      </c>
      <c r="I161" s="554" t="s">
        <v>2553</v>
      </c>
      <c r="J161" s="554" t="s">
        <v>6127</v>
      </c>
      <c r="K161" s="554" t="s">
        <v>6752</v>
      </c>
    </row>
    <row r="162" spans="1:11" x14ac:dyDescent="0.35">
      <c r="A162" s="554" t="s">
        <v>6124</v>
      </c>
      <c r="B162" s="554" t="s">
        <v>6140</v>
      </c>
      <c r="C162" s="554" t="s">
        <v>6143</v>
      </c>
      <c r="D162" s="554" t="s">
        <v>6276</v>
      </c>
      <c r="E162" s="554" t="s">
        <v>440</v>
      </c>
      <c r="F162" s="554" t="s">
        <v>441</v>
      </c>
      <c r="G162" s="554" t="s">
        <v>59</v>
      </c>
      <c r="H162" s="554" t="s">
        <v>60</v>
      </c>
      <c r="I162" s="554" t="s">
        <v>2553</v>
      </c>
      <c r="J162" s="554" t="s">
        <v>6127</v>
      </c>
      <c r="K162" s="554" t="s">
        <v>6752</v>
      </c>
    </row>
    <row r="163" spans="1:11" x14ac:dyDescent="0.35">
      <c r="A163" s="554" t="s">
        <v>6124</v>
      </c>
      <c r="B163" s="554" t="s">
        <v>6140</v>
      </c>
      <c r="C163" s="554" t="s">
        <v>6143</v>
      </c>
      <c r="D163" s="554" t="s">
        <v>6276</v>
      </c>
      <c r="E163" s="554" t="s">
        <v>442</v>
      </c>
      <c r="F163" s="554" t="s">
        <v>443</v>
      </c>
      <c r="G163" s="554" t="s">
        <v>59</v>
      </c>
      <c r="H163" s="554" t="s">
        <v>60</v>
      </c>
      <c r="I163" s="554" t="s">
        <v>2553</v>
      </c>
      <c r="J163" s="554" t="s">
        <v>6127</v>
      </c>
      <c r="K163" s="554" t="s">
        <v>6752</v>
      </c>
    </row>
    <row r="164" spans="1:11" x14ac:dyDescent="0.35">
      <c r="A164" s="554" t="s">
        <v>6124</v>
      </c>
      <c r="B164" s="554" t="s">
        <v>6140</v>
      </c>
      <c r="C164" s="554" t="s">
        <v>6143</v>
      </c>
      <c r="D164" s="554" t="s">
        <v>6276</v>
      </c>
      <c r="E164" s="554" t="s">
        <v>444</v>
      </c>
      <c r="F164" s="554" t="s">
        <v>445</v>
      </c>
      <c r="G164" s="554" t="s">
        <v>59</v>
      </c>
      <c r="H164" s="554" t="s">
        <v>60</v>
      </c>
      <c r="I164" s="554" t="s">
        <v>2553</v>
      </c>
      <c r="J164" s="554" t="s">
        <v>6127</v>
      </c>
      <c r="K164" s="554" t="s">
        <v>6752</v>
      </c>
    </row>
    <row r="165" spans="1:11" x14ac:dyDescent="0.35">
      <c r="A165" s="554" t="s">
        <v>6124</v>
      </c>
      <c r="B165" s="554" t="s">
        <v>6140</v>
      </c>
      <c r="C165" s="554" t="s">
        <v>6143</v>
      </c>
      <c r="D165" s="554" t="s">
        <v>6276</v>
      </c>
      <c r="E165" s="554" t="s">
        <v>446</v>
      </c>
      <c r="F165" s="554" t="s">
        <v>447</v>
      </c>
      <c r="G165" s="554" t="s">
        <v>59</v>
      </c>
      <c r="H165" s="554" t="s">
        <v>60</v>
      </c>
      <c r="I165" s="554" t="s">
        <v>2553</v>
      </c>
      <c r="J165" s="554" t="s">
        <v>6127</v>
      </c>
      <c r="K165" s="554" t="s">
        <v>6752</v>
      </c>
    </row>
    <row r="166" spans="1:11" x14ac:dyDescent="0.35">
      <c r="A166" s="554" t="s">
        <v>6124</v>
      </c>
      <c r="B166" s="554" t="s">
        <v>6140</v>
      </c>
      <c r="C166" s="554" t="s">
        <v>6143</v>
      </c>
      <c r="D166" s="554" t="s">
        <v>6276</v>
      </c>
      <c r="E166" s="554" t="s">
        <v>448</v>
      </c>
      <c r="F166" s="554" t="s">
        <v>449</v>
      </c>
      <c r="G166" s="554" t="s">
        <v>59</v>
      </c>
      <c r="H166" s="554" t="s">
        <v>60</v>
      </c>
      <c r="I166" s="554" t="s">
        <v>2553</v>
      </c>
      <c r="J166" s="554" t="s">
        <v>6127</v>
      </c>
      <c r="K166" s="554" t="s">
        <v>6752</v>
      </c>
    </row>
    <row r="167" spans="1:11" x14ac:dyDescent="0.35">
      <c r="A167" s="554" t="s">
        <v>6124</v>
      </c>
      <c r="B167" s="554" t="s">
        <v>6140</v>
      </c>
      <c r="C167" s="554" t="s">
        <v>6143</v>
      </c>
      <c r="D167" s="554" t="s">
        <v>6276</v>
      </c>
      <c r="E167" s="554" t="s">
        <v>450</v>
      </c>
      <c r="F167" s="554" t="s">
        <v>451</v>
      </c>
      <c r="G167" s="554" t="s">
        <v>59</v>
      </c>
      <c r="H167" s="554" t="s">
        <v>60</v>
      </c>
      <c r="I167" s="554" t="s">
        <v>2553</v>
      </c>
      <c r="J167" s="554" t="s">
        <v>6127</v>
      </c>
      <c r="K167" s="554" t="s">
        <v>6752</v>
      </c>
    </row>
    <row r="168" spans="1:11" x14ac:dyDescent="0.35">
      <c r="A168" s="554" t="s">
        <v>6124</v>
      </c>
      <c r="B168" s="554" t="s">
        <v>6140</v>
      </c>
      <c r="C168" s="554" t="s">
        <v>6143</v>
      </c>
      <c r="D168" s="554" t="s">
        <v>6276</v>
      </c>
      <c r="E168" s="554" t="s">
        <v>452</v>
      </c>
      <c r="F168" s="554" t="s">
        <v>453</v>
      </c>
      <c r="G168" s="554" t="s">
        <v>59</v>
      </c>
      <c r="H168" s="554" t="s">
        <v>60</v>
      </c>
      <c r="I168" s="554" t="s">
        <v>2553</v>
      </c>
      <c r="J168" s="554" t="s">
        <v>6127</v>
      </c>
      <c r="K168" s="554" t="s">
        <v>6752</v>
      </c>
    </row>
    <row r="169" spans="1:11" x14ac:dyDescent="0.35">
      <c r="A169" s="554" t="s">
        <v>6124</v>
      </c>
      <c r="B169" s="554" t="s">
        <v>6140</v>
      </c>
      <c r="C169" s="554" t="s">
        <v>6143</v>
      </c>
      <c r="D169" s="554" t="s">
        <v>6276</v>
      </c>
      <c r="E169" s="554" t="s">
        <v>454</v>
      </c>
      <c r="F169" s="554" t="s">
        <v>455</v>
      </c>
      <c r="G169" s="554" t="s">
        <v>59</v>
      </c>
      <c r="H169" s="554" t="s">
        <v>60</v>
      </c>
      <c r="I169" s="554" t="s">
        <v>2553</v>
      </c>
      <c r="J169" s="554" t="s">
        <v>6127</v>
      </c>
      <c r="K169" s="554" t="s">
        <v>6752</v>
      </c>
    </row>
    <row r="170" spans="1:11" x14ac:dyDescent="0.35">
      <c r="A170" s="554" t="s">
        <v>6124</v>
      </c>
      <c r="B170" s="554" t="s">
        <v>6140</v>
      </c>
      <c r="C170" s="554" t="s">
        <v>6144</v>
      </c>
      <c r="E170" s="554" t="s">
        <v>457</v>
      </c>
      <c r="F170" s="554" t="s">
        <v>458</v>
      </c>
      <c r="G170" s="554" t="s">
        <v>59</v>
      </c>
      <c r="H170" s="554" t="s">
        <v>60</v>
      </c>
      <c r="I170" s="554" t="s">
        <v>2554</v>
      </c>
      <c r="J170" s="554" t="s">
        <v>6127</v>
      </c>
      <c r="K170" s="554" t="s">
        <v>6752</v>
      </c>
    </row>
    <row r="171" spans="1:11" x14ac:dyDescent="0.35">
      <c r="A171" s="554" t="s">
        <v>6124</v>
      </c>
      <c r="B171" s="554" t="s">
        <v>6140</v>
      </c>
      <c r="C171" s="554" t="s">
        <v>6144</v>
      </c>
      <c r="D171" s="554" t="s">
        <v>6276</v>
      </c>
      <c r="E171" s="554" t="s">
        <v>459</v>
      </c>
      <c r="F171" s="554" t="s">
        <v>460</v>
      </c>
      <c r="G171" s="554" t="s">
        <v>59</v>
      </c>
      <c r="H171" s="554" t="s">
        <v>60</v>
      </c>
      <c r="I171" s="554" t="s">
        <v>2554</v>
      </c>
      <c r="J171" s="554" t="s">
        <v>6127</v>
      </c>
      <c r="K171" s="554" t="s">
        <v>6752</v>
      </c>
    </row>
    <row r="172" spans="1:11" x14ac:dyDescent="0.35">
      <c r="A172" s="554" t="s">
        <v>6124</v>
      </c>
      <c r="B172" s="554" t="s">
        <v>6140</v>
      </c>
      <c r="C172" s="554" t="s">
        <v>6144</v>
      </c>
      <c r="D172" s="554" t="s">
        <v>6276</v>
      </c>
      <c r="E172" s="554" t="s">
        <v>461</v>
      </c>
      <c r="F172" s="554" t="s">
        <v>462</v>
      </c>
      <c r="G172" s="554" t="s">
        <v>59</v>
      </c>
      <c r="H172" s="554" t="s">
        <v>60</v>
      </c>
      <c r="I172" s="554" t="s">
        <v>2554</v>
      </c>
      <c r="J172" s="554" t="s">
        <v>6127</v>
      </c>
      <c r="K172" s="554" t="s">
        <v>6752</v>
      </c>
    </row>
    <row r="173" spans="1:11" x14ac:dyDescent="0.35">
      <c r="A173" s="554" t="s">
        <v>6124</v>
      </c>
      <c r="B173" s="554" t="s">
        <v>6140</v>
      </c>
      <c r="C173" s="554" t="s">
        <v>6144</v>
      </c>
      <c r="D173" s="554" t="s">
        <v>6276</v>
      </c>
      <c r="E173" s="554" t="s">
        <v>463</v>
      </c>
      <c r="F173" s="554" t="s">
        <v>464</v>
      </c>
      <c r="G173" s="554" t="s">
        <v>59</v>
      </c>
      <c r="H173" s="554" t="s">
        <v>60</v>
      </c>
      <c r="I173" s="554" t="s">
        <v>2554</v>
      </c>
      <c r="J173" s="554" t="s">
        <v>6127</v>
      </c>
      <c r="K173" s="554" t="s">
        <v>6752</v>
      </c>
    </row>
    <row r="174" spans="1:11" x14ac:dyDescent="0.35">
      <c r="A174" s="554" t="s">
        <v>6124</v>
      </c>
      <c r="B174" s="554" t="s">
        <v>6140</v>
      </c>
      <c r="C174" s="554" t="s">
        <v>6144</v>
      </c>
      <c r="D174" s="554" t="s">
        <v>6276</v>
      </c>
      <c r="E174" s="554" t="s">
        <v>465</v>
      </c>
      <c r="F174" s="554" t="s">
        <v>466</v>
      </c>
      <c r="G174" s="554" t="s">
        <v>59</v>
      </c>
      <c r="H174" s="554" t="s">
        <v>60</v>
      </c>
      <c r="I174" s="554" t="s">
        <v>2554</v>
      </c>
      <c r="J174" s="554" t="s">
        <v>6127</v>
      </c>
      <c r="K174" s="554" t="s">
        <v>6752</v>
      </c>
    </row>
    <row r="175" spans="1:11" x14ac:dyDescent="0.35">
      <c r="A175" s="554" t="s">
        <v>6124</v>
      </c>
      <c r="B175" s="554" t="s">
        <v>6140</v>
      </c>
      <c r="C175" s="554" t="s">
        <v>6144</v>
      </c>
      <c r="D175" s="554" t="s">
        <v>6276</v>
      </c>
      <c r="E175" s="554" t="s">
        <v>467</v>
      </c>
      <c r="F175" s="554" t="s">
        <v>468</v>
      </c>
      <c r="G175" s="554" t="s">
        <v>59</v>
      </c>
      <c r="H175" s="554" t="s">
        <v>60</v>
      </c>
      <c r="I175" s="554" t="s">
        <v>2554</v>
      </c>
      <c r="J175" s="554" t="s">
        <v>6127</v>
      </c>
      <c r="K175" s="554" t="s">
        <v>6752</v>
      </c>
    </row>
    <row r="176" spans="1:11" x14ac:dyDescent="0.35">
      <c r="A176" s="554" t="s">
        <v>6124</v>
      </c>
      <c r="B176" s="554" t="s">
        <v>6140</v>
      </c>
      <c r="C176" s="554" t="s">
        <v>6144</v>
      </c>
      <c r="D176" s="554" t="s">
        <v>6276</v>
      </c>
      <c r="E176" s="554" t="s">
        <v>469</v>
      </c>
      <c r="F176" s="554" t="s">
        <v>470</v>
      </c>
      <c r="G176" s="554" t="s">
        <v>59</v>
      </c>
      <c r="H176" s="554" t="s">
        <v>60</v>
      </c>
      <c r="I176" s="554" t="s">
        <v>2554</v>
      </c>
      <c r="J176" s="554" t="s">
        <v>6127</v>
      </c>
      <c r="K176" s="554" t="s">
        <v>6752</v>
      </c>
    </row>
    <row r="177" spans="1:11" x14ac:dyDescent="0.35">
      <c r="A177" s="554" t="s">
        <v>6124</v>
      </c>
      <c r="B177" s="554" t="s">
        <v>6140</v>
      </c>
      <c r="C177" s="554" t="s">
        <v>6144</v>
      </c>
      <c r="D177" s="554" t="s">
        <v>6276</v>
      </c>
      <c r="E177" s="554" t="s">
        <v>471</v>
      </c>
      <c r="F177" s="554" t="s">
        <v>472</v>
      </c>
      <c r="G177" s="554" t="s">
        <v>59</v>
      </c>
      <c r="H177" s="554" t="s">
        <v>60</v>
      </c>
      <c r="I177" s="554" t="s">
        <v>2554</v>
      </c>
      <c r="J177" s="554" t="s">
        <v>6127</v>
      </c>
      <c r="K177" s="554" t="s">
        <v>6752</v>
      </c>
    </row>
    <row r="178" spans="1:11" x14ac:dyDescent="0.35">
      <c r="A178" s="554" t="s">
        <v>6124</v>
      </c>
      <c r="B178" s="554" t="s">
        <v>6140</v>
      </c>
      <c r="C178" s="554" t="s">
        <v>6144</v>
      </c>
      <c r="D178" s="554" t="s">
        <v>6276</v>
      </c>
      <c r="E178" s="554" t="s">
        <v>473</v>
      </c>
      <c r="F178" s="554" t="s">
        <v>474</v>
      </c>
      <c r="G178" s="554" t="s">
        <v>59</v>
      </c>
      <c r="H178" s="554" t="s">
        <v>60</v>
      </c>
      <c r="I178" s="554" t="s">
        <v>2554</v>
      </c>
      <c r="J178" s="554" t="s">
        <v>6127</v>
      </c>
      <c r="K178" s="554" t="s">
        <v>6752</v>
      </c>
    </row>
    <row r="179" spans="1:11" x14ac:dyDescent="0.35">
      <c r="A179" s="554" t="s">
        <v>6124</v>
      </c>
      <c r="B179" s="554" t="s">
        <v>6140</v>
      </c>
      <c r="C179" s="554" t="s">
        <v>6144</v>
      </c>
      <c r="D179" s="554" t="s">
        <v>6276</v>
      </c>
      <c r="E179" s="554" t="s">
        <v>475</v>
      </c>
      <c r="F179" s="554" t="s">
        <v>476</v>
      </c>
      <c r="G179" s="554" t="s">
        <v>59</v>
      </c>
      <c r="H179" s="554" t="s">
        <v>60</v>
      </c>
      <c r="I179" s="554" t="s">
        <v>2554</v>
      </c>
      <c r="J179" s="554" t="s">
        <v>6127</v>
      </c>
      <c r="K179" s="554" t="s">
        <v>6752</v>
      </c>
    </row>
    <row r="180" spans="1:11" x14ac:dyDescent="0.35">
      <c r="A180" s="554" t="s">
        <v>6124</v>
      </c>
      <c r="B180" s="554" t="s">
        <v>6140</v>
      </c>
      <c r="C180" s="554" t="s">
        <v>6144</v>
      </c>
      <c r="D180" s="554" t="s">
        <v>6276</v>
      </c>
      <c r="E180" s="554" t="s">
        <v>477</v>
      </c>
      <c r="F180" s="554" t="s">
        <v>478</v>
      </c>
      <c r="G180" s="554" t="s">
        <v>59</v>
      </c>
      <c r="H180" s="554" t="s">
        <v>60</v>
      </c>
      <c r="I180" s="554" t="s">
        <v>2554</v>
      </c>
      <c r="J180" s="554" t="s">
        <v>6127</v>
      </c>
      <c r="K180" s="554" t="s">
        <v>6752</v>
      </c>
    </row>
    <row r="181" spans="1:11" x14ac:dyDescent="0.35">
      <c r="A181" s="554" t="s">
        <v>6124</v>
      </c>
      <c r="B181" s="554" t="s">
        <v>6140</v>
      </c>
      <c r="C181" s="554" t="s">
        <v>6144</v>
      </c>
      <c r="D181" s="554" t="s">
        <v>6276</v>
      </c>
      <c r="E181" s="554" t="s">
        <v>479</v>
      </c>
      <c r="F181" s="554" t="s">
        <v>480</v>
      </c>
      <c r="G181" s="554" t="s">
        <v>59</v>
      </c>
      <c r="H181" s="554" t="s">
        <v>60</v>
      </c>
      <c r="I181" s="554" t="s">
        <v>2554</v>
      </c>
      <c r="J181" s="554" t="s">
        <v>6127</v>
      </c>
      <c r="K181" s="554" t="s">
        <v>6752</v>
      </c>
    </row>
    <row r="182" spans="1:11" x14ac:dyDescent="0.35">
      <c r="A182" s="554" t="s">
        <v>6124</v>
      </c>
      <c r="B182" s="554" t="s">
        <v>6140</v>
      </c>
      <c r="C182" s="554" t="s">
        <v>6144</v>
      </c>
      <c r="D182" s="554" t="s">
        <v>6276</v>
      </c>
      <c r="E182" s="554" t="s">
        <v>481</v>
      </c>
      <c r="F182" s="554" t="s">
        <v>482</v>
      </c>
      <c r="G182" s="554" t="s">
        <v>59</v>
      </c>
      <c r="H182" s="554" t="s">
        <v>60</v>
      </c>
      <c r="I182" s="554" t="s">
        <v>2554</v>
      </c>
      <c r="J182" s="554" t="s">
        <v>6127</v>
      </c>
      <c r="K182" s="554" t="s">
        <v>6752</v>
      </c>
    </row>
    <row r="183" spans="1:11" x14ac:dyDescent="0.35">
      <c r="A183" s="554" t="s">
        <v>6124</v>
      </c>
      <c r="B183" s="554" t="s">
        <v>6140</v>
      </c>
      <c r="C183" s="554" t="s">
        <v>6144</v>
      </c>
      <c r="D183" s="554" t="s">
        <v>6276</v>
      </c>
      <c r="E183" s="554" t="s">
        <v>483</v>
      </c>
      <c r="F183" s="554" t="s">
        <v>484</v>
      </c>
      <c r="G183" s="554" t="s">
        <v>59</v>
      </c>
      <c r="H183" s="554" t="s">
        <v>60</v>
      </c>
      <c r="I183" s="554" t="s">
        <v>2554</v>
      </c>
      <c r="J183" s="554" t="s">
        <v>6127</v>
      </c>
      <c r="K183" s="554" t="s">
        <v>6752</v>
      </c>
    </row>
    <row r="184" spans="1:11" x14ac:dyDescent="0.35">
      <c r="A184" s="554" t="s">
        <v>6124</v>
      </c>
      <c r="B184" s="554" t="s">
        <v>6140</v>
      </c>
      <c r="C184" s="554" t="s">
        <v>6144</v>
      </c>
      <c r="D184" s="554" t="s">
        <v>6276</v>
      </c>
      <c r="E184" s="554" t="s">
        <v>485</v>
      </c>
      <c r="F184" s="554" t="s">
        <v>486</v>
      </c>
      <c r="G184" s="554" t="s">
        <v>59</v>
      </c>
      <c r="H184" s="554" t="s">
        <v>60</v>
      </c>
      <c r="I184" s="554" t="s">
        <v>2554</v>
      </c>
      <c r="J184" s="554" t="s">
        <v>6127</v>
      </c>
      <c r="K184" s="554" t="s">
        <v>6752</v>
      </c>
    </row>
    <row r="185" spans="1:11" x14ac:dyDescent="0.35">
      <c r="A185" s="554" t="s">
        <v>6124</v>
      </c>
      <c r="B185" s="554" t="s">
        <v>6140</v>
      </c>
      <c r="C185" s="554" t="s">
        <v>6144</v>
      </c>
      <c r="D185" s="554" t="s">
        <v>6276</v>
      </c>
      <c r="E185" s="554" t="s">
        <v>487</v>
      </c>
      <c r="F185" s="554" t="s">
        <v>488</v>
      </c>
      <c r="G185" s="554" t="s">
        <v>59</v>
      </c>
      <c r="H185" s="554" t="s">
        <v>60</v>
      </c>
      <c r="I185" s="554" t="s">
        <v>2554</v>
      </c>
      <c r="J185" s="554" t="s">
        <v>6127</v>
      </c>
      <c r="K185" s="554" t="s">
        <v>6752</v>
      </c>
    </row>
    <row r="186" spans="1:11" x14ac:dyDescent="0.35">
      <c r="A186" s="554" t="s">
        <v>6124</v>
      </c>
      <c r="B186" s="554" t="s">
        <v>6140</v>
      </c>
      <c r="C186" s="554" t="s">
        <v>6144</v>
      </c>
      <c r="D186" s="554" t="s">
        <v>6276</v>
      </c>
      <c r="E186" s="554" t="s">
        <v>489</v>
      </c>
      <c r="F186" s="554" t="s">
        <v>490</v>
      </c>
      <c r="G186" s="554" t="s">
        <v>59</v>
      </c>
      <c r="H186" s="554" t="s">
        <v>60</v>
      </c>
      <c r="I186" s="554" t="s">
        <v>2554</v>
      </c>
      <c r="J186" s="554" t="s">
        <v>6127</v>
      </c>
      <c r="K186" s="554" t="s">
        <v>6752</v>
      </c>
    </row>
    <row r="187" spans="1:11" x14ac:dyDescent="0.35">
      <c r="A187" s="554" t="s">
        <v>6124</v>
      </c>
      <c r="B187" s="554" t="s">
        <v>6140</v>
      </c>
      <c r="C187" s="554" t="s">
        <v>6144</v>
      </c>
      <c r="D187" s="554" t="s">
        <v>6276</v>
      </c>
      <c r="E187" s="554" t="s">
        <v>491</v>
      </c>
      <c r="F187" s="554" t="s">
        <v>492</v>
      </c>
      <c r="G187" s="554" t="s">
        <v>59</v>
      </c>
      <c r="H187" s="554" t="s">
        <v>60</v>
      </c>
      <c r="I187" s="554" t="s">
        <v>2554</v>
      </c>
      <c r="J187" s="554" t="s">
        <v>6127</v>
      </c>
      <c r="K187" s="554" t="s">
        <v>6752</v>
      </c>
    </row>
    <row r="188" spans="1:11" x14ac:dyDescent="0.35">
      <c r="A188" s="554" t="s">
        <v>6124</v>
      </c>
      <c r="B188" s="554" t="s">
        <v>6140</v>
      </c>
      <c r="C188" s="554" t="s">
        <v>6144</v>
      </c>
      <c r="D188" s="554" t="s">
        <v>6276</v>
      </c>
      <c r="E188" s="554" t="s">
        <v>493</v>
      </c>
      <c r="F188" s="554" t="s">
        <v>494</v>
      </c>
      <c r="G188" s="554" t="s">
        <v>59</v>
      </c>
      <c r="H188" s="554" t="s">
        <v>60</v>
      </c>
      <c r="I188" s="554" t="s">
        <v>2554</v>
      </c>
      <c r="J188" s="554" t="s">
        <v>6127</v>
      </c>
      <c r="K188" s="554" t="s">
        <v>6752</v>
      </c>
    </row>
    <row r="189" spans="1:11" x14ac:dyDescent="0.35">
      <c r="A189" s="554" t="s">
        <v>6124</v>
      </c>
      <c r="B189" s="554" t="s">
        <v>6140</v>
      </c>
      <c r="C189" s="554" t="s">
        <v>6144</v>
      </c>
      <c r="D189" s="554" t="s">
        <v>6276</v>
      </c>
      <c r="E189" s="554" t="s">
        <v>495</v>
      </c>
      <c r="F189" s="554" t="s">
        <v>496</v>
      </c>
      <c r="G189" s="554" t="s">
        <v>59</v>
      </c>
      <c r="H189" s="554" t="s">
        <v>60</v>
      </c>
      <c r="I189" s="554" t="s">
        <v>2554</v>
      </c>
      <c r="J189" s="554" t="s">
        <v>6127</v>
      </c>
      <c r="K189" s="554" t="s">
        <v>6752</v>
      </c>
    </row>
    <row r="190" spans="1:11" x14ac:dyDescent="0.35">
      <c r="A190" s="554" t="s">
        <v>6124</v>
      </c>
      <c r="B190" s="554" t="s">
        <v>6140</v>
      </c>
      <c r="C190" s="554" t="s">
        <v>6144</v>
      </c>
      <c r="D190" s="554" t="s">
        <v>6276</v>
      </c>
      <c r="E190" s="554" t="s">
        <v>497</v>
      </c>
      <c r="F190" s="554" t="s">
        <v>498</v>
      </c>
      <c r="G190" s="554" t="s">
        <v>59</v>
      </c>
      <c r="H190" s="554" t="s">
        <v>60</v>
      </c>
      <c r="I190" s="554" t="s">
        <v>2554</v>
      </c>
      <c r="J190" s="554" t="s">
        <v>6127</v>
      </c>
      <c r="K190" s="554" t="s">
        <v>6752</v>
      </c>
    </row>
    <row r="191" spans="1:11" x14ac:dyDescent="0.35">
      <c r="A191" s="554" t="s">
        <v>6124</v>
      </c>
      <c r="B191" s="554" t="s">
        <v>6140</v>
      </c>
      <c r="C191" s="554" t="s">
        <v>6144</v>
      </c>
      <c r="D191" s="554" t="s">
        <v>6276</v>
      </c>
      <c r="E191" s="554" t="s">
        <v>499</v>
      </c>
      <c r="F191" s="554" t="s">
        <v>500</v>
      </c>
      <c r="G191" s="554" t="s">
        <v>59</v>
      </c>
      <c r="H191" s="554" t="s">
        <v>60</v>
      </c>
      <c r="I191" s="554" t="s">
        <v>2554</v>
      </c>
      <c r="J191" s="554" t="s">
        <v>6127</v>
      </c>
      <c r="K191" s="554" t="s">
        <v>6752</v>
      </c>
    </row>
    <row r="192" spans="1:11" x14ac:dyDescent="0.35">
      <c r="A192" s="554" t="s">
        <v>6124</v>
      </c>
      <c r="B192" s="554" t="s">
        <v>6140</v>
      </c>
      <c r="C192" s="554" t="s">
        <v>6145</v>
      </c>
      <c r="E192" s="554" t="s">
        <v>502</v>
      </c>
      <c r="F192" s="554" t="s">
        <v>503</v>
      </c>
      <c r="G192" s="554" t="s">
        <v>59</v>
      </c>
      <c r="H192" s="554" t="s">
        <v>60</v>
      </c>
      <c r="I192" s="554" t="s">
        <v>2555</v>
      </c>
      <c r="J192" s="554" t="s">
        <v>6127</v>
      </c>
      <c r="K192" s="554" t="s">
        <v>6752</v>
      </c>
    </row>
    <row r="193" spans="1:11" x14ac:dyDescent="0.35">
      <c r="A193" s="554" t="s">
        <v>6124</v>
      </c>
      <c r="B193" s="554" t="s">
        <v>6140</v>
      </c>
      <c r="C193" s="554" t="s">
        <v>6145</v>
      </c>
      <c r="D193" s="554" t="s">
        <v>6276</v>
      </c>
      <c r="E193" s="554" t="s">
        <v>504</v>
      </c>
      <c r="F193" s="554" t="s">
        <v>505</v>
      </c>
      <c r="G193" s="554" t="s">
        <v>59</v>
      </c>
      <c r="H193" s="554" t="s">
        <v>60</v>
      </c>
      <c r="I193" s="554" t="s">
        <v>2555</v>
      </c>
      <c r="J193" s="554" t="s">
        <v>6127</v>
      </c>
      <c r="K193" s="554" t="s">
        <v>6752</v>
      </c>
    </row>
    <row r="194" spans="1:11" x14ac:dyDescent="0.35">
      <c r="A194" s="554" t="s">
        <v>6124</v>
      </c>
      <c r="B194" s="554" t="s">
        <v>6140</v>
      </c>
      <c r="C194" s="554" t="s">
        <v>6145</v>
      </c>
      <c r="D194" s="554" t="s">
        <v>6276</v>
      </c>
      <c r="E194" s="554" t="s">
        <v>506</v>
      </c>
      <c r="F194" s="554" t="s">
        <v>507</v>
      </c>
      <c r="G194" s="554" t="s">
        <v>59</v>
      </c>
      <c r="H194" s="554" t="s">
        <v>60</v>
      </c>
      <c r="I194" s="554" t="s">
        <v>2555</v>
      </c>
      <c r="J194" s="554" t="s">
        <v>6127</v>
      </c>
      <c r="K194" s="554" t="s">
        <v>6752</v>
      </c>
    </row>
    <row r="195" spans="1:11" x14ac:dyDescent="0.35">
      <c r="A195" s="554" t="s">
        <v>6124</v>
      </c>
      <c r="B195" s="554" t="s">
        <v>6140</v>
      </c>
      <c r="C195" s="554" t="s">
        <v>6145</v>
      </c>
      <c r="D195" s="554" t="s">
        <v>6276</v>
      </c>
      <c r="E195" s="554" t="s">
        <v>508</v>
      </c>
      <c r="F195" s="554" t="s">
        <v>509</v>
      </c>
      <c r="G195" s="554" t="s">
        <v>59</v>
      </c>
      <c r="H195" s="554" t="s">
        <v>60</v>
      </c>
      <c r="I195" s="554" t="s">
        <v>2555</v>
      </c>
      <c r="J195" s="554" t="s">
        <v>6127</v>
      </c>
      <c r="K195" s="554" t="s">
        <v>6752</v>
      </c>
    </row>
    <row r="196" spans="1:11" x14ac:dyDescent="0.35">
      <c r="A196" s="554" t="s">
        <v>6124</v>
      </c>
      <c r="B196" s="554" t="s">
        <v>6140</v>
      </c>
      <c r="C196" s="554" t="s">
        <v>6146</v>
      </c>
      <c r="E196" s="554" t="s">
        <v>511</v>
      </c>
      <c r="F196" s="554" t="s">
        <v>512</v>
      </c>
      <c r="G196" s="554" t="s">
        <v>59</v>
      </c>
      <c r="H196" s="554" t="s">
        <v>60</v>
      </c>
      <c r="I196" s="554" t="s">
        <v>2556</v>
      </c>
      <c r="J196" s="554" t="s">
        <v>6127</v>
      </c>
      <c r="K196" s="554" t="s">
        <v>6752</v>
      </c>
    </row>
    <row r="197" spans="1:11" x14ac:dyDescent="0.35">
      <c r="A197" s="554" t="s">
        <v>6124</v>
      </c>
      <c r="B197" s="554" t="s">
        <v>6140</v>
      </c>
      <c r="C197" s="554" t="s">
        <v>6146</v>
      </c>
      <c r="D197" s="554" t="s">
        <v>6276</v>
      </c>
      <c r="E197" s="554" t="s">
        <v>513</v>
      </c>
      <c r="F197" s="554" t="s">
        <v>514</v>
      </c>
      <c r="G197" s="554" t="s">
        <v>59</v>
      </c>
      <c r="H197" s="554" t="s">
        <v>60</v>
      </c>
      <c r="I197" s="554" t="s">
        <v>2556</v>
      </c>
      <c r="J197" s="554" t="s">
        <v>6127</v>
      </c>
      <c r="K197" s="554" t="s">
        <v>6752</v>
      </c>
    </row>
    <row r="198" spans="1:11" x14ac:dyDescent="0.35">
      <c r="A198" s="554" t="s">
        <v>6124</v>
      </c>
      <c r="B198" s="554" t="s">
        <v>6140</v>
      </c>
      <c r="C198" s="554" t="s">
        <v>6146</v>
      </c>
      <c r="D198" s="554" t="s">
        <v>6276</v>
      </c>
      <c r="E198" s="554" t="s">
        <v>515</v>
      </c>
      <c r="F198" s="554" t="s">
        <v>516</v>
      </c>
      <c r="G198" s="554" t="s">
        <v>59</v>
      </c>
      <c r="H198" s="554" t="s">
        <v>60</v>
      </c>
      <c r="I198" s="554" t="s">
        <v>2556</v>
      </c>
      <c r="J198" s="554" t="s">
        <v>6127</v>
      </c>
      <c r="K198" s="554" t="s">
        <v>6752</v>
      </c>
    </row>
    <row r="199" spans="1:11" x14ac:dyDescent="0.35">
      <c r="A199" s="554" t="s">
        <v>6124</v>
      </c>
      <c r="B199" s="554" t="s">
        <v>6140</v>
      </c>
      <c r="C199" s="554" t="s">
        <v>6146</v>
      </c>
      <c r="D199" s="554" t="s">
        <v>6276</v>
      </c>
      <c r="E199" s="554" t="s">
        <v>517</v>
      </c>
      <c r="F199" s="554" t="s">
        <v>518</v>
      </c>
      <c r="G199" s="554" t="s">
        <v>59</v>
      </c>
      <c r="H199" s="554" t="s">
        <v>60</v>
      </c>
      <c r="I199" s="554" t="s">
        <v>2556</v>
      </c>
      <c r="J199" s="554" t="s">
        <v>6127</v>
      </c>
      <c r="K199" s="554" t="s">
        <v>6752</v>
      </c>
    </row>
    <row r="200" spans="1:11" x14ac:dyDescent="0.35">
      <c r="A200" s="554" t="s">
        <v>6124</v>
      </c>
      <c r="B200" s="554" t="s">
        <v>6140</v>
      </c>
      <c r="C200" s="554" t="s">
        <v>6146</v>
      </c>
      <c r="D200" s="554" t="s">
        <v>6276</v>
      </c>
      <c r="E200" s="554" t="s">
        <v>519</v>
      </c>
      <c r="F200" s="554" t="s">
        <v>520</v>
      </c>
      <c r="G200" s="554" t="s">
        <v>59</v>
      </c>
      <c r="H200" s="554" t="s">
        <v>60</v>
      </c>
      <c r="I200" s="554" t="s">
        <v>2556</v>
      </c>
      <c r="J200" s="554" t="s">
        <v>6127</v>
      </c>
      <c r="K200" s="554" t="s">
        <v>6752</v>
      </c>
    </row>
    <row r="201" spans="1:11" x14ac:dyDescent="0.35">
      <c r="A201" s="554" t="s">
        <v>6124</v>
      </c>
      <c r="B201" s="554" t="s">
        <v>6140</v>
      </c>
      <c r="C201" s="554" t="s">
        <v>6146</v>
      </c>
      <c r="D201" s="554" t="s">
        <v>6276</v>
      </c>
      <c r="E201" s="554" t="s">
        <v>521</v>
      </c>
      <c r="F201" s="554" t="s">
        <v>522</v>
      </c>
      <c r="G201" s="554" t="s">
        <v>59</v>
      </c>
      <c r="H201" s="554" t="s">
        <v>60</v>
      </c>
      <c r="I201" s="554" t="s">
        <v>2556</v>
      </c>
      <c r="J201" s="554" t="s">
        <v>6127</v>
      </c>
      <c r="K201" s="554" t="s">
        <v>6752</v>
      </c>
    </row>
    <row r="202" spans="1:11" x14ac:dyDescent="0.35">
      <c r="A202" s="554" t="s">
        <v>6124</v>
      </c>
      <c r="B202" s="554" t="s">
        <v>6140</v>
      </c>
      <c r="C202" s="554" t="s">
        <v>6146</v>
      </c>
      <c r="D202" s="554" t="s">
        <v>6276</v>
      </c>
      <c r="E202" s="554" t="s">
        <v>523</v>
      </c>
      <c r="F202" s="554" t="s">
        <v>524</v>
      </c>
      <c r="G202" s="554" t="s">
        <v>59</v>
      </c>
      <c r="H202" s="554" t="s">
        <v>60</v>
      </c>
      <c r="I202" s="554" t="s">
        <v>2556</v>
      </c>
      <c r="J202" s="554" t="s">
        <v>6127</v>
      </c>
      <c r="K202" s="554" t="s">
        <v>6752</v>
      </c>
    </row>
    <row r="203" spans="1:11" x14ac:dyDescent="0.35">
      <c r="A203" s="554" t="s">
        <v>6124</v>
      </c>
      <c r="B203" s="554" t="s">
        <v>6140</v>
      </c>
      <c r="C203" s="554" t="s">
        <v>6146</v>
      </c>
      <c r="D203" s="554" t="s">
        <v>6276</v>
      </c>
      <c r="E203" s="554" t="s">
        <v>525</v>
      </c>
      <c r="F203" s="554" t="s">
        <v>526</v>
      </c>
      <c r="G203" s="554" t="s">
        <v>59</v>
      </c>
      <c r="H203" s="554" t="s">
        <v>60</v>
      </c>
      <c r="I203" s="554" t="s">
        <v>2556</v>
      </c>
      <c r="J203" s="554" t="s">
        <v>6127</v>
      </c>
      <c r="K203" s="554" t="s">
        <v>6752</v>
      </c>
    </row>
    <row r="204" spans="1:11" x14ac:dyDescent="0.35">
      <c r="A204" s="554" t="s">
        <v>6124</v>
      </c>
      <c r="B204" s="554" t="s">
        <v>6140</v>
      </c>
      <c r="C204" s="554" t="s">
        <v>6146</v>
      </c>
      <c r="D204" s="554" t="s">
        <v>6276</v>
      </c>
      <c r="E204" s="554" t="s">
        <v>527</v>
      </c>
      <c r="F204" s="554" t="s">
        <v>528</v>
      </c>
      <c r="G204" s="554" t="s">
        <v>59</v>
      </c>
      <c r="H204" s="554" t="s">
        <v>60</v>
      </c>
      <c r="I204" s="554" t="s">
        <v>2556</v>
      </c>
      <c r="J204" s="554" t="s">
        <v>6127</v>
      </c>
      <c r="K204" s="554" t="s">
        <v>6752</v>
      </c>
    </row>
    <row r="205" spans="1:11" x14ac:dyDescent="0.35">
      <c r="A205" s="554" t="s">
        <v>6124</v>
      </c>
      <c r="B205" s="554" t="s">
        <v>6140</v>
      </c>
      <c r="C205" s="554" t="s">
        <v>6146</v>
      </c>
      <c r="D205" s="554" t="s">
        <v>6276</v>
      </c>
      <c r="E205" s="554" t="s">
        <v>529</v>
      </c>
      <c r="F205" s="554" t="s">
        <v>530</v>
      </c>
      <c r="G205" s="554" t="s">
        <v>59</v>
      </c>
      <c r="H205" s="554" t="s">
        <v>60</v>
      </c>
      <c r="I205" s="554" t="s">
        <v>2556</v>
      </c>
      <c r="J205" s="554" t="s">
        <v>6127</v>
      </c>
      <c r="K205" s="554" t="s">
        <v>6752</v>
      </c>
    </row>
    <row r="206" spans="1:11" x14ac:dyDescent="0.35">
      <c r="A206" s="554" t="s">
        <v>6124</v>
      </c>
      <c r="B206" s="554" t="s">
        <v>6140</v>
      </c>
      <c r="C206" s="554" t="s">
        <v>6146</v>
      </c>
      <c r="D206" s="554" t="s">
        <v>6276</v>
      </c>
      <c r="E206" s="554" t="s">
        <v>531</v>
      </c>
      <c r="F206" s="554" t="s">
        <v>532</v>
      </c>
      <c r="G206" s="554" t="s">
        <v>59</v>
      </c>
      <c r="H206" s="554" t="s">
        <v>60</v>
      </c>
      <c r="I206" s="554" t="s">
        <v>2556</v>
      </c>
      <c r="J206" s="554" t="s">
        <v>6127</v>
      </c>
      <c r="K206" s="554" t="s">
        <v>6752</v>
      </c>
    </row>
    <row r="207" spans="1:11" x14ac:dyDescent="0.35">
      <c r="A207" s="554" t="s">
        <v>6124</v>
      </c>
      <c r="B207" s="554" t="s">
        <v>6140</v>
      </c>
      <c r="C207" s="554" t="s">
        <v>6147</v>
      </c>
      <c r="E207" s="554" t="s">
        <v>534</v>
      </c>
      <c r="F207" s="554" t="s">
        <v>535</v>
      </c>
      <c r="G207" s="554" t="s">
        <v>59</v>
      </c>
      <c r="H207" s="554" t="s">
        <v>60</v>
      </c>
      <c r="I207" s="554" t="s">
        <v>2557</v>
      </c>
      <c r="J207" s="554" t="s">
        <v>6127</v>
      </c>
      <c r="K207" s="554" t="s">
        <v>6752</v>
      </c>
    </row>
    <row r="208" spans="1:11" x14ac:dyDescent="0.35">
      <c r="A208" s="554" t="s">
        <v>6124</v>
      </c>
      <c r="B208" s="554" t="s">
        <v>6140</v>
      </c>
      <c r="C208" s="554" t="s">
        <v>6147</v>
      </c>
      <c r="D208" s="554" t="s">
        <v>6276</v>
      </c>
      <c r="E208" s="554" t="s">
        <v>536</v>
      </c>
      <c r="F208" s="554" t="s">
        <v>537</v>
      </c>
      <c r="G208" s="554" t="s">
        <v>59</v>
      </c>
      <c r="H208" s="554" t="s">
        <v>60</v>
      </c>
      <c r="I208" s="554" t="s">
        <v>2557</v>
      </c>
      <c r="J208" s="554" t="s">
        <v>6127</v>
      </c>
      <c r="K208" s="554" t="s">
        <v>6752</v>
      </c>
    </row>
    <row r="209" spans="1:11" x14ac:dyDescent="0.35">
      <c r="A209" s="554" t="s">
        <v>6124</v>
      </c>
      <c r="B209" s="554" t="s">
        <v>6140</v>
      </c>
      <c r="C209" s="554" t="s">
        <v>6147</v>
      </c>
      <c r="D209" s="554" t="s">
        <v>6276</v>
      </c>
      <c r="E209" s="554" t="s">
        <v>538</v>
      </c>
      <c r="F209" s="554" t="s">
        <v>539</v>
      </c>
      <c r="G209" s="554" t="s">
        <v>59</v>
      </c>
      <c r="H209" s="554" t="s">
        <v>60</v>
      </c>
      <c r="I209" s="554" t="s">
        <v>2557</v>
      </c>
      <c r="J209" s="554" t="s">
        <v>6127</v>
      </c>
      <c r="K209" s="554" t="s">
        <v>6752</v>
      </c>
    </row>
    <row r="210" spans="1:11" x14ac:dyDescent="0.35">
      <c r="A210" s="554" t="s">
        <v>6124</v>
      </c>
      <c r="B210" s="554" t="s">
        <v>6140</v>
      </c>
      <c r="C210" s="554" t="s">
        <v>6147</v>
      </c>
      <c r="D210" s="554" t="s">
        <v>6276</v>
      </c>
      <c r="E210" s="554" t="s">
        <v>540</v>
      </c>
      <c r="F210" s="554" t="s">
        <v>541</v>
      </c>
      <c r="G210" s="554" t="s">
        <v>59</v>
      </c>
      <c r="H210" s="554" t="s">
        <v>60</v>
      </c>
      <c r="I210" s="554" t="s">
        <v>2557</v>
      </c>
      <c r="J210" s="554" t="s">
        <v>6127</v>
      </c>
      <c r="K210" s="554" t="s">
        <v>6752</v>
      </c>
    </row>
    <row r="211" spans="1:11" x14ac:dyDescent="0.35">
      <c r="A211" s="554" t="s">
        <v>6124</v>
      </c>
      <c r="B211" s="554" t="s">
        <v>6140</v>
      </c>
      <c r="C211" s="554" t="s">
        <v>6147</v>
      </c>
      <c r="D211" s="554" t="s">
        <v>6276</v>
      </c>
      <c r="E211" s="554" t="s">
        <v>542</v>
      </c>
      <c r="F211" s="554" t="s">
        <v>543</v>
      </c>
      <c r="G211" s="554" t="s">
        <v>59</v>
      </c>
      <c r="H211" s="554" t="s">
        <v>60</v>
      </c>
      <c r="I211" s="554" t="s">
        <v>2557</v>
      </c>
      <c r="J211" s="554" t="s">
        <v>6127</v>
      </c>
      <c r="K211" s="554" t="s">
        <v>6752</v>
      </c>
    </row>
    <row r="212" spans="1:11" x14ac:dyDescent="0.35">
      <c r="A212" s="554" t="s">
        <v>6124</v>
      </c>
      <c r="B212" s="554" t="s">
        <v>6140</v>
      </c>
      <c r="C212" s="554" t="s">
        <v>6147</v>
      </c>
      <c r="D212" s="554" t="s">
        <v>6276</v>
      </c>
      <c r="E212" s="554" t="s">
        <v>544</v>
      </c>
      <c r="F212" s="554" t="s">
        <v>545</v>
      </c>
      <c r="G212" s="554" t="s">
        <v>59</v>
      </c>
      <c r="H212" s="554" t="s">
        <v>60</v>
      </c>
      <c r="I212" s="554" t="s">
        <v>2557</v>
      </c>
      <c r="J212" s="554" t="s">
        <v>6127</v>
      </c>
      <c r="K212" s="554" t="s">
        <v>6752</v>
      </c>
    </row>
    <row r="213" spans="1:11" x14ac:dyDescent="0.35">
      <c r="A213" s="554" t="s">
        <v>6124</v>
      </c>
      <c r="B213" s="554" t="s">
        <v>6140</v>
      </c>
      <c r="C213" s="554" t="s">
        <v>6147</v>
      </c>
      <c r="D213" s="554" t="s">
        <v>6276</v>
      </c>
      <c r="E213" s="554" t="s">
        <v>546</v>
      </c>
      <c r="F213" s="554" t="s">
        <v>547</v>
      </c>
      <c r="G213" s="554" t="s">
        <v>59</v>
      </c>
      <c r="H213" s="554" t="s">
        <v>60</v>
      </c>
      <c r="I213" s="554" t="s">
        <v>2557</v>
      </c>
      <c r="J213" s="554" t="s">
        <v>6127</v>
      </c>
      <c r="K213" s="554" t="s">
        <v>6752</v>
      </c>
    </row>
    <row r="214" spans="1:11" x14ac:dyDescent="0.35">
      <c r="A214" s="554" t="s">
        <v>6124</v>
      </c>
      <c r="B214" s="554" t="s">
        <v>6140</v>
      </c>
      <c r="C214" s="554" t="s">
        <v>6147</v>
      </c>
      <c r="D214" s="554" t="s">
        <v>6276</v>
      </c>
      <c r="E214" s="554" t="s">
        <v>548</v>
      </c>
      <c r="F214" s="554" t="s">
        <v>549</v>
      </c>
      <c r="G214" s="554" t="s">
        <v>59</v>
      </c>
      <c r="H214" s="554" t="s">
        <v>60</v>
      </c>
      <c r="I214" s="554" t="s">
        <v>2557</v>
      </c>
      <c r="J214" s="554" t="s">
        <v>6127</v>
      </c>
      <c r="K214" s="554" t="s">
        <v>6752</v>
      </c>
    </row>
    <row r="215" spans="1:11" x14ac:dyDescent="0.35">
      <c r="A215" s="554" t="s">
        <v>6124</v>
      </c>
      <c r="B215" s="554" t="s">
        <v>6140</v>
      </c>
      <c r="C215" s="554" t="s">
        <v>6147</v>
      </c>
      <c r="D215" s="554" t="s">
        <v>6276</v>
      </c>
      <c r="E215" s="554" t="s">
        <v>550</v>
      </c>
      <c r="F215" s="554" t="s">
        <v>551</v>
      </c>
      <c r="G215" s="554" t="s">
        <v>59</v>
      </c>
      <c r="H215" s="554" t="s">
        <v>60</v>
      </c>
      <c r="I215" s="554" t="s">
        <v>2557</v>
      </c>
      <c r="J215" s="554" t="s">
        <v>6127</v>
      </c>
      <c r="K215" s="554" t="s">
        <v>6752</v>
      </c>
    </row>
    <row r="216" spans="1:11" x14ac:dyDescent="0.35">
      <c r="A216" s="554" t="s">
        <v>6124</v>
      </c>
      <c r="B216" s="554" t="s">
        <v>6140</v>
      </c>
      <c r="C216" s="554" t="s">
        <v>6147</v>
      </c>
      <c r="D216" s="554" t="s">
        <v>6276</v>
      </c>
      <c r="E216" s="554" t="s">
        <v>552</v>
      </c>
      <c r="F216" s="554" t="s">
        <v>553</v>
      </c>
      <c r="G216" s="554" t="s">
        <v>59</v>
      </c>
      <c r="H216" s="554" t="s">
        <v>60</v>
      </c>
      <c r="I216" s="554" t="s">
        <v>2557</v>
      </c>
      <c r="J216" s="554" t="s">
        <v>6127</v>
      </c>
      <c r="K216" s="554" t="s">
        <v>6752</v>
      </c>
    </row>
    <row r="217" spans="1:11" x14ac:dyDescent="0.35">
      <c r="A217" s="554" t="s">
        <v>6124</v>
      </c>
      <c r="B217" s="554" t="s">
        <v>6140</v>
      </c>
      <c r="C217" s="554" t="s">
        <v>6147</v>
      </c>
      <c r="D217" s="554" t="s">
        <v>6276</v>
      </c>
      <c r="E217" s="554" t="s">
        <v>554</v>
      </c>
      <c r="F217" s="554" t="s">
        <v>555</v>
      </c>
      <c r="G217" s="554" t="s">
        <v>59</v>
      </c>
      <c r="H217" s="554" t="s">
        <v>60</v>
      </c>
      <c r="I217" s="554" t="s">
        <v>2557</v>
      </c>
      <c r="J217" s="554" t="s">
        <v>6127</v>
      </c>
      <c r="K217" s="554" t="s">
        <v>6752</v>
      </c>
    </row>
    <row r="218" spans="1:11" x14ac:dyDescent="0.35">
      <c r="A218" s="554" t="s">
        <v>6124</v>
      </c>
      <c r="B218" s="554" t="s">
        <v>6140</v>
      </c>
      <c r="C218" s="554" t="s">
        <v>6147</v>
      </c>
      <c r="D218" s="554" t="s">
        <v>6276</v>
      </c>
      <c r="E218" s="554" t="s">
        <v>556</v>
      </c>
      <c r="F218" s="554" t="s">
        <v>557</v>
      </c>
      <c r="G218" s="554" t="s">
        <v>59</v>
      </c>
      <c r="H218" s="554" t="s">
        <v>60</v>
      </c>
      <c r="I218" s="554" t="s">
        <v>2557</v>
      </c>
      <c r="J218" s="554" t="s">
        <v>6127</v>
      </c>
      <c r="K218" s="554" t="s">
        <v>6752</v>
      </c>
    </row>
    <row r="219" spans="1:11" x14ac:dyDescent="0.35">
      <c r="A219" s="554" t="s">
        <v>6124</v>
      </c>
      <c r="B219" s="554" t="s">
        <v>6140</v>
      </c>
      <c r="C219" s="554" t="s">
        <v>6148</v>
      </c>
      <c r="E219" s="554" t="s">
        <v>559</v>
      </c>
      <c r="F219" s="554" t="s">
        <v>560</v>
      </c>
      <c r="G219" s="554" t="s">
        <v>59</v>
      </c>
      <c r="H219" s="554" t="s">
        <v>60</v>
      </c>
      <c r="I219" s="554" t="s">
        <v>2558</v>
      </c>
      <c r="J219" s="554" t="s">
        <v>6127</v>
      </c>
      <c r="K219" s="554" t="s">
        <v>6752</v>
      </c>
    </row>
    <row r="220" spans="1:11" x14ac:dyDescent="0.35">
      <c r="A220" s="554" t="s">
        <v>6124</v>
      </c>
      <c r="B220" s="554" t="s">
        <v>6140</v>
      </c>
      <c r="C220" s="554" t="s">
        <v>6148</v>
      </c>
      <c r="D220" s="554" t="s">
        <v>6276</v>
      </c>
      <c r="E220" s="554" t="s">
        <v>561</v>
      </c>
      <c r="F220" s="554" t="s">
        <v>562</v>
      </c>
      <c r="G220" s="554" t="s">
        <v>59</v>
      </c>
      <c r="H220" s="554" t="s">
        <v>60</v>
      </c>
      <c r="I220" s="554" t="s">
        <v>2558</v>
      </c>
      <c r="J220" s="554" t="s">
        <v>6127</v>
      </c>
      <c r="K220" s="554" t="s">
        <v>6752</v>
      </c>
    </row>
    <row r="221" spans="1:11" x14ac:dyDescent="0.35">
      <c r="A221" s="554" t="s">
        <v>6124</v>
      </c>
      <c r="B221" s="554" t="s">
        <v>6140</v>
      </c>
      <c r="C221" s="554" t="s">
        <v>6148</v>
      </c>
      <c r="D221" s="554" t="s">
        <v>6276</v>
      </c>
      <c r="E221" s="554" t="s">
        <v>563</v>
      </c>
      <c r="F221" s="554" t="s">
        <v>564</v>
      </c>
      <c r="G221" s="554" t="s">
        <v>59</v>
      </c>
      <c r="H221" s="554" t="s">
        <v>60</v>
      </c>
      <c r="I221" s="554" t="s">
        <v>2558</v>
      </c>
      <c r="J221" s="554" t="s">
        <v>6127</v>
      </c>
      <c r="K221" s="554" t="s">
        <v>6752</v>
      </c>
    </row>
    <row r="222" spans="1:11" x14ac:dyDescent="0.35">
      <c r="A222" s="554" t="s">
        <v>6124</v>
      </c>
      <c r="B222" s="554" t="s">
        <v>6140</v>
      </c>
      <c r="C222" s="554" t="s">
        <v>6148</v>
      </c>
      <c r="D222" s="554" t="s">
        <v>6276</v>
      </c>
      <c r="E222" s="554" t="s">
        <v>565</v>
      </c>
      <c r="F222" s="554" t="s">
        <v>566</v>
      </c>
      <c r="G222" s="554" t="s">
        <v>59</v>
      </c>
      <c r="H222" s="554" t="s">
        <v>60</v>
      </c>
      <c r="I222" s="554" t="s">
        <v>2558</v>
      </c>
      <c r="J222" s="554" t="s">
        <v>6127</v>
      </c>
      <c r="K222" s="554" t="s">
        <v>6752</v>
      </c>
    </row>
    <row r="223" spans="1:11" x14ac:dyDescent="0.35">
      <c r="A223" s="554" t="s">
        <v>6124</v>
      </c>
      <c r="B223" s="554" t="s">
        <v>6140</v>
      </c>
      <c r="C223" s="554" t="s">
        <v>6148</v>
      </c>
      <c r="D223" s="554" t="s">
        <v>6276</v>
      </c>
      <c r="E223" s="554" t="s">
        <v>567</v>
      </c>
      <c r="F223" s="554" t="s">
        <v>568</v>
      </c>
      <c r="G223" s="554" t="s">
        <v>59</v>
      </c>
      <c r="H223" s="554" t="s">
        <v>60</v>
      </c>
      <c r="I223" s="554" t="s">
        <v>2558</v>
      </c>
      <c r="J223" s="554" t="s">
        <v>6127</v>
      </c>
      <c r="K223" s="554" t="s">
        <v>6752</v>
      </c>
    </row>
    <row r="224" spans="1:11" x14ac:dyDescent="0.35">
      <c r="A224" s="554" t="s">
        <v>6124</v>
      </c>
      <c r="B224" s="554" t="s">
        <v>6140</v>
      </c>
      <c r="C224" s="554" t="s">
        <v>6148</v>
      </c>
      <c r="D224" s="554" t="s">
        <v>6276</v>
      </c>
      <c r="E224" s="554" t="s">
        <v>569</v>
      </c>
      <c r="F224" s="554" t="s">
        <v>570</v>
      </c>
      <c r="G224" s="554" t="s">
        <v>59</v>
      </c>
      <c r="H224" s="554" t="s">
        <v>60</v>
      </c>
      <c r="I224" s="554" t="s">
        <v>2558</v>
      </c>
      <c r="J224" s="554" t="s">
        <v>6127</v>
      </c>
      <c r="K224" s="554" t="s">
        <v>6752</v>
      </c>
    </row>
    <row r="225" spans="1:11" x14ac:dyDescent="0.35">
      <c r="A225" s="554" t="s">
        <v>6124</v>
      </c>
      <c r="B225" s="554" t="s">
        <v>6149</v>
      </c>
      <c r="C225" s="554" t="s">
        <v>6150</v>
      </c>
      <c r="E225" s="554" t="s">
        <v>573</v>
      </c>
      <c r="F225" s="554" t="s">
        <v>574</v>
      </c>
      <c r="G225" s="554" t="s">
        <v>59</v>
      </c>
      <c r="H225" s="554" t="s">
        <v>60</v>
      </c>
      <c r="I225" s="554" t="s">
        <v>2559</v>
      </c>
      <c r="J225" s="554" t="s">
        <v>6127</v>
      </c>
      <c r="K225" s="554" t="s">
        <v>6752</v>
      </c>
    </row>
    <row r="226" spans="1:11" x14ac:dyDescent="0.35">
      <c r="A226" s="554" t="s">
        <v>6124</v>
      </c>
      <c r="B226" s="554" t="s">
        <v>6149</v>
      </c>
      <c r="C226" s="554" t="s">
        <v>6151</v>
      </c>
      <c r="E226" s="554" t="s">
        <v>576</v>
      </c>
      <c r="F226" s="554" t="s">
        <v>577</v>
      </c>
      <c r="G226" s="554" t="s">
        <v>59</v>
      </c>
      <c r="H226" s="554" t="s">
        <v>60</v>
      </c>
      <c r="I226" s="554" t="s">
        <v>2560</v>
      </c>
      <c r="J226" s="554" t="s">
        <v>6127</v>
      </c>
      <c r="K226" s="554" t="s">
        <v>6752</v>
      </c>
    </row>
    <row r="227" spans="1:11" x14ac:dyDescent="0.35">
      <c r="A227" s="554" t="s">
        <v>6124</v>
      </c>
      <c r="B227" s="554" t="s">
        <v>6149</v>
      </c>
      <c r="C227" s="554" t="s">
        <v>6152</v>
      </c>
      <c r="E227" s="554" t="s">
        <v>579</v>
      </c>
      <c r="F227" s="554" t="s">
        <v>580</v>
      </c>
      <c r="G227" s="554" t="s">
        <v>59</v>
      </c>
      <c r="H227" s="554" t="s">
        <v>60</v>
      </c>
      <c r="I227" s="554" t="s">
        <v>2561</v>
      </c>
      <c r="J227" s="554" t="s">
        <v>6127</v>
      </c>
      <c r="K227" s="554" t="s">
        <v>6752</v>
      </c>
    </row>
    <row r="228" spans="1:11" x14ac:dyDescent="0.35">
      <c r="A228" s="554" t="s">
        <v>6124</v>
      </c>
      <c r="B228" s="554" t="s">
        <v>6149</v>
      </c>
      <c r="C228" s="554" t="s">
        <v>6153</v>
      </c>
      <c r="E228" s="554" t="s">
        <v>582</v>
      </c>
      <c r="F228" s="554" t="s">
        <v>583</v>
      </c>
      <c r="G228" s="554" t="s">
        <v>59</v>
      </c>
      <c r="H228" s="554" t="s">
        <v>60</v>
      </c>
      <c r="I228" s="554" t="s">
        <v>2562</v>
      </c>
      <c r="J228" s="554" t="s">
        <v>6127</v>
      </c>
      <c r="K228" s="554" t="s">
        <v>6752</v>
      </c>
    </row>
    <row r="229" spans="1:11" x14ac:dyDescent="0.35">
      <c r="A229" s="554" t="s">
        <v>6124</v>
      </c>
      <c r="B229" s="554" t="s">
        <v>6154</v>
      </c>
      <c r="C229" s="554" t="s">
        <v>6155</v>
      </c>
      <c r="E229" s="554" t="s">
        <v>592</v>
      </c>
      <c r="F229" s="554" t="s">
        <v>593</v>
      </c>
      <c r="G229" s="554" t="s">
        <v>59</v>
      </c>
      <c r="H229" s="554" t="s">
        <v>60</v>
      </c>
      <c r="I229" s="554" t="s">
        <v>2157</v>
      </c>
      <c r="J229" s="554" t="s">
        <v>6127</v>
      </c>
      <c r="K229" s="554" t="s">
        <v>6752</v>
      </c>
    </row>
    <row r="230" spans="1:11" x14ac:dyDescent="0.35">
      <c r="A230" s="554" t="s">
        <v>6124</v>
      </c>
      <c r="B230" s="554" t="s">
        <v>6154</v>
      </c>
      <c r="C230" s="554" t="s">
        <v>6155</v>
      </c>
      <c r="E230" s="554" t="s">
        <v>594</v>
      </c>
      <c r="F230" s="554" t="s">
        <v>595</v>
      </c>
      <c r="G230" s="554" t="s">
        <v>59</v>
      </c>
      <c r="H230" s="554" t="s">
        <v>60</v>
      </c>
      <c r="I230" s="554" t="s">
        <v>1964</v>
      </c>
      <c r="J230" s="554" t="s">
        <v>6127</v>
      </c>
      <c r="K230" s="554" t="s">
        <v>6752</v>
      </c>
    </row>
    <row r="231" spans="1:11" x14ac:dyDescent="0.35">
      <c r="A231" s="554" t="s">
        <v>6124</v>
      </c>
      <c r="B231" s="554" t="s">
        <v>6154</v>
      </c>
      <c r="C231" s="554" t="s">
        <v>6155</v>
      </c>
      <c r="E231" s="554" t="s">
        <v>596</v>
      </c>
      <c r="F231" s="554" t="s">
        <v>597</v>
      </c>
      <c r="G231" s="554" t="s">
        <v>59</v>
      </c>
      <c r="H231" s="554" t="s">
        <v>60</v>
      </c>
      <c r="I231" s="554" t="s">
        <v>2581</v>
      </c>
      <c r="J231" s="554" t="s">
        <v>6127</v>
      </c>
      <c r="K231" s="554" t="s">
        <v>6752</v>
      </c>
    </row>
    <row r="232" spans="1:11" x14ac:dyDescent="0.35">
      <c r="A232" s="554" t="s">
        <v>6124</v>
      </c>
      <c r="B232" s="554" t="s">
        <v>6154</v>
      </c>
      <c r="C232" s="554" t="s">
        <v>6155</v>
      </c>
      <c r="E232" s="554" t="s">
        <v>598</v>
      </c>
      <c r="F232" s="554" t="s">
        <v>599</v>
      </c>
      <c r="G232" s="554" t="s">
        <v>59</v>
      </c>
      <c r="H232" s="554" t="s">
        <v>60</v>
      </c>
      <c r="I232" s="554" t="s">
        <v>2008</v>
      </c>
      <c r="J232" s="554" t="s">
        <v>6127</v>
      </c>
      <c r="K232" s="554" t="s">
        <v>6752</v>
      </c>
    </row>
    <row r="233" spans="1:11" x14ac:dyDescent="0.35">
      <c r="A233" s="554" t="s">
        <v>6124</v>
      </c>
      <c r="B233" s="554" t="s">
        <v>6154</v>
      </c>
      <c r="C233" s="554" t="s">
        <v>6156</v>
      </c>
      <c r="E233" s="554" t="s">
        <v>601</v>
      </c>
      <c r="F233" s="554" t="s">
        <v>602</v>
      </c>
      <c r="G233" s="554" t="s">
        <v>59</v>
      </c>
      <c r="H233" s="554" t="s">
        <v>60</v>
      </c>
      <c r="I233" s="554" t="s">
        <v>2184</v>
      </c>
      <c r="J233" s="554" t="s">
        <v>6127</v>
      </c>
      <c r="K233" s="554" t="s">
        <v>6752</v>
      </c>
    </row>
    <row r="234" spans="1:11" x14ac:dyDescent="0.35">
      <c r="A234" s="554" t="s">
        <v>6124</v>
      </c>
      <c r="B234" s="554" t="s">
        <v>6154</v>
      </c>
      <c r="C234" s="554" t="s">
        <v>6156</v>
      </c>
      <c r="E234" s="554" t="s">
        <v>603</v>
      </c>
      <c r="F234" s="554" t="s">
        <v>604</v>
      </c>
      <c r="G234" s="554" t="s">
        <v>59</v>
      </c>
      <c r="H234" s="554" t="s">
        <v>60</v>
      </c>
      <c r="I234" s="554" t="s">
        <v>2196</v>
      </c>
      <c r="J234" s="554" t="s">
        <v>6127</v>
      </c>
      <c r="K234" s="554" t="s">
        <v>6752</v>
      </c>
    </row>
    <row r="235" spans="1:11" x14ac:dyDescent="0.35">
      <c r="A235" s="554" t="s">
        <v>6124</v>
      </c>
      <c r="B235" s="554" t="s">
        <v>6154</v>
      </c>
      <c r="C235" s="554" t="s">
        <v>6156</v>
      </c>
      <c r="E235" s="554" t="s">
        <v>605</v>
      </c>
      <c r="F235" s="554" t="s">
        <v>606</v>
      </c>
      <c r="G235" s="554" t="s">
        <v>59</v>
      </c>
      <c r="H235" s="554" t="s">
        <v>60</v>
      </c>
      <c r="I235" s="554" t="s">
        <v>2191</v>
      </c>
      <c r="J235" s="554" t="s">
        <v>6127</v>
      </c>
      <c r="K235" s="554" t="s">
        <v>6752</v>
      </c>
    </row>
    <row r="236" spans="1:11" x14ac:dyDescent="0.35">
      <c r="A236" s="554" t="s">
        <v>6124</v>
      </c>
      <c r="B236" s="554" t="s">
        <v>6154</v>
      </c>
      <c r="C236" s="554" t="s">
        <v>6156</v>
      </c>
      <c r="E236" s="554" t="s">
        <v>607</v>
      </c>
      <c r="F236" s="554" t="s">
        <v>608</v>
      </c>
      <c r="G236" s="554" t="s">
        <v>59</v>
      </c>
      <c r="H236" s="554" t="s">
        <v>60</v>
      </c>
      <c r="I236" s="554" t="s">
        <v>2200</v>
      </c>
      <c r="J236" s="554" t="s">
        <v>6127</v>
      </c>
      <c r="K236" s="554" t="s">
        <v>6752</v>
      </c>
    </row>
    <row r="237" spans="1:11" x14ac:dyDescent="0.35">
      <c r="A237" s="554" t="s">
        <v>6124</v>
      </c>
      <c r="B237" s="554" t="s">
        <v>6154</v>
      </c>
      <c r="C237" s="554" t="s">
        <v>6157</v>
      </c>
      <c r="E237" s="554" t="s">
        <v>610</v>
      </c>
      <c r="F237" s="554" t="s">
        <v>611</v>
      </c>
      <c r="G237" s="554" t="s">
        <v>59</v>
      </c>
      <c r="H237" s="554" t="s">
        <v>60</v>
      </c>
      <c r="I237" s="554" t="s">
        <v>2198</v>
      </c>
      <c r="J237" s="554" t="s">
        <v>6127</v>
      </c>
      <c r="K237" s="554" t="s">
        <v>6752</v>
      </c>
    </row>
    <row r="238" spans="1:11" x14ac:dyDescent="0.35">
      <c r="A238" s="554" t="s">
        <v>6124</v>
      </c>
      <c r="B238" s="554" t="s">
        <v>6154</v>
      </c>
      <c r="C238" s="554" t="s">
        <v>6157</v>
      </c>
      <c r="E238" s="554" t="s">
        <v>612</v>
      </c>
      <c r="F238" s="554" t="s">
        <v>613</v>
      </c>
      <c r="G238" s="554" t="s">
        <v>59</v>
      </c>
      <c r="H238" s="554" t="s">
        <v>60</v>
      </c>
      <c r="I238" s="554" t="s">
        <v>2199</v>
      </c>
      <c r="J238" s="554" t="s">
        <v>6127</v>
      </c>
      <c r="K238" s="554" t="s">
        <v>6752</v>
      </c>
    </row>
    <row r="239" spans="1:11" x14ac:dyDescent="0.35">
      <c r="A239" s="554" t="s">
        <v>6124</v>
      </c>
      <c r="B239" s="554" t="s">
        <v>6158</v>
      </c>
      <c r="C239" s="554" t="s">
        <v>6159</v>
      </c>
      <c r="E239" s="554" t="s">
        <v>615</v>
      </c>
      <c r="F239" s="554" t="s">
        <v>616</v>
      </c>
      <c r="G239" s="554" t="s">
        <v>59</v>
      </c>
      <c r="H239" s="554" t="s">
        <v>60</v>
      </c>
      <c r="I239" s="554" t="s">
        <v>1987</v>
      </c>
      <c r="J239" s="554" t="s">
        <v>6127</v>
      </c>
      <c r="K239" s="554" t="s">
        <v>6752</v>
      </c>
    </row>
    <row r="240" spans="1:11" x14ac:dyDescent="0.35">
      <c r="A240" s="554" t="s">
        <v>6160</v>
      </c>
      <c r="B240" s="554" t="s">
        <v>6161</v>
      </c>
      <c r="C240" s="554" t="s">
        <v>6162</v>
      </c>
      <c r="E240" s="554" t="s">
        <v>620</v>
      </c>
      <c r="F240" s="554" t="s">
        <v>621</v>
      </c>
      <c r="G240" s="554" t="s">
        <v>61</v>
      </c>
      <c r="H240" s="554" t="s">
        <v>60</v>
      </c>
      <c r="I240" s="554" t="s">
        <v>2225</v>
      </c>
      <c r="J240" s="554" t="s">
        <v>6130</v>
      </c>
      <c r="K240" s="554" t="s">
        <v>6752</v>
      </c>
    </row>
    <row r="241" spans="1:11" x14ac:dyDescent="0.35">
      <c r="A241" s="554" t="s">
        <v>6160</v>
      </c>
      <c r="B241" s="554" t="s">
        <v>6161</v>
      </c>
      <c r="C241" s="554" t="s">
        <v>6163</v>
      </c>
      <c r="E241" s="554" t="s">
        <v>623</v>
      </c>
      <c r="F241" s="554" t="s">
        <v>624</v>
      </c>
      <c r="G241" s="554" t="s">
        <v>61</v>
      </c>
      <c r="H241" s="554" t="s">
        <v>60</v>
      </c>
      <c r="I241" s="554" t="s">
        <v>2226</v>
      </c>
      <c r="J241" s="554" t="s">
        <v>6130</v>
      </c>
      <c r="K241" s="554" t="s">
        <v>6752</v>
      </c>
    </row>
    <row r="242" spans="1:11" x14ac:dyDescent="0.35">
      <c r="A242" s="554" t="s">
        <v>6160</v>
      </c>
      <c r="B242" s="554" t="s">
        <v>6164</v>
      </c>
      <c r="C242" s="554" t="s">
        <v>6165</v>
      </c>
      <c r="E242" s="554" t="s">
        <v>627</v>
      </c>
      <c r="F242" s="554" t="s">
        <v>628</v>
      </c>
      <c r="G242" s="554" t="s">
        <v>61</v>
      </c>
      <c r="H242" s="554" t="s">
        <v>60</v>
      </c>
      <c r="I242" s="554" t="s">
        <v>2227</v>
      </c>
      <c r="J242" s="554" t="s">
        <v>6130</v>
      </c>
      <c r="K242" s="554" t="s">
        <v>6752</v>
      </c>
    </row>
    <row r="243" spans="1:11" x14ac:dyDescent="0.35">
      <c r="A243" s="554" t="s">
        <v>6160</v>
      </c>
      <c r="B243" s="554" t="s">
        <v>6164</v>
      </c>
      <c r="C243" s="554" t="s">
        <v>6166</v>
      </c>
      <c r="E243" s="554" t="s">
        <v>629</v>
      </c>
      <c r="F243" s="554" t="s">
        <v>630</v>
      </c>
      <c r="G243" s="554" t="s">
        <v>61</v>
      </c>
      <c r="H243" s="554" t="s">
        <v>60</v>
      </c>
      <c r="I243" s="554" t="s">
        <v>2228</v>
      </c>
      <c r="J243" s="554" t="s">
        <v>6130</v>
      </c>
      <c r="K243" s="554" t="s">
        <v>6752</v>
      </c>
    </row>
    <row r="244" spans="1:11" x14ac:dyDescent="0.35">
      <c r="A244" s="554" t="s">
        <v>6160</v>
      </c>
      <c r="B244" s="554" t="s">
        <v>6164</v>
      </c>
      <c r="C244" s="554" t="s">
        <v>6166</v>
      </c>
      <c r="D244" s="554" t="s">
        <v>6276</v>
      </c>
      <c r="E244" s="554" t="s">
        <v>631</v>
      </c>
      <c r="F244" s="554" t="s">
        <v>632</v>
      </c>
      <c r="G244" s="554" t="s">
        <v>5089</v>
      </c>
      <c r="I244" s="554" t="s">
        <v>1100</v>
      </c>
      <c r="J244" s="554" t="s">
        <v>1100</v>
      </c>
      <c r="K244" s="554" t="s">
        <v>6752</v>
      </c>
    </row>
    <row r="245" spans="1:11" x14ac:dyDescent="0.35">
      <c r="A245" s="554" t="s">
        <v>6160</v>
      </c>
      <c r="B245" s="554" t="s">
        <v>6164</v>
      </c>
      <c r="C245" s="554" t="s">
        <v>6166</v>
      </c>
      <c r="D245" s="554" t="s">
        <v>6276</v>
      </c>
      <c r="E245" s="554" t="s">
        <v>634</v>
      </c>
      <c r="F245" s="554" t="s">
        <v>635</v>
      </c>
      <c r="G245" s="554" t="s">
        <v>5089</v>
      </c>
      <c r="I245" s="554" t="s">
        <v>1100</v>
      </c>
      <c r="J245" s="554" t="s">
        <v>1100</v>
      </c>
      <c r="K245" s="554" t="s">
        <v>6752</v>
      </c>
    </row>
    <row r="246" spans="1:11" x14ac:dyDescent="0.35">
      <c r="A246" s="554" t="s">
        <v>6160</v>
      </c>
      <c r="B246" s="554" t="s">
        <v>6164</v>
      </c>
      <c r="C246" s="554" t="s">
        <v>6167</v>
      </c>
      <c r="E246" s="554" t="s">
        <v>637</v>
      </c>
      <c r="F246" s="554" t="s">
        <v>638</v>
      </c>
      <c r="G246" s="554" t="s">
        <v>61</v>
      </c>
      <c r="H246" s="554" t="s">
        <v>60</v>
      </c>
      <c r="I246" s="554" t="s">
        <v>2229</v>
      </c>
      <c r="J246" s="554" t="s">
        <v>6130</v>
      </c>
      <c r="K246" s="554" t="s">
        <v>6752</v>
      </c>
    </row>
    <row r="247" spans="1:11" x14ac:dyDescent="0.35">
      <c r="A247" s="554" t="s">
        <v>6160</v>
      </c>
      <c r="B247" s="554" t="s">
        <v>6164</v>
      </c>
      <c r="C247" s="554" t="s">
        <v>6168</v>
      </c>
      <c r="E247" s="554" t="s">
        <v>639</v>
      </c>
      <c r="F247" s="554" t="s">
        <v>640</v>
      </c>
      <c r="G247" s="554" t="s">
        <v>61</v>
      </c>
      <c r="H247" s="554" t="s">
        <v>60</v>
      </c>
      <c r="I247" s="554" t="s">
        <v>2230</v>
      </c>
      <c r="J247" s="554" t="s">
        <v>6130</v>
      </c>
      <c r="K247" s="554" t="s">
        <v>6752</v>
      </c>
    </row>
    <row r="248" spans="1:11" x14ac:dyDescent="0.35">
      <c r="A248" s="554" t="s">
        <v>6160</v>
      </c>
      <c r="B248" s="554" t="s">
        <v>6164</v>
      </c>
      <c r="C248" s="554" t="s">
        <v>6168</v>
      </c>
      <c r="E248" s="554" t="s">
        <v>641</v>
      </c>
      <c r="F248" s="554" t="s">
        <v>642</v>
      </c>
      <c r="G248" s="554" t="s">
        <v>61</v>
      </c>
      <c r="H248" s="554" t="s">
        <v>60</v>
      </c>
      <c r="I248" s="554" t="s">
        <v>2231</v>
      </c>
      <c r="J248" s="554" t="s">
        <v>6130</v>
      </c>
      <c r="K248" s="554" t="s">
        <v>6752</v>
      </c>
    </row>
    <row r="249" spans="1:11" x14ac:dyDescent="0.35">
      <c r="A249" s="554" t="s">
        <v>6160</v>
      </c>
      <c r="B249" s="554" t="s">
        <v>6164</v>
      </c>
      <c r="C249" s="554" t="s">
        <v>6168</v>
      </c>
      <c r="E249" s="554" t="s">
        <v>643</v>
      </c>
      <c r="F249" s="554" t="s">
        <v>644</v>
      </c>
      <c r="G249" s="554" t="s">
        <v>61</v>
      </c>
      <c r="H249" s="554" t="s">
        <v>60</v>
      </c>
      <c r="I249" s="554" t="s">
        <v>2233</v>
      </c>
      <c r="J249" s="554" t="s">
        <v>6130</v>
      </c>
      <c r="K249" s="554" t="s">
        <v>6752</v>
      </c>
    </row>
    <row r="250" spans="1:11" x14ac:dyDescent="0.35">
      <c r="A250" s="554" t="s">
        <v>6160</v>
      </c>
      <c r="B250" s="554" t="s">
        <v>6164</v>
      </c>
      <c r="C250" s="554" t="s">
        <v>6168</v>
      </c>
      <c r="E250" s="554" t="s">
        <v>645</v>
      </c>
      <c r="F250" s="554" t="s">
        <v>646</v>
      </c>
      <c r="G250" s="554" t="s">
        <v>61</v>
      </c>
      <c r="H250" s="554" t="s">
        <v>60</v>
      </c>
      <c r="I250" s="554" t="s">
        <v>2232</v>
      </c>
      <c r="J250" s="554" t="s">
        <v>6130</v>
      </c>
      <c r="K250" s="554" t="s">
        <v>6752</v>
      </c>
    </row>
    <row r="251" spans="1:11" x14ac:dyDescent="0.35">
      <c r="A251" s="554" t="s">
        <v>6160</v>
      </c>
      <c r="B251" s="554" t="s">
        <v>6169</v>
      </c>
      <c r="C251" s="554" t="s">
        <v>6170</v>
      </c>
      <c r="E251" s="554" t="s">
        <v>657</v>
      </c>
      <c r="F251" s="554" t="s">
        <v>658</v>
      </c>
      <c r="G251" s="554" t="s">
        <v>59</v>
      </c>
      <c r="H251" s="554" t="s">
        <v>60</v>
      </c>
      <c r="I251" s="554" t="s">
        <v>2585</v>
      </c>
      <c r="J251" s="554" t="s">
        <v>6127</v>
      </c>
      <c r="K251" s="554" t="s">
        <v>6752</v>
      </c>
    </row>
    <row r="252" spans="1:11" x14ac:dyDescent="0.35">
      <c r="A252" s="554" t="s">
        <v>6160</v>
      </c>
      <c r="B252" s="554" t="s">
        <v>6169</v>
      </c>
      <c r="C252" s="554" t="s">
        <v>6171</v>
      </c>
      <c r="E252" s="554" t="s">
        <v>660</v>
      </c>
      <c r="F252" s="554" t="s">
        <v>661</v>
      </c>
      <c r="G252" s="554" t="s">
        <v>59</v>
      </c>
      <c r="H252" s="554" t="s">
        <v>60</v>
      </c>
      <c r="I252" s="554" t="s">
        <v>2587</v>
      </c>
      <c r="J252" s="554" t="s">
        <v>6127</v>
      </c>
      <c r="K252" s="554" t="s">
        <v>6752</v>
      </c>
    </row>
    <row r="253" spans="1:11" x14ac:dyDescent="0.35">
      <c r="A253" s="554" t="s">
        <v>6160</v>
      </c>
      <c r="B253" s="554" t="s">
        <v>6169</v>
      </c>
      <c r="C253" s="554" t="s">
        <v>6172</v>
      </c>
      <c r="E253" s="554" t="s">
        <v>663</v>
      </c>
      <c r="F253" s="554" t="s">
        <v>664</v>
      </c>
      <c r="G253" s="554" t="s">
        <v>59</v>
      </c>
      <c r="H253" s="554" t="s">
        <v>60</v>
      </c>
      <c r="I253" s="554" t="s">
        <v>2037</v>
      </c>
      <c r="J253" s="554" t="s">
        <v>6127</v>
      </c>
      <c r="K253" s="554" t="s">
        <v>6752</v>
      </c>
    </row>
    <row r="254" spans="1:11" x14ac:dyDescent="0.35">
      <c r="A254" s="554" t="s">
        <v>6160</v>
      </c>
      <c r="B254" s="554" t="s">
        <v>6169</v>
      </c>
      <c r="C254" s="554" t="s">
        <v>6173</v>
      </c>
      <c r="E254" s="554" t="s">
        <v>665</v>
      </c>
      <c r="F254" s="554" t="s">
        <v>666</v>
      </c>
      <c r="G254" s="554" t="s">
        <v>59</v>
      </c>
      <c r="H254" s="554" t="s">
        <v>60</v>
      </c>
      <c r="I254" s="554" t="s">
        <v>2590</v>
      </c>
      <c r="J254" s="554" t="s">
        <v>6127</v>
      </c>
      <c r="K254" s="554" t="s">
        <v>6752</v>
      </c>
    </row>
    <row r="255" spans="1:11" x14ac:dyDescent="0.35">
      <c r="A255" s="554" t="s">
        <v>6160</v>
      </c>
      <c r="B255" s="554" t="s">
        <v>6169</v>
      </c>
      <c r="C255" s="554" t="s">
        <v>6173</v>
      </c>
      <c r="E255" s="554" t="s">
        <v>667</v>
      </c>
      <c r="F255" s="554" t="s">
        <v>668</v>
      </c>
      <c r="G255" s="554" t="s">
        <v>59</v>
      </c>
      <c r="H255" s="554" t="s">
        <v>60</v>
      </c>
      <c r="I255" s="554" t="s">
        <v>2589</v>
      </c>
      <c r="J255" s="554" t="s">
        <v>6127</v>
      </c>
      <c r="K255" s="554" t="s">
        <v>6752</v>
      </c>
    </row>
    <row r="256" spans="1:11" x14ac:dyDescent="0.35">
      <c r="A256" s="554" t="s">
        <v>6160</v>
      </c>
      <c r="B256" s="554" t="s">
        <v>6169</v>
      </c>
      <c r="C256" s="554" t="s">
        <v>6173</v>
      </c>
      <c r="E256" s="554" t="s">
        <v>669</v>
      </c>
      <c r="F256" s="554" t="s">
        <v>670</v>
      </c>
      <c r="G256" s="554" t="s">
        <v>59</v>
      </c>
      <c r="H256" s="554" t="s">
        <v>60</v>
      </c>
      <c r="I256" s="554" t="s">
        <v>2582</v>
      </c>
      <c r="J256" s="554" t="s">
        <v>6127</v>
      </c>
      <c r="K256" s="554" t="s">
        <v>6752</v>
      </c>
    </row>
    <row r="257" spans="1:11" x14ac:dyDescent="0.35">
      <c r="A257" s="554" t="s">
        <v>6160</v>
      </c>
      <c r="B257" s="554" t="s">
        <v>6169</v>
      </c>
      <c r="C257" s="554" t="s">
        <v>6174</v>
      </c>
      <c r="E257" s="554" t="s">
        <v>672</v>
      </c>
      <c r="F257" s="554" t="s">
        <v>673</v>
      </c>
      <c r="G257" s="554" t="s">
        <v>59</v>
      </c>
      <c r="H257" s="554" t="s">
        <v>60</v>
      </c>
      <c r="I257" s="554" t="s">
        <v>2592</v>
      </c>
      <c r="J257" s="554" t="s">
        <v>6127</v>
      </c>
      <c r="K257" s="554" t="s">
        <v>6752</v>
      </c>
    </row>
    <row r="258" spans="1:11" x14ac:dyDescent="0.35">
      <c r="A258" s="554" t="s">
        <v>6160</v>
      </c>
      <c r="B258" s="554" t="s">
        <v>6169</v>
      </c>
      <c r="C258" s="554" t="s">
        <v>6174</v>
      </c>
      <c r="D258" s="554" t="s">
        <v>6276</v>
      </c>
      <c r="E258" s="554" t="s">
        <v>674</v>
      </c>
      <c r="F258" s="554" t="s">
        <v>675</v>
      </c>
      <c r="G258" s="554" t="s">
        <v>5089</v>
      </c>
      <c r="I258" s="554" t="s">
        <v>2592</v>
      </c>
      <c r="J258" s="554" t="s">
        <v>1100</v>
      </c>
      <c r="K258" s="554" t="s">
        <v>6752</v>
      </c>
    </row>
    <row r="259" spans="1:11" x14ac:dyDescent="0.35">
      <c r="A259" s="554" t="s">
        <v>6160</v>
      </c>
      <c r="B259" s="554" t="s">
        <v>6169</v>
      </c>
      <c r="C259" s="554" t="s">
        <v>6174</v>
      </c>
      <c r="D259" s="554" t="s">
        <v>6276</v>
      </c>
      <c r="E259" s="554" t="s">
        <v>677</v>
      </c>
      <c r="F259" s="554" t="s">
        <v>678</v>
      </c>
      <c r="G259" s="554" t="s">
        <v>5089</v>
      </c>
      <c r="I259" s="554" t="s">
        <v>2592</v>
      </c>
      <c r="J259" s="554" t="s">
        <v>1100</v>
      </c>
      <c r="K259" s="554" t="s">
        <v>6752</v>
      </c>
    </row>
    <row r="260" spans="1:11" x14ac:dyDescent="0.35">
      <c r="A260" s="554" t="s">
        <v>6160</v>
      </c>
      <c r="B260" s="554" t="s">
        <v>6169</v>
      </c>
      <c r="C260" s="554" t="s">
        <v>6175</v>
      </c>
      <c r="E260" s="554" t="s">
        <v>680</v>
      </c>
      <c r="F260" s="554" t="s">
        <v>681</v>
      </c>
      <c r="G260" s="554" t="s">
        <v>59</v>
      </c>
      <c r="H260" s="554" t="s">
        <v>60</v>
      </c>
      <c r="I260" s="554" t="s">
        <v>2023</v>
      </c>
      <c r="J260" s="554" t="s">
        <v>6127</v>
      </c>
      <c r="K260" s="554" t="s">
        <v>6752</v>
      </c>
    </row>
    <row r="261" spans="1:11" x14ac:dyDescent="0.35">
      <c r="A261" s="554" t="s">
        <v>6160</v>
      </c>
      <c r="B261" s="554" t="s">
        <v>6169</v>
      </c>
      <c r="C261" s="554" t="s">
        <v>6175</v>
      </c>
      <c r="E261" s="554" t="s">
        <v>682</v>
      </c>
      <c r="F261" s="554" t="s">
        <v>683</v>
      </c>
      <c r="G261" s="554" t="s">
        <v>59</v>
      </c>
      <c r="H261" s="554" t="s">
        <v>60</v>
      </c>
      <c r="I261" s="554" t="s">
        <v>2026</v>
      </c>
      <c r="J261" s="554" t="s">
        <v>6127</v>
      </c>
      <c r="K261" s="554" t="s">
        <v>6752</v>
      </c>
    </row>
    <row r="262" spans="1:11" x14ac:dyDescent="0.35">
      <c r="A262" s="554" t="s">
        <v>6160</v>
      </c>
      <c r="B262" s="554" t="s">
        <v>6169</v>
      </c>
      <c r="C262" s="554" t="s">
        <v>6175</v>
      </c>
      <c r="E262" s="554" t="s">
        <v>684</v>
      </c>
      <c r="F262" s="554" t="s">
        <v>685</v>
      </c>
      <c r="G262" s="554" t="s">
        <v>59</v>
      </c>
      <c r="H262" s="554" t="s">
        <v>60</v>
      </c>
      <c r="I262" s="554" t="s">
        <v>2028</v>
      </c>
      <c r="J262" s="554" t="s">
        <v>6127</v>
      </c>
      <c r="K262" s="554" t="s">
        <v>6752</v>
      </c>
    </row>
    <row r="263" spans="1:11" x14ac:dyDescent="0.35">
      <c r="A263" s="554" t="s">
        <v>6160</v>
      </c>
      <c r="B263" s="554" t="s">
        <v>6176</v>
      </c>
      <c r="C263" s="554" t="s">
        <v>6177</v>
      </c>
      <c r="E263" s="554" t="s">
        <v>688</v>
      </c>
      <c r="F263" s="554" t="s">
        <v>689</v>
      </c>
      <c r="G263" s="554" t="s">
        <v>59</v>
      </c>
      <c r="H263" s="554" t="s">
        <v>60</v>
      </c>
      <c r="I263" s="554" t="s">
        <v>2594</v>
      </c>
      <c r="J263" s="554" t="s">
        <v>6127</v>
      </c>
      <c r="K263" s="554" t="s">
        <v>6752</v>
      </c>
    </row>
    <row r="264" spans="1:11" x14ac:dyDescent="0.35">
      <c r="A264" s="554" t="s">
        <v>6160</v>
      </c>
      <c r="B264" s="554" t="s">
        <v>6176</v>
      </c>
      <c r="C264" s="554" t="s">
        <v>6178</v>
      </c>
      <c r="E264" s="554" t="s">
        <v>691</v>
      </c>
      <c r="F264" s="554" t="s">
        <v>692</v>
      </c>
      <c r="G264" s="554" t="s">
        <v>59</v>
      </c>
      <c r="H264" s="554" t="s">
        <v>60</v>
      </c>
      <c r="I264" s="554" t="s">
        <v>2597</v>
      </c>
      <c r="J264" s="554" t="s">
        <v>6127</v>
      </c>
      <c r="K264" s="554" t="s">
        <v>6752</v>
      </c>
    </row>
    <row r="265" spans="1:11" x14ac:dyDescent="0.35">
      <c r="A265" s="554" t="s">
        <v>6160</v>
      </c>
      <c r="B265" s="554" t="s">
        <v>6176</v>
      </c>
      <c r="C265" s="554" t="s">
        <v>6179</v>
      </c>
      <c r="E265" s="554" t="s">
        <v>694</v>
      </c>
      <c r="F265" s="554" t="s">
        <v>695</v>
      </c>
      <c r="G265" s="554" t="s">
        <v>59</v>
      </c>
      <c r="H265" s="554" t="s">
        <v>60</v>
      </c>
      <c r="I265" s="554" t="s">
        <v>2038</v>
      </c>
      <c r="J265" s="554" t="s">
        <v>6127</v>
      </c>
      <c r="K265" s="554" t="s">
        <v>6752</v>
      </c>
    </row>
    <row r="266" spans="1:11" x14ac:dyDescent="0.35">
      <c r="A266" s="554" t="s">
        <v>6160</v>
      </c>
      <c r="B266" s="554" t="s">
        <v>6176</v>
      </c>
      <c r="C266" s="554" t="s">
        <v>6180</v>
      </c>
      <c r="E266" s="554" t="s">
        <v>697</v>
      </c>
      <c r="F266" s="554" t="s">
        <v>698</v>
      </c>
      <c r="G266" s="554" t="s">
        <v>59</v>
      </c>
      <c r="H266" s="554" t="s">
        <v>60</v>
      </c>
      <c r="I266" s="554" t="s">
        <v>2600</v>
      </c>
      <c r="J266" s="554" t="s">
        <v>6127</v>
      </c>
      <c r="K266" s="554" t="s">
        <v>6752</v>
      </c>
    </row>
    <row r="267" spans="1:11" x14ac:dyDescent="0.35">
      <c r="A267" s="554" t="s">
        <v>6160</v>
      </c>
      <c r="B267" s="554" t="s">
        <v>6176</v>
      </c>
      <c r="C267" s="554" t="s">
        <v>6180</v>
      </c>
      <c r="E267" s="554" t="s">
        <v>699</v>
      </c>
      <c r="F267" s="554" t="s">
        <v>700</v>
      </c>
      <c r="G267" s="554" t="s">
        <v>59</v>
      </c>
      <c r="H267" s="554" t="s">
        <v>60</v>
      </c>
      <c r="I267" s="554" t="s">
        <v>2599</v>
      </c>
      <c r="J267" s="554" t="s">
        <v>6127</v>
      </c>
      <c r="K267" s="554" t="s">
        <v>6752</v>
      </c>
    </row>
    <row r="268" spans="1:11" x14ac:dyDescent="0.35">
      <c r="A268" s="554" t="s">
        <v>6160</v>
      </c>
      <c r="B268" s="554" t="s">
        <v>6176</v>
      </c>
      <c r="C268" s="554" t="s">
        <v>6180</v>
      </c>
      <c r="E268" s="554" t="s">
        <v>701</v>
      </c>
      <c r="F268" s="554" t="s">
        <v>702</v>
      </c>
      <c r="G268" s="554" t="s">
        <v>59</v>
      </c>
      <c r="H268" s="554" t="s">
        <v>60</v>
      </c>
      <c r="I268" s="554" t="s">
        <v>2583</v>
      </c>
      <c r="J268" s="554" t="s">
        <v>6127</v>
      </c>
      <c r="K268" s="554" t="s">
        <v>6752</v>
      </c>
    </row>
    <row r="269" spans="1:11" x14ac:dyDescent="0.35">
      <c r="A269" s="554" t="s">
        <v>6160</v>
      </c>
      <c r="B269" s="554" t="s">
        <v>6176</v>
      </c>
      <c r="C269" s="554" t="s">
        <v>6181</v>
      </c>
      <c r="E269" s="554" t="s">
        <v>704</v>
      </c>
      <c r="F269" s="554" t="s">
        <v>705</v>
      </c>
      <c r="G269" s="554" t="s">
        <v>59</v>
      </c>
      <c r="H269" s="554" t="s">
        <v>60</v>
      </c>
      <c r="I269" s="554" t="s">
        <v>2596</v>
      </c>
      <c r="J269" s="554" t="s">
        <v>6127</v>
      </c>
      <c r="K269" s="554" t="s">
        <v>6752</v>
      </c>
    </row>
    <row r="270" spans="1:11" x14ac:dyDescent="0.35">
      <c r="A270" s="554" t="s">
        <v>6182</v>
      </c>
      <c r="B270" s="554" t="s">
        <v>6183</v>
      </c>
      <c r="C270" s="554" t="s">
        <v>6184</v>
      </c>
      <c r="E270" s="554" t="s">
        <v>708</v>
      </c>
      <c r="F270" s="554" t="s">
        <v>709</v>
      </c>
      <c r="G270" s="554" t="s">
        <v>59</v>
      </c>
      <c r="H270" s="554" t="s">
        <v>62</v>
      </c>
      <c r="I270" s="554" t="s">
        <v>2627</v>
      </c>
      <c r="J270" s="554" t="s">
        <v>6185</v>
      </c>
      <c r="K270" s="554" t="s">
        <v>6752</v>
      </c>
    </row>
    <row r="271" spans="1:11" x14ac:dyDescent="0.35">
      <c r="A271" s="554" t="s">
        <v>6182</v>
      </c>
      <c r="B271" s="554" t="s">
        <v>6186</v>
      </c>
      <c r="C271" s="554" t="s">
        <v>6187</v>
      </c>
      <c r="E271" s="554" t="s">
        <v>712</v>
      </c>
      <c r="F271" s="554" t="s">
        <v>713</v>
      </c>
      <c r="G271" s="554" t="s">
        <v>61</v>
      </c>
      <c r="H271" s="554" t="s">
        <v>62</v>
      </c>
      <c r="I271" s="554" t="s">
        <v>1795</v>
      </c>
      <c r="J271" s="554" t="s">
        <v>6188</v>
      </c>
      <c r="K271" s="554" t="s">
        <v>6752</v>
      </c>
    </row>
    <row r="272" spans="1:11" x14ac:dyDescent="0.35">
      <c r="A272" s="554" t="s">
        <v>6182</v>
      </c>
      <c r="B272" s="554" t="s">
        <v>6186</v>
      </c>
      <c r="C272" s="554" t="s">
        <v>6187</v>
      </c>
      <c r="E272" s="554" t="s">
        <v>714</v>
      </c>
      <c r="F272" s="554" t="s">
        <v>715</v>
      </c>
      <c r="G272" s="554" t="s">
        <v>61</v>
      </c>
      <c r="H272" s="554" t="s">
        <v>62</v>
      </c>
      <c r="I272" s="554" t="s">
        <v>1197</v>
      </c>
      <c r="J272" s="554" t="s">
        <v>6188</v>
      </c>
      <c r="K272" s="554" t="s">
        <v>6752</v>
      </c>
    </row>
    <row r="273" spans="1:11" x14ac:dyDescent="0.35">
      <c r="A273" s="554" t="s">
        <v>6182</v>
      </c>
      <c r="B273" s="554" t="s">
        <v>6186</v>
      </c>
      <c r="C273" s="554" t="s">
        <v>6187</v>
      </c>
      <c r="E273" s="554" t="s">
        <v>716</v>
      </c>
      <c r="F273" s="554" t="s">
        <v>717</v>
      </c>
      <c r="G273" s="554" t="s">
        <v>61</v>
      </c>
      <c r="H273" s="554" t="s">
        <v>62</v>
      </c>
      <c r="I273" s="554" t="s">
        <v>2247</v>
      </c>
      <c r="J273" s="554" t="s">
        <v>6188</v>
      </c>
      <c r="K273" s="554" t="s">
        <v>6752</v>
      </c>
    </row>
    <row r="274" spans="1:11" x14ac:dyDescent="0.35">
      <c r="A274" s="554" t="s">
        <v>6182</v>
      </c>
      <c r="B274" s="554" t="s">
        <v>6186</v>
      </c>
      <c r="C274" s="554" t="s">
        <v>6189</v>
      </c>
      <c r="E274" s="554" t="s">
        <v>721</v>
      </c>
      <c r="F274" s="554" t="s">
        <v>722</v>
      </c>
      <c r="G274" s="554" t="s">
        <v>61</v>
      </c>
      <c r="H274" s="554" t="s">
        <v>62</v>
      </c>
      <c r="I274" s="554" t="s">
        <v>2248</v>
      </c>
      <c r="J274" s="554" t="s">
        <v>6188</v>
      </c>
      <c r="K274" s="554" t="s">
        <v>6752</v>
      </c>
    </row>
    <row r="275" spans="1:11" x14ac:dyDescent="0.35">
      <c r="A275" s="554" t="s">
        <v>6182</v>
      </c>
      <c r="B275" s="554" t="s">
        <v>6186</v>
      </c>
      <c r="C275" s="554" t="s">
        <v>6190</v>
      </c>
      <c r="E275" s="554" t="s">
        <v>724</v>
      </c>
      <c r="F275" s="554" t="s">
        <v>725</v>
      </c>
      <c r="G275" s="554" t="s">
        <v>61</v>
      </c>
      <c r="H275" s="554" t="s">
        <v>62</v>
      </c>
      <c r="I275" s="554" t="s">
        <v>1918</v>
      </c>
      <c r="J275" s="554" t="s">
        <v>6188</v>
      </c>
      <c r="K275" s="554" t="s">
        <v>6752</v>
      </c>
    </row>
    <row r="276" spans="1:11" x14ac:dyDescent="0.35">
      <c r="A276" s="554" t="s">
        <v>6182</v>
      </c>
      <c r="B276" s="554" t="s">
        <v>6191</v>
      </c>
      <c r="C276" s="554" t="s">
        <v>6192</v>
      </c>
      <c r="E276" s="554" t="s">
        <v>727</v>
      </c>
      <c r="F276" s="554" t="s">
        <v>728</v>
      </c>
      <c r="G276" s="554" t="s">
        <v>61</v>
      </c>
      <c r="H276" s="554" t="s">
        <v>62</v>
      </c>
      <c r="I276" s="554" t="s">
        <v>1809</v>
      </c>
      <c r="J276" s="554" t="s">
        <v>6188</v>
      </c>
      <c r="K276" s="554" t="s">
        <v>6752</v>
      </c>
    </row>
    <row r="277" spans="1:11" x14ac:dyDescent="0.35">
      <c r="A277" s="554" t="s">
        <v>6182</v>
      </c>
      <c r="B277" s="554" t="s">
        <v>6191</v>
      </c>
      <c r="C277" s="554" t="s">
        <v>6192</v>
      </c>
      <c r="E277" s="554" t="s">
        <v>729</v>
      </c>
      <c r="F277" s="554" t="s">
        <v>730</v>
      </c>
      <c r="G277" s="554" t="s">
        <v>61</v>
      </c>
      <c r="H277" s="554" t="s">
        <v>62</v>
      </c>
      <c r="I277" s="554" t="s">
        <v>1813</v>
      </c>
      <c r="J277" s="554" t="s">
        <v>6188</v>
      </c>
      <c r="K277" s="554" t="s">
        <v>6752</v>
      </c>
    </row>
    <row r="278" spans="1:11" x14ac:dyDescent="0.35">
      <c r="A278" s="554" t="s">
        <v>6182</v>
      </c>
      <c r="B278" s="554" t="s">
        <v>6191</v>
      </c>
      <c r="C278" s="554" t="s">
        <v>6192</v>
      </c>
      <c r="E278" s="554" t="s">
        <v>731</v>
      </c>
      <c r="F278" s="554" t="s">
        <v>732</v>
      </c>
      <c r="G278" s="554" t="s">
        <v>61</v>
      </c>
      <c r="H278" s="554" t="s">
        <v>62</v>
      </c>
      <c r="I278" s="554" t="s">
        <v>1218</v>
      </c>
      <c r="J278" s="554" t="s">
        <v>6188</v>
      </c>
      <c r="K278" s="554" t="s">
        <v>6752</v>
      </c>
    </row>
    <row r="279" spans="1:11" x14ac:dyDescent="0.35">
      <c r="A279" s="554" t="s">
        <v>6182</v>
      </c>
      <c r="B279" s="554" t="s">
        <v>6191</v>
      </c>
      <c r="C279" s="554" t="s">
        <v>6192</v>
      </c>
      <c r="E279" s="554" t="s">
        <v>733</v>
      </c>
      <c r="F279" s="554" t="s">
        <v>734</v>
      </c>
      <c r="G279" s="554" t="s">
        <v>61</v>
      </c>
      <c r="H279" s="554" t="s">
        <v>62</v>
      </c>
      <c r="I279" s="554" t="s">
        <v>2247</v>
      </c>
      <c r="J279" s="554" t="s">
        <v>6188</v>
      </c>
      <c r="K279" s="554" t="s">
        <v>6752</v>
      </c>
    </row>
    <row r="280" spans="1:11" x14ac:dyDescent="0.35">
      <c r="A280" s="554" t="s">
        <v>6182</v>
      </c>
      <c r="B280" s="554" t="s">
        <v>6193</v>
      </c>
      <c r="C280" s="554" t="s">
        <v>6194</v>
      </c>
      <c r="E280" s="554" t="s">
        <v>737</v>
      </c>
      <c r="F280" s="554" t="s">
        <v>738</v>
      </c>
      <c r="G280" s="554" t="s">
        <v>59</v>
      </c>
      <c r="H280" s="554" t="s">
        <v>62</v>
      </c>
      <c r="I280" s="554" t="s">
        <v>2632</v>
      </c>
      <c r="J280" s="554" t="s">
        <v>6185</v>
      </c>
      <c r="K280" s="554" t="s">
        <v>6752</v>
      </c>
    </row>
    <row r="281" spans="1:11" x14ac:dyDescent="0.35">
      <c r="A281" s="554" t="s">
        <v>6182</v>
      </c>
      <c r="B281" s="554" t="s">
        <v>6193</v>
      </c>
      <c r="C281" s="554" t="s">
        <v>6194</v>
      </c>
      <c r="E281" s="554" t="s">
        <v>739</v>
      </c>
      <c r="F281" s="554" t="s">
        <v>740</v>
      </c>
      <c r="G281" s="554" t="s">
        <v>59</v>
      </c>
      <c r="H281" s="554" t="s">
        <v>62</v>
      </c>
      <c r="I281" s="554" t="s">
        <v>1197</v>
      </c>
      <c r="J281" s="554" t="s">
        <v>6185</v>
      </c>
      <c r="K281" s="554" t="s">
        <v>6752</v>
      </c>
    </row>
    <row r="282" spans="1:11" x14ac:dyDescent="0.35">
      <c r="A282" s="554" t="s">
        <v>6182</v>
      </c>
      <c r="B282" s="554" t="s">
        <v>6193</v>
      </c>
      <c r="C282" s="554" t="s">
        <v>6195</v>
      </c>
      <c r="E282" s="554" t="s">
        <v>742</v>
      </c>
      <c r="F282" s="554" t="s">
        <v>743</v>
      </c>
      <c r="G282" s="554" t="s">
        <v>59</v>
      </c>
      <c r="H282" s="554" t="s">
        <v>62</v>
      </c>
      <c r="I282" s="554" t="s">
        <v>1921</v>
      </c>
      <c r="J282" s="554" t="s">
        <v>6185</v>
      </c>
      <c r="K282" s="554" t="s">
        <v>6752</v>
      </c>
    </row>
    <row r="283" spans="1:11" x14ac:dyDescent="0.35">
      <c r="A283" s="554" t="s">
        <v>6182</v>
      </c>
      <c r="B283" s="554" t="s">
        <v>6196</v>
      </c>
      <c r="C283" s="554" t="s">
        <v>6197</v>
      </c>
      <c r="E283" s="554" t="s">
        <v>745</v>
      </c>
      <c r="F283" s="554" t="s">
        <v>746</v>
      </c>
      <c r="G283" s="554" t="s">
        <v>59</v>
      </c>
      <c r="H283" s="554" t="s">
        <v>62</v>
      </c>
      <c r="I283" s="554" t="s">
        <v>2632</v>
      </c>
      <c r="J283" s="554" t="s">
        <v>6185</v>
      </c>
      <c r="K283" s="554" t="s">
        <v>6752</v>
      </c>
    </row>
    <row r="284" spans="1:11" x14ac:dyDescent="0.35">
      <c r="A284" s="554" t="s">
        <v>6182</v>
      </c>
      <c r="B284" s="554" t="s">
        <v>6196</v>
      </c>
      <c r="C284" s="554" t="s">
        <v>6197</v>
      </c>
      <c r="E284" s="554" t="s">
        <v>747</v>
      </c>
      <c r="F284" s="554" t="s">
        <v>748</v>
      </c>
      <c r="G284" s="554" t="s">
        <v>59</v>
      </c>
      <c r="H284" s="554" t="s">
        <v>62</v>
      </c>
      <c r="I284" s="554" t="s">
        <v>1218</v>
      </c>
      <c r="J284" s="554" t="s">
        <v>6185</v>
      </c>
      <c r="K284" s="554" t="s">
        <v>6752</v>
      </c>
    </row>
    <row r="285" spans="1:11" x14ac:dyDescent="0.35">
      <c r="A285" s="554" t="s">
        <v>6198</v>
      </c>
      <c r="B285" s="554" t="s">
        <v>6075</v>
      </c>
      <c r="C285" s="554" t="s">
        <v>6199</v>
      </c>
      <c r="E285" s="554" t="s">
        <v>751</v>
      </c>
      <c r="F285" s="554" t="s">
        <v>752</v>
      </c>
      <c r="G285" s="554" t="s">
        <v>59</v>
      </c>
      <c r="H285" s="554" t="s">
        <v>62</v>
      </c>
      <c r="I285" s="554" t="s">
        <v>2630</v>
      </c>
      <c r="J285" s="554" t="s">
        <v>6185</v>
      </c>
      <c r="K285" s="554" t="s">
        <v>6752</v>
      </c>
    </row>
    <row r="286" spans="1:11" x14ac:dyDescent="0.35">
      <c r="A286" s="554" t="s">
        <v>6198</v>
      </c>
      <c r="B286" s="554" t="s">
        <v>6127</v>
      </c>
      <c r="C286" s="554" t="s">
        <v>6200</v>
      </c>
      <c r="E286" s="554" t="s">
        <v>754</v>
      </c>
      <c r="F286" s="554" t="s">
        <v>755</v>
      </c>
      <c r="G286" s="554" t="s">
        <v>61</v>
      </c>
      <c r="H286" s="554" t="s">
        <v>62</v>
      </c>
      <c r="I286" s="554" t="s">
        <v>1177</v>
      </c>
      <c r="J286" s="554" t="s">
        <v>6188</v>
      </c>
      <c r="K286" s="554" t="s">
        <v>6752</v>
      </c>
    </row>
    <row r="287" spans="1:11" x14ac:dyDescent="0.35">
      <c r="A287" s="554" t="s">
        <v>6198</v>
      </c>
      <c r="B287" s="554" t="s">
        <v>6127</v>
      </c>
      <c r="C287" s="554" t="s">
        <v>6200</v>
      </c>
      <c r="E287" s="554" t="s">
        <v>756</v>
      </c>
      <c r="F287" s="554" t="s">
        <v>757</v>
      </c>
      <c r="G287" s="554" t="s">
        <v>61</v>
      </c>
      <c r="H287" s="554" t="s">
        <v>62</v>
      </c>
      <c r="I287" s="554" t="s">
        <v>1177</v>
      </c>
      <c r="J287" s="554" t="s">
        <v>6188</v>
      </c>
      <c r="K287" s="554" t="s">
        <v>6752</v>
      </c>
    </row>
    <row r="288" spans="1:11" x14ac:dyDescent="0.35">
      <c r="A288" s="554" t="s">
        <v>6198</v>
      </c>
      <c r="B288" s="554" t="s">
        <v>6201</v>
      </c>
      <c r="C288" s="554" t="s">
        <v>6202</v>
      </c>
      <c r="E288" s="554" t="s">
        <v>759</v>
      </c>
      <c r="F288" s="554" t="s">
        <v>3032</v>
      </c>
      <c r="G288" s="554" t="s">
        <v>61</v>
      </c>
      <c r="H288" s="554" t="s">
        <v>62</v>
      </c>
      <c r="I288" s="554" t="s">
        <v>1827</v>
      </c>
      <c r="J288" s="554" t="s">
        <v>6188</v>
      </c>
      <c r="K288" s="554" t="s">
        <v>6752</v>
      </c>
    </row>
    <row r="289" spans="1:11" x14ac:dyDescent="0.35">
      <c r="A289" s="554" t="s">
        <v>6198</v>
      </c>
      <c r="B289" s="554" t="s">
        <v>6201</v>
      </c>
      <c r="C289" s="554" t="s">
        <v>6202</v>
      </c>
      <c r="E289" s="554" t="s">
        <v>761</v>
      </c>
      <c r="F289" s="554" t="s">
        <v>762</v>
      </c>
      <c r="G289" s="554" t="s">
        <v>61</v>
      </c>
      <c r="H289" s="554" t="s">
        <v>62</v>
      </c>
      <c r="I289" s="554" t="s">
        <v>1256</v>
      </c>
      <c r="J289" s="554" t="s">
        <v>6188</v>
      </c>
      <c r="K289" s="554" t="s">
        <v>6752</v>
      </c>
    </row>
    <row r="290" spans="1:11" x14ac:dyDescent="0.35">
      <c r="A290" s="554" t="s">
        <v>6198</v>
      </c>
      <c r="B290" s="554" t="s">
        <v>6201</v>
      </c>
      <c r="C290" s="554" t="s">
        <v>6202</v>
      </c>
      <c r="E290" s="554" t="s">
        <v>763</v>
      </c>
      <c r="F290" s="554" t="s">
        <v>764</v>
      </c>
      <c r="G290" s="554" t="s">
        <v>61</v>
      </c>
      <c r="H290" s="554" t="s">
        <v>62</v>
      </c>
      <c r="I290" s="554" t="s">
        <v>1256</v>
      </c>
      <c r="J290" s="554" t="s">
        <v>6188</v>
      </c>
      <c r="K290" s="554" t="s">
        <v>6752</v>
      </c>
    </row>
    <row r="291" spans="1:11" x14ac:dyDescent="0.35">
      <c r="A291" s="554" t="s">
        <v>6198</v>
      </c>
      <c r="B291" s="554" t="s">
        <v>6203</v>
      </c>
      <c r="C291" s="554" t="s">
        <v>6204</v>
      </c>
      <c r="E291" s="554" t="s">
        <v>767</v>
      </c>
      <c r="F291" s="554" t="s">
        <v>3033</v>
      </c>
      <c r="G291" s="554" t="s">
        <v>59</v>
      </c>
      <c r="H291" s="554" t="s">
        <v>62</v>
      </c>
      <c r="I291" s="554" t="s">
        <v>1177</v>
      </c>
      <c r="J291" s="554" t="s">
        <v>6185</v>
      </c>
      <c r="K291" s="554" t="s">
        <v>6752</v>
      </c>
    </row>
    <row r="292" spans="1:11" x14ac:dyDescent="0.35">
      <c r="A292" s="554" t="s">
        <v>6198</v>
      </c>
      <c r="B292" s="554" t="s">
        <v>6203</v>
      </c>
      <c r="C292" s="554" t="s">
        <v>6205</v>
      </c>
      <c r="E292" s="554" t="s">
        <v>770</v>
      </c>
      <c r="F292" s="554" t="s">
        <v>771</v>
      </c>
      <c r="G292" s="554" t="s">
        <v>59</v>
      </c>
      <c r="H292" s="554" t="s">
        <v>60</v>
      </c>
      <c r="I292" s="554" t="s">
        <v>1874</v>
      </c>
      <c r="J292" s="554" t="s">
        <v>6127</v>
      </c>
      <c r="K292" s="554" t="s">
        <v>6752</v>
      </c>
    </row>
    <row r="293" spans="1:11" x14ac:dyDescent="0.35">
      <c r="A293" s="554" t="s">
        <v>6198</v>
      </c>
      <c r="B293" s="554" t="s">
        <v>6203</v>
      </c>
      <c r="C293" s="554" t="s">
        <v>6206</v>
      </c>
      <c r="E293" s="554" t="s">
        <v>773</v>
      </c>
      <c r="F293" s="554" t="s">
        <v>774</v>
      </c>
      <c r="G293" s="554" t="s">
        <v>59</v>
      </c>
      <c r="H293" s="554" t="s">
        <v>62</v>
      </c>
      <c r="I293" s="554" t="s">
        <v>2634</v>
      </c>
      <c r="J293" s="554" t="s">
        <v>6185</v>
      </c>
      <c r="K293" s="554" t="s">
        <v>6752</v>
      </c>
    </row>
    <row r="294" spans="1:11" x14ac:dyDescent="0.35">
      <c r="A294" s="554" t="s">
        <v>6198</v>
      </c>
      <c r="B294" s="554" t="s">
        <v>6207</v>
      </c>
      <c r="C294" s="554" t="s">
        <v>6208</v>
      </c>
      <c r="E294" s="554" t="s">
        <v>777</v>
      </c>
      <c r="F294" s="554" t="s">
        <v>778</v>
      </c>
      <c r="G294" s="554" t="s">
        <v>59</v>
      </c>
      <c r="H294" s="554" t="s">
        <v>62</v>
      </c>
      <c r="I294" s="554" t="s">
        <v>1256</v>
      </c>
      <c r="J294" s="554" t="s">
        <v>6185</v>
      </c>
      <c r="K294" s="554" t="s">
        <v>6752</v>
      </c>
    </row>
    <row r="295" spans="1:11" x14ac:dyDescent="0.35">
      <c r="A295" s="554" t="s">
        <v>6198</v>
      </c>
      <c r="B295" s="554" t="s">
        <v>6207</v>
      </c>
      <c r="C295" s="554" t="s">
        <v>6209</v>
      </c>
      <c r="E295" s="554" t="s">
        <v>780</v>
      </c>
      <c r="F295" s="554" t="s">
        <v>781</v>
      </c>
      <c r="G295" s="554" t="s">
        <v>59</v>
      </c>
      <c r="H295" s="554" t="s">
        <v>62</v>
      </c>
      <c r="I295" s="554" t="s">
        <v>2635</v>
      </c>
      <c r="J295" s="554" t="s">
        <v>6185</v>
      </c>
      <c r="K295" s="554" t="s">
        <v>6752</v>
      </c>
    </row>
    <row r="296" spans="1:11" x14ac:dyDescent="0.35">
      <c r="A296" s="554" t="s">
        <v>6210</v>
      </c>
      <c r="B296" s="554" t="s">
        <v>6078</v>
      </c>
      <c r="C296" s="554" t="s">
        <v>6211</v>
      </c>
      <c r="E296" s="554" t="s">
        <v>785</v>
      </c>
      <c r="F296" s="554" t="s">
        <v>786</v>
      </c>
      <c r="G296" s="554" t="s">
        <v>61</v>
      </c>
      <c r="H296" s="554" t="s">
        <v>62</v>
      </c>
      <c r="I296" s="554" t="s">
        <v>2054</v>
      </c>
      <c r="J296" s="554" t="s">
        <v>6212</v>
      </c>
      <c r="K296" s="554" t="s">
        <v>6752</v>
      </c>
    </row>
    <row r="297" spans="1:11" x14ac:dyDescent="0.35">
      <c r="A297" s="554" t="s">
        <v>6210</v>
      </c>
      <c r="B297" s="554" t="s">
        <v>6078</v>
      </c>
      <c r="C297" s="554" t="s">
        <v>6211</v>
      </c>
      <c r="E297" s="554" t="s">
        <v>787</v>
      </c>
      <c r="F297" s="554" t="s">
        <v>788</v>
      </c>
      <c r="G297" s="554" t="s">
        <v>61</v>
      </c>
      <c r="H297" s="554" t="s">
        <v>62</v>
      </c>
      <c r="I297" s="554" t="s">
        <v>2246</v>
      </c>
      <c r="J297" s="554" t="s">
        <v>6212</v>
      </c>
      <c r="K297" s="554" t="s">
        <v>6752</v>
      </c>
    </row>
    <row r="298" spans="1:11" x14ac:dyDescent="0.35">
      <c r="A298" s="554" t="s">
        <v>6210</v>
      </c>
      <c r="B298" s="554" t="s">
        <v>6078</v>
      </c>
      <c r="C298" s="554" t="s">
        <v>6213</v>
      </c>
      <c r="E298" s="554" t="s">
        <v>790</v>
      </c>
      <c r="F298" s="554" t="s">
        <v>791</v>
      </c>
      <c r="G298" s="554" t="s">
        <v>59</v>
      </c>
      <c r="H298" s="554" t="s">
        <v>62</v>
      </c>
      <c r="I298" s="554" t="s">
        <v>1384</v>
      </c>
      <c r="J298" s="554" t="s">
        <v>6214</v>
      </c>
      <c r="K298" s="554" t="s">
        <v>6752</v>
      </c>
    </row>
    <row r="299" spans="1:11" x14ac:dyDescent="0.35">
      <c r="A299" s="554" t="s">
        <v>6210</v>
      </c>
      <c r="B299" s="554" t="s">
        <v>6078</v>
      </c>
      <c r="C299" s="554" t="s">
        <v>6213</v>
      </c>
      <c r="E299" s="554" t="s">
        <v>792</v>
      </c>
      <c r="F299" s="554" t="s">
        <v>793</v>
      </c>
      <c r="G299" s="554" t="s">
        <v>59</v>
      </c>
      <c r="H299" s="554" t="s">
        <v>62</v>
      </c>
      <c r="I299" s="554" t="s">
        <v>1483</v>
      </c>
      <c r="J299" s="554" t="s">
        <v>6214</v>
      </c>
      <c r="K299" s="554" t="s">
        <v>6752</v>
      </c>
    </row>
    <row r="300" spans="1:11" x14ac:dyDescent="0.35">
      <c r="A300" s="554" t="s">
        <v>6210</v>
      </c>
      <c r="B300" s="554" t="s">
        <v>6078</v>
      </c>
      <c r="C300" s="554" t="s">
        <v>6213</v>
      </c>
      <c r="E300" s="554" t="s">
        <v>794</v>
      </c>
      <c r="F300" s="554" t="s">
        <v>795</v>
      </c>
      <c r="G300" s="554" t="s">
        <v>59</v>
      </c>
      <c r="H300" s="554" t="s">
        <v>62</v>
      </c>
      <c r="I300" s="554" t="s">
        <v>1588</v>
      </c>
      <c r="J300" s="554" t="s">
        <v>6214</v>
      </c>
      <c r="K300" s="554" t="s">
        <v>6752</v>
      </c>
    </row>
    <row r="301" spans="1:11" x14ac:dyDescent="0.35">
      <c r="A301" s="554" t="s">
        <v>6210</v>
      </c>
      <c r="B301" s="554" t="s">
        <v>6078</v>
      </c>
      <c r="C301" s="554" t="s">
        <v>6213</v>
      </c>
      <c r="E301" s="554" t="s">
        <v>796</v>
      </c>
      <c r="F301" s="554" t="s">
        <v>797</v>
      </c>
      <c r="G301" s="554" t="s">
        <v>59</v>
      </c>
      <c r="H301" s="554" t="s">
        <v>62</v>
      </c>
      <c r="I301" s="554" t="s">
        <v>1352</v>
      </c>
      <c r="J301" s="554" t="s">
        <v>6214</v>
      </c>
      <c r="K301" s="554" t="s">
        <v>6752</v>
      </c>
    </row>
    <row r="302" spans="1:11" x14ac:dyDescent="0.35">
      <c r="A302" s="554" t="s">
        <v>6210</v>
      </c>
      <c r="B302" s="554" t="s">
        <v>6078</v>
      </c>
      <c r="C302" s="554" t="s">
        <v>6213</v>
      </c>
      <c r="E302" s="554" t="s">
        <v>798</v>
      </c>
      <c r="F302" s="554" t="s">
        <v>799</v>
      </c>
      <c r="G302" s="554" t="s">
        <v>59</v>
      </c>
      <c r="H302" s="554" t="s">
        <v>62</v>
      </c>
      <c r="I302" s="554" t="s">
        <v>2628</v>
      </c>
      <c r="J302" s="554" t="s">
        <v>6214</v>
      </c>
      <c r="K302" s="554" t="s">
        <v>6752</v>
      </c>
    </row>
    <row r="303" spans="1:11" x14ac:dyDescent="0.35">
      <c r="A303" s="554" t="s">
        <v>6210</v>
      </c>
      <c r="B303" s="554" t="s">
        <v>6087</v>
      </c>
      <c r="C303" s="554" t="s">
        <v>6215</v>
      </c>
      <c r="E303" s="554" t="s">
        <v>802</v>
      </c>
      <c r="F303" s="554" t="s">
        <v>803</v>
      </c>
      <c r="G303" s="554" t="s">
        <v>61</v>
      </c>
      <c r="H303" s="554" t="s">
        <v>62</v>
      </c>
      <c r="I303" s="554" t="s">
        <v>1340</v>
      </c>
      <c r="J303" s="554" t="s">
        <v>6212</v>
      </c>
      <c r="K303" s="554" t="s">
        <v>6752</v>
      </c>
    </row>
    <row r="304" spans="1:11" x14ac:dyDescent="0.35">
      <c r="A304" s="554" t="s">
        <v>6210</v>
      </c>
      <c r="B304" s="554" t="s">
        <v>6087</v>
      </c>
      <c r="C304" s="554" t="s">
        <v>6216</v>
      </c>
      <c r="E304" s="554" t="s">
        <v>805</v>
      </c>
      <c r="F304" s="554" t="s">
        <v>806</v>
      </c>
      <c r="G304" s="554" t="s">
        <v>61</v>
      </c>
      <c r="H304" s="554" t="s">
        <v>62</v>
      </c>
      <c r="I304" s="554" t="s">
        <v>1384</v>
      </c>
      <c r="J304" s="554" t="s">
        <v>6212</v>
      </c>
      <c r="K304" s="554" t="s">
        <v>6752</v>
      </c>
    </row>
    <row r="305" spans="1:11" x14ac:dyDescent="0.35">
      <c r="A305" s="554" t="s">
        <v>6210</v>
      </c>
      <c r="B305" s="554" t="s">
        <v>6087</v>
      </c>
      <c r="C305" s="554" t="s">
        <v>6217</v>
      </c>
      <c r="E305" s="554" t="s">
        <v>808</v>
      </c>
      <c r="F305" s="554" t="s">
        <v>809</v>
      </c>
      <c r="G305" s="554" t="s">
        <v>61</v>
      </c>
      <c r="H305" s="554" t="s">
        <v>62</v>
      </c>
      <c r="I305" s="554" t="s">
        <v>1483</v>
      </c>
      <c r="J305" s="554" t="s">
        <v>6212</v>
      </c>
      <c r="K305" s="554" t="s">
        <v>6752</v>
      </c>
    </row>
    <row r="306" spans="1:11" x14ac:dyDescent="0.35">
      <c r="A306" s="554" t="s">
        <v>6210</v>
      </c>
      <c r="B306" s="554" t="s">
        <v>6106</v>
      </c>
      <c r="C306" s="554" t="s">
        <v>6218</v>
      </c>
      <c r="E306" s="554" t="s">
        <v>811</v>
      </c>
      <c r="F306" s="554" t="s">
        <v>812</v>
      </c>
      <c r="G306" s="554" t="s">
        <v>61</v>
      </c>
      <c r="H306" s="554" t="s">
        <v>62</v>
      </c>
      <c r="I306" s="554" t="s">
        <v>1588</v>
      </c>
      <c r="J306" s="554" t="s">
        <v>6212</v>
      </c>
      <c r="K306" s="554" t="s">
        <v>6752</v>
      </c>
    </row>
    <row r="307" spans="1:11" x14ac:dyDescent="0.35">
      <c r="A307" s="554" t="s">
        <v>6210</v>
      </c>
      <c r="B307" s="554" t="s">
        <v>6063</v>
      </c>
      <c r="C307" s="554" t="s">
        <v>6219</v>
      </c>
      <c r="E307" s="554" t="s">
        <v>815</v>
      </c>
      <c r="F307" s="554" t="s">
        <v>816</v>
      </c>
      <c r="G307" s="554" t="s">
        <v>61</v>
      </c>
      <c r="H307" s="554" t="s">
        <v>62</v>
      </c>
      <c r="I307" s="554" t="s">
        <v>1694</v>
      </c>
      <c r="J307" s="554" t="s">
        <v>6212</v>
      </c>
      <c r="K307" s="554" t="s">
        <v>6752</v>
      </c>
    </row>
    <row r="308" spans="1:11" x14ac:dyDescent="0.35">
      <c r="A308" s="554" t="s">
        <v>6210</v>
      </c>
      <c r="B308" s="554" t="s">
        <v>6063</v>
      </c>
      <c r="C308" s="554" t="s">
        <v>6219</v>
      </c>
      <c r="E308" s="554" t="s">
        <v>817</v>
      </c>
      <c r="F308" s="554" t="s">
        <v>818</v>
      </c>
      <c r="G308" s="554" t="s">
        <v>61</v>
      </c>
      <c r="H308" s="554" t="s">
        <v>62</v>
      </c>
      <c r="I308" s="554" t="s">
        <v>1705</v>
      </c>
      <c r="J308" s="554" t="s">
        <v>6212</v>
      </c>
      <c r="K308" s="554" t="s">
        <v>6752</v>
      </c>
    </row>
    <row r="309" spans="1:11" x14ac:dyDescent="0.35">
      <c r="A309" s="554" t="s">
        <v>6210</v>
      </c>
      <c r="B309" s="554" t="s">
        <v>6063</v>
      </c>
      <c r="C309" s="554" t="s">
        <v>6220</v>
      </c>
      <c r="E309" s="554" t="s">
        <v>820</v>
      </c>
      <c r="F309" s="554" t="s">
        <v>3034</v>
      </c>
      <c r="G309" s="554" t="s">
        <v>61</v>
      </c>
      <c r="H309" s="554" t="s">
        <v>62</v>
      </c>
      <c r="I309" s="554" t="s">
        <v>1709</v>
      </c>
      <c r="J309" s="554" t="s">
        <v>6212</v>
      </c>
      <c r="K309" s="554" t="s">
        <v>6752</v>
      </c>
    </row>
    <row r="310" spans="1:11" x14ac:dyDescent="0.35">
      <c r="A310" s="554" t="s">
        <v>6210</v>
      </c>
      <c r="B310" s="554" t="s">
        <v>6063</v>
      </c>
      <c r="C310" s="554" t="s">
        <v>6220</v>
      </c>
      <c r="E310" s="554" t="s">
        <v>823</v>
      </c>
      <c r="F310" s="554" t="s">
        <v>824</v>
      </c>
      <c r="G310" s="554" t="s">
        <v>61</v>
      </c>
      <c r="H310" s="554" t="s">
        <v>62</v>
      </c>
      <c r="I310" s="554" t="s">
        <v>1715</v>
      </c>
      <c r="J310" s="554" t="s">
        <v>6212</v>
      </c>
      <c r="K310" s="554" t="s">
        <v>6752</v>
      </c>
    </row>
    <row r="311" spans="1:11" x14ac:dyDescent="0.35">
      <c r="A311" s="554" t="s">
        <v>6210</v>
      </c>
      <c r="B311" s="554" t="s">
        <v>6063</v>
      </c>
      <c r="C311" s="554" t="s">
        <v>6220</v>
      </c>
      <c r="E311" s="554" t="s">
        <v>826</v>
      </c>
      <c r="F311" s="554" t="s">
        <v>827</v>
      </c>
      <c r="G311" s="554" t="s">
        <v>61</v>
      </c>
      <c r="H311" s="554" t="s">
        <v>62</v>
      </c>
      <c r="I311" s="554" t="s">
        <v>1720</v>
      </c>
      <c r="J311" s="554" t="s">
        <v>6212</v>
      </c>
      <c r="K311" s="554" t="s">
        <v>6752</v>
      </c>
    </row>
    <row r="312" spans="1:11" x14ac:dyDescent="0.35">
      <c r="A312" s="554" t="s">
        <v>6210</v>
      </c>
      <c r="B312" s="554" t="s">
        <v>6063</v>
      </c>
      <c r="C312" s="554" t="s">
        <v>6220</v>
      </c>
      <c r="E312" s="554" t="s">
        <v>829</v>
      </c>
      <c r="F312" s="554" t="s">
        <v>830</v>
      </c>
      <c r="G312" s="554" t="s">
        <v>61</v>
      </c>
      <c r="H312" s="554" t="s">
        <v>62</v>
      </c>
      <c r="I312" s="554" t="s">
        <v>1724</v>
      </c>
      <c r="J312" s="554" t="s">
        <v>6212</v>
      </c>
      <c r="K312" s="554" t="s">
        <v>6752</v>
      </c>
    </row>
    <row r="313" spans="1:11" x14ac:dyDescent="0.35">
      <c r="A313" s="554" t="s">
        <v>6210</v>
      </c>
      <c r="B313" s="554" t="s">
        <v>6063</v>
      </c>
      <c r="C313" s="554" t="s">
        <v>6221</v>
      </c>
      <c r="E313" s="554" t="s">
        <v>832</v>
      </c>
      <c r="F313" s="554" t="s">
        <v>833</v>
      </c>
      <c r="G313" s="554" t="s">
        <v>61</v>
      </c>
      <c r="H313" s="554" t="s">
        <v>62</v>
      </c>
      <c r="I313" s="554" t="s">
        <v>1728</v>
      </c>
      <c r="J313" s="554" t="s">
        <v>6212</v>
      </c>
      <c r="K313" s="554" t="s">
        <v>6752</v>
      </c>
    </row>
    <row r="314" spans="1:11" x14ac:dyDescent="0.35">
      <c r="A314" s="554" t="s">
        <v>6210</v>
      </c>
      <c r="B314" s="554" t="s">
        <v>6063</v>
      </c>
      <c r="C314" s="554" t="s">
        <v>6221</v>
      </c>
      <c r="E314" s="554" t="s">
        <v>834</v>
      </c>
      <c r="F314" s="554" t="s">
        <v>835</v>
      </c>
      <c r="G314" s="554" t="s">
        <v>61</v>
      </c>
      <c r="H314" s="554" t="s">
        <v>62</v>
      </c>
      <c r="I314" s="554" t="s">
        <v>1733</v>
      </c>
      <c r="J314" s="554" t="s">
        <v>6212</v>
      </c>
      <c r="K314" s="554" t="s">
        <v>6752</v>
      </c>
    </row>
    <row r="315" spans="1:11" x14ac:dyDescent="0.35">
      <c r="A315" s="554" t="s">
        <v>6210</v>
      </c>
      <c r="B315" s="554" t="s">
        <v>6063</v>
      </c>
      <c r="C315" s="554" t="s">
        <v>6221</v>
      </c>
      <c r="E315" s="554" t="s">
        <v>836</v>
      </c>
      <c r="F315" s="554" t="s">
        <v>837</v>
      </c>
      <c r="G315" s="554" t="s">
        <v>61</v>
      </c>
      <c r="H315" s="554" t="s">
        <v>62</v>
      </c>
      <c r="I315" s="554" t="s">
        <v>1741</v>
      </c>
      <c r="J315" s="554" t="s">
        <v>6212</v>
      </c>
      <c r="K315" s="554" t="s">
        <v>6752</v>
      </c>
    </row>
    <row r="316" spans="1:11" x14ac:dyDescent="0.35">
      <c r="A316" s="554" t="s">
        <v>6210</v>
      </c>
      <c r="B316" s="554" t="s">
        <v>6063</v>
      </c>
      <c r="C316" s="554" t="s">
        <v>6222</v>
      </c>
      <c r="E316" s="554" t="s">
        <v>839</v>
      </c>
      <c r="F316" s="554" t="s">
        <v>840</v>
      </c>
      <c r="G316" s="554" t="s">
        <v>61</v>
      </c>
      <c r="H316" s="554" t="s">
        <v>62</v>
      </c>
      <c r="I316" s="554" t="s">
        <v>1749</v>
      </c>
      <c r="J316" s="554" t="s">
        <v>6212</v>
      </c>
      <c r="K316" s="554" t="s">
        <v>6752</v>
      </c>
    </row>
    <row r="317" spans="1:11" x14ac:dyDescent="0.35">
      <c r="A317" s="554" t="s">
        <v>6210</v>
      </c>
      <c r="B317" s="554" t="s">
        <v>6063</v>
      </c>
      <c r="C317" s="554" t="s">
        <v>6222</v>
      </c>
      <c r="E317" s="554" t="s">
        <v>841</v>
      </c>
      <c r="F317" s="554" t="s">
        <v>842</v>
      </c>
      <c r="G317" s="554" t="s">
        <v>61</v>
      </c>
      <c r="H317" s="554" t="s">
        <v>62</v>
      </c>
      <c r="I317" s="554" t="s">
        <v>1757</v>
      </c>
      <c r="J317" s="554" t="s">
        <v>6212</v>
      </c>
      <c r="K317" s="554" t="s">
        <v>6752</v>
      </c>
    </row>
    <row r="318" spans="1:11" x14ac:dyDescent="0.35">
      <c r="A318" s="554" t="s">
        <v>6210</v>
      </c>
      <c r="B318" s="554" t="s">
        <v>6063</v>
      </c>
      <c r="C318" s="554" t="s">
        <v>6223</v>
      </c>
      <c r="E318" s="554" t="s">
        <v>846</v>
      </c>
      <c r="F318" s="554" t="s">
        <v>847</v>
      </c>
      <c r="G318" s="554" t="s">
        <v>61</v>
      </c>
      <c r="H318" s="554" t="s">
        <v>62</v>
      </c>
      <c r="I318" s="554" t="s">
        <v>1751</v>
      </c>
      <c r="J318" s="554" t="s">
        <v>6212</v>
      </c>
      <c r="K318" s="554" t="s">
        <v>6752</v>
      </c>
    </row>
    <row r="319" spans="1:11" x14ac:dyDescent="0.35">
      <c r="A319" s="554" t="s">
        <v>6210</v>
      </c>
      <c r="B319" s="554" t="s">
        <v>6063</v>
      </c>
      <c r="C319" s="554" t="s">
        <v>6223</v>
      </c>
      <c r="E319" s="554" t="s">
        <v>848</v>
      </c>
      <c r="F319" s="554" t="s">
        <v>849</v>
      </c>
      <c r="G319" s="554" t="s">
        <v>61</v>
      </c>
      <c r="H319" s="554" t="s">
        <v>62</v>
      </c>
      <c r="I319" s="554" t="s">
        <v>1736</v>
      </c>
      <c r="J319" s="554" t="s">
        <v>6212</v>
      </c>
      <c r="K319" s="554" t="s">
        <v>6752</v>
      </c>
    </row>
    <row r="320" spans="1:11" x14ac:dyDescent="0.35">
      <c r="A320" s="554" t="s">
        <v>6210</v>
      </c>
      <c r="B320" s="554" t="s">
        <v>6063</v>
      </c>
      <c r="C320" s="554" t="s">
        <v>6223</v>
      </c>
      <c r="E320" s="554" t="s">
        <v>850</v>
      </c>
      <c r="F320" s="554" t="s">
        <v>851</v>
      </c>
      <c r="G320" s="554" t="s">
        <v>61</v>
      </c>
      <c r="H320" s="554" t="s">
        <v>62</v>
      </c>
      <c r="I320" s="554" t="s">
        <v>1744</v>
      </c>
      <c r="J320" s="554" t="s">
        <v>6212</v>
      </c>
      <c r="K320" s="554" t="s">
        <v>6752</v>
      </c>
    </row>
    <row r="321" spans="1:11" x14ac:dyDescent="0.35">
      <c r="A321" s="554" t="s">
        <v>6210</v>
      </c>
      <c r="B321" s="554" t="s">
        <v>6063</v>
      </c>
      <c r="C321" s="554" t="s">
        <v>6224</v>
      </c>
      <c r="E321" s="554" t="s">
        <v>853</v>
      </c>
      <c r="F321" s="554" t="s">
        <v>854</v>
      </c>
      <c r="G321" s="554" t="s">
        <v>61</v>
      </c>
      <c r="H321" s="554" t="s">
        <v>62</v>
      </c>
      <c r="I321" s="554" t="s">
        <v>1770</v>
      </c>
      <c r="J321" s="554" t="s">
        <v>6212</v>
      </c>
      <c r="K321" s="554" t="s">
        <v>6752</v>
      </c>
    </row>
    <row r="322" spans="1:11" x14ac:dyDescent="0.35">
      <c r="A322" s="554" t="s">
        <v>6210</v>
      </c>
      <c r="B322" s="554" t="s">
        <v>6063</v>
      </c>
      <c r="C322" s="554" t="s">
        <v>6225</v>
      </c>
      <c r="E322" s="554" t="s">
        <v>856</v>
      </c>
      <c r="F322" s="554" t="s">
        <v>857</v>
      </c>
      <c r="G322" s="554" t="s">
        <v>61</v>
      </c>
      <c r="H322" s="554" t="s">
        <v>62</v>
      </c>
      <c r="I322" s="554" t="s">
        <v>1366</v>
      </c>
      <c r="J322" s="554" t="s">
        <v>6212</v>
      </c>
      <c r="K322" s="554" t="s">
        <v>6752</v>
      </c>
    </row>
    <row r="323" spans="1:11" x14ac:dyDescent="0.35">
      <c r="A323" s="554" t="s">
        <v>6210</v>
      </c>
      <c r="B323" s="554" t="s">
        <v>6063</v>
      </c>
      <c r="C323" s="554" t="s">
        <v>6225</v>
      </c>
      <c r="E323" s="554" t="s">
        <v>858</v>
      </c>
      <c r="F323" s="554" t="s">
        <v>859</v>
      </c>
      <c r="G323" s="554" t="s">
        <v>61</v>
      </c>
      <c r="H323" s="554" t="s">
        <v>62</v>
      </c>
      <c r="I323" s="554" t="s">
        <v>1375</v>
      </c>
      <c r="J323" s="554" t="s">
        <v>6212</v>
      </c>
      <c r="K323" s="554" t="s">
        <v>6752</v>
      </c>
    </row>
    <row r="324" spans="1:11" x14ac:dyDescent="0.35">
      <c r="A324" s="554" t="s">
        <v>6210</v>
      </c>
      <c r="B324" s="554" t="s">
        <v>6063</v>
      </c>
      <c r="C324" s="554" t="s">
        <v>6225</v>
      </c>
      <c r="E324" s="554" t="s">
        <v>860</v>
      </c>
      <c r="F324" s="554" t="s">
        <v>861</v>
      </c>
      <c r="G324" s="554" t="s">
        <v>61</v>
      </c>
      <c r="H324" s="554" t="s">
        <v>62</v>
      </c>
      <c r="I324" s="554" t="s">
        <v>1352</v>
      </c>
      <c r="J324" s="554" t="s">
        <v>6212</v>
      </c>
      <c r="K324" s="554" t="s">
        <v>6752</v>
      </c>
    </row>
    <row r="325" spans="1:11" x14ac:dyDescent="0.35">
      <c r="A325" s="554" t="s">
        <v>6210</v>
      </c>
      <c r="B325" s="554" t="s">
        <v>6063</v>
      </c>
      <c r="C325" s="554" t="s">
        <v>6226</v>
      </c>
      <c r="E325" s="554" t="s">
        <v>863</v>
      </c>
      <c r="F325" s="554" t="s">
        <v>864</v>
      </c>
      <c r="G325" s="554" t="s">
        <v>61</v>
      </c>
      <c r="H325" s="554" t="s">
        <v>62</v>
      </c>
      <c r="I325" s="554" t="s">
        <v>1842</v>
      </c>
      <c r="J325" s="554" t="s">
        <v>6212</v>
      </c>
      <c r="K325" s="554" t="s">
        <v>6752</v>
      </c>
    </row>
    <row r="326" spans="1:11" x14ac:dyDescent="0.35">
      <c r="A326" s="554" t="s">
        <v>6210</v>
      </c>
      <c r="B326" s="554" t="s">
        <v>6063</v>
      </c>
      <c r="C326" s="554" t="s">
        <v>6226</v>
      </c>
      <c r="E326" s="554" t="s">
        <v>865</v>
      </c>
      <c r="F326" s="554" t="s">
        <v>866</v>
      </c>
      <c r="G326" s="554" t="s">
        <v>61</v>
      </c>
      <c r="H326" s="554" t="s">
        <v>62</v>
      </c>
      <c r="I326" s="554" t="s">
        <v>1835</v>
      </c>
      <c r="J326" s="554" t="s">
        <v>6212</v>
      </c>
      <c r="K326" s="554" t="s">
        <v>6752</v>
      </c>
    </row>
    <row r="327" spans="1:11" x14ac:dyDescent="0.35">
      <c r="A327" s="554" t="s">
        <v>6210</v>
      </c>
      <c r="B327" s="554" t="s">
        <v>6063</v>
      </c>
      <c r="C327" s="554" t="s">
        <v>6226</v>
      </c>
      <c r="E327" s="554" t="s">
        <v>867</v>
      </c>
      <c r="F327" s="554" t="s">
        <v>868</v>
      </c>
      <c r="G327" s="554" t="s">
        <v>61</v>
      </c>
      <c r="H327" s="554" t="s">
        <v>62</v>
      </c>
      <c r="I327" s="554" t="s">
        <v>1856</v>
      </c>
      <c r="J327" s="554" t="s">
        <v>6212</v>
      </c>
      <c r="K327" s="554" t="s">
        <v>6752</v>
      </c>
    </row>
    <row r="328" spans="1:11" x14ac:dyDescent="0.35">
      <c r="A328" s="554" t="s">
        <v>6210</v>
      </c>
      <c r="B328" s="554" t="s">
        <v>6063</v>
      </c>
      <c r="C328" s="554" t="s">
        <v>6227</v>
      </c>
      <c r="E328" s="554" t="s">
        <v>870</v>
      </c>
      <c r="F328" s="554" t="s">
        <v>871</v>
      </c>
      <c r="G328" s="554" t="s">
        <v>61</v>
      </c>
      <c r="H328" s="554" t="s">
        <v>62</v>
      </c>
      <c r="I328" s="554" t="s">
        <v>1761</v>
      </c>
      <c r="J328" s="554" t="s">
        <v>6212</v>
      </c>
      <c r="K328" s="554" t="s">
        <v>6752</v>
      </c>
    </row>
    <row r="329" spans="1:11" x14ac:dyDescent="0.35">
      <c r="A329" s="554" t="s">
        <v>6210</v>
      </c>
      <c r="B329" s="554" t="s">
        <v>6063</v>
      </c>
      <c r="C329" s="554" t="s">
        <v>6227</v>
      </c>
      <c r="E329" s="554" t="s">
        <v>872</v>
      </c>
      <c r="F329" s="554" t="s">
        <v>873</v>
      </c>
      <c r="G329" s="554" t="s">
        <v>61</v>
      </c>
      <c r="H329" s="554" t="s">
        <v>62</v>
      </c>
      <c r="I329" s="554" t="s">
        <v>1776</v>
      </c>
      <c r="J329" s="554" t="s">
        <v>6212</v>
      </c>
      <c r="K329" s="554" t="s">
        <v>6752</v>
      </c>
    </row>
    <row r="330" spans="1:11" x14ac:dyDescent="0.35">
      <c r="A330" s="554" t="s">
        <v>6210</v>
      </c>
      <c r="B330" s="554" t="s">
        <v>6228</v>
      </c>
      <c r="C330" s="554" t="s">
        <v>6229</v>
      </c>
      <c r="E330" s="554" t="s">
        <v>879</v>
      </c>
      <c r="F330" s="554" t="s">
        <v>880</v>
      </c>
      <c r="G330" s="554" t="s">
        <v>59</v>
      </c>
      <c r="H330" s="554" t="s">
        <v>62</v>
      </c>
      <c r="I330" s="554" t="s">
        <v>1366</v>
      </c>
      <c r="J330" s="554" t="s">
        <v>6214</v>
      </c>
      <c r="K330" s="554" t="s">
        <v>6752</v>
      </c>
    </row>
    <row r="331" spans="1:11" x14ac:dyDescent="0.35">
      <c r="A331" s="554" t="s">
        <v>6210</v>
      </c>
      <c r="B331" s="554" t="s">
        <v>6228</v>
      </c>
      <c r="C331" s="554" t="s">
        <v>6229</v>
      </c>
      <c r="E331" s="554" t="s">
        <v>881</v>
      </c>
      <c r="F331" s="554" t="s">
        <v>882</v>
      </c>
      <c r="G331" s="554" t="s">
        <v>59</v>
      </c>
      <c r="H331" s="554" t="s">
        <v>62</v>
      </c>
      <c r="I331" s="554" t="s">
        <v>1375</v>
      </c>
      <c r="J331" s="554" t="s">
        <v>6214</v>
      </c>
      <c r="K331" s="554" t="s">
        <v>6752</v>
      </c>
    </row>
    <row r="332" spans="1:11" x14ac:dyDescent="0.35">
      <c r="A332" s="554" t="s">
        <v>6210</v>
      </c>
      <c r="B332" s="554" t="s">
        <v>6228</v>
      </c>
      <c r="C332" s="554" t="s">
        <v>6230</v>
      </c>
      <c r="E332" s="554" t="s">
        <v>884</v>
      </c>
      <c r="F332" s="554" t="s">
        <v>885</v>
      </c>
      <c r="G332" s="554" t="s">
        <v>59</v>
      </c>
      <c r="H332" s="554" t="s">
        <v>62</v>
      </c>
      <c r="I332" s="554" t="s">
        <v>1386</v>
      </c>
      <c r="J332" s="554" t="s">
        <v>6214</v>
      </c>
      <c r="K332" s="554" t="s">
        <v>6752</v>
      </c>
    </row>
    <row r="333" spans="1:11" x14ac:dyDescent="0.35">
      <c r="A333" s="554" t="s">
        <v>6210</v>
      </c>
      <c r="B333" s="554" t="s">
        <v>6228</v>
      </c>
      <c r="C333" s="554" t="s">
        <v>6231</v>
      </c>
      <c r="E333" s="554" t="s">
        <v>887</v>
      </c>
      <c r="F333" s="554" t="s">
        <v>888</v>
      </c>
      <c r="G333" s="554" t="s">
        <v>59</v>
      </c>
      <c r="H333" s="554" t="s">
        <v>62</v>
      </c>
      <c r="I333" s="554" t="s">
        <v>2636</v>
      </c>
      <c r="J333" s="554" t="s">
        <v>6185</v>
      </c>
      <c r="K333" s="554" t="s">
        <v>6752</v>
      </c>
    </row>
    <row r="334" spans="1:11" x14ac:dyDescent="0.35">
      <c r="A334" s="554" t="s">
        <v>6210</v>
      </c>
      <c r="B334" s="554" t="s">
        <v>6232</v>
      </c>
      <c r="C334" s="554" t="s">
        <v>6233</v>
      </c>
      <c r="E334" s="554" t="s">
        <v>891</v>
      </c>
      <c r="F334" s="554" t="s">
        <v>892</v>
      </c>
      <c r="G334" s="554" t="s">
        <v>59</v>
      </c>
      <c r="H334" s="554" t="s">
        <v>62</v>
      </c>
      <c r="I334" s="554" t="s">
        <v>1694</v>
      </c>
      <c r="J334" s="554" t="s">
        <v>6214</v>
      </c>
      <c r="K334" s="554" t="s">
        <v>6752</v>
      </c>
    </row>
    <row r="335" spans="1:11" x14ac:dyDescent="0.35">
      <c r="A335" s="554" t="s">
        <v>6210</v>
      </c>
      <c r="B335" s="554" t="s">
        <v>6232</v>
      </c>
      <c r="C335" s="554" t="s">
        <v>6233</v>
      </c>
      <c r="E335" s="554" t="s">
        <v>893</v>
      </c>
      <c r="F335" s="554" t="s">
        <v>894</v>
      </c>
      <c r="G335" s="554" t="s">
        <v>59</v>
      </c>
      <c r="H335" s="554" t="s">
        <v>62</v>
      </c>
      <c r="I335" s="554" t="s">
        <v>1705</v>
      </c>
      <c r="J335" s="554" t="s">
        <v>6214</v>
      </c>
      <c r="K335" s="554" t="s">
        <v>6752</v>
      </c>
    </row>
    <row r="336" spans="1:11" x14ac:dyDescent="0.35">
      <c r="A336" s="554" t="s">
        <v>6210</v>
      </c>
      <c r="B336" s="554" t="s">
        <v>6232</v>
      </c>
      <c r="C336" s="554" t="s">
        <v>6234</v>
      </c>
      <c r="E336" s="554" t="s">
        <v>896</v>
      </c>
      <c r="F336" s="554" t="s">
        <v>897</v>
      </c>
      <c r="G336" s="554" t="s">
        <v>59</v>
      </c>
      <c r="H336" s="554" t="s">
        <v>62</v>
      </c>
      <c r="I336" s="554" t="s">
        <v>1709</v>
      </c>
      <c r="J336" s="554" t="s">
        <v>6214</v>
      </c>
      <c r="K336" s="554" t="s">
        <v>6752</v>
      </c>
    </row>
    <row r="337" spans="1:11" x14ac:dyDescent="0.35">
      <c r="A337" s="554" t="s">
        <v>6210</v>
      </c>
      <c r="B337" s="554" t="s">
        <v>6232</v>
      </c>
      <c r="C337" s="554" t="s">
        <v>6234</v>
      </c>
      <c r="E337" s="554" t="s">
        <v>898</v>
      </c>
      <c r="F337" s="554" t="s">
        <v>899</v>
      </c>
      <c r="G337" s="554" t="s">
        <v>59</v>
      </c>
      <c r="H337" s="554" t="s">
        <v>62</v>
      </c>
      <c r="I337" s="554" t="s">
        <v>1715</v>
      </c>
      <c r="J337" s="554" t="s">
        <v>6214</v>
      </c>
      <c r="K337" s="554" t="s">
        <v>6752</v>
      </c>
    </row>
    <row r="338" spans="1:11" x14ac:dyDescent="0.35">
      <c r="A338" s="554" t="s">
        <v>6210</v>
      </c>
      <c r="B338" s="554" t="s">
        <v>6232</v>
      </c>
      <c r="C338" s="554" t="s">
        <v>6234</v>
      </c>
      <c r="E338" s="554" t="s">
        <v>900</v>
      </c>
      <c r="F338" s="554" t="s">
        <v>901</v>
      </c>
      <c r="G338" s="554" t="s">
        <v>59</v>
      </c>
      <c r="H338" s="554" t="s">
        <v>62</v>
      </c>
      <c r="I338" s="554" t="s">
        <v>1720</v>
      </c>
      <c r="J338" s="554" t="s">
        <v>6214</v>
      </c>
      <c r="K338" s="554" t="s">
        <v>6752</v>
      </c>
    </row>
    <row r="339" spans="1:11" x14ac:dyDescent="0.35">
      <c r="A339" s="554" t="s">
        <v>6210</v>
      </c>
      <c r="B339" s="554" t="s">
        <v>6232</v>
      </c>
      <c r="C339" s="554" t="s">
        <v>6234</v>
      </c>
      <c r="E339" s="554" t="s">
        <v>902</v>
      </c>
      <c r="F339" s="554" t="s">
        <v>903</v>
      </c>
      <c r="G339" s="554" t="s">
        <v>59</v>
      </c>
      <c r="H339" s="554" t="s">
        <v>62</v>
      </c>
      <c r="I339" s="554" t="s">
        <v>1724</v>
      </c>
      <c r="J339" s="554" t="s">
        <v>6214</v>
      </c>
      <c r="K339" s="554" t="s">
        <v>6752</v>
      </c>
    </row>
    <row r="340" spans="1:11" x14ac:dyDescent="0.35">
      <c r="A340" s="554" t="s">
        <v>6210</v>
      </c>
      <c r="B340" s="554" t="s">
        <v>6232</v>
      </c>
      <c r="C340" s="554" t="s">
        <v>6235</v>
      </c>
      <c r="E340" s="554" t="s">
        <v>905</v>
      </c>
      <c r="F340" s="554" t="s">
        <v>906</v>
      </c>
      <c r="G340" s="554" t="s">
        <v>59</v>
      </c>
      <c r="H340" s="554" t="s">
        <v>62</v>
      </c>
      <c r="I340" s="554" t="s">
        <v>1728</v>
      </c>
      <c r="J340" s="554" t="s">
        <v>6214</v>
      </c>
      <c r="K340" s="554" t="s">
        <v>6752</v>
      </c>
    </row>
    <row r="341" spans="1:11" x14ac:dyDescent="0.35">
      <c r="A341" s="554" t="s">
        <v>6210</v>
      </c>
      <c r="B341" s="554" t="s">
        <v>6232</v>
      </c>
      <c r="C341" s="554" t="s">
        <v>6235</v>
      </c>
      <c r="E341" s="554" t="s">
        <v>907</v>
      </c>
      <c r="F341" s="554" t="s">
        <v>908</v>
      </c>
      <c r="G341" s="554" t="s">
        <v>59</v>
      </c>
      <c r="H341" s="554" t="s">
        <v>62</v>
      </c>
      <c r="I341" s="554" t="s">
        <v>1733</v>
      </c>
      <c r="J341" s="554" t="s">
        <v>6214</v>
      </c>
      <c r="K341" s="554" t="s">
        <v>6752</v>
      </c>
    </row>
    <row r="342" spans="1:11" x14ac:dyDescent="0.35">
      <c r="A342" s="554" t="s">
        <v>6210</v>
      </c>
      <c r="B342" s="554" t="s">
        <v>6232</v>
      </c>
      <c r="C342" s="554" t="s">
        <v>6235</v>
      </c>
      <c r="E342" s="554" t="s">
        <v>909</v>
      </c>
      <c r="F342" s="554" t="s">
        <v>910</v>
      </c>
      <c r="G342" s="554" t="s">
        <v>59</v>
      </c>
      <c r="H342" s="554" t="s">
        <v>62</v>
      </c>
      <c r="I342" s="554" t="s">
        <v>1741</v>
      </c>
      <c r="J342" s="554" t="s">
        <v>6214</v>
      </c>
      <c r="K342" s="554" t="s">
        <v>6752</v>
      </c>
    </row>
    <row r="343" spans="1:11" x14ac:dyDescent="0.35">
      <c r="A343" s="554" t="s">
        <v>6210</v>
      </c>
      <c r="B343" s="554" t="s">
        <v>6232</v>
      </c>
      <c r="C343" s="554" t="s">
        <v>6236</v>
      </c>
      <c r="E343" s="554" t="s">
        <v>912</v>
      </c>
      <c r="F343" s="554" t="s">
        <v>913</v>
      </c>
      <c r="G343" s="554" t="s">
        <v>59</v>
      </c>
      <c r="H343" s="554" t="s">
        <v>62</v>
      </c>
      <c r="I343" s="554" t="s">
        <v>1749</v>
      </c>
      <c r="J343" s="554" t="s">
        <v>6214</v>
      </c>
      <c r="K343" s="554" t="s">
        <v>6752</v>
      </c>
    </row>
    <row r="344" spans="1:11" x14ac:dyDescent="0.35">
      <c r="A344" s="554" t="s">
        <v>6210</v>
      </c>
      <c r="B344" s="554" t="s">
        <v>6232</v>
      </c>
      <c r="C344" s="554" t="s">
        <v>6236</v>
      </c>
      <c r="E344" s="554" t="s">
        <v>914</v>
      </c>
      <c r="F344" s="554" t="s">
        <v>915</v>
      </c>
      <c r="G344" s="554" t="s">
        <v>59</v>
      </c>
      <c r="H344" s="554" t="s">
        <v>62</v>
      </c>
      <c r="I344" s="554" t="s">
        <v>1757</v>
      </c>
      <c r="J344" s="554" t="s">
        <v>6214</v>
      </c>
      <c r="K344" s="554" t="s">
        <v>6752</v>
      </c>
    </row>
    <row r="345" spans="1:11" x14ac:dyDescent="0.35">
      <c r="A345" s="554" t="s">
        <v>6210</v>
      </c>
      <c r="B345" s="554" t="s">
        <v>6232</v>
      </c>
      <c r="C345" s="554" t="s">
        <v>6237</v>
      </c>
      <c r="E345" s="554" t="s">
        <v>917</v>
      </c>
      <c r="F345" s="554" t="s">
        <v>918</v>
      </c>
      <c r="G345" s="554" t="s">
        <v>59</v>
      </c>
      <c r="H345" s="554" t="s">
        <v>62</v>
      </c>
      <c r="I345" s="554" t="s">
        <v>1770</v>
      </c>
      <c r="J345" s="554" t="s">
        <v>6214</v>
      </c>
      <c r="K345" s="554" t="s">
        <v>6752</v>
      </c>
    </row>
    <row r="346" spans="1:11" x14ac:dyDescent="0.35">
      <c r="A346" s="554" t="s">
        <v>6210</v>
      </c>
      <c r="B346" s="554" t="s">
        <v>6232</v>
      </c>
      <c r="C346" s="554" t="s">
        <v>6238</v>
      </c>
      <c r="E346" s="554" t="s">
        <v>920</v>
      </c>
      <c r="F346" s="554" t="s">
        <v>921</v>
      </c>
      <c r="G346" s="554" t="s">
        <v>59</v>
      </c>
      <c r="H346" s="554" t="s">
        <v>62</v>
      </c>
      <c r="I346" s="554" t="s">
        <v>1761</v>
      </c>
      <c r="J346" s="554" t="s">
        <v>6214</v>
      </c>
      <c r="K346" s="554" t="s">
        <v>6752</v>
      </c>
    </row>
    <row r="347" spans="1:11" x14ac:dyDescent="0.35">
      <c r="A347" s="554" t="s">
        <v>6210</v>
      </c>
      <c r="B347" s="554" t="s">
        <v>6232</v>
      </c>
      <c r="C347" s="554" t="s">
        <v>6238</v>
      </c>
      <c r="E347" s="554" t="s">
        <v>922</v>
      </c>
      <c r="F347" s="554" t="s">
        <v>923</v>
      </c>
      <c r="G347" s="554" t="s">
        <v>59</v>
      </c>
      <c r="H347" s="554" t="s">
        <v>62</v>
      </c>
      <c r="I347" s="554" t="s">
        <v>1776</v>
      </c>
      <c r="J347" s="554" t="s">
        <v>6214</v>
      </c>
      <c r="K347" s="554" t="s">
        <v>6752</v>
      </c>
    </row>
    <row r="348" spans="1:11" x14ac:dyDescent="0.35">
      <c r="A348" s="554" t="s">
        <v>6239</v>
      </c>
      <c r="B348" s="554" t="s">
        <v>6214</v>
      </c>
      <c r="C348" s="554" t="s">
        <v>6240</v>
      </c>
      <c r="E348" s="554" t="s">
        <v>927</v>
      </c>
      <c r="F348" s="554" t="s">
        <v>928</v>
      </c>
      <c r="G348" s="554" t="s">
        <v>61</v>
      </c>
      <c r="H348" s="554" t="s">
        <v>62</v>
      </c>
      <c r="I348" s="554" t="s">
        <v>1889</v>
      </c>
      <c r="J348" s="554" t="s">
        <v>6241</v>
      </c>
      <c r="K348" s="554" t="s">
        <v>6752</v>
      </c>
    </row>
    <row r="349" spans="1:11" x14ac:dyDescent="0.35">
      <c r="A349" s="554" t="s">
        <v>6239</v>
      </c>
      <c r="B349" s="554" t="s">
        <v>6214</v>
      </c>
      <c r="C349" s="554" t="s">
        <v>6242</v>
      </c>
      <c r="E349" s="554" t="s">
        <v>930</v>
      </c>
      <c r="F349" s="554" t="s">
        <v>931</v>
      </c>
      <c r="G349" s="554" t="s">
        <v>61</v>
      </c>
      <c r="H349" s="554" t="s">
        <v>62</v>
      </c>
      <c r="I349" s="554" t="s">
        <v>1907</v>
      </c>
      <c r="J349" s="554" t="s">
        <v>6241</v>
      </c>
      <c r="K349" s="554" t="s">
        <v>6752</v>
      </c>
    </row>
    <row r="350" spans="1:11" x14ac:dyDescent="0.35">
      <c r="A350" s="554" t="s">
        <v>6239</v>
      </c>
      <c r="B350" s="554" t="s">
        <v>6214</v>
      </c>
      <c r="C350" s="554" t="s">
        <v>6243</v>
      </c>
      <c r="E350" s="554" t="s">
        <v>933</v>
      </c>
      <c r="F350" s="554" t="s">
        <v>934</v>
      </c>
      <c r="G350" s="554" t="s">
        <v>61</v>
      </c>
      <c r="H350" s="554" t="s">
        <v>62</v>
      </c>
      <c r="I350" s="554" t="s">
        <v>1914</v>
      </c>
      <c r="J350" s="554" t="s">
        <v>6241</v>
      </c>
      <c r="K350" s="554" t="s">
        <v>6752</v>
      </c>
    </row>
    <row r="351" spans="1:11" x14ac:dyDescent="0.35">
      <c r="A351" s="554" t="s">
        <v>6239</v>
      </c>
      <c r="B351" s="554" t="s">
        <v>6244</v>
      </c>
      <c r="C351" s="554" t="s">
        <v>6245</v>
      </c>
      <c r="E351" s="554" t="s">
        <v>936</v>
      </c>
      <c r="F351" s="554" t="s">
        <v>937</v>
      </c>
      <c r="G351" s="554" t="s">
        <v>61</v>
      </c>
      <c r="H351" s="554" t="s">
        <v>62</v>
      </c>
      <c r="I351" s="554" t="s">
        <v>1915</v>
      </c>
      <c r="J351" s="554" t="s">
        <v>6241</v>
      </c>
      <c r="K351" s="554" t="s">
        <v>6752</v>
      </c>
    </row>
    <row r="352" spans="1:11" x14ac:dyDescent="0.35">
      <c r="A352" s="554" t="s">
        <v>6239</v>
      </c>
      <c r="B352" s="554" t="s">
        <v>6246</v>
      </c>
      <c r="C352" s="554" t="s">
        <v>6247</v>
      </c>
      <c r="E352" s="554" t="s">
        <v>945</v>
      </c>
      <c r="F352" s="554" t="s">
        <v>946</v>
      </c>
      <c r="G352" s="554" t="s">
        <v>59</v>
      </c>
      <c r="H352" s="554" t="s">
        <v>60</v>
      </c>
      <c r="I352" s="554" t="s">
        <v>1896</v>
      </c>
      <c r="J352" s="554" t="s">
        <v>6103</v>
      </c>
      <c r="K352" s="554" t="s">
        <v>6752</v>
      </c>
    </row>
    <row r="353" spans="1:11" x14ac:dyDescent="0.35">
      <c r="A353" s="554" t="s">
        <v>6239</v>
      </c>
      <c r="B353" s="554" t="s">
        <v>6246</v>
      </c>
      <c r="C353" s="554" t="s">
        <v>6247</v>
      </c>
      <c r="E353" s="554" t="s">
        <v>947</v>
      </c>
      <c r="F353" s="554" t="s">
        <v>948</v>
      </c>
      <c r="G353" s="554" t="s">
        <v>59</v>
      </c>
      <c r="H353" s="554" t="s">
        <v>62</v>
      </c>
      <c r="I353" s="554" t="s">
        <v>1896</v>
      </c>
      <c r="J353" s="554" t="s">
        <v>6248</v>
      </c>
      <c r="K353" s="554" t="s">
        <v>6752</v>
      </c>
    </row>
    <row r="354" spans="1:11" x14ac:dyDescent="0.35">
      <c r="A354" s="554" t="s">
        <v>6239</v>
      </c>
      <c r="B354" s="554" t="s">
        <v>6246</v>
      </c>
      <c r="C354" s="554" t="s">
        <v>6249</v>
      </c>
      <c r="E354" s="554" t="s">
        <v>950</v>
      </c>
      <c r="F354" s="554" t="s">
        <v>951</v>
      </c>
      <c r="G354" s="554" t="s">
        <v>59</v>
      </c>
      <c r="H354" s="554" t="s">
        <v>62</v>
      </c>
      <c r="I354" s="554" t="s">
        <v>1904</v>
      </c>
      <c r="J354" s="554" t="s">
        <v>6248</v>
      </c>
      <c r="K354" s="554" t="s">
        <v>6752</v>
      </c>
    </row>
    <row r="355" spans="1:11" x14ac:dyDescent="0.35">
      <c r="A355" s="554" t="s">
        <v>6239</v>
      </c>
      <c r="B355" s="554" t="s">
        <v>6246</v>
      </c>
      <c r="C355" s="554" t="s">
        <v>6250</v>
      </c>
      <c r="E355" s="554" t="s">
        <v>953</v>
      </c>
      <c r="F355" s="554" t="s">
        <v>954</v>
      </c>
      <c r="G355" s="554" t="s">
        <v>59</v>
      </c>
      <c r="H355" s="554" t="s">
        <v>62</v>
      </c>
      <c r="I355" s="554" t="s">
        <v>1912</v>
      </c>
      <c r="J355" s="554" t="s">
        <v>6248</v>
      </c>
      <c r="K355" s="554" t="s">
        <v>6752</v>
      </c>
    </row>
    <row r="356" spans="1:11" x14ac:dyDescent="0.35">
      <c r="A356" s="554" t="s">
        <v>6239</v>
      </c>
      <c r="B356" s="554" t="s">
        <v>6246</v>
      </c>
      <c r="C356" s="554" t="s">
        <v>6251</v>
      </c>
      <c r="E356" s="554" t="s">
        <v>956</v>
      </c>
      <c r="F356" s="554" t="s">
        <v>957</v>
      </c>
      <c r="G356" s="554" t="s">
        <v>59</v>
      </c>
      <c r="H356" s="554" t="s">
        <v>62</v>
      </c>
      <c r="I356" s="554" t="s">
        <v>1915</v>
      </c>
      <c r="J356" s="554" t="s">
        <v>6248</v>
      </c>
      <c r="K356" s="554" t="s">
        <v>6752</v>
      </c>
    </row>
    <row r="357" spans="1:11" x14ac:dyDescent="0.35">
      <c r="A357" s="554" t="s">
        <v>6252</v>
      </c>
      <c r="B357" s="554" t="s">
        <v>6212</v>
      </c>
      <c r="C357" s="554" t="s">
        <v>6253</v>
      </c>
      <c r="E357" s="554" t="s">
        <v>961</v>
      </c>
      <c r="F357" s="554" t="s">
        <v>962</v>
      </c>
      <c r="G357" s="554" t="s">
        <v>61</v>
      </c>
      <c r="H357" s="554" t="s">
        <v>60</v>
      </c>
      <c r="I357" s="554" t="s">
        <v>1280</v>
      </c>
      <c r="J357" s="554" t="s">
        <v>6106</v>
      </c>
      <c r="K357" s="554" t="s">
        <v>6752</v>
      </c>
    </row>
    <row r="358" spans="1:11" x14ac:dyDescent="0.35">
      <c r="A358" s="554" t="s">
        <v>6252</v>
      </c>
      <c r="B358" s="554" t="s">
        <v>6212</v>
      </c>
      <c r="C358" s="554" t="s">
        <v>6253</v>
      </c>
      <c r="E358" s="554" t="s">
        <v>963</v>
      </c>
      <c r="F358" s="554" t="s">
        <v>964</v>
      </c>
      <c r="G358" s="554" t="s">
        <v>61</v>
      </c>
      <c r="H358" s="554" t="s">
        <v>60</v>
      </c>
      <c r="I358" s="554" t="s">
        <v>1308</v>
      </c>
      <c r="J358" s="554" t="s">
        <v>6106</v>
      </c>
      <c r="K358" s="554" t="s">
        <v>6752</v>
      </c>
    </row>
    <row r="359" spans="1:11" x14ac:dyDescent="0.35">
      <c r="A359" s="554" t="s">
        <v>6252</v>
      </c>
      <c r="B359" s="554" t="s">
        <v>6212</v>
      </c>
      <c r="C359" s="554" t="s">
        <v>6253</v>
      </c>
      <c r="E359" s="554" t="s">
        <v>965</v>
      </c>
      <c r="F359" s="554" t="s">
        <v>966</v>
      </c>
      <c r="G359" s="554" t="s">
        <v>61</v>
      </c>
      <c r="H359" s="554" t="s">
        <v>60</v>
      </c>
      <c r="I359" s="554" t="s">
        <v>1314</v>
      </c>
      <c r="J359" s="554" t="s">
        <v>6106</v>
      </c>
      <c r="K359" s="554" t="s">
        <v>6752</v>
      </c>
    </row>
    <row r="360" spans="1:11" x14ac:dyDescent="0.35">
      <c r="A360" s="554" t="s">
        <v>6252</v>
      </c>
      <c r="B360" s="554" t="s">
        <v>6212</v>
      </c>
      <c r="C360" s="554" t="s">
        <v>6253</v>
      </c>
      <c r="E360" s="554" t="s">
        <v>967</v>
      </c>
      <c r="F360" s="554" t="s">
        <v>968</v>
      </c>
      <c r="G360" s="554" t="s">
        <v>61</v>
      </c>
      <c r="H360" s="554" t="s">
        <v>60</v>
      </c>
      <c r="I360" s="554" t="s">
        <v>1325</v>
      </c>
      <c r="J360" s="554" t="s">
        <v>6106</v>
      </c>
      <c r="K360" s="554" t="s">
        <v>6752</v>
      </c>
    </row>
    <row r="361" spans="1:11" x14ac:dyDescent="0.35">
      <c r="A361" s="554" t="s">
        <v>6252</v>
      </c>
      <c r="B361" s="554" t="s">
        <v>6212</v>
      </c>
      <c r="C361" s="554" t="s">
        <v>6253</v>
      </c>
      <c r="E361" s="554" t="s">
        <v>969</v>
      </c>
      <c r="F361" s="554" t="s">
        <v>970</v>
      </c>
      <c r="G361" s="554" t="s">
        <v>61</v>
      </c>
      <c r="H361" s="554" t="s">
        <v>60</v>
      </c>
      <c r="I361" s="554" t="s">
        <v>1297</v>
      </c>
      <c r="J361" s="554" t="s">
        <v>6106</v>
      </c>
      <c r="K361" s="554" t="s">
        <v>6752</v>
      </c>
    </row>
    <row r="362" spans="1:11" x14ac:dyDescent="0.35">
      <c r="A362" s="554" t="s">
        <v>6252</v>
      </c>
      <c r="B362" s="554" t="s">
        <v>6212</v>
      </c>
      <c r="C362" s="554" t="s">
        <v>6253</v>
      </c>
      <c r="E362" s="554" t="s">
        <v>971</v>
      </c>
      <c r="F362" s="554" t="s">
        <v>972</v>
      </c>
      <c r="G362" s="554" t="s">
        <v>61</v>
      </c>
      <c r="H362" s="554" t="s">
        <v>60</v>
      </c>
      <c r="I362" s="554" t="s">
        <v>1320</v>
      </c>
      <c r="J362" s="554" t="s">
        <v>6106</v>
      </c>
      <c r="K362" s="554" t="s">
        <v>6752</v>
      </c>
    </row>
    <row r="363" spans="1:11" x14ac:dyDescent="0.35">
      <c r="A363" s="554" t="s">
        <v>6252</v>
      </c>
      <c r="B363" s="554" t="s">
        <v>6212</v>
      </c>
      <c r="C363" s="554" t="s">
        <v>6253</v>
      </c>
      <c r="E363" s="554" t="s">
        <v>973</v>
      </c>
      <c r="F363" s="554" t="s">
        <v>974</v>
      </c>
      <c r="G363" s="554" t="s">
        <v>61</v>
      </c>
      <c r="H363" s="554" t="s">
        <v>62</v>
      </c>
      <c r="I363" s="554" t="s">
        <v>1280</v>
      </c>
      <c r="J363" s="554" t="s">
        <v>6241</v>
      </c>
      <c r="K363" s="554" t="s">
        <v>6752</v>
      </c>
    </row>
    <row r="364" spans="1:11" x14ac:dyDescent="0.35">
      <c r="A364" s="554" t="s">
        <v>6252</v>
      </c>
      <c r="B364" s="554" t="s">
        <v>6212</v>
      </c>
      <c r="C364" s="554" t="s">
        <v>6253</v>
      </c>
      <c r="E364" s="554" t="s">
        <v>975</v>
      </c>
      <c r="F364" s="554" t="s">
        <v>976</v>
      </c>
      <c r="G364" s="554" t="s">
        <v>61</v>
      </c>
      <c r="H364" s="554" t="s">
        <v>62</v>
      </c>
      <c r="I364" s="554" t="s">
        <v>1273</v>
      </c>
      <c r="J364" s="554" t="s">
        <v>6241</v>
      </c>
      <c r="K364" s="554" t="s">
        <v>6752</v>
      </c>
    </row>
    <row r="365" spans="1:11" x14ac:dyDescent="0.35">
      <c r="A365" s="554" t="s">
        <v>6252</v>
      </c>
      <c r="B365" s="554" t="s">
        <v>6212</v>
      </c>
      <c r="C365" s="554" t="s">
        <v>6253</v>
      </c>
      <c r="E365" s="554" t="s">
        <v>977</v>
      </c>
      <c r="F365" s="554" t="s">
        <v>978</v>
      </c>
      <c r="G365" s="554" t="s">
        <v>61</v>
      </c>
      <c r="H365" s="554" t="s">
        <v>62</v>
      </c>
      <c r="I365" s="554" t="s">
        <v>1314</v>
      </c>
      <c r="J365" s="554" t="s">
        <v>6241</v>
      </c>
      <c r="K365" s="554" t="s">
        <v>6752</v>
      </c>
    </row>
    <row r="366" spans="1:11" x14ac:dyDescent="0.35">
      <c r="A366" s="554" t="s">
        <v>6252</v>
      </c>
      <c r="B366" s="554" t="s">
        <v>6212</v>
      </c>
      <c r="C366" s="554" t="s">
        <v>6253</v>
      </c>
      <c r="E366" s="554" t="s">
        <v>979</v>
      </c>
      <c r="F366" s="554" t="s">
        <v>980</v>
      </c>
      <c r="G366" s="554" t="s">
        <v>5089</v>
      </c>
      <c r="H366" s="554" t="s">
        <v>62</v>
      </c>
      <c r="I366" s="554" t="s">
        <v>1325</v>
      </c>
      <c r="J366" s="554" t="s">
        <v>6241</v>
      </c>
      <c r="K366" s="554" t="s">
        <v>6752</v>
      </c>
    </row>
    <row r="367" spans="1:11" x14ac:dyDescent="0.35">
      <c r="A367" s="554" t="s">
        <v>6252</v>
      </c>
      <c r="B367" s="554" t="s">
        <v>6212</v>
      </c>
      <c r="C367" s="554" t="s">
        <v>6253</v>
      </c>
      <c r="E367" s="554" t="s">
        <v>981</v>
      </c>
      <c r="F367" s="554" t="s">
        <v>982</v>
      </c>
      <c r="G367" s="554" t="s">
        <v>61</v>
      </c>
      <c r="H367" s="554" t="s">
        <v>62</v>
      </c>
      <c r="I367" s="554" t="s">
        <v>1297</v>
      </c>
      <c r="J367" s="554" t="s">
        <v>6241</v>
      </c>
      <c r="K367" s="554" t="s">
        <v>6752</v>
      </c>
    </row>
    <row r="368" spans="1:11" x14ac:dyDescent="0.35">
      <c r="A368" s="554" t="s">
        <v>6252</v>
      </c>
      <c r="B368" s="554" t="s">
        <v>6212</v>
      </c>
      <c r="C368" s="554" t="s">
        <v>6253</v>
      </c>
      <c r="E368" s="554" t="s">
        <v>983</v>
      </c>
      <c r="F368" s="554" t="s">
        <v>984</v>
      </c>
      <c r="G368" s="554" t="s">
        <v>61</v>
      </c>
      <c r="H368" s="554" t="s">
        <v>62</v>
      </c>
      <c r="I368" s="554" t="s">
        <v>1320</v>
      </c>
      <c r="J368" s="554" t="s">
        <v>6241</v>
      </c>
      <c r="K368" s="554" t="s">
        <v>6752</v>
      </c>
    </row>
    <row r="369" spans="1:11" x14ac:dyDescent="0.35">
      <c r="A369" s="554" t="s">
        <v>6252</v>
      </c>
      <c r="B369" s="554" t="s">
        <v>6212</v>
      </c>
      <c r="C369" s="554" t="s">
        <v>6253</v>
      </c>
      <c r="E369" s="554" t="s">
        <v>985</v>
      </c>
      <c r="F369" s="554" t="s">
        <v>986</v>
      </c>
      <c r="G369" s="554" t="s">
        <v>61</v>
      </c>
      <c r="H369" s="554" t="s">
        <v>62</v>
      </c>
      <c r="I369" s="554" t="s">
        <v>1311</v>
      </c>
      <c r="J369" s="554" t="s">
        <v>6241</v>
      </c>
      <c r="K369" s="554" t="s">
        <v>6752</v>
      </c>
    </row>
    <row r="370" spans="1:11" x14ac:dyDescent="0.35">
      <c r="A370" s="554" t="s">
        <v>6252</v>
      </c>
      <c r="B370" s="554" t="s">
        <v>6212</v>
      </c>
      <c r="C370" s="554" t="s">
        <v>6253</v>
      </c>
      <c r="E370" s="554" t="s">
        <v>987</v>
      </c>
      <c r="F370" s="554" t="s">
        <v>988</v>
      </c>
      <c r="G370" s="554" t="s">
        <v>61</v>
      </c>
      <c r="H370" s="554" t="s">
        <v>62</v>
      </c>
      <c r="I370" s="554" t="s">
        <v>1319</v>
      </c>
      <c r="J370" s="554" t="s">
        <v>6241</v>
      </c>
      <c r="K370" s="554" t="s">
        <v>6752</v>
      </c>
    </row>
    <row r="371" spans="1:11" x14ac:dyDescent="0.35">
      <c r="A371" s="554" t="s">
        <v>6252</v>
      </c>
      <c r="B371" s="554" t="s">
        <v>6212</v>
      </c>
      <c r="C371" s="554" t="s">
        <v>6253</v>
      </c>
      <c r="E371" s="554" t="s">
        <v>989</v>
      </c>
      <c r="F371" s="554" t="s">
        <v>990</v>
      </c>
      <c r="G371" s="554" t="s">
        <v>61</v>
      </c>
      <c r="H371" s="554" t="s">
        <v>62</v>
      </c>
      <c r="I371" s="554" t="s">
        <v>1304</v>
      </c>
      <c r="J371" s="554" t="s">
        <v>6241</v>
      </c>
      <c r="K371" s="554" t="s">
        <v>6752</v>
      </c>
    </row>
    <row r="372" spans="1:11" x14ac:dyDescent="0.35">
      <c r="A372" s="554" t="s">
        <v>6252</v>
      </c>
      <c r="B372" s="554" t="s">
        <v>6212</v>
      </c>
      <c r="C372" s="554" t="s">
        <v>6253</v>
      </c>
      <c r="E372" s="554" t="s">
        <v>991</v>
      </c>
      <c r="F372" s="554" t="s">
        <v>992</v>
      </c>
      <c r="G372" s="554" t="s">
        <v>5089</v>
      </c>
      <c r="H372" s="554" t="s">
        <v>62</v>
      </c>
      <c r="I372" s="554" t="s">
        <v>1308</v>
      </c>
      <c r="J372" s="554" t="s">
        <v>6241</v>
      </c>
      <c r="K372" s="554" t="s">
        <v>6752</v>
      </c>
    </row>
    <row r="373" spans="1:11" x14ac:dyDescent="0.35">
      <c r="A373" s="554" t="s">
        <v>6252</v>
      </c>
      <c r="B373" s="554" t="s">
        <v>6212</v>
      </c>
      <c r="C373" s="554" t="s">
        <v>6253</v>
      </c>
      <c r="E373" s="554" t="s">
        <v>993</v>
      </c>
      <c r="F373" s="554" t="s">
        <v>994</v>
      </c>
      <c r="G373" s="554" t="s">
        <v>61</v>
      </c>
      <c r="H373" s="554" t="s">
        <v>62</v>
      </c>
      <c r="I373" s="554" t="s">
        <v>1322</v>
      </c>
      <c r="J373" s="554" t="s">
        <v>6241</v>
      </c>
      <c r="K373" s="554" t="s">
        <v>6752</v>
      </c>
    </row>
    <row r="374" spans="1:11" x14ac:dyDescent="0.35">
      <c r="A374" s="554" t="s">
        <v>6252</v>
      </c>
      <c r="B374" s="554" t="s">
        <v>6212</v>
      </c>
      <c r="C374" s="554" t="s">
        <v>6254</v>
      </c>
      <c r="E374" s="554" t="s">
        <v>996</v>
      </c>
      <c r="F374" s="554" t="s">
        <v>997</v>
      </c>
      <c r="G374" s="554" t="s">
        <v>61</v>
      </c>
      <c r="H374" s="554" t="s">
        <v>60</v>
      </c>
      <c r="I374" s="554" t="s">
        <v>1293</v>
      </c>
      <c r="J374" s="554" t="s">
        <v>6106</v>
      </c>
      <c r="K374" s="554" t="s">
        <v>6752</v>
      </c>
    </row>
    <row r="375" spans="1:11" x14ac:dyDescent="0.35">
      <c r="A375" s="554" t="s">
        <v>6252</v>
      </c>
      <c r="B375" s="554" t="s">
        <v>6212</v>
      </c>
      <c r="C375" s="554" t="s">
        <v>6254</v>
      </c>
      <c r="E375" s="554" t="s">
        <v>998</v>
      </c>
      <c r="F375" s="554" t="s">
        <v>999</v>
      </c>
      <c r="G375" s="554" t="s">
        <v>61</v>
      </c>
      <c r="H375" s="554" t="s">
        <v>62</v>
      </c>
      <c r="I375" s="554" t="s">
        <v>1293</v>
      </c>
      <c r="J375" s="554" t="s">
        <v>6241</v>
      </c>
      <c r="K375" s="554" t="s">
        <v>6752</v>
      </c>
    </row>
    <row r="376" spans="1:11" x14ac:dyDescent="0.35">
      <c r="A376" s="554" t="s">
        <v>6252</v>
      </c>
      <c r="B376" s="554" t="s">
        <v>6212</v>
      </c>
      <c r="C376" s="554" t="s">
        <v>6254</v>
      </c>
      <c r="E376" s="554" t="s">
        <v>1000</v>
      </c>
      <c r="F376" s="554" t="s">
        <v>1001</v>
      </c>
      <c r="G376" s="554" t="s">
        <v>61</v>
      </c>
      <c r="H376" s="554" t="s">
        <v>62</v>
      </c>
      <c r="I376" s="554" t="s">
        <v>1289</v>
      </c>
      <c r="J376" s="554" t="s">
        <v>6241</v>
      </c>
      <c r="K376" s="554" t="s">
        <v>6752</v>
      </c>
    </row>
    <row r="377" spans="1:11" x14ac:dyDescent="0.35">
      <c r="A377" s="554" t="s">
        <v>6252</v>
      </c>
      <c r="B377" s="554" t="s">
        <v>6212</v>
      </c>
      <c r="C377" s="554" t="s">
        <v>6255</v>
      </c>
      <c r="E377" s="554" t="s">
        <v>1003</v>
      </c>
      <c r="F377" s="554" t="s">
        <v>1004</v>
      </c>
      <c r="G377" s="554" t="s">
        <v>61</v>
      </c>
      <c r="H377" s="554" t="s">
        <v>60</v>
      </c>
      <c r="I377" s="554" t="s">
        <v>1301</v>
      </c>
      <c r="J377" s="554" t="s">
        <v>6106</v>
      </c>
      <c r="K377" s="554" t="s">
        <v>6752</v>
      </c>
    </row>
    <row r="378" spans="1:11" x14ac:dyDescent="0.35">
      <c r="A378" s="554" t="s">
        <v>6252</v>
      </c>
      <c r="B378" s="554" t="s">
        <v>6212</v>
      </c>
      <c r="C378" s="554" t="s">
        <v>6255</v>
      </c>
      <c r="E378" s="554" t="s">
        <v>1005</v>
      </c>
      <c r="F378" s="554" t="s">
        <v>1006</v>
      </c>
      <c r="G378" s="554" t="s">
        <v>61</v>
      </c>
      <c r="H378" s="554" t="s">
        <v>62</v>
      </c>
      <c r="I378" s="554" t="s">
        <v>1301</v>
      </c>
      <c r="J378" s="554" t="s">
        <v>6241</v>
      </c>
      <c r="K378" s="554" t="s">
        <v>6752</v>
      </c>
    </row>
    <row r="379" spans="1:11" x14ac:dyDescent="0.35">
      <c r="A379" s="554" t="s">
        <v>6252</v>
      </c>
      <c r="B379" s="554" t="s">
        <v>6212</v>
      </c>
      <c r="C379" s="554" t="s">
        <v>6256</v>
      </c>
      <c r="E379" s="554" t="s">
        <v>1008</v>
      </c>
      <c r="F379" s="554" t="s">
        <v>1009</v>
      </c>
      <c r="G379" s="554" t="s">
        <v>61</v>
      </c>
      <c r="H379" s="554" t="s">
        <v>60</v>
      </c>
      <c r="I379" s="554" t="s">
        <v>2088</v>
      </c>
      <c r="J379" s="554" t="s">
        <v>6106</v>
      </c>
      <c r="K379" s="554" t="s">
        <v>6752</v>
      </c>
    </row>
    <row r="380" spans="1:11" x14ac:dyDescent="0.35">
      <c r="A380" s="554" t="s">
        <v>6252</v>
      </c>
      <c r="B380" s="554" t="s">
        <v>6257</v>
      </c>
      <c r="C380" s="554" t="s">
        <v>6258</v>
      </c>
      <c r="E380" s="554" t="s">
        <v>1012</v>
      </c>
      <c r="F380" s="554" t="s">
        <v>1013</v>
      </c>
      <c r="G380" s="554" t="s">
        <v>61</v>
      </c>
      <c r="H380" s="554" t="s">
        <v>60</v>
      </c>
      <c r="I380" s="554" t="s">
        <v>1100</v>
      </c>
      <c r="J380" s="554" t="s">
        <v>6228</v>
      </c>
      <c r="K380" s="554" t="s">
        <v>6752</v>
      </c>
    </row>
    <row r="381" spans="1:11" x14ac:dyDescent="0.35">
      <c r="A381" s="554" t="s">
        <v>6252</v>
      </c>
      <c r="B381" s="554" t="s">
        <v>6257</v>
      </c>
      <c r="C381" s="554" t="s">
        <v>6259</v>
      </c>
      <c r="E381" s="554" t="s">
        <v>1015</v>
      </c>
      <c r="F381" s="554" t="s">
        <v>1016</v>
      </c>
      <c r="G381" s="554" t="s">
        <v>61</v>
      </c>
      <c r="H381" s="554" t="s">
        <v>62</v>
      </c>
      <c r="I381" s="554" t="s">
        <v>1100</v>
      </c>
      <c r="J381" s="554" t="s">
        <v>6260</v>
      </c>
      <c r="K381" s="554" t="s">
        <v>6752</v>
      </c>
    </row>
    <row r="382" spans="1:11" x14ac:dyDescent="0.35">
      <c r="A382" s="554" t="s">
        <v>6252</v>
      </c>
      <c r="B382" s="554" t="s">
        <v>6257</v>
      </c>
      <c r="C382" s="554" t="s">
        <v>6261</v>
      </c>
      <c r="E382" s="554" t="s">
        <v>1018</v>
      </c>
      <c r="F382" s="554" t="s">
        <v>1019</v>
      </c>
      <c r="G382" s="554" t="s">
        <v>61</v>
      </c>
      <c r="H382" s="554" t="s">
        <v>60</v>
      </c>
      <c r="I382" s="554" t="s">
        <v>1151</v>
      </c>
      <c r="J382" s="554" t="s">
        <v>6262</v>
      </c>
      <c r="K382" s="554" t="s">
        <v>6752</v>
      </c>
    </row>
    <row r="383" spans="1:11" x14ac:dyDescent="0.35">
      <c r="A383" s="554" t="s">
        <v>6252</v>
      </c>
      <c r="B383" s="554" t="s">
        <v>6257</v>
      </c>
      <c r="C383" s="554" t="s">
        <v>6261</v>
      </c>
      <c r="E383" s="554" t="s">
        <v>1020</v>
      </c>
      <c r="F383" s="554" t="s">
        <v>1021</v>
      </c>
      <c r="G383" s="554" t="s">
        <v>61</v>
      </c>
      <c r="H383" s="554" t="s">
        <v>60</v>
      </c>
      <c r="I383" s="554" t="s">
        <v>1168</v>
      </c>
      <c r="J383" s="554" t="s">
        <v>6262</v>
      </c>
      <c r="K383" s="554" t="s">
        <v>6752</v>
      </c>
    </row>
    <row r="384" spans="1:11" x14ac:dyDescent="0.35">
      <c r="A384" s="554" t="s">
        <v>6252</v>
      </c>
      <c r="B384" s="554" t="s">
        <v>6257</v>
      </c>
      <c r="C384" s="554" t="s">
        <v>6261</v>
      </c>
      <c r="E384" s="554" t="s">
        <v>1022</v>
      </c>
      <c r="F384" s="554" t="s">
        <v>1023</v>
      </c>
      <c r="G384" s="554" t="s">
        <v>61</v>
      </c>
      <c r="H384" s="554" t="s">
        <v>62</v>
      </c>
      <c r="I384" s="554" t="s">
        <v>1151</v>
      </c>
      <c r="J384" s="554" t="s">
        <v>6263</v>
      </c>
      <c r="K384" s="554" t="s">
        <v>6752</v>
      </c>
    </row>
    <row r="385" spans="1:11" x14ac:dyDescent="0.35">
      <c r="A385" s="554" t="s">
        <v>6252</v>
      </c>
      <c r="B385" s="554" t="s">
        <v>6257</v>
      </c>
      <c r="C385" s="554" t="s">
        <v>6264</v>
      </c>
      <c r="E385" s="554" t="s">
        <v>1025</v>
      </c>
      <c r="F385" s="554" t="s">
        <v>1026</v>
      </c>
      <c r="G385" s="554" t="s">
        <v>61</v>
      </c>
      <c r="H385" s="554" t="s">
        <v>60</v>
      </c>
      <c r="I385" s="554" t="s">
        <v>1160</v>
      </c>
      <c r="J385" s="554" t="s">
        <v>6262</v>
      </c>
      <c r="K385" s="554" t="s">
        <v>6752</v>
      </c>
    </row>
    <row r="386" spans="1:11" x14ac:dyDescent="0.35">
      <c r="A386" s="554" t="s">
        <v>6252</v>
      </c>
      <c r="B386" s="554" t="s">
        <v>6257</v>
      </c>
      <c r="C386" s="554" t="s">
        <v>6264</v>
      </c>
      <c r="E386" s="554" t="s">
        <v>1027</v>
      </c>
      <c r="F386" s="554" t="s">
        <v>1028</v>
      </c>
      <c r="G386" s="554" t="s">
        <v>61</v>
      </c>
      <c r="H386" s="554" t="s">
        <v>62</v>
      </c>
      <c r="I386" s="554" t="s">
        <v>1160</v>
      </c>
      <c r="J386" s="554" t="s">
        <v>6263</v>
      </c>
      <c r="K386" s="554" t="s">
        <v>6752</v>
      </c>
    </row>
    <row r="387" spans="1:11" x14ac:dyDescent="0.35">
      <c r="A387" s="554" t="s">
        <v>6252</v>
      </c>
      <c r="B387" s="554" t="s">
        <v>6257</v>
      </c>
      <c r="C387" s="554" t="s">
        <v>6264</v>
      </c>
      <c r="E387" s="554" t="s">
        <v>1029</v>
      </c>
      <c r="F387" s="554" t="s">
        <v>1030</v>
      </c>
      <c r="G387" s="554" t="s">
        <v>61</v>
      </c>
      <c r="H387" s="554" t="s">
        <v>62</v>
      </c>
      <c r="I387" s="554" t="s">
        <v>1174</v>
      </c>
      <c r="J387" s="554" t="s">
        <v>6263</v>
      </c>
      <c r="K387" s="554" t="s">
        <v>6752</v>
      </c>
    </row>
    <row r="388" spans="1:11" x14ac:dyDescent="0.35">
      <c r="A388" s="554" t="s">
        <v>6252</v>
      </c>
      <c r="B388" s="554" t="s">
        <v>6257</v>
      </c>
      <c r="C388" s="554" t="s">
        <v>6265</v>
      </c>
      <c r="E388" s="554" t="s">
        <v>1032</v>
      </c>
      <c r="F388" s="554" t="s">
        <v>1033</v>
      </c>
      <c r="G388" s="554" t="s">
        <v>61</v>
      </c>
      <c r="H388" s="554" t="s">
        <v>60</v>
      </c>
      <c r="I388" s="554" t="s">
        <v>1265</v>
      </c>
      <c r="J388" s="554" t="s">
        <v>6262</v>
      </c>
      <c r="K388" s="554" t="s">
        <v>6752</v>
      </c>
    </row>
    <row r="389" spans="1:11" x14ac:dyDescent="0.35">
      <c r="A389" s="554" t="s">
        <v>6252</v>
      </c>
      <c r="B389" s="554" t="s">
        <v>6260</v>
      </c>
      <c r="C389" s="554" t="s">
        <v>6266</v>
      </c>
      <c r="E389" s="554" t="s">
        <v>1036</v>
      </c>
      <c r="F389" s="554" t="s">
        <v>1037</v>
      </c>
      <c r="G389" s="554" t="s">
        <v>59</v>
      </c>
      <c r="H389" s="554" t="s">
        <v>62</v>
      </c>
      <c r="I389" s="554" t="s">
        <v>1273</v>
      </c>
      <c r="J389" s="554" t="s">
        <v>6248</v>
      </c>
      <c r="K389" s="554" t="s">
        <v>6752</v>
      </c>
    </row>
    <row r="390" spans="1:11" x14ac:dyDescent="0.35">
      <c r="A390" s="554" t="s">
        <v>6252</v>
      </c>
      <c r="B390" s="554" t="s">
        <v>6260</v>
      </c>
      <c r="C390" s="554" t="s">
        <v>6266</v>
      </c>
      <c r="E390" s="554" t="s">
        <v>1038</v>
      </c>
      <c r="F390" s="554" t="s">
        <v>1039</v>
      </c>
      <c r="G390" s="554" t="s">
        <v>59</v>
      </c>
      <c r="H390" s="554" t="s">
        <v>62</v>
      </c>
      <c r="I390" s="554" t="s">
        <v>1304</v>
      </c>
      <c r="J390" s="554" t="s">
        <v>6248</v>
      </c>
      <c r="K390" s="554" t="s">
        <v>6752</v>
      </c>
    </row>
    <row r="391" spans="1:11" x14ac:dyDescent="0.35">
      <c r="A391" s="554" t="s">
        <v>6252</v>
      </c>
      <c r="B391" s="554" t="s">
        <v>6260</v>
      </c>
      <c r="C391" s="554" t="s">
        <v>6266</v>
      </c>
      <c r="E391" s="554" t="s">
        <v>1040</v>
      </c>
      <c r="F391" s="554" t="s">
        <v>1041</v>
      </c>
      <c r="G391" s="554" t="s">
        <v>59</v>
      </c>
      <c r="H391" s="554" t="s">
        <v>62</v>
      </c>
      <c r="I391" s="554" t="s">
        <v>1311</v>
      </c>
      <c r="J391" s="554" t="s">
        <v>6248</v>
      </c>
      <c r="K391" s="554" t="s">
        <v>6752</v>
      </c>
    </row>
    <row r="392" spans="1:11" x14ac:dyDescent="0.35">
      <c r="A392" s="554" t="s">
        <v>6252</v>
      </c>
      <c r="B392" s="554" t="s">
        <v>6260</v>
      </c>
      <c r="C392" s="554" t="s">
        <v>6266</v>
      </c>
      <c r="E392" s="554" t="s">
        <v>1042</v>
      </c>
      <c r="F392" s="554" t="s">
        <v>1043</v>
      </c>
      <c r="G392" s="554" t="s">
        <v>59</v>
      </c>
      <c r="H392" s="554" t="s">
        <v>62</v>
      </c>
      <c r="I392" s="554" t="s">
        <v>1322</v>
      </c>
      <c r="J392" s="554" t="s">
        <v>6248</v>
      </c>
      <c r="K392" s="554" t="s">
        <v>6752</v>
      </c>
    </row>
    <row r="393" spans="1:11" x14ac:dyDescent="0.35">
      <c r="A393" s="554" t="s">
        <v>6252</v>
      </c>
      <c r="B393" s="554" t="s">
        <v>6260</v>
      </c>
      <c r="C393" s="554" t="s">
        <v>6266</v>
      </c>
      <c r="E393" s="554" t="s">
        <v>1046</v>
      </c>
      <c r="F393" s="554" t="s">
        <v>1047</v>
      </c>
      <c r="G393" s="554" t="s">
        <v>59</v>
      </c>
      <c r="H393" s="554" t="s">
        <v>62</v>
      </c>
      <c r="I393" s="554" t="s">
        <v>1296</v>
      </c>
      <c r="J393" s="554" t="s">
        <v>6248</v>
      </c>
      <c r="K393" s="554" t="s">
        <v>6752</v>
      </c>
    </row>
    <row r="394" spans="1:11" x14ac:dyDescent="0.35">
      <c r="A394" s="554" t="s">
        <v>6252</v>
      </c>
      <c r="B394" s="554" t="s">
        <v>6260</v>
      </c>
      <c r="C394" s="554" t="s">
        <v>6266</v>
      </c>
      <c r="E394" s="554" t="s">
        <v>1048</v>
      </c>
      <c r="F394" s="554" t="s">
        <v>1049</v>
      </c>
      <c r="G394" s="554" t="s">
        <v>59</v>
      </c>
      <c r="H394" s="554" t="s">
        <v>62</v>
      </c>
      <c r="I394" s="554" t="s">
        <v>1319</v>
      </c>
      <c r="J394" s="554" t="s">
        <v>6248</v>
      </c>
      <c r="K394" s="554" t="s">
        <v>6752</v>
      </c>
    </row>
    <row r="395" spans="1:11" x14ac:dyDescent="0.35">
      <c r="A395" s="554" t="s">
        <v>6252</v>
      </c>
      <c r="B395" s="554" t="s">
        <v>6260</v>
      </c>
      <c r="C395" s="554" t="s">
        <v>6267</v>
      </c>
      <c r="E395" s="554" t="s">
        <v>1051</v>
      </c>
      <c r="F395" s="554" t="s">
        <v>1052</v>
      </c>
      <c r="G395" s="554" t="s">
        <v>59</v>
      </c>
      <c r="H395" s="554" t="s">
        <v>62</v>
      </c>
      <c r="I395" s="554" t="s">
        <v>1289</v>
      </c>
      <c r="J395" s="554" t="s">
        <v>6248</v>
      </c>
      <c r="K395" s="554" t="s">
        <v>6752</v>
      </c>
    </row>
    <row r="396" spans="1:11" x14ac:dyDescent="0.35">
      <c r="A396" s="554" t="s">
        <v>6252</v>
      </c>
      <c r="B396" s="554" t="s">
        <v>6260</v>
      </c>
      <c r="C396" s="554" t="s">
        <v>6268</v>
      </c>
      <c r="E396" s="554" t="s">
        <v>1053</v>
      </c>
      <c r="F396" s="554" t="s">
        <v>1054</v>
      </c>
      <c r="G396" s="554" t="s">
        <v>59</v>
      </c>
      <c r="H396" s="554" t="s">
        <v>62</v>
      </c>
      <c r="I396" s="554" t="s">
        <v>1299</v>
      </c>
      <c r="J396" s="554" t="s">
        <v>6248</v>
      </c>
      <c r="K396" s="554" t="s">
        <v>6752</v>
      </c>
    </row>
    <row r="397" spans="1:11" x14ac:dyDescent="0.35">
      <c r="A397" s="554" t="s">
        <v>6252</v>
      </c>
      <c r="B397" s="554" t="s">
        <v>6269</v>
      </c>
      <c r="C397" s="554" t="s">
        <v>6270</v>
      </c>
      <c r="E397" s="554" t="s">
        <v>1057</v>
      </c>
      <c r="F397" s="554" t="s">
        <v>1058</v>
      </c>
      <c r="G397" s="554" t="s">
        <v>59</v>
      </c>
      <c r="H397" s="554" t="s">
        <v>60</v>
      </c>
      <c r="I397" s="554" t="s">
        <v>1100</v>
      </c>
      <c r="J397" s="554" t="s">
        <v>6203</v>
      </c>
      <c r="K397" s="554" t="s">
        <v>6752</v>
      </c>
    </row>
    <row r="398" spans="1:11" x14ac:dyDescent="0.35">
      <c r="A398" s="554" t="s">
        <v>6252</v>
      </c>
      <c r="B398" s="554" t="s">
        <v>6269</v>
      </c>
      <c r="C398" s="554" t="s">
        <v>6271</v>
      </c>
      <c r="E398" s="554" t="s">
        <v>1060</v>
      </c>
      <c r="F398" s="554" t="s">
        <v>1061</v>
      </c>
      <c r="G398" s="554" t="s">
        <v>59</v>
      </c>
      <c r="H398" s="554" t="s">
        <v>62</v>
      </c>
      <c r="I398" s="554" t="s">
        <v>1100</v>
      </c>
      <c r="J398" s="554" t="s">
        <v>6246</v>
      </c>
      <c r="K398" s="554" t="s">
        <v>6752</v>
      </c>
    </row>
    <row r="399" spans="1:11" x14ac:dyDescent="0.35">
      <c r="A399" s="554" t="s">
        <v>6252</v>
      </c>
      <c r="B399" s="554" t="s">
        <v>6269</v>
      </c>
      <c r="C399" s="554" t="s">
        <v>6272</v>
      </c>
      <c r="E399" s="554" t="s">
        <v>1063</v>
      </c>
      <c r="F399" s="554" t="s">
        <v>1064</v>
      </c>
      <c r="G399" s="554" t="s">
        <v>59</v>
      </c>
      <c r="H399" s="554" t="s">
        <v>60</v>
      </c>
      <c r="I399" s="554" t="s">
        <v>1151</v>
      </c>
      <c r="J399" s="554" t="s">
        <v>6207</v>
      </c>
      <c r="K399" s="554" t="s">
        <v>6752</v>
      </c>
    </row>
    <row r="400" spans="1:11" x14ac:dyDescent="0.35">
      <c r="A400" s="554" t="s">
        <v>6252</v>
      </c>
      <c r="B400" s="554" t="s">
        <v>6269</v>
      </c>
      <c r="C400" s="554" t="s">
        <v>6272</v>
      </c>
      <c r="E400" s="554" t="s">
        <v>1065</v>
      </c>
      <c r="F400" s="554" t="s">
        <v>1066</v>
      </c>
      <c r="G400" s="554" t="s">
        <v>59</v>
      </c>
      <c r="H400" s="554" t="s">
        <v>60</v>
      </c>
      <c r="I400" s="554" t="s">
        <v>1168</v>
      </c>
      <c r="J400" s="554" t="s">
        <v>6207</v>
      </c>
      <c r="K400" s="554" t="s">
        <v>6752</v>
      </c>
    </row>
    <row r="401" spans="1:11" x14ac:dyDescent="0.35">
      <c r="A401" s="554" t="s">
        <v>6252</v>
      </c>
      <c r="B401" s="554" t="s">
        <v>6269</v>
      </c>
      <c r="C401" s="554" t="s">
        <v>6273</v>
      </c>
      <c r="E401" s="554" t="s">
        <v>1068</v>
      </c>
      <c r="F401" s="554" t="s">
        <v>1069</v>
      </c>
      <c r="G401" s="554" t="s">
        <v>59</v>
      </c>
      <c r="H401" s="554" t="s">
        <v>62</v>
      </c>
      <c r="I401" s="554" t="s">
        <v>1160</v>
      </c>
      <c r="J401" s="554" t="s">
        <v>6274</v>
      </c>
      <c r="K401" s="554" t="s">
        <v>6752</v>
      </c>
    </row>
    <row r="402" spans="1:11" x14ac:dyDescent="0.35">
      <c r="A402" s="554" t="s">
        <v>6252</v>
      </c>
      <c r="B402" s="554" t="s">
        <v>6269</v>
      </c>
      <c r="C402" s="554" t="s">
        <v>6273</v>
      </c>
      <c r="E402" s="554" t="s">
        <v>1070</v>
      </c>
      <c r="F402" s="554" t="s">
        <v>1071</v>
      </c>
      <c r="G402" s="554" t="s">
        <v>59</v>
      </c>
      <c r="H402" s="554" t="s">
        <v>62</v>
      </c>
      <c r="I402" s="554" t="s">
        <v>1174</v>
      </c>
      <c r="J402" s="554" t="s">
        <v>6274</v>
      </c>
      <c r="K402" s="554" t="s">
        <v>6752</v>
      </c>
    </row>
    <row r="403" spans="1:11" x14ac:dyDescent="0.35">
      <c r="A403" s="554" t="s">
        <v>6252</v>
      </c>
      <c r="B403" s="554" t="s">
        <v>6269</v>
      </c>
      <c r="C403" s="554" t="s">
        <v>6275</v>
      </c>
      <c r="E403" s="554" t="s">
        <v>1073</v>
      </c>
      <c r="F403" s="554" t="s">
        <v>1074</v>
      </c>
      <c r="G403" s="554" t="s">
        <v>59</v>
      </c>
      <c r="H403" s="554" t="s">
        <v>60</v>
      </c>
      <c r="I403" s="554" t="s">
        <v>1265</v>
      </c>
      <c r="J403" s="554" t="s">
        <v>6207</v>
      </c>
      <c r="K403" s="554" t="s">
        <v>6752</v>
      </c>
    </row>
    <row r="404" spans="1:11" x14ac:dyDescent="0.35">
      <c r="A404" s="554" t="s">
        <v>6252</v>
      </c>
      <c r="B404" s="554" t="s">
        <v>6269</v>
      </c>
      <c r="C404" s="554" t="s">
        <v>6275</v>
      </c>
      <c r="E404" s="554" t="s">
        <v>1075</v>
      </c>
      <c r="F404" s="554" t="s">
        <v>1076</v>
      </c>
      <c r="G404" s="554" t="s">
        <v>59</v>
      </c>
      <c r="H404" s="554" t="s">
        <v>60</v>
      </c>
      <c r="I404" s="554" t="s">
        <v>1265</v>
      </c>
      <c r="J404" s="554" t="s">
        <v>6207</v>
      </c>
      <c r="K404" s="554" t="s">
        <v>6752</v>
      </c>
    </row>
  </sheetData>
  <autoFilter ref="A1:K404" xr:uid="{F478BE39-0DB2-48F5-A8F8-E14F359E0160}"/>
  <pageMargins left="0.7" right="0.7" top="0.75" bottom="0.75" header="0.3" footer="0.3"/>
  <pageSetup paperSize="9" scale="1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4B48-CB7E-4106-9D42-A0DA16C27263}">
  <sheetPr codeName="Feuil12">
    <pageSetUpPr fitToPage="1"/>
  </sheetPr>
  <dimension ref="A1:K657"/>
  <sheetViews>
    <sheetView zoomScale="64" zoomScaleNormal="64" workbookViewId="0">
      <selection activeCell="H2" sqref="H2"/>
    </sheetView>
  </sheetViews>
  <sheetFormatPr baseColWidth="10" defaultColWidth="10.81640625" defaultRowHeight="14.5" x14ac:dyDescent="0.35"/>
  <cols>
    <col min="1" max="3" width="11" style="554" bestFit="1" customWidth="1"/>
    <col min="4" max="4" width="10.81640625" style="554"/>
    <col min="5" max="5" width="11" style="554" bestFit="1" customWidth="1"/>
    <col min="6" max="6" width="134.7265625" style="554" bestFit="1" customWidth="1"/>
    <col min="7" max="7" width="10.81640625" style="554"/>
    <col min="8" max="8" width="11.54296875" style="554" bestFit="1" customWidth="1"/>
    <col min="9" max="9" width="11" style="554" bestFit="1" customWidth="1"/>
    <col min="10" max="16384" width="10.81640625" style="554"/>
  </cols>
  <sheetData>
    <row r="1" spans="1:10" x14ac:dyDescent="0.35">
      <c r="A1" s="554" t="s">
        <v>5083</v>
      </c>
      <c r="B1" s="554" t="s">
        <v>6277</v>
      </c>
      <c r="C1" s="554" t="s">
        <v>5090</v>
      </c>
      <c r="D1" s="554" t="s">
        <v>5093</v>
      </c>
      <c r="E1" s="554" t="s">
        <v>5091</v>
      </c>
      <c r="F1" s="554" t="s">
        <v>53</v>
      </c>
      <c r="G1" s="554" t="s">
        <v>2668</v>
      </c>
      <c r="H1" s="554" t="s">
        <v>2654</v>
      </c>
      <c r="I1" s="554" t="s">
        <v>2655</v>
      </c>
      <c r="J1" s="554" t="s">
        <v>5096</v>
      </c>
    </row>
    <row r="2" spans="1:10" x14ac:dyDescent="0.35">
      <c r="A2" s="554" t="s">
        <v>6061</v>
      </c>
      <c r="B2" s="554" t="s">
        <v>6278</v>
      </c>
      <c r="C2" s="554" t="s">
        <v>6279</v>
      </c>
      <c r="E2" s="554" t="s">
        <v>1098</v>
      </c>
      <c r="F2" s="554" t="s">
        <v>1099</v>
      </c>
      <c r="I2" s="554" t="s">
        <v>2658</v>
      </c>
      <c r="J2" s="554">
        <v>0</v>
      </c>
    </row>
    <row r="3" spans="1:10" x14ac:dyDescent="0.35">
      <c r="A3" s="554" t="s">
        <v>6061</v>
      </c>
      <c r="B3" s="554" t="s">
        <v>6278</v>
      </c>
      <c r="C3" s="554" t="s">
        <v>6279</v>
      </c>
      <c r="E3" s="554" t="s">
        <v>1103</v>
      </c>
      <c r="F3" s="554" t="s">
        <v>2659</v>
      </c>
      <c r="I3" s="554" t="s">
        <v>2658</v>
      </c>
      <c r="J3" s="554">
        <v>0</v>
      </c>
    </row>
    <row r="4" spans="1:10" x14ac:dyDescent="0.35">
      <c r="A4" s="554" t="s">
        <v>6061</v>
      </c>
      <c r="B4" s="554" t="s">
        <v>6280</v>
      </c>
      <c r="C4" s="554" t="s">
        <v>1962</v>
      </c>
      <c r="E4" s="554" t="s">
        <v>1107</v>
      </c>
      <c r="F4" s="554" t="s">
        <v>1108</v>
      </c>
      <c r="I4" s="554" t="s">
        <v>2658</v>
      </c>
      <c r="J4" s="554">
        <v>0</v>
      </c>
    </row>
    <row r="5" spans="1:10" x14ac:dyDescent="0.35">
      <c r="A5" s="554" t="s">
        <v>6061</v>
      </c>
      <c r="B5" s="554" t="s">
        <v>6280</v>
      </c>
      <c r="C5" s="554" t="s">
        <v>1962</v>
      </c>
      <c r="E5" s="554" t="s">
        <v>1110</v>
      </c>
      <c r="F5" s="554" t="s">
        <v>1111</v>
      </c>
      <c r="I5" s="554" t="s">
        <v>2658</v>
      </c>
      <c r="J5" s="554">
        <v>0</v>
      </c>
    </row>
    <row r="6" spans="1:10" x14ac:dyDescent="0.35">
      <c r="A6" s="554" t="s">
        <v>6061</v>
      </c>
      <c r="B6" s="554" t="s">
        <v>1956</v>
      </c>
      <c r="C6" s="554" t="s">
        <v>6281</v>
      </c>
      <c r="E6" s="554" t="s">
        <v>1113</v>
      </c>
      <c r="F6" s="554" t="s">
        <v>1114</v>
      </c>
      <c r="I6" s="554" t="s">
        <v>2658</v>
      </c>
      <c r="J6" s="554">
        <v>0</v>
      </c>
    </row>
    <row r="7" spans="1:10" x14ac:dyDescent="0.35">
      <c r="A7" s="554" t="s">
        <v>6061</v>
      </c>
      <c r="B7" s="554" t="s">
        <v>1956</v>
      </c>
      <c r="C7" s="554" t="s">
        <v>6281</v>
      </c>
      <c r="E7" s="554" t="s">
        <v>1116</v>
      </c>
      <c r="F7" s="554" t="s">
        <v>1118</v>
      </c>
      <c r="I7" s="554" t="s">
        <v>2658</v>
      </c>
      <c r="J7" s="554">
        <v>0</v>
      </c>
    </row>
    <row r="8" spans="1:10" x14ac:dyDescent="0.35">
      <c r="A8" s="554" t="s">
        <v>6061</v>
      </c>
      <c r="B8" s="554" t="s">
        <v>1341</v>
      </c>
      <c r="C8" s="554" t="s">
        <v>6282</v>
      </c>
      <c r="E8" s="554" t="s">
        <v>1119</v>
      </c>
      <c r="F8" s="554" t="s">
        <v>1120</v>
      </c>
      <c r="I8" s="554" t="s">
        <v>2658</v>
      </c>
      <c r="J8" s="554">
        <v>0</v>
      </c>
    </row>
    <row r="9" spans="1:10" x14ac:dyDescent="0.35">
      <c r="A9" s="554" t="s">
        <v>6061</v>
      </c>
      <c r="B9" s="554" t="s">
        <v>1341</v>
      </c>
      <c r="C9" s="554" t="s">
        <v>6282</v>
      </c>
      <c r="E9" s="554" t="s">
        <v>1122</v>
      </c>
      <c r="F9" s="554" t="s">
        <v>1124</v>
      </c>
      <c r="I9" s="554" t="s">
        <v>2658</v>
      </c>
      <c r="J9" s="554">
        <v>0</v>
      </c>
    </row>
    <row r="10" spans="1:10" x14ac:dyDescent="0.35">
      <c r="A10" s="554" t="s">
        <v>6061</v>
      </c>
      <c r="B10" s="554" t="s">
        <v>1341</v>
      </c>
      <c r="C10" s="554" t="s">
        <v>6283</v>
      </c>
      <c r="E10" s="554" t="s">
        <v>1125</v>
      </c>
      <c r="F10" s="554" t="s">
        <v>1126</v>
      </c>
      <c r="I10" s="554" t="s">
        <v>2658</v>
      </c>
      <c r="J10" s="554">
        <v>0</v>
      </c>
    </row>
    <row r="11" spans="1:10" x14ac:dyDescent="0.35">
      <c r="A11" s="554" t="s">
        <v>6061</v>
      </c>
      <c r="B11" s="554" t="s">
        <v>1341</v>
      </c>
      <c r="C11" s="554" t="s">
        <v>6283</v>
      </c>
      <c r="E11" s="554" t="s">
        <v>1127</v>
      </c>
      <c r="F11" s="554" t="s">
        <v>1128</v>
      </c>
      <c r="I11" s="554" t="s">
        <v>2658</v>
      </c>
      <c r="J11" s="554">
        <v>0</v>
      </c>
    </row>
    <row r="12" spans="1:10" x14ac:dyDescent="0.35">
      <c r="A12" s="554" t="s">
        <v>6061</v>
      </c>
      <c r="B12" s="554" t="s">
        <v>1341</v>
      </c>
      <c r="C12" s="554" t="s">
        <v>6284</v>
      </c>
      <c r="E12" s="554" t="s">
        <v>1129</v>
      </c>
      <c r="F12" s="554" t="s">
        <v>2663</v>
      </c>
      <c r="I12" s="554" t="s">
        <v>2658</v>
      </c>
      <c r="J12" s="554">
        <v>0</v>
      </c>
    </row>
    <row r="13" spans="1:10" x14ac:dyDescent="0.35">
      <c r="A13" s="554" t="s">
        <v>6061</v>
      </c>
      <c r="B13" s="554" t="s">
        <v>1341</v>
      </c>
      <c r="C13" s="554" t="s">
        <v>6284</v>
      </c>
      <c r="E13" s="554" t="s">
        <v>1131</v>
      </c>
      <c r="F13" s="554" t="s">
        <v>1133</v>
      </c>
      <c r="I13" s="554" t="s">
        <v>2658</v>
      </c>
      <c r="J13" s="554">
        <v>0</v>
      </c>
    </row>
    <row r="14" spans="1:10" x14ac:dyDescent="0.35">
      <c r="A14" s="554" t="s">
        <v>6061</v>
      </c>
      <c r="B14" s="554" t="s">
        <v>6285</v>
      </c>
      <c r="C14" s="554" t="s">
        <v>6286</v>
      </c>
      <c r="E14" s="554" t="s">
        <v>1134</v>
      </c>
      <c r="F14" s="554" t="s">
        <v>1135</v>
      </c>
      <c r="I14" s="554" t="s">
        <v>2658</v>
      </c>
      <c r="J14" s="554">
        <v>0</v>
      </c>
    </row>
    <row r="15" spans="1:10" x14ac:dyDescent="0.35">
      <c r="A15" s="554" t="s">
        <v>6061</v>
      </c>
      <c r="B15" s="554" t="s">
        <v>6285</v>
      </c>
      <c r="C15" s="554" t="s">
        <v>6286</v>
      </c>
      <c r="E15" s="554" t="s">
        <v>1137</v>
      </c>
      <c r="F15" s="554" t="s">
        <v>1139</v>
      </c>
      <c r="I15" s="554" t="s">
        <v>2658</v>
      </c>
      <c r="J15" s="554">
        <v>0</v>
      </c>
    </row>
    <row r="16" spans="1:10" x14ac:dyDescent="0.35">
      <c r="A16" s="554" t="s">
        <v>6061</v>
      </c>
      <c r="B16" s="554" t="s">
        <v>1353</v>
      </c>
      <c r="C16" s="554" t="s">
        <v>6287</v>
      </c>
      <c r="E16" s="554" t="s">
        <v>1140</v>
      </c>
      <c r="F16" s="554" t="s">
        <v>1141</v>
      </c>
      <c r="I16" s="554" t="s">
        <v>2658</v>
      </c>
      <c r="J16" s="554">
        <v>0</v>
      </c>
    </row>
    <row r="17" spans="1:11" x14ac:dyDescent="0.35">
      <c r="A17" s="554" t="s">
        <v>6061</v>
      </c>
      <c r="B17" s="554" t="s">
        <v>1353</v>
      </c>
      <c r="C17" s="554" t="s">
        <v>6287</v>
      </c>
      <c r="E17" s="554" t="s">
        <v>1143</v>
      </c>
      <c r="F17" s="554" t="s">
        <v>1145</v>
      </c>
      <c r="I17" s="554" t="s">
        <v>2658</v>
      </c>
      <c r="J17" s="554">
        <v>0</v>
      </c>
    </row>
    <row r="18" spans="1:11" x14ac:dyDescent="0.35">
      <c r="A18" s="554" t="s">
        <v>6072</v>
      </c>
      <c r="B18" s="554" t="s">
        <v>6073</v>
      </c>
      <c r="C18" s="554" t="s">
        <v>6288</v>
      </c>
      <c r="E18" s="554" t="s">
        <v>1146</v>
      </c>
      <c r="F18" s="554" t="s">
        <v>1147</v>
      </c>
      <c r="G18" s="554" t="s">
        <v>2669</v>
      </c>
      <c r="H18" s="554" t="s">
        <v>2670</v>
      </c>
      <c r="I18" s="554" t="s">
        <v>2658</v>
      </c>
      <c r="J18" s="554">
        <v>0</v>
      </c>
    </row>
    <row r="19" spans="1:11" x14ac:dyDescent="0.35">
      <c r="A19" s="554" t="s">
        <v>6072</v>
      </c>
      <c r="B19" s="554" t="s">
        <v>6289</v>
      </c>
      <c r="C19" s="554" t="s">
        <v>6290</v>
      </c>
      <c r="E19" s="554" t="s">
        <v>1151</v>
      </c>
      <c r="F19" s="554" t="s">
        <v>2672</v>
      </c>
      <c r="G19" s="554" t="s">
        <v>2673</v>
      </c>
      <c r="H19" s="554" t="s">
        <v>1153</v>
      </c>
      <c r="I19" s="554" t="s">
        <v>60</v>
      </c>
      <c r="J19" s="554">
        <v>0</v>
      </c>
      <c r="K19" s="554" t="s">
        <v>6291</v>
      </c>
    </row>
    <row r="20" spans="1:11" x14ac:dyDescent="0.35">
      <c r="A20" s="554" t="s">
        <v>6072</v>
      </c>
      <c r="B20" s="554" t="s">
        <v>6289</v>
      </c>
      <c r="C20" s="554" t="s">
        <v>6290</v>
      </c>
      <c r="E20" s="554" t="s">
        <v>1160</v>
      </c>
      <c r="F20" s="554" t="s">
        <v>2674</v>
      </c>
      <c r="G20" s="554" t="s">
        <v>2675</v>
      </c>
      <c r="H20" s="554" t="s">
        <v>1153</v>
      </c>
      <c r="I20" s="554" t="s">
        <v>60</v>
      </c>
      <c r="J20" s="554">
        <v>0</v>
      </c>
      <c r="K20" s="554" t="s">
        <v>6292</v>
      </c>
    </row>
    <row r="21" spans="1:11" x14ac:dyDescent="0.35">
      <c r="A21" s="554" t="s">
        <v>6072</v>
      </c>
      <c r="B21" s="554" t="s">
        <v>6289</v>
      </c>
      <c r="C21" s="554" t="s">
        <v>6290</v>
      </c>
      <c r="E21" s="554" t="s">
        <v>1168</v>
      </c>
      <c r="F21" s="554" t="s">
        <v>2676</v>
      </c>
      <c r="G21" s="554" t="s">
        <v>2677</v>
      </c>
      <c r="H21" s="554" t="s">
        <v>1153</v>
      </c>
      <c r="I21" s="554" t="s">
        <v>60</v>
      </c>
      <c r="J21" s="554">
        <v>0</v>
      </c>
      <c r="K21" s="554" t="s">
        <v>6293</v>
      </c>
    </row>
    <row r="22" spans="1:11" x14ac:dyDescent="0.35">
      <c r="A22" s="554" t="s">
        <v>6072</v>
      </c>
      <c r="B22" s="554" t="s">
        <v>6289</v>
      </c>
      <c r="C22" s="554" t="s">
        <v>6290</v>
      </c>
      <c r="E22" s="554" t="s">
        <v>1174</v>
      </c>
      <c r="F22" s="554" t="s">
        <v>2678</v>
      </c>
      <c r="G22" s="554" t="s">
        <v>2677</v>
      </c>
      <c r="H22" s="554" t="s">
        <v>1153</v>
      </c>
      <c r="I22" s="554" t="s">
        <v>60</v>
      </c>
      <c r="J22" s="554">
        <v>0</v>
      </c>
      <c r="K22" s="554" t="s">
        <v>6294</v>
      </c>
    </row>
    <row r="23" spans="1:11" x14ac:dyDescent="0.35">
      <c r="A23" s="554" t="s">
        <v>6072</v>
      </c>
      <c r="B23" s="554" t="s">
        <v>6295</v>
      </c>
      <c r="C23" s="554" t="s">
        <v>6296</v>
      </c>
      <c r="E23" s="554" t="s">
        <v>1149</v>
      </c>
      <c r="F23" s="554" t="s">
        <v>1148</v>
      </c>
      <c r="G23" s="554" t="s">
        <v>2680</v>
      </c>
      <c r="H23" s="554">
        <v>999914000</v>
      </c>
      <c r="I23" s="554" t="s">
        <v>2658</v>
      </c>
      <c r="J23" s="554">
        <v>0</v>
      </c>
    </row>
    <row r="24" spans="1:11" x14ac:dyDescent="0.35">
      <c r="A24" s="554" t="s">
        <v>6072</v>
      </c>
      <c r="B24" s="554" t="s">
        <v>6295</v>
      </c>
      <c r="C24" s="554" t="s">
        <v>6296</v>
      </c>
      <c r="E24" s="554" t="s">
        <v>1182</v>
      </c>
      <c r="F24" s="554" t="s">
        <v>1181</v>
      </c>
      <c r="G24" s="554" t="s">
        <v>2683</v>
      </c>
      <c r="H24" s="554" t="s">
        <v>3016</v>
      </c>
      <c r="I24" s="554" t="s">
        <v>2658</v>
      </c>
      <c r="J24" s="554">
        <v>0</v>
      </c>
    </row>
    <row r="25" spans="1:11" x14ac:dyDescent="0.35">
      <c r="A25" s="554" t="s">
        <v>6072</v>
      </c>
      <c r="B25" s="554" t="s">
        <v>6295</v>
      </c>
      <c r="C25" s="554" t="s">
        <v>6296</v>
      </c>
      <c r="E25" s="554" t="s">
        <v>1185</v>
      </c>
      <c r="F25" s="554" t="s">
        <v>1184</v>
      </c>
      <c r="G25" s="554" t="s">
        <v>2683</v>
      </c>
      <c r="H25" s="554" t="s">
        <v>3017</v>
      </c>
      <c r="I25" s="554" t="s">
        <v>2658</v>
      </c>
      <c r="J25" s="554">
        <v>0</v>
      </c>
    </row>
    <row r="26" spans="1:11" x14ac:dyDescent="0.35">
      <c r="A26" s="554" t="s">
        <v>6072</v>
      </c>
      <c r="B26" s="554" t="s">
        <v>6295</v>
      </c>
      <c r="C26" s="554" t="s">
        <v>6296</v>
      </c>
      <c r="E26" s="554" t="s">
        <v>1188</v>
      </c>
      <c r="F26" s="554" t="s">
        <v>1187</v>
      </c>
      <c r="G26" s="554" t="s">
        <v>2685</v>
      </c>
      <c r="H26" s="554" t="s">
        <v>2670</v>
      </c>
      <c r="I26" s="554" t="s">
        <v>2658</v>
      </c>
      <c r="J26" s="554">
        <v>0</v>
      </c>
    </row>
    <row r="27" spans="1:11" x14ac:dyDescent="0.35">
      <c r="A27" s="554" t="s">
        <v>6072</v>
      </c>
      <c r="B27" s="554" t="s">
        <v>6295</v>
      </c>
      <c r="C27" s="554" t="s">
        <v>6296</v>
      </c>
      <c r="E27" s="554" t="s">
        <v>1191</v>
      </c>
      <c r="F27" s="554" t="s">
        <v>1190</v>
      </c>
      <c r="G27" s="554" t="s">
        <v>2685</v>
      </c>
      <c r="H27" s="554" t="s">
        <v>2670</v>
      </c>
      <c r="I27" s="554" t="s">
        <v>2658</v>
      </c>
      <c r="J27" s="554">
        <v>0</v>
      </c>
    </row>
    <row r="28" spans="1:11" x14ac:dyDescent="0.35">
      <c r="A28" s="554" t="s">
        <v>6072</v>
      </c>
      <c r="B28" s="554" t="s">
        <v>6297</v>
      </c>
      <c r="C28" s="554" t="s">
        <v>6298</v>
      </c>
      <c r="E28" s="554" t="s">
        <v>1197</v>
      </c>
      <c r="F28" s="554" t="s">
        <v>1198</v>
      </c>
      <c r="G28" s="554" t="s">
        <v>2688</v>
      </c>
      <c r="H28" s="554" t="s">
        <v>1178</v>
      </c>
      <c r="I28" s="554" t="s">
        <v>60</v>
      </c>
      <c r="J28" s="554">
        <v>0</v>
      </c>
      <c r="K28" s="554" t="s">
        <v>6299</v>
      </c>
    </row>
    <row r="29" spans="1:11" x14ac:dyDescent="0.35">
      <c r="A29" s="554" t="s">
        <v>6072</v>
      </c>
      <c r="B29" s="554" t="s">
        <v>6297</v>
      </c>
      <c r="C29" s="554" t="s">
        <v>6298</v>
      </c>
      <c r="E29" s="554" t="s">
        <v>1204</v>
      </c>
      <c r="F29" s="554" t="s">
        <v>1205</v>
      </c>
      <c r="G29" s="554" t="s">
        <v>2688</v>
      </c>
      <c r="H29" s="554" t="s">
        <v>1178</v>
      </c>
      <c r="I29" s="554" t="s">
        <v>2658</v>
      </c>
      <c r="J29" s="554">
        <v>0</v>
      </c>
    </row>
    <row r="30" spans="1:11" x14ac:dyDescent="0.35">
      <c r="A30" s="554" t="s">
        <v>6072</v>
      </c>
      <c r="B30" s="554" t="s">
        <v>6297</v>
      </c>
      <c r="C30" s="554" t="s">
        <v>6298</v>
      </c>
      <c r="E30" s="554" t="s">
        <v>1210</v>
      </c>
      <c r="F30" s="554" t="s">
        <v>1211</v>
      </c>
      <c r="G30" s="554" t="s">
        <v>2688</v>
      </c>
      <c r="H30" s="554" t="s">
        <v>1212</v>
      </c>
      <c r="I30" s="554" t="s">
        <v>2658</v>
      </c>
      <c r="J30" s="554">
        <v>0</v>
      </c>
    </row>
    <row r="31" spans="1:11" x14ac:dyDescent="0.35">
      <c r="A31" s="554" t="s">
        <v>6072</v>
      </c>
      <c r="B31" s="554" t="s">
        <v>6297</v>
      </c>
      <c r="C31" s="554" t="s">
        <v>6298</v>
      </c>
      <c r="E31" s="554" t="s">
        <v>1216</v>
      </c>
      <c r="F31" s="554" t="s">
        <v>1217</v>
      </c>
      <c r="G31" s="554" t="s">
        <v>2688</v>
      </c>
      <c r="H31" s="554" t="s">
        <v>1212</v>
      </c>
      <c r="I31" s="554" t="s">
        <v>2658</v>
      </c>
      <c r="J31" s="554">
        <v>0</v>
      </c>
    </row>
    <row r="32" spans="1:11" x14ac:dyDescent="0.35">
      <c r="A32" s="554" t="s">
        <v>6072</v>
      </c>
      <c r="B32" s="554" t="s">
        <v>6297</v>
      </c>
      <c r="C32" s="554" t="s">
        <v>6300</v>
      </c>
      <c r="E32" s="554" t="s">
        <v>1218</v>
      </c>
      <c r="F32" s="554" t="s">
        <v>748</v>
      </c>
      <c r="G32" s="554" t="s">
        <v>2692</v>
      </c>
      <c r="H32" s="554" t="s">
        <v>1178</v>
      </c>
      <c r="I32" s="554" t="s">
        <v>60</v>
      </c>
      <c r="J32" s="554">
        <v>0</v>
      </c>
      <c r="K32" s="554" t="s">
        <v>6301</v>
      </c>
    </row>
    <row r="33" spans="1:11" x14ac:dyDescent="0.35">
      <c r="A33" s="554" t="s">
        <v>6072</v>
      </c>
      <c r="B33" s="554" t="s">
        <v>6297</v>
      </c>
      <c r="C33" s="554" t="s">
        <v>6300</v>
      </c>
      <c r="E33" s="554" t="s">
        <v>1220</v>
      </c>
      <c r="F33" s="554" t="s">
        <v>1221</v>
      </c>
      <c r="G33" s="554" t="s">
        <v>2692</v>
      </c>
      <c r="H33" s="554" t="s">
        <v>1178</v>
      </c>
      <c r="I33" s="554" t="s">
        <v>2658</v>
      </c>
      <c r="J33" s="554">
        <v>0</v>
      </c>
    </row>
    <row r="34" spans="1:11" x14ac:dyDescent="0.35">
      <c r="A34" s="554" t="s">
        <v>6072</v>
      </c>
      <c r="B34" s="554" t="s">
        <v>6297</v>
      </c>
      <c r="C34" s="554" t="s">
        <v>6300</v>
      </c>
      <c r="E34" s="554" t="s">
        <v>1222</v>
      </c>
      <c r="F34" s="554" t="s">
        <v>1223</v>
      </c>
      <c r="G34" s="554" t="s">
        <v>2692</v>
      </c>
      <c r="H34" s="554" t="s">
        <v>1212</v>
      </c>
      <c r="I34" s="554" t="s">
        <v>2658</v>
      </c>
      <c r="J34" s="554">
        <v>0</v>
      </c>
    </row>
    <row r="35" spans="1:11" x14ac:dyDescent="0.35">
      <c r="A35" s="554" t="s">
        <v>6072</v>
      </c>
      <c r="B35" s="554" t="s">
        <v>6297</v>
      </c>
      <c r="C35" s="554" t="s">
        <v>6300</v>
      </c>
      <c r="E35" s="554" t="s">
        <v>1224</v>
      </c>
      <c r="F35" s="554" t="s">
        <v>1225</v>
      </c>
      <c r="G35" s="554" t="s">
        <v>2692</v>
      </c>
      <c r="H35" s="554" t="s">
        <v>1212</v>
      </c>
      <c r="I35" s="554" t="s">
        <v>2658</v>
      </c>
      <c r="J35" s="554">
        <v>0</v>
      </c>
    </row>
    <row r="36" spans="1:11" x14ac:dyDescent="0.35">
      <c r="A36" s="554" t="s">
        <v>6072</v>
      </c>
      <c r="B36" s="554" t="s">
        <v>6297</v>
      </c>
      <c r="C36" s="554" t="s">
        <v>6302</v>
      </c>
      <c r="E36" s="554" t="s">
        <v>1177</v>
      </c>
      <c r="F36" s="554" t="s">
        <v>2696</v>
      </c>
      <c r="G36" s="554" t="s">
        <v>2697</v>
      </c>
      <c r="H36" s="554" t="s">
        <v>1178</v>
      </c>
      <c r="I36" s="554" t="s">
        <v>60</v>
      </c>
      <c r="J36" s="554">
        <v>0</v>
      </c>
      <c r="K36" s="554" t="s">
        <v>6303</v>
      </c>
    </row>
    <row r="37" spans="1:11" x14ac:dyDescent="0.35">
      <c r="A37" s="554" t="s">
        <v>6072</v>
      </c>
      <c r="B37" s="554" t="s">
        <v>6297</v>
      </c>
      <c r="C37" s="554" t="s">
        <v>6302</v>
      </c>
      <c r="E37" s="554" t="s">
        <v>1234</v>
      </c>
      <c r="F37" s="554" t="s">
        <v>1235</v>
      </c>
      <c r="G37" s="554" t="s">
        <v>2698</v>
      </c>
      <c r="H37" s="554" t="s">
        <v>1178</v>
      </c>
      <c r="I37" s="554" t="s">
        <v>2658</v>
      </c>
      <c r="J37" s="554">
        <v>0</v>
      </c>
    </row>
    <row r="38" spans="1:11" x14ac:dyDescent="0.35">
      <c r="A38" s="554" t="s">
        <v>6072</v>
      </c>
      <c r="B38" s="554" t="s">
        <v>6297</v>
      </c>
      <c r="C38" s="554" t="s">
        <v>6302</v>
      </c>
      <c r="E38" s="554" t="s">
        <v>1237</v>
      </c>
      <c r="F38" s="554" t="s">
        <v>2700</v>
      </c>
      <c r="G38" s="554" t="s">
        <v>2697</v>
      </c>
      <c r="H38" s="554" t="s">
        <v>1239</v>
      </c>
      <c r="I38" s="554" t="s">
        <v>2658</v>
      </c>
      <c r="J38" s="554">
        <v>0</v>
      </c>
    </row>
    <row r="39" spans="1:11" x14ac:dyDescent="0.35">
      <c r="A39" s="554" t="s">
        <v>6072</v>
      </c>
      <c r="B39" s="554" t="s">
        <v>6297</v>
      </c>
      <c r="C39" s="554" t="s">
        <v>6302</v>
      </c>
      <c r="E39" s="554" t="s">
        <v>1245</v>
      </c>
      <c r="F39" s="554" t="s">
        <v>2701</v>
      </c>
      <c r="G39" s="554" t="s">
        <v>2697</v>
      </c>
      <c r="H39" s="554" t="s">
        <v>1239</v>
      </c>
      <c r="I39" s="554" t="s">
        <v>2658</v>
      </c>
      <c r="J39" s="554">
        <v>0</v>
      </c>
    </row>
    <row r="40" spans="1:11" x14ac:dyDescent="0.35">
      <c r="A40" s="554" t="s">
        <v>6072</v>
      </c>
      <c r="B40" s="554" t="s">
        <v>6297</v>
      </c>
      <c r="C40" s="554" t="s">
        <v>6302</v>
      </c>
      <c r="E40" s="554" t="s">
        <v>1248</v>
      </c>
      <c r="F40" s="554" t="s">
        <v>1249</v>
      </c>
      <c r="G40" s="554" t="s">
        <v>2697</v>
      </c>
      <c r="H40" s="554" t="s">
        <v>1212</v>
      </c>
      <c r="I40" s="554" t="s">
        <v>2658</v>
      </c>
      <c r="J40" s="554">
        <v>0</v>
      </c>
    </row>
    <row r="41" spans="1:11" x14ac:dyDescent="0.35">
      <c r="A41" s="554" t="s">
        <v>6072</v>
      </c>
      <c r="B41" s="554" t="s">
        <v>6297</v>
      </c>
      <c r="C41" s="554" t="s">
        <v>6302</v>
      </c>
      <c r="E41" s="554" t="s">
        <v>1252</v>
      </c>
      <c r="F41" s="554" t="s">
        <v>2702</v>
      </c>
      <c r="G41" s="554" t="s">
        <v>2697</v>
      </c>
      <c r="H41" s="554" t="s">
        <v>1212</v>
      </c>
      <c r="I41" s="554" t="s">
        <v>2658</v>
      </c>
      <c r="J41" s="554">
        <v>0</v>
      </c>
    </row>
    <row r="42" spans="1:11" x14ac:dyDescent="0.35">
      <c r="A42" s="554" t="s">
        <v>6072</v>
      </c>
      <c r="B42" s="554" t="s">
        <v>6297</v>
      </c>
      <c r="C42" s="554" t="s">
        <v>6304</v>
      </c>
      <c r="E42" s="554" t="s">
        <v>1256</v>
      </c>
      <c r="F42" s="554" t="s">
        <v>778</v>
      </c>
      <c r="G42" s="554" t="s">
        <v>2704</v>
      </c>
      <c r="H42" s="554" t="s">
        <v>1178</v>
      </c>
      <c r="I42" s="554" t="s">
        <v>60</v>
      </c>
      <c r="J42" s="554">
        <v>0</v>
      </c>
      <c r="K42" s="554" t="s">
        <v>6305</v>
      </c>
    </row>
    <row r="43" spans="1:11" x14ac:dyDescent="0.35">
      <c r="A43" s="554" t="s">
        <v>6072</v>
      </c>
      <c r="B43" s="554" t="s">
        <v>6297</v>
      </c>
      <c r="C43" s="554" t="s">
        <v>6304</v>
      </c>
      <c r="E43" s="554" t="s">
        <v>1260</v>
      </c>
      <c r="F43" s="554" t="s">
        <v>1261</v>
      </c>
      <c r="G43" s="554" t="s">
        <v>2704</v>
      </c>
      <c r="H43" s="554" t="s">
        <v>1178</v>
      </c>
      <c r="I43" s="554" t="s">
        <v>2658</v>
      </c>
      <c r="J43" s="554">
        <v>0</v>
      </c>
    </row>
    <row r="44" spans="1:11" x14ac:dyDescent="0.35">
      <c r="A44" s="554" t="s">
        <v>6072</v>
      </c>
      <c r="B44" s="554" t="s">
        <v>6297</v>
      </c>
      <c r="C44" s="554" t="s">
        <v>6304</v>
      </c>
      <c r="E44" s="554" t="s">
        <v>1262</v>
      </c>
      <c r="F44" s="554" t="s">
        <v>1251</v>
      </c>
      <c r="G44" s="554" t="s">
        <v>2704</v>
      </c>
      <c r="H44" s="554" t="s">
        <v>1212</v>
      </c>
      <c r="I44" s="554" t="s">
        <v>2658</v>
      </c>
      <c r="J44" s="554">
        <v>0</v>
      </c>
    </row>
    <row r="45" spans="1:11" x14ac:dyDescent="0.35">
      <c r="A45" s="554" t="s">
        <v>6072</v>
      </c>
      <c r="B45" s="554" t="s">
        <v>6297</v>
      </c>
      <c r="C45" s="554" t="s">
        <v>6304</v>
      </c>
      <c r="E45" s="554" t="s">
        <v>1264</v>
      </c>
      <c r="F45" s="554" t="s">
        <v>1255</v>
      </c>
      <c r="G45" s="554" t="s">
        <v>2704</v>
      </c>
      <c r="H45" s="554" t="s">
        <v>1212</v>
      </c>
      <c r="I45" s="554" t="s">
        <v>2658</v>
      </c>
      <c r="J45" s="554">
        <v>0</v>
      </c>
    </row>
    <row r="46" spans="1:11" x14ac:dyDescent="0.35">
      <c r="A46" s="554" t="s">
        <v>6072</v>
      </c>
      <c r="B46" s="554" t="s">
        <v>6096</v>
      </c>
      <c r="C46" s="554" t="s">
        <v>6306</v>
      </c>
      <c r="E46" s="554" t="s">
        <v>1265</v>
      </c>
      <c r="F46" s="554" t="s">
        <v>1266</v>
      </c>
      <c r="G46" s="554" t="s">
        <v>2706</v>
      </c>
      <c r="H46" s="554" t="s">
        <v>1153</v>
      </c>
      <c r="I46" s="554" t="s">
        <v>60</v>
      </c>
      <c r="J46" s="554">
        <v>0</v>
      </c>
      <c r="K46" s="554" t="s">
        <v>6307</v>
      </c>
    </row>
    <row r="47" spans="1:11" x14ac:dyDescent="0.35">
      <c r="A47" s="554" t="s">
        <v>6072</v>
      </c>
      <c r="B47" s="554" t="s">
        <v>6308</v>
      </c>
      <c r="C47" s="554" t="s">
        <v>6309</v>
      </c>
      <c r="E47" s="554" t="s">
        <v>1273</v>
      </c>
      <c r="F47" s="554" t="s">
        <v>1037</v>
      </c>
      <c r="G47" s="554" t="s">
        <v>2710</v>
      </c>
      <c r="H47" s="554" t="s">
        <v>1274</v>
      </c>
      <c r="I47" s="554" t="s">
        <v>60</v>
      </c>
      <c r="J47" s="554">
        <v>0</v>
      </c>
      <c r="K47" s="554" t="s">
        <v>6310</v>
      </c>
    </row>
    <row r="48" spans="1:11" x14ac:dyDescent="0.35">
      <c r="A48" s="554" t="s">
        <v>6072</v>
      </c>
      <c r="B48" s="554" t="s">
        <v>6308</v>
      </c>
      <c r="C48" s="554" t="s">
        <v>6309</v>
      </c>
      <c r="E48" s="554" t="s">
        <v>1280</v>
      </c>
      <c r="F48" s="554" t="s">
        <v>1281</v>
      </c>
      <c r="G48" s="554" t="s">
        <v>2710</v>
      </c>
      <c r="H48" s="554" t="s">
        <v>1274</v>
      </c>
      <c r="I48" s="554" t="s">
        <v>60</v>
      </c>
      <c r="J48" s="554">
        <v>0</v>
      </c>
      <c r="K48" s="554" t="s">
        <v>6311</v>
      </c>
    </row>
    <row r="49" spans="1:11" x14ac:dyDescent="0.35">
      <c r="A49" s="554" t="s">
        <v>6072</v>
      </c>
      <c r="B49" s="554" t="s">
        <v>6308</v>
      </c>
      <c r="C49" s="554" t="s">
        <v>6309</v>
      </c>
      <c r="E49" s="554" t="s">
        <v>1289</v>
      </c>
      <c r="F49" s="554" t="s">
        <v>2711</v>
      </c>
      <c r="G49" s="554" t="s">
        <v>2712</v>
      </c>
      <c r="H49" s="554" t="s">
        <v>1274</v>
      </c>
      <c r="I49" s="554" t="s">
        <v>60</v>
      </c>
      <c r="J49" s="554">
        <v>0</v>
      </c>
      <c r="K49" s="554" t="s">
        <v>6312</v>
      </c>
    </row>
    <row r="50" spans="1:11" x14ac:dyDescent="0.35">
      <c r="A50" s="554" t="s">
        <v>6072</v>
      </c>
      <c r="B50" s="554" t="s">
        <v>6308</v>
      </c>
      <c r="C50" s="554" t="s">
        <v>6309</v>
      </c>
      <c r="E50" s="554" t="s">
        <v>1293</v>
      </c>
      <c r="F50" s="554" t="s">
        <v>2713</v>
      </c>
      <c r="G50" s="554" t="s">
        <v>2712</v>
      </c>
      <c r="H50" s="554" t="s">
        <v>1274</v>
      </c>
      <c r="I50" s="554" t="s">
        <v>60</v>
      </c>
      <c r="J50" s="554">
        <v>0</v>
      </c>
      <c r="K50" s="554" t="s">
        <v>6313</v>
      </c>
    </row>
    <row r="51" spans="1:11" x14ac:dyDescent="0.35">
      <c r="A51" s="554" t="s">
        <v>6072</v>
      </c>
      <c r="B51" s="554" t="s">
        <v>6308</v>
      </c>
      <c r="C51" s="554" t="s">
        <v>6309</v>
      </c>
      <c r="E51" s="554" t="s">
        <v>1296</v>
      </c>
      <c r="F51" s="554" t="s">
        <v>1047</v>
      </c>
      <c r="G51" s="554" t="s">
        <v>2710</v>
      </c>
      <c r="H51" s="554" t="s">
        <v>1274</v>
      </c>
      <c r="I51" s="554" t="s">
        <v>60</v>
      </c>
      <c r="J51" s="554">
        <v>0</v>
      </c>
      <c r="K51" s="554" t="s">
        <v>6314</v>
      </c>
    </row>
    <row r="52" spans="1:11" x14ac:dyDescent="0.35">
      <c r="A52" s="554" t="s">
        <v>6072</v>
      </c>
      <c r="B52" s="554" t="s">
        <v>6308</v>
      </c>
      <c r="C52" s="554" t="s">
        <v>6309</v>
      </c>
      <c r="E52" s="554" t="s">
        <v>1297</v>
      </c>
      <c r="F52" s="554" t="s">
        <v>1298</v>
      </c>
      <c r="G52" s="554" t="s">
        <v>2710</v>
      </c>
      <c r="H52" s="554" t="s">
        <v>1274</v>
      </c>
      <c r="I52" s="554" t="s">
        <v>60</v>
      </c>
      <c r="J52" s="554">
        <v>0</v>
      </c>
      <c r="K52" s="554" t="s">
        <v>6315</v>
      </c>
    </row>
    <row r="53" spans="1:11" x14ac:dyDescent="0.35">
      <c r="A53" s="554" t="s">
        <v>6072</v>
      </c>
      <c r="B53" s="554" t="s">
        <v>6308</v>
      </c>
      <c r="C53" s="554" t="s">
        <v>6316</v>
      </c>
      <c r="E53" s="554" t="s">
        <v>1299</v>
      </c>
      <c r="F53" s="554" t="s">
        <v>1300</v>
      </c>
      <c r="G53" s="554" t="s">
        <v>2715</v>
      </c>
      <c r="H53" s="554" t="s">
        <v>1274</v>
      </c>
      <c r="I53" s="554" t="s">
        <v>60</v>
      </c>
      <c r="J53" s="554">
        <v>0</v>
      </c>
      <c r="K53" s="554" t="s">
        <v>6317</v>
      </c>
    </row>
    <row r="54" spans="1:11" x14ac:dyDescent="0.35">
      <c r="A54" s="554" t="s">
        <v>6072</v>
      </c>
      <c r="B54" s="554" t="s">
        <v>6308</v>
      </c>
      <c r="C54" s="554" t="s">
        <v>6316</v>
      </c>
      <c r="E54" s="554" t="s">
        <v>1301</v>
      </c>
      <c r="F54" s="554" t="s">
        <v>1302</v>
      </c>
      <c r="G54" s="554" t="s">
        <v>2716</v>
      </c>
      <c r="H54" s="554" t="s">
        <v>1274</v>
      </c>
      <c r="I54" s="554" t="s">
        <v>60</v>
      </c>
      <c r="J54" s="554">
        <v>0</v>
      </c>
      <c r="K54" s="554" t="s">
        <v>6318</v>
      </c>
    </row>
    <row r="55" spans="1:11" x14ac:dyDescent="0.35">
      <c r="A55" s="554" t="s">
        <v>6072</v>
      </c>
      <c r="B55" s="554" t="s">
        <v>6308</v>
      </c>
      <c r="C55" s="554" t="s">
        <v>6319</v>
      </c>
      <c r="E55" s="554" t="s">
        <v>1304</v>
      </c>
      <c r="F55" s="554" t="s">
        <v>1039</v>
      </c>
      <c r="G55" s="554" t="s">
        <v>2710</v>
      </c>
      <c r="H55" s="554" t="s">
        <v>1306</v>
      </c>
      <c r="I55" s="554" t="s">
        <v>60</v>
      </c>
      <c r="J55" s="554">
        <v>0</v>
      </c>
      <c r="K55" s="554" t="s">
        <v>6320</v>
      </c>
    </row>
    <row r="56" spans="1:11" x14ac:dyDescent="0.35">
      <c r="A56" s="554" t="s">
        <v>6072</v>
      </c>
      <c r="B56" s="554" t="s">
        <v>6308</v>
      </c>
      <c r="C56" s="554" t="s">
        <v>6319</v>
      </c>
      <c r="E56" s="554" t="s">
        <v>1308</v>
      </c>
      <c r="F56" s="554" t="s">
        <v>1309</v>
      </c>
      <c r="G56" s="554" t="s">
        <v>2710</v>
      </c>
      <c r="H56" s="554" t="s">
        <v>1306</v>
      </c>
      <c r="I56" s="554" t="s">
        <v>60</v>
      </c>
      <c r="J56" s="554">
        <v>0</v>
      </c>
      <c r="K56" s="554" t="s">
        <v>6321</v>
      </c>
    </row>
    <row r="57" spans="1:11" x14ac:dyDescent="0.35">
      <c r="A57" s="554" t="s">
        <v>6072</v>
      </c>
      <c r="B57" s="554" t="s">
        <v>6308</v>
      </c>
      <c r="C57" s="554" t="s">
        <v>6322</v>
      </c>
      <c r="E57" s="554" t="s">
        <v>1311</v>
      </c>
      <c r="F57" s="554" t="s">
        <v>1041</v>
      </c>
      <c r="G57" s="554" t="s">
        <v>2719</v>
      </c>
      <c r="H57" s="554" t="s">
        <v>1274</v>
      </c>
      <c r="I57" s="554" t="s">
        <v>60</v>
      </c>
      <c r="J57" s="554">
        <v>0</v>
      </c>
      <c r="K57" s="554" t="s">
        <v>6323</v>
      </c>
    </row>
    <row r="58" spans="1:11" x14ac:dyDescent="0.35">
      <c r="A58" s="554" t="s">
        <v>6072</v>
      </c>
      <c r="B58" s="554" t="s">
        <v>6308</v>
      </c>
      <c r="C58" s="554" t="s">
        <v>6322</v>
      </c>
      <c r="E58" s="554" t="s">
        <v>1314</v>
      </c>
      <c r="F58" s="554" t="s">
        <v>1315</v>
      </c>
      <c r="G58" s="554" t="s">
        <v>2719</v>
      </c>
      <c r="H58" s="554" t="s">
        <v>1274</v>
      </c>
      <c r="I58" s="554" t="s">
        <v>60</v>
      </c>
      <c r="J58" s="554">
        <v>0</v>
      </c>
      <c r="K58" s="554" t="s">
        <v>6324</v>
      </c>
    </row>
    <row r="59" spans="1:11" x14ac:dyDescent="0.35">
      <c r="A59" s="554" t="s">
        <v>6072</v>
      </c>
      <c r="B59" s="554" t="s">
        <v>6308</v>
      </c>
      <c r="C59" s="554" t="s">
        <v>6325</v>
      </c>
      <c r="E59" s="554" t="s">
        <v>1319</v>
      </c>
      <c r="F59" s="554" t="s">
        <v>1049</v>
      </c>
      <c r="G59" s="554" t="s">
        <v>2710</v>
      </c>
      <c r="H59" s="554" t="s">
        <v>1274</v>
      </c>
      <c r="I59" s="554" t="s">
        <v>60</v>
      </c>
      <c r="J59" s="554">
        <v>0</v>
      </c>
      <c r="K59" s="554" t="s">
        <v>6326</v>
      </c>
    </row>
    <row r="60" spans="1:11" x14ac:dyDescent="0.35">
      <c r="A60" s="554" t="s">
        <v>6072</v>
      </c>
      <c r="B60" s="554" t="s">
        <v>6308</v>
      </c>
      <c r="C60" s="554" t="s">
        <v>6325</v>
      </c>
      <c r="E60" s="554" t="s">
        <v>1320</v>
      </c>
      <c r="F60" s="554" t="s">
        <v>1321</v>
      </c>
      <c r="G60" s="554" t="s">
        <v>2710</v>
      </c>
      <c r="H60" s="554" t="s">
        <v>1274</v>
      </c>
      <c r="I60" s="554" t="s">
        <v>60</v>
      </c>
      <c r="J60" s="554">
        <v>0</v>
      </c>
      <c r="K60" s="554" t="s">
        <v>6327</v>
      </c>
    </row>
    <row r="61" spans="1:11" x14ac:dyDescent="0.35">
      <c r="A61" s="554" t="s">
        <v>6072</v>
      </c>
      <c r="B61" s="554" t="s">
        <v>6308</v>
      </c>
      <c r="C61" s="554" t="s">
        <v>6328</v>
      </c>
      <c r="E61" s="554" t="s">
        <v>1322</v>
      </c>
      <c r="F61" s="554" t="s">
        <v>1323</v>
      </c>
      <c r="G61" s="554" t="s">
        <v>2722</v>
      </c>
      <c r="H61" s="554" t="s">
        <v>1324</v>
      </c>
      <c r="I61" s="554" t="s">
        <v>60</v>
      </c>
      <c r="J61" s="554">
        <v>0</v>
      </c>
      <c r="K61" s="554" t="s">
        <v>6329</v>
      </c>
    </row>
    <row r="62" spans="1:11" x14ac:dyDescent="0.35">
      <c r="A62" s="554" t="s">
        <v>6072</v>
      </c>
      <c r="B62" s="554" t="s">
        <v>6308</v>
      </c>
      <c r="C62" s="554" t="s">
        <v>6328</v>
      </c>
      <c r="E62" s="554" t="s">
        <v>1325</v>
      </c>
      <c r="F62" s="554" t="s">
        <v>1326</v>
      </c>
      <c r="G62" s="554" t="s">
        <v>2722</v>
      </c>
      <c r="H62" s="554" t="s">
        <v>1324</v>
      </c>
      <c r="I62" s="554" t="s">
        <v>60</v>
      </c>
      <c r="J62" s="554">
        <v>0</v>
      </c>
      <c r="K62" s="554" t="s">
        <v>6330</v>
      </c>
    </row>
    <row r="63" spans="1:11" x14ac:dyDescent="0.35">
      <c r="A63" s="554" t="s">
        <v>6072</v>
      </c>
      <c r="B63" s="554" t="s">
        <v>6308</v>
      </c>
      <c r="C63" s="554" t="s">
        <v>6331</v>
      </c>
      <c r="E63" s="554" t="s">
        <v>1327</v>
      </c>
      <c r="F63" s="554" t="s">
        <v>1328</v>
      </c>
      <c r="G63" s="554" t="s">
        <v>2724</v>
      </c>
      <c r="H63" s="554" t="s">
        <v>1329</v>
      </c>
      <c r="I63" s="554" t="s">
        <v>2658</v>
      </c>
      <c r="J63" s="554">
        <v>0</v>
      </c>
    </row>
    <row r="64" spans="1:11" x14ac:dyDescent="0.35">
      <c r="A64" s="554" t="s">
        <v>6072</v>
      </c>
      <c r="B64" s="554" t="s">
        <v>6308</v>
      </c>
      <c r="C64" s="554" t="s">
        <v>6331</v>
      </c>
      <c r="E64" s="554" t="s">
        <v>1331</v>
      </c>
      <c r="F64" s="554" t="s">
        <v>1332</v>
      </c>
      <c r="G64" s="554" t="s">
        <v>2724</v>
      </c>
      <c r="H64" s="554" t="s">
        <v>1329</v>
      </c>
      <c r="I64" s="554" t="s">
        <v>2658</v>
      </c>
      <c r="J64" s="554">
        <v>0</v>
      </c>
    </row>
    <row r="65" spans="1:11" x14ac:dyDescent="0.35">
      <c r="A65" s="554" t="s">
        <v>6072</v>
      </c>
      <c r="B65" s="554" t="s">
        <v>6308</v>
      </c>
      <c r="C65" s="554" t="s">
        <v>6332</v>
      </c>
      <c r="E65" s="554" t="s">
        <v>1334</v>
      </c>
      <c r="F65" s="554" t="s">
        <v>1335</v>
      </c>
      <c r="G65" s="554" t="s">
        <v>2726</v>
      </c>
      <c r="H65" s="554" t="s">
        <v>1329</v>
      </c>
      <c r="I65" s="554" t="s">
        <v>2658</v>
      </c>
      <c r="J65" s="554">
        <v>0</v>
      </c>
    </row>
    <row r="66" spans="1:11" x14ac:dyDescent="0.35">
      <c r="A66" s="554" t="s">
        <v>6100</v>
      </c>
      <c r="B66" s="554" t="s">
        <v>6101</v>
      </c>
      <c r="C66" s="554" t="s">
        <v>6333</v>
      </c>
      <c r="E66" s="554" t="s">
        <v>1340</v>
      </c>
      <c r="F66" s="554" t="s">
        <v>803</v>
      </c>
      <c r="G66" s="554" t="s">
        <v>2729</v>
      </c>
      <c r="H66" s="554" t="s">
        <v>1341</v>
      </c>
      <c r="I66" s="554" t="s">
        <v>60</v>
      </c>
      <c r="J66" s="554">
        <v>0</v>
      </c>
      <c r="K66" s="554" t="s">
        <v>6334</v>
      </c>
    </row>
    <row r="67" spans="1:11" x14ac:dyDescent="0.35">
      <c r="A67" s="554" t="s">
        <v>6100</v>
      </c>
      <c r="B67" s="554" t="s">
        <v>6101</v>
      </c>
      <c r="C67" s="554" t="s">
        <v>6333</v>
      </c>
      <c r="E67" s="554" t="s">
        <v>1345</v>
      </c>
      <c r="F67" s="554" t="s">
        <v>1346</v>
      </c>
      <c r="G67" s="554" t="s">
        <v>2729</v>
      </c>
      <c r="H67" s="554" t="s">
        <v>1341</v>
      </c>
      <c r="I67" s="554" t="s">
        <v>2658</v>
      </c>
      <c r="J67" s="554">
        <v>0</v>
      </c>
    </row>
    <row r="68" spans="1:11" x14ac:dyDescent="0.35">
      <c r="A68" s="554" t="s">
        <v>6100</v>
      </c>
      <c r="B68" s="554" t="s">
        <v>6104</v>
      </c>
      <c r="C68" s="554" t="s">
        <v>6109</v>
      </c>
      <c r="E68" s="554" t="s">
        <v>1349</v>
      </c>
      <c r="F68" s="554" t="s">
        <v>1350</v>
      </c>
      <c r="G68" s="554" t="s">
        <v>2729</v>
      </c>
      <c r="H68" s="554" t="s">
        <v>1341</v>
      </c>
      <c r="I68" s="554" t="s">
        <v>2658</v>
      </c>
      <c r="J68" s="554">
        <v>0</v>
      </c>
    </row>
    <row r="69" spans="1:11" x14ac:dyDescent="0.35">
      <c r="A69" s="554" t="s">
        <v>6100</v>
      </c>
      <c r="B69" s="554" t="s">
        <v>6104</v>
      </c>
      <c r="C69" s="554" t="s">
        <v>6109</v>
      </c>
      <c r="E69" s="554" t="s">
        <v>1356</v>
      </c>
      <c r="F69" s="554" t="s">
        <v>1357</v>
      </c>
      <c r="G69" s="554" t="s">
        <v>2729</v>
      </c>
      <c r="H69" s="554" t="s">
        <v>1341</v>
      </c>
      <c r="I69" s="554" t="s">
        <v>2658</v>
      </c>
      <c r="J69" s="554">
        <v>0</v>
      </c>
    </row>
    <row r="70" spans="1:11" x14ac:dyDescent="0.35">
      <c r="A70" s="554" t="s">
        <v>6100</v>
      </c>
      <c r="B70" s="554" t="s">
        <v>6104</v>
      </c>
      <c r="C70" s="554" t="s">
        <v>6109</v>
      </c>
      <c r="E70" s="554" t="s">
        <v>1355</v>
      </c>
      <c r="F70" s="554" t="s">
        <v>1359</v>
      </c>
      <c r="G70" s="554" t="s">
        <v>2729</v>
      </c>
      <c r="H70" s="554" t="s">
        <v>1341</v>
      </c>
      <c r="I70" s="554" t="s">
        <v>2658</v>
      </c>
      <c r="J70" s="554">
        <v>0</v>
      </c>
    </row>
    <row r="71" spans="1:11" x14ac:dyDescent="0.35">
      <c r="A71" s="554" t="s">
        <v>6100</v>
      </c>
      <c r="B71" s="554" t="s">
        <v>6104</v>
      </c>
      <c r="C71" s="554" t="s">
        <v>6109</v>
      </c>
      <c r="E71" s="554" t="s">
        <v>1361</v>
      </c>
      <c r="F71" s="554" t="s">
        <v>1362</v>
      </c>
      <c r="G71" s="554" t="s">
        <v>2729</v>
      </c>
      <c r="H71" s="554" t="s">
        <v>1341</v>
      </c>
      <c r="I71" s="554" t="s">
        <v>2658</v>
      </c>
      <c r="J71" s="554">
        <v>0</v>
      </c>
    </row>
    <row r="72" spans="1:11" x14ac:dyDescent="0.35">
      <c r="A72" s="554" t="s">
        <v>6100</v>
      </c>
      <c r="B72" s="554" t="s">
        <v>6104</v>
      </c>
      <c r="C72" s="554" t="s">
        <v>6109</v>
      </c>
      <c r="E72" s="554" t="s">
        <v>1366</v>
      </c>
      <c r="F72" s="554" t="s">
        <v>1367</v>
      </c>
      <c r="G72" s="554" t="s">
        <v>2729</v>
      </c>
      <c r="H72" s="554" t="s">
        <v>1341</v>
      </c>
      <c r="I72" s="554" t="s">
        <v>60</v>
      </c>
      <c r="J72" s="554">
        <v>0</v>
      </c>
      <c r="K72" s="554" t="s">
        <v>6335</v>
      </c>
    </row>
    <row r="73" spans="1:11" x14ac:dyDescent="0.35">
      <c r="A73" s="554" t="s">
        <v>6100</v>
      </c>
      <c r="B73" s="554" t="s">
        <v>6104</v>
      </c>
      <c r="C73" s="554" t="s">
        <v>6109</v>
      </c>
      <c r="E73" s="554" t="s">
        <v>1372</v>
      </c>
      <c r="F73" s="554" t="s">
        <v>1373</v>
      </c>
      <c r="G73" s="554" t="s">
        <v>2729</v>
      </c>
      <c r="H73" s="554" t="s">
        <v>1341</v>
      </c>
      <c r="I73" s="554" t="s">
        <v>2658</v>
      </c>
      <c r="J73" s="554">
        <v>0</v>
      </c>
    </row>
    <row r="74" spans="1:11" x14ac:dyDescent="0.35">
      <c r="A74" s="554" t="s">
        <v>6100</v>
      </c>
      <c r="B74" s="554" t="s">
        <v>6104</v>
      </c>
      <c r="C74" s="554" t="s">
        <v>6109</v>
      </c>
      <c r="E74" s="554" t="s">
        <v>1375</v>
      </c>
      <c r="F74" s="554" t="s">
        <v>1376</v>
      </c>
      <c r="G74" s="554" t="s">
        <v>2729</v>
      </c>
      <c r="H74" s="554" t="s">
        <v>1341</v>
      </c>
      <c r="I74" s="554" t="s">
        <v>60</v>
      </c>
      <c r="J74" s="554">
        <v>0</v>
      </c>
      <c r="K74" s="554" t="s">
        <v>6336</v>
      </c>
    </row>
    <row r="75" spans="1:11" x14ac:dyDescent="0.35">
      <c r="A75" s="554" t="s">
        <v>6100</v>
      </c>
      <c r="B75" s="554" t="s">
        <v>6104</v>
      </c>
      <c r="C75" s="554" t="s">
        <v>6109</v>
      </c>
      <c r="E75" s="554" t="s">
        <v>1378</v>
      </c>
      <c r="F75" s="554" t="s">
        <v>1379</v>
      </c>
      <c r="G75" s="554" t="s">
        <v>2729</v>
      </c>
      <c r="H75" s="554" t="s">
        <v>1341</v>
      </c>
      <c r="I75" s="554" t="s">
        <v>2658</v>
      </c>
      <c r="J75" s="554">
        <v>0</v>
      </c>
    </row>
    <row r="76" spans="1:11" x14ac:dyDescent="0.35">
      <c r="A76" s="554" t="s">
        <v>6100</v>
      </c>
      <c r="B76" s="554" t="s">
        <v>6337</v>
      </c>
      <c r="C76" s="554" t="s">
        <v>6338</v>
      </c>
      <c r="E76" s="554" t="s">
        <v>1381</v>
      </c>
      <c r="F76" s="554" t="s">
        <v>1382</v>
      </c>
      <c r="G76" s="554" t="s">
        <v>2736</v>
      </c>
      <c r="H76" s="554" t="s">
        <v>1341</v>
      </c>
      <c r="I76" s="554" t="s">
        <v>2658</v>
      </c>
      <c r="J76" s="554">
        <v>0</v>
      </c>
    </row>
    <row r="77" spans="1:11" x14ac:dyDescent="0.35">
      <c r="A77" s="554" t="s">
        <v>6100</v>
      </c>
      <c r="B77" s="554" t="s">
        <v>6337</v>
      </c>
      <c r="C77" s="554" t="s">
        <v>6338</v>
      </c>
      <c r="E77" s="554" t="s">
        <v>1391</v>
      </c>
      <c r="F77" s="554" t="s">
        <v>1392</v>
      </c>
      <c r="G77" s="554" t="s">
        <v>2736</v>
      </c>
      <c r="H77" s="554" t="s">
        <v>1341</v>
      </c>
      <c r="I77" s="554" t="s">
        <v>2658</v>
      </c>
      <c r="J77" s="554">
        <v>0</v>
      </c>
    </row>
    <row r="78" spans="1:11" x14ac:dyDescent="0.35">
      <c r="A78" s="554" t="s">
        <v>6100</v>
      </c>
      <c r="B78" s="554" t="s">
        <v>6337</v>
      </c>
      <c r="C78" s="554" t="s">
        <v>6338</v>
      </c>
      <c r="E78" s="554" t="s">
        <v>1394</v>
      </c>
      <c r="F78" s="554" t="s">
        <v>1395</v>
      </c>
      <c r="G78" s="554" t="s">
        <v>2736</v>
      </c>
      <c r="H78" s="554" t="s">
        <v>1341</v>
      </c>
      <c r="I78" s="554" t="s">
        <v>2658</v>
      </c>
      <c r="J78" s="554">
        <v>0</v>
      </c>
    </row>
    <row r="79" spans="1:11" x14ac:dyDescent="0.35">
      <c r="A79" s="554" t="s">
        <v>6100</v>
      </c>
      <c r="B79" s="554" t="s">
        <v>6337</v>
      </c>
      <c r="C79" s="554" t="s">
        <v>6338</v>
      </c>
      <c r="E79" s="554" t="s">
        <v>1400</v>
      </c>
      <c r="F79" s="554" t="s">
        <v>1401</v>
      </c>
      <c r="G79" s="554" t="s">
        <v>2736</v>
      </c>
      <c r="H79" s="554" t="s">
        <v>1341</v>
      </c>
      <c r="I79" s="554" t="s">
        <v>2658</v>
      </c>
      <c r="J79" s="554">
        <v>0</v>
      </c>
    </row>
    <row r="80" spans="1:11" x14ac:dyDescent="0.35">
      <c r="A80" s="554" t="s">
        <v>6100</v>
      </c>
      <c r="B80" s="554" t="s">
        <v>6337</v>
      </c>
      <c r="C80" s="554" t="s">
        <v>6338</v>
      </c>
      <c r="E80" s="554" t="s">
        <v>1404</v>
      </c>
      <c r="F80" s="554" t="s">
        <v>1405</v>
      </c>
      <c r="G80" s="554" t="s">
        <v>2736</v>
      </c>
      <c r="H80" s="554" t="s">
        <v>1341</v>
      </c>
      <c r="I80" s="554" t="s">
        <v>2658</v>
      </c>
      <c r="J80" s="554">
        <v>0</v>
      </c>
    </row>
    <row r="81" spans="1:10" x14ac:dyDescent="0.35">
      <c r="A81" s="554" t="s">
        <v>6100</v>
      </c>
      <c r="B81" s="554" t="s">
        <v>6337</v>
      </c>
      <c r="C81" s="554" t="s">
        <v>6338</v>
      </c>
      <c r="E81" s="554" t="s">
        <v>1408</v>
      </c>
      <c r="F81" s="554" t="s">
        <v>1409</v>
      </c>
      <c r="G81" s="554" t="s">
        <v>2736</v>
      </c>
      <c r="H81" s="554" t="s">
        <v>1341</v>
      </c>
      <c r="I81" s="554" t="s">
        <v>2658</v>
      </c>
      <c r="J81" s="554">
        <v>0</v>
      </c>
    </row>
    <row r="82" spans="1:10" x14ac:dyDescent="0.35">
      <c r="A82" s="554" t="s">
        <v>6100</v>
      </c>
      <c r="B82" s="554" t="s">
        <v>6337</v>
      </c>
      <c r="C82" s="554" t="s">
        <v>6338</v>
      </c>
      <c r="E82" s="554" t="s">
        <v>1410</v>
      </c>
      <c r="F82" s="554" t="s">
        <v>1411</v>
      </c>
      <c r="G82" s="554" t="s">
        <v>2736</v>
      </c>
      <c r="H82" s="554" t="s">
        <v>1341</v>
      </c>
      <c r="I82" s="554" t="s">
        <v>2658</v>
      </c>
      <c r="J82" s="554">
        <v>0</v>
      </c>
    </row>
    <row r="83" spans="1:10" x14ac:dyDescent="0.35">
      <c r="A83" s="554" t="s">
        <v>6100</v>
      </c>
      <c r="B83" s="554" t="s">
        <v>6337</v>
      </c>
      <c r="C83" s="554" t="s">
        <v>6338</v>
      </c>
      <c r="E83" s="554" t="s">
        <v>1412</v>
      </c>
      <c r="F83" s="554" t="s">
        <v>1413</v>
      </c>
      <c r="G83" s="554" t="s">
        <v>2736</v>
      </c>
      <c r="H83" s="554" t="s">
        <v>1341</v>
      </c>
      <c r="I83" s="554" t="s">
        <v>2658</v>
      </c>
      <c r="J83" s="554">
        <v>0</v>
      </c>
    </row>
    <row r="84" spans="1:10" x14ac:dyDescent="0.35">
      <c r="A84" s="554" t="s">
        <v>6100</v>
      </c>
      <c r="B84" s="554" t="s">
        <v>6337</v>
      </c>
      <c r="C84" s="554" t="s">
        <v>6338</v>
      </c>
      <c r="E84" s="554" t="s">
        <v>1414</v>
      </c>
      <c r="F84" s="554" t="s">
        <v>1415</v>
      </c>
      <c r="G84" s="554" t="s">
        <v>2736</v>
      </c>
      <c r="H84" s="554" t="s">
        <v>1341</v>
      </c>
      <c r="I84" s="554" t="s">
        <v>2658</v>
      </c>
      <c r="J84" s="554">
        <v>0</v>
      </c>
    </row>
    <row r="85" spans="1:10" x14ac:dyDescent="0.35">
      <c r="A85" s="554" t="s">
        <v>6100</v>
      </c>
      <c r="B85" s="554" t="s">
        <v>6337</v>
      </c>
      <c r="C85" s="554" t="s">
        <v>6338</v>
      </c>
      <c r="E85" s="554" t="s">
        <v>1416</v>
      </c>
      <c r="F85" s="554" t="s">
        <v>1417</v>
      </c>
      <c r="G85" s="554" t="s">
        <v>2736</v>
      </c>
      <c r="H85" s="554" t="s">
        <v>1341</v>
      </c>
      <c r="I85" s="554" t="s">
        <v>2658</v>
      </c>
      <c r="J85" s="554">
        <v>0</v>
      </c>
    </row>
    <row r="86" spans="1:10" x14ac:dyDescent="0.35">
      <c r="A86" s="554" t="s">
        <v>6100</v>
      </c>
      <c r="B86" s="554" t="s">
        <v>6337</v>
      </c>
      <c r="C86" s="554" t="s">
        <v>6338</v>
      </c>
      <c r="E86" s="554" t="s">
        <v>1418</v>
      </c>
      <c r="F86" s="554" t="s">
        <v>1419</v>
      </c>
      <c r="G86" s="554" t="s">
        <v>2736</v>
      </c>
      <c r="H86" s="554" t="s">
        <v>1341</v>
      </c>
      <c r="I86" s="554" t="s">
        <v>2658</v>
      </c>
      <c r="J86" s="554">
        <v>0</v>
      </c>
    </row>
    <row r="87" spans="1:10" x14ac:dyDescent="0.35">
      <c r="A87" s="554" t="s">
        <v>6100</v>
      </c>
      <c r="B87" s="554" t="s">
        <v>6337</v>
      </c>
      <c r="C87" s="554" t="s">
        <v>6338</v>
      </c>
      <c r="E87" s="554" t="s">
        <v>1420</v>
      </c>
      <c r="F87" s="554" t="s">
        <v>1421</v>
      </c>
      <c r="G87" s="554" t="s">
        <v>2736</v>
      </c>
      <c r="H87" s="554" t="s">
        <v>1341</v>
      </c>
      <c r="I87" s="554" t="s">
        <v>2658</v>
      </c>
      <c r="J87" s="554">
        <v>0</v>
      </c>
    </row>
    <row r="88" spans="1:10" x14ac:dyDescent="0.35">
      <c r="A88" s="554" t="s">
        <v>6100</v>
      </c>
      <c r="B88" s="554" t="s">
        <v>6337</v>
      </c>
      <c r="C88" s="554" t="s">
        <v>6338</v>
      </c>
      <c r="E88" s="554" t="s">
        <v>1422</v>
      </c>
      <c r="F88" s="554" t="s">
        <v>1423</v>
      </c>
      <c r="G88" s="554" t="s">
        <v>2736</v>
      </c>
      <c r="H88" s="554" t="s">
        <v>1341</v>
      </c>
      <c r="I88" s="554" t="s">
        <v>2658</v>
      </c>
      <c r="J88" s="554">
        <v>0</v>
      </c>
    </row>
    <row r="89" spans="1:10" x14ac:dyDescent="0.35">
      <c r="A89" s="554" t="s">
        <v>6100</v>
      </c>
      <c r="B89" s="554" t="s">
        <v>6337</v>
      </c>
      <c r="C89" s="554" t="s">
        <v>6338</v>
      </c>
      <c r="E89" s="554" t="s">
        <v>1424</v>
      </c>
      <c r="F89" s="554" t="s">
        <v>1425</v>
      </c>
      <c r="G89" s="554" t="s">
        <v>2736</v>
      </c>
      <c r="H89" s="554" t="s">
        <v>1341</v>
      </c>
      <c r="I89" s="554" t="s">
        <v>2658</v>
      </c>
      <c r="J89" s="554">
        <v>0</v>
      </c>
    </row>
    <row r="90" spans="1:10" x14ac:dyDescent="0.35">
      <c r="A90" s="554" t="s">
        <v>6100</v>
      </c>
      <c r="B90" s="554" t="s">
        <v>6337</v>
      </c>
      <c r="C90" s="554" t="s">
        <v>6338</v>
      </c>
      <c r="E90" s="554" t="s">
        <v>1426</v>
      </c>
      <c r="F90" s="554" t="s">
        <v>1427</v>
      </c>
      <c r="G90" s="554" t="s">
        <v>2736</v>
      </c>
      <c r="H90" s="554" t="s">
        <v>1341</v>
      </c>
      <c r="I90" s="554" t="s">
        <v>2658</v>
      </c>
      <c r="J90" s="554">
        <v>0</v>
      </c>
    </row>
    <row r="91" spans="1:10" x14ac:dyDescent="0.35">
      <c r="A91" s="554" t="s">
        <v>6100</v>
      </c>
      <c r="B91" s="554" t="s">
        <v>6337</v>
      </c>
      <c r="C91" s="554" t="s">
        <v>6338</v>
      </c>
      <c r="E91" s="554" t="s">
        <v>1428</v>
      </c>
      <c r="F91" s="554" t="s">
        <v>1429</v>
      </c>
      <c r="G91" s="554" t="s">
        <v>2736</v>
      </c>
      <c r="H91" s="554" t="s">
        <v>1341</v>
      </c>
      <c r="I91" s="554" t="s">
        <v>2658</v>
      </c>
      <c r="J91" s="554">
        <v>0</v>
      </c>
    </row>
    <row r="92" spans="1:10" x14ac:dyDescent="0.35">
      <c r="A92" s="554" t="s">
        <v>6100</v>
      </c>
      <c r="B92" s="554" t="s">
        <v>6337</v>
      </c>
      <c r="C92" s="554" t="s">
        <v>6338</v>
      </c>
      <c r="E92" s="554" t="s">
        <v>1430</v>
      </c>
      <c r="F92" s="554" t="s">
        <v>1431</v>
      </c>
      <c r="G92" s="554" t="s">
        <v>2736</v>
      </c>
      <c r="H92" s="554" t="s">
        <v>1341</v>
      </c>
      <c r="I92" s="554" t="s">
        <v>2658</v>
      </c>
      <c r="J92" s="554">
        <v>0</v>
      </c>
    </row>
    <row r="93" spans="1:10" x14ac:dyDescent="0.35">
      <c r="A93" s="554" t="s">
        <v>6100</v>
      </c>
      <c r="B93" s="554" t="s">
        <v>6337</v>
      </c>
      <c r="C93" s="554" t="s">
        <v>6338</v>
      </c>
      <c r="E93" s="554" t="s">
        <v>1432</v>
      </c>
      <c r="F93" s="554" t="s">
        <v>1433</v>
      </c>
      <c r="G93" s="554" t="s">
        <v>2736</v>
      </c>
      <c r="H93" s="554" t="s">
        <v>1341</v>
      </c>
      <c r="I93" s="554" t="s">
        <v>2658</v>
      </c>
      <c r="J93" s="554">
        <v>0</v>
      </c>
    </row>
    <row r="94" spans="1:10" x14ac:dyDescent="0.35">
      <c r="A94" s="554" t="s">
        <v>6100</v>
      </c>
      <c r="B94" s="554" t="s">
        <v>6337</v>
      </c>
      <c r="C94" s="554" t="s">
        <v>6338</v>
      </c>
      <c r="E94" s="554" t="s">
        <v>1434</v>
      </c>
      <c r="F94" s="554" t="s">
        <v>1435</v>
      </c>
      <c r="G94" s="554" t="s">
        <v>2736</v>
      </c>
      <c r="H94" s="554" t="s">
        <v>1341</v>
      </c>
      <c r="I94" s="554" t="s">
        <v>2658</v>
      </c>
      <c r="J94" s="554">
        <v>0</v>
      </c>
    </row>
    <row r="95" spans="1:10" x14ac:dyDescent="0.35">
      <c r="A95" s="554" t="s">
        <v>6100</v>
      </c>
      <c r="B95" s="554" t="s">
        <v>6337</v>
      </c>
      <c r="C95" s="554" t="s">
        <v>6338</v>
      </c>
      <c r="E95" s="554" t="s">
        <v>1436</v>
      </c>
      <c r="F95" s="554" t="s">
        <v>1437</v>
      </c>
      <c r="G95" s="554" t="s">
        <v>2736</v>
      </c>
      <c r="H95" s="554" t="s">
        <v>1341</v>
      </c>
      <c r="I95" s="554" t="s">
        <v>2658</v>
      </c>
      <c r="J95" s="554">
        <v>0</v>
      </c>
    </row>
    <row r="96" spans="1:10" x14ac:dyDescent="0.35">
      <c r="A96" s="554" t="s">
        <v>6100</v>
      </c>
      <c r="B96" s="554" t="s">
        <v>6337</v>
      </c>
      <c r="C96" s="554" t="s">
        <v>6338</v>
      </c>
      <c r="E96" s="554" t="s">
        <v>1438</v>
      </c>
      <c r="F96" s="554" t="s">
        <v>1439</v>
      </c>
      <c r="G96" s="554" t="s">
        <v>2736</v>
      </c>
      <c r="H96" s="554" t="s">
        <v>1341</v>
      </c>
      <c r="I96" s="554" t="s">
        <v>2658</v>
      </c>
      <c r="J96" s="554">
        <v>0</v>
      </c>
    </row>
    <row r="97" spans="1:10" x14ac:dyDescent="0.35">
      <c r="A97" s="554" t="s">
        <v>6100</v>
      </c>
      <c r="B97" s="554" t="s">
        <v>6337</v>
      </c>
      <c r="C97" s="554" t="s">
        <v>6338</v>
      </c>
      <c r="E97" s="554" t="s">
        <v>1440</v>
      </c>
      <c r="F97" s="554" t="s">
        <v>1441</v>
      </c>
      <c r="G97" s="554" t="s">
        <v>2736</v>
      </c>
      <c r="H97" s="554" t="s">
        <v>1341</v>
      </c>
      <c r="I97" s="554" t="s">
        <v>2658</v>
      </c>
      <c r="J97" s="554">
        <v>0</v>
      </c>
    </row>
    <row r="98" spans="1:10" x14ac:dyDescent="0.35">
      <c r="A98" s="554" t="s">
        <v>6100</v>
      </c>
      <c r="B98" s="554" t="s">
        <v>6337</v>
      </c>
      <c r="C98" s="554" t="s">
        <v>6338</v>
      </c>
      <c r="E98" s="554" t="s">
        <v>1442</v>
      </c>
      <c r="F98" s="554" t="s">
        <v>1443</v>
      </c>
      <c r="G98" s="554" t="s">
        <v>2736</v>
      </c>
      <c r="H98" s="554" t="s">
        <v>1341</v>
      </c>
      <c r="I98" s="554" t="s">
        <v>2658</v>
      </c>
      <c r="J98" s="554">
        <v>0</v>
      </c>
    </row>
    <row r="99" spans="1:10" x14ac:dyDescent="0.35">
      <c r="A99" s="554" t="s">
        <v>6100</v>
      </c>
      <c r="B99" s="554" t="s">
        <v>6337</v>
      </c>
      <c r="C99" s="554" t="s">
        <v>6338</v>
      </c>
      <c r="E99" s="554" t="s">
        <v>1444</v>
      </c>
      <c r="F99" s="554" t="s">
        <v>1445</v>
      </c>
      <c r="G99" s="554" t="s">
        <v>2736</v>
      </c>
      <c r="H99" s="554" t="s">
        <v>1341</v>
      </c>
      <c r="I99" s="554" t="s">
        <v>2658</v>
      </c>
      <c r="J99" s="554">
        <v>0</v>
      </c>
    </row>
    <row r="100" spans="1:10" x14ac:dyDescent="0.35">
      <c r="A100" s="554" t="s">
        <v>6100</v>
      </c>
      <c r="B100" s="554" t="s">
        <v>6337</v>
      </c>
      <c r="C100" s="554" t="s">
        <v>6338</v>
      </c>
      <c r="E100" s="554" t="s">
        <v>1446</v>
      </c>
      <c r="F100" s="554" t="s">
        <v>1447</v>
      </c>
      <c r="G100" s="554" t="s">
        <v>2736</v>
      </c>
      <c r="H100" s="554" t="s">
        <v>1341</v>
      </c>
      <c r="I100" s="554" t="s">
        <v>2658</v>
      </c>
      <c r="J100" s="554">
        <v>0</v>
      </c>
    </row>
    <row r="101" spans="1:10" x14ac:dyDescent="0.35">
      <c r="A101" s="554" t="s">
        <v>6100</v>
      </c>
      <c r="B101" s="554" t="s">
        <v>6337</v>
      </c>
      <c r="C101" s="554" t="s">
        <v>6338</v>
      </c>
      <c r="E101" s="554" t="s">
        <v>1448</v>
      </c>
      <c r="F101" s="554" t="s">
        <v>1449</v>
      </c>
      <c r="G101" s="554" t="s">
        <v>2736</v>
      </c>
      <c r="H101" s="554" t="s">
        <v>1341</v>
      </c>
      <c r="I101" s="554" t="s">
        <v>2658</v>
      </c>
      <c r="J101" s="554">
        <v>0</v>
      </c>
    </row>
    <row r="102" spans="1:10" x14ac:dyDescent="0.35">
      <c r="A102" s="554" t="s">
        <v>6100</v>
      </c>
      <c r="B102" s="554" t="s">
        <v>6337</v>
      </c>
      <c r="C102" s="554" t="s">
        <v>6338</v>
      </c>
      <c r="E102" s="554" t="s">
        <v>1451</v>
      </c>
      <c r="F102" s="554" t="s">
        <v>1452</v>
      </c>
      <c r="G102" s="554" t="s">
        <v>2736</v>
      </c>
      <c r="H102" s="554" t="s">
        <v>1341</v>
      </c>
      <c r="I102" s="554" t="s">
        <v>2658</v>
      </c>
      <c r="J102" s="554">
        <v>0</v>
      </c>
    </row>
    <row r="103" spans="1:10" x14ac:dyDescent="0.35">
      <c r="A103" s="554" t="s">
        <v>6100</v>
      </c>
      <c r="B103" s="554" t="s">
        <v>6337</v>
      </c>
      <c r="C103" s="554" t="s">
        <v>6338</v>
      </c>
      <c r="E103" s="554" t="s">
        <v>1454</v>
      </c>
      <c r="F103" s="554" t="s">
        <v>1455</v>
      </c>
      <c r="G103" s="554" t="s">
        <v>2736</v>
      </c>
      <c r="H103" s="554" t="s">
        <v>1341</v>
      </c>
      <c r="I103" s="554" t="s">
        <v>2658</v>
      </c>
      <c r="J103" s="554">
        <v>0</v>
      </c>
    </row>
    <row r="104" spans="1:10" x14ac:dyDescent="0.35">
      <c r="A104" s="554" t="s">
        <v>6100</v>
      </c>
      <c r="B104" s="554" t="s">
        <v>6337</v>
      </c>
      <c r="C104" s="554" t="s">
        <v>6338</v>
      </c>
      <c r="E104" s="554" t="s">
        <v>1456</v>
      </c>
      <c r="F104" s="554" t="s">
        <v>1457</v>
      </c>
      <c r="G104" s="554" t="s">
        <v>2736</v>
      </c>
      <c r="H104" s="554" t="s">
        <v>1341</v>
      </c>
      <c r="I104" s="554" t="s">
        <v>2658</v>
      </c>
      <c r="J104" s="554">
        <v>0</v>
      </c>
    </row>
    <row r="105" spans="1:10" x14ac:dyDescent="0.35">
      <c r="A105" s="554" t="s">
        <v>6100</v>
      </c>
      <c r="B105" s="554" t="s">
        <v>6337</v>
      </c>
      <c r="C105" s="554" t="s">
        <v>6338</v>
      </c>
      <c r="E105" s="554" t="s">
        <v>1459</v>
      </c>
      <c r="F105" s="554" t="s">
        <v>1460</v>
      </c>
      <c r="G105" s="554" t="s">
        <v>2736</v>
      </c>
      <c r="H105" s="554" t="s">
        <v>1341</v>
      </c>
      <c r="I105" s="554" t="s">
        <v>2658</v>
      </c>
      <c r="J105" s="554">
        <v>0</v>
      </c>
    </row>
    <row r="106" spans="1:10" x14ac:dyDescent="0.35">
      <c r="A106" s="554" t="s">
        <v>6100</v>
      </c>
      <c r="B106" s="554" t="s">
        <v>6337</v>
      </c>
      <c r="C106" s="554" t="s">
        <v>6338</v>
      </c>
      <c r="E106" s="554" t="s">
        <v>1462</v>
      </c>
      <c r="F106" s="554" t="s">
        <v>1463</v>
      </c>
      <c r="G106" s="554" t="s">
        <v>2736</v>
      </c>
      <c r="H106" s="554" t="s">
        <v>1341</v>
      </c>
      <c r="I106" s="554" t="s">
        <v>2658</v>
      </c>
      <c r="J106" s="554">
        <v>0</v>
      </c>
    </row>
    <row r="107" spans="1:10" x14ac:dyDescent="0.35">
      <c r="A107" s="554" t="s">
        <v>6100</v>
      </c>
      <c r="B107" s="554" t="s">
        <v>6337</v>
      </c>
      <c r="C107" s="554" t="s">
        <v>6338</v>
      </c>
      <c r="E107" s="554" t="s">
        <v>1465</v>
      </c>
      <c r="F107" s="554" t="s">
        <v>1466</v>
      </c>
      <c r="G107" s="554" t="s">
        <v>2736</v>
      </c>
      <c r="H107" s="554" t="s">
        <v>1341</v>
      </c>
      <c r="I107" s="554" t="s">
        <v>2658</v>
      </c>
      <c r="J107" s="554">
        <v>0</v>
      </c>
    </row>
    <row r="108" spans="1:10" x14ac:dyDescent="0.35">
      <c r="A108" s="554" t="s">
        <v>6100</v>
      </c>
      <c r="B108" s="554" t="s">
        <v>6337</v>
      </c>
      <c r="C108" s="554" t="s">
        <v>6338</v>
      </c>
      <c r="E108" s="554" t="s">
        <v>1467</v>
      </c>
      <c r="F108" s="554" t="s">
        <v>1468</v>
      </c>
      <c r="G108" s="554" t="s">
        <v>2736</v>
      </c>
      <c r="H108" s="554" t="s">
        <v>1341</v>
      </c>
      <c r="I108" s="554" t="s">
        <v>2658</v>
      </c>
      <c r="J108" s="554">
        <v>0</v>
      </c>
    </row>
    <row r="109" spans="1:10" x14ac:dyDescent="0.35">
      <c r="A109" s="554" t="s">
        <v>6100</v>
      </c>
      <c r="B109" s="554" t="s">
        <v>6337</v>
      </c>
      <c r="C109" s="554" t="s">
        <v>6338</v>
      </c>
      <c r="E109" s="554" t="s">
        <v>1470</v>
      </c>
      <c r="F109" s="554" t="s">
        <v>1471</v>
      </c>
      <c r="G109" s="554" t="s">
        <v>2736</v>
      </c>
      <c r="H109" s="554" t="s">
        <v>1341</v>
      </c>
      <c r="I109" s="554" t="s">
        <v>2658</v>
      </c>
      <c r="J109" s="554">
        <v>0</v>
      </c>
    </row>
    <row r="110" spans="1:10" x14ac:dyDescent="0.35">
      <c r="A110" s="554" t="s">
        <v>6100</v>
      </c>
      <c r="B110" s="554" t="s">
        <v>6337</v>
      </c>
      <c r="C110" s="554" t="s">
        <v>6338</v>
      </c>
      <c r="E110" s="554" t="s">
        <v>1472</v>
      </c>
      <c r="F110" s="554" t="s">
        <v>1473</v>
      </c>
      <c r="G110" s="554" t="s">
        <v>2736</v>
      </c>
      <c r="H110" s="554" t="s">
        <v>1341</v>
      </c>
      <c r="I110" s="554" t="s">
        <v>2658</v>
      </c>
      <c r="J110" s="554">
        <v>0</v>
      </c>
    </row>
    <row r="111" spans="1:10" x14ac:dyDescent="0.35">
      <c r="A111" s="554" t="s">
        <v>6100</v>
      </c>
      <c r="B111" s="554" t="s">
        <v>6337</v>
      </c>
      <c r="C111" s="554" t="s">
        <v>6338</v>
      </c>
      <c r="E111" s="554" t="s">
        <v>1474</v>
      </c>
      <c r="F111" s="554" t="s">
        <v>1475</v>
      </c>
      <c r="G111" s="554" t="s">
        <v>2736</v>
      </c>
      <c r="H111" s="554" t="s">
        <v>1341</v>
      </c>
      <c r="I111" s="554" t="s">
        <v>2658</v>
      </c>
      <c r="J111" s="554">
        <v>0</v>
      </c>
    </row>
    <row r="112" spans="1:10" x14ac:dyDescent="0.35">
      <c r="A112" s="554" t="s">
        <v>6100</v>
      </c>
      <c r="B112" s="554" t="s">
        <v>6337</v>
      </c>
      <c r="C112" s="554" t="s">
        <v>6338</v>
      </c>
      <c r="E112" s="554" t="s">
        <v>1476</v>
      </c>
      <c r="F112" s="554" t="s">
        <v>1477</v>
      </c>
      <c r="G112" s="554" t="s">
        <v>2736</v>
      </c>
      <c r="H112" s="554" t="s">
        <v>1341</v>
      </c>
      <c r="I112" s="554" t="s">
        <v>2658</v>
      </c>
      <c r="J112" s="554">
        <v>0</v>
      </c>
    </row>
    <row r="113" spans="1:10" x14ac:dyDescent="0.35">
      <c r="A113" s="554" t="s">
        <v>6100</v>
      </c>
      <c r="B113" s="554" t="s">
        <v>6337</v>
      </c>
      <c r="C113" s="554" t="s">
        <v>6338</v>
      </c>
      <c r="E113" s="554" t="s">
        <v>1478</v>
      </c>
      <c r="F113" s="554" t="s">
        <v>1479</v>
      </c>
      <c r="G113" s="554" t="s">
        <v>2736</v>
      </c>
      <c r="H113" s="554" t="s">
        <v>1341</v>
      </c>
      <c r="I113" s="554" t="s">
        <v>2658</v>
      </c>
      <c r="J113" s="554">
        <v>0</v>
      </c>
    </row>
    <row r="114" spans="1:10" x14ac:dyDescent="0.35">
      <c r="A114" s="554" t="s">
        <v>6100</v>
      </c>
      <c r="B114" s="554" t="s">
        <v>6337</v>
      </c>
      <c r="C114" s="554" t="s">
        <v>6339</v>
      </c>
      <c r="E114" s="554" t="s">
        <v>1480</v>
      </c>
      <c r="F114" s="554" t="s">
        <v>1481</v>
      </c>
      <c r="G114" s="554" t="s">
        <v>2739</v>
      </c>
      <c r="H114" s="554" t="s">
        <v>1341</v>
      </c>
      <c r="I114" s="554" t="s">
        <v>2658</v>
      </c>
      <c r="J114" s="554">
        <v>0</v>
      </c>
    </row>
    <row r="115" spans="1:10" x14ac:dyDescent="0.35">
      <c r="A115" s="554" t="s">
        <v>6100</v>
      </c>
      <c r="B115" s="554" t="s">
        <v>6337</v>
      </c>
      <c r="C115" s="554" t="s">
        <v>6339</v>
      </c>
      <c r="E115" s="554" t="s">
        <v>1484</v>
      </c>
      <c r="F115" s="554" t="s">
        <v>1485</v>
      </c>
      <c r="G115" s="554" t="s">
        <v>2739</v>
      </c>
      <c r="H115" s="554" t="s">
        <v>1341</v>
      </c>
      <c r="I115" s="554" t="s">
        <v>2658</v>
      </c>
      <c r="J115" s="554">
        <v>0</v>
      </c>
    </row>
    <row r="116" spans="1:10" x14ac:dyDescent="0.35">
      <c r="A116" s="554" t="s">
        <v>6100</v>
      </c>
      <c r="B116" s="554" t="s">
        <v>6337</v>
      </c>
      <c r="C116" s="554" t="s">
        <v>6339</v>
      </c>
      <c r="E116" s="554" t="s">
        <v>1486</v>
      </c>
      <c r="F116" s="554" t="s">
        <v>1487</v>
      </c>
      <c r="G116" s="554" t="s">
        <v>2739</v>
      </c>
      <c r="H116" s="554" t="s">
        <v>1341</v>
      </c>
      <c r="I116" s="554" t="s">
        <v>2658</v>
      </c>
      <c r="J116" s="554">
        <v>0</v>
      </c>
    </row>
    <row r="117" spans="1:10" x14ac:dyDescent="0.35">
      <c r="A117" s="554" t="s">
        <v>6100</v>
      </c>
      <c r="B117" s="554" t="s">
        <v>6337</v>
      </c>
      <c r="C117" s="554" t="s">
        <v>6339</v>
      </c>
      <c r="E117" s="554" t="s">
        <v>1488</v>
      </c>
      <c r="F117" s="554" t="s">
        <v>1489</v>
      </c>
      <c r="G117" s="554" t="s">
        <v>2739</v>
      </c>
      <c r="H117" s="554" t="s">
        <v>1341</v>
      </c>
      <c r="I117" s="554" t="s">
        <v>2658</v>
      </c>
      <c r="J117" s="554">
        <v>0</v>
      </c>
    </row>
    <row r="118" spans="1:10" x14ac:dyDescent="0.35">
      <c r="A118" s="554" t="s">
        <v>6100</v>
      </c>
      <c r="B118" s="554" t="s">
        <v>6337</v>
      </c>
      <c r="C118" s="554" t="s">
        <v>6339</v>
      </c>
      <c r="E118" s="554" t="s">
        <v>1490</v>
      </c>
      <c r="F118" s="554" t="s">
        <v>1491</v>
      </c>
      <c r="G118" s="554" t="s">
        <v>2739</v>
      </c>
      <c r="H118" s="554" t="s">
        <v>1341</v>
      </c>
      <c r="I118" s="554" t="s">
        <v>2658</v>
      </c>
      <c r="J118" s="554">
        <v>0</v>
      </c>
    </row>
    <row r="119" spans="1:10" x14ac:dyDescent="0.35">
      <c r="A119" s="554" t="s">
        <v>6100</v>
      </c>
      <c r="B119" s="554" t="s">
        <v>6337</v>
      </c>
      <c r="C119" s="554" t="s">
        <v>6339</v>
      </c>
      <c r="E119" s="554" t="s">
        <v>1492</v>
      </c>
      <c r="F119" s="554" t="s">
        <v>1493</v>
      </c>
      <c r="G119" s="554" t="s">
        <v>2739</v>
      </c>
      <c r="H119" s="554" t="s">
        <v>1341</v>
      </c>
      <c r="I119" s="554" t="s">
        <v>2658</v>
      </c>
      <c r="J119" s="554">
        <v>0</v>
      </c>
    </row>
    <row r="120" spans="1:10" x14ac:dyDescent="0.35">
      <c r="A120" s="554" t="s">
        <v>6100</v>
      </c>
      <c r="B120" s="554" t="s">
        <v>6337</v>
      </c>
      <c r="C120" s="554" t="s">
        <v>6339</v>
      </c>
      <c r="E120" s="554" t="s">
        <v>1495</v>
      </c>
      <c r="F120" s="554" t="s">
        <v>1496</v>
      </c>
      <c r="G120" s="554" t="s">
        <v>2739</v>
      </c>
      <c r="H120" s="554" t="s">
        <v>1341</v>
      </c>
      <c r="I120" s="554" t="s">
        <v>2658</v>
      </c>
      <c r="J120" s="554">
        <v>0</v>
      </c>
    </row>
    <row r="121" spans="1:10" x14ac:dyDescent="0.35">
      <c r="A121" s="554" t="s">
        <v>6100</v>
      </c>
      <c r="B121" s="554" t="s">
        <v>6337</v>
      </c>
      <c r="C121" s="554" t="s">
        <v>6339</v>
      </c>
      <c r="E121" s="554" t="s">
        <v>1497</v>
      </c>
      <c r="F121" s="554" t="s">
        <v>1498</v>
      </c>
      <c r="G121" s="554" t="s">
        <v>2739</v>
      </c>
      <c r="H121" s="554" t="s">
        <v>1341</v>
      </c>
      <c r="I121" s="554" t="s">
        <v>2658</v>
      </c>
      <c r="J121" s="554">
        <v>0</v>
      </c>
    </row>
    <row r="122" spans="1:10" x14ac:dyDescent="0.35">
      <c r="A122" s="554" t="s">
        <v>6100</v>
      </c>
      <c r="B122" s="554" t="s">
        <v>6337</v>
      </c>
      <c r="C122" s="554" t="s">
        <v>6339</v>
      </c>
      <c r="E122" s="554" t="s">
        <v>1499</v>
      </c>
      <c r="F122" s="554" t="s">
        <v>1500</v>
      </c>
      <c r="G122" s="554" t="s">
        <v>2739</v>
      </c>
      <c r="H122" s="554" t="s">
        <v>1341</v>
      </c>
      <c r="I122" s="554" t="s">
        <v>2658</v>
      </c>
      <c r="J122" s="554">
        <v>0</v>
      </c>
    </row>
    <row r="123" spans="1:10" x14ac:dyDescent="0.35">
      <c r="A123" s="554" t="s">
        <v>6100</v>
      </c>
      <c r="B123" s="554" t="s">
        <v>6337</v>
      </c>
      <c r="C123" s="554" t="s">
        <v>6339</v>
      </c>
      <c r="E123" s="554" t="s">
        <v>1501</v>
      </c>
      <c r="F123" s="554" t="s">
        <v>1502</v>
      </c>
      <c r="G123" s="554" t="s">
        <v>2739</v>
      </c>
      <c r="H123" s="554" t="s">
        <v>1341</v>
      </c>
      <c r="I123" s="554" t="s">
        <v>2658</v>
      </c>
      <c r="J123" s="554">
        <v>0</v>
      </c>
    </row>
    <row r="124" spans="1:10" x14ac:dyDescent="0.35">
      <c r="A124" s="554" t="s">
        <v>6100</v>
      </c>
      <c r="B124" s="554" t="s">
        <v>6337</v>
      </c>
      <c r="C124" s="554" t="s">
        <v>6339</v>
      </c>
      <c r="E124" s="554" t="s">
        <v>1506</v>
      </c>
      <c r="F124" s="554" t="s">
        <v>1507</v>
      </c>
      <c r="G124" s="554" t="s">
        <v>2739</v>
      </c>
      <c r="H124" s="554" t="s">
        <v>1341</v>
      </c>
      <c r="I124" s="554" t="s">
        <v>2658</v>
      </c>
      <c r="J124" s="554">
        <v>0</v>
      </c>
    </row>
    <row r="125" spans="1:10" x14ac:dyDescent="0.35">
      <c r="A125" s="554" t="s">
        <v>6100</v>
      </c>
      <c r="B125" s="554" t="s">
        <v>6337</v>
      </c>
      <c r="C125" s="554" t="s">
        <v>6339</v>
      </c>
      <c r="E125" s="554" t="s">
        <v>1510</v>
      </c>
      <c r="F125" s="554" t="s">
        <v>1511</v>
      </c>
      <c r="G125" s="554" t="s">
        <v>2739</v>
      </c>
      <c r="H125" s="554" t="s">
        <v>1341</v>
      </c>
      <c r="I125" s="554" t="s">
        <v>2658</v>
      </c>
      <c r="J125" s="554">
        <v>0</v>
      </c>
    </row>
    <row r="126" spans="1:10" x14ac:dyDescent="0.35">
      <c r="A126" s="554" t="s">
        <v>6100</v>
      </c>
      <c r="B126" s="554" t="s">
        <v>6337</v>
      </c>
      <c r="C126" s="554" t="s">
        <v>6339</v>
      </c>
      <c r="E126" s="554" t="s">
        <v>1513</v>
      </c>
      <c r="F126" s="554" t="s">
        <v>1514</v>
      </c>
      <c r="G126" s="554" t="s">
        <v>2739</v>
      </c>
      <c r="H126" s="554" t="s">
        <v>1341</v>
      </c>
      <c r="I126" s="554" t="s">
        <v>2658</v>
      </c>
      <c r="J126" s="554">
        <v>0</v>
      </c>
    </row>
    <row r="127" spans="1:10" x14ac:dyDescent="0.35">
      <c r="A127" s="554" t="s">
        <v>6100</v>
      </c>
      <c r="B127" s="554" t="s">
        <v>6337</v>
      </c>
      <c r="C127" s="554" t="s">
        <v>6339</v>
      </c>
      <c r="E127" s="554" t="s">
        <v>1515</v>
      </c>
      <c r="F127" s="554" t="s">
        <v>1516</v>
      </c>
      <c r="G127" s="554" t="s">
        <v>2739</v>
      </c>
      <c r="H127" s="554" t="s">
        <v>1341</v>
      </c>
      <c r="I127" s="554" t="s">
        <v>2658</v>
      </c>
      <c r="J127" s="554">
        <v>0</v>
      </c>
    </row>
    <row r="128" spans="1:10" x14ac:dyDescent="0.35">
      <c r="A128" s="554" t="s">
        <v>6100</v>
      </c>
      <c r="B128" s="554" t="s">
        <v>6337</v>
      </c>
      <c r="C128" s="554" t="s">
        <v>6339</v>
      </c>
      <c r="E128" s="554" t="s">
        <v>1517</v>
      </c>
      <c r="F128" s="554" t="s">
        <v>1518</v>
      </c>
      <c r="G128" s="554" t="s">
        <v>2739</v>
      </c>
      <c r="H128" s="554" t="s">
        <v>1341</v>
      </c>
      <c r="I128" s="554" t="s">
        <v>2658</v>
      </c>
      <c r="J128" s="554">
        <v>0</v>
      </c>
    </row>
    <row r="129" spans="1:10" x14ac:dyDescent="0.35">
      <c r="A129" s="554" t="s">
        <v>6100</v>
      </c>
      <c r="B129" s="554" t="s">
        <v>6337</v>
      </c>
      <c r="C129" s="554" t="s">
        <v>6339</v>
      </c>
      <c r="E129" s="554" t="s">
        <v>1519</v>
      </c>
      <c r="F129" s="554" t="s">
        <v>1520</v>
      </c>
      <c r="G129" s="554" t="s">
        <v>2739</v>
      </c>
      <c r="H129" s="554" t="s">
        <v>1341</v>
      </c>
      <c r="I129" s="554" t="s">
        <v>2658</v>
      </c>
      <c r="J129" s="554">
        <v>0</v>
      </c>
    </row>
    <row r="130" spans="1:10" x14ac:dyDescent="0.35">
      <c r="A130" s="554" t="s">
        <v>6100</v>
      </c>
      <c r="B130" s="554" t="s">
        <v>6337</v>
      </c>
      <c r="C130" s="554" t="s">
        <v>6339</v>
      </c>
      <c r="E130" s="554" t="s">
        <v>1521</v>
      </c>
      <c r="F130" s="554" t="s">
        <v>1522</v>
      </c>
      <c r="G130" s="554" t="s">
        <v>2739</v>
      </c>
      <c r="H130" s="554" t="s">
        <v>1341</v>
      </c>
      <c r="I130" s="554" t="s">
        <v>2658</v>
      </c>
      <c r="J130" s="554">
        <v>0</v>
      </c>
    </row>
    <row r="131" spans="1:10" x14ac:dyDescent="0.35">
      <c r="A131" s="554" t="s">
        <v>6100</v>
      </c>
      <c r="B131" s="554" t="s">
        <v>6337</v>
      </c>
      <c r="C131" s="554" t="s">
        <v>6339</v>
      </c>
      <c r="E131" s="554" t="s">
        <v>1523</v>
      </c>
      <c r="F131" s="554" t="s">
        <v>1524</v>
      </c>
      <c r="G131" s="554" t="s">
        <v>2739</v>
      </c>
      <c r="H131" s="554" t="s">
        <v>1341</v>
      </c>
      <c r="I131" s="554" t="s">
        <v>2658</v>
      </c>
      <c r="J131" s="554">
        <v>0</v>
      </c>
    </row>
    <row r="132" spans="1:10" x14ac:dyDescent="0.35">
      <c r="A132" s="554" t="s">
        <v>6100</v>
      </c>
      <c r="B132" s="554" t="s">
        <v>6337</v>
      </c>
      <c r="C132" s="554" t="s">
        <v>6339</v>
      </c>
      <c r="E132" s="554" t="s">
        <v>1525</v>
      </c>
      <c r="F132" s="554" t="s">
        <v>1526</v>
      </c>
      <c r="G132" s="554" t="s">
        <v>2739</v>
      </c>
      <c r="H132" s="554" t="s">
        <v>1341</v>
      </c>
      <c r="I132" s="554" t="s">
        <v>2658</v>
      </c>
      <c r="J132" s="554">
        <v>0</v>
      </c>
    </row>
    <row r="133" spans="1:10" x14ac:dyDescent="0.35">
      <c r="A133" s="554" t="s">
        <v>6100</v>
      </c>
      <c r="B133" s="554" t="s">
        <v>6337</v>
      </c>
      <c r="C133" s="554" t="s">
        <v>6339</v>
      </c>
      <c r="E133" s="554" t="s">
        <v>1527</v>
      </c>
      <c r="F133" s="554" t="s">
        <v>1528</v>
      </c>
      <c r="G133" s="554" t="s">
        <v>2739</v>
      </c>
      <c r="H133" s="554" t="s">
        <v>1341</v>
      </c>
      <c r="I133" s="554" t="s">
        <v>2658</v>
      </c>
      <c r="J133" s="554">
        <v>0</v>
      </c>
    </row>
    <row r="134" spans="1:10" x14ac:dyDescent="0.35">
      <c r="A134" s="554" t="s">
        <v>6100</v>
      </c>
      <c r="B134" s="554" t="s">
        <v>6337</v>
      </c>
      <c r="C134" s="554" t="s">
        <v>6339</v>
      </c>
      <c r="E134" s="554" t="s">
        <v>1529</v>
      </c>
      <c r="F134" s="554" t="s">
        <v>1530</v>
      </c>
      <c r="G134" s="554" t="s">
        <v>2739</v>
      </c>
      <c r="H134" s="554" t="s">
        <v>1341</v>
      </c>
      <c r="I134" s="554" t="s">
        <v>2658</v>
      </c>
      <c r="J134" s="554">
        <v>0</v>
      </c>
    </row>
    <row r="135" spans="1:10" x14ac:dyDescent="0.35">
      <c r="A135" s="554" t="s">
        <v>6100</v>
      </c>
      <c r="B135" s="554" t="s">
        <v>6337</v>
      </c>
      <c r="C135" s="554" t="s">
        <v>6339</v>
      </c>
      <c r="E135" s="554" t="s">
        <v>1531</v>
      </c>
      <c r="F135" s="554" t="s">
        <v>1532</v>
      </c>
      <c r="G135" s="554" t="s">
        <v>2739</v>
      </c>
      <c r="H135" s="554" t="s">
        <v>1341</v>
      </c>
      <c r="I135" s="554" t="s">
        <v>2658</v>
      </c>
      <c r="J135" s="554">
        <v>0</v>
      </c>
    </row>
    <row r="136" spans="1:10" x14ac:dyDescent="0.35">
      <c r="A136" s="554" t="s">
        <v>6100</v>
      </c>
      <c r="B136" s="554" t="s">
        <v>6337</v>
      </c>
      <c r="C136" s="554" t="s">
        <v>6339</v>
      </c>
      <c r="E136" s="554" t="s">
        <v>1533</v>
      </c>
      <c r="F136" s="554" t="s">
        <v>1534</v>
      </c>
      <c r="G136" s="554" t="s">
        <v>2739</v>
      </c>
      <c r="H136" s="554" t="s">
        <v>1341</v>
      </c>
      <c r="I136" s="554" t="s">
        <v>2658</v>
      </c>
      <c r="J136" s="554">
        <v>0</v>
      </c>
    </row>
    <row r="137" spans="1:10" x14ac:dyDescent="0.35">
      <c r="A137" s="554" t="s">
        <v>6100</v>
      </c>
      <c r="B137" s="554" t="s">
        <v>6337</v>
      </c>
      <c r="C137" s="554" t="s">
        <v>6339</v>
      </c>
      <c r="E137" s="554" t="s">
        <v>1535</v>
      </c>
      <c r="F137" s="554" t="s">
        <v>1536</v>
      </c>
      <c r="G137" s="554" t="s">
        <v>2739</v>
      </c>
      <c r="H137" s="554" t="s">
        <v>1341</v>
      </c>
      <c r="I137" s="554" t="s">
        <v>2658</v>
      </c>
      <c r="J137" s="554">
        <v>0</v>
      </c>
    </row>
    <row r="138" spans="1:10" x14ac:dyDescent="0.35">
      <c r="A138" s="554" t="s">
        <v>6100</v>
      </c>
      <c r="B138" s="554" t="s">
        <v>6337</v>
      </c>
      <c r="C138" s="554" t="s">
        <v>6339</v>
      </c>
      <c r="E138" s="554" t="s">
        <v>1537</v>
      </c>
      <c r="F138" s="554" t="s">
        <v>1538</v>
      </c>
      <c r="G138" s="554" t="s">
        <v>2739</v>
      </c>
      <c r="H138" s="554" t="s">
        <v>1341</v>
      </c>
      <c r="I138" s="554" t="s">
        <v>2658</v>
      </c>
      <c r="J138" s="554">
        <v>0</v>
      </c>
    </row>
    <row r="139" spans="1:10" x14ac:dyDescent="0.35">
      <c r="A139" s="554" t="s">
        <v>6100</v>
      </c>
      <c r="B139" s="554" t="s">
        <v>6337</v>
      </c>
      <c r="C139" s="554" t="s">
        <v>6339</v>
      </c>
      <c r="E139" s="554" t="s">
        <v>1539</v>
      </c>
      <c r="F139" s="554" t="s">
        <v>1540</v>
      </c>
      <c r="G139" s="554" t="s">
        <v>2739</v>
      </c>
      <c r="H139" s="554" t="s">
        <v>1341</v>
      </c>
      <c r="I139" s="554" t="s">
        <v>2658</v>
      </c>
      <c r="J139" s="554">
        <v>0</v>
      </c>
    </row>
    <row r="140" spans="1:10" x14ac:dyDescent="0.35">
      <c r="A140" s="554" t="s">
        <v>6100</v>
      </c>
      <c r="B140" s="554" t="s">
        <v>6337</v>
      </c>
      <c r="C140" s="554" t="s">
        <v>6339</v>
      </c>
      <c r="E140" s="554" t="s">
        <v>1541</v>
      </c>
      <c r="F140" s="554" t="s">
        <v>1542</v>
      </c>
      <c r="G140" s="554" t="s">
        <v>2739</v>
      </c>
      <c r="H140" s="554" t="s">
        <v>1341</v>
      </c>
      <c r="I140" s="554" t="s">
        <v>2658</v>
      </c>
      <c r="J140" s="554">
        <v>0</v>
      </c>
    </row>
    <row r="141" spans="1:10" x14ac:dyDescent="0.35">
      <c r="A141" s="554" t="s">
        <v>6100</v>
      </c>
      <c r="B141" s="554" t="s">
        <v>6337</v>
      </c>
      <c r="C141" s="554" t="s">
        <v>6339</v>
      </c>
      <c r="E141" s="554" t="s">
        <v>1543</v>
      </c>
      <c r="F141" s="554" t="s">
        <v>1544</v>
      </c>
      <c r="G141" s="554" t="s">
        <v>2739</v>
      </c>
      <c r="H141" s="554" t="s">
        <v>1341</v>
      </c>
      <c r="I141" s="554" t="s">
        <v>2658</v>
      </c>
      <c r="J141" s="554">
        <v>0</v>
      </c>
    </row>
    <row r="142" spans="1:10" x14ac:dyDescent="0.35">
      <c r="A142" s="554" t="s">
        <v>6100</v>
      </c>
      <c r="B142" s="554" t="s">
        <v>6337</v>
      </c>
      <c r="C142" s="554" t="s">
        <v>6339</v>
      </c>
      <c r="E142" s="554" t="s">
        <v>1545</v>
      </c>
      <c r="F142" s="554" t="s">
        <v>1546</v>
      </c>
      <c r="G142" s="554" t="s">
        <v>2739</v>
      </c>
      <c r="H142" s="554" t="s">
        <v>1341</v>
      </c>
      <c r="I142" s="554" t="s">
        <v>2658</v>
      </c>
      <c r="J142" s="554">
        <v>0</v>
      </c>
    </row>
    <row r="143" spans="1:10" x14ac:dyDescent="0.35">
      <c r="A143" s="554" t="s">
        <v>6100</v>
      </c>
      <c r="B143" s="554" t="s">
        <v>6337</v>
      </c>
      <c r="C143" s="554" t="s">
        <v>6339</v>
      </c>
      <c r="E143" s="554" t="s">
        <v>1547</v>
      </c>
      <c r="F143" s="554" t="s">
        <v>1548</v>
      </c>
      <c r="G143" s="554" t="s">
        <v>2739</v>
      </c>
      <c r="H143" s="554" t="s">
        <v>1341</v>
      </c>
      <c r="I143" s="554" t="s">
        <v>2658</v>
      </c>
      <c r="J143" s="554">
        <v>0</v>
      </c>
    </row>
    <row r="144" spans="1:10" x14ac:dyDescent="0.35">
      <c r="A144" s="554" t="s">
        <v>6100</v>
      </c>
      <c r="B144" s="554" t="s">
        <v>6337</v>
      </c>
      <c r="C144" s="554" t="s">
        <v>6339</v>
      </c>
      <c r="E144" s="554" t="s">
        <v>1549</v>
      </c>
      <c r="F144" s="554" t="s">
        <v>1550</v>
      </c>
      <c r="G144" s="554" t="s">
        <v>2739</v>
      </c>
      <c r="H144" s="554" t="s">
        <v>1341</v>
      </c>
      <c r="I144" s="554" t="s">
        <v>2658</v>
      </c>
      <c r="J144" s="554">
        <v>0</v>
      </c>
    </row>
    <row r="145" spans="1:10" x14ac:dyDescent="0.35">
      <c r="A145" s="554" t="s">
        <v>6100</v>
      </c>
      <c r="B145" s="554" t="s">
        <v>6337</v>
      </c>
      <c r="C145" s="554" t="s">
        <v>6339</v>
      </c>
      <c r="E145" s="554" t="s">
        <v>1551</v>
      </c>
      <c r="F145" s="554" t="s">
        <v>1552</v>
      </c>
      <c r="G145" s="554" t="s">
        <v>2739</v>
      </c>
      <c r="H145" s="554" t="s">
        <v>1341</v>
      </c>
      <c r="I145" s="554" t="s">
        <v>2658</v>
      </c>
      <c r="J145" s="554">
        <v>0</v>
      </c>
    </row>
    <row r="146" spans="1:10" x14ac:dyDescent="0.35">
      <c r="A146" s="554" t="s">
        <v>6100</v>
      </c>
      <c r="B146" s="554" t="s">
        <v>6337</v>
      </c>
      <c r="C146" s="554" t="s">
        <v>6339</v>
      </c>
      <c r="E146" s="554" t="s">
        <v>1553</v>
      </c>
      <c r="F146" s="554" t="s">
        <v>1554</v>
      </c>
      <c r="G146" s="554" t="s">
        <v>2739</v>
      </c>
      <c r="H146" s="554" t="s">
        <v>1341</v>
      </c>
      <c r="I146" s="554" t="s">
        <v>2658</v>
      </c>
      <c r="J146" s="554">
        <v>0</v>
      </c>
    </row>
    <row r="147" spans="1:10" x14ac:dyDescent="0.35">
      <c r="A147" s="554" t="s">
        <v>6100</v>
      </c>
      <c r="B147" s="554" t="s">
        <v>6337</v>
      </c>
      <c r="C147" s="554" t="s">
        <v>6339</v>
      </c>
      <c r="E147" s="554" t="s">
        <v>1555</v>
      </c>
      <c r="F147" s="554" t="s">
        <v>2741</v>
      </c>
      <c r="G147" s="554" t="s">
        <v>2739</v>
      </c>
      <c r="H147" s="554" t="s">
        <v>1341</v>
      </c>
      <c r="I147" s="554" t="s">
        <v>2658</v>
      </c>
      <c r="J147" s="554">
        <v>0</v>
      </c>
    </row>
    <row r="148" spans="1:10" x14ac:dyDescent="0.35">
      <c r="A148" s="554" t="s">
        <v>6100</v>
      </c>
      <c r="B148" s="554" t="s">
        <v>6337</v>
      </c>
      <c r="C148" s="554" t="s">
        <v>6339</v>
      </c>
      <c r="E148" s="554" t="s">
        <v>1557</v>
      </c>
      <c r="F148" s="554" t="s">
        <v>1558</v>
      </c>
      <c r="G148" s="554" t="s">
        <v>2739</v>
      </c>
      <c r="H148" s="554" t="s">
        <v>1341</v>
      </c>
      <c r="I148" s="554" t="s">
        <v>2658</v>
      </c>
      <c r="J148" s="554">
        <v>0</v>
      </c>
    </row>
    <row r="149" spans="1:10" x14ac:dyDescent="0.35">
      <c r="A149" s="554" t="s">
        <v>6100</v>
      </c>
      <c r="B149" s="554" t="s">
        <v>6337</v>
      </c>
      <c r="C149" s="554" t="s">
        <v>6339</v>
      </c>
      <c r="E149" s="554" t="s">
        <v>1561</v>
      </c>
      <c r="F149" s="554" t="s">
        <v>1562</v>
      </c>
      <c r="G149" s="554" t="s">
        <v>2739</v>
      </c>
      <c r="H149" s="554" t="s">
        <v>1341</v>
      </c>
      <c r="I149" s="554" t="s">
        <v>2658</v>
      </c>
      <c r="J149" s="554">
        <v>0</v>
      </c>
    </row>
    <row r="150" spans="1:10" x14ac:dyDescent="0.35">
      <c r="A150" s="554" t="s">
        <v>6100</v>
      </c>
      <c r="B150" s="554" t="s">
        <v>6337</v>
      </c>
      <c r="C150" s="554" t="s">
        <v>6339</v>
      </c>
      <c r="E150" s="554" t="s">
        <v>1563</v>
      </c>
      <c r="F150" s="554" t="s">
        <v>1564</v>
      </c>
      <c r="G150" s="554" t="s">
        <v>2739</v>
      </c>
      <c r="H150" s="554" t="s">
        <v>1341</v>
      </c>
      <c r="I150" s="554" t="s">
        <v>2658</v>
      </c>
      <c r="J150" s="554">
        <v>0</v>
      </c>
    </row>
    <row r="151" spans="1:10" x14ac:dyDescent="0.35">
      <c r="A151" s="554" t="s">
        <v>6100</v>
      </c>
      <c r="B151" s="554" t="s">
        <v>6337</v>
      </c>
      <c r="C151" s="554" t="s">
        <v>6339</v>
      </c>
      <c r="E151" s="554" t="s">
        <v>1565</v>
      </c>
      <c r="F151" s="554" t="s">
        <v>1566</v>
      </c>
      <c r="G151" s="554" t="s">
        <v>2739</v>
      </c>
      <c r="H151" s="554" t="s">
        <v>1341</v>
      </c>
      <c r="I151" s="554" t="s">
        <v>2658</v>
      </c>
      <c r="J151" s="554">
        <v>0</v>
      </c>
    </row>
    <row r="152" spans="1:10" x14ac:dyDescent="0.35">
      <c r="A152" s="554" t="s">
        <v>6100</v>
      </c>
      <c r="B152" s="554" t="s">
        <v>6337</v>
      </c>
      <c r="C152" s="554" t="s">
        <v>6339</v>
      </c>
      <c r="E152" s="554" t="s">
        <v>1567</v>
      </c>
      <c r="F152" s="554" t="s">
        <v>1568</v>
      </c>
      <c r="G152" s="554" t="s">
        <v>2739</v>
      </c>
      <c r="H152" s="554" t="s">
        <v>1341</v>
      </c>
      <c r="I152" s="554" t="s">
        <v>2658</v>
      </c>
      <c r="J152" s="554">
        <v>0</v>
      </c>
    </row>
    <row r="153" spans="1:10" x14ac:dyDescent="0.35">
      <c r="A153" s="554" t="s">
        <v>6100</v>
      </c>
      <c r="B153" s="554" t="s">
        <v>6337</v>
      </c>
      <c r="C153" s="554" t="s">
        <v>6339</v>
      </c>
      <c r="E153" s="554" t="s">
        <v>1569</v>
      </c>
      <c r="F153" s="554" t="s">
        <v>1570</v>
      </c>
      <c r="G153" s="554" t="s">
        <v>2739</v>
      </c>
      <c r="H153" s="554" t="s">
        <v>1341</v>
      </c>
      <c r="I153" s="554" t="s">
        <v>2658</v>
      </c>
      <c r="J153" s="554">
        <v>0</v>
      </c>
    </row>
    <row r="154" spans="1:10" x14ac:dyDescent="0.35">
      <c r="A154" s="554" t="s">
        <v>6100</v>
      </c>
      <c r="B154" s="554" t="s">
        <v>6337</v>
      </c>
      <c r="C154" s="554" t="s">
        <v>6339</v>
      </c>
      <c r="E154" s="554" t="s">
        <v>1571</v>
      </c>
      <c r="F154" s="554" t="s">
        <v>1572</v>
      </c>
      <c r="G154" s="554" t="s">
        <v>2739</v>
      </c>
      <c r="H154" s="554" t="s">
        <v>1341</v>
      </c>
      <c r="I154" s="554" t="s">
        <v>2658</v>
      </c>
      <c r="J154" s="554">
        <v>0</v>
      </c>
    </row>
    <row r="155" spans="1:10" x14ac:dyDescent="0.35">
      <c r="A155" s="554" t="s">
        <v>6100</v>
      </c>
      <c r="B155" s="554" t="s">
        <v>6337</v>
      </c>
      <c r="C155" s="554" t="s">
        <v>6339</v>
      </c>
      <c r="E155" s="554" t="s">
        <v>1573</v>
      </c>
      <c r="F155" s="554" t="s">
        <v>1574</v>
      </c>
      <c r="G155" s="554" t="s">
        <v>2739</v>
      </c>
      <c r="H155" s="554" t="s">
        <v>1341</v>
      </c>
      <c r="I155" s="554" t="s">
        <v>2658</v>
      </c>
      <c r="J155" s="554">
        <v>0</v>
      </c>
    </row>
    <row r="156" spans="1:10" x14ac:dyDescent="0.35">
      <c r="A156" s="554" t="s">
        <v>6100</v>
      </c>
      <c r="B156" s="554" t="s">
        <v>6337</v>
      </c>
      <c r="C156" s="554" t="s">
        <v>6339</v>
      </c>
      <c r="E156" s="554" t="s">
        <v>1575</v>
      </c>
      <c r="F156" s="554" t="s">
        <v>1576</v>
      </c>
      <c r="G156" s="554" t="s">
        <v>2739</v>
      </c>
      <c r="H156" s="554" t="s">
        <v>1341</v>
      </c>
      <c r="I156" s="554" t="s">
        <v>2658</v>
      </c>
      <c r="J156" s="554">
        <v>0</v>
      </c>
    </row>
    <row r="157" spans="1:10" x14ac:dyDescent="0.35">
      <c r="A157" s="554" t="s">
        <v>6100</v>
      </c>
      <c r="B157" s="554" t="s">
        <v>6337</v>
      </c>
      <c r="C157" s="554" t="s">
        <v>6339</v>
      </c>
      <c r="E157" s="554" t="s">
        <v>1577</v>
      </c>
      <c r="F157" s="554" t="s">
        <v>1578</v>
      </c>
      <c r="G157" s="554" t="s">
        <v>2739</v>
      </c>
      <c r="H157" s="554" t="s">
        <v>1341</v>
      </c>
      <c r="I157" s="554" t="s">
        <v>2658</v>
      </c>
      <c r="J157" s="554">
        <v>0</v>
      </c>
    </row>
    <row r="158" spans="1:10" x14ac:dyDescent="0.35">
      <c r="A158" s="554" t="s">
        <v>6100</v>
      </c>
      <c r="B158" s="554" t="s">
        <v>6337</v>
      </c>
      <c r="C158" s="554" t="s">
        <v>6339</v>
      </c>
      <c r="E158" s="554" t="s">
        <v>1579</v>
      </c>
      <c r="F158" s="554" t="s">
        <v>1580</v>
      </c>
      <c r="G158" s="554" t="s">
        <v>2739</v>
      </c>
      <c r="H158" s="554" t="s">
        <v>1341</v>
      </c>
      <c r="I158" s="554" t="s">
        <v>2658</v>
      </c>
      <c r="J158" s="554">
        <v>0</v>
      </c>
    </row>
    <row r="159" spans="1:10" x14ac:dyDescent="0.35">
      <c r="A159" s="554" t="s">
        <v>6100</v>
      </c>
      <c r="B159" s="554" t="s">
        <v>6337</v>
      </c>
      <c r="C159" s="554" t="s">
        <v>6339</v>
      </c>
      <c r="E159" s="554" t="s">
        <v>1581</v>
      </c>
      <c r="F159" s="554" t="s">
        <v>1582</v>
      </c>
      <c r="G159" s="554" t="s">
        <v>2739</v>
      </c>
      <c r="H159" s="554" t="s">
        <v>1341</v>
      </c>
      <c r="I159" s="554" t="s">
        <v>2658</v>
      </c>
      <c r="J159" s="554">
        <v>0</v>
      </c>
    </row>
    <row r="160" spans="1:10" x14ac:dyDescent="0.35">
      <c r="A160" s="554" t="s">
        <v>6100</v>
      </c>
      <c r="B160" s="554" t="s">
        <v>6337</v>
      </c>
      <c r="C160" s="554" t="s">
        <v>6339</v>
      </c>
      <c r="E160" s="554" t="s">
        <v>1583</v>
      </c>
      <c r="F160" s="554" t="s">
        <v>1584</v>
      </c>
      <c r="G160" s="554" t="s">
        <v>2739</v>
      </c>
      <c r="H160" s="554" t="s">
        <v>1341</v>
      </c>
      <c r="I160" s="554" t="s">
        <v>2658</v>
      </c>
      <c r="J160" s="554">
        <v>0</v>
      </c>
    </row>
    <row r="161" spans="1:10" x14ac:dyDescent="0.35">
      <c r="A161" s="554" t="s">
        <v>6100</v>
      </c>
      <c r="B161" s="554" t="s">
        <v>6337</v>
      </c>
      <c r="C161" s="554" t="s">
        <v>6340</v>
      </c>
      <c r="E161" s="554" t="s">
        <v>1585</v>
      </c>
      <c r="F161" s="554" t="s">
        <v>1586</v>
      </c>
      <c r="G161" s="554" t="s">
        <v>2745</v>
      </c>
      <c r="H161" s="554" t="s">
        <v>1341</v>
      </c>
      <c r="I161" s="554" t="s">
        <v>2658</v>
      </c>
      <c r="J161" s="554">
        <v>0</v>
      </c>
    </row>
    <row r="162" spans="1:10" x14ac:dyDescent="0.35">
      <c r="A162" s="554" t="s">
        <v>6100</v>
      </c>
      <c r="B162" s="554" t="s">
        <v>6337</v>
      </c>
      <c r="C162" s="554" t="s">
        <v>6340</v>
      </c>
      <c r="E162" s="554" t="s">
        <v>1589</v>
      </c>
      <c r="F162" s="554" t="s">
        <v>1590</v>
      </c>
      <c r="G162" s="554" t="s">
        <v>2745</v>
      </c>
      <c r="H162" s="554" t="s">
        <v>1341</v>
      </c>
      <c r="I162" s="554" t="s">
        <v>2658</v>
      </c>
      <c r="J162" s="554">
        <v>0</v>
      </c>
    </row>
    <row r="163" spans="1:10" x14ac:dyDescent="0.35">
      <c r="A163" s="554" t="s">
        <v>6100</v>
      </c>
      <c r="B163" s="554" t="s">
        <v>6337</v>
      </c>
      <c r="C163" s="554" t="s">
        <v>6340</v>
      </c>
      <c r="E163" s="554" t="s">
        <v>1591</v>
      </c>
      <c r="F163" s="554" t="s">
        <v>1592</v>
      </c>
      <c r="G163" s="554" t="s">
        <v>2745</v>
      </c>
      <c r="H163" s="554" t="s">
        <v>1341</v>
      </c>
      <c r="I163" s="554" t="s">
        <v>2658</v>
      </c>
      <c r="J163" s="554">
        <v>0</v>
      </c>
    </row>
    <row r="164" spans="1:10" x14ac:dyDescent="0.35">
      <c r="A164" s="554" t="s">
        <v>6100</v>
      </c>
      <c r="B164" s="554" t="s">
        <v>6337</v>
      </c>
      <c r="C164" s="554" t="s">
        <v>6340</v>
      </c>
      <c r="E164" s="554" t="s">
        <v>1593</v>
      </c>
      <c r="F164" s="554" t="s">
        <v>1594</v>
      </c>
      <c r="G164" s="554" t="s">
        <v>2745</v>
      </c>
      <c r="H164" s="554" t="s">
        <v>1341</v>
      </c>
      <c r="I164" s="554" t="s">
        <v>2658</v>
      </c>
      <c r="J164" s="554">
        <v>0</v>
      </c>
    </row>
    <row r="165" spans="1:10" x14ac:dyDescent="0.35">
      <c r="A165" s="554" t="s">
        <v>6100</v>
      </c>
      <c r="B165" s="554" t="s">
        <v>6337</v>
      </c>
      <c r="C165" s="554" t="s">
        <v>6340</v>
      </c>
      <c r="E165" s="554" t="s">
        <v>1596</v>
      </c>
      <c r="F165" s="554" t="s">
        <v>1597</v>
      </c>
      <c r="G165" s="554" t="s">
        <v>2745</v>
      </c>
      <c r="H165" s="554" t="s">
        <v>1341</v>
      </c>
      <c r="I165" s="554" t="s">
        <v>2658</v>
      </c>
      <c r="J165" s="554">
        <v>0</v>
      </c>
    </row>
    <row r="166" spans="1:10" x14ac:dyDescent="0.35">
      <c r="A166" s="554" t="s">
        <v>6100</v>
      </c>
      <c r="B166" s="554" t="s">
        <v>6337</v>
      </c>
      <c r="C166" s="554" t="s">
        <v>6340</v>
      </c>
      <c r="E166" s="554" t="s">
        <v>1598</v>
      </c>
      <c r="F166" s="554" t="s">
        <v>1599</v>
      </c>
      <c r="G166" s="554" t="s">
        <v>2745</v>
      </c>
      <c r="H166" s="554" t="s">
        <v>1341</v>
      </c>
      <c r="I166" s="554" t="s">
        <v>2658</v>
      </c>
      <c r="J166" s="554">
        <v>0</v>
      </c>
    </row>
    <row r="167" spans="1:10" x14ac:dyDescent="0.35">
      <c r="A167" s="554" t="s">
        <v>6100</v>
      </c>
      <c r="B167" s="554" t="s">
        <v>6337</v>
      </c>
      <c r="C167" s="554" t="s">
        <v>6340</v>
      </c>
      <c r="E167" s="554" t="s">
        <v>1603</v>
      </c>
      <c r="F167" s="554" t="s">
        <v>1604</v>
      </c>
      <c r="G167" s="554" t="s">
        <v>2745</v>
      </c>
      <c r="H167" s="554" t="s">
        <v>1341</v>
      </c>
      <c r="I167" s="554" t="s">
        <v>2658</v>
      </c>
      <c r="J167" s="554">
        <v>0</v>
      </c>
    </row>
    <row r="168" spans="1:10" x14ac:dyDescent="0.35">
      <c r="A168" s="554" t="s">
        <v>6100</v>
      </c>
      <c r="B168" s="554" t="s">
        <v>6337</v>
      </c>
      <c r="C168" s="554" t="s">
        <v>6340</v>
      </c>
      <c r="E168" s="554" t="s">
        <v>1605</v>
      </c>
      <c r="F168" s="554" t="s">
        <v>1606</v>
      </c>
      <c r="G168" s="554" t="s">
        <v>2745</v>
      </c>
      <c r="H168" s="554" t="s">
        <v>1341</v>
      </c>
      <c r="I168" s="554" t="s">
        <v>2658</v>
      </c>
      <c r="J168" s="554">
        <v>0</v>
      </c>
    </row>
    <row r="169" spans="1:10" x14ac:dyDescent="0.35">
      <c r="A169" s="554" t="s">
        <v>6100</v>
      </c>
      <c r="B169" s="554" t="s">
        <v>6337</v>
      </c>
      <c r="C169" s="554" t="s">
        <v>6340</v>
      </c>
      <c r="E169" s="554" t="s">
        <v>1607</v>
      </c>
      <c r="F169" s="554" t="s">
        <v>1608</v>
      </c>
      <c r="G169" s="554" t="s">
        <v>2745</v>
      </c>
      <c r="H169" s="554" t="s">
        <v>1341</v>
      </c>
      <c r="I169" s="554" t="s">
        <v>2658</v>
      </c>
      <c r="J169" s="554">
        <v>0</v>
      </c>
    </row>
    <row r="170" spans="1:10" x14ac:dyDescent="0.35">
      <c r="A170" s="554" t="s">
        <v>6100</v>
      </c>
      <c r="B170" s="554" t="s">
        <v>6337</v>
      </c>
      <c r="C170" s="554" t="s">
        <v>6340</v>
      </c>
      <c r="E170" s="554" t="s">
        <v>1609</v>
      </c>
      <c r="F170" s="554" t="s">
        <v>1610</v>
      </c>
      <c r="G170" s="554" t="s">
        <v>2745</v>
      </c>
      <c r="H170" s="554" t="s">
        <v>1341</v>
      </c>
      <c r="I170" s="554" t="s">
        <v>2658</v>
      </c>
      <c r="J170" s="554">
        <v>0</v>
      </c>
    </row>
    <row r="171" spans="1:10" x14ac:dyDescent="0.35">
      <c r="A171" s="554" t="s">
        <v>6100</v>
      </c>
      <c r="B171" s="554" t="s">
        <v>6337</v>
      </c>
      <c r="C171" s="554" t="s">
        <v>6340</v>
      </c>
      <c r="E171" s="554" t="s">
        <v>1611</v>
      </c>
      <c r="F171" s="554" t="s">
        <v>1612</v>
      </c>
      <c r="G171" s="554" t="s">
        <v>2745</v>
      </c>
      <c r="H171" s="554" t="s">
        <v>1341</v>
      </c>
      <c r="I171" s="554" t="s">
        <v>2658</v>
      </c>
      <c r="J171" s="554">
        <v>0</v>
      </c>
    </row>
    <row r="172" spans="1:10" x14ac:dyDescent="0.35">
      <c r="A172" s="554" t="s">
        <v>6100</v>
      </c>
      <c r="B172" s="554" t="s">
        <v>6337</v>
      </c>
      <c r="C172" s="554" t="s">
        <v>6340</v>
      </c>
      <c r="E172" s="554" t="s">
        <v>1613</v>
      </c>
      <c r="F172" s="554" t="s">
        <v>1614</v>
      </c>
      <c r="G172" s="554" t="s">
        <v>2745</v>
      </c>
      <c r="H172" s="554" t="s">
        <v>1341</v>
      </c>
      <c r="I172" s="554" t="s">
        <v>2658</v>
      </c>
      <c r="J172" s="554">
        <v>0</v>
      </c>
    </row>
    <row r="173" spans="1:10" x14ac:dyDescent="0.35">
      <c r="A173" s="554" t="s">
        <v>6100</v>
      </c>
      <c r="B173" s="554" t="s">
        <v>6337</v>
      </c>
      <c r="C173" s="554" t="s">
        <v>6340</v>
      </c>
      <c r="E173" s="554" t="s">
        <v>1615</v>
      </c>
      <c r="F173" s="554" t="s">
        <v>1616</v>
      </c>
      <c r="G173" s="554" t="s">
        <v>2745</v>
      </c>
      <c r="H173" s="554" t="s">
        <v>1341</v>
      </c>
      <c r="I173" s="554" t="s">
        <v>2658</v>
      </c>
      <c r="J173" s="554">
        <v>0</v>
      </c>
    </row>
    <row r="174" spans="1:10" x14ac:dyDescent="0.35">
      <c r="A174" s="554" t="s">
        <v>6100</v>
      </c>
      <c r="B174" s="554" t="s">
        <v>6337</v>
      </c>
      <c r="C174" s="554" t="s">
        <v>6340</v>
      </c>
      <c r="E174" s="554" t="s">
        <v>1617</v>
      </c>
      <c r="F174" s="554" t="s">
        <v>1618</v>
      </c>
      <c r="G174" s="554" t="s">
        <v>2745</v>
      </c>
      <c r="H174" s="554" t="s">
        <v>1341</v>
      </c>
      <c r="I174" s="554" t="s">
        <v>2658</v>
      </c>
      <c r="J174" s="554">
        <v>0</v>
      </c>
    </row>
    <row r="175" spans="1:10" x14ac:dyDescent="0.35">
      <c r="A175" s="554" t="s">
        <v>6100</v>
      </c>
      <c r="B175" s="554" t="s">
        <v>6337</v>
      </c>
      <c r="C175" s="554" t="s">
        <v>6340</v>
      </c>
      <c r="E175" s="554" t="s">
        <v>1619</v>
      </c>
      <c r="F175" s="554" t="s">
        <v>1620</v>
      </c>
      <c r="G175" s="554" t="s">
        <v>2745</v>
      </c>
      <c r="H175" s="554" t="s">
        <v>1341</v>
      </c>
      <c r="I175" s="554" t="s">
        <v>2658</v>
      </c>
      <c r="J175" s="554">
        <v>0</v>
      </c>
    </row>
    <row r="176" spans="1:10" x14ac:dyDescent="0.35">
      <c r="A176" s="554" t="s">
        <v>6100</v>
      </c>
      <c r="B176" s="554" t="s">
        <v>6337</v>
      </c>
      <c r="C176" s="554" t="s">
        <v>6340</v>
      </c>
      <c r="E176" s="554" t="s">
        <v>1621</v>
      </c>
      <c r="F176" s="554" t="s">
        <v>1622</v>
      </c>
      <c r="G176" s="554" t="s">
        <v>2745</v>
      </c>
      <c r="H176" s="554" t="s">
        <v>1341</v>
      </c>
      <c r="I176" s="554" t="s">
        <v>2658</v>
      </c>
      <c r="J176" s="554">
        <v>0</v>
      </c>
    </row>
    <row r="177" spans="1:10" x14ac:dyDescent="0.35">
      <c r="A177" s="554" t="s">
        <v>6100</v>
      </c>
      <c r="B177" s="554" t="s">
        <v>6337</v>
      </c>
      <c r="C177" s="554" t="s">
        <v>6340</v>
      </c>
      <c r="E177" s="554" t="s">
        <v>1623</v>
      </c>
      <c r="F177" s="554" t="s">
        <v>1624</v>
      </c>
      <c r="G177" s="554" t="s">
        <v>2745</v>
      </c>
      <c r="H177" s="554" t="s">
        <v>1341</v>
      </c>
      <c r="I177" s="554" t="s">
        <v>2658</v>
      </c>
      <c r="J177" s="554">
        <v>0</v>
      </c>
    </row>
    <row r="178" spans="1:10" x14ac:dyDescent="0.35">
      <c r="A178" s="554" t="s">
        <v>6100</v>
      </c>
      <c r="B178" s="554" t="s">
        <v>6337</v>
      </c>
      <c r="C178" s="554" t="s">
        <v>6340</v>
      </c>
      <c r="E178" s="554" t="s">
        <v>1625</v>
      </c>
      <c r="F178" s="554" t="s">
        <v>1626</v>
      </c>
      <c r="G178" s="554" t="s">
        <v>2745</v>
      </c>
      <c r="H178" s="554" t="s">
        <v>1341</v>
      </c>
      <c r="I178" s="554" t="s">
        <v>2658</v>
      </c>
      <c r="J178" s="554">
        <v>0</v>
      </c>
    </row>
    <row r="179" spans="1:10" x14ac:dyDescent="0.35">
      <c r="A179" s="554" t="s">
        <v>6100</v>
      </c>
      <c r="B179" s="554" t="s">
        <v>6337</v>
      </c>
      <c r="C179" s="554" t="s">
        <v>6340</v>
      </c>
      <c r="E179" s="554" t="s">
        <v>1627</v>
      </c>
      <c r="F179" s="554" t="s">
        <v>1628</v>
      </c>
      <c r="G179" s="554" t="s">
        <v>2745</v>
      </c>
      <c r="H179" s="554" t="s">
        <v>1341</v>
      </c>
      <c r="I179" s="554" t="s">
        <v>2658</v>
      </c>
      <c r="J179" s="554">
        <v>0</v>
      </c>
    </row>
    <row r="180" spans="1:10" x14ac:dyDescent="0.35">
      <c r="A180" s="554" t="s">
        <v>6100</v>
      </c>
      <c r="B180" s="554" t="s">
        <v>6337</v>
      </c>
      <c r="C180" s="554" t="s">
        <v>6340</v>
      </c>
      <c r="E180" s="554" t="s">
        <v>1629</v>
      </c>
      <c r="F180" s="554" t="s">
        <v>1630</v>
      </c>
      <c r="G180" s="554" t="s">
        <v>2745</v>
      </c>
      <c r="H180" s="554" t="s">
        <v>1341</v>
      </c>
      <c r="I180" s="554" t="s">
        <v>2658</v>
      </c>
      <c r="J180" s="554">
        <v>0</v>
      </c>
    </row>
    <row r="181" spans="1:10" x14ac:dyDescent="0.35">
      <c r="A181" s="554" t="s">
        <v>6100</v>
      </c>
      <c r="B181" s="554" t="s">
        <v>6337</v>
      </c>
      <c r="C181" s="554" t="s">
        <v>6340</v>
      </c>
      <c r="E181" s="554" t="s">
        <v>1631</v>
      </c>
      <c r="F181" s="554" t="s">
        <v>1632</v>
      </c>
      <c r="G181" s="554" t="s">
        <v>2745</v>
      </c>
      <c r="H181" s="554" t="s">
        <v>1341</v>
      </c>
      <c r="I181" s="554" t="s">
        <v>2658</v>
      </c>
      <c r="J181" s="554">
        <v>0</v>
      </c>
    </row>
    <row r="182" spans="1:10" x14ac:dyDescent="0.35">
      <c r="A182" s="554" t="s">
        <v>6100</v>
      </c>
      <c r="B182" s="554" t="s">
        <v>6337</v>
      </c>
      <c r="C182" s="554" t="s">
        <v>6340</v>
      </c>
      <c r="E182" s="554" t="s">
        <v>1633</v>
      </c>
      <c r="F182" s="554" t="s">
        <v>1634</v>
      </c>
      <c r="G182" s="554" t="s">
        <v>2745</v>
      </c>
      <c r="H182" s="554" t="s">
        <v>1341</v>
      </c>
      <c r="I182" s="554" t="s">
        <v>2658</v>
      </c>
      <c r="J182" s="554">
        <v>0</v>
      </c>
    </row>
    <row r="183" spans="1:10" x14ac:dyDescent="0.35">
      <c r="A183" s="554" t="s">
        <v>6100</v>
      </c>
      <c r="B183" s="554" t="s">
        <v>6337</v>
      </c>
      <c r="C183" s="554" t="s">
        <v>6340</v>
      </c>
      <c r="E183" s="554" t="s">
        <v>1635</v>
      </c>
      <c r="F183" s="554" t="s">
        <v>1636</v>
      </c>
      <c r="G183" s="554" t="s">
        <v>2745</v>
      </c>
      <c r="H183" s="554" t="s">
        <v>1341</v>
      </c>
      <c r="I183" s="554" t="s">
        <v>2658</v>
      </c>
      <c r="J183" s="554">
        <v>0</v>
      </c>
    </row>
    <row r="184" spans="1:10" x14ac:dyDescent="0.35">
      <c r="A184" s="554" t="s">
        <v>6100</v>
      </c>
      <c r="B184" s="554" t="s">
        <v>6337</v>
      </c>
      <c r="C184" s="554" t="s">
        <v>6340</v>
      </c>
      <c r="E184" s="554" t="s">
        <v>1637</v>
      </c>
      <c r="F184" s="554" t="s">
        <v>1638</v>
      </c>
      <c r="G184" s="554" t="s">
        <v>2745</v>
      </c>
      <c r="H184" s="554" t="s">
        <v>1341</v>
      </c>
      <c r="I184" s="554" t="s">
        <v>2658</v>
      </c>
      <c r="J184" s="554">
        <v>0</v>
      </c>
    </row>
    <row r="185" spans="1:10" x14ac:dyDescent="0.35">
      <c r="A185" s="554" t="s">
        <v>6100</v>
      </c>
      <c r="B185" s="554" t="s">
        <v>6337</v>
      </c>
      <c r="C185" s="554" t="s">
        <v>6340</v>
      </c>
      <c r="E185" s="554" t="s">
        <v>1639</v>
      </c>
      <c r="F185" s="554" t="s">
        <v>1640</v>
      </c>
      <c r="G185" s="554" t="s">
        <v>2745</v>
      </c>
      <c r="H185" s="554" t="s">
        <v>1341</v>
      </c>
      <c r="I185" s="554" t="s">
        <v>2658</v>
      </c>
      <c r="J185" s="554">
        <v>0</v>
      </c>
    </row>
    <row r="186" spans="1:10" x14ac:dyDescent="0.35">
      <c r="A186" s="554" t="s">
        <v>6100</v>
      </c>
      <c r="B186" s="554" t="s">
        <v>6337</v>
      </c>
      <c r="C186" s="554" t="s">
        <v>6340</v>
      </c>
      <c r="E186" s="554" t="s">
        <v>1641</v>
      </c>
      <c r="F186" s="554" t="s">
        <v>1642</v>
      </c>
      <c r="G186" s="554" t="s">
        <v>2745</v>
      </c>
      <c r="H186" s="554" t="s">
        <v>1341</v>
      </c>
      <c r="I186" s="554" t="s">
        <v>2658</v>
      </c>
      <c r="J186" s="554">
        <v>0</v>
      </c>
    </row>
    <row r="187" spans="1:10" x14ac:dyDescent="0.35">
      <c r="A187" s="554" t="s">
        <v>6100</v>
      </c>
      <c r="B187" s="554" t="s">
        <v>6337</v>
      </c>
      <c r="C187" s="554" t="s">
        <v>6340</v>
      </c>
      <c r="E187" s="554" t="s">
        <v>1643</v>
      </c>
      <c r="F187" s="554" t="s">
        <v>1644</v>
      </c>
      <c r="G187" s="554" t="s">
        <v>2745</v>
      </c>
      <c r="H187" s="554" t="s">
        <v>1341</v>
      </c>
      <c r="I187" s="554" t="s">
        <v>2658</v>
      </c>
      <c r="J187" s="554">
        <v>0</v>
      </c>
    </row>
    <row r="188" spans="1:10" x14ac:dyDescent="0.35">
      <c r="A188" s="554" t="s">
        <v>6100</v>
      </c>
      <c r="B188" s="554" t="s">
        <v>6337</v>
      </c>
      <c r="C188" s="554" t="s">
        <v>6340</v>
      </c>
      <c r="E188" s="554" t="s">
        <v>1645</v>
      </c>
      <c r="F188" s="554" t="s">
        <v>1646</v>
      </c>
      <c r="G188" s="554" t="s">
        <v>2745</v>
      </c>
      <c r="H188" s="554" t="s">
        <v>1341</v>
      </c>
      <c r="I188" s="554" t="s">
        <v>2658</v>
      </c>
      <c r="J188" s="554">
        <v>0</v>
      </c>
    </row>
    <row r="189" spans="1:10" x14ac:dyDescent="0.35">
      <c r="A189" s="554" t="s">
        <v>6100</v>
      </c>
      <c r="B189" s="554" t="s">
        <v>6337</v>
      </c>
      <c r="C189" s="554" t="s">
        <v>6340</v>
      </c>
      <c r="E189" s="554" t="s">
        <v>1647</v>
      </c>
      <c r="F189" s="554" t="s">
        <v>1648</v>
      </c>
      <c r="G189" s="554" t="s">
        <v>2745</v>
      </c>
      <c r="H189" s="554" t="s">
        <v>1341</v>
      </c>
      <c r="I189" s="554" t="s">
        <v>2658</v>
      </c>
      <c r="J189" s="554">
        <v>0</v>
      </c>
    </row>
    <row r="190" spans="1:10" x14ac:dyDescent="0.35">
      <c r="A190" s="554" t="s">
        <v>6100</v>
      </c>
      <c r="B190" s="554" t="s">
        <v>6337</v>
      </c>
      <c r="C190" s="554" t="s">
        <v>6340</v>
      </c>
      <c r="E190" s="554" t="s">
        <v>1649</v>
      </c>
      <c r="F190" s="554" t="s">
        <v>1650</v>
      </c>
      <c r="G190" s="554" t="s">
        <v>2745</v>
      </c>
      <c r="H190" s="554" t="s">
        <v>1341</v>
      </c>
      <c r="I190" s="554" t="s">
        <v>2658</v>
      </c>
      <c r="J190" s="554">
        <v>0</v>
      </c>
    </row>
    <row r="191" spans="1:10" x14ac:dyDescent="0.35">
      <c r="A191" s="554" t="s">
        <v>6100</v>
      </c>
      <c r="B191" s="554" t="s">
        <v>6337</v>
      </c>
      <c r="C191" s="554" t="s">
        <v>6340</v>
      </c>
      <c r="E191" s="554" t="s">
        <v>1652</v>
      </c>
      <c r="F191" s="554" t="s">
        <v>1653</v>
      </c>
      <c r="G191" s="554" t="s">
        <v>2745</v>
      </c>
      <c r="H191" s="554" t="s">
        <v>1341</v>
      </c>
      <c r="I191" s="554" t="s">
        <v>2658</v>
      </c>
      <c r="J191" s="554">
        <v>0</v>
      </c>
    </row>
    <row r="192" spans="1:10" x14ac:dyDescent="0.35">
      <c r="A192" s="554" t="s">
        <v>6100</v>
      </c>
      <c r="B192" s="554" t="s">
        <v>6337</v>
      </c>
      <c r="C192" s="554" t="s">
        <v>6340</v>
      </c>
      <c r="E192" s="554" t="s">
        <v>1655</v>
      </c>
      <c r="F192" s="554" t="s">
        <v>1656</v>
      </c>
      <c r="G192" s="554" t="s">
        <v>2745</v>
      </c>
      <c r="H192" s="554" t="s">
        <v>1341</v>
      </c>
      <c r="I192" s="554" t="s">
        <v>2658</v>
      </c>
      <c r="J192" s="554">
        <v>0</v>
      </c>
    </row>
    <row r="193" spans="1:11" x14ac:dyDescent="0.35">
      <c r="A193" s="554" t="s">
        <v>6100</v>
      </c>
      <c r="B193" s="554" t="s">
        <v>6337</v>
      </c>
      <c r="C193" s="554" t="s">
        <v>6340</v>
      </c>
      <c r="E193" s="554" t="s">
        <v>1657</v>
      </c>
      <c r="F193" s="554" t="s">
        <v>1658</v>
      </c>
      <c r="G193" s="554" t="s">
        <v>2745</v>
      </c>
      <c r="H193" s="554" t="s">
        <v>1341</v>
      </c>
      <c r="I193" s="554" t="s">
        <v>2658</v>
      </c>
      <c r="J193" s="554">
        <v>0</v>
      </c>
    </row>
    <row r="194" spans="1:11" x14ac:dyDescent="0.35">
      <c r="A194" s="554" t="s">
        <v>6100</v>
      </c>
      <c r="B194" s="554" t="s">
        <v>6337</v>
      </c>
      <c r="C194" s="554" t="s">
        <v>6341</v>
      </c>
      <c r="E194" s="554" t="s">
        <v>1659</v>
      </c>
      <c r="F194" s="554" t="s">
        <v>1660</v>
      </c>
      <c r="G194" s="554" t="s">
        <v>2749</v>
      </c>
      <c r="H194" s="554" t="s">
        <v>1341</v>
      </c>
      <c r="I194" s="554" t="s">
        <v>2658</v>
      </c>
      <c r="J194" s="554">
        <v>0</v>
      </c>
    </row>
    <row r="195" spans="1:11" x14ac:dyDescent="0.35">
      <c r="A195" s="554" t="s">
        <v>6100</v>
      </c>
      <c r="B195" s="554" t="s">
        <v>6337</v>
      </c>
      <c r="C195" s="554" t="s">
        <v>6341</v>
      </c>
      <c r="E195" s="554" t="s">
        <v>1661</v>
      </c>
      <c r="F195" s="554" t="s">
        <v>1662</v>
      </c>
      <c r="G195" s="554" t="s">
        <v>2749</v>
      </c>
      <c r="H195" s="554" t="s">
        <v>1341</v>
      </c>
      <c r="I195" s="554" t="s">
        <v>2658</v>
      </c>
      <c r="J195" s="554">
        <v>0</v>
      </c>
    </row>
    <row r="196" spans="1:11" x14ac:dyDescent="0.35">
      <c r="A196" s="554" t="s">
        <v>6100</v>
      </c>
      <c r="B196" s="554" t="s">
        <v>6337</v>
      </c>
      <c r="C196" s="554" t="s">
        <v>6341</v>
      </c>
      <c r="E196" s="554" t="s">
        <v>1665</v>
      </c>
      <c r="F196" s="554" t="s">
        <v>1666</v>
      </c>
      <c r="G196" s="554" t="s">
        <v>2749</v>
      </c>
      <c r="H196" s="554" t="s">
        <v>1341</v>
      </c>
      <c r="I196" s="554" t="s">
        <v>2658</v>
      </c>
      <c r="J196" s="554">
        <v>0</v>
      </c>
    </row>
    <row r="197" spans="1:11" x14ac:dyDescent="0.35">
      <c r="A197" s="554" t="s">
        <v>6100</v>
      </c>
      <c r="B197" s="554" t="s">
        <v>6337</v>
      </c>
      <c r="C197" s="554" t="s">
        <v>6341</v>
      </c>
      <c r="E197" s="554" t="s">
        <v>1669</v>
      </c>
      <c r="F197" s="554" t="s">
        <v>1670</v>
      </c>
      <c r="G197" s="554" t="s">
        <v>2749</v>
      </c>
      <c r="H197" s="554" t="s">
        <v>1341</v>
      </c>
      <c r="I197" s="554" t="s">
        <v>2658</v>
      </c>
      <c r="J197" s="554">
        <v>0</v>
      </c>
    </row>
    <row r="198" spans="1:11" x14ac:dyDescent="0.35">
      <c r="A198" s="554" t="s">
        <v>6100</v>
      </c>
      <c r="B198" s="554" t="s">
        <v>6337</v>
      </c>
      <c r="C198" s="554" t="s">
        <v>6341</v>
      </c>
      <c r="E198" s="554" t="s">
        <v>1671</v>
      </c>
      <c r="F198" s="554" t="s">
        <v>1672</v>
      </c>
      <c r="G198" s="554" t="s">
        <v>2749</v>
      </c>
      <c r="H198" s="554" t="s">
        <v>1341</v>
      </c>
      <c r="I198" s="554" t="s">
        <v>2658</v>
      </c>
      <c r="J198" s="554">
        <v>0</v>
      </c>
    </row>
    <row r="199" spans="1:11" x14ac:dyDescent="0.35">
      <c r="A199" s="554" t="s">
        <v>6100</v>
      </c>
      <c r="B199" s="554" t="s">
        <v>6337</v>
      </c>
      <c r="C199" s="554" t="s">
        <v>6341</v>
      </c>
      <c r="E199" s="554" t="s">
        <v>1673</v>
      </c>
      <c r="F199" s="554" t="s">
        <v>1674</v>
      </c>
      <c r="G199" s="554" t="s">
        <v>2749</v>
      </c>
      <c r="H199" s="554" t="s">
        <v>1341</v>
      </c>
      <c r="I199" s="554" t="s">
        <v>2658</v>
      </c>
      <c r="J199" s="554">
        <v>0</v>
      </c>
    </row>
    <row r="200" spans="1:11" x14ac:dyDescent="0.35">
      <c r="A200" s="554" t="s">
        <v>6100</v>
      </c>
      <c r="B200" s="554" t="s">
        <v>6337</v>
      </c>
      <c r="C200" s="554" t="s">
        <v>6341</v>
      </c>
      <c r="E200" s="554" t="s">
        <v>1676</v>
      </c>
      <c r="F200" s="554" t="s">
        <v>1677</v>
      </c>
      <c r="G200" s="554" t="s">
        <v>2749</v>
      </c>
      <c r="H200" s="554" t="s">
        <v>1341</v>
      </c>
      <c r="I200" s="554" t="s">
        <v>2658</v>
      </c>
      <c r="J200" s="554">
        <v>0</v>
      </c>
    </row>
    <row r="201" spans="1:11" x14ac:dyDescent="0.35">
      <c r="A201" s="554" t="s">
        <v>6100</v>
      </c>
      <c r="B201" s="554" t="s">
        <v>6337</v>
      </c>
      <c r="C201" s="554" t="s">
        <v>6342</v>
      </c>
      <c r="E201" s="554" t="s">
        <v>1678</v>
      </c>
      <c r="F201" s="554" t="s">
        <v>1679</v>
      </c>
      <c r="G201" s="554" t="s">
        <v>2752</v>
      </c>
      <c r="H201" s="554" t="s">
        <v>1341</v>
      </c>
      <c r="I201" s="554" t="s">
        <v>2658</v>
      </c>
      <c r="J201" s="554">
        <v>0</v>
      </c>
    </row>
    <row r="202" spans="1:11" x14ac:dyDescent="0.35">
      <c r="A202" s="554" t="s">
        <v>6100</v>
      </c>
      <c r="B202" s="554" t="s">
        <v>6337</v>
      </c>
      <c r="C202" s="554" t="s">
        <v>6342</v>
      </c>
      <c r="E202" s="554" t="s">
        <v>1681</v>
      </c>
      <c r="F202" s="554" t="s">
        <v>1682</v>
      </c>
      <c r="G202" s="554" t="s">
        <v>2752</v>
      </c>
      <c r="H202" s="554" t="s">
        <v>1341</v>
      </c>
      <c r="I202" s="554" t="s">
        <v>2658</v>
      </c>
      <c r="J202" s="554">
        <v>0</v>
      </c>
    </row>
    <row r="203" spans="1:11" x14ac:dyDescent="0.35">
      <c r="A203" s="554" t="s">
        <v>6100</v>
      </c>
      <c r="B203" s="554" t="s">
        <v>6337</v>
      </c>
      <c r="C203" s="554" t="s">
        <v>6342</v>
      </c>
      <c r="E203" s="554" t="s">
        <v>1683</v>
      </c>
      <c r="F203" s="554" t="s">
        <v>1684</v>
      </c>
      <c r="G203" s="554" t="s">
        <v>2752</v>
      </c>
      <c r="H203" s="554" t="s">
        <v>1341</v>
      </c>
      <c r="I203" s="554" t="s">
        <v>2658</v>
      </c>
      <c r="J203" s="554">
        <v>0</v>
      </c>
    </row>
    <row r="204" spans="1:11" x14ac:dyDescent="0.35">
      <c r="A204" s="554" t="s">
        <v>6100</v>
      </c>
      <c r="B204" s="554" t="s">
        <v>6337</v>
      </c>
      <c r="C204" s="554" t="s">
        <v>6342</v>
      </c>
      <c r="E204" s="554" t="s">
        <v>1685</v>
      </c>
      <c r="F204" s="554" t="s">
        <v>1686</v>
      </c>
      <c r="G204" s="554" t="s">
        <v>2752</v>
      </c>
      <c r="H204" s="554" t="s">
        <v>1341</v>
      </c>
      <c r="I204" s="554" t="s">
        <v>2658</v>
      </c>
      <c r="J204" s="554">
        <v>0</v>
      </c>
    </row>
    <row r="205" spans="1:11" x14ac:dyDescent="0.35">
      <c r="A205" s="554" t="s">
        <v>6100</v>
      </c>
      <c r="B205" s="554" t="s">
        <v>6337</v>
      </c>
      <c r="C205" s="554" t="s">
        <v>6342</v>
      </c>
      <c r="E205" s="554" t="s">
        <v>1687</v>
      </c>
      <c r="F205" s="554" t="s">
        <v>1688</v>
      </c>
      <c r="G205" s="554" t="s">
        <v>2752</v>
      </c>
      <c r="H205" s="554" t="s">
        <v>1341</v>
      </c>
      <c r="I205" s="554" t="s">
        <v>2658</v>
      </c>
      <c r="J205" s="554">
        <v>0</v>
      </c>
    </row>
    <row r="206" spans="1:11" x14ac:dyDescent="0.35">
      <c r="A206" s="554" t="s">
        <v>6100</v>
      </c>
      <c r="B206" s="554" t="s">
        <v>6337</v>
      </c>
      <c r="C206" s="554" t="s">
        <v>6342</v>
      </c>
      <c r="E206" s="554" t="s">
        <v>1689</v>
      </c>
      <c r="F206" s="554" t="s">
        <v>1690</v>
      </c>
      <c r="G206" s="554" t="s">
        <v>2752</v>
      </c>
      <c r="H206" s="554" t="s">
        <v>1341</v>
      </c>
      <c r="I206" s="554" t="s">
        <v>2658</v>
      </c>
      <c r="J206" s="554">
        <v>0</v>
      </c>
    </row>
    <row r="207" spans="1:11" x14ac:dyDescent="0.35">
      <c r="A207" s="554" t="s">
        <v>6100</v>
      </c>
      <c r="B207" s="554" t="s">
        <v>6337</v>
      </c>
      <c r="C207" s="554" t="s">
        <v>6342</v>
      </c>
      <c r="E207" s="554" t="s">
        <v>1692</v>
      </c>
      <c r="F207" s="554" t="s">
        <v>1693</v>
      </c>
      <c r="G207" s="554" t="s">
        <v>2752</v>
      </c>
      <c r="H207" s="554" t="s">
        <v>1341</v>
      </c>
      <c r="I207" s="554" t="s">
        <v>2658</v>
      </c>
      <c r="J207" s="554">
        <v>0</v>
      </c>
    </row>
    <row r="208" spans="1:11" x14ac:dyDescent="0.35">
      <c r="A208" s="554" t="s">
        <v>6100</v>
      </c>
      <c r="B208" s="554" t="s">
        <v>6343</v>
      </c>
      <c r="C208" s="554" t="s">
        <v>6344</v>
      </c>
      <c r="E208" s="554" t="s">
        <v>1694</v>
      </c>
      <c r="F208" s="554" t="s">
        <v>1695</v>
      </c>
      <c r="G208" s="554" t="s">
        <v>2756</v>
      </c>
      <c r="H208" s="554" t="s">
        <v>1696</v>
      </c>
      <c r="I208" s="554" t="s">
        <v>60</v>
      </c>
      <c r="J208" s="554">
        <v>0</v>
      </c>
      <c r="K208" s="554" t="s">
        <v>6345</v>
      </c>
    </row>
    <row r="209" spans="1:11" x14ac:dyDescent="0.35">
      <c r="A209" s="554" t="s">
        <v>6100</v>
      </c>
      <c r="B209" s="554" t="s">
        <v>6343</v>
      </c>
      <c r="C209" s="554" t="s">
        <v>6344</v>
      </c>
      <c r="E209" s="554" t="s">
        <v>1701</v>
      </c>
      <c r="F209" s="554" t="s">
        <v>1702</v>
      </c>
      <c r="G209" s="554" t="s">
        <v>2756</v>
      </c>
      <c r="H209" s="554" t="s">
        <v>1696</v>
      </c>
      <c r="I209" s="554" t="s">
        <v>2658</v>
      </c>
      <c r="J209" s="554">
        <v>0</v>
      </c>
    </row>
    <row r="210" spans="1:11" x14ac:dyDescent="0.35">
      <c r="A210" s="554" t="s">
        <v>6100</v>
      </c>
      <c r="B210" s="554" t="s">
        <v>6343</v>
      </c>
      <c r="C210" s="554" t="s">
        <v>6344</v>
      </c>
      <c r="E210" s="554" t="s">
        <v>1705</v>
      </c>
      <c r="F210" s="554" t="s">
        <v>1706</v>
      </c>
      <c r="G210" s="554" t="s">
        <v>2756</v>
      </c>
      <c r="H210" s="554" t="s">
        <v>1696</v>
      </c>
      <c r="I210" s="554" t="s">
        <v>60</v>
      </c>
      <c r="J210" s="554">
        <v>0</v>
      </c>
      <c r="K210" s="554" t="s">
        <v>6346</v>
      </c>
    </row>
    <row r="211" spans="1:11" x14ac:dyDescent="0.35">
      <c r="A211" s="554" t="s">
        <v>6100</v>
      </c>
      <c r="B211" s="554" t="s">
        <v>6343</v>
      </c>
      <c r="C211" s="554" t="s">
        <v>6344</v>
      </c>
      <c r="E211" s="554" t="s">
        <v>1707</v>
      </c>
      <c r="F211" s="554" t="s">
        <v>1708</v>
      </c>
      <c r="G211" s="554" t="s">
        <v>2756</v>
      </c>
      <c r="H211" s="554" t="s">
        <v>1696</v>
      </c>
      <c r="I211" s="554" t="s">
        <v>2658</v>
      </c>
      <c r="J211" s="554">
        <v>0</v>
      </c>
    </row>
    <row r="212" spans="1:11" x14ac:dyDescent="0.35">
      <c r="A212" s="554" t="s">
        <v>6100</v>
      </c>
      <c r="B212" s="554" t="s">
        <v>6343</v>
      </c>
      <c r="C212" s="554" t="s">
        <v>6347</v>
      </c>
      <c r="E212" s="554" t="s">
        <v>1709</v>
      </c>
      <c r="F212" s="554" t="s">
        <v>1710</v>
      </c>
      <c r="G212" s="554" t="s">
        <v>2756</v>
      </c>
      <c r="H212" s="554" t="s">
        <v>1696</v>
      </c>
      <c r="I212" s="554" t="s">
        <v>60</v>
      </c>
      <c r="J212" s="554">
        <v>0</v>
      </c>
      <c r="K212" s="554" t="s">
        <v>6348</v>
      </c>
    </row>
    <row r="213" spans="1:11" x14ac:dyDescent="0.35">
      <c r="A213" s="554" t="s">
        <v>6100</v>
      </c>
      <c r="B213" s="554" t="s">
        <v>6343</v>
      </c>
      <c r="C213" s="554" t="s">
        <v>6347</v>
      </c>
      <c r="E213" s="554" t="s">
        <v>1711</v>
      </c>
      <c r="F213" s="554" t="s">
        <v>1712</v>
      </c>
      <c r="G213" s="554" t="s">
        <v>2756</v>
      </c>
      <c r="H213" s="554" t="s">
        <v>1696</v>
      </c>
      <c r="I213" s="554" t="s">
        <v>2658</v>
      </c>
      <c r="J213" s="554">
        <v>0</v>
      </c>
    </row>
    <row r="214" spans="1:11" x14ac:dyDescent="0.35">
      <c r="A214" s="554" t="s">
        <v>6100</v>
      </c>
      <c r="B214" s="554" t="s">
        <v>6343</v>
      </c>
      <c r="C214" s="554" t="s">
        <v>6347</v>
      </c>
      <c r="E214" s="554" t="s">
        <v>1715</v>
      </c>
      <c r="F214" s="554" t="s">
        <v>1716</v>
      </c>
      <c r="G214" s="554" t="s">
        <v>2756</v>
      </c>
      <c r="H214" s="554" t="s">
        <v>1696</v>
      </c>
      <c r="I214" s="554" t="s">
        <v>60</v>
      </c>
      <c r="J214" s="554">
        <v>0</v>
      </c>
      <c r="K214" s="554" t="s">
        <v>6349</v>
      </c>
    </row>
    <row r="215" spans="1:11" x14ac:dyDescent="0.35">
      <c r="A215" s="554" t="s">
        <v>6100</v>
      </c>
      <c r="B215" s="554" t="s">
        <v>6343</v>
      </c>
      <c r="C215" s="554" t="s">
        <v>6347</v>
      </c>
      <c r="E215" s="554" t="s">
        <v>1717</v>
      </c>
      <c r="F215" s="554" t="s">
        <v>1718</v>
      </c>
      <c r="G215" s="554" t="s">
        <v>2756</v>
      </c>
      <c r="H215" s="554" t="s">
        <v>1696</v>
      </c>
      <c r="I215" s="554" t="s">
        <v>2658</v>
      </c>
      <c r="J215" s="554">
        <v>0</v>
      </c>
    </row>
    <row r="216" spans="1:11" x14ac:dyDescent="0.35">
      <c r="A216" s="554" t="s">
        <v>6100</v>
      </c>
      <c r="B216" s="554" t="s">
        <v>6343</v>
      </c>
      <c r="C216" s="554" t="s">
        <v>6347</v>
      </c>
      <c r="E216" s="554" t="s">
        <v>1720</v>
      </c>
      <c r="F216" s="554" t="s">
        <v>1721</v>
      </c>
      <c r="G216" s="554" t="s">
        <v>2756</v>
      </c>
      <c r="H216" s="554" t="s">
        <v>1696</v>
      </c>
      <c r="I216" s="554" t="s">
        <v>60</v>
      </c>
      <c r="J216" s="554">
        <v>0</v>
      </c>
      <c r="K216" s="554" t="s">
        <v>6350</v>
      </c>
    </row>
    <row r="217" spans="1:11" x14ac:dyDescent="0.35">
      <c r="A217" s="554" t="s">
        <v>6100</v>
      </c>
      <c r="B217" s="554" t="s">
        <v>6343</v>
      </c>
      <c r="C217" s="554" t="s">
        <v>6347</v>
      </c>
      <c r="E217" s="554" t="s">
        <v>1722</v>
      </c>
      <c r="F217" s="554" t="s">
        <v>1723</v>
      </c>
      <c r="G217" s="554" t="s">
        <v>2756</v>
      </c>
      <c r="H217" s="554" t="s">
        <v>1696</v>
      </c>
      <c r="I217" s="554" t="s">
        <v>2658</v>
      </c>
      <c r="J217" s="554">
        <v>0</v>
      </c>
    </row>
    <row r="218" spans="1:11" x14ac:dyDescent="0.35">
      <c r="A218" s="554" t="s">
        <v>6100</v>
      </c>
      <c r="B218" s="554" t="s">
        <v>6343</v>
      </c>
      <c r="C218" s="554" t="s">
        <v>6347</v>
      </c>
      <c r="E218" s="554" t="s">
        <v>1724</v>
      </c>
      <c r="F218" s="554" t="s">
        <v>1725</v>
      </c>
      <c r="G218" s="554" t="s">
        <v>2756</v>
      </c>
      <c r="H218" s="554" t="s">
        <v>1696</v>
      </c>
      <c r="I218" s="554" t="s">
        <v>60</v>
      </c>
      <c r="J218" s="554">
        <v>0</v>
      </c>
      <c r="K218" s="554" t="s">
        <v>6351</v>
      </c>
    </row>
    <row r="219" spans="1:11" x14ac:dyDescent="0.35">
      <c r="A219" s="554" t="s">
        <v>6100</v>
      </c>
      <c r="B219" s="554" t="s">
        <v>6343</v>
      </c>
      <c r="C219" s="554" t="s">
        <v>6347</v>
      </c>
      <c r="E219" s="554" t="s">
        <v>1726</v>
      </c>
      <c r="F219" s="554" t="s">
        <v>1727</v>
      </c>
      <c r="G219" s="554" t="s">
        <v>2756</v>
      </c>
      <c r="H219" s="554" t="s">
        <v>1696</v>
      </c>
      <c r="I219" s="554" t="s">
        <v>2658</v>
      </c>
      <c r="J219" s="554">
        <v>0</v>
      </c>
    </row>
    <row r="220" spans="1:11" x14ac:dyDescent="0.35">
      <c r="A220" s="554" t="s">
        <v>6100</v>
      </c>
      <c r="B220" s="554" t="s">
        <v>6343</v>
      </c>
      <c r="C220" s="554" t="s">
        <v>6352</v>
      </c>
      <c r="E220" s="554" t="s">
        <v>1728</v>
      </c>
      <c r="F220" s="554" t="s">
        <v>1729</v>
      </c>
      <c r="G220" s="554" t="s">
        <v>2756</v>
      </c>
      <c r="H220" s="554" t="s">
        <v>1696</v>
      </c>
      <c r="I220" s="554" t="s">
        <v>60</v>
      </c>
      <c r="J220" s="554">
        <v>0</v>
      </c>
      <c r="K220" s="554" t="s">
        <v>6353</v>
      </c>
    </row>
    <row r="221" spans="1:11" x14ac:dyDescent="0.35">
      <c r="A221" s="554" t="s">
        <v>6100</v>
      </c>
      <c r="B221" s="554" t="s">
        <v>6343</v>
      </c>
      <c r="C221" s="554" t="s">
        <v>6352</v>
      </c>
      <c r="E221" s="554" t="s">
        <v>1730</v>
      </c>
      <c r="F221" s="554" t="s">
        <v>1731</v>
      </c>
      <c r="G221" s="554" t="s">
        <v>2756</v>
      </c>
      <c r="H221" s="554" t="s">
        <v>1696</v>
      </c>
      <c r="I221" s="554" t="s">
        <v>2658</v>
      </c>
      <c r="J221" s="554">
        <v>0</v>
      </c>
    </row>
    <row r="222" spans="1:11" x14ac:dyDescent="0.35">
      <c r="A222" s="554" t="s">
        <v>6100</v>
      </c>
      <c r="B222" s="554" t="s">
        <v>6343</v>
      </c>
      <c r="C222" s="554" t="s">
        <v>6352</v>
      </c>
      <c r="E222" s="554" t="s">
        <v>1733</v>
      </c>
      <c r="F222" s="554" t="s">
        <v>1734</v>
      </c>
      <c r="G222" s="554" t="s">
        <v>2756</v>
      </c>
      <c r="H222" s="554" t="s">
        <v>1341</v>
      </c>
      <c r="I222" s="554" t="s">
        <v>60</v>
      </c>
      <c r="J222" s="554">
        <v>0</v>
      </c>
      <c r="K222" s="554" t="s">
        <v>6354</v>
      </c>
    </row>
    <row r="223" spans="1:11" x14ac:dyDescent="0.35">
      <c r="A223" s="554" t="s">
        <v>6100</v>
      </c>
      <c r="B223" s="554" t="s">
        <v>6343</v>
      </c>
      <c r="C223" s="554" t="s">
        <v>6352</v>
      </c>
      <c r="E223" s="554" t="s">
        <v>1736</v>
      </c>
      <c r="F223" s="554" t="s">
        <v>849</v>
      </c>
      <c r="G223" s="554" t="s">
        <v>2756</v>
      </c>
      <c r="H223" s="554" t="s">
        <v>1341</v>
      </c>
      <c r="I223" s="554" t="s">
        <v>60</v>
      </c>
      <c r="J223" s="554">
        <v>0</v>
      </c>
      <c r="K223" s="554" t="s">
        <v>6355</v>
      </c>
    </row>
    <row r="224" spans="1:11" x14ac:dyDescent="0.35">
      <c r="A224" s="554" t="s">
        <v>6100</v>
      </c>
      <c r="B224" s="554" t="s">
        <v>6343</v>
      </c>
      <c r="C224" s="554" t="s">
        <v>6352</v>
      </c>
      <c r="E224" s="554" t="s">
        <v>1737</v>
      </c>
      <c r="F224" s="554" t="s">
        <v>1738</v>
      </c>
      <c r="G224" s="554" t="s">
        <v>2756</v>
      </c>
      <c r="H224" s="554" t="s">
        <v>1341</v>
      </c>
      <c r="I224" s="554" t="s">
        <v>2658</v>
      </c>
      <c r="J224" s="554">
        <v>0</v>
      </c>
    </row>
    <row r="225" spans="1:11" x14ac:dyDescent="0.35">
      <c r="A225" s="554" t="s">
        <v>6100</v>
      </c>
      <c r="B225" s="554" t="s">
        <v>6343</v>
      </c>
      <c r="C225" s="554" t="s">
        <v>6352</v>
      </c>
      <c r="E225" s="554" t="s">
        <v>1739</v>
      </c>
      <c r="F225" s="554" t="s">
        <v>1740</v>
      </c>
      <c r="G225" s="554" t="s">
        <v>2756</v>
      </c>
      <c r="H225" s="554" t="s">
        <v>1341</v>
      </c>
      <c r="I225" s="554" t="s">
        <v>2658</v>
      </c>
      <c r="J225" s="554">
        <v>0</v>
      </c>
    </row>
    <row r="226" spans="1:11" x14ac:dyDescent="0.35">
      <c r="A226" s="554" t="s">
        <v>6100</v>
      </c>
      <c r="B226" s="554" t="s">
        <v>6343</v>
      </c>
      <c r="C226" s="554" t="s">
        <v>6352</v>
      </c>
      <c r="E226" s="554" t="s">
        <v>1741</v>
      </c>
      <c r="F226" s="554" t="s">
        <v>1742</v>
      </c>
      <c r="G226" s="554" t="s">
        <v>2756</v>
      </c>
      <c r="H226" s="554" t="s">
        <v>1341</v>
      </c>
      <c r="I226" s="554" t="s">
        <v>60</v>
      </c>
      <c r="J226" s="554">
        <v>0</v>
      </c>
      <c r="K226" s="554" t="s">
        <v>6356</v>
      </c>
    </row>
    <row r="227" spans="1:11" x14ac:dyDescent="0.35">
      <c r="A227" s="554" t="s">
        <v>6100</v>
      </c>
      <c r="B227" s="554" t="s">
        <v>6343</v>
      </c>
      <c r="C227" s="554" t="s">
        <v>6352</v>
      </c>
      <c r="E227" s="554" t="s">
        <v>1744</v>
      </c>
      <c r="F227" s="554" t="s">
        <v>851</v>
      </c>
      <c r="G227" s="554" t="s">
        <v>2756</v>
      </c>
      <c r="H227" s="554" t="s">
        <v>1341</v>
      </c>
      <c r="I227" s="554" t="s">
        <v>60</v>
      </c>
      <c r="J227" s="554">
        <v>0</v>
      </c>
      <c r="K227" s="554" t="s">
        <v>6357</v>
      </c>
    </row>
    <row r="228" spans="1:11" x14ac:dyDescent="0.35">
      <c r="A228" s="554" t="s">
        <v>6100</v>
      </c>
      <c r="B228" s="554" t="s">
        <v>6343</v>
      </c>
      <c r="C228" s="554" t="s">
        <v>6352</v>
      </c>
      <c r="E228" s="554" t="s">
        <v>1745</v>
      </c>
      <c r="F228" s="554" t="s">
        <v>1746</v>
      </c>
      <c r="G228" s="554" t="s">
        <v>2756</v>
      </c>
      <c r="H228" s="554" t="s">
        <v>1341</v>
      </c>
      <c r="I228" s="554" t="s">
        <v>2658</v>
      </c>
      <c r="J228" s="554">
        <v>0</v>
      </c>
    </row>
    <row r="229" spans="1:11" x14ac:dyDescent="0.35">
      <c r="A229" s="554" t="s">
        <v>6100</v>
      </c>
      <c r="B229" s="554" t="s">
        <v>6343</v>
      </c>
      <c r="C229" s="554" t="s">
        <v>6352</v>
      </c>
      <c r="E229" s="554" t="s">
        <v>1747</v>
      </c>
      <c r="F229" s="554" t="s">
        <v>1748</v>
      </c>
      <c r="G229" s="554" t="s">
        <v>2756</v>
      </c>
      <c r="H229" s="554" t="s">
        <v>1341</v>
      </c>
      <c r="I229" s="554" t="s">
        <v>2658</v>
      </c>
      <c r="J229" s="554">
        <v>0</v>
      </c>
    </row>
    <row r="230" spans="1:11" x14ac:dyDescent="0.35">
      <c r="A230" s="554" t="s">
        <v>6100</v>
      </c>
      <c r="B230" s="554" t="s">
        <v>6343</v>
      </c>
      <c r="C230" s="554" t="s">
        <v>6358</v>
      </c>
      <c r="E230" s="554" t="s">
        <v>1749</v>
      </c>
      <c r="F230" s="554" t="s">
        <v>1750</v>
      </c>
      <c r="G230" s="554" t="s">
        <v>2756</v>
      </c>
      <c r="H230" s="554" t="s">
        <v>1341</v>
      </c>
      <c r="I230" s="554" t="s">
        <v>60</v>
      </c>
      <c r="J230" s="554">
        <v>0</v>
      </c>
      <c r="K230" s="554" t="s">
        <v>6359</v>
      </c>
    </row>
    <row r="231" spans="1:11" x14ac:dyDescent="0.35">
      <c r="A231" s="554" t="s">
        <v>6100</v>
      </c>
      <c r="B231" s="554" t="s">
        <v>6343</v>
      </c>
      <c r="C231" s="554" t="s">
        <v>6358</v>
      </c>
      <c r="E231" s="554" t="s">
        <v>1751</v>
      </c>
      <c r="F231" s="554" t="s">
        <v>847</v>
      </c>
      <c r="G231" s="554" t="s">
        <v>2756</v>
      </c>
      <c r="H231" s="554" t="s">
        <v>1341</v>
      </c>
      <c r="I231" s="554" t="s">
        <v>60</v>
      </c>
      <c r="J231" s="554">
        <v>0</v>
      </c>
      <c r="K231" s="554" t="s">
        <v>6360</v>
      </c>
    </row>
    <row r="232" spans="1:11" x14ac:dyDescent="0.35">
      <c r="A232" s="554" t="s">
        <v>6100</v>
      </c>
      <c r="B232" s="554" t="s">
        <v>6343</v>
      </c>
      <c r="C232" s="554" t="s">
        <v>6358</v>
      </c>
      <c r="E232" s="554" t="s">
        <v>1752</v>
      </c>
      <c r="F232" s="554" t="s">
        <v>1753</v>
      </c>
      <c r="G232" s="554" t="s">
        <v>2756</v>
      </c>
      <c r="H232" s="554" t="s">
        <v>1341</v>
      </c>
      <c r="I232" s="554" t="s">
        <v>2658</v>
      </c>
      <c r="J232" s="554">
        <v>0</v>
      </c>
    </row>
    <row r="233" spans="1:11" x14ac:dyDescent="0.35">
      <c r="A233" s="554" t="s">
        <v>6100</v>
      </c>
      <c r="B233" s="554" t="s">
        <v>6343</v>
      </c>
      <c r="C233" s="554" t="s">
        <v>6358</v>
      </c>
      <c r="E233" s="554" t="s">
        <v>1755</v>
      </c>
      <c r="F233" s="554" t="s">
        <v>1756</v>
      </c>
      <c r="G233" s="554" t="s">
        <v>2756</v>
      </c>
      <c r="H233" s="554" t="s">
        <v>1341</v>
      </c>
      <c r="I233" s="554" t="s">
        <v>2658</v>
      </c>
      <c r="J233" s="554">
        <v>0</v>
      </c>
    </row>
    <row r="234" spans="1:11" x14ac:dyDescent="0.35">
      <c r="A234" s="554" t="s">
        <v>6100</v>
      </c>
      <c r="B234" s="554" t="s">
        <v>6343</v>
      </c>
      <c r="C234" s="554" t="s">
        <v>6358</v>
      </c>
      <c r="E234" s="554" t="s">
        <v>1757</v>
      </c>
      <c r="F234" s="554" t="s">
        <v>1758</v>
      </c>
      <c r="G234" s="554" t="s">
        <v>2756</v>
      </c>
      <c r="H234" s="554" t="s">
        <v>1341</v>
      </c>
      <c r="I234" s="554" t="s">
        <v>60</v>
      </c>
      <c r="J234" s="554">
        <v>0</v>
      </c>
      <c r="K234" s="554" t="s">
        <v>6361</v>
      </c>
    </row>
    <row r="235" spans="1:11" x14ac:dyDescent="0.35">
      <c r="A235" s="554" t="s">
        <v>6100</v>
      </c>
      <c r="B235" s="554" t="s">
        <v>6343</v>
      </c>
      <c r="C235" s="554" t="s">
        <v>6358</v>
      </c>
      <c r="E235" s="554" t="s">
        <v>1759</v>
      </c>
      <c r="F235" s="554" t="s">
        <v>1760</v>
      </c>
      <c r="G235" s="554" t="s">
        <v>2756</v>
      </c>
      <c r="H235" s="554" t="s">
        <v>1341</v>
      </c>
      <c r="I235" s="554" t="s">
        <v>2658</v>
      </c>
      <c r="J235" s="554">
        <v>0</v>
      </c>
    </row>
    <row r="236" spans="1:11" x14ac:dyDescent="0.35">
      <c r="A236" s="554" t="s">
        <v>6100</v>
      </c>
      <c r="B236" s="554" t="s">
        <v>6343</v>
      </c>
      <c r="C236" s="554" t="s">
        <v>6362</v>
      </c>
      <c r="E236" s="554" t="s">
        <v>1761</v>
      </c>
      <c r="F236" s="554" t="s">
        <v>1762</v>
      </c>
      <c r="G236" s="554" t="s">
        <v>2762</v>
      </c>
      <c r="H236" s="554" t="s">
        <v>1341</v>
      </c>
      <c r="I236" s="554" t="s">
        <v>60</v>
      </c>
      <c r="J236" s="554">
        <v>0</v>
      </c>
      <c r="K236" s="554" t="s">
        <v>6363</v>
      </c>
    </row>
    <row r="237" spans="1:11" x14ac:dyDescent="0.35">
      <c r="A237" s="554" t="s">
        <v>6100</v>
      </c>
      <c r="B237" s="554" t="s">
        <v>6343</v>
      </c>
      <c r="C237" s="554" t="s">
        <v>6362</v>
      </c>
      <c r="E237" s="554" t="s">
        <v>1766</v>
      </c>
      <c r="F237" s="554" t="s">
        <v>1767</v>
      </c>
      <c r="G237" s="554" t="s">
        <v>2762</v>
      </c>
      <c r="H237" s="554" t="s">
        <v>1341</v>
      </c>
      <c r="I237" s="554" t="s">
        <v>2658</v>
      </c>
      <c r="J237" s="554">
        <v>0</v>
      </c>
    </row>
    <row r="238" spans="1:11" x14ac:dyDescent="0.35">
      <c r="A238" s="554" t="s">
        <v>6100</v>
      </c>
      <c r="B238" s="554" t="s">
        <v>6343</v>
      </c>
      <c r="C238" s="554" t="s">
        <v>6362</v>
      </c>
      <c r="E238" s="554" t="s">
        <v>1770</v>
      </c>
      <c r="F238" s="554" t="s">
        <v>1771</v>
      </c>
      <c r="G238" s="554" t="s">
        <v>2762</v>
      </c>
      <c r="H238" s="554" t="s">
        <v>1696</v>
      </c>
      <c r="I238" s="554" t="s">
        <v>60</v>
      </c>
      <c r="J238" s="554">
        <v>0</v>
      </c>
      <c r="K238" s="554" t="s">
        <v>6364</v>
      </c>
    </row>
    <row r="239" spans="1:11" x14ac:dyDescent="0.35">
      <c r="A239" s="554" t="s">
        <v>6100</v>
      </c>
      <c r="B239" s="554" t="s">
        <v>6343</v>
      </c>
      <c r="C239" s="554" t="s">
        <v>6362</v>
      </c>
      <c r="E239" s="554" t="s">
        <v>1773</v>
      </c>
      <c r="F239" s="554" t="s">
        <v>1774</v>
      </c>
      <c r="G239" s="554" t="s">
        <v>2762</v>
      </c>
      <c r="H239" s="554" t="s">
        <v>1696</v>
      </c>
      <c r="I239" s="554" t="s">
        <v>2658</v>
      </c>
      <c r="J239" s="554">
        <v>0</v>
      </c>
    </row>
    <row r="240" spans="1:11" x14ac:dyDescent="0.35">
      <c r="A240" s="554" t="s">
        <v>6100</v>
      </c>
      <c r="B240" s="554" t="s">
        <v>6343</v>
      </c>
      <c r="C240" s="554" t="s">
        <v>6362</v>
      </c>
      <c r="E240" s="554" t="s">
        <v>1776</v>
      </c>
      <c r="F240" s="554" t="s">
        <v>873</v>
      </c>
      <c r="G240" s="554" t="s">
        <v>2762</v>
      </c>
      <c r="H240" s="554" t="s">
        <v>1696</v>
      </c>
      <c r="I240" s="554" t="s">
        <v>60</v>
      </c>
      <c r="J240" s="554">
        <v>0</v>
      </c>
      <c r="K240" s="554" t="s">
        <v>6365</v>
      </c>
    </row>
    <row r="241" spans="1:11" x14ac:dyDescent="0.35">
      <c r="A241" s="554" t="s">
        <v>6100</v>
      </c>
      <c r="B241" s="554" t="s">
        <v>6343</v>
      </c>
      <c r="C241" s="554" t="s">
        <v>6362</v>
      </c>
      <c r="E241" s="554" t="s">
        <v>1777</v>
      </c>
      <c r="F241" s="554" t="s">
        <v>1778</v>
      </c>
      <c r="G241" s="554" t="s">
        <v>2762</v>
      </c>
      <c r="H241" s="554" t="s">
        <v>1696</v>
      </c>
      <c r="I241" s="554" t="s">
        <v>2658</v>
      </c>
      <c r="J241" s="554">
        <v>0</v>
      </c>
    </row>
    <row r="242" spans="1:11" x14ac:dyDescent="0.35">
      <c r="A242" s="554" t="s">
        <v>6100</v>
      </c>
      <c r="B242" s="554" t="s">
        <v>6366</v>
      </c>
      <c r="C242" s="554" t="s">
        <v>6367</v>
      </c>
      <c r="E242" s="554" t="s">
        <v>1384</v>
      </c>
      <c r="F242" s="554" t="s">
        <v>806</v>
      </c>
      <c r="G242" s="554" t="s">
        <v>2765</v>
      </c>
      <c r="H242" s="554" t="s">
        <v>1353</v>
      </c>
      <c r="I242" s="554" t="s">
        <v>60</v>
      </c>
      <c r="J242" s="554">
        <v>0</v>
      </c>
      <c r="K242" s="554" t="s">
        <v>6368</v>
      </c>
    </row>
    <row r="243" spans="1:11" x14ac:dyDescent="0.35">
      <c r="A243" s="554" t="s">
        <v>6100</v>
      </c>
      <c r="B243" s="554" t="s">
        <v>6366</v>
      </c>
      <c r="C243" s="554" t="s">
        <v>6367</v>
      </c>
      <c r="E243" s="554" t="s">
        <v>1483</v>
      </c>
      <c r="F243" s="554" t="s">
        <v>809</v>
      </c>
      <c r="G243" s="554" t="s">
        <v>2765</v>
      </c>
      <c r="H243" s="554" t="s">
        <v>1353</v>
      </c>
      <c r="I243" s="554" t="s">
        <v>60</v>
      </c>
      <c r="J243" s="554">
        <v>0</v>
      </c>
      <c r="K243" s="554" t="s">
        <v>6369</v>
      </c>
    </row>
    <row r="244" spans="1:11" x14ac:dyDescent="0.35">
      <c r="A244" s="554" t="s">
        <v>6100</v>
      </c>
      <c r="B244" s="554" t="s">
        <v>6366</v>
      </c>
      <c r="C244" s="554" t="s">
        <v>6367</v>
      </c>
      <c r="E244" s="554" t="s">
        <v>1588</v>
      </c>
      <c r="F244" s="554" t="s">
        <v>812</v>
      </c>
      <c r="G244" s="554" t="s">
        <v>2765</v>
      </c>
      <c r="H244" s="554" t="s">
        <v>1353</v>
      </c>
      <c r="I244" s="554" t="s">
        <v>60</v>
      </c>
      <c r="J244" s="554">
        <v>0</v>
      </c>
      <c r="K244" s="554" t="s">
        <v>6370</v>
      </c>
    </row>
    <row r="245" spans="1:11" x14ac:dyDescent="0.35">
      <c r="A245" s="554" t="s">
        <v>6100</v>
      </c>
      <c r="B245" s="554" t="s">
        <v>6366</v>
      </c>
      <c r="C245" s="554" t="s">
        <v>6367</v>
      </c>
      <c r="E245" s="554" t="s">
        <v>1352</v>
      </c>
      <c r="F245" s="554" t="s">
        <v>861</v>
      </c>
      <c r="G245" s="554" t="s">
        <v>2765</v>
      </c>
      <c r="H245" s="554" t="s">
        <v>1353</v>
      </c>
      <c r="I245" s="554" t="s">
        <v>60</v>
      </c>
      <c r="J245" s="554">
        <v>0</v>
      </c>
      <c r="K245" s="554" t="s">
        <v>6371</v>
      </c>
    </row>
    <row r="246" spans="1:11" x14ac:dyDescent="0.35">
      <c r="A246" s="554" t="s">
        <v>6100</v>
      </c>
      <c r="B246" s="554" t="s">
        <v>6366</v>
      </c>
      <c r="C246" s="554" t="s">
        <v>6372</v>
      </c>
      <c r="E246" s="554" t="s">
        <v>1386</v>
      </c>
      <c r="F246" s="554" t="s">
        <v>1793</v>
      </c>
      <c r="G246" s="554" t="s">
        <v>2765</v>
      </c>
      <c r="H246" s="554" t="s">
        <v>1353</v>
      </c>
      <c r="I246" s="554" t="s">
        <v>60</v>
      </c>
      <c r="J246" s="554">
        <v>0</v>
      </c>
      <c r="K246" s="554" t="s">
        <v>6373</v>
      </c>
    </row>
    <row r="247" spans="1:11" x14ac:dyDescent="0.35">
      <c r="A247" s="554" t="s">
        <v>6100</v>
      </c>
      <c r="B247" s="554" t="s">
        <v>6374</v>
      </c>
      <c r="C247" s="554" t="s">
        <v>6375</v>
      </c>
      <c r="E247" s="554" t="s">
        <v>1795</v>
      </c>
      <c r="F247" s="554" t="s">
        <v>713</v>
      </c>
      <c r="G247" s="554" t="s">
        <v>2769</v>
      </c>
      <c r="H247" s="554" t="s">
        <v>1796</v>
      </c>
      <c r="I247" s="554" t="s">
        <v>60</v>
      </c>
      <c r="J247" s="554">
        <v>0</v>
      </c>
      <c r="K247" s="554" t="s">
        <v>6376</v>
      </c>
    </row>
    <row r="248" spans="1:11" x14ac:dyDescent="0.35">
      <c r="A248" s="554" t="s">
        <v>6100</v>
      </c>
      <c r="B248" s="554" t="s">
        <v>6374</v>
      </c>
      <c r="C248" s="554" t="s">
        <v>6375</v>
      </c>
      <c r="E248" s="554" t="s">
        <v>1799</v>
      </c>
      <c r="F248" s="554" t="s">
        <v>1800</v>
      </c>
      <c r="G248" s="554" t="s">
        <v>2769</v>
      </c>
      <c r="H248" s="554" t="s">
        <v>1796</v>
      </c>
      <c r="I248" s="554" t="s">
        <v>2658</v>
      </c>
      <c r="J248" s="554">
        <v>0</v>
      </c>
    </row>
    <row r="249" spans="1:11" x14ac:dyDescent="0.35">
      <c r="A249" s="554" t="s">
        <v>6100</v>
      </c>
      <c r="B249" s="554" t="s">
        <v>6374</v>
      </c>
      <c r="C249" s="554" t="s">
        <v>6375</v>
      </c>
      <c r="E249" s="554" t="s">
        <v>1804</v>
      </c>
      <c r="F249" s="554" t="s">
        <v>1805</v>
      </c>
      <c r="G249" s="554" t="s">
        <v>2769</v>
      </c>
      <c r="H249" s="554" t="s">
        <v>1796</v>
      </c>
      <c r="I249" s="554" t="s">
        <v>2658</v>
      </c>
      <c r="J249" s="554">
        <v>0</v>
      </c>
    </row>
    <row r="250" spans="1:11" x14ac:dyDescent="0.35">
      <c r="A250" s="554" t="s">
        <v>6100</v>
      </c>
      <c r="B250" s="554" t="s">
        <v>6374</v>
      </c>
      <c r="C250" s="554" t="s">
        <v>6375</v>
      </c>
      <c r="E250" s="554" t="s">
        <v>1807</v>
      </c>
      <c r="F250" s="554" t="s">
        <v>1808</v>
      </c>
      <c r="G250" s="554" t="s">
        <v>2769</v>
      </c>
      <c r="H250" s="554" t="s">
        <v>1796</v>
      </c>
      <c r="I250" s="554" t="s">
        <v>2658</v>
      </c>
      <c r="J250" s="554">
        <v>0</v>
      </c>
    </row>
    <row r="251" spans="1:11" x14ac:dyDescent="0.35">
      <c r="A251" s="554" t="s">
        <v>6100</v>
      </c>
      <c r="B251" s="554" t="s">
        <v>6374</v>
      </c>
      <c r="C251" s="554" t="s">
        <v>6377</v>
      </c>
      <c r="E251" s="554" t="s">
        <v>1809</v>
      </c>
      <c r="F251" s="554" t="s">
        <v>1810</v>
      </c>
      <c r="G251" s="554" t="s">
        <v>2772</v>
      </c>
      <c r="H251" s="554" t="s">
        <v>1796</v>
      </c>
      <c r="I251" s="554" t="s">
        <v>60</v>
      </c>
      <c r="J251" s="554">
        <v>0</v>
      </c>
      <c r="K251" s="554" t="s">
        <v>6378</v>
      </c>
    </row>
    <row r="252" spans="1:11" x14ac:dyDescent="0.35">
      <c r="A252" s="554" t="s">
        <v>6100</v>
      </c>
      <c r="B252" s="554" t="s">
        <v>6374</v>
      </c>
      <c r="C252" s="554" t="s">
        <v>6377</v>
      </c>
      <c r="E252" s="554" t="s">
        <v>1811</v>
      </c>
      <c r="F252" s="554" t="s">
        <v>1812</v>
      </c>
      <c r="G252" s="554" t="s">
        <v>2772</v>
      </c>
      <c r="H252" s="554" t="s">
        <v>1796</v>
      </c>
      <c r="I252" s="554" t="s">
        <v>2658</v>
      </c>
      <c r="J252" s="554">
        <v>0</v>
      </c>
    </row>
    <row r="253" spans="1:11" x14ac:dyDescent="0.35">
      <c r="A253" s="554" t="s">
        <v>6100</v>
      </c>
      <c r="B253" s="554" t="s">
        <v>6374</v>
      </c>
      <c r="C253" s="554" t="s">
        <v>6377</v>
      </c>
      <c r="E253" s="554" t="s">
        <v>1813</v>
      </c>
      <c r="F253" s="554" t="s">
        <v>1814</v>
      </c>
      <c r="G253" s="554" t="s">
        <v>2772</v>
      </c>
      <c r="H253" s="554" t="s">
        <v>1796</v>
      </c>
      <c r="I253" s="554" t="s">
        <v>60</v>
      </c>
      <c r="J253" s="554">
        <v>0</v>
      </c>
      <c r="K253" s="554" t="s">
        <v>6379</v>
      </c>
    </row>
    <row r="254" spans="1:11" x14ac:dyDescent="0.35">
      <c r="A254" s="554" t="s">
        <v>6100</v>
      </c>
      <c r="B254" s="554" t="s">
        <v>6374</v>
      </c>
      <c r="C254" s="554" t="s">
        <v>6377</v>
      </c>
      <c r="E254" s="554" t="s">
        <v>1815</v>
      </c>
      <c r="F254" s="554" t="s">
        <v>1816</v>
      </c>
      <c r="G254" s="554" t="s">
        <v>2772</v>
      </c>
      <c r="H254" s="554" t="s">
        <v>1796</v>
      </c>
      <c r="I254" s="554" t="s">
        <v>2658</v>
      </c>
      <c r="J254" s="554">
        <v>0</v>
      </c>
    </row>
    <row r="255" spans="1:11" x14ac:dyDescent="0.35">
      <c r="A255" s="554" t="s">
        <v>6100</v>
      </c>
      <c r="B255" s="554" t="s">
        <v>6374</v>
      </c>
      <c r="C255" s="554" t="s">
        <v>6377</v>
      </c>
      <c r="E255" s="554" t="s">
        <v>1817</v>
      </c>
      <c r="F255" s="554" t="s">
        <v>1818</v>
      </c>
      <c r="G255" s="554" t="s">
        <v>2772</v>
      </c>
      <c r="H255" s="554" t="s">
        <v>1796</v>
      </c>
      <c r="I255" s="554" t="s">
        <v>2658</v>
      </c>
      <c r="J255" s="554">
        <v>0</v>
      </c>
    </row>
    <row r="256" spans="1:11" x14ac:dyDescent="0.35">
      <c r="A256" s="554" t="s">
        <v>6100</v>
      </c>
      <c r="B256" s="554" t="s">
        <v>6374</v>
      </c>
      <c r="C256" s="554" t="s">
        <v>6377</v>
      </c>
      <c r="E256" s="554" t="s">
        <v>1820</v>
      </c>
      <c r="F256" s="554" t="s">
        <v>1821</v>
      </c>
      <c r="G256" s="554" t="s">
        <v>2772</v>
      </c>
      <c r="H256" s="554" t="s">
        <v>1796</v>
      </c>
      <c r="I256" s="554" t="s">
        <v>2658</v>
      </c>
      <c r="J256" s="554">
        <v>0</v>
      </c>
    </row>
    <row r="257" spans="1:11" x14ac:dyDescent="0.35">
      <c r="A257" s="554" t="s">
        <v>6100</v>
      </c>
      <c r="B257" s="554" t="s">
        <v>6374</v>
      </c>
      <c r="C257" s="554" t="s">
        <v>6380</v>
      </c>
      <c r="E257" s="554" t="s">
        <v>1822</v>
      </c>
      <c r="F257" s="554" t="s">
        <v>2775</v>
      </c>
      <c r="G257" s="554" t="s">
        <v>2776</v>
      </c>
      <c r="H257" s="554" t="s">
        <v>1796</v>
      </c>
      <c r="I257" s="554" t="s">
        <v>2658</v>
      </c>
      <c r="J257" s="554">
        <v>0</v>
      </c>
    </row>
    <row r="258" spans="1:11" x14ac:dyDescent="0.35">
      <c r="A258" s="554" t="s">
        <v>6100</v>
      </c>
      <c r="B258" s="554" t="s">
        <v>6374</v>
      </c>
      <c r="C258" s="554" t="s">
        <v>6380</v>
      </c>
      <c r="E258" s="554" t="s">
        <v>1824</v>
      </c>
      <c r="F258" s="554" t="s">
        <v>1825</v>
      </c>
      <c r="G258" s="554" t="s">
        <v>2776</v>
      </c>
      <c r="H258" s="554" t="s">
        <v>1796</v>
      </c>
      <c r="I258" s="554" t="s">
        <v>2658</v>
      </c>
      <c r="J258" s="554">
        <v>0</v>
      </c>
    </row>
    <row r="259" spans="1:11" x14ac:dyDescent="0.35">
      <c r="A259" s="554" t="s">
        <v>6100</v>
      </c>
      <c r="B259" s="554" t="s">
        <v>6374</v>
      </c>
      <c r="C259" s="554" t="s">
        <v>6381</v>
      </c>
      <c r="E259" s="554" t="s">
        <v>1827</v>
      </c>
      <c r="F259" s="554" t="s">
        <v>2779</v>
      </c>
      <c r="G259" s="554" t="s">
        <v>2780</v>
      </c>
      <c r="H259" s="554" t="s">
        <v>1796</v>
      </c>
      <c r="I259" s="554" t="s">
        <v>60</v>
      </c>
      <c r="J259" s="554">
        <v>0</v>
      </c>
      <c r="K259" s="554" t="s">
        <v>6382</v>
      </c>
    </row>
    <row r="260" spans="1:11" x14ac:dyDescent="0.35">
      <c r="A260" s="554" t="s">
        <v>6100</v>
      </c>
      <c r="B260" s="554" t="s">
        <v>6374</v>
      </c>
      <c r="C260" s="554" t="s">
        <v>6381</v>
      </c>
      <c r="E260" s="554" t="s">
        <v>1829</v>
      </c>
      <c r="F260" s="554" t="s">
        <v>1830</v>
      </c>
      <c r="G260" s="554" t="s">
        <v>2780</v>
      </c>
      <c r="H260" s="554" t="s">
        <v>1796</v>
      </c>
      <c r="I260" s="554" t="s">
        <v>2658</v>
      </c>
      <c r="J260" s="554">
        <v>0</v>
      </c>
    </row>
    <row r="261" spans="1:11" x14ac:dyDescent="0.35">
      <c r="A261" s="554" t="s">
        <v>6100</v>
      </c>
      <c r="B261" s="554" t="s">
        <v>6374</v>
      </c>
      <c r="C261" s="554" t="s">
        <v>6381</v>
      </c>
      <c r="E261" s="554" t="s">
        <v>1831</v>
      </c>
      <c r="F261" s="554" t="s">
        <v>1832</v>
      </c>
      <c r="G261" s="554" t="s">
        <v>2780</v>
      </c>
      <c r="H261" s="554" t="s">
        <v>1796</v>
      </c>
      <c r="I261" s="554" t="s">
        <v>2658</v>
      </c>
      <c r="J261" s="554">
        <v>0</v>
      </c>
    </row>
    <row r="262" spans="1:11" x14ac:dyDescent="0.35">
      <c r="A262" s="554" t="s">
        <v>6100</v>
      </c>
      <c r="B262" s="554" t="s">
        <v>6374</v>
      </c>
      <c r="C262" s="554" t="s">
        <v>6381</v>
      </c>
      <c r="E262" s="554" t="s">
        <v>1833</v>
      </c>
      <c r="F262" s="554" t="s">
        <v>1834</v>
      </c>
      <c r="G262" s="554" t="s">
        <v>2780</v>
      </c>
      <c r="H262" s="554" t="s">
        <v>1796</v>
      </c>
      <c r="I262" s="554" t="s">
        <v>2658</v>
      </c>
      <c r="J262" s="554">
        <v>0</v>
      </c>
    </row>
    <row r="263" spans="1:11" x14ac:dyDescent="0.35">
      <c r="A263" s="554" t="s">
        <v>6100</v>
      </c>
      <c r="B263" s="554" t="s">
        <v>6114</v>
      </c>
      <c r="C263" s="554" t="s">
        <v>6115</v>
      </c>
      <c r="E263" s="554" t="s">
        <v>1835</v>
      </c>
      <c r="F263" s="554" t="s">
        <v>1836</v>
      </c>
      <c r="G263" s="554" t="s">
        <v>2783</v>
      </c>
      <c r="H263" s="554" t="s">
        <v>1341</v>
      </c>
      <c r="I263" s="554" t="s">
        <v>60</v>
      </c>
      <c r="J263" s="554">
        <v>0</v>
      </c>
      <c r="K263" s="554" t="s">
        <v>6383</v>
      </c>
    </row>
    <row r="264" spans="1:11" x14ac:dyDescent="0.35">
      <c r="A264" s="554" t="s">
        <v>6100</v>
      </c>
      <c r="B264" s="554" t="s">
        <v>6114</v>
      </c>
      <c r="C264" s="554" t="s">
        <v>6115</v>
      </c>
      <c r="E264" s="554" t="s">
        <v>1838</v>
      </c>
      <c r="F264" s="554" t="s">
        <v>1839</v>
      </c>
      <c r="G264" s="554" t="s">
        <v>2783</v>
      </c>
      <c r="H264" s="554" t="s">
        <v>1341</v>
      </c>
      <c r="I264" s="554" t="s">
        <v>2658</v>
      </c>
      <c r="J264" s="554">
        <v>0</v>
      </c>
    </row>
    <row r="265" spans="1:11" x14ac:dyDescent="0.35">
      <c r="A265" s="554" t="s">
        <v>6100</v>
      </c>
      <c r="B265" s="554" t="s">
        <v>6114</v>
      </c>
      <c r="C265" s="554" t="s">
        <v>6384</v>
      </c>
      <c r="E265" s="554" t="s">
        <v>1842</v>
      </c>
      <c r="F265" s="554" t="s">
        <v>1843</v>
      </c>
      <c r="G265" s="554" t="s">
        <v>2785</v>
      </c>
      <c r="H265" s="554" t="s">
        <v>1341</v>
      </c>
      <c r="I265" s="554" t="s">
        <v>60</v>
      </c>
      <c r="J265" s="554">
        <v>0</v>
      </c>
      <c r="K265" s="554" t="s">
        <v>6385</v>
      </c>
    </row>
    <row r="266" spans="1:11" x14ac:dyDescent="0.35">
      <c r="A266" s="554" t="s">
        <v>6100</v>
      </c>
      <c r="B266" s="554" t="s">
        <v>6114</v>
      </c>
      <c r="C266" s="554" t="s">
        <v>6384</v>
      </c>
      <c r="E266" s="554" t="s">
        <v>1845</v>
      </c>
      <c r="F266" s="554" t="s">
        <v>1846</v>
      </c>
      <c r="G266" s="554" t="s">
        <v>2785</v>
      </c>
      <c r="H266" s="554" t="s">
        <v>1341</v>
      </c>
      <c r="I266" s="554" t="s">
        <v>2658</v>
      </c>
      <c r="J266" s="554">
        <v>0</v>
      </c>
    </row>
    <row r="267" spans="1:11" x14ac:dyDescent="0.35">
      <c r="A267" s="554" t="s">
        <v>6100</v>
      </c>
      <c r="B267" s="554" t="s">
        <v>6114</v>
      </c>
      <c r="C267" s="554" t="s">
        <v>6384</v>
      </c>
      <c r="E267" s="554" t="s">
        <v>1850</v>
      </c>
      <c r="F267" s="554" t="s">
        <v>1851</v>
      </c>
      <c r="G267" s="554" t="s">
        <v>2785</v>
      </c>
      <c r="H267" s="554" t="s">
        <v>1341</v>
      </c>
      <c r="I267" s="554" t="s">
        <v>2658</v>
      </c>
      <c r="J267" s="554">
        <v>0</v>
      </c>
    </row>
    <row r="268" spans="1:11" x14ac:dyDescent="0.35">
      <c r="A268" s="554" t="s">
        <v>6100</v>
      </c>
      <c r="B268" s="554" t="s">
        <v>6114</v>
      </c>
      <c r="C268" s="554" t="s">
        <v>6384</v>
      </c>
      <c r="E268" s="554" t="s">
        <v>1853</v>
      </c>
      <c r="F268" s="554" t="s">
        <v>1854</v>
      </c>
      <c r="G268" s="554" t="s">
        <v>2785</v>
      </c>
      <c r="H268" s="554" t="s">
        <v>1341</v>
      </c>
      <c r="I268" s="554" t="s">
        <v>2658</v>
      </c>
      <c r="J268" s="554">
        <v>0</v>
      </c>
    </row>
    <row r="269" spans="1:11" x14ac:dyDescent="0.35">
      <c r="A269" s="554" t="s">
        <v>6100</v>
      </c>
      <c r="B269" s="554" t="s">
        <v>6114</v>
      </c>
      <c r="C269" s="554" t="s">
        <v>6116</v>
      </c>
      <c r="E269" s="554" t="s">
        <v>1856</v>
      </c>
      <c r="F269" s="554" t="s">
        <v>868</v>
      </c>
      <c r="G269" s="554" t="s">
        <v>2785</v>
      </c>
      <c r="H269" s="554" t="s">
        <v>1696</v>
      </c>
      <c r="I269" s="554" t="s">
        <v>60</v>
      </c>
      <c r="J269" s="554">
        <v>0</v>
      </c>
      <c r="K269" s="554" t="s">
        <v>6386</v>
      </c>
    </row>
    <row r="270" spans="1:11" x14ac:dyDescent="0.35">
      <c r="A270" s="554" t="s">
        <v>6100</v>
      </c>
      <c r="B270" s="554" t="s">
        <v>6114</v>
      </c>
      <c r="C270" s="554" t="s">
        <v>6116</v>
      </c>
      <c r="E270" s="554" t="s">
        <v>1861</v>
      </c>
      <c r="F270" s="554" t="s">
        <v>1862</v>
      </c>
      <c r="G270" s="554" t="s">
        <v>2785</v>
      </c>
      <c r="H270" s="554" t="s">
        <v>1696</v>
      </c>
      <c r="I270" s="554" t="s">
        <v>2658</v>
      </c>
      <c r="J270" s="554">
        <v>0</v>
      </c>
    </row>
    <row r="271" spans="1:11" x14ac:dyDescent="0.35">
      <c r="A271" s="554" t="s">
        <v>6100</v>
      </c>
      <c r="B271" s="554" t="s">
        <v>6122</v>
      </c>
      <c r="C271" s="554" t="s">
        <v>6387</v>
      </c>
      <c r="E271" s="554" t="s">
        <v>1228</v>
      </c>
      <c r="F271" s="554" t="s">
        <v>1227</v>
      </c>
      <c r="G271" s="554" t="s">
        <v>2789</v>
      </c>
      <c r="H271" s="554" t="s">
        <v>1229</v>
      </c>
      <c r="I271" s="554" t="s">
        <v>2658</v>
      </c>
      <c r="J271" s="554">
        <v>0</v>
      </c>
    </row>
    <row r="272" spans="1:11" x14ac:dyDescent="0.35">
      <c r="A272" s="554" t="s">
        <v>6100</v>
      </c>
      <c r="B272" s="554" t="s">
        <v>6122</v>
      </c>
      <c r="C272" s="554" t="s">
        <v>6387</v>
      </c>
      <c r="E272" s="554" t="s">
        <v>1869</v>
      </c>
      <c r="F272" s="554" t="s">
        <v>1870</v>
      </c>
      <c r="G272" s="554" t="s">
        <v>2789</v>
      </c>
      <c r="H272" s="554" t="s">
        <v>1229</v>
      </c>
      <c r="I272" s="554" t="s">
        <v>2658</v>
      </c>
      <c r="J272" s="554">
        <v>0</v>
      </c>
    </row>
    <row r="273" spans="1:11" x14ac:dyDescent="0.35">
      <c r="A273" s="554" t="s">
        <v>6100</v>
      </c>
      <c r="B273" s="554" t="s">
        <v>6122</v>
      </c>
      <c r="C273" s="554" t="s">
        <v>6387</v>
      </c>
      <c r="E273" s="554" t="s">
        <v>1241</v>
      </c>
      <c r="F273" s="554" t="s">
        <v>2790</v>
      </c>
      <c r="G273" s="554" t="s">
        <v>2789</v>
      </c>
      <c r="H273" s="554" t="s">
        <v>1242</v>
      </c>
      <c r="I273" s="554" t="s">
        <v>2658</v>
      </c>
      <c r="J273" s="554">
        <v>0</v>
      </c>
    </row>
    <row r="274" spans="1:11" x14ac:dyDescent="0.35">
      <c r="A274" s="554" t="s">
        <v>6100</v>
      </c>
      <c r="B274" s="554" t="s">
        <v>6122</v>
      </c>
      <c r="C274" s="554" t="s">
        <v>6387</v>
      </c>
      <c r="E274" s="554" t="s">
        <v>1874</v>
      </c>
      <c r="F274" s="554" t="s">
        <v>771</v>
      </c>
      <c r="G274" s="554" t="s">
        <v>2789</v>
      </c>
      <c r="H274" s="554" t="s">
        <v>1242</v>
      </c>
      <c r="I274" s="554" t="s">
        <v>60</v>
      </c>
      <c r="J274" s="554">
        <v>0</v>
      </c>
      <c r="K274" s="554" t="s">
        <v>6388</v>
      </c>
    </row>
    <row r="275" spans="1:11" x14ac:dyDescent="0.35">
      <c r="A275" s="554" t="s">
        <v>6100</v>
      </c>
      <c r="B275" s="554" t="s">
        <v>6122</v>
      </c>
      <c r="C275" s="554" t="s">
        <v>6387</v>
      </c>
      <c r="E275" s="554" t="s">
        <v>1258</v>
      </c>
      <c r="F275" s="554" t="s">
        <v>2791</v>
      </c>
      <c r="G275" s="554" t="s">
        <v>2789</v>
      </c>
      <c r="H275" s="554" t="s">
        <v>1229</v>
      </c>
      <c r="I275" s="554" t="s">
        <v>2658</v>
      </c>
      <c r="J275" s="554">
        <v>0</v>
      </c>
    </row>
    <row r="276" spans="1:11" x14ac:dyDescent="0.35">
      <c r="A276" s="554" t="s">
        <v>6100</v>
      </c>
      <c r="B276" s="554" t="s">
        <v>6122</v>
      </c>
      <c r="C276" s="554" t="s">
        <v>6387</v>
      </c>
      <c r="E276" s="554" t="s">
        <v>1880</v>
      </c>
      <c r="F276" s="554" t="s">
        <v>2792</v>
      </c>
      <c r="G276" s="554" t="s">
        <v>2789</v>
      </c>
      <c r="H276" s="554" t="s">
        <v>1229</v>
      </c>
      <c r="I276" s="554" t="s">
        <v>2658</v>
      </c>
      <c r="J276" s="554">
        <v>0</v>
      </c>
    </row>
    <row r="277" spans="1:11" x14ac:dyDescent="0.35">
      <c r="A277" s="554" t="s">
        <v>6100</v>
      </c>
      <c r="B277" s="554" t="s">
        <v>6122</v>
      </c>
      <c r="C277" s="554" t="s">
        <v>6389</v>
      </c>
      <c r="E277" s="554" t="s">
        <v>1882</v>
      </c>
      <c r="F277" s="554" t="s">
        <v>1883</v>
      </c>
      <c r="G277" s="554" t="s">
        <v>2789</v>
      </c>
      <c r="H277" s="554" t="s">
        <v>1884</v>
      </c>
      <c r="I277" s="554" t="s">
        <v>2658</v>
      </c>
      <c r="J277" s="554">
        <v>0</v>
      </c>
    </row>
    <row r="278" spans="1:11" x14ac:dyDescent="0.35">
      <c r="A278" s="554" t="s">
        <v>6100</v>
      </c>
      <c r="B278" s="554" t="s">
        <v>6122</v>
      </c>
      <c r="C278" s="554" t="s">
        <v>6390</v>
      </c>
      <c r="E278" s="554" t="s">
        <v>1889</v>
      </c>
      <c r="F278" s="554" t="s">
        <v>928</v>
      </c>
      <c r="G278" s="554" t="s">
        <v>2796</v>
      </c>
      <c r="H278" s="554" t="s">
        <v>1890</v>
      </c>
      <c r="I278" s="554" t="s">
        <v>60</v>
      </c>
      <c r="J278" s="554">
        <v>0</v>
      </c>
      <c r="K278" s="554" t="s">
        <v>6391</v>
      </c>
    </row>
    <row r="279" spans="1:11" x14ac:dyDescent="0.35">
      <c r="A279" s="554" t="s">
        <v>6100</v>
      </c>
      <c r="B279" s="554" t="s">
        <v>6122</v>
      </c>
      <c r="C279" s="554" t="s">
        <v>6390</v>
      </c>
      <c r="E279" s="554" t="s">
        <v>1893</v>
      </c>
      <c r="F279" s="554" t="s">
        <v>1894</v>
      </c>
      <c r="G279" s="554" t="s">
        <v>2796</v>
      </c>
      <c r="H279" s="554" t="s">
        <v>1890</v>
      </c>
      <c r="I279" s="554" t="s">
        <v>2658</v>
      </c>
      <c r="J279" s="554">
        <v>0</v>
      </c>
    </row>
    <row r="280" spans="1:11" x14ac:dyDescent="0.35">
      <c r="A280" s="554" t="s">
        <v>6100</v>
      </c>
      <c r="B280" s="554" t="s">
        <v>6122</v>
      </c>
      <c r="C280" s="554" t="s">
        <v>6390</v>
      </c>
      <c r="E280" s="554" t="s">
        <v>1896</v>
      </c>
      <c r="F280" s="554" t="s">
        <v>1897</v>
      </c>
      <c r="G280" s="554" t="s">
        <v>2796</v>
      </c>
      <c r="H280" s="554" t="s">
        <v>1890</v>
      </c>
      <c r="I280" s="554" t="s">
        <v>60</v>
      </c>
      <c r="J280" s="554">
        <v>0</v>
      </c>
      <c r="K280" s="554" t="s">
        <v>6392</v>
      </c>
    </row>
    <row r="281" spans="1:11" x14ac:dyDescent="0.35">
      <c r="A281" s="554" t="s">
        <v>6100</v>
      </c>
      <c r="B281" s="554" t="s">
        <v>6122</v>
      </c>
      <c r="C281" s="554" t="s">
        <v>6390</v>
      </c>
      <c r="E281" s="554" t="s">
        <v>5074</v>
      </c>
      <c r="F281" s="554" t="s">
        <v>940</v>
      </c>
      <c r="G281" s="554" t="s">
        <v>2796</v>
      </c>
      <c r="H281" s="554" t="s">
        <v>1890</v>
      </c>
      <c r="I281" s="554" t="s">
        <v>2658</v>
      </c>
      <c r="J281" s="554">
        <v>0</v>
      </c>
    </row>
    <row r="282" spans="1:11" x14ac:dyDescent="0.35">
      <c r="A282" s="554" t="s">
        <v>6100</v>
      </c>
      <c r="B282" s="554" t="s">
        <v>6393</v>
      </c>
      <c r="C282" s="554" t="s">
        <v>6394</v>
      </c>
      <c r="E282" s="554" t="s">
        <v>1904</v>
      </c>
      <c r="F282" s="554" t="s">
        <v>1905</v>
      </c>
      <c r="G282" s="554" t="s">
        <v>2799</v>
      </c>
      <c r="H282" s="554" t="s">
        <v>1341</v>
      </c>
      <c r="I282" s="554" t="s">
        <v>60</v>
      </c>
      <c r="J282" s="554">
        <v>0</v>
      </c>
      <c r="K282" s="554" t="s">
        <v>6395</v>
      </c>
    </row>
    <row r="283" spans="1:11" x14ac:dyDescent="0.35">
      <c r="A283" s="554" t="s">
        <v>6100</v>
      </c>
      <c r="B283" s="554" t="s">
        <v>6393</v>
      </c>
      <c r="C283" s="554" t="s">
        <v>6394</v>
      </c>
      <c r="E283" s="554" t="s">
        <v>1907</v>
      </c>
      <c r="F283" s="554" t="s">
        <v>931</v>
      </c>
      <c r="G283" s="554" t="s">
        <v>2799</v>
      </c>
      <c r="H283" s="554" t="s">
        <v>1341</v>
      </c>
      <c r="I283" s="554" t="s">
        <v>60</v>
      </c>
      <c r="J283" s="554">
        <v>0</v>
      </c>
      <c r="K283" s="554" t="s">
        <v>6396</v>
      </c>
    </row>
    <row r="284" spans="1:11" x14ac:dyDescent="0.35">
      <c r="A284" s="554" t="s">
        <v>6100</v>
      </c>
      <c r="B284" s="554" t="s">
        <v>6393</v>
      </c>
      <c r="C284" s="554" t="s">
        <v>6394</v>
      </c>
      <c r="E284" s="554" t="s">
        <v>1912</v>
      </c>
      <c r="F284" s="554" t="s">
        <v>1913</v>
      </c>
      <c r="G284" s="554" t="s">
        <v>2799</v>
      </c>
      <c r="H284" s="554" t="s">
        <v>1341</v>
      </c>
      <c r="I284" s="554" t="s">
        <v>60</v>
      </c>
      <c r="J284" s="554">
        <v>0</v>
      </c>
      <c r="K284" s="554" t="s">
        <v>6397</v>
      </c>
    </row>
    <row r="285" spans="1:11" x14ac:dyDescent="0.35">
      <c r="A285" s="554" t="s">
        <v>6100</v>
      </c>
      <c r="B285" s="554" t="s">
        <v>6393</v>
      </c>
      <c r="C285" s="554" t="s">
        <v>6394</v>
      </c>
      <c r="E285" s="554" t="s">
        <v>1914</v>
      </c>
      <c r="F285" s="554" t="s">
        <v>934</v>
      </c>
      <c r="G285" s="554" t="s">
        <v>2799</v>
      </c>
      <c r="H285" s="554" t="s">
        <v>1341</v>
      </c>
      <c r="I285" s="554" t="s">
        <v>60</v>
      </c>
      <c r="J285" s="554">
        <v>0</v>
      </c>
      <c r="K285" s="554" t="s">
        <v>6398</v>
      </c>
    </row>
    <row r="286" spans="1:11" x14ac:dyDescent="0.35">
      <c r="A286" s="554" t="s">
        <v>6100</v>
      </c>
      <c r="B286" s="554" t="s">
        <v>6393</v>
      </c>
      <c r="C286" s="554" t="s">
        <v>6399</v>
      </c>
      <c r="E286" s="554" t="s">
        <v>1915</v>
      </c>
      <c r="F286" s="554" t="s">
        <v>1916</v>
      </c>
      <c r="G286" s="554" t="s">
        <v>2799</v>
      </c>
      <c r="H286" s="554" t="s">
        <v>1341</v>
      </c>
      <c r="I286" s="554" t="s">
        <v>60</v>
      </c>
      <c r="J286" s="554">
        <v>0</v>
      </c>
      <c r="K286" s="554" t="s">
        <v>6400</v>
      </c>
    </row>
    <row r="287" spans="1:11" x14ac:dyDescent="0.35">
      <c r="A287" s="554" t="s">
        <v>6100</v>
      </c>
      <c r="B287" s="554" t="s">
        <v>6393</v>
      </c>
      <c r="C287" s="554" t="s">
        <v>6401</v>
      </c>
      <c r="E287" s="554" t="s">
        <v>1918</v>
      </c>
      <c r="F287" s="554" t="s">
        <v>725</v>
      </c>
      <c r="G287" s="554" t="s">
        <v>2802</v>
      </c>
      <c r="H287" s="554" t="s">
        <v>1341</v>
      </c>
      <c r="I287" s="554" t="s">
        <v>60</v>
      </c>
      <c r="J287" s="554">
        <v>0</v>
      </c>
      <c r="K287" s="554" t="s">
        <v>6402</v>
      </c>
    </row>
    <row r="288" spans="1:11" x14ac:dyDescent="0.35">
      <c r="A288" s="554" t="s">
        <v>6100</v>
      </c>
      <c r="B288" s="554" t="s">
        <v>6393</v>
      </c>
      <c r="C288" s="554" t="s">
        <v>6401</v>
      </c>
      <c r="E288" s="554" t="s">
        <v>1921</v>
      </c>
      <c r="F288" s="554" t="s">
        <v>1922</v>
      </c>
      <c r="G288" s="554" t="s">
        <v>2802</v>
      </c>
      <c r="H288" s="554" t="s">
        <v>1341</v>
      </c>
      <c r="I288" s="554" t="s">
        <v>60</v>
      </c>
      <c r="J288" s="554">
        <v>0</v>
      </c>
      <c r="K288" s="554" t="s">
        <v>6403</v>
      </c>
    </row>
    <row r="289" spans="1:10" x14ac:dyDescent="0.35">
      <c r="A289" s="554" t="s">
        <v>6124</v>
      </c>
      <c r="B289" s="554" t="s">
        <v>6125</v>
      </c>
      <c r="C289" s="554" t="s">
        <v>6404</v>
      </c>
      <c r="E289" s="554" t="s">
        <v>1924</v>
      </c>
      <c r="F289" s="554" t="s">
        <v>1925</v>
      </c>
      <c r="G289" s="554" t="s">
        <v>2804</v>
      </c>
      <c r="I289" s="554" t="s">
        <v>2658</v>
      </c>
      <c r="J289" s="554">
        <v>0</v>
      </c>
    </row>
    <row r="290" spans="1:10" x14ac:dyDescent="0.35">
      <c r="A290" s="554" t="s">
        <v>6124</v>
      </c>
      <c r="B290" s="554" t="s">
        <v>6125</v>
      </c>
      <c r="C290" s="554" t="s">
        <v>6404</v>
      </c>
      <c r="E290" s="554" t="s">
        <v>1930</v>
      </c>
      <c r="F290" s="554" t="s">
        <v>1931</v>
      </c>
      <c r="G290" s="554" t="s">
        <v>2804</v>
      </c>
      <c r="I290" s="554" t="s">
        <v>2658</v>
      </c>
      <c r="J290" s="554">
        <v>0</v>
      </c>
    </row>
    <row r="291" spans="1:10" x14ac:dyDescent="0.35">
      <c r="A291" s="554" t="s">
        <v>6124</v>
      </c>
      <c r="B291" s="554" t="s">
        <v>6125</v>
      </c>
      <c r="C291" s="554" t="s">
        <v>6404</v>
      </c>
      <c r="E291" s="554" t="s">
        <v>1932</v>
      </c>
      <c r="F291" s="554" t="s">
        <v>1933</v>
      </c>
      <c r="G291" s="554" t="s">
        <v>2804</v>
      </c>
      <c r="I291" s="554" t="s">
        <v>2658</v>
      </c>
      <c r="J291" s="554">
        <v>0</v>
      </c>
    </row>
    <row r="292" spans="1:10" x14ac:dyDescent="0.35">
      <c r="A292" s="554" t="s">
        <v>6124</v>
      </c>
      <c r="B292" s="554" t="s">
        <v>6125</v>
      </c>
      <c r="C292" s="554" t="s">
        <v>6404</v>
      </c>
      <c r="E292" s="554" t="s">
        <v>1934</v>
      </c>
      <c r="F292" s="554" t="s">
        <v>1935</v>
      </c>
      <c r="G292" s="554" t="s">
        <v>2804</v>
      </c>
      <c r="I292" s="554" t="s">
        <v>2658</v>
      </c>
      <c r="J292" s="554">
        <v>0</v>
      </c>
    </row>
    <row r="293" spans="1:10" x14ac:dyDescent="0.35">
      <c r="A293" s="554" t="s">
        <v>6124</v>
      </c>
      <c r="B293" s="554" t="s">
        <v>6125</v>
      </c>
      <c r="C293" s="554" t="s">
        <v>6404</v>
      </c>
      <c r="E293" s="554" t="s">
        <v>1936</v>
      </c>
      <c r="F293" s="554" t="s">
        <v>1937</v>
      </c>
      <c r="G293" s="554" t="s">
        <v>2804</v>
      </c>
      <c r="I293" s="554" t="s">
        <v>2658</v>
      </c>
      <c r="J293" s="554">
        <v>0</v>
      </c>
    </row>
    <row r="294" spans="1:10" x14ac:dyDescent="0.35">
      <c r="A294" s="554" t="s">
        <v>6124</v>
      </c>
      <c r="B294" s="554" t="s">
        <v>6125</v>
      </c>
      <c r="C294" s="554" t="s">
        <v>6404</v>
      </c>
      <c r="E294" s="554" t="s">
        <v>1938</v>
      </c>
      <c r="F294" s="554" t="s">
        <v>1939</v>
      </c>
      <c r="G294" s="554" t="s">
        <v>2804</v>
      </c>
      <c r="I294" s="554" t="s">
        <v>2658</v>
      </c>
      <c r="J294" s="554">
        <v>0</v>
      </c>
    </row>
    <row r="295" spans="1:10" x14ac:dyDescent="0.35">
      <c r="A295" s="554" t="s">
        <v>6124</v>
      </c>
      <c r="B295" s="554" t="s">
        <v>6125</v>
      </c>
      <c r="C295" s="554" t="s">
        <v>6404</v>
      </c>
      <c r="E295" s="554" t="s">
        <v>1940</v>
      </c>
      <c r="F295" s="554" t="s">
        <v>1941</v>
      </c>
      <c r="G295" s="554" t="s">
        <v>2804</v>
      </c>
      <c r="H295" s="554" t="s">
        <v>1942</v>
      </c>
      <c r="I295" s="554" t="s">
        <v>2658</v>
      </c>
      <c r="J295" s="554">
        <v>0</v>
      </c>
    </row>
    <row r="296" spans="1:10" x14ac:dyDescent="0.35">
      <c r="A296" s="554" t="s">
        <v>6160</v>
      </c>
      <c r="B296" s="554" t="s">
        <v>6405</v>
      </c>
      <c r="C296" s="554" t="s">
        <v>6406</v>
      </c>
      <c r="E296" s="554" t="s">
        <v>1947</v>
      </c>
      <c r="F296" s="554" t="s">
        <v>1948</v>
      </c>
      <c r="G296" s="554" t="s">
        <v>2808</v>
      </c>
      <c r="H296" s="554" t="s">
        <v>1201</v>
      </c>
      <c r="I296" s="554" t="s">
        <v>2658</v>
      </c>
      <c r="J296" s="554">
        <v>0</v>
      </c>
    </row>
    <row r="297" spans="1:10" x14ac:dyDescent="0.35">
      <c r="A297" s="554" t="s">
        <v>6160</v>
      </c>
      <c r="B297" s="554" t="s">
        <v>6405</v>
      </c>
      <c r="C297" s="554" t="s">
        <v>6406</v>
      </c>
      <c r="E297" s="554" t="s">
        <v>1960</v>
      </c>
      <c r="F297" s="554" t="s">
        <v>1961</v>
      </c>
      <c r="G297" s="554" t="s">
        <v>2808</v>
      </c>
      <c r="H297" s="554" t="s">
        <v>1201</v>
      </c>
      <c r="I297" s="554" t="s">
        <v>2658</v>
      </c>
      <c r="J297" s="554">
        <v>0</v>
      </c>
    </row>
    <row r="298" spans="1:10" x14ac:dyDescent="0.35">
      <c r="A298" s="554" t="s">
        <v>6160</v>
      </c>
      <c r="B298" s="554" t="s">
        <v>6405</v>
      </c>
      <c r="C298" s="554" t="s">
        <v>6406</v>
      </c>
      <c r="E298" s="554" t="s">
        <v>1968</v>
      </c>
      <c r="F298" s="554" t="s">
        <v>1969</v>
      </c>
      <c r="G298" s="554" t="s">
        <v>2808</v>
      </c>
      <c r="H298" s="554" t="s">
        <v>1201</v>
      </c>
      <c r="I298" s="554" t="s">
        <v>2658</v>
      </c>
      <c r="J298" s="554">
        <v>0</v>
      </c>
    </row>
    <row r="299" spans="1:10" x14ac:dyDescent="0.35">
      <c r="A299" s="554" t="s">
        <v>6160</v>
      </c>
      <c r="B299" s="554" t="s">
        <v>6405</v>
      </c>
      <c r="C299" s="554" t="s">
        <v>6406</v>
      </c>
      <c r="E299" s="554" t="s">
        <v>1975</v>
      </c>
      <c r="F299" s="554" t="s">
        <v>1976</v>
      </c>
      <c r="G299" s="554" t="s">
        <v>2808</v>
      </c>
      <c r="H299" s="554" t="s">
        <v>1201</v>
      </c>
      <c r="I299" s="554" t="s">
        <v>2658</v>
      </c>
      <c r="J299" s="554">
        <v>0</v>
      </c>
    </row>
    <row r="300" spans="1:10" x14ac:dyDescent="0.35">
      <c r="A300" s="554" t="s">
        <v>6160</v>
      </c>
      <c r="B300" s="554" t="s">
        <v>6405</v>
      </c>
      <c r="C300" s="554" t="s">
        <v>6407</v>
      </c>
      <c r="E300" s="554" t="s">
        <v>1955</v>
      </c>
      <c r="F300" s="554" t="s">
        <v>1979</v>
      </c>
      <c r="G300" s="554" t="s">
        <v>2808</v>
      </c>
      <c r="H300" s="554" t="s">
        <v>1956</v>
      </c>
      <c r="I300" s="554" t="s">
        <v>2658</v>
      </c>
      <c r="J300" s="554">
        <v>0</v>
      </c>
    </row>
    <row r="301" spans="1:10" x14ac:dyDescent="0.35">
      <c r="A301" s="554" t="s">
        <v>6160</v>
      </c>
      <c r="B301" s="554" t="s">
        <v>6405</v>
      </c>
      <c r="C301" s="554" t="s">
        <v>6408</v>
      </c>
      <c r="E301" s="554" t="s">
        <v>1981</v>
      </c>
      <c r="F301" s="554" t="s">
        <v>1983</v>
      </c>
      <c r="G301" s="554" t="s">
        <v>2808</v>
      </c>
      <c r="H301" s="554" t="s">
        <v>1982</v>
      </c>
      <c r="I301" s="554" t="s">
        <v>2658</v>
      </c>
      <c r="J301" s="554">
        <v>0</v>
      </c>
    </row>
    <row r="302" spans="1:10" x14ac:dyDescent="0.35">
      <c r="A302" s="554" t="s">
        <v>6160</v>
      </c>
      <c r="B302" s="554" t="s">
        <v>6161</v>
      </c>
      <c r="C302" s="554" t="s">
        <v>6409</v>
      </c>
      <c r="E302" s="554" t="s">
        <v>1988</v>
      </c>
      <c r="F302" s="554" t="s">
        <v>1989</v>
      </c>
      <c r="G302" s="554" t="s">
        <v>2813</v>
      </c>
      <c r="H302" s="554" t="s">
        <v>1201</v>
      </c>
      <c r="I302" s="554" t="s">
        <v>2658</v>
      </c>
      <c r="J302" s="554">
        <v>0</v>
      </c>
    </row>
    <row r="303" spans="1:10" x14ac:dyDescent="0.35">
      <c r="A303" s="554" t="s">
        <v>6160</v>
      </c>
      <c r="B303" s="554" t="s">
        <v>6161</v>
      </c>
      <c r="C303" s="554" t="s">
        <v>6410</v>
      </c>
      <c r="E303" s="554" t="s">
        <v>1994</v>
      </c>
      <c r="F303" s="554" t="s">
        <v>1995</v>
      </c>
      <c r="G303" s="554" t="s">
        <v>2813</v>
      </c>
      <c r="H303" s="554" t="s">
        <v>1201</v>
      </c>
      <c r="I303" s="554" t="s">
        <v>2658</v>
      </c>
      <c r="J303" s="554">
        <v>0</v>
      </c>
    </row>
    <row r="304" spans="1:10" x14ac:dyDescent="0.35">
      <c r="A304" s="554" t="s">
        <v>6160</v>
      </c>
      <c r="B304" s="554" t="s">
        <v>6161</v>
      </c>
      <c r="C304" s="554" t="s">
        <v>6162</v>
      </c>
      <c r="E304" s="554" t="s">
        <v>1200</v>
      </c>
      <c r="F304" s="554" t="s">
        <v>1999</v>
      </c>
      <c r="G304" s="554" t="s">
        <v>2816</v>
      </c>
      <c r="H304" s="554" t="s">
        <v>1201</v>
      </c>
      <c r="I304" s="554" t="s">
        <v>2658</v>
      </c>
      <c r="J304" s="554">
        <v>0</v>
      </c>
    </row>
    <row r="305" spans="1:10" x14ac:dyDescent="0.35">
      <c r="A305" s="554" t="s">
        <v>6160</v>
      </c>
      <c r="B305" s="554" t="s">
        <v>6161</v>
      </c>
      <c r="C305" s="554" t="s">
        <v>6162</v>
      </c>
      <c r="E305" s="554" t="s">
        <v>2004</v>
      </c>
      <c r="F305" s="554" t="s">
        <v>2005</v>
      </c>
      <c r="G305" s="554" t="s">
        <v>2816</v>
      </c>
      <c r="H305" s="554" t="s">
        <v>1201</v>
      </c>
      <c r="I305" s="554" t="s">
        <v>2658</v>
      </c>
      <c r="J305" s="554">
        <v>0</v>
      </c>
    </row>
    <row r="306" spans="1:10" x14ac:dyDescent="0.35">
      <c r="A306" s="554" t="s">
        <v>6160</v>
      </c>
      <c r="B306" s="554" t="s">
        <v>6161</v>
      </c>
      <c r="C306" s="554" t="s">
        <v>6162</v>
      </c>
      <c r="E306" s="554" t="s">
        <v>1276</v>
      </c>
      <c r="F306" s="554" t="s">
        <v>2014</v>
      </c>
      <c r="G306" s="554" t="s">
        <v>2816</v>
      </c>
      <c r="H306" s="554" t="s">
        <v>1201</v>
      </c>
      <c r="I306" s="554" t="s">
        <v>2658</v>
      </c>
      <c r="J306" s="554">
        <v>0</v>
      </c>
    </row>
    <row r="307" spans="1:10" x14ac:dyDescent="0.35">
      <c r="A307" s="554" t="s">
        <v>6160</v>
      </c>
      <c r="B307" s="554" t="s">
        <v>6161</v>
      </c>
      <c r="C307" s="554" t="s">
        <v>6162</v>
      </c>
      <c r="E307" s="554" t="s">
        <v>1313</v>
      </c>
      <c r="F307" s="554" t="s">
        <v>2020</v>
      </c>
      <c r="G307" s="554" t="s">
        <v>2816</v>
      </c>
      <c r="H307" s="554" t="s">
        <v>1201</v>
      </c>
      <c r="I307" s="554" t="s">
        <v>2658</v>
      </c>
      <c r="J307" s="554">
        <v>0</v>
      </c>
    </row>
    <row r="308" spans="1:10" x14ac:dyDescent="0.35">
      <c r="A308" s="554" t="s">
        <v>6160</v>
      </c>
      <c r="B308" s="554" t="s">
        <v>6161</v>
      </c>
      <c r="C308" s="554" t="s">
        <v>6162</v>
      </c>
      <c r="E308" s="554" t="s">
        <v>2021</v>
      </c>
      <c r="F308" s="554" t="s">
        <v>2817</v>
      </c>
      <c r="G308" s="554" t="s">
        <v>2816</v>
      </c>
      <c r="H308" s="554" t="s">
        <v>1201</v>
      </c>
      <c r="I308" s="554" t="s">
        <v>2658</v>
      </c>
      <c r="J308" s="554">
        <v>0</v>
      </c>
    </row>
    <row r="309" spans="1:10" x14ac:dyDescent="0.35">
      <c r="A309" s="554" t="s">
        <v>6160</v>
      </c>
      <c r="B309" s="554" t="s">
        <v>6161</v>
      </c>
      <c r="C309" s="554" t="s">
        <v>6162</v>
      </c>
      <c r="E309" s="554" t="s">
        <v>2024</v>
      </c>
      <c r="F309" s="554" t="s">
        <v>2818</v>
      </c>
      <c r="G309" s="554" t="s">
        <v>2816</v>
      </c>
      <c r="H309" s="554" t="s">
        <v>1201</v>
      </c>
      <c r="I309" s="554" t="s">
        <v>2658</v>
      </c>
      <c r="J309" s="554">
        <v>0</v>
      </c>
    </row>
    <row r="310" spans="1:10" x14ac:dyDescent="0.35">
      <c r="A310" s="554" t="s">
        <v>6160</v>
      </c>
      <c r="B310" s="554" t="s">
        <v>6161</v>
      </c>
      <c r="C310" s="554" t="s">
        <v>6162</v>
      </c>
      <c r="E310" s="554" t="s">
        <v>2027</v>
      </c>
      <c r="F310" s="554" t="s">
        <v>2011</v>
      </c>
      <c r="G310" s="554" t="s">
        <v>2816</v>
      </c>
      <c r="H310" s="554" t="s">
        <v>1201</v>
      </c>
      <c r="I310" s="554" t="s">
        <v>2658</v>
      </c>
      <c r="J310" s="554">
        <v>0</v>
      </c>
    </row>
    <row r="311" spans="1:10" x14ac:dyDescent="0.35">
      <c r="A311" s="554" t="s">
        <v>6160</v>
      </c>
      <c r="B311" s="554" t="s">
        <v>6161</v>
      </c>
      <c r="C311" s="554" t="s">
        <v>6162</v>
      </c>
      <c r="E311" s="554" t="s">
        <v>1337</v>
      </c>
      <c r="F311" s="554" t="s">
        <v>2029</v>
      </c>
      <c r="G311" s="554" t="s">
        <v>2816</v>
      </c>
      <c r="H311" s="554" t="s">
        <v>1201</v>
      </c>
      <c r="I311" s="554" t="s">
        <v>2658</v>
      </c>
      <c r="J311" s="554">
        <v>0</v>
      </c>
    </row>
    <row r="312" spans="1:10" x14ac:dyDescent="0.35">
      <c r="A312" s="554" t="s">
        <v>6160</v>
      </c>
      <c r="B312" s="554" t="s">
        <v>6161</v>
      </c>
      <c r="C312" s="554" t="s">
        <v>6163</v>
      </c>
      <c r="E312" s="554" t="s">
        <v>2031</v>
      </c>
      <c r="F312" s="554" t="s">
        <v>2032</v>
      </c>
      <c r="G312" s="554" t="s">
        <v>2820</v>
      </c>
      <c r="H312" s="554" t="s">
        <v>1201</v>
      </c>
      <c r="I312" s="554" t="s">
        <v>2658</v>
      </c>
      <c r="J312" s="554">
        <v>0</v>
      </c>
    </row>
    <row r="313" spans="1:10" x14ac:dyDescent="0.35">
      <c r="A313" s="554" t="s">
        <v>6160</v>
      </c>
      <c r="B313" s="554" t="s">
        <v>6161</v>
      </c>
      <c r="C313" s="554" t="s">
        <v>6163</v>
      </c>
      <c r="E313" s="554" t="s">
        <v>1886</v>
      </c>
      <c r="F313" s="554" t="s">
        <v>2034</v>
      </c>
      <c r="G313" s="554" t="s">
        <v>2820</v>
      </c>
      <c r="H313" s="554" t="s">
        <v>1201</v>
      </c>
      <c r="I313" s="554" t="s">
        <v>2658</v>
      </c>
      <c r="J313" s="554">
        <v>0</v>
      </c>
    </row>
    <row r="314" spans="1:10" x14ac:dyDescent="0.35">
      <c r="A314" s="554" t="s">
        <v>6160</v>
      </c>
      <c r="B314" s="554" t="s">
        <v>6161</v>
      </c>
      <c r="C314" s="554" t="s">
        <v>6163</v>
      </c>
      <c r="E314" s="554" t="s">
        <v>1888</v>
      </c>
      <c r="F314" s="554" t="s">
        <v>2041</v>
      </c>
      <c r="G314" s="554" t="s">
        <v>2820</v>
      </c>
      <c r="H314" s="554" t="s">
        <v>1201</v>
      </c>
      <c r="I314" s="554" t="s">
        <v>2658</v>
      </c>
      <c r="J314" s="554">
        <v>0</v>
      </c>
    </row>
    <row r="315" spans="1:10" x14ac:dyDescent="0.35">
      <c r="A315" s="554" t="s">
        <v>6160</v>
      </c>
      <c r="B315" s="554" t="s">
        <v>6161</v>
      </c>
      <c r="C315" s="554" t="s">
        <v>6163</v>
      </c>
      <c r="E315" s="554" t="s">
        <v>2045</v>
      </c>
      <c r="F315" s="554" t="s">
        <v>2046</v>
      </c>
      <c r="G315" s="554" t="s">
        <v>2820</v>
      </c>
      <c r="H315" s="554" t="s">
        <v>1201</v>
      </c>
      <c r="I315" s="554" t="s">
        <v>2658</v>
      </c>
      <c r="J315" s="554">
        <v>0</v>
      </c>
    </row>
    <row r="316" spans="1:10" x14ac:dyDescent="0.35">
      <c r="A316" s="554" t="s">
        <v>6160</v>
      </c>
      <c r="B316" s="554" t="s">
        <v>6161</v>
      </c>
      <c r="C316" s="554" t="s">
        <v>6411</v>
      </c>
      <c r="E316" s="554" t="s">
        <v>1371</v>
      </c>
      <c r="F316" s="554" t="s">
        <v>2048</v>
      </c>
      <c r="G316" s="554" t="s">
        <v>2822</v>
      </c>
      <c r="H316" s="554" t="s">
        <v>1201</v>
      </c>
      <c r="I316" s="554" t="s">
        <v>2658</v>
      </c>
      <c r="J316" s="554">
        <v>0</v>
      </c>
    </row>
    <row r="317" spans="1:10" x14ac:dyDescent="0.35">
      <c r="A317" s="554" t="s">
        <v>6160</v>
      </c>
      <c r="B317" s="554" t="s">
        <v>6161</v>
      </c>
      <c r="C317" s="554" t="s">
        <v>6412</v>
      </c>
      <c r="E317" s="554" t="s">
        <v>2062</v>
      </c>
      <c r="F317" s="554" t="s">
        <v>2064</v>
      </c>
      <c r="G317" s="554" t="s">
        <v>2822</v>
      </c>
      <c r="H317" s="554" t="s">
        <v>1956</v>
      </c>
      <c r="I317" s="554" t="s">
        <v>2658</v>
      </c>
      <c r="J317" s="554">
        <v>0</v>
      </c>
    </row>
    <row r="318" spans="1:10" x14ac:dyDescent="0.35">
      <c r="A318" s="554" t="s">
        <v>6160</v>
      </c>
      <c r="B318" s="554" t="s">
        <v>6161</v>
      </c>
      <c r="C318" s="554" t="s">
        <v>6413</v>
      </c>
      <c r="E318" s="554" t="s">
        <v>1909</v>
      </c>
      <c r="F318" s="554" t="s">
        <v>2068</v>
      </c>
      <c r="G318" s="554" t="s">
        <v>2822</v>
      </c>
      <c r="H318" s="554" t="s">
        <v>1201</v>
      </c>
      <c r="I318" s="554" t="s">
        <v>2658</v>
      </c>
      <c r="J318" s="554">
        <v>0</v>
      </c>
    </row>
    <row r="319" spans="1:10" x14ac:dyDescent="0.35">
      <c r="A319" s="554" t="s">
        <v>6160</v>
      </c>
      <c r="B319" s="554" t="s">
        <v>6161</v>
      </c>
      <c r="C319" s="554" t="s">
        <v>6414</v>
      </c>
      <c r="E319" s="554" t="s">
        <v>2067</v>
      </c>
      <c r="F319" s="554" t="s">
        <v>2070</v>
      </c>
      <c r="G319" s="554" t="s">
        <v>2822</v>
      </c>
      <c r="H319" s="554" t="s">
        <v>1982</v>
      </c>
      <c r="I319" s="554" t="s">
        <v>2658</v>
      </c>
      <c r="J319" s="554">
        <v>0</v>
      </c>
    </row>
    <row r="320" spans="1:10" x14ac:dyDescent="0.35">
      <c r="A320" s="554" t="s">
        <v>6160</v>
      </c>
      <c r="B320" s="554" t="s">
        <v>6415</v>
      </c>
      <c r="C320" s="554" t="s">
        <v>6416</v>
      </c>
      <c r="E320" s="554" t="s">
        <v>1879</v>
      </c>
      <c r="F320" s="554" t="s">
        <v>2071</v>
      </c>
      <c r="G320" s="554" t="s">
        <v>2829</v>
      </c>
      <c r="H320" s="554" t="s">
        <v>1201</v>
      </c>
      <c r="I320" s="554" t="s">
        <v>2658</v>
      </c>
      <c r="J320" s="554">
        <v>0</v>
      </c>
    </row>
    <row r="321" spans="1:10" x14ac:dyDescent="0.35">
      <c r="A321" s="554" t="s">
        <v>6160</v>
      </c>
      <c r="B321" s="554" t="s">
        <v>6415</v>
      </c>
      <c r="C321" s="554" t="s">
        <v>6416</v>
      </c>
      <c r="E321" s="554" t="s">
        <v>1876</v>
      </c>
      <c r="F321" s="554" t="s">
        <v>2074</v>
      </c>
      <c r="G321" s="554" t="s">
        <v>2829</v>
      </c>
      <c r="H321" s="554" t="s">
        <v>1201</v>
      </c>
      <c r="I321" s="554" t="s">
        <v>2658</v>
      </c>
      <c r="J321" s="554">
        <v>0</v>
      </c>
    </row>
    <row r="322" spans="1:10" x14ac:dyDescent="0.35">
      <c r="A322" s="554" t="s">
        <v>6160</v>
      </c>
      <c r="B322" s="554" t="s">
        <v>6415</v>
      </c>
      <c r="C322" s="554" t="s">
        <v>6416</v>
      </c>
      <c r="E322" s="554" t="s">
        <v>1901</v>
      </c>
      <c r="F322" s="554" t="s">
        <v>2077</v>
      </c>
      <c r="G322" s="554" t="s">
        <v>2830</v>
      </c>
      <c r="H322" s="554" t="s">
        <v>1201</v>
      </c>
      <c r="I322" s="554" t="s">
        <v>2658</v>
      </c>
      <c r="J322" s="554">
        <v>0</v>
      </c>
    </row>
    <row r="323" spans="1:10" x14ac:dyDescent="0.35">
      <c r="A323" s="554" t="s">
        <v>6160</v>
      </c>
      <c r="B323" s="554" t="s">
        <v>6415</v>
      </c>
      <c r="C323" s="554" t="s">
        <v>6416</v>
      </c>
      <c r="E323" s="554" t="s">
        <v>1899</v>
      </c>
      <c r="F323" s="554" t="s">
        <v>2078</v>
      </c>
      <c r="G323" s="554" t="s">
        <v>2830</v>
      </c>
      <c r="H323" s="554" t="s">
        <v>1201</v>
      </c>
      <c r="I323" s="554" t="s">
        <v>2658</v>
      </c>
      <c r="J323" s="554">
        <v>0</v>
      </c>
    </row>
    <row r="324" spans="1:10" x14ac:dyDescent="0.35">
      <c r="A324" s="554" t="s">
        <v>6160</v>
      </c>
      <c r="B324" s="554" t="s">
        <v>6164</v>
      </c>
      <c r="C324" s="554" t="s">
        <v>6166</v>
      </c>
      <c r="E324" s="554" t="s">
        <v>2079</v>
      </c>
      <c r="F324" s="554" t="s">
        <v>2080</v>
      </c>
      <c r="G324" s="554" t="s">
        <v>2833</v>
      </c>
      <c r="H324" s="554" t="s">
        <v>1201</v>
      </c>
      <c r="I324" s="554" t="s">
        <v>2658</v>
      </c>
      <c r="J324" s="554">
        <v>0</v>
      </c>
    </row>
    <row r="325" spans="1:10" x14ac:dyDescent="0.35">
      <c r="A325" s="554" t="s">
        <v>6160</v>
      </c>
      <c r="B325" s="554" t="s">
        <v>6164</v>
      </c>
      <c r="C325" s="554" t="s">
        <v>6166</v>
      </c>
      <c r="E325" s="554" t="s">
        <v>2083</v>
      </c>
      <c r="F325" s="554" t="s">
        <v>2084</v>
      </c>
      <c r="G325" s="554" t="s">
        <v>2833</v>
      </c>
      <c r="H325" s="554" t="s">
        <v>1201</v>
      </c>
      <c r="I325" s="554" t="s">
        <v>2658</v>
      </c>
      <c r="J325" s="554">
        <v>0</v>
      </c>
    </row>
    <row r="326" spans="1:10" x14ac:dyDescent="0.35">
      <c r="A326" s="554" t="s">
        <v>6160</v>
      </c>
      <c r="B326" s="554" t="s">
        <v>6164</v>
      </c>
      <c r="C326" s="554" t="s">
        <v>6168</v>
      </c>
      <c r="E326" s="554" t="s">
        <v>1285</v>
      </c>
      <c r="F326" s="554" t="s">
        <v>2086</v>
      </c>
      <c r="G326" s="554" t="s">
        <v>2836</v>
      </c>
      <c r="H326" s="554" t="s">
        <v>1201</v>
      </c>
      <c r="I326" s="554" t="s">
        <v>2658</v>
      </c>
      <c r="J326" s="554">
        <v>0</v>
      </c>
    </row>
    <row r="327" spans="1:10" x14ac:dyDescent="0.35">
      <c r="A327" s="554" t="s">
        <v>6160</v>
      </c>
      <c r="B327" s="554" t="s">
        <v>6164</v>
      </c>
      <c r="C327" s="554" t="s">
        <v>6168</v>
      </c>
      <c r="E327" s="554" t="s">
        <v>1283</v>
      </c>
      <c r="F327" s="554" t="s">
        <v>2090</v>
      </c>
      <c r="G327" s="554" t="s">
        <v>2836</v>
      </c>
      <c r="H327" s="554" t="s">
        <v>1201</v>
      </c>
      <c r="I327" s="554" t="s">
        <v>2658</v>
      </c>
      <c r="J327" s="554">
        <v>0</v>
      </c>
    </row>
    <row r="328" spans="1:10" x14ac:dyDescent="0.35">
      <c r="A328" s="554" t="s">
        <v>6160</v>
      </c>
      <c r="B328" s="554" t="s">
        <v>6164</v>
      </c>
      <c r="C328" s="554" t="s">
        <v>6168</v>
      </c>
      <c r="E328" s="554" t="s">
        <v>1316</v>
      </c>
      <c r="F328" s="554" t="s">
        <v>2091</v>
      </c>
      <c r="G328" s="554" t="s">
        <v>2836</v>
      </c>
      <c r="H328" s="554" t="s">
        <v>1201</v>
      </c>
      <c r="I328" s="554" t="s">
        <v>2658</v>
      </c>
      <c r="J328" s="554">
        <v>0</v>
      </c>
    </row>
    <row r="329" spans="1:10" x14ac:dyDescent="0.35">
      <c r="A329" s="554" t="s">
        <v>6160</v>
      </c>
      <c r="B329" s="554" t="s">
        <v>6164</v>
      </c>
      <c r="C329" s="554" t="s">
        <v>6168</v>
      </c>
      <c r="E329" s="554" t="s">
        <v>2092</v>
      </c>
      <c r="F329" s="554" t="s">
        <v>2093</v>
      </c>
      <c r="G329" s="554" t="s">
        <v>2836</v>
      </c>
      <c r="H329" s="554" t="s">
        <v>1201</v>
      </c>
      <c r="I329" s="554" t="s">
        <v>2658</v>
      </c>
      <c r="J329" s="554">
        <v>0</v>
      </c>
    </row>
    <row r="330" spans="1:10" x14ac:dyDescent="0.35">
      <c r="A330" s="554" t="s">
        <v>6160</v>
      </c>
      <c r="B330" s="554" t="s">
        <v>6164</v>
      </c>
      <c r="C330" s="554" t="s">
        <v>6168</v>
      </c>
      <c r="E330" s="554" t="s">
        <v>1288</v>
      </c>
      <c r="F330" s="554" t="s">
        <v>2097</v>
      </c>
      <c r="G330" s="554" t="s">
        <v>2836</v>
      </c>
      <c r="H330" s="554" t="s">
        <v>1201</v>
      </c>
      <c r="I330" s="554" t="s">
        <v>2658</v>
      </c>
      <c r="J330" s="554">
        <v>0</v>
      </c>
    </row>
    <row r="331" spans="1:10" x14ac:dyDescent="0.35">
      <c r="A331" s="554" t="s">
        <v>6160</v>
      </c>
      <c r="B331" s="554" t="s">
        <v>6164</v>
      </c>
      <c r="C331" s="554" t="s">
        <v>6417</v>
      </c>
      <c r="E331" s="554" t="s">
        <v>2098</v>
      </c>
      <c r="F331" s="554" t="s">
        <v>2099</v>
      </c>
      <c r="G331" s="554" t="s">
        <v>2839</v>
      </c>
      <c r="H331" s="554" t="s">
        <v>1201</v>
      </c>
      <c r="I331" s="554" t="s">
        <v>2658</v>
      </c>
      <c r="J331" s="554">
        <v>0</v>
      </c>
    </row>
    <row r="332" spans="1:10" x14ac:dyDescent="0.35">
      <c r="A332" s="554" t="s">
        <v>6160</v>
      </c>
      <c r="B332" s="554" t="s">
        <v>6164</v>
      </c>
      <c r="C332" s="554" t="s">
        <v>6417</v>
      </c>
      <c r="E332" s="554" t="s">
        <v>2107</v>
      </c>
      <c r="F332" s="554" t="s">
        <v>2108</v>
      </c>
      <c r="G332" s="554" t="s">
        <v>2839</v>
      </c>
      <c r="H332" s="554" t="s">
        <v>1201</v>
      </c>
      <c r="I332" s="554" t="s">
        <v>2658</v>
      </c>
      <c r="J332" s="554">
        <v>0</v>
      </c>
    </row>
    <row r="333" spans="1:10" x14ac:dyDescent="0.35">
      <c r="A333" s="554" t="s">
        <v>6160</v>
      </c>
      <c r="B333" s="554" t="s">
        <v>6418</v>
      </c>
      <c r="C333" s="554" t="s">
        <v>6419</v>
      </c>
      <c r="E333" s="554" t="s">
        <v>1317</v>
      </c>
      <c r="F333" s="554" t="s">
        <v>2110</v>
      </c>
      <c r="G333" s="554" t="s">
        <v>2842</v>
      </c>
      <c r="H333" s="554" t="s">
        <v>1201</v>
      </c>
      <c r="I333" s="554" t="s">
        <v>2658</v>
      </c>
      <c r="J333" s="554">
        <v>0</v>
      </c>
    </row>
    <row r="334" spans="1:10" x14ac:dyDescent="0.35">
      <c r="A334" s="554" t="s">
        <v>6160</v>
      </c>
      <c r="B334" s="554" t="s">
        <v>6418</v>
      </c>
      <c r="C334" s="554" t="s">
        <v>6419</v>
      </c>
      <c r="E334" s="554" t="s">
        <v>1317</v>
      </c>
      <c r="F334" s="554" t="s">
        <v>3020</v>
      </c>
      <c r="G334" s="554" t="s">
        <v>2842</v>
      </c>
      <c r="H334" s="554" t="s">
        <v>1201</v>
      </c>
      <c r="I334" s="554" t="s">
        <v>2658</v>
      </c>
      <c r="J334" s="554">
        <v>0</v>
      </c>
    </row>
    <row r="335" spans="1:10" x14ac:dyDescent="0.35">
      <c r="A335" s="554" t="s">
        <v>6160</v>
      </c>
      <c r="B335" s="554" t="s">
        <v>6418</v>
      </c>
      <c r="C335" s="554" t="s">
        <v>6420</v>
      </c>
      <c r="E335" s="554" t="s">
        <v>1344</v>
      </c>
      <c r="F335" s="554" t="s">
        <v>2117</v>
      </c>
      <c r="G335" s="554" t="s">
        <v>2842</v>
      </c>
      <c r="H335" s="554" t="s">
        <v>1201</v>
      </c>
      <c r="I335" s="554" t="s">
        <v>2658</v>
      </c>
      <c r="J335" s="554">
        <v>0</v>
      </c>
    </row>
    <row r="336" spans="1:10" x14ac:dyDescent="0.35">
      <c r="A336" s="554" t="s">
        <v>6160</v>
      </c>
      <c r="B336" s="554" t="s">
        <v>6418</v>
      </c>
      <c r="C336" s="554" t="s">
        <v>6421</v>
      </c>
      <c r="E336" s="554" t="s">
        <v>2120</v>
      </c>
      <c r="F336" s="554" t="s">
        <v>2121</v>
      </c>
      <c r="G336" s="554" t="s">
        <v>2842</v>
      </c>
      <c r="H336" s="554" t="s">
        <v>1201</v>
      </c>
      <c r="I336" s="554" t="s">
        <v>2658</v>
      </c>
      <c r="J336" s="554">
        <v>0</v>
      </c>
    </row>
    <row r="337" spans="1:10" x14ac:dyDescent="0.35">
      <c r="A337" s="554" t="s">
        <v>6160</v>
      </c>
      <c r="B337" s="554" t="s">
        <v>6422</v>
      </c>
      <c r="C337" s="554" t="s">
        <v>6423</v>
      </c>
      <c r="E337" s="554" t="s">
        <v>1978</v>
      </c>
      <c r="F337" s="554" t="s">
        <v>2126</v>
      </c>
      <c r="G337" s="554" t="s">
        <v>2846</v>
      </c>
      <c r="H337" s="554" t="s">
        <v>1201</v>
      </c>
      <c r="I337" s="554" t="s">
        <v>2658</v>
      </c>
      <c r="J337" s="554">
        <v>0</v>
      </c>
    </row>
    <row r="338" spans="1:10" x14ac:dyDescent="0.35">
      <c r="A338" s="554" t="s">
        <v>6160</v>
      </c>
      <c r="B338" s="554" t="s">
        <v>6422</v>
      </c>
      <c r="C338" s="554" t="s">
        <v>6423</v>
      </c>
      <c r="E338" s="554" t="s">
        <v>1973</v>
      </c>
      <c r="F338" s="554" t="s">
        <v>2129</v>
      </c>
      <c r="G338" s="554" t="s">
        <v>2846</v>
      </c>
      <c r="H338" s="554" t="s">
        <v>1201</v>
      </c>
      <c r="I338" s="554" t="s">
        <v>2658</v>
      </c>
      <c r="J338" s="554">
        <v>0</v>
      </c>
    </row>
    <row r="339" spans="1:10" x14ac:dyDescent="0.35">
      <c r="A339" s="554" t="s">
        <v>6160</v>
      </c>
      <c r="B339" s="554" t="s">
        <v>6422</v>
      </c>
      <c r="C339" s="554" t="s">
        <v>6424</v>
      </c>
      <c r="E339" s="554" t="s">
        <v>2132</v>
      </c>
      <c r="F339" s="554" t="s">
        <v>2133</v>
      </c>
      <c r="G339" s="554" t="s">
        <v>2846</v>
      </c>
      <c r="H339" s="554" t="s">
        <v>1201</v>
      </c>
      <c r="I339" s="554" t="s">
        <v>2658</v>
      </c>
      <c r="J339" s="554">
        <v>0</v>
      </c>
    </row>
    <row r="340" spans="1:10" x14ac:dyDescent="0.35">
      <c r="A340" s="554" t="s">
        <v>6160</v>
      </c>
      <c r="B340" s="554" t="s">
        <v>6422</v>
      </c>
      <c r="C340" s="554" t="s">
        <v>6425</v>
      </c>
      <c r="E340" s="554" t="s">
        <v>2137</v>
      </c>
      <c r="F340" s="554" t="s">
        <v>2138</v>
      </c>
      <c r="G340" s="554" t="s">
        <v>2846</v>
      </c>
      <c r="H340" s="554" t="s">
        <v>1201</v>
      </c>
      <c r="I340" s="554" t="s">
        <v>2658</v>
      </c>
      <c r="J340" s="554">
        <v>0</v>
      </c>
    </row>
    <row r="341" spans="1:10" x14ac:dyDescent="0.35">
      <c r="A341" s="554" t="s">
        <v>6160</v>
      </c>
      <c r="B341" s="554" t="s">
        <v>6422</v>
      </c>
      <c r="C341" s="554" t="s">
        <v>6425</v>
      </c>
      <c r="E341" s="554" t="s">
        <v>2141</v>
      </c>
      <c r="F341" s="554" t="s">
        <v>2142</v>
      </c>
      <c r="G341" s="554" t="s">
        <v>2846</v>
      </c>
      <c r="H341" s="554" t="s">
        <v>1201</v>
      </c>
      <c r="I341" s="554" t="s">
        <v>2658</v>
      </c>
      <c r="J341" s="554">
        <v>0</v>
      </c>
    </row>
    <row r="342" spans="1:10" x14ac:dyDescent="0.35">
      <c r="A342" s="554" t="s">
        <v>6160</v>
      </c>
      <c r="B342" s="554" t="s">
        <v>6422</v>
      </c>
      <c r="C342" s="554" t="s">
        <v>6425</v>
      </c>
      <c r="E342" s="554" t="s">
        <v>2144</v>
      </c>
      <c r="F342" s="554" t="s">
        <v>2145</v>
      </c>
      <c r="G342" s="554" t="s">
        <v>2846</v>
      </c>
      <c r="H342" s="554" t="s">
        <v>1201</v>
      </c>
      <c r="I342" s="554" t="s">
        <v>2658</v>
      </c>
      <c r="J342" s="554">
        <v>0</v>
      </c>
    </row>
    <row r="343" spans="1:10" x14ac:dyDescent="0.35">
      <c r="A343" s="554" t="s">
        <v>6160</v>
      </c>
      <c r="B343" s="554" t="s">
        <v>6422</v>
      </c>
      <c r="C343" s="554" t="s">
        <v>6426</v>
      </c>
      <c r="E343" s="554" t="s">
        <v>2148</v>
      </c>
      <c r="F343" s="554" t="s">
        <v>2149</v>
      </c>
      <c r="G343" s="554" t="s">
        <v>2846</v>
      </c>
      <c r="H343" s="554" t="s">
        <v>1201</v>
      </c>
      <c r="I343" s="554" t="s">
        <v>2658</v>
      </c>
      <c r="J343" s="554">
        <v>0</v>
      </c>
    </row>
    <row r="344" spans="1:10" x14ac:dyDescent="0.35">
      <c r="A344" s="554" t="s">
        <v>6160</v>
      </c>
      <c r="B344" s="554" t="s">
        <v>6422</v>
      </c>
      <c r="C344" s="554" t="s">
        <v>6426</v>
      </c>
      <c r="E344" s="554" t="s">
        <v>2153</v>
      </c>
      <c r="F344" s="554" t="s">
        <v>2154</v>
      </c>
      <c r="G344" s="554" t="s">
        <v>2846</v>
      </c>
      <c r="H344" s="554" t="s">
        <v>1201</v>
      </c>
      <c r="I344" s="554" t="s">
        <v>2658</v>
      </c>
      <c r="J344" s="554">
        <v>0</v>
      </c>
    </row>
    <row r="345" spans="1:10" x14ac:dyDescent="0.35">
      <c r="A345" s="554" t="s">
        <v>6160</v>
      </c>
      <c r="B345" s="554" t="s">
        <v>6422</v>
      </c>
      <c r="C345" s="554" t="s">
        <v>6426</v>
      </c>
      <c r="E345" s="554" t="s">
        <v>2155</v>
      </c>
      <c r="F345" s="554" t="s">
        <v>2156</v>
      </c>
      <c r="G345" s="554" t="s">
        <v>2846</v>
      </c>
      <c r="H345" s="554" t="s">
        <v>1201</v>
      </c>
      <c r="I345" s="554" t="s">
        <v>2658</v>
      </c>
      <c r="J345" s="554">
        <v>0</v>
      </c>
    </row>
    <row r="346" spans="1:10" x14ac:dyDescent="0.35">
      <c r="A346" s="554" t="s">
        <v>6160</v>
      </c>
      <c r="B346" s="554" t="s">
        <v>6422</v>
      </c>
      <c r="C346" s="554" t="s">
        <v>6426</v>
      </c>
      <c r="E346" s="554" t="s">
        <v>2160</v>
      </c>
      <c r="F346" s="554" t="s">
        <v>2853</v>
      </c>
      <c r="G346" s="554" t="s">
        <v>2846</v>
      </c>
      <c r="H346" s="554" t="s">
        <v>1201</v>
      </c>
      <c r="I346" s="554" t="s">
        <v>2658</v>
      </c>
      <c r="J346" s="554">
        <v>0</v>
      </c>
    </row>
    <row r="347" spans="1:10" x14ac:dyDescent="0.35">
      <c r="A347" s="554" t="s">
        <v>6160</v>
      </c>
      <c r="B347" s="554" t="s">
        <v>6422</v>
      </c>
      <c r="C347" s="554" t="s">
        <v>6427</v>
      </c>
      <c r="E347" s="554" t="s">
        <v>2170</v>
      </c>
      <c r="F347" s="554" t="s">
        <v>2171</v>
      </c>
      <c r="G347" s="554" t="s">
        <v>2846</v>
      </c>
      <c r="H347" s="554" t="s">
        <v>1201</v>
      </c>
      <c r="I347" s="554" t="s">
        <v>2658</v>
      </c>
      <c r="J347" s="554">
        <v>0</v>
      </c>
    </row>
    <row r="348" spans="1:10" x14ac:dyDescent="0.35">
      <c r="A348" s="554" t="s">
        <v>6160</v>
      </c>
      <c r="B348" s="554" t="s">
        <v>6422</v>
      </c>
      <c r="C348" s="554" t="s">
        <v>6428</v>
      </c>
      <c r="E348" s="554" t="s">
        <v>2177</v>
      </c>
      <c r="F348" s="554" t="s">
        <v>2178</v>
      </c>
      <c r="G348" s="554" t="s">
        <v>2846</v>
      </c>
      <c r="H348" s="554" t="s">
        <v>1201</v>
      </c>
      <c r="I348" s="554" t="s">
        <v>2658</v>
      </c>
      <c r="J348" s="554">
        <v>0</v>
      </c>
    </row>
    <row r="349" spans="1:10" x14ac:dyDescent="0.35">
      <c r="A349" s="554" t="s">
        <v>6160</v>
      </c>
      <c r="B349" s="554" t="s">
        <v>6169</v>
      </c>
      <c r="C349" s="554" t="s">
        <v>6429</v>
      </c>
      <c r="E349" s="554" t="s">
        <v>2180</v>
      </c>
      <c r="F349" s="554" t="s">
        <v>2181</v>
      </c>
      <c r="G349" s="554" t="s">
        <v>2858</v>
      </c>
      <c r="H349" s="554" t="s">
        <v>2182</v>
      </c>
      <c r="I349" s="554" t="s">
        <v>2658</v>
      </c>
      <c r="J349" s="554">
        <v>0</v>
      </c>
    </row>
    <row r="350" spans="1:10" x14ac:dyDescent="0.35">
      <c r="A350" s="554" t="s">
        <v>6160</v>
      </c>
      <c r="B350" s="554" t="s">
        <v>6169</v>
      </c>
      <c r="C350" s="554" t="s">
        <v>6429</v>
      </c>
      <c r="E350" s="554" t="s">
        <v>2188</v>
      </c>
      <c r="F350" s="554" t="s">
        <v>2189</v>
      </c>
      <c r="G350" s="554" t="s">
        <v>2858</v>
      </c>
      <c r="H350" s="554" t="s">
        <v>2182</v>
      </c>
      <c r="I350" s="554" t="s">
        <v>2658</v>
      </c>
      <c r="J350" s="554">
        <v>0</v>
      </c>
    </row>
    <row r="351" spans="1:10" x14ac:dyDescent="0.35">
      <c r="A351" s="554" t="s">
        <v>6160</v>
      </c>
      <c r="B351" s="554" t="s">
        <v>6169</v>
      </c>
      <c r="C351" s="554" t="s">
        <v>6429</v>
      </c>
      <c r="E351" s="554" t="s">
        <v>2193</v>
      </c>
      <c r="F351" s="554" t="s">
        <v>2194</v>
      </c>
      <c r="G351" s="554" t="s">
        <v>2858</v>
      </c>
      <c r="H351" s="554" t="s">
        <v>2182</v>
      </c>
      <c r="I351" s="554" t="s">
        <v>2658</v>
      </c>
      <c r="J351" s="554">
        <v>0</v>
      </c>
    </row>
    <row r="352" spans="1:10" x14ac:dyDescent="0.35">
      <c r="A352" s="554" t="s">
        <v>6160</v>
      </c>
      <c r="B352" s="554" t="s">
        <v>6169</v>
      </c>
      <c r="C352" s="554" t="s">
        <v>6170</v>
      </c>
      <c r="E352" s="554" t="s">
        <v>2201</v>
      </c>
      <c r="F352" s="554" t="s">
        <v>2202</v>
      </c>
      <c r="G352" s="554" t="s">
        <v>2822</v>
      </c>
      <c r="H352" s="554" t="s">
        <v>1201</v>
      </c>
      <c r="I352" s="554" t="s">
        <v>2658</v>
      </c>
      <c r="J352" s="554">
        <v>0</v>
      </c>
    </row>
    <row r="353" spans="1:10" x14ac:dyDescent="0.35">
      <c r="A353" s="554" t="s">
        <v>6160</v>
      </c>
      <c r="B353" s="554" t="s">
        <v>6169</v>
      </c>
      <c r="C353" s="554" t="s">
        <v>6170</v>
      </c>
      <c r="E353" s="554" t="s">
        <v>1920</v>
      </c>
      <c r="F353" s="554" t="s">
        <v>2205</v>
      </c>
      <c r="G353" s="554" t="s">
        <v>2822</v>
      </c>
      <c r="H353" s="554" t="s">
        <v>1201</v>
      </c>
      <c r="I353" s="554" t="s">
        <v>2658</v>
      </c>
      <c r="J353" s="554">
        <v>0</v>
      </c>
    </row>
    <row r="354" spans="1:10" x14ac:dyDescent="0.35">
      <c r="A354" s="554" t="s">
        <v>6160</v>
      </c>
      <c r="B354" s="554" t="s">
        <v>6169</v>
      </c>
      <c r="C354" s="554" t="s">
        <v>6170</v>
      </c>
      <c r="E354" s="554" t="s">
        <v>2206</v>
      </c>
      <c r="F354" s="554" t="s">
        <v>2207</v>
      </c>
      <c r="G354" s="554" t="s">
        <v>2822</v>
      </c>
      <c r="H354" s="554" t="s">
        <v>1201</v>
      </c>
      <c r="I354" s="554" t="s">
        <v>2658</v>
      </c>
      <c r="J354" s="554">
        <v>0</v>
      </c>
    </row>
    <row r="355" spans="1:10" x14ac:dyDescent="0.35">
      <c r="A355" s="554" t="s">
        <v>6160</v>
      </c>
      <c r="B355" s="554" t="s">
        <v>6169</v>
      </c>
      <c r="C355" s="554" t="s">
        <v>6170</v>
      </c>
      <c r="E355" s="554" t="s">
        <v>2210</v>
      </c>
      <c r="F355" s="554" t="s">
        <v>2211</v>
      </c>
      <c r="G355" s="554" t="s">
        <v>2822</v>
      </c>
      <c r="H355" s="554" t="s">
        <v>1201</v>
      </c>
      <c r="I355" s="554" t="s">
        <v>2658</v>
      </c>
      <c r="J355" s="554">
        <v>0</v>
      </c>
    </row>
    <row r="356" spans="1:10" x14ac:dyDescent="0.35">
      <c r="A356" s="554" t="s">
        <v>6160</v>
      </c>
      <c r="B356" s="554" t="s">
        <v>6169</v>
      </c>
      <c r="C356" s="554" t="s">
        <v>6172</v>
      </c>
      <c r="E356" s="554" t="s">
        <v>2214</v>
      </c>
      <c r="F356" s="554" t="s">
        <v>2215</v>
      </c>
      <c r="G356" s="554" t="s">
        <v>2861</v>
      </c>
      <c r="H356" s="554" t="s">
        <v>1201</v>
      </c>
      <c r="I356" s="554" t="s">
        <v>2658</v>
      </c>
      <c r="J356" s="554">
        <v>0</v>
      </c>
    </row>
    <row r="357" spans="1:10" x14ac:dyDescent="0.35">
      <c r="A357" s="554" t="s">
        <v>6160</v>
      </c>
      <c r="B357" s="554" t="s">
        <v>6169</v>
      </c>
      <c r="C357" s="554" t="s">
        <v>6172</v>
      </c>
      <c r="E357" s="554" t="s">
        <v>1339</v>
      </c>
      <c r="F357" s="554" t="s">
        <v>2216</v>
      </c>
      <c r="G357" s="554" t="s">
        <v>2861</v>
      </c>
      <c r="H357" s="554" t="s">
        <v>1201</v>
      </c>
      <c r="I357" s="554" t="s">
        <v>2658</v>
      </c>
      <c r="J357" s="554">
        <v>0</v>
      </c>
    </row>
    <row r="358" spans="1:10" x14ac:dyDescent="0.35">
      <c r="A358" s="554" t="s">
        <v>6160</v>
      </c>
      <c r="B358" s="554" t="s">
        <v>6169</v>
      </c>
      <c r="C358" s="554" t="s">
        <v>6173</v>
      </c>
      <c r="E358" s="554" t="s">
        <v>1892</v>
      </c>
      <c r="F358" s="554" t="s">
        <v>2219</v>
      </c>
      <c r="G358" s="554" t="s">
        <v>2861</v>
      </c>
      <c r="H358" s="554" t="s">
        <v>1201</v>
      </c>
      <c r="I358" s="554" t="s">
        <v>2658</v>
      </c>
      <c r="J358" s="554">
        <v>0</v>
      </c>
    </row>
    <row r="359" spans="1:10" x14ac:dyDescent="0.35">
      <c r="A359" s="554" t="s">
        <v>6160</v>
      </c>
      <c r="B359" s="554" t="s">
        <v>6169</v>
      </c>
      <c r="C359" s="554" t="s">
        <v>6173</v>
      </c>
      <c r="E359" s="554" t="s">
        <v>1798</v>
      </c>
      <c r="F359" s="554" t="s">
        <v>2220</v>
      </c>
      <c r="G359" s="554" t="s">
        <v>2861</v>
      </c>
      <c r="H359" s="554" t="s">
        <v>1201</v>
      </c>
      <c r="I359" s="554" t="s">
        <v>2658</v>
      </c>
      <c r="J359" s="554">
        <v>0</v>
      </c>
    </row>
    <row r="360" spans="1:10" x14ac:dyDescent="0.35">
      <c r="A360" s="554" t="s">
        <v>6160</v>
      </c>
      <c r="B360" s="554" t="s">
        <v>6169</v>
      </c>
      <c r="C360" s="554" t="s">
        <v>6174</v>
      </c>
      <c r="E360" s="554" t="s">
        <v>1232</v>
      </c>
      <c r="F360" s="554" t="s">
        <v>2234</v>
      </c>
      <c r="G360" s="554" t="s">
        <v>2861</v>
      </c>
      <c r="H360" s="554" t="s">
        <v>1201</v>
      </c>
      <c r="I360" s="554" t="s">
        <v>2658</v>
      </c>
      <c r="J360" s="554">
        <v>0</v>
      </c>
    </row>
    <row r="361" spans="1:10" x14ac:dyDescent="0.35">
      <c r="A361" s="554" t="s">
        <v>6160</v>
      </c>
      <c r="B361" s="554" t="s">
        <v>6169</v>
      </c>
      <c r="C361" s="554" t="s">
        <v>6175</v>
      </c>
      <c r="E361" s="554" t="s">
        <v>2187</v>
      </c>
      <c r="F361" s="554" t="s">
        <v>2186</v>
      </c>
      <c r="G361" s="554" t="s">
        <v>2858</v>
      </c>
      <c r="H361" s="554" t="s">
        <v>1956</v>
      </c>
      <c r="I361" s="554" t="s">
        <v>2658</v>
      </c>
      <c r="J361" s="554">
        <v>0</v>
      </c>
    </row>
    <row r="362" spans="1:10" x14ac:dyDescent="0.35">
      <c r="A362" s="554" t="s">
        <v>6160</v>
      </c>
      <c r="B362" s="554" t="s">
        <v>6169</v>
      </c>
      <c r="C362" s="554" t="s">
        <v>6175</v>
      </c>
      <c r="E362" s="554" t="s">
        <v>1911</v>
      </c>
      <c r="F362" s="554" t="s">
        <v>2252</v>
      </c>
      <c r="I362" s="554" t="s">
        <v>1100</v>
      </c>
      <c r="J362" s="554">
        <v>0</v>
      </c>
    </row>
    <row r="363" spans="1:10" x14ac:dyDescent="0.35">
      <c r="A363" s="554" t="s">
        <v>6160</v>
      </c>
      <c r="B363" s="554" t="s">
        <v>6169</v>
      </c>
      <c r="C363" s="554" t="s">
        <v>6175</v>
      </c>
      <c r="E363" s="554" t="s">
        <v>1911</v>
      </c>
      <c r="F363" s="554" t="s">
        <v>2865</v>
      </c>
      <c r="G363" s="554" t="s">
        <v>2861</v>
      </c>
      <c r="H363" s="554" t="s">
        <v>1201</v>
      </c>
      <c r="I363" s="554" t="s">
        <v>2658</v>
      </c>
      <c r="J363" s="554">
        <v>0</v>
      </c>
    </row>
    <row r="364" spans="1:10" x14ac:dyDescent="0.35">
      <c r="A364" s="554" t="s">
        <v>6160</v>
      </c>
      <c r="B364" s="554" t="s">
        <v>6169</v>
      </c>
      <c r="C364" s="554" t="s">
        <v>6430</v>
      </c>
      <c r="E364" s="554" t="s">
        <v>2253</v>
      </c>
      <c r="F364" s="554" t="s">
        <v>2254</v>
      </c>
      <c r="G364" s="554" t="s">
        <v>2867</v>
      </c>
      <c r="H364" s="554" t="s">
        <v>2182</v>
      </c>
      <c r="I364" s="554" t="s">
        <v>2658</v>
      </c>
      <c r="J364" s="554">
        <v>0</v>
      </c>
    </row>
    <row r="365" spans="1:10" x14ac:dyDescent="0.35">
      <c r="A365" s="554" t="s">
        <v>6160</v>
      </c>
      <c r="B365" s="554" t="s">
        <v>6169</v>
      </c>
      <c r="C365" s="554" t="s">
        <v>6430</v>
      </c>
      <c r="E365" s="554" t="s">
        <v>2257</v>
      </c>
      <c r="F365" s="554" t="s">
        <v>2258</v>
      </c>
      <c r="G365" s="554" t="s">
        <v>2867</v>
      </c>
      <c r="H365" s="554" t="s">
        <v>2182</v>
      </c>
      <c r="I365" s="554" t="s">
        <v>2658</v>
      </c>
      <c r="J365" s="554">
        <v>0</v>
      </c>
    </row>
    <row r="366" spans="1:10" x14ac:dyDescent="0.35">
      <c r="A366" s="554" t="s">
        <v>6160</v>
      </c>
      <c r="B366" s="554" t="s">
        <v>6169</v>
      </c>
      <c r="C366" s="554" t="s">
        <v>6430</v>
      </c>
      <c r="E366" s="554" t="s">
        <v>2261</v>
      </c>
      <c r="F366" s="554" t="s">
        <v>2262</v>
      </c>
      <c r="G366" s="554" t="s">
        <v>2867</v>
      </c>
      <c r="H366" s="554" t="s">
        <v>2182</v>
      </c>
      <c r="I366" s="554" t="s">
        <v>2658</v>
      </c>
      <c r="J366" s="554">
        <v>0</v>
      </c>
    </row>
    <row r="367" spans="1:10" x14ac:dyDescent="0.35">
      <c r="A367" s="554" t="s">
        <v>6160</v>
      </c>
      <c r="B367" s="554" t="s">
        <v>6169</v>
      </c>
      <c r="C367" s="554" t="s">
        <v>6431</v>
      </c>
      <c r="E367" s="554" t="s">
        <v>2251</v>
      </c>
      <c r="F367" s="554" t="s">
        <v>1983</v>
      </c>
      <c r="G367" s="554" t="s">
        <v>2858</v>
      </c>
      <c r="H367" s="554" t="s">
        <v>1201</v>
      </c>
      <c r="I367" s="554" t="s">
        <v>2658</v>
      </c>
      <c r="J367" s="554">
        <v>0</v>
      </c>
    </row>
    <row r="368" spans="1:10" x14ac:dyDescent="0.35">
      <c r="A368" s="554" t="s">
        <v>6160</v>
      </c>
      <c r="B368" s="554" t="s">
        <v>6176</v>
      </c>
      <c r="C368" s="554" t="s">
        <v>6177</v>
      </c>
      <c r="E368" s="554" t="s">
        <v>2268</v>
      </c>
      <c r="F368" s="554" t="s">
        <v>2269</v>
      </c>
      <c r="G368" s="554" t="s">
        <v>2870</v>
      </c>
      <c r="H368" s="554" t="s">
        <v>1201</v>
      </c>
      <c r="I368" s="554" t="s">
        <v>2658</v>
      </c>
      <c r="J368" s="554">
        <v>0</v>
      </c>
    </row>
    <row r="369" spans="1:10" x14ac:dyDescent="0.35">
      <c r="A369" s="554" t="s">
        <v>6160</v>
      </c>
      <c r="B369" s="554" t="s">
        <v>6176</v>
      </c>
      <c r="C369" s="554" t="s">
        <v>6179</v>
      </c>
      <c r="E369" s="554" t="s">
        <v>2270</v>
      </c>
      <c r="F369" s="554" t="s">
        <v>2271</v>
      </c>
      <c r="G369" s="554" t="s">
        <v>2870</v>
      </c>
      <c r="H369" s="554" t="s">
        <v>1201</v>
      </c>
      <c r="I369" s="554" t="s">
        <v>2658</v>
      </c>
      <c r="J369" s="554">
        <v>0</v>
      </c>
    </row>
    <row r="370" spans="1:10" x14ac:dyDescent="0.35">
      <c r="A370" s="554" t="s">
        <v>6160</v>
      </c>
      <c r="B370" s="554" t="s">
        <v>6176</v>
      </c>
      <c r="C370" s="554" t="s">
        <v>6180</v>
      </c>
      <c r="E370" s="554" t="s">
        <v>2272</v>
      </c>
      <c r="F370" s="554" t="s">
        <v>2273</v>
      </c>
      <c r="G370" s="554" t="s">
        <v>2870</v>
      </c>
      <c r="H370" s="554" t="s">
        <v>1201</v>
      </c>
      <c r="I370" s="554" t="s">
        <v>2658</v>
      </c>
      <c r="J370" s="554">
        <v>0</v>
      </c>
    </row>
    <row r="371" spans="1:10" x14ac:dyDescent="0.35">
      <c r="A371" s="554" t="s">
        <v>6160</v>
      </c>
      <c r="B371" s="554" t="s">
        <v>6432</v>
      </c>
      <c r="C371" s="554" t="s">
        <v>6433</v>
      </c>
      <c r="E371" s="554" t="s">
        <v>6434</v>
      </c>
      <c r="F371" s="554" t="s">
        <v>2275</v>
      </c>
      <c r="G371" s="554" t="s">
        <v>2872</v>
      </c>
      <c r="H371" s="554" t="s">
        <v>1201</v>
      </c>
      <c r="I371" s="554" t="s">
        <v>2658</v>
      </c>
      <c r="J371" s="554">
        <v>0</v>
      </c>
    </row>
    <row r="372" spans="1:10" x14ac:dyDescent="0.35">
      <c r="A372" s="554" t="s">
        <v>6160</v>
      </c>
      <c r="B372" s="554" t="s">
        <v>6432</v>
      </c>
      <c r="C372" s="554" t="s">
        <v>6433</v>
      </c>
      <c r="E372" s="554" t="s">
        <v>2274</v>
      </c>
      <c r="F372" s="554" t="s">
        <v>2275</v>
      </c>
      <c r="G372" s="554" t="s">
        <v>2872</v>
      </c>
      <c r="H372" s="554" t="s">
        <v>1201</v>
      </c>
      <c r="I372" s="554" t="s">
        <v>2658</v>
      </c>
      <c r="J372" s="554">
        <v>0</v>
      </c>
    </row>
    <row r="373" spans="1:10" x14ac:dyDescent="0.35">
      <c r="A373" s="554" t="s">
        <v>6160</v>
      </c>
      <c r="B373" s="554" t="s">
        <v>6432</v>
      </c>
      <c r="C373" s="554" t="s">
        <v>6433</v>
      </c>
      <c r="E373" s="554" t="s">
        <v>2279</v>
      </c>
      <c r="F373" s="554" t="s">
        <v>2280</v>
      </c>
      <c r="G373" s="554" t="s">
        <v>2872</v>
      </c>
      <c r="H373" s="554" t="s">
        <v>1201</v>
      </c>
      <c r="I373" s="554" t="s">
        <v>2658</v>
      </c>
      <c r="J373" s="554">
        <v>0</v>
      </c>
    </row>
    <row r="374" spans="1:10" x14ac:dyDescent="0.35">
      <c r="A374" s="554" t="s">
        <v>6160</v>
      </c>
      <c r="B374" s="554" t="s">
        <v>6432</v>
      </c>
      <c r="C374" s="554" t="s">
        <v>6433</v>
      </c>
      <c r="E374" s="554" t="s">
        <v>2283</v>
      </c>
      <c r="F374" s="554" t="s">
        <v>2284</v>
      </c>
      <c r="G374" s="554" t="s">
        <v>2873</v>
      </c>
      <c r="H374" s="554" t="s">
        <v>1201</v>
      </c>
      <c r="I374" s="554" t="s">
        <v>2658</v>
      </c>
      <c r="J374" s="554">
        <v>0</v>
      </c>
    </row>
    <row r="375" spans="1:10" x14ac:dyDescent="0.35">
      <c r="A375" s="554" t="s">
        <v>6160</v>
      </c>
      <c r="B375" s="554" t="s">
        <v>6432</v>
      </c>
      <c r="C375" s="554" t="s">
        <v>6433</v>
      </c>
      <c r="E375" s="554" t="s">
        <v>2287</v>
      </c>
      <c r="F375" s="554" t="s">
        <v>2288</v>
      </c>
      <c r="G375" s="554" t="s">
        <v>2873</v>
      </c>
      <c r="H375" s="554" t="s">
        <v>1201</v>
      </c>
      <c r="I375" s="554" t="s">
        <v>2658</v>
      </c>
      <c r="J375" s="554">
        <v>0</v>
      </c>
    </row>
    <row r="376" spans="1:10" x14ac:dyDescent="0.35">
      <c r="A376" s="554" t="s">
        <v>6160</v>
      </c>
      <c r="B376" s="554" t="s">
        <v>6432</v>
      </c>
      <c r="C376" s="554" t="s">
        <v>6435</v>
      </c>
      <c r="E376" s="554" t="s">
        <v>2123</v>
      </c>
      <c r="F376" s="554" t="s">
        <v>2291</v>
      </c>
      <c r="G376" s="554" t="s">
        <v>2872</v>
      </c>
      <c r="H376" s="554" t="s">
        <v>2124</v>
      </c>
      <c r="I376" s="554" t="s">
        <v>2658</v>
      </c>
      <c r="J376" s="554">
        <v>0</v>
      </c>
    </row>
    <row r="377" spans="1:10" x14ac:dyDescent="0.35">
      <c r="A377" s="554" t="s">
        <v>6160</v>
      </c>
      <c r="B377" s="554" t="s">
        <v>6432</v>
      </c>
      <c r="C377" s="554" t="s">
        <v>6436</v>
      </c>
      <c r="E377" s="554" t="s">
        <v>2294</v>
      </c>
      <c r="F377" s="554" t="s">
        <v>2295</v>
      </c>
      <c r="G377" s="554" t="s">
        <v>2873</v>
      </c>
      <c r="H377" s="554" t="s">
        <v>1201</v>
      </c>
      <c r="I377" s="554" t="s">
        <v>2658</v>
      </c>
      <c r="J377" s="554">
        <v>0</v>
      </c>
    </row>
    <row r="378" spans="1:10" x14ac:dyDescent="0.35">
      <c r="A378" s="554" t="s">
        <v>6160</v>
      </c>
      <c r="B378" s="554" t="s">
        <v>6432</v>
      </c>
      <c r="C378" s="554" t="s">
        <v>6436</v>
      </c>
      <c r="E378" s="554" t="s">
        <v>1953</v>
      </c>
      <c r="F378" s="554" t="s">
        <v>2298</v>
      </c>
      <c r="G378" s="554" t="s">
        <v>2873</v>
      </c>
      <c r="H378" s="554" t="s">
        <v>1201</v>
      </c>
      <c r="I378" s="554" t="s">
        <v>2658</v>
      </c>
      <c r="J378" s="554">
        <v>0</v>
      </c>
    </row>
    <row r="379" spans="1:10" x14ac:dyDescent="0.35">
      <c r="A379" s="554" t="s">
        <v>6160</v>
      </c>
      <c r="B379" s="554" t="s">
        <v>6432</v>
      </c>
      <c r="C379" s="554" t="s">
        <v>6437</v>
      </c>
      <c r="E379" s="554" t="s">
        <v>2302</v>
      </c>
      <c r="F379" s="554" t="s">
        <v>2303</v>
      </c>
      <c r="G379" s="554" t="s">
        <v>2872</v>
      </c>
      <c r="H379" s="554" t="s">
        <v>1201</v>
      </c>
      <c r="I379" s="554" t="s">
        <v>2658</v>
      </c>
      <c r="J379" s="554">
        <v>0</v>
      </c>
    </row>
    <row r="380" spans="1:10" x14ac:dyDescent="0.35">
      <c r="A380" s="554" t="s">
        <v>6160</v>
      </c>
      <c r="B380" s="554" t="s">
        <v>6432</v>
      </c>
      <c r="C380" s="554" t="s">
        <v>6438</v>
      </c>
      <c r="E380" s="554" t="s">
        <v>2305</v>
      </c>
      <c r="F380" s="554" t="s">
        <v>2306</v>
      </c>
      <c r="G380" s="554" t="s">
        <v>2873</v>
      </c>
      <c r="H380" s="554" t="s">
        <v>1201</v>
      </c>
      <c r="I380" s="554" t="s">
        <v>2658</v>
      </c>
      <c r="J380" s="554">
        <v>0</v>
      </c>
    </row>
    <row r="381" spans="1:10" x14ac:dyDescent="0.35">
      <c r="A381" s="554" t="s">
        <v>6160</v>
      </c>
      <c r="B381" s="554" t="s">
        <v>6432</v>
      </c>
      <c r="C381" s="554" t="s">
        <v>6439</v>
      </c>
      <c r="E381" s="554" t="s">
        <v>2309</v>
      </c>
      <c r="F381" s="554" t="s">
        <v>2310</v>
      </c>
      <c r="G381" s="554" t="s">
        <v>2873</v>
      </c>
      <c r="H381" s="554" t="s">
        <v>1201</v>
      </c>
      <c r="I381" s="554" t="s">
        <v>2658</v>
      </c>
      <c r="J381" s="554">
        <v>0</v>
      </c>
    </row>
    <row r="382" spans="1:10" x14ac:dyDescent="0.35">
      <c r="A382" s="554" t="s">
        <v>6160</v>
      </c>
      <c r="B382" s="554" t="s">
        <v>6432</v>
      </c>
      <c r="C382" s="554" t="s">
        <v>6440</v>
      </c>
      <c r="E382" s="554" t="s">
        <v>2313</v>
      </c>
      <c r="F382" s="554" t="s">
        <v>2314</v>
      </c>
      <c r="G382" s="554" t="s">
        <v>2872</v>
      </c>
      <c r="H382" s="554" t="s">
        <v>1201</v>
      </c>
      <c r="I382" s="554" t="s">
        <v>2658</v>
      </c>
      <c r="J382" s="554">
        <v>0</v>
      </c>
    </row>
    <row r="383" spans="1:10" x14ac:dyDescent="0.35">
      <c r="A383" s="554" t="s">
        <v>6160</v>
      </c>
      <c r="B383" s="554" t="s">
        <v>6432</v>
      </c>
      <c r="C383" s="554" t="s">
        <v>6440</v>
      </c>
      <c r="E383" s="554" t="s">
        <v>2317</v>
      </c>
      <c r="F383" s="554" t="s">
        <v>2318</v>
      </c>
      <c r="G383" s="554" t="s">
        <v>2874</v>
      </c>
      <c r="H383" s="554" t="s">
        <v>1201</v>
      </c>
      <c r="I383" s="554" t="s">
        <v>2658</v>
      </c>
      <c r="J383" s="554">
        <v>0</v>
      </c>
    </row>
    <row r="384" spans="1:10" x14ac:dyDescent="0.35">
      <c r="A384" s="554" t="s">
        <v>6182</v>
      </c>
      <c r="B384" s="554" t="s">
        <v>6441</v>
      </c>
      <c r="C384" s="554" t="s">
        <v>6442</v>
      </c>
      <c r="E384" s="554" t="s">
        <v>2073</v>
      </c>
      <c r="F384" s="554" t="s">
        <v>2320</v>
      </c>
      <c r="G384" s="554" t="s">
        <v>2878</v>
      </c>
      <c r="H384" s="554" t="s">
        <v>1967</v>
      </c>
      <c r="I384" s="554" t="s">
        <v>2658</v>
      </c>
      <c r="J384" s="554">
        <v>0</v>
      </c>
    </row>
    <row r="385" spans="1:10" x14ac:dyDescent="0.35">
      <c r="A385" s="554" t="s">
        <v>6182</v>
      </c>
      <c r="B385" s="554" t="s">
        <v>6441</v>
      </c>
      <c r="C385" s="554" t="s">
        <v>6442</v>
      </c>
      <c r="E385" s="554" t="s">
        <v>2328</v>
      </c>
      <c r="F385" s="554" t="s">
        <v>2329</v>
      </c>
      <c r="G385" s="554" t="s">
        <v>2878</v>
      </c>
      <c r="H385" s="554" t="s">
        <v>1967</v>
      </c>
      <c r="I385" s="554" t="s">
        <v>2658</v>
      </c>
      <c r="J385" s="554">
        <v>0</v>
      </c>
    </row>
    <row r="386" spans="1:10" x14ac:dyDescent="0.35">
      <c r="A386" s="554" t="s">
        <v>6182</v>
      </c>
      <c r="B386" s="554" t="s">
        <v>6441</v>
      </c>
      <c r="C386" s="554" t="s">
        <v>6442</v>
      </c>
      <c r="E386" s="554" t="s">
        <v>2019</v>
      </c>
      <c r="F386" s="554" t="s">
        <v>2332</v>
      </c>
      <c r="G386" s="554" t="s">
        <v>2878</v>
      </c>
      <c r="H386" s="554" t="s">
        <v>1967</v>
      </c>
      <c r="I386" s="554" t="s">
        <v>2658</v>
      </c>
      <c r="J386" s="554">
        <v>0</v>
      </c>
    </row>
    <row r="387" spans="1:10" x14ac:dyDescent="0.35">
      <c r="A387" s="554" t="s">
        <v>6182</v>
      </c>
      <c r="B387" s="554" t="s">
        <v>6441</v>
      </c>
      <c r="C387" s="554" t="s">
        <v>6442</v>
      </c>
      <c r="E387" s="554" t="s">
        <v>2335</v>
      </c>
      <c r="F387" s="554" t="s">
        <v>2336</v>
      </c>
      <c r="G387" s="554" t="s">
        <v>2878</v>
      </c>
      <c r="H387" s="554" t="s">
        <v>1967</v>
      </c>
      <c r="I387" s="554" t="s">
        <v>2658</v>
      </c>
      <c r="J387" s="554">
        <v>0</v>
      </c>
    </row>
    <row r="388" spans="1:10" x14ac:dyDescent="0.35">
      <c r="A388" s="554" t="s">
        <v>6182</v>
      </c>
      <c r="B388" s="554" t="s">
        <v>6441</v>
      </c>
      <c r="C388" s="554" t="s">
        <v>6442</v>
      </c>
      <c r="E388" s="554" t="s">
        <v>2339</v>
      </c>
      <c r="F388" s="554" t="s">
        <v>2340</v>
      </c>
      <c r="G388" s="554" t="s">
        <v>2878</v>
      </c>
      <c r="H388" s="554" t="s">
        <v>1967</v>
      </c>
      <c r="I388" s="554" t="s">
        <v>2658</v>
      </c>
      <c r="J388" s="554">
        <v>0</v>
      </c>
    </row>
    <row r="389" spans="1:10" x14ac:dyDescent="0.35">
      <c r="A389" s="554" t="s">
        <v>6182</v>
      </c>
      <c r="B389" s="554" t="s">
        <v>6441</v>
      </c>
      <c r="C389" s="554" t="s">
        <v>6442</v>
      </c>
      <c r="E389" s="554" t="s">
        <v>2343</v>
      </c>
      <c r="F389" s="554" t="s">
        <v>2344</v>
      </c>
      <c r="G389" s="554" t="s">
        <v>2878</v>
      </c>
      <c r="H389" s="554" t="s">
        <v>1967</v>
      </c>
      <c r="I389" s="554" t="s">
        <v>2658</v>
      </c>
      <c r="J389" s="554">
        <v>0</v>
      </c>
    </row>
    <row r="390" spans="1:10" x14ac:dyDescent="0.35">
      <c r="A390" s="554" t="s">
        <v>6182</v>
      </c>
      <c r="B390" s="554" t="s">
        <v>6441</v>
      </c>
      <c r="C390" s="554" t="s">
        <v>6442</v>
      </c>
      <c r="E390" s="554" t="s">
        <v>2346</v>
      </c>
      <c r="F390" s="554" t="s">
        <v>2347</v>
      </c>
      <c r="G390" s="554" t="s">
        <v>2878</v>
      </c>
      <c r="H390" s="554" t="s">
        <v>1967</v>
      </c>
      <c r="I390" s="554" t="s">
        <v>2658</v>
      </c>
      <c r="J390" s="554">
        <v>0</v>
      </c>
    </row>
    <row r="391" spans="1:10" x14ac:dyDescent="0.35">
      <c r="A391" s="554" t="s">
        <v>6182</v>
      </c>
      <c r="B391" s="554" t="s">
        <v>6441</v>
      </c>
      <c r="C391" s="554" t="s">
        <v>6442</v>
      </c>
      <c r="E391" s="554" t="s">
        <v>2349</v>
      </c>
      <c r="F391" s="554" t="s">
        <v>2350</v>
      </c>
      <c r="G391" s="554" t="s">
        <v>2878</v>
      </c>
      <c r="H391" s="554" t="s">
        <v>1967</v>
      </c>
      <c r="I391" s="554" t="s">
        <v>2658</v>
      </c>
      <c r="J391" s="554">
        <v>0</v>
      </c>
    </row>
    <row r="392" spans="1:10" x14ac:dyDescent="0.35">
      <c r="A392" s="554" t="s">
        <v>6182</v>
      </c>
      <c r="B392" s="554" t="s">
        <v>6441</v>
      </c>
      <c r="C392" s="554" t="s">
        <v>6443</v>
      </c>
      <c r="E392" s="554" t="s">
        <v>2352</v>
      </c>
      <c r="F392" s="554" t="s">
        <v>2353</v>
      </c>
      <c r="G392" s="554" t="s">
        <v>2880</v>
      </c>
      <c r="H392" s="554" t="s">
        <v>1967</v>
      </c>
      <c r="I392" s="554" t="s">
        <v>2658</v>
      </c>
      <c r="J392" s="554">
        <v>0</v>
      </c>
    </row>
    <row r="393" spans="1:10" x14ac:dyDescent="0.35">
      <c r="A393" s="554" t="s">
        <v>6182</v>
      </c>
      <c r="B393" s="554" t="s">
        <v>6441</v>
      </c>
      <c r="C393" s="554" t="s">
        <v>6444</v>
      </c>
      <c r="E393" s="554" t="s">
        <v>2115</v>
      </c>
      <c r="F393" s="554" t="s">
        <v>2356</v>
      </c>
      <c r="G393" s="554" t="s">
        <v>2878</v>
      </c>
      <c r="H393" s="554" t="s">
        <v>1967</v>
      </c>
      <c r="I393" s="554" t="s">
        <v>2658</v>
      </c>
      <c r="J393" s="554">
        <v>0</v>
      </c>
    </row>
    <row r="394" spans="1:10" x14ac:dyDescent="0.35">
      <c r="A394" s="554" t="s">
        <v>6182</v>
      </c>
      <c r="B394" s="554" t="s">
        <v>6193</v>
      </c>
      <c r="C394" s="554" t="s">
        <v>6194</v>
      </c>
      <c r="E394" s="554" t="s">
        <v>2325</v>
      </c>
      <c r="F394" s="554" t="s">
        <v>2358</v>
      </c>
      <c r="G394" s="554" t="s">
        <v>2883</v>
      </c>
      <c r="H394" s="554" t="s">
        <v>2326</v>
      </c>
      <c r="I394" s="554" t="s">
        <v>2658</v>
      </c>
      <c r="J394" s="554">
        <v>0</v>
      </c>
    </row>
    <row r="395" spans="1:10" x14ac:dyDescent="0.35">
      <c r="A395" s="554" t="s">
        <v>6182</v>
      </c>
      <c r="B395" s="554" t="s">
        <v>6196</v>
      </c>
      <c r="C395" s="554" t="s">
        <v>6197</v>
      </c>
      <c r="E395" s="554" t="s">
        <v>2322</v>
      </c>
      <c r="F395" s="554" t="s">
        <v>2361</v>
      </c>
      <c r="G395" s="554" t="s">
        <v>2883</v>
      </c>
      <c r="H395" s="554" t="s">
        <v>2113</v>
      </c>
      <c r="I395" s="554" t="s">
        <v>2658</v>
      </c>
      <c r="J395" s="554">
        <v>0</v>
      </c>
    </row>
    <row r="396" spans="1:10" x14ac:dyDescent="0.35">
      <c r="A396" s="554" t="s">
        <v>6182</v>
      </c>
      <c r="B396" s="554" t="s">
        <v>6196</v>
      </c>
      <c r="C396" s="554" t="s">
        <v>6197</v>
      </c>
      <c r="E396" s="554" t="s">
        <v>2334</v>
      </c>
      <c r="F396" s="554" t="s">
        <v>2364</v>
      </c>
      <c r="G396" s="554" t="s">
        <v>2883</v>
      </c>
      <c r="H396" s="554" t="s">
        <v>2113</v>
      </c>
      <c r="I396" s="554" t="s">
        <v>2658</v>
      </c>
      <c r="J396" s="554">
        <v>0</v>
      </c>
    </row>
    <row r="397" spans="1:10" x14ac:dyDescent="0.35">
      <c r="A397" s="554" t="s">
        <v>6182</v>
      </c>
      <c r="B397" s="554" t="s">
        <v>6196</v>
      </c>
      <c r="C397" s="554" t="s">
        <v>6197</v>
      </c>
      <c r="E397" s="554" t="s">
        <v>2338</v>
      </c>
      <c r="F397" s="554" t="s">
        <v>2365</v>
      </c>
      <c r="G397" s="554" t="s">
        <v>2883</v>
      </c>
      <c r="H397" s="554" t="s">
        <v>2113</v>
      </c>
      <c r="I397" s="554" t="s">
        <v>2658</v>
      </c>
      <c r="J397" s="554">
        <v>0</v>
      </c>
    </row>
    <row r="398" spans="1:10" x14ac:dyDescent="0.35">
      <c r="A398" s="554" t="s">
        <v>6182</v>
      </c>
      <c r="B398" s="554" t="s">
        <v>6196</v>
      </c>
      <c r="C398" s="554" t="s">
        <v>6197</v>
      </c>
      <c r="E398" s="554" t="s">
        <v>2342</v>
      </c>
      <c r="F398" s="554" t="s">
        <v>2366</v>
      </c>
      <c r="G398" s="554" t="s">
        <v>2883</v>
      </c>
      <c r="H398" s="554" t="s">
        <v>2113</v>
      </c>
      <c r="I398" s="554" t="s">
        <v>2658</v>
      </c>
      <c r="J398" s="554">
        <v>0</v>
      </c>
    </row>
    <row r="399" spans="1:10" x14ac:dyDescent="0.35">
      <c r="A399" s="554" t="s">
        <v>6182</v>
      </c>
      <c r="B399" s="554" t="s">
        <v>6196</v>
      </c>
      <c r="C399" s="554" t="s">
        <v>6197</v>
      </c>
      <c r="E399" s="554" t="s">
        <v>2345</v>
      </c>
      <c r="F399" s="554" t="s">
        <v>2368</v>
      </c>
      <c r="G399" s="554" t="s">
        <v>2883</v>
      </c>
      <c r="H399" s="554" t="s">
        <v>2113</v>
      </c>
      <c r="I399" s="554" t="s">
        <v>2658</v>
      </c>
      <c r="J399" s="554">
        <v>0</v>
      </c>
    </row>
    <row r="400" spans="1:10" x14ac:dyDescent="0.35">
      <c r="A400" s="554" t="s">
        <v>6182</v>
      </c>
      <c r="B400" s="554" t="s">
        <v>6196</v>
      </c>
      <c r="C400" s="554" t="s">
        <v>6197</v>
      </c>
      <c r="E400" s="554" t="s">
        <v>2348</v>
      </c>
      <c r="F400" s="554" t="s">
        <v>2369</v>
      </c>
      <c r="G400" s="554" t="s">
        <v>2883</v>
      </c>
      <c r="H400" s="554" t="s">
        <v>2113</v>
      </c>
      <c r="I400" s="554" t="s">
        <v>2658</v>
      </c>
      <c r="J400" s="554">
        <v>0</v>
      </c>
    </row>
    <row r="401" spans="1:11" x14ac:dyDescent="0.35">
      <c r="A401" s="554" t="s">
        <v>6182</v>
      </c>
      <c r="B401" s="554" t="s">
        <v>6196</v>
      </c>
      <c r="C401" s="554" t="s">
        <v>6445</v>
      </c>
      <c r="E401" s="554" t="s">
        <v>2370</v>
      </c>
      <c r="F401" s="554" t="s">
        <v>2371</v>
      </c>
      <c r="G401" s="554" t="s">
        <v>2883</v>
      </c>
      <c r="H401" s="554" t="s">
        <v>2113</v>
      </c>
      <c r="I401" s="554" t="s">
        <v>2658</v>
      </c>
      <c r="J401" s="554">
        <v>0</v>
      </c>
    </row>
    <row r="402" spans="1:11" x14ac:dyDescent="0.35">
      <c r="A402" s="554" t="s">
        <v>6198</v>
      </c>
      <c r="B402" s="554" t="s">
        <v>6075</v>
      </c>
      <c r="C402" s="554" t="s">
        <v>6446</v>
      </c>
      <c r="E402" s="554" t="s">
        <v>2372</v>
      </c>
      <c r="F402" s="554" t="s">
        <v>236</v>
      </c>
      <c r="G402" s="554" t="s">
        <v>2892</v>
      </c>
      <c r="I402" s="554" t="s">
        <v>60</v>
      </c>
      <c r="J402" s="554">
        <v>0</v>
      </c>
      <c r="K402" s="554" t="s">
        <v>6447</v>
      </c>
    </row>
    <row r="403" spans="1:11" x14ac:dyDescent="0.35">
      <c r="A403" s="554" t="s">
        <v>6198</v>
      </c>
      <c r="B403" s="554" t="s">
        <v>6075</v>
      </c>
      <c r="C403" s="554" t="s">
        <v>6446</v>
      </c>
      <c r="E403" s="554" t="s">
        <v>2373</v>
      </c>
      <c r="F403" s="554" t="s">
        <v>240</v>
      </c>
      <c r="G403" s="554" t="s">
        <v>2892</v>
      </c>
      <c r="I403" s="554" t="s">
        <v>60</v>
      </c>
      <c r="J403" s="554">
        <v>0</v>
      </c>
      <c r="K403" s="554" t="s">
        <v>6448</v>
      </c>
    </row>
    <row r="404" spans="1:11" x14ac:dyDescent="0.35">
      <c r="A404" s="554" t="s">
        <v>6198</v>
      </c>
      <c r="B404" s="554" t="s">
        <v>6075</v>
      </c>
      <c r="C404" s="554" t="s">
        <v>6449</v>
      </c>
      <c r="E404" s="554" t="s">
        <v>2374</v>
      </c>
      <c r="F404" s="554" t="s">
        <v>156</v>
      </c>
      <c r="G404" s="554" t="s">
        <v>2892</v>
      </c>
      <c r="I404" s="554" t="s">
        <v>60</v>
      </c>
      <c r="J404" s="554">
        <v>0</v>
      </c>
      <c r="K404" s="554" t="s">
        <v>6450</v>
      </c>
    </row>
    <row r="405" spans="1:11" x14ac:dyDescent="0.35">
      <c r="A405" s="554" t="s">
        <v>6198</v>
      </c>
      <c r="B405" s="554" t="s">
        <v>6075</v>
      </c>
      <c r="C405" s="554" t="s">
        <v>6449</v>
      </c>
      <c r="E405" s="554" t="s">
        <v>2375</v>
      </c>
      <c r="F405" s="554" t="s">
        <v>177</v>
      </c>
      <c r="G405" s="554" t="s">
        <v>2892</v>
      </c>
      <c r="I405" s="554" t="s">
        <v>60</v>
      </c>
      <c r="J405" s="554">
        <v>0</v>
      </c>
      <c r="K405" s="554" t="s">
        <v>6451</v>
      </c>
    </row>
    <row r="406" spans="1:11" x14ac:dyDescent="0.35">
      <c r="A406" s="554" t="s">
        <v>6198</v>
      </c>
      <c r="B406" s="554" t="s">
        <v>6075</v>
      </c>
      <c r="C406" s="554" t="s">
        <v>6449</v>
      </c>
      <c r="E406" s="554" t="s">
        <v>2376</v>
      </c>
      <c r="F406" s="554" t="s">
        <v>202</v>
      </c>
      <c r="G406" s="554" t="s">
        <v>2892</v>
      </c>
      <c r="I406" s="554" t="s">
        <v>60</v>
      </c>
      <c r="J406" s="554">
        <v>0</v>
      </c>
      <c r="K406" s="554" t="s">
        <v>6452</v>
      </c>
    </row>
    <row r="407" spans="1:11" x14ac:dyDescent="0.35">
      <c r="A407" s="554" t="s">
        <v>6198</v>
      </c>
      <c r="B407" s="554" t="s">
        <v>6075</v>
      </c>
      <c r="C407" s="554" t="s">
        <v>6449</v>
      </c>
      <c r="E407" s="554" t="s">
        <v>2377</v>
      </c>
      <c r="F407" s="554" t="s">
        <v>2378</v>
      </c>
      <c r="G407" s="554" t="s">
        <v>2892</v>
      </c>
      <c r="I407" s="554" t="s">
        <v>60</v>
      </c>
      <c r="J407" s="554">
        <v>0</v>
      </c>
      <c r="K407" s="554" t="s">
        <v>6453</v>
      </c>
    </row>
    <row r="408" spans="1:11" x14ac:dyDescent="0.35">
      <c r="A408" s="554" t="s">
        <v>6198</v>
      </c>
      <c r="B408" s="554" t="s">
        <v>6075</v>
      </c>
      <c r="C408" s="554" t="s">
        <v>6449</v>
      </c>
      <c r="E408" s="554" t="s">
        <v>2379</v>
      </c>
      <c r="F408" s="554" t="s">
        <v>172</v>
      </c>
      <c r="G408" s="554" t="s">
        <v>2892</v>
      </c>
      <c r="I408" s="554" t="s">
        <v>60</v>
      </c>
      <c r="J408" s="554">
        <v>0</v>
      </c>
      <c r="K408" s="554" t="s">
        <v>6454</v>
      </c>
    </row>
    <row r="409" spans="1:11" x14ac:dyDescent="0.35">
      <c r="A409" s="554" t="s">
        <v>6198</v>
      </c>
      <c r="B409" s="554" t="s">
        <v>6075</v>
      </c>
      <c r="C409" s="554" t="s">
        <v>6449</v>
      </c>
      <c r="E409" s="554" t="s">
        <v>2380</v>
      </c>
      <c r="F409" s="554" t="s">
        <v>158</v>
      </c>
      <c r="G409" s="554" t="s">
        <v>2892</v>
      </c>
      <c r="I409" s="554" t="s">
        <v>60</v>
      </c>
      <c r="J409" s="554">
        <v>0</v>
      </c>
      <c r="K409" s="554" t="s">
        <v>6455</v>
      </c>
    </row>
    <row r="410" spans="1:11" x14ac:dyDescent="0.35">
      <c r="A410" s="554" t="s">
        <v>6198</v>
      </c>
      <c r="B410" s="554" t="s">
        <v>6075</v>
      </c>
      <c r="C410" s="554" t="s">
        <v>6449</v>
      </c>
      <c r="E410" s="554" t="s">
        <v>2381</v>
      </c>
      <c r="F410" s="554" t="s">
        <v>179</v>
      </c>
      <c r="G410" s="554" t="s">
        <v>2892</v>
      </c>
      <c r="I410" s="554" t="s">
        <v>60</v>
      </c>
      <c r="J410" s="554">
        <v>0</v>
      </c>
      <c r="K410" s="554" t="s">
        <v>6456</v>
      </c>
    </row>
    <row r="411" spans="1:11" x14ac:dyDescent="0.35">
      <c r="A411" s="554" t="s">
        <v>6198</v>
      </c>
      <c r="B411" s="554" t="s">
        <v>6075</v>
      </c>
      <c r="C411" s="554" t="s">
        <v>6449</v>
      </c>
      <c r="E411" s="554" t="s">
        <v>2380</v>
      </c>
      <c r="F411" s="554" t="s">
        <v>158</v>
      </c>
      <c r="G411" s="554" t="s">
        <v>2892</v>
      </c>
      <c r="I411" s="554" t="s">
        <v>60</v>
      </c>
      <c r="J411" s="554">
        <v>0</v>
      </c>
      <c r="K411" s="554" t="s">
        <v>6455</v>
      </c>
    </row>
    <row r="412" spans="1:11" x14ac:dyDescent="0.35">
      <c r="A412" s="554" t="s">
        <v>6198</v>
      </c>
      <c r="B412" s="554" t="s">
        <v>6127</v>
      </c>
      <c r="C412" s="554" t="s">
        <v>6457</v>
      </c>
      <c r="E412" s="554" t="s">
        <v>2235</v>
      </c>
      <c r="F412" s="554" t="s">
        <v>2382</v>
      </c>
      <c r="G412" s="554" t="s">
        <v>2899</v>
      </c>
      <c r="I412" s="554" t="s">
        <v>60</v>
      </c>
      <c r="J412" s="554">
        <v>0</v>
      </c>
      <c r="K412" s="554" t="s">
        <v>6458</v>
      </c>
    </row>
    <row r="413" spans="1:11" x14ac:dyDescent="0.35">
      <c r="A413" s="554" t="s">
        <v>6198</v>
      </c>
      <c r="B413" s="554" t="s">
        <v>6127</v>
      </c>
      <c r="C413" s="554" t="s">
        <v>6459</v>
      </c>
      <c r="E413" s="554" t="s">
        <v>2174</v>
      </c>
      <c r="F413" s="554" t="s">
        <v>2383</v>
      </c>
      <c r="G413" s="554" t="s">
        <v>2899</v>
      </c>
      <c r="I413" s="554" t="s">
        <v>60</v>
      </c>
      <c r="J413" s="554">
        <v>0</v>
      </c>
      <c r="K413" s="554" t="s">
        <v>6460</v>
      </c>
    </row>
    <row r="414" spans="1:11" x14ac:dyDescent="0.35">
      <c r="A414" s="554" t="s">
        <v>6198</v>
      </c>
      <c r="B414" s="554" t="s">
        <v>6127</v>
      </c>
      <c r="C414" s="554" t="s">
        <v>6461</v>
      </c>
      <c r="E414" s="554" t="s">
        <v>2385</v>
      </c>
      <c r="F414" s="554" t="s">
        <v>149</v>
      </c>
      <c r="G414" s="554" t="s">
        <v>2899</v>
      </c>
      <c r="I414" s="554" t="s">
        <v>60</v>
      </c>
      <c r="J414" s="554">
        <v>0</v>
      </c>
      <c r="K414" s="554" t="s">
        <v>6462</v>
      </c>
    </row>
    <row r="415" spans="1:11" x14ac:dyDescent="0.35">
      <c r="A415" s="554" t="s">
        <v>6198</v>
      </c>
      <c r="B415" s="554" t="s">
        <v>6127</v>
      </c>
      <c r="C415" s="554" t="s">
        <v>6461</v>
      </c>
      <c r="E415" s="554" t="s">
        <v>2386</v>
      </c>
      <c r="F415" s="554" t="s">
        <v>151</v>
      </c>
      <c r="G415" s="554" t="s">
        <v>2899</v>
      </c>
      <c r="I415" s="554" t="s">
        <v>60</v>
      </c>
      <c r="J415" s="554">
        <v>0</v>
      </c>
      <c r="K415" s="554" t="s">
        <v>6463</v>
      </c>
    </row>
    <row r="416" spans="1:11" x14ac:dyDescent="0.35">
      <c r="A416" s="554" t="s">
        <v>6198</v>
      </c>
      <c r="B416" s="554" t="s">
        <v>6127</v>
      </c>
      <c r="C416" s="554" t="s">
        <v>6461</v>
      </c>
      <c r="E416" s="554" t="s">
        <v>2387</v>
      </c>
      <c r="F416" s="554" t="s">
        <v>153</v>
      </c>
      <c r="G416" s="554" t="s">
        <v>2899</v>
      </c>
      <c r="I416" s="554" t="s">
        <v>60</v>
      </c>
      <c r="J416" s="554">
        <v>0</v>
      </c>
      <c r="K416" s="554" t="s">
        <v>6464</v>
      </c>
    </row>
    <row r="417" spans="1:11" x14ac:dyDescent="0.35">
      <c r="A417" s="554" t="s">
        <v>6198</v>
      </c>
      <c r="B417" s="554" t="s">
        <v>6127</v>
      </c>
      <c r="C417" s="554" t="s">
        <v>6465</v>
      </c>
      <c r="E417" s="554" t="s">
        <v>2388</v>
      </c>
      <c r="F417" s="554" t="s">
        <v>164</v>
      </c>
      <c r="G417" s="554" t="s">
        <v>2899</v>
      </c>
      <c r="I417" s="554" t="s">
        <v>60</v>
      </c>
      <c r="J417" s="554">
        <v>0</v>
      </c>
      <c r="K417" s="554" t="s">
        <v>6466</v>
      </c>
    </row>
    <row r="418" spans="1:11" x14ac:dyDescent="0.35">
      <c r="A418" s="554" t="s">
        <v>6198</v>
      </c>
      <c r="B418" s="554" t="s">
        <v>6127</v>
      </c>
      <c r="C418" s="554" t="s">
        <v>6465</v>
      </c>
      <c r="E418" s="554" t="s">
        <v>2389</v>
      </c>
      <c r="F418" s="554" t="s">
        <v>170</v>
      </c>
      <c r="G418" s="554" t="s">
        <v>2899</v>
      </c>
      <c r="I418" s="554" t="s">
        <v>60</v>
      </c>
      <c r="J418" s="554">
        <v>0</v>
      </c>
      <c r="K418" s="554" t="s">
        <v>6467</v>
      </c>
    </row>
    <row r="419" spans="1:11" x14ac:dyDescent="0.35">
      <c r="A419" s="554" t="s">
        <v>6198</v>
      </c>
      <c r="B419" s="554" t="s">
        <v>6127</v>
      </c>
      <c r="C419" s="554" t="s">
        <v>6465</v>
      </c>
      <c r="E419" s="554" t="s">
        <v>2390</v>
      </c>
      <c r="F419" s="554" t="s">
        <v>160</v>
      </c>
      <c r="G419" s="554" t="s">
        <v>2899</v>
      </c>
      <c r="I419" s="554" t="s">
        <v>60</v>
      </c>
      <c r="J419" s="554">
        <v>0</v>
      </c>
      <c r="K419" s="554" t="s">
        <v>6468</v>
      </c>
    </row>
    <row r="420" spans="1:11" x14ac:dyDescent="0.35">
      <c r="A420" s="554" t="s">
        <v>6198</v>
      </c>
      <c r="B420" s="554" t="s">
        <v>6127</v>
      </c>
      <c r="C420" s="554" t="s">
        <v>6465</v>
      </c>
      <c r="E420" s="554" t="s">
        <v>2391</v>
      </c>
      <c r="F420" s="554" t="s">
        <v>2392</v>
      </c>
      <c r="G420" s="554" t="s">
        <v>2899</v>
      </c>
      <c r="I420" s="554" t="s">
        <v>60</v>
      </c>
      <c r="J420" s="554">
        <v>0</v>
      </c>
      <c r="K420" s="554" t="s">
        <v>6469</v>
      </c>
    </row>
    <row r="421" spans="1:11" x14ac:dyDescent="0.35">
      <c r="A421" s="554" t="s">
        <v>6198</v>
      </c>
      <c r="B421" s="554" t="s">
        <v>6127</v>
      </c>
      <c r="C421" s="554" t="s">
        <v>6465</v>
      </c>
      <c r="E421" s="554" t="s">
        <v>2393</v>
      </c>
      <c r="F421" s="554" t="s">
        <v>168</v>
      </c>
      <c r="G421" s="554" t="s">
        <v>2899</v>
      </c>
      <c r="I421" s="554" t="s">
        <v>60</v>
      </c>
      <c r="J421" s="554">
        <v>0</v>
      </c>
      <c r="K421" s="554" t="s">
        <v>6470</v>
      </c>
    </row>
    <row r="422" spans="1:11" x14ac:dyDescent="0.35">
      <c r="A422" s="554" t="s">
        <v>6198</v>
      </c>
      <c r="B422" s="554" t="s">
        <v>6127</v>
      </c>
      <c r="C422" s="554" t="s">
        <v>6465</v>
      </c>
      <c r="E422" s="554" t="s">
        <v>2394</v>
      </c>
      <c r="F422" s="554" t="s">
        <v>166</v>
      </c>
      <c r="G422" s="554" t="s">
        <v>2899</v>
      </c>
      <c r="I422" s="554" t="s">
        <v>60</v>
      </c>
      <c r="J422" s="554">
        <v>0</v>
      </c>
      <c r="K422" s="554" t="s">
        <v>6471</v>
      </c>
    </row>
    <row r="423" spans="1:11" x14ac:dyDescent="0.35">
      <c r="A423" s="554" t="s">
        <v>6198</v>
      </c>
      <c r="B423" s="554" t="s">
        <v>6127</v>
      </c>
      <c r="C423" s="554" t="s">
        <v>6465</v>
      </c>
      <c r="E423" s="554" t="s">
        <v>2395</v>
      </c>
      <c r="F423" s="554" t="s">
        <v>174</v>
      </c>
      <c r="G423" s="554" t="s">
        <v>2899</v>
      </c>
      <c r="I423" s="554" t="s">
        <v>60</v>
      </c>
      <c r="J423" s="554">
        <v>0</v>
      </c>
      <c r="K423" s="554" t="s">
        <v>6472</v>
      </c>
    </row>
    <row r="424" spans="1:11" x14ac:dyDescent="0.35">
      <c r="A424" s="554" t="s">
        <v>6198</v>
      </c>
      <c r="B424" s="554" t="s">
        <v>6127</v>
      </c>
      <c r="C424" s="554" t="s">
        <v>6465</v>
      </c>
      <c r="E424" s="554" t="s">
        <v>2396</v>
      </c>
      <c r="F424" s="554" t="s">
        <v>183</v>
      </c>
      <c r="G424" s="554" t="s">
        <v>2899</v>
      </c>
      <c r="I424" s="554" t="s">
        <v>60</v>
      </c>
      <c r="J424" s="554">
        <v>0</v>
      </c>
      <c r="K424" s="554" t="s">
        <v>6473</v>
      </c>
    </row>
    <row r="425" spans="1:11" x14ac:dyDescent="0.35">
      <c r="A425" s="554" t="s">
        <v>6198</v>
      </c>
      <c r="B425" s="554" t="s">
        <v>6127</v>
      </c>
      <c r="C425" s="554" t="s">
        <v>6465</v>
      </c>
      <c r="E425" s="554" t="s">
        <v>2397</v>
      </c>
      <c r="F425" s="554" t="s">
        <v>181</v>
      </c>
      <c r="G425" s="554" t="s">
        <v>2899</v>
      </c>
      <c r="I425" s="554" t="s">
        <v>60</v>
      </c>
      <c r="J425" s="554">
        <v>0</v>
      </c>
      <c r="K425" s="554" t="s">
        <v>6474</v>
      </c>
    </row>
    <row r="426" spans="1:11" x14ac:dyDescent="0.35">
      <c r="A426" s="554" t="s">
        <v>6198</v>
      </c>
      <c r="B426" s="554" t="s">
        <v>6127</v>
      </c>
      <c r="C426" s="554" t="s">
        <v>6465</v>
      </c>
      <c r="E426" s="554" t="s">
        <v>2398</v>
      </c>
      <c r="F426" s="554" t="s">
        <v>185</v>
      </c>
      <c r="G426" s="554" t="s">
        <v>2899</v>
      </c>
      <c r="I426" s="554" t="s">
        <v>60</v>
      </c>
      <c r="J426" s="554">
        <v>0</v>
      </c>
      <c r="K426" s="554" t="s">
        <v>6475</v>
      </c>
    </row>
    <row r="427" spans="1:11" x14ac:dyDescent="0.35">
      <c r="A427" s="554" t="s">
        <v>6198</v>
      </c>
      <c r="B427" s="554" t="s">
        <v>6127</v>
      </c>
      <c r="C427" s="554" t="s">
        <v>6465</v>
      </c>
      <c r="E427" s="554" t="s">
        <v>2399</v>
      </c>
      <c r="F427" s="554" t="s">
        <v>197</v>
      </c>
      <c r="G427" s="554" t="s">
        <v>2899</v>
      </c>
      <c r="I427" s="554" t="s">
        <v>60</v>
      </c>
      <c r="J427" s="554">
        <v>0</v>
      </c>
      <c r="K427" s="554" t="s">
        <v>6476</v>
      </c>
    </row>
    <row r="428" spans="1:11" x14ac:dyDescent="0.35">
      <c r="A428" s="554" t="s">
        <v>6198</v>
      </c>
      <c r="B428" s="554" t="s">
        <v>6127</v>
      </c>
      <c r="C428" s="554" t="s">
        <v>6465</v>
      </c>
      <c r="E428" s="554" t="s">
        <v>2400</v>
      </c>
      <c r="F428" s="554" t="s">
        <v>191</v>
      </c>
      <c r="G428" s="554" t="s">
        <v>2899</v>
      </c>
      <c r="I428" s="554" t="s">
        <v>60</v>
      </c>
      <c r="J428" s="554">
        <v>0</v>
      </c>
      <c r="K428" s="554" t="s">
        <v>6477</v>
      </c>
    </row>
    <row r="429" spans="1:11" x14ac:dyDescent="0.35">
      <c r="A429" s="554" t="s">
        <v>6198</v>
      </c>
      <c r="B429" s="554" t="s">
        <v>6127</v>
      </c>
      <c r="C429" s="554" t="s">
        <v>6465</v>
      </c>
      <c r="E429" s="554" t="s">
        <v>2401</v>
      </c>
      <c r="F429" s="554" t="s">
        <v>194</v>
      </c>
      <c r="G429" s="554" t="s">
        <v>2899</v>
      </c>
      <c r="I429" s="554" t="s">
        <v>60</v>
      </c>
      <c r="J429" s="554">
        <v>0</v>
      </c>
      <c r="K429" s="554" t="s">
        <v>6478</v>
      </c>
    </row>
    <row r="430" spans="1:11" x14ac:dyDescent="0.35">
      <c r="A430" s="554" t="s">
        <v>6198</v>
      </c>
      <c r="B430" s="554" t="s">
        <v>6127</v>
      </c>
      <c r="C430" s="554" t="s">
        <v>6465</v>
      </c>
      <c r="E430" s="554" t="s">
        <v>2402</v>
      </c>
      <c r="F430" s="554" t="s">
        <v>199</v>
      </c>
      <c r="G430" s="554" t="s">
        <v>2899</v>
      </c>
      <c r="I430" s="554" t="s">
        <v>60</v>
      </c>
      <c r="J430" s="554">
        <v>0</v>
      </c>
      <c r="K430" s="554" t="s">
        <v>6479</v>
      </c>
    </row>
    <row r="431" spans="1:11" x14ac:dyDescent="0.35">
      <c r="A431" s="554" t="s">
        <v>6198</v>
      </c>
      <c r="B431" s="554" t="s">
        <v>6127</v>
      </c>
      <c r="C431" s="554" t="s">
        <v>6465</v>
      </c>
      <c r="E431" s="554" t="s">
        <v>2403</v>
      </c>
      <c r="F431" s="554" t="s">
        <v>1077</v>
      </c>
      <c r="G431" s="554" t="s">
        <v>2899</v>
      </c>
      <c r="I431" s="554" t="s">
        <v>60</v>
      </c>
      <c r="J431" s="554">
        <v>0</v>
      </c>
      <c r="K431" s="554" t="s">
        <v>6480</v>
      </c>
    </row>
    <row r="432" spans="1:11" x14ac:dyDescent="0.35">
      <c r="A432" s="554" t="s">
        <v>6198</v>
      </c>
      <c r="B432" s="554" t="s">
        <v>6127</v>
      </c>
      <c r="C432" s="554" t="s">
        <v>6465</v>
      </c>
      <c r="E432" s="554" t="s">
        <v>2404</v>
      </c>
      <c r="F432" s="554" t="s">
        <v>204</v>
      </c>
      <c r="G432" s="554" t="s">
        <v>2899</v>
      </c>
      <c r="I432" s="554" t="s">
        <v>60</v>
      </c>
      <c r="J432" s="554">
        <v>0</v>
      </c>
      <c r="K432" s="554" t="s">
        <v>6481</v>
      </c>
    </row>
    <row r="433" spans="1:11" x14ac:dyDescent="0.35">
      <c r="A433" s="554" t="s">
        <v>6198</v>
      </c>
      <c r="B433" s="554" t="s">
        <v>6127</v>
      </c>
      <c r="C433" s="554" t="s">
        <v>6465</v>
      </c>
      <c r="E433" s="554" t="s">
        <v>2405</v>
      </c>
      <c r="F433" s="554" t="s">
        <v>1078</v>
      </c>
      <c r="G433" s="554" t="s">
        <v>2899</v>
      </c>
      <c r="I433" s="554" t="s">
        <v>60</v>
      </c>
      <c r="J433" s="554">
        <v>0</v>
      </c>
      <c r="K433" s="554" t="s">
        <v>6482</v>
      </c>
    </row>
    <row r="434" spans="1:11" x14ac:dyDescent="0.35">
      <c r="A434" s="554" t="s">
        <v>6198</v>
      </c>
      <c r="B434" s="554" t="s">
        <v>6127</v>
      </c>
      <c r="C434" s="554" t="s">
        <v>6465</v>
      </c>
      <c r="E434" s="554" t="s">
        <v>2406</v>
      </c>
      <c r="F434" s="554" t="s">
        <v>1079</v>
      </c>
      <c r="G434" s="554" t="s">
        <v>2899</v>
      </c>
      <c r="I434" s="554" t="s">
        <v>60</v>
      </c>
      <c r="J434" s="554">
        <v>0</v>
      </c>
      <c r="K434" s="554" t="s">
        <v>6483</v>
      </c>
    </row>
    <row r="435" spans="1:11" x14ac:dyDescent="0.35">
      <c r="A435" s="554" t="s">
        <v>6198</v>
      </c>
      <c r="B435" s="554" t="s">
        <v>6127</v>
      </c>
      <c r="C435" s="554" t="s">
        <v>6465</v>
      </c>
      <c r="E435" s="554" t="s">
        <v>2407</v>
      </c>
      <c r="F435" s="554" t="s">
        <v>226</v>
      </c>
      <c r="G435" s="554" t="s">
        <v>2899</v>
      </c>
      <c r="I435" s="554" t="s">
        <v>60</v>
      </c>
      <c r="J435" s="554">
        <v>0</v>
      </c>
      <c r="K435" s="554" t="s">
        <v>6484</v>
      </c>
    </row>
    <row r="436" spans="1:11" x14ac:dyDescent="0.35">
      <c r="A436" s="554" t="s">
        <v>6198</v>
      </c>
      <c r="B436" s="554" t="s">
        <v>6127</v>
      </c>
      <c r="C436" s="554" t="s">
        <v>6465</v>
      </c>
      <c r="E436" s="554" t="s">
        <v>2408</v>
      </c>
      <c r="F436" s="554" t="s">
        <v>2409</v>
      </c>
      <c r="G436" s="554" t="s">
        <v>2899</v>
      </c>
      <c r="I436" s="554" t="s">
        <v>60</v>
      </c>
      <c r="J436" s="554">
        <v>0</v>
      </c>
      <c r="K436" s="554" t="s">
        <v>6485</v>
      </c>
    </row>
    <row r="437" spans="1:11" x14ac:dyDescent="0.35">
      <c r="A437" s="554" t="s">
        <v>6198</v>
      </c>
      <c r="B437" s="554" t="s">
        <v>6127</v>
      </c>
      <c r="C437" s="554" t="s">
        <v>6200</v>
      </c>
      <c r="E437" s="554" t="s">
        <v>2410</v>
      </c>
      <c r="F437" s="554" t="s">
        <v>1080</v>
      </c>
      <c r="G437" s="554" t="s">
        <v>2899</v>
      </c>
      <c r="I437" s="554" t="s">
        <v>60</v>
      </c>
      <c r="J437" s="554">
        <v>0</v>
      </c>
      <c r="K437" s="554" t="s">
        <v>6486</v>
      </c>
    </row>
    <row r="438" spans="1:11" x14ac:dyDescent="0.35">
      <c r="A438" s="554" t="s">
        <v>6198</v>
      </c>
      <c r="B438" s="554" t="s">
        <v>6127</v>
      </c>
      <c r="C438" s="554" t="s">
        <v>6200</v>
      </c>
      <c r="E438" s="554" t="s">
        <v>2411</v>
      </c>
      <c r="F438" s="554" t="s">
        <v>208</v>
      </c>
      <c r="G438" s="554" t="s">
        <v>2899</v>
      </c>
      <c r="I438" s="554" t="s">
        <v>60</v>
      </c>
      <c r="J438" s="554">
        <v>0</v>
      </c>
      <c r="K438" s="554" t="s">
        <v>6487</v>
      </c>
    </row>
    <row r="439" spans="1:11" x14ac:dyDescent="0.35">
      <c r="A439" s="554" t="s">
        <v>6198</v>
      </c>
      <c r="B439" s="554" t="s">
        <v>6127</v>
      </c>
      <c r="C439" s="554" t="s">
        <v>6200</v>
      </c>
      <c r="E439" s="554" t="s">
        <v>2412</v>
      </c>
      <c r="F439" s="554" t="s">
        <v>187</v>
      </c>
      <c r="G439" s="554" t="s">
        <v>2899</v>
      </c>
      <c r="I439" s="554" t="s">
        <v>60</v>
      </c>
      <c r="J439" s="554">
        <v>0</v>
      </c>
      <c r="K439" s="554" t="s">
        <v>6488</v>
      </c>
    </row>
    <row r="440" spans="1:11" x14ac:dyDescent="0.35">
      <c r="A440" s="554" t="s">
        <v>6198</v>
      </c>
      <c r="B440" s="554" t="s">
        <v>6127</v>
      </c>
      <c r="C440" s="554" t="s">
        <v>6489</v>
      </c>
      <c r="E440" s="554" t="s">
        <v>2134</v>
      </c>
      <c r="F440" s="554" t="s">
        <v>210</v>
      </c>
      <c r="G440" s="554" t="s">
        <v>2899</v>
      </c>
      <c r="I440" s="554" t="s">
        <v>60</v>
      </c>
      <c r="J440" s="554">
        <v>0</v>
      </c>
      <c r="K440" s="554" t="s">
        <v>6490</v>
      </c>
    </row>
    <row r="441" spans="1:11" x14ac:dyDescent="0.35">
      <c r="A441" s="554" t="s">
        <v>6198</v>
      </c>
      <c r="B441" s="554" t="s">
        <v>6127</v>
      </c>
      <c r="C441" s="554" t="s">
        <v>6489</v>
      </c>
      <c r="E441" s="554" t="s">
        <v>2143</v>
      </c>
      <c r="F441" s="554" t="s">
        <v>233</v>
      </c>
      <c r="G441" s="554" t="s">
        <v>2899</v>
      </c>
      <c r="I441" s="554" t="s">
        <v>60</v>
      </c>
      <c r="J441" s="554">
        <v>0</v>
      </c>
      <c r="K441" s="554" t="s">
        <v>6491</v>
      </c>
    </row>
    <row r="442" spans="1:11" x14ac:dyDescent="0.35">
      <c r="A442" s="554" t="s">
        <v>6198</v>
      </c>
      <c r="B442" s="554" t="s">
        <v>6127</v>
      </c>
      <c r="C442" s="554" t="s">
        <v>6489</v>
      </c>
      <c r="E442" s="554" t="s">
        <v>2135</v>
      </c>
      <c r="F442" s="554" t="s">
        <v>1081</v>
      </c>
      <c r="G442" s="554" t="s">
        <v>2899</v>
      </c>
      <c r="I442" s="554" t="s">
        <v>60</v>
      </c>
      <c r="J442" s="554">
        <v>0</v>
      </c>
      <c r="K442" s="554" t="s">
        <v>6492</v>
      </c>
    </row>
    <row r="443" spans="1:11" x14ac:dyDescent="0.35">
      <c r="A443" s="554" t="s">
        <v>6198</v>
      </c>
      <c r="B443" s="554" t="s">
        <v>6127</v>
      </c>
      <c r="C443" s="554" t="s">
        <v>6489</v>
      </c>
      <c r="E443" s="554" t="s">
        <v>2136</v>
      </c>
      <c r="F443" s="554" t="s">
        <v>189</v>
      </c>
      <c r="G443" s="554" t="s">
        <v>2899</v>
      </c>
      <c r="I443" s="554" t="s">
        <v>60</v>
      </c>
      <c r="J443" s="554">
        <v>0</v>
      </c>
      <c r="K443" s="554" t="s">
        <v>6493</v>
      </c>
    </row>
    <row r="444" spans="1:11" x14ac:dyDescent="0.35">
      <c r="A444" s="554" t="s">
        <v>6198</v>
      </c>
      <c r="B444" s="554" t="s">
        <v>6127</v>
      </c>
      <c r="C444" s="554" t="s">
        <v>6494</v>
      </c>
      <c r="E444" s="554" t="s">
        <v>4411</v>
      </c>
      <c r="F444" s="554" t="s">
        <v>3022</v>
      </c>
      <c r="G444" s="554" t="s">
        <v>2899</v>
      </c>
      <c r="I444" s="554" t="s">
        <v>60</v>
      </c>
      <c r="J444" s="554">
        <v>0</v>
      </c>
      <c r="K444" s="554" t="s">
        <v>6495</v>
      </c>
    </row>
    <row r="445" spans="1:11" x14ac:dyDescent="0.35">
      <c r="A445" s="554" t="s">
        <v>6198</v>
      </c>
      <c r="B445" s="554" t="s">
        <v>6103</v>
      </c>
      <c r="C445" s="554" t="s">
        <v>6496</v>
      </c>
      <c r="E445" s="554" t="s">
        <v>2163</v>
      </c>
      <c r="F445" s="554" t="s">
        <v>72</v>
      </c>
      <c r="G445" s="554" t="s">
        <v>2911</v>
      </c>
      <c r="I445" s="554" t="s">
        <v>60</v>
      </c>
      <c r="J445" s="554">
        <v>0</v>
      </c>
      <c r="K445" s="554" t="s">
        <v>6497</v>
      </c>
    </row>
    <row r="446" spans="1:11" x14ac:dyDescent="0.35">
      <c r="A446" s="554" t="s">
        <v>6198</v>
      </c>
      <c r="B446" s="554" t="s">
        <v>6103</v>
      </c>
      <c r="C446" s="554" t="s">
        <v>6496</v>
      </c>
      <c r="E446" s="554" t="s">
        <v>2164</v>
      </c>
      <c r="F446" s="554" t="s">
        <v>74</v>
      </c>
      <c r="G446" s="554" t="s">
        <v>2911</v>
      </c>
      <c r="I446" s="554" t="s">
        <v>60</v>
      </c>
      <c r="J446" s="554">
        <v>0</v>
      </c>
      <c r="K446" s="554" t="s">
        <v>6498</v>
      </c>
    </row>
    <row r="447" spans="1:11" x14ac:dyDescent="0.35">
      <c r="A447" s="554" t="s">
        <v>6198</v>
      </c>
      <c r="B447" s="554" t="s">
        <v>6103</v>
      </c>
      <c r="C447" s="554" t="s">
        <v>6496</v>
      </c>
      <c r="E447" s="554" t="s">
        <v>2414</v>
      </c>
      <c r="F447" s="554" t="s">
        <v>76</v>
      </c>
      <c r="G447" s="554" t="s">
        <v>2911</v>
      </c>
      <c r="I447" s="554" t="s">
        <v>60</v>
      </c>
      <c r="J447" s="554">
        <v>0</v>
      </c>
      <c r="K447" s="554" t="s">
        <v>6499</v>
      </c>
    </row>
    <row r="448" spans="1:11" x14ac:dyDescent="0.35">
      <c r="A448" s="554" t="s">
        <v>6198</v>
      </c>
      <c r="B448" s="554" t="s">
        <v>6103</v>
      </c>
      <c r="C448" s="554" t="s">
        <v>6496</v>
      </c>
      <c r="E448" s="554" t="s">
        <v>2415</v>
      </c>
      <c r="F448" s="554" t="s">
        <v>2416</v>
      </c>
      <c r="G448" s="554" t="s">
        <v>2911</v>
      </c>
      <c r="I448" s="554" t="s">
        <v>60</v>
      </c>
      <c r="J448" s="554">
        <v>0</v>
      </c>
      <c r="K448" s="554" t="s">
        <v>6500</v>
      </c>
    </row>
    <row r="449" spans="1:11" x14ac:dyDescent="0.35">
      <c r="A449" s="554" t="s">
        <v>6198</v>
      </c>
      <c r="B449" s="554" t="s">
        <v>6103</v>
      </c>
      <c r="C449" s="554" t="s">
        <v>6496</v>
      </c>
      <c r="E449" s="554" t="s">
        <v>2418</v>
      </c>
      <c r="F449" s="554" t="s">
        <v>80</v>
      </c>
      <c r="G449" s="554" t="s">
        <v>2911</v>
      </c>
      <c r="I449" s="554" t="s">
        <v>60</v>
      </c>
      <c r="J449" s="554">
        <v>0</v>
      </c>
      <c r="K449" s="554" t="s">
        <v>6501</v>
      </c>
    </row>
    <row r="450" spans="1:11" x14ac:dyDescent="0.35">
      <c r="A450" s="554" t="s">
        <v>6198</v>
      </c>
      <c r="B450" s="554" t="s">
        <v>6103</v>
      </c>
      <c r="C450" s="554" t="s">
        <v>6496</v>
      </c>
      <c r="E450" s="554" t="s">
        <v>2419</v>
      </c>
      <c r="F450" s="554" t="s">
        <v>82</v>
      </c>
      <c r="G450" s="554" t="s">
        <v>2911</v>
      </c>
      <c r="I450" s="554" t="s">
        <v>60</v>
      </c>
      <c r="J450" s="554">
        <v>0</v>
      </c>
      <c r="K450" s="554" t="s">
        <v>6502</v>
      </c>
    </row>
    <row r="451" spans="1:11" x14ac:dyDescent="0.35">
      <c r="A451" s="554" t="s">
        <v>6198</v>
      </c>
      <c r="B451" s="554" t="s">
        <v>6103</v>
      </c>
      <c r="C451" s="554" t="s">
        <v>6503</v>
      </c>
      <c r="E451" s="554" t="s">
        <v>2420</v>
      </c>
      <c r="F451" s="554" t="s">
        <v>85</v>
      </c>
      <c r="G451" s="554" t="s">
        <v>2911</v>
      </c>
      <c r="I451" s="554" t="s">
        <v>60</v>
      </c>
      <c r="J451" s="554">
        <v>0</v>
      </c>
      <c r="K451" s="554" t="s">
        <v>6504</v>
      </c>
    </row>
    <row r="452" spans="1:11" x14ac:dyDescent="0.35">
      <c r="A452" s="554" t="s">
        <v>6198</v>
      </c>
      <c r="B452" s="554" t="s">
        <v>6103</v>
      </c>
      <c r="C452" s="554" t="s">
        <v>6503</v>
      </c>
      <c r="E452" s="554" t="s">
        <v>2421</v>
      </c>
      <c r="F452" s="554" t="s">
        <v>87</v>
      </c>
      <c r="G452" s="554" t="s">
        <v>2911</v>
      </c>
      <c r="I452" s="554" t="s">
        <v>60</v>
      </c>
      <c r="J452" s="554">
        <v>0</v>
      </c>
      <c r="K452" s="554" t="s">
        <v>6505</v>
      </c>
    </row>
    <row r="453" spans="1:11" x14ac:dyDescent="0.35">
      <c r="A453" s="554" t="s">
        <v>6198</v>
      </c>
      <c r="B453" s="554" t="s">
        <v>6103</v>
      </c>
      <c r="C453" s="554" t="s">
        <v>6503</v>
      </c>
      <c r="E453" s="554" t="s">
        <v>2422</v>
      </c>
      <c r="F453" s="554" t="s">
        <v>2423</v>
      </c>
      <c r="G453" s="554" t="s">
        <v>2911</v>
      </c>
      <c r="I453" s="554" t="s">
        <v>60</v>
      </c>
      <c r="J453" s="554">
        <v>0</v>
      </c>
      <c r="K453" s="554" t="s">
        <v>6506</v>
      </c>
    </row>
    <row r="454" spans="1:11" x14ac:dyDescent="0.35">
      <c r="A454" s="554" t="s">
        <v>6198</v>
      </c>
      <c r="B454" s="554" t="s">
        <v>6103</v>
      </c>
      <c r="C454" s="554" t="s">
        <v>6503</v>
      </c>
      <c r="E454" s="554" t="s">
        <v>2424</v>
      </c>
      <c r="F454" s="554" t="s">
        <v>2425</v>
      </c>
      <c r="G454" s="554" t="s">
        <v>2911</v>
      </c>
      <c r="I454" s="554" t="s">
        <v>60</v>
      </c>
      <c r="J454" s="554">
        <v>0</v>
      </c>
      <c r="K454" s="554" t="s">
        <v>6507</v>
      </c>
    </row>
    <row r="455" spans="1:11" x14ac:dyDescent="0.35">
      <c r="A455" s="554" t="s">
        <v>6198</v>
      </c>
      <c r="B455" s="554" t="s">
        <v>6103</v>
      </c>
      <c r="C455" s="554" t="s">
        <v>6503</v>
      </c>
      <c r="E455" s="554" t="s">
        <v>2426</v>
      </c>
      <c r="F455" s="554" t="s">
        <v>93</v>
      </c>
      <c r="G455" s="554" t="s">
        <v>2911</v>
      </c>
      <c r="I455" s="554" t="s">
        <v>60</v>
      </c>
      <c r="J455" s="554">
        <v>0</v>
      </c>
      <c r="K455" s="554" t="s">
        <v>6508</v>
      </c>
    </row>
    <row r="456" spans="1:11" x14ac:dyDescent="0.35">
      <c r="A456" s="554" t="s">
        <v>6198</v>
      </c>
      <c r="B456" s="554" t="s">
        <v>6103</v>
      </c>
      <c r="C456" s="554" t="s">
        <v>6503</v>
      </c>
      <c r="E456" s="554" t="s">
        <v>2427</v>
      </c>
      <c r="F456" s="554" t="s">
        <v>95</v>
      </c>
      <c r="G456" s="554" t="s">
        <v>2911</v>
      </c>
      <c r="I456" s="554" t="s">
        <v>60</v>
      </c>
      <c r="J456" s="554">
        <v>0</v>
      </c>
      <c r="K456" s="554" t="s">
        <v>6509</v>
      </c>
    </row>
    <row r="457" spans="1:11" x14ac:dyDescent="0.35">
      <c r="A457" s="554" t="s">
        <v>6198</v>
      </c>
      <c r="B457" s="554" t="s">
        <v>6103</v>
      </c>
      <c r="C457" s="554" t="s">
        <v>6510</v>
      </c>
      <c r="E457" s="554" t="s">
        <v>2428</v>
      </c>
      <c r="F457" s="554" t="s">
        <v>98</v>
      </c>
      <c r="G457" s="554" t="s">
        <v>2911</v>
      </c>
      <c r="I457" s="554" t="s">
        <v>60</v>
      </c>
      <c r="J457" s="554">
        <v>0</v>
      </c>
      <c r="K457" s="554" t="s">
        <v>6511</v>
      </c>
    </row>
    <row r="458" spans="1:11" x14ac:dyDescent="0.35">
      <c r="A458" s="554" t="s">
        <v>6198</v>
      </c>
      <c r="B458" s="554" t="s">
        <v>6103</v>
      </c>
      <c r="C458" s="554" t="s">
        <v>6510</v>
      </c>
      <c r="E458" s="554" t="s">
        <v>2430</v>
      </c>
      <c r="F458" s="554" t="s">
        <v>100</v>
      </c>
      <c r="G458" s="554" t="s">
        <v>2911</v>
      </c>
      <c r="I458" s="554" t="s">
        <v>60</v>
      </c>
      <c r="J458" s="554">
        <v>0</v>
      </c>
      <c r="K458" s="554" t="s">
        <v>6512</v>
      </c>
    </row>
    <row r="459" spans="1:11" x14ac:dyDescent="0.35">
      <c r="A459" s="554" t="s">
        <v>6198</v>
      </c>
      <c r="B459" s="554" t="s">
        <v>6103</v>
      </c>
      <c r="C459" s="554" t="s">
        <v>6510</v>
      </c>
      <c r="E459" s="554" t="s">
        <v>2432</v>
      </c>
      <c r="F459" s="554" t="s">
        <v>2433</v>
      </c>
      <c r="G459" s="554" t="s">
        <v>2911</v>
      </c>
      <c r="I459" s="554" t="s">
        <v>60</v>
      </c>
      <c r="J459" s="554">
        <v>0</v>
      </c>
      <c r="K459" s="554" t="s">
        <v>6513</v>
      </c>
    </row>
    <row r="460" spans="1:11" x14ac:dyDescent="0.35">
      <c r="A460" s="554" t="s">
        <v>6198</v>
      </c>
      <c r="B460" s="554" t="s">
        <v>6103</v>
      </c>
      <c r="C460" s="554" t="s">
        <v>6510</v>
      </c>
      <c r="E460" s="554" t="s">
        <v>2435</v>
      </c>
      <c r="F460" s="554" t="s">
        <v>2436</v>
      </c>
      <c r="G460" s="554" t="s">
        <v>2911</v>
      </c>
      <c r="I460" s="554" t="s">
        <v>60</v>
      </c>
      <c r="J460" s="554">
        <v>0</v>
      </c>
      <c r="K460" s="554" t="s">
        <v>6514</v>
      </c>
    </row>
    <row r="461" spans="1:11" x14ac:dyDescent="0.35">
      <c r="A461" s="554" t="s">
        <v>6198</v>
      </c>
      <c r="B461" s="554" t="s">
        <v>6103</v>
      </c>
      <c r="C461" s="554" t="s">
        <v>6510</v>
      </c>
      <c r="E461" s="554" t="s">
        <v>2438</v>
      </c>
      <c r="F461" s="554" t="s">
        <v>2439</v>
      </c>
      <c r="G461" s="554" t="s">
        <v>2911</v>
      </c>
      <c r="I461" s="554" t="s">
        <v>60</v>
      </c>
      <c r="J461" s="554">
        <v>0</v>
      </c>
      <c r="K461" s="554" t="s">
        <v>6515</v>
      </c>
    </row>
    <row r="462" spans="1:11" x14ac:dyDescent="0.35">
      <c r="A462" s="554" t="s">
        <v>6198</v>
      </c>
      <c r="B462" s="554" t="s">
        <v>6103</v>
      </c>
      <c r="C462" s="554" t="s">
        <v>6516</v>
      </c>
      <c r="E462" s="554" t="s">
        <v>2441</v>
      </c>
      <c r="F462" s="554" t="s">
        <v>109</v>
      </c>
      <c r="G462" s="554" t="s">
        <v>2911</v>
      </c>
      <c r="I462" s="554" t="s">
        <v>60</v>
      </c>
      <c r="J462" s="554">
        <v>0</v>
      </c>
      <c r="K462" s="554" t="s">
        <v>6517</v>
      </c>
    </row>
    <row r="463" spans="1:11" x14ac:dyDescent="0.35">
      <c r="A463" s="554" t="s">
        <v>6198</v>
      </c>
      <c r="B463" s="554" t="s">
        <v>6103</v>
      </c>
      <c r="C463" s="554" t="s">
        <v>6516</v>
      </c>
      <c r="E463" s="554" t="s">
        <v>2443</v>
      </c>
      <c r="F463" s="554" t="s">
        <v>111</v>
      </c>
      <c r="G463" s="554" t="s">
        <v>2911</v>
      </c>
      <c r="I463" s="554" t="s">
        <v>60</v>
      </c>
      <c r="J463" s="554">
        <v>0</v>
      </c>
      <c r="K463" s="554" t="s">
        <v>6518</v>
      </c>
    </row>
    <row r="464" spans="1:11" x14ac:dyDescent="0.35">
      <c r="A464" s="554" t="s">
        <v>6198</v>
      </c>
      <c r="B464" s="554" t="s">
        <v>6103</v>
      </c>
      <c r="C464" s="554" t="s">
        <v>6516</v>
      </c>
      <c r="E464" s="554" t="s">
        <v>2166</v>
      </c>
      <c r="F464" s="554" t="s">
        <v>113</v>
      </c>
      <c r="G464" s="554" t="s">
        <v>2911</v>
      </c>
      <c r="I464" s="554" t="s">
        <v>60</v>
      </c>
      <c r="J464" s="554">
        <v>0</v>
      </c>
      <c r="K464" s="554" t="s">
        <v>6519</v>
      </c>
    </row>
    <row r="465" spans="1:11" x14ac:dyDescent="0.35">
      <c r="A465" s="554" t="s">
        <v>6198</v>
      </c>
      <c r="B465" s="554" t="s">
        <v>6103</v>
      </c>
      <c r="C465" s="554" t="s">
        <v>6516</v>
      </c>
      <c r="E465" s="554" t="s">
        <v>2168</v>
      </c>
      <c r="F465" s="554" t="s">
        <v>115</v>
      </c>
      <c r="G465" s="554" t="s">
        <v>2911</v>
      </c>
      <c r="I465" s="554" t="s">
        <v>60</v>
      </c>
      <c r="J465" s="554">
        <v>0</v>
      </c>
      <c r="K465" s="554" t="s">
        <v>6520</v>
      </c>
    </row>
    <row r="466" spans="1:11" x14ac:dyDescent="0.35">
      <c r="A466" s="554" t="s">
        <v>6198</v>
      </c>
      <c r="B466" s="554" t="s">
        <v>6103</v>
      </c>
      <c r="C466" s="554" t="s">
        <v>6521</v>
      </c>
      <c r="E466" s="554" t="s">
        <v>2444</v>
      </c>
      <c r="F466" s="554" t="s">
        <v>118</v>
      </c>
      <c r="G466" s="554" t="s">
        <v>2911</v>
      </c>
      <c r="I466" s="554" t="s">
        <v>60</v>
      </c>
      <c r="J466" s="554">
        <v>0</v>
      </c>
      <c r="K466" s="554" t="s">
        <v>6522</v>
      </c>
    </row>
    <row r="467" spans="1:11" x14ac:dyDescent="0.35">
      <c r="A467" s="554" t="s">
        <v>6198</v>
      </c>
      <c r="B467" s="554" t="s">
        <v>6103</v>
      </c>
      <c r="C467" s="554" t="s">
        <v>6521</v>
      </c>
      <c r="E467" s="554" t="s">
        <v>2446</v>
      </c>
      <c r="F467" s="554" t="s">
        <v>120</v>
      </c>
      <c r="G467" s="554" t="s">
        <v>2911</v>
      </c>
      <c r="I467" s="554" t="s">
        <v>60</v>
      </c>
      <c r="J467" s="554">
        <v>0</v>
      </c>
      <c r="K467" s="554" t="s">
        <v>6523</v>
      </c>
    </row>
    <row r="468" spans="1:11" x14ac:dyDescent="0.35">
      <c r="A468" s="554" t="s">
        <v>6198</v>
      </c>
      <c r="B468" s="554" t="s">
        <v>6103</v>
      </c>
      <c r="C468" s="554" t="s">
        <v>6521</v>
      </c>
      <c r="E468" s="554" t="s">
        <v>2448</v>
      </c>
      <c r="F468" s="554" t="s">
        <v>122</v>
      </c>
      <c r="G468" s="554" t="s">
        <v>2911</v>
      </c>
      <c r="I468" s="554" t="s">
        <v>60</v>
      </c>
      <c r="J468" s="554">
        <v>0</v>
      </c>
      <c r="K468" s="554" t="s">
        <v>6524</v>
      </c>
    </row>
    <row r="469" spans="1:11" x14ac:dyDescent="0.35">
      <c r="A469" s="554" t="s">
        <v>6198</v>
      </c>
      <c r="B469" s="554" t="s">
        <v>6103</v>
      </c>
      <c r="C469" s="554" t="s">
        <v>6521</v>
      </c>
      <c r="E469" s="554" t="s">
        <v>2449</v>
      </c>
      <c r="F469" s="554" t="s">
        <v>2450</v>
      </c>
      <c r="G469" s="554" t="s">
        <v>2911</v>
      </c>
      <c r="I469" s="554" t="s">
        <v>60</v>
      </c>
      <c r="J469" s="554">
        <v>0</v>
      </c>
      <c r="K469" s="554" t="s">
        <v>6525</v>
      </c>
    </row>
    <row r="470" spans="1:11" x14ac:dyDescent="0.35">
      <c r="A470" s="554" t="s">
        <v>6198</v>
      </c>
      <c r="B470" s="554" t="s">
        <v>6103</v>
      </c>
      <c r="C470" s="554" t="s">
        <v>6521</v>
      </c>
      <c r="E470" s="554" t="s">
        <v>2452</v>
      </c>
      <c r="F470" s="554" t="s">
        <v>126</v>
      </c>
      <c r="G470" s="554" t="s">
        <v>2911</v>
      </c>
      <c r="I470" s="554" t="s">
        <v>60</v>
      </c>
      <c r="J470" s="554">
        <v>0</v>
      </c>
      <c r="K470" s="554" t="s">
        <v>6526</v>
      </c>
    </row>
    <row r="471" spans="1:11" x14ac:dyDescent="0.35">
      <c r="A471" s="554" t="s">
        <v>6198</v>
      </c>
      <c r="B471" s="554" t="s">
        <v>6103</v>
      </c>
      <c r="C471" s="554" t="s">
        <v>6527</v>
      </c>
      <c r="E471" s="554" t="s">
        <v>2454</v>
      </c>
      <c r="F471" s="554" t="s">
        <v>129</v>
      </c>
      <c r="G471" s="554" t="s">
        <v>2911</v>
      </c>
      <c r="I471" s="554" t="s">
        <v>60</v>
      </c>
      <c r="J471" s="554">
        <v>0</v>
      </c>
      <c r="K471" s="554" t="s">
        <v>6528</v>
      </c>
    </row>
    <row r="472" spans="1:11" x14ac:dyDescent="0.35">
      <c r="A472" s="554" t="s">
        <v>6198</v>
      </c>
      <c r="B472" s="554" t="s">
        <v>6103</v>
      </c>
      <c r="C472" s="554" t="s">
        <v>6527</v>
      </c>
      <c r="E472" s="554" t="s">
        <v>2459</v>
      </c>
      <c r="F472" s="554" t="s">
        <v>131</v>
      </c>
      <c r="G472" s="554" t="s">
        <v>2911</v>
      </c>
      <c r="I472" s="554" t="s">
        <v>60</v>
      </c>
      <c r="J472" s="554">
        <v>0</v>
      </c>
      <c r="K472" s="554" t="s">
        <v>6529</v>
      </c>
    </row>
    <row r="473" spans="1:11" x14ac:dyDescent="0.35">
      <c r="A473" s="554" t="s">
        <v>6198</v>
      </c>
      <c r="B473" s="554" t="s">
        <v>6103</v>
      </c>
      <c r="C473" s="554" t="s">
        <v>6530</v>
      </c>
      <c r="E473" s="554" t="s">
        <v>2464</v>
      </c>
      <c r="F473" s="554" t="s">
        <v>2465</v>
      </c>
      <c r="G473" s="554" t="s">
        <v>2911</v>
      </c>
      <c r="I473" s="554" t="s">
        <v>60</v>
      </c>
      <c r="J473" s="554">
        <v>0</v>
      </c>
      <c r="K473" s="554" t="s">
        <v>6531</v>
      </c>
    </row>
    <row r="474" spans="1:11" x14ac:dyDescent="0.35">
      <c r="A474" s="554" t="s">
        <v>6198</v>
      </c>
      <c r="B474" s="554" t="s">
        <v>6103</v>
      </c>
      <c r="C474" s="554" t="s">
        <v>6530</v>
      </c>
      <c r="E474" s="554" t="s">
        <v>2467</v>
      </c>
      <c r="F474" s="554" t="s">
        <v>2468</v>
      </c>
      <c r="G474" s="554" t="s">
        <v>2911</v>
      </c>
      <c r="I474" s="554" t="s">
        <v>60</v>
      </c>
      <c r="J474" s="554">
        <v>0</v>
      </c>
      <c r="K474" s="554" t="s">
        <v>6532</v>
      </c>
    </row>
    <row r="475" spans="1:11" x14ac:dyDescent="0.35">
      <c r="A475" s="554" t="s">
        <v>6198</v>
      </c>
      <c r="B475" s="554" t="s">
        <v>6103</v>
      </c>
      <c r="C475" s="554" t="s">
        <v>6530</v>
      </c>
      <c r="E475" s="554" t="s">
        <v>2469</v>
      </c>
      <c r="F475" s="554" t="s">
        <v>2470</v>
      </c>
      <c r="G475" s="554" t="s">
        <v>2911</v>
      </c>
      <c r="I475" s="554" t="s">
        <v>60</v>
      </c>
      <c r="J475" s="554">
        <v>0</v>
      </c>
      <c r="K475" s="554" t="s">
        <v>6533</v>
      </c>
    </row>
    <row r="476" spans="1:11" x14ac:dyDescent="0.35">
      <c r="A476" s="554" t="s">
        <v>6198</v>
      </c>
      <c r="B476" s="554" t="s">
        <v>6103</v>
      </c>
      <c r="C476" s="554" t="s">
        <v>6530</v>
      </c>
      <c r="E476" s="554" t="s">
        <v>2471</v>
      </c>
      <c r="F476" s="554" t="s">
        <v>2472</v>
      </c>
      <c r="G476" s="554" t="s">
        <v>2911</v>
      </c>
      <c r="I476" s="554" t="s">
        <v>60</v>
      </c>
      <c r="J476" s="554">
        <v>0</v>
      </c>
      <c r="K476" s="554" t="s">
        <v>6534</v>
      </c>
    </row>
    <row r="477" spans="1:11" x14ac:dyDescent="0.35">
      <c r="A477" s="554" t="s">
        <v>6198</v>
      </c>
      <c r="B477" s="554" t="s">
        <v>6103</v>
      </c>
      <c r="C477" s="554" t="s">
        <v>6530</v>
      </c>
      <c r="E477" s="554" t="s">
        <v>2473</v>
      </c>
      <c r="F477" s="554" t="s">
        <v>2474</v>
      </c>
      <c r="G477" s="554" t="s">
        <v>2911</v>
      </c>
      <c r="I477" s="554" t="s">
        <v>60</v>
      </c>
      <c r="J477" s="554">
        <v>0</v>
      </c>
      <c r="K477" s="554" t="s">
        <v>6535</v>
      </c>
    </row>
    <row r="478" spans="1:11" x14ac:dyDescent="0.35">
      <c r="A478" s="554" t="s">
        <v>6198</v>
      </c>
      <c r="B478" s="554" t="s">
        <v>6103</v>
      </c>
      <c r="C478" s="554" t="s">
        <v>6536</v>
      </c>
      <c r="E478" s="554" t="s">
        <v>4412</v>
      </c>
      <c r="F478" s="554" t="s">
        <v>3022</v>
      </c>
      <c r="G478" s="554" t="s">
        <v>2892</v>
      </c>
      <c r="I478" s="554" t="s">
        <v>60</v>
      </c>
      <c r="J478" s="554">
        <v>0</v>
      </c>
      <c r="K478" s="554" t="s">
        <v>6537</v>
      </c>
    </row>
    <row r="479" spans="1:11" x14ac:dyDescent="0.35">
      <c r="A479" s="554" t="s">
        <v>6198</v>
      </c>
      <c r="B479" s="554" t="s">
        <v>6201</v>
      </c>
      <c r="C479" s="554" t="s">
        <v>6538</v>
      </c>
      <c r="E479" s="554" t="s">
        <v>2221</v>
      </c>
      <c r="F479" s="554" t="s">
        <v>370</v>
      </c>
      <c r="G479" s="554" t="s">
        <v>2920</v>
      </c>
      <c r="I479" s="554" t="s">
        <v>60</v>
      </c>
      <c r="J479" s="554">
        <v>0</v>
      </c>
      <c r="K479" s="554" t="s">
        <v>6539</v>
      </c>
    </row>
    <row r="480" spans="1:11" x14ac:dyDescent="0.35">
      <c r="A480" s="554" t="s">
        <v>6198</v>
      </c>
      <c r="B480" s="554" t="s">
        <v>6201</v>
      </c>
      <c r="C480" s="554" t="s">
        <v>6538</v>
      </c>
      <c r="E480" s="554" t="s">
        <v>2222</v>
      </c>
      <c r="F480" s="554" t="s">
        <v>372</v>
      </c>
      <c r="G480" s="554" t="s">
        <v>2920</v>
      </c>
      <c r="I480" s="554" t="s">
        <v>60</v>
      </c>
      <c r="J480" s="554">
        <v>0</v>
      </c>
      <c r="K480" s="554" t="s">
        <v>6540</v>
      </c>
    </row>
    <row r="481" spans="1:11" x14ac:dyDescent="0.35">
      <c r="A481" s="554" t="s">
        <v>6198</v>
      </c>
      <c r="B481" s="554" t="s">
        <v>6201</v>
      </c>
      <c r="C481" s="554" t="s">
        <v>6541</v>
      </c>
      <c r="E481" s="554" t="s">
        <v>2223</v>
      </c>
      <c r="F481" s="554" t="s">
        <v>380</v>
      </c>
      <c r="G481" s="554" t="s">
        <v>2920</v>
      </c>
      <c r="I481" s="554" t="s">
        <v>60</v>
      </c>
      <c r="J481" s="554">
        <v>0</v>
      </c>
      <c r="K481" s="554" t="s">
        <v>6542</v>
      </c>
    </row>
    <row r="482" spans="1:11" x14ac:dyDescent="0.35">
      <c r="A482" s="554" t="s">
        <v>6198</v>
      </c>
      <c r="B482" s="554" t="s">
        <v>6201</v>
      </c>
      <c r="C482" s="554" t="s">
        <v>6541</v>
      </c>
      <c r="E482" s="554" t="s">
        <v>2224</v>
      </c>
      <c r="F482" s="554" t="s">
        <v>387</v>
      </c>
      <c r="G482" s="554" t="s">
        <v>2920</v>
      </c>
      <c r="I482" s="554" t="s">
        <v>60</v>
      </c>
      <c r="J482" s="554">
        <v>0</v>
      </c>
      <c r="K482" s="554" t="s">
        <v>6543</v>
      </c>
    </row>
    <row r="483" spans="1:11" x14ac:dyDescent="0.35">
      <c r="A483" s="554" t="s">
        <v>6198</v>
      </c>
      <c r="B483" s="554" t="s">
        <v>6201</v>
      </c>
      <c r="C483" s="554" t="s">
        <v>6544</v>
      </c>
      <c r="E483" s="554" t="s">
        <v>2225</v>
      </c>
      <c r="F483" s="554" t="s">
        <v>621</v>
      </c>
      <c r="G483" s="554" t="s">
        <v>2920</v>
      </c>
      <c r="I483" s="554" t="s">
        <v>60</v>
      </c>
      <c r="J483" s="554">
        <v>0</v>
      </c>
      <c r="K483" s="554" t="s">
        <v>6545</v>
      </c>
    </row>
    <row r="484" spans="1:11" x14ac:dyDescent="0.35">
      <c r="A484" s="554" t="s">
        <v>6198</v>
      </c>
      <c r="B484" s="554" t="s">
        <v>6201</v>
      </c>
      <c r="C484" s="554" t="s">
        <v>6544</v>
      </c>
      <c r="E484" s="554" t="s">
        <v>2226</v>
      </c>
      <c r="F484" s="554" t="s">
        <v>2475</v>
      </c>
      <c r="G484" s="554" t="s">
        <v>2920</v>
      </c>
      <c r="I484" s="554" t="s">
        <v>60</v>
      </c>
      <c r="J484" s="554">
        <v>0</v>
      </c>
      <c r="K484" s="554" t="s">
        <v>6546</v>
      </c>
    </row>
    <row r="485" spans="1:11" x14ac:dyDescent="0.35">
      <c r="A485" s="554" t="s">
        <v>6198</v>
      </c>
      <c r="B485" s="554" t="s">
        <v>6201</v>
      </c>
      <c r="C485" s="554" t="s">
        <v>6547</v>
      </c>
      <c r="E485" s="554" t="s">
        <v>2227</v>
      </c>
      <c r="F485" s="554" t="s">
        <v>628</v>
      </c>
      <c r="G485" s="554" t="s">
        <v>2920</v>
      </c>
      <c r="I485" s="554" t="s">
        <v>60</v>
      </c>
      <c r="J485" s="554">
        <v>0</v>
      </c>
      <c r="K485" s="554" t="s">
        <v>6548</v>
      </c>
    </row>
    <row r="486" spans="1:11" x14ac:dyDescent="0.35">
      <c r="A486" s="554" t="s">
        <v>6198</v>
      </c>
      <c r="B486" s="554" t="s">
        <v>6201</v>
      </c>
      <c r="C486" s="554" t="s">
        <v>6547</v>
      </c>
      <c r="E486" s="554" t="s">
        <v>2228</v>
      </c>
      <c r="F486" s="554" t="s">
        <v>630</v>
      </c>
      <c r="G486" s="554" t="s">
        <v>2920</v>
      </c>
      <c r="I486" s="554" t="s">
        <v>60</v>
      </c>
      <c r="J486" s="554">
        <v>0</v>
      </c>
      <c r="K486" s="554" t="s">
        <v>6549</v>
      </c>
    </row>
    <row r="487" spans="1:11" x14ac:dyDescent="0.35">
      <c r="A487" s="554" t="s">
        <v>6198</v>
      </c>
      <c r="B487" s="554" t="s">
        <v>6201</v>
      </c>
      <c r="C487" s="554" t="s">
        <v>6547</v>
      </c>
      <c r="E487" s="554" t="s">
        <v>2229</v>
      </c>
      <c r="F487" s="554" t="s">
        <v>638</v>
      </c>
      <c r="G487" s="554" t="s">
        <v>2920</v>
      </c>
      <c r="I487" s="554" t="s">
        <v>60</v>
      </c>
      <c r="J487" s="554">
        <v>0</v>
      </c>
      <c r="K487" s="554" t="s">
        <v>6550</v>
      </c>
    </row>
    <row r="488" spans="1:11" x14ac:dyDescent="0.35">
      <c r="A488" s="554" t="s">
        <v>6198</v>
      </c>
      <c r="B488" s="554" t="s">
        <v>6201</v>
      </c>
      <c r="C488" s="554" t="s">
        <v>6547</v>
      </c>
      <c r="E488" s="554" t="s">
        <v>2230</v>
      </c>
      <c r="F488" s="554" t="s">
        <v>2476</v>
      </c>
      <c r="G488" s="554" t="s">
        <v>2920</v>
      </c>
      <c r="I488" s="554" t="s">
        <v>60</v>
      </c>
      <c r="J488" s="554">
        <v>0</v>
      </c>
      <c r="K488" s="554" t="s">
        <v>6551</v>
      </c>
    </row>
    <row r="489" spans="1:11" x14ac:dyDescent="0.35">
      <c r="A489" s="554" t="s">
        <v>6198</v>
      </c>
      <c r="B489" s="554" t="s">
        <v>6201</v>
      </c>
      <c r="C489" s="554" t="s">
        <v>6547</v>
      </c>
      <c r="E489" s="554" t="s">
        <v>2231</v>
      </c>
      <c r="F489" s="554" t="s">
        <v>642</v>
      </c>
      <c r="G489" s="554" t="s">
        <v>2920</v>
      </c>
      <c r="I489" s="554" t="s">
        <v>60</v>
      </c>
      <c r="J489" s="554">
        <v>0</v>
      </c>
      <c r="K489" s="554" t="s">
        <v>6552</v>
      </c>
    </row>
    <row r="490" spans="1:11" x14ac:dyDescent="0.35">
      <c r="A490" s="554" t="s">
        <v>6198</v>
      </c>
      <c r="B490" s="554" t="s">
        <v>6201</v>
      </c>
      <c r="C490" s="554" t="s">
        <v>6547</v>
      </c>
      <c r="E490" s="554" t="s">
        <v>2232</v>
      </c>
      <c r="F490" s="554" t="s">
        <v>2923</v>
      </c>
      <c r="G490" s="554" t="s">
        <v>2920</v>
      </c>
      <c r="I490" s="554" t="s">
        <v>60</v>
      </c>
      <c r="J490" s="554">
        <v>0</v>
      </c>
      <c r="K490" s="554" t="s">
        <v>6553</v>
      </c>
    </row>
    <row r="491" spans="1:11" x14ac:dyDescent="0.35">
      <c r="A491" s="554" t="s">
        <v>6198</v>
      </c>
      <c r="B491" s="554" t="s">
        <v>6201</v>
      </c>
      <c r="C491" s="554" t="s">
        <v>6554</v>
      </c>
      <c r="E491" s="554" t="s">
        <v>2256</v>
      </c>
      <c r="F491" s="554" t="s">
        <v>391</v>
      </c>
      <c r="G491" s="554" t="s">
        <v>2925</v>
      </c>
      <c r="I491" s="554" t="s">
        <v>60</v>
      </c>
      <c r="J491" s="554">
        <v>0</v>
      </c>
      <c r="K491" s="554" t="s">
        <v>6555</v>
      </c>
    </row>
    <row r="492" spans="1:11" x14ac:dyDescent="0.35">
      <c r="A492" s="554" t="s">
        <v>6198</v>
      </c>
      <c r="B492" s="554" t="s">
        <v>6201</v>
      </c>
      <c r="C492" s="554" t="s">
        <v>6554</v>
      </c>
      <c r="E492" s="554" t="s">
        <v>2260</v>
      </c>
      <c r="F492" s="554" t="s">
        <v>395</v>
      </c>
      <c r="G492" s="554" t="s">
        <v>2925</v>
      </c>
      <c r="I492" s="554" t="s">
        <v>60</v>
      </c>
      <c r="J492" s="554">
        <v>0</v>
      </c>
      <c r="K492" s="554" t="s">
        <v>6556</v>
      </c>
    </row>
    <row r="493" spans="1:11" x14ac:dyDescent="0.35">
      <c r="A493" s="554" t="s">
        <v>6198</v>
      </c>
      <c r="B493" s="554" t="s">
        <v>6201</v>
      </c>
      <c r="C493" s="554" t="s">
        <v>6554</v>
      </c>
      <c r="E493" s="554" t="s">
        <v>2263</v>
      </c>
      <c r="F493" s="554" t="s">
        <v>393</v>
      </c>
      <c r="G493" s="554" t="s">
        <v>2925</v>
      </c>
      <c r="I493" s="554" t="s">
        <v>60</v>
      </c>
      <c r="J493" s="554">
        <v>0</v>
      </c>
      <c r="K493" s="554" t="s">
        <v>6557</v>
      </c>
    </row>
    <row r="494" spans="1:11" x14ac:dyDescent="0.35">
      <c r="A494" s="554" t="s">
        <v>6198</v>
      </c>
      <c r="B494" s="554" t="s">
        <v>6201</v>
      </c>
      <c r="C494" s="554" t="s">
        <v>6554</v>
      </c>
      <c r="E494" s="554" t="s">
        <v>2264</v>
      </c>
      <c r="F494" s="554" t="s">
        <v>400</v>
      </c>
      <c r="G494" s="554" t="s">
        <v>2925</v>
      </c>
      <c r="I494" s="554" t="s">
        <v>60</v>
      </c>
      <c r="J494" s="554">
        <v>0</v>
      </c>
      <c r="K494" s="554" t="s">
        <v>6558</v>
      </c>
    </row>
    <row r="495" spans="1:11" x14ac:dyDescent="0.35">
      <c r="A495" s="554" t="s">
        <v>6198</v>
      </c>
      <c r="B495" s="554" t="s">
        <v>6201</v>
      </c>
      <c r="C495" s="554" t="s">
        <v>6554</v>
      </c>
      <c r="E495" s="554" t="s">
        <v>2265</v>
      </c>
      <c r="F495" s="554" t="s">
        <v>402</v>
      </c>
      <c r="G495" s="554" t="s">
        <v>2925</v>
      </c>
      <c r="I495" s="554" t="s">
        <v>60</v>
      </c>
      <c r="J495" s="554">
        <v>0</v>
      </c>
      <c r="K495" s="554" t="s">
        <v>6559</v>
      </c>
    </row>
    <row r="496" spans="1:11" x14ac:dyDescent="0.35">
      <c r="A496" s="554" t="s">
        <v>6198</v>
      </c>
      <c r="B496" s="554" t="s">
        <v>6201</v>
      </c>
      <c r="C496" s="554" t="s">
        <v>6554</v>
      </c>
      <c r="E496" s="554" t="s">
        <v>2266</v>
      </c>
      <c r="F496" s="554" t="s">
        <v>397</v>
      </c>
      <c r="G496" s="554" t="s">
        <v>2925</v>
      </c>
      <c r="I496" s="554" t="s">
        <v>60</v>
      </c>
      <c r="J496" s="554">
        <v>0</v>
      </c>
      <c r="K496" s="554" t="s">
        <v>6560</v>
      </c>
    </row>
    <row r="497" spans="1:11" x14ac:dyDescent="0.35">
      <c r="A497" s="554" t="s">
        <v>6198</v>
      </c>
      <c r="B497" s="554" t="s">
        <v>6201</v>
      </c>
      <c r="C497" s="554" t="s">
        <v>6561</v>
      </c>
      <c r="E497" s="554" t="s">
        <v>4413</v>
      </c>
      <c r="F497" s="554" t="s">
        <v>3024</v>
      </c>
      <c r="G497" s="554" t="s">
        <v>2892</v>
      </c>
      <c r="I497" s="554" t="s">
        <v>60</v>
      </c>
      <c r="J497" s="554">
        <v>0</v>
      </c>
      <c r="K497" s="554" t="s">
        <v>6562</v>
      </c>
    </row>
    <row r="498" spans="1:11" x14ac:dyDescent="0.35">
      <c r="A498" s="554" t="s">
        <v>6198</v>
      </c>
      <c r="B498" s="554" t="s">
        <v>6563</v>
      </c>
      <c r="C498" s="554" t="s">
        <v>6564</v>
      </c>
      <c r="E498" s="554" t="s">
        <v>2101</v>
      </c>
      <c r="F498" s="554" t="s">
        <v>282</v>
      </c>
      <c r="G498" s="554" t="s">
        <v>2927</v>
      </c>
      <c r="I498" s="554" t="s">
        <v>60</v>
      </c>
      <c r="J498" s="554">
        <v>0</v>
      </c>
      <c r="K498" s="554" t="s">
        <v>6565</v>
      </c>
    </row>
    <row r="499" spans="1:11" x14ac:dyDescent="0.35">
      <c r="A499" s="554" t="s">
        <v>6198</v>
      </c>
      <c r="B499" s="554" t="s">
        <v>6563</v>
      </c>
      <c r="C499" s="554" t="s">
        <v>6564</v>
      </c>
      <c r="E499" s="554" t="s">
        <v>2102</v>
      </c>
      <c r="F499" s="554" t="s">
        <v>290</v>
      </c>
      <c r="G499" s="554" t="s">
        <v>2927</v>
      </c>
      <c r="I499" s="554" t="s">
        <v>60</v>
      </c>
      <c r="J499" s="554">
        <v>0</v>
      </c>
      <c r="K499" s="554" t="s">
        <v>6566</v>
      </c>
    </row>
    <row r="500" spans="1:11" x14ac:dyDescent="0.35">
      <c r="A500" s="554" t="s">
        <v>6198</v>
      </c>
      <c r="B500" s="554" t="s">
        <v>6563</v>
      </c>
      <c r="C500" s="554" t="s">
        <v>6564</v>
      </c>
      <c r="E500" s="554" t="s">
        <v>2103</v>
      </c>
      <c r="F500" s="554" t="s">
        <v>292</v>
      </c>
      <c r="G500" s="554" t="s">
        <v>2927</v>
      </c>
      <c r="I500" s="554" t="s">
        <v>60</v>
      </c>
      <c r="J500" s="554">
        <v>0</v>
      </c>
      <c r="K500" s="554" t="s">
        <v>6567</v>
      </c>
    </row>
    <row r="501" spans="1:11" x14ac:dyDescent="0.35">
      <c r="A501" s="554" t="s">
        <v>6198</v>
      </c>
      <c r="B501" s="554" t="s">
        <v>6563</v>
      </c>
      <c r="C501" s="554" t="s">
        <v>6564</v>
      </c>
      <c r="E501" s="554" t="s">
        <v>2109</v>
      </c>
      <c r="F501" s="554" t="s">
        <v>288</v>
      </c>
      <c r="G501" s="554" t="s">
        <v>2927</v>
      </c>
      <c r="I501" s="554" t="s">
        <v>60</v>
      </c>
      <c r="J501" s="554">
        <v>0</v>
      </c>
      <c r="K501" s="554" t="s">
        <v>6568</v>
      </c>
    </row>
    <row r="502" spans="1:11" x14ac:dyDescent="0.35">
      <c r="A502" s="554" t="s">
        <v>6198</v>
      </c>
      <c r="B502" s="554" t="s">
        <v>6563</v>
      </c>
      <c r="C502" s="554" t="s">
        <v>6564</v>
      </c>
      <c r="E502" s="554" t="s">
        <v>2104</v>
      </c>
      <c r="F502" s="554" t="s">
        <v>2480</v>
      </c>
      <c r="G502" s="554" t="s">
        <v>2927</v>
      </c>
      <c r="I502" s="554" t="s">
        <v>60</v>
      </c>
      <c r="J502" s="554">
        <v>0</v>
      </c>
      <c r="K502" s="554" t="s">
        <v>6569</v>
      </c>
    </row>
    <row r="503" spans="1:11" x14ac:dyDescent="0.35">
      <c r="A503" s="554" t="s">
        <v>6198</v>
      </c>
      <c r="B503" s="554" t="s">
        <v>6563</v>
      </c>
      <c r="C503" s="554" t="s">
        <v>6564</v>
      </c>
      <c r="E503" s="554" t="s">
        <v>2105</v>
      </c>
      <c r="F503" s="554" t="s">
        <v>2928</v>
      </c>
      <c r="G503" s="554" t="s">
        <v>2927</v>
      </c>
      <c r="I503" s="554" t="s">
        <v>60</v>
      </c>
      <c r="J503" s="554">
        <v>0</v>
      </c>
      <c r="K503" s="554" t="s">
        <v>6570</v>
      </c>
    </row>
    <row r="504" spans="1:11" x14ac:dyDescent="0.35">
      <c r="A504" s="554" t="s">
        <v>6198</v>
      </c>
      <c r="B504" s="554" t="s">
        <v>6563</v>
      </c>
      <c r="C504" s="554" t="s">
        <v>6571</v>
      </c>
      <c r="E504" s="554" t="s">
        <v>2106</v>
      </c>
      <c r="F504" s="554" t="s">
        <v>298</v>
      </c>
      <c r="G504" s="554" t="s">
        <v>2927</v>
      </c>
      <c r="I504" s="554" t="s">
        <v>60</v>
      </c>
      <c r="J504" s="554">
        <v>0</v>
      </c>
      <c r="K504" s="554" t="s">
        <v>6572</v>
      </c>
    </row>
    <row r="505" spans="1:11" x14ac:dyDescent="0.35">
      <c r="A505" s="554" t="s">
        <v>6198</v>
      </c>
      <c r="B505" s="554" t="s">
        <v>6563</v>
      </c>
      <c r="C505" s="554" t="s">
        <v>6573</v>
      </c>
      <c r="E505" s="554" t="s">
        <v>2236</v>
      </c>
      <c r="F505" s="554" t="s">
        <v>310</v>
      </c>
      <c r="G505" s="554" t="s">
        <v>2927</v>
      </c>
      <c r="I505" s="554" t="s">
        <v>60</v>
      </c>
      <c r="J505" s="554">
        <v>0</v>
      </c>
      <c r="K505" s="554" t="s">
        <v>6574</v>
      </c>
    </row>
    <row r="506" spans="1:11" x14ac:dyDescent="0.35">
      <c r="A506" s="554" t="s">
        <v>6198</v>
      </c>
      <c r="B506" s="554" t="s">
        <v>6563</v>
      </c>
      <c r="C506" s="554" t="s">
        <v>6575</v>
      </c>
      <c r="E506" s="554" t="s">
        <v>2482</v>
      </c>
      <c r="F506" s="554" t="s">
        <v>286</v>
      </c>
      <c r="G506" s="554" t="s">
        <v>2927</v>
      </c>
      <c r="I506" s="554" t="s">
        <v>2658</v>
      </c>
      <c r="J506" s="554">
        <v>0</v>
      </c>
    </row>
    <row r="507" spans="1:11" x14ac:dyDescent="0.35">
      <c r="A507" s="554" t="s">
        <v>6198</v>
      </c>
      <c r="B507" s="554" t="s">
        <v>6563</v>
      </c>
      <c r="C507" s="554" t="s">
        <v>6576</v>
      </c>
      <c r="E507" s="554" t="s">
        <v>2237</v>
      </c>
      <c r="F507" s="554" t="s">
        <v>313</v>
      </c>
      <c r="G507" s="554" t="s">
        <v>2932</v>
      </c>
      <c r="I507" s="554" t="s">
        <v>60</v>
      </c>
      <c r="J507" s="554">
        <v>0</v>
      </c>
      <c r="K507" s="554" t="s">
        <v>6577</v>
      </c>
    </row>
    <row r="508" spans="1:11" x14ac:dyDescent="0.35">
      <c r="A508" s="554" t="s">
        <v>6198</v>
      </c>
      <c r="B508" s="554" t="s">
        <v>6563</v>
      </c>
      <c r="C508" s="554" t="s">
        <v>6576</v>
      </c>
      <c r="E508" s="554" t="s">
        <v>2238</v>
      </c>
      <c r="F508" s="554" t="s">
        <v>307</v>
      </c>
      <c r="G508" s="554" t="s">
        <v>2932</v>
      </c>
      <c r="I508" s="554" t="s">
        <v>60</v>
      </c>
      <c r="J508" s="554">
        <v>0</v>
      </c>
      <c r="K508" s="554" t="s">
        <v>6578</v>
      </c>
    </row>
    <row r="509" spans="1:11" x14ac:dyDescent="0.35">
      <c r="A509" s="554" t="s">
        <v>6198</v>
      </c>
      <c r="B509" s="554" t="s">
        <v>6563</v>
      </c>
      <c r="C509" s="554" t="s">
        <v>6576</v>
      </c>
      <c r="E509" s="554" t="s">
        <v>2085</v>
      </c>
      <c r="F509" s="554" t="s">
        <v>301</v>
      </c>
      <c r="G509" s="554" t="s">
        <v>2932</v>
      </c>
      <c r="I509" s="554" t="s">
        <v>60</v>
      </c>
      <c r="J509" s="554">
        <v>0</v>
      </c>
      <c r="K509" s="554" t="s">
        <v>6579</v>
      </c>
    </row>
    <row r="510" spans="1:11" x14ac:dyDescent="0.35">
      <c r="A510" s="554" t="s">
        <v>6198</v>
      </c>
      <c r="B510" s="554" t="s">
        <v>6563</v>
      </c>
      <c r="C510" s="554" t="s">
        <v>6580</v>
      </c>
      <c r="E510" s="554" t="s">
        <v>2483</v>
      </c>
      <c r="F510" s="554" t="s">
        <v>231</v>
      </c>
      <c r="G510" s="554" t="s">
        <v>2933</v>
      </c>
      <c r="I510" s="554" t="s">
        <v>60</v>
      </c>
      <c r="J510" s="554">
        <v>0</v>
      </c>
      <c r="K510" s="554" t="s">
        <v>6581</v>
      </c>
    </row>
    <row r="511" spans="1:11" x14ac:dyDescent="0.35">
      <c r="A511" s="554" t="s">
        <v>6198</v>
      </c>
      <c r="B511" s="554" t="s">
        <v>6563</v>
      </c>
      <c r="C511" s="554" t="s">
        <v>6582</v>
      </c>
      <c r="E511" s="554" t="s">
        <v>4416</v>
      </c>
      <c r="F511" s="554" t="s">
        <v>4419</v>
      </c>
      <c r="I511" s="554" t="s">
        <v>60</v>
      </c>
      <c r="J511" s="554">
        <v>0</v>
      </c>
      <c r="K511" s="554" t="s">
        <v>6583</v>
      </c>
    </row>
    <row r="512" spans="1:11" x14ac:dyDescent="0.35">
      <c r="A512" s="554" t="s">
        <v>6198</v>
      </c>
      <c r="B512" s="554" t="s">
        <v>6203</v>
      </c>
      <c r="C512" s="554" t="s">
        <v>6584</v>
      </c>
      <c r="E512" s="554" t="s">
        <v>1348</v>
      </c>
      <c r="F512" s="554" t="s">
        <v>2484</v>
      </c>
      <c r="G512" s="554" t="s">
        <v>2789</v>
      </c>
      <c r="I512" s="554" t="s">
        <v>2658</v>
      </c>
      <c r="J512" s="554">
        <v>0</v>
      </c>
    </row>
    <row r="513" spans="1:10" x14ac:dyDescent="0.35">
      <c r="A513" s="554" t="s">
        <v>6198</v>
      </c>
      <c r="B513" s="554" t="s">
        <v>6203</v>
      </c>
      <c r="C513" s="554" t="s">
        <v>6584</v>
      </c>
      <c r="E513" s="554" t="s">
        <v>1374</v>
      </c>
      <c r="F513" s="554" t="s">
        <v>2486</v>
      </c>
      <c r="G513" s="554" t="s">
        <v>2789</v>
      </c>
      <c r="I513" s="554" t="s">
        <v>2658</v>
      </c>
      <c r="J513" s="554">
        <v>0</v>
      </c>
    </row>
    <row r="514" spans="1:10" x14ac:dyDescent="0.35">
      <c r="A514" s="554" t="s">
        <v>6198</v>
      </c>
      <c r="B514" s="554" t="s">
        <v>6203</v>
      </c>
      <c r="C514" s="554" t="s">
        <v>6584</v>
      </c>
      <c r="E514" s="554" t="s">
        <v>1380</v>
      </c>
      <c r="F514" s="554" t="s">
        <v>2487</v>
      </c>
      <c r="G514" s="554" t="s">
        <v>2789</v>
      </c>
      <c r="I514" s="554" t="s">
        <v>2658</v>
      </c>
      <c r="J514" s="554">
        <v>0</v>
      </c>
    </row>
    <row r="515" spans="1:10" x14ac:dyDescent="0.35">
      <c r="A515" s="554" t="s">
        <v>6198</v>
      </c>
      <c r="B515" s="554" t="s">
        <v>6203</v>
      </c>
      <c r="C515" s="554" t="s">
        <v>6584</v>
      </c>
      <c r="E515" s="554" t="s">
        <v>1407</v>
      </c>
      <c r="F515" s="554" t="s">
        <v>2488</v>
      </c>
      <c r="G515" s="554" t="s">
        <v>2789</v>
      </c>
      <c r="I515" s="554" t="s">
        <v>2658</v>
      </c>
      <c r="J515" s="554">
        <v>0</v>
      </c>
    </row>
    <row r="516" spans="1:10" x14ac:dyDescent="0.35">
      <c r="A516" s="554" t="s">
        <v>6198</v>
      </c>
      <c r="B516" s="554" t="s">
        <v>6203</v>
      </c>
      <c r="C516" s="554" t="s">
        <v>6584</v>
      </c>
      <c r="E516" s="554" t="s">
        <v>1504</v>
      </c>
      <c r="F516" s="554" t="s">
        <v>2490</v>
      </c>
      <c r="G516" s="554" t="s">
        <v>2789</v>
      </c>
      <c r="I516" s="554" t="s">
        <v>2658</v>
      </c>
      <c r="J516" s="554">
        <v>0</v>
      </c>
    </row>
    <row r="517" spans="1:10" x14ac:dyDescent="0.35">
      <c r="A517" s="554" t="s">
        <v>6198</v>
      </c>
      <c r="B517" s="554" t="s">
        <v>6203</v>
      </c>
      <c r="C517" s="554" t="s">
        <v>6584</v>
      </c>
      <c r="E517" s="554" t="s">
        <v>1601</v>
      </c>
      <c r="F517" s="554" t="s">
        <v>2492</v>
      </c>
      <c r="G517" s="554" t="s">
        <v>2789</v>
      </c>
      <c r="I517" s="554" t="s">
        <v>2658</v>
      </c>
      <c r="J517" s="554">
        <v>0</v>
      </c>
    </row>
    <row r="518" spans="1:10" x14ac:dyDescent="0.35">
      <c r="A518" s="554" t="s">
        <v>6198</v>
      </c>
      <c r="B518" s="554" t="s">
        <v>6203</v>
      </c>
      <c r="C518" s="554" t="s">
        <v>6584</v>
      </c>
      <c r="E518" s="554" t="s">
        <v>1675</v>
      </c>
      <c r="F518" s="554" t="s">
        <v>2494</v>
      </c>
      <c r="G518" s="554" t="s">
        <v>2789</v>
      </c>
      <c r="I518" s="554" t="s">
        <v>2658</v>
      </c>
      <c r="J518" s="554">
        <v>0</v>
      </c>
    </row>
    <row r="519" spans="1:10" x14ac:dyDescent="0.35">
      <c r="A519" s="554" t="s">
        <v>6198</v>
      </c>
      <c r="B519" s="554" t="s">
        <v>6203</v>
      </c>
      <c r="C519" s="554" t="s">
        <v>6584</v>
      </c>
      <c r="E519" s="554" t="s">
        <v>1691</v>
      </c>
      <c r="F519" s="554" t="s">
        <v>2496</v>
      </c>
      <c r="G519" s="554" t="s">
        <v>2789</v>
      </c>
      <c r="I519" s="554" t="s">
        <v>2658</v>
      </c>
      <c r="J519" s="554">
        <v>0</v>
      </c>
    </row>
    <row r="520" spans="1:10" x14ac:dyDescent="0.35">
      <c r="A520" s="554" t="s">
        <v>6198</v>
      </c>
      <c r="B520" s="554" t="s">
        <v>6203</v>
      </c>
      <c r="C520" s="554" t="s">
        <v>6584</v>
      </c>
      <c r="E520" s="554" t="s">
        <v>1703</v>
      </c>
      <c r="F520" s="554" t="s">
        <v>2498</v>
      </c>
      <c r="G520" s="554" t="s">
        <v>2789</v>
      </c>
      <c r="I520" s="554" t="s">
        <v>2658</v>
      </c>
      <c r="J520" s="554">
        <v>0</v>
      </c>
    </row>
    <row r="521" spans="1:10" x14ac:dyDescent="0.35">
      <c r="A521" s="554" t="s">
        <v>6198</v>
      </c>
      <c r="B521" s="554" t="s">
        <v>6203</v>
      </c>
      <c r="C521" s="554" t="s">
        <v>6584</v>
      </c>
      <c r="E521" s="554" t="s">
        <v>1713</v>
      </c>
      <c r="F521" s="554" t="s">
        <v>2499</v>
      </c>
      <c r="G521" s="554" t="s">
        <v>2789</v>
      </c>
      <c r="I521" s="554" t="s">
        <v>2658</v>
      </c>
      <c r="J521" s="554">
        <v>0</v>
      </c>
    </row>
    <row r="522" spans="1:10" x14ac:dyDescent="0.35">
      <c r="A522" s="554" t="s">
        <v>6198</v>
      </c>
      <c r="B522" s="554" t="s">
        <v>6203</v>
      </c>
      <c r="C522" s="554" t="s">
        <v>6584</v>
      </c>
      <c r="E522" s="554" t="s">
        <v>1732</v>
      </c>
      <c r="F522" s="554" t="s">
        <v>2501</v>
      </c>
      <c r="G522" s="554" t="s">
        <v>2789</v>
      </c>
      <c r="I522" s="554" t="s">
        <v>2658</v>
      </c>
      <c r="J522" s="554">
        <v>0</v>
      </c>
    </row>
    <row r="523" spans="1:10" x14ac:dyDescent="0.35">
      <c r="A523" s="554" t="s">
        <v>6198</v>
      </c>
      <c r="B523" s="554" t="s">
        <v>6203</v>
      </c>
      <c r="C523" s="554" t="s">
        <v>6584</v>
      </c>
      <c r="E523" s="554" t="s">
        <v>1754</v>
      </c>
      <c r="F523" s="554" t="s">
        <v>2503</v>
      </c>
      <c r="G523" s="554" t="s">
        <v>2789</v>
      </c>
      <c r="I523" s="554" t="s">
        <v>2658</v>
      </c>
      <c r="J523" s="554">
        <v>0</v>
      </c>
    </row>
    <row r="524" spans="1:10" x14ac:dyDescent="0.35">
      <c r="A524" s="554" t="s">
        <v>6198</v>
      </c>
      <c r="B524" s="554" t="s">
        <v>6203</v>
      </c>
      <c r="C524" s="554" t="s">
        <v>6584</v>
      </c>
      <c r="E524" s="554" t="s">
        <v>1775</v>
      </c>
      <c r="F524" s="554" t="s">
        <v>2505</v>
      </c>
      <c r="G524" s="554" t="s">
        <v>2789</v>
      </c>
      <c r="I524" s="554" t="s">
        <v>2658</v>
      </c>
      <c r="J524" s="554">
        <v>0</v>
      </c>
    </row>
    <row r="525" spans="1:10" x14ac:dyDescent="0.35">
      <c r="A525" s="554" t="s">
        <v>6198</v>
      </c>
      <c r="B525" s="554" t="s">
        <v>6203</v>
      </c>
      <c r="C525" s="554" t="s">
        <v>6584</v>
      </c>
      <c r="E525" s="554" t="s">
        <v>1840</v>
      </c>
      <c r="F525" s="554" t="s">
        <v>2507</v>
      </c>
      <c r="G525" s="554" t="s">
        <v>2789</v>
      </c>
      <c r="I525" s="554" t="s">
        <v>2658</v>
      </c>
      <c r="J525" s="554">
        <v>0</v>
      </c>
    </row>
    <row r="526" spans="1:10" x14ac:dyDescent="0.35">
      <c r="A526" s="554" t="s">
        <v>6198</v>
      </c>
      <c r="B526" s="554" t="s">
        <v>6203</v>
      </c>
      <c r="C526" s="554" t="s">
        <v>6204</v>
      </c>
      <c r="E526" s="554" t="s">
        <v>1397</v>
      </c>
      <c r="F526" s="554" t="s">
        <v>2508</v>
      </c>
      <c r="G526" s="554" t="s">
        <v>2796</v>
      </c>
      <c r="I526" s="554" t="s">
        <v>2658</v>
      </c>
      <c r="J526" s="554">
        <v>0</v>
      </c>
    </row>
    <row r="527" spans="1:10" x14ac:dyDescent="0.35">
      <c r="A527" s="554" t="s">
        <v>6198</v>
      </c>
      <c r="B527" s="554" t="s">
        <v>6203</v>
      </c>
      <c r="C527" s="554" t="s">
        <v>6585</v>
      </c>
      <c r="E527" s="554" t="s">
        <v>1944</v>
      </c>
      <c r="F527" s="554" t="s">
        <v>2511</v>
      </c>
      <c r="G527" s="554" t="s">
        <v>2938</v>
      </c>
      <c r="I527" s="554" t="s">
        <v>2658</v>
      </c>
      <c r="J527" s="554">
        <v>0</v>
      </c>
    </row>
    <row r="528" spans="1:10" x14ac:dyDescent="0.35">
      <c r="A528" s="554" t="s">
        <v>6198</v>
      </c>
      <c r="B528" s="554" t="s">
        <v>6203</v>
      </c>
      <c r="C528" s="554" t="s">
        <v>6585</v>
      </c>
      <c r="E528" s="554" t="s">
        <v>1946</v>
      </c>
      <c r="F528" s="554" t="s">
        <v>2513</v>
      </c>
      <c r="G528" s="554" t="s">
        <v>2938</v>
      </c>
      <c r="I528" s="554" t="s">
        <v>2658</v>
      </c>
      <c r="J528" s="554">
        <v>0</v>
      </c>
    </row>
    <row r="529" spans="1:11" x14ac:dyDescent="0.35">
      <c r="A529" s="554" t="s">
        <v>6198</v>
      </c>
      <c r="B529" s="554" t="s">
        <v>6203</v>
      </c>
      <c r="C529" s="554" t="s">
        <v>6205</v>
      </c>
      <c r="E529" s="554" t="s">
        <v>1927</v>
      </c>
      <c r="F529" s="554" t="s">
        <v>2514</v>
      </c>
      <c r="G529" s="554" t="s">
        <v>2938</v>
      </c>
      <c r="I529" s="554" t="s">
        <v>2658</v>
      </c>
      <c r="J529" s="554">
        <v>0</v>
      </c>
    </row>
    <row r="530" spans="1:11" x14ac:dyDescent="0.35">
      <c r="A530" s="554" t="s">
        <v>6198</v>
      </c>
      <c r="B530" s="554" t="s">
        <v>6203</v>
      </c>
      <c r="C530" s="554" t="s">
        <v>6586</v>
      </c>
      <c r="E530" s="554" t="s">
        <v>1985</v>
      </c>
      <c r="F530" s="554" t="s">
        <v>361</v>
      </c>
      <c r="G530" s="554" t="s">
        <v>2938</v>
      </c>
      <c r="I530" s="554" t="s">
        <v>60</v>
      </c>
      <c r="J530" s="554">
        <v>0</v>
      </c>
      <c r="K530" s="554" t="s">
        <v>6587</v>
      </c>
    </row>
    <row r="531" spans="1:11" x14ac:dyDescent="0.35">
      <c r="A531" s="554" t="s">
        <v>6198</v>
      </c>
      <c r="B531" s="554" t="s">
        <v>6203</v>
      </c>
      <c r="C531" s="554" t="s">
        <v>6586</v>
      </c>
      <c r="E531" s="554" t="s">
        <v>1987</v>
      </c>
      <c r="F531" s="554" t="s">
        <v>616</v>
      </c>
      <c r="G531" s="554" t="s">
        <v>2941</v>
      </c>
      <c r="I531" s="554" t="s">
        <v>60</v>
      </c>
      <c r="J531" s="554">
        <v>0</v>
      </c>
      <c r="K531" s="554" t="s">
        <v>6588</v>
      </c>
    </row>
    <row r="532" spans="1:11" x14ac:dyDescent="0.35">
      <c r="A532" s="554" t="s">
        <v>6198</v>
      </c>
      <c r="B532" s="554" t="s">
        <v>6203</v>
      </c>
      <c r="C532" s="554" t="s">
        <v>6589</v>
      </c>
      <c r="E532" s="554" t="s">
        <v>1268</v>
      </c>
      <c r="F532" s="554" t="s">
        <v>2517</v>
      </c>
      <c r="G532" s="554" t="s">
        <v>2943</v>
      </c>
      <c r="I532" s="554" t="s">
        <v>2658</v>
      </c>
      <c r="J532" s="554">
        <v>0</v>
      </c>
    </row>
    <row r="533" spans="1:11" x14ac:dyDescent="0.35">
      <c r="A533" s="554" t="s">
        <v>6198</v>
      </c>
      <c r="B533" s="554" t="s">
        <v>6203</v>
      </c>
      <c r="C533" s="554" t="s">
        <v>6589</v>
      </c>
      <c r="E533" s="554" t="s">
        <v>1270</v>
      </c>
      <c r="F533" s="554" t="s">
        <v>2518</v>
      </c>
      <c r="G533" s="554" t="s">
        <v>2943</v>
      </c>
      <c r="I533" s="554" t="s">
        <v>2658</v>
      </c>
      <c r="J533" s="554">
        <v>0</v>
      </c>
    </row>
    <row r="534" spans="1:11" x14ac:dyDescent="0.35">
      <c r="A534" s="554" t="s">
        <v>6198</v>
      </c>
      <c r="B534" s="554" t="s">
        <v>6203</v>
      </c>
      <c r="C534" s="554" t="s">
        <v>6590</v>
      </c>
      <c r="E534" s="554" t="s">
        <v>1802</v>
      </c>
      <c r="F534" s="554" t="s">
        <v>2519</v>
      </c>
      <c r="G534" s="554" t="s">
        <v>2945</v>
      </c>
      <c r="I534" s="554" t="s">
        <v>2658</v>
      </c>
      <c r="J534" s="554">
        <v>0</v>
      </c>
    </row>
    <row r="535" spans="1:11" x14ac:dyDescent="0.35">
      <c r="A535" s="554" t="s">
        <v>6198</v>
      </c>
      <c r="B535" s="554" t="s">
        <v>6591</v>
      </c>
      <c r="C535" s="554" t="s">
        <v>6592</v>
      </c>
      <c r="E535" s="554" t="s">
        <v>2239</v>
      </c>
      <c r="F535" s="554" t="s">
        <v>348</v>
      </c>
      <c r="G535" s="554" t="s">
        <v>2948</v>
      </c>
      <c r="I535" s="554" t="s">
        <v>60</v>
      </c>
      <c r="J535" s="554">
        <v>0</v>
      </c>
      <c r="K535" s="554" t="s">
        <v>6593</v>
      </c>
    </row>
    <row r="536" spans="1:11" x14ac:dyDescent="0.35">
      <c r="A536" s="554" t="s">
        <v>6198</v>
      </c>
      <c r="B536" s="554" t="s">
        <v>6591</v>
      </c>
      <c r="C536" s="554" t="s">
        <v>6592</v>
      </c>
      <c r="E536" s="554" t="s">
        <v>2240</v>
      </c>
      <c r="F536" s="554" t="s">
        <v>304</v>
      </c>
      <c r="G536" s="554" t="s">
        <v>2948</v>
      </c>
      <c r="I536" s="554" t="s">
        <v>60</v>
      </c>
      <c r="J536" s="554">
        <v>0</v>
      </c>
      <c r="K536" s="554" t="s">
        <v>6594</v>
      </c>
    </row>
    <row r="537" spans="1:11" x14ac:dyDescent="0.35">
      <c r="A537" s="554" t="s">
        <v>6198</v>
      </c>
      <c r="B537" s="554" t="s">
        <v>6591</v>
      </c>
      <c r="C537" s="554" t="s">
        <v>6592</v>
      </c>
      <c r="E537" s="554" t="s">
        <v>2233</v>
      </c>
      <c r="F537" s="554" t="s">
        <v>2525</v>
      </c>
      <c r="G537" s="554" t="s">
        <v>2948</v>
      </c>
      <c r="I537" s="554" t="s">
        <v>60</v>
      </c>
      <c r="J537" s="554">
        <v>0</v>
      </c>
      <c r="K537" s="554" t="s">
        <v>6595</v>
      </c>
    </row>
    <row r="538" spans="1:11" x14ac:dyDescent="0.35">
      <c r="A538" s="554" t="s">
        <v>6198</v>
      </c>
      <c r="B538" s="554" t="s">
        <v>6591</v>
      </c>
      <c r="C538" s="554" t="s">
        <v>6592</v>
      </c>
      <c r="E538" s="554" t="s">
        <v>2241</v>
      </c>
      <c r="F538" s="554" t="s">
        <v>2526</v>
      </c>
      <c r="G538" s="554" t="s">
        <v>2948</v>
      </c>
      <c r="I538" s="554" t="s">
        <v>60</v>
      </c>
      <c r="J538" s="554">
        <v>0</v>
      </c>
      <c r="K538" s="554" t="s">
        <v>6596</v>
      </c>
    </row>
    <row r="539" spans="1:11" x14ac:dyDescent="0.35">
      <c r="A539" s="554" t="s">
        <v>6198</v>
      </c>
      <c r="B539" s="554" t="s">
        <v>6591</v>
      </c>
      <c r="C539" s="554" t="s">
        <v>6592</v>
      </c>
      <c r="E539" s="554" t="s">
        <v>2088</v>
      </c>
      <c r="F539" s="554" t="s">
        <v>1009</v>
      </c>
      <c r="G539" s="554" t="s">
        <v>2948</v>
      </c>
      <c r="I539" s="554" t="s">
        <v>60</v>
      </c>
      <c r="J539" s="554">
        <v>0</v>
      </c>
      <c r="K539" s="554" t="s">
        <v>6597</v>
      </c>
    </row>
    <row r="540" spans="1:11" x14ac:dyDescent="0.35">
      <c r="A540" s="554" t="s">
        <v>6198</v>
      </c>
      <c r="B540" s="554" t="s">
        <v>6591</v>
      </c>
      <c r="C540" s="554" t="s">
        <v>6592</v>
      </c>
      <c r="E540" s="554" t="s">
        <v>2242</v>
      </c>
      <c r="F540" s="554" t="s">
        <v>2527</v>
      </c>
      <c r="G540" s="554" t="s">
        <v>2948</v>
      </c>
      <c r="I540" s="554" t="s">
        <v>60</v>
      </c>
      <c r="J540" s="554">
        <v>0</v>
      </c>
      <c r="K540" s="554" t="s">
        <v>6598</v>
      </c>
    </row>
    <row r="541" spans="1:11" x14ac:dyDescent="0.35">
      <c r="A541" s="554" t="s">
        <v>6198</v>
      </c>
      <c r="B541" s="554" t="s">
        <v>6591</v>
      </c>
      <c r="C541" s="554" t="s">
        <v>6592</v>
      </c>
      <c r="E541" s="554" t="s">
        <v>1959</v>
      </c>
      <c r="F541" s="554" t="s">
        <v>356</v>
      </c>
      <c r="G541" s="554" t="s">
        <v>2948</v>
      </c>
      <c r="I541" s="554" t="s">
        <v>60</v>
      </c>
      <c r="J541" s="554">
        <v>0</v>
      </c>
      <c r="K541" s="554" t="s">
        <v>6599</v>
      </c>
    </row>
    <row r="542" spans="1:11" x14ac:dyDescent="0.35">
      <c r="A542" s="554" t="s">
        <v>6198</v>
      </c>
      <c r="B542" s="554" t="s">
        <v>6591</v>
      </c>
      <c r="C542" s="554" t="s">
        <v>6592</v>
      </c>
      <c r="E542" s="554" t="s">
        <v>2243</v>
      </c>
      <c r="F542" s="554" t="s">
        <v>359</v>
      </c>
      <c r="G542" s="554" t="s">
        <v>2948</v>
      </c>
      <c r="I542" s="554" t="s">
        <v>60</v>
      </c>
      <c r="J542" s="554">
        <v>0</v>
      </c>
      <c r="K542" s="554" t="s">
        <v>6600</v>
      </c>
    </row>
    <row r="543" spans="1:11" x14ac:dyDescent="0.35">
      <c r="A543" s="554" t="s">
        <v>6198</v>
      </c>
      <c r="B543" s="554" t="s">
        <v>6591</v>
      </c>
      <c r="C543" s="554" t="s">
        <v>6592</v>
      </c>
      <c r="E543" s="554" t="s">
        <v>2244</v>
      </c>
      <c r="F543" s="554" t="s">
        <v>366</v>
      </c>
      <c r="G543" s="554" t="s">
        <v>2948</v>
      </c>
      <c r="I543" s="554" t="s">
        <v>60</v>
      </c>
      <c r="J543" s="554">
        <v>0</v>
      </c>
      <c r="K543" s="554" t="s">
        <v>6601</v>
      </c>
    </row>
    <row r="544" spans="1:11" x14ac:dyDescent="0.35">
      <c r="A544" s="554" t="s">
        <v>6198</v>
      </c>
      <c r="B544" s="554" t="s">
        <v>6591</v>
      </c>
      <c r="C544" s="554" t="s">
        <v>6592</v>
      </c>
      <c r="E544" s="554" t="s">
        <v>2245</v>
      </c>
      <c r="F544" s="554" t="s">
        <v>4431</v>
      </c>
      <c r="G544" s="554" t="s">
        <v>2948</v>
      </c>
      <c r="I544" s="554" t="s">
        <v>60</v>
      </c>
      <c r="J544" s="554">
        <v>0</v>
      </c>
      <c r="K544" s="554" t="s">
        <v>6602</v>
      </c>
    </row>
    <row r="545" spans="1:11" x14ac:dyDescent="0.35">
      <c r="A545" s="554" t="s">
        <v>6198</v>
      </c>
      <c r="B545" s="554" t="s">
        <v>6591</v>
      </c>
      <c r="C545" s="554" t="s">
        <v>6603</v>
      </c>
      <c r="E545" s="554" t="s">
        <v>2054</v>
      </c>
      <c r="F545" s="554" t="s">
        <v>786</v>
      </c>
      <c r="G545" s="554" t="s">
        <v>2950</v>
      </c>
      <c r="I545" s="554" t="s">
        <v>60</v>
      </c>
      <c r="J545" s="554">
        <v>0</v>
      </c>
      <c r="K545" s="554" t="s">
        <v>6604</v>
      </c>
    </row>
    <row r="546" spans="1:11" x14ac:dyDescent="0.35">
      <c r="A546" s="554" t="s">
        <v>6198</v>
      </c>
      <c r="B546" s="554" t="s">
        <v>6591</v>
      </c>
      <c r="C546" s="554" t="s">
        <v>6603</v>
      </c>
      <c r="E546" s="554" t="s">
        <v>2246</v>
      </c>
      <c r="F546" s="554" t="s">
        <v>788</v>
      </c>
      <c r="G546" s="554" t="s">
        <v>2950</v>
      </c>
      <c r="I546" s="554" t="s">
        <v>60</v>
      </c>
      <c r="J546" s="554">
        <v>0</v>
      </c>
      <c r="K546" s="554" t="s">
        <v>6605</v>
      </c>
    </row>
    <row r="547" spans="1:11" x14ac:dyDescent="0.35">
      <c r="A547" s="554" t="s">
        <v>6198</v>
      </c>
      <c r="B547" s="554" t="s">
        <v>6591</v>
      </c>
      <c r="C547" s="554" t="s">
        <v>6603</v>
      </c>
      <c r="E547" s="554" t="s">
        <v>1388</v>
      </c>
      <c r="F547" s="554" t="s">
        <v>2529</v>
      </c>
      <c r="G547" s="554" t="s">
        <v>2950</v>
      </c>
      <c r="I547" s="554" t="s">
        <v>2658</v>
      </c>
      <c r="J547" s="554">
        <v>0</v>
      </c>
    </row>
    <row r="548" spans="1:11" x14ac:dyDescent="0.35">
      <c r="A548" s="554" t="s">
        <v>6198</v>
      </c>
      <c r="B548" s="554" t="s">
        <v>6591</v>
      </c>
      <c r="C548" s="554" t="s">
        <v>6603</v>
      </c>
      <c r="E548" s="554" t="s">
        <v>2247</v>
      </c>
      <c r="F548" s="554" t="s">
        <v>2951</v>
      </c>
      <c r="G548" s="554" t="s">
        <v>2950</v>
      </c>
      <c r="I548" s="554" t="s">
        <v>60</v>
      </c>
      <c r="J548" s="554">
        <v>0</v>
      </c>
      <c r="K548" s="554" t="s">
        <v>6606</v>
      </c>
    </row>
    <row r="549" spans="1:11" x14ac:dyDescent="0.35">
      <c r="A549" s="554" t="s">
        <v>6198</v>
      </c>
      <c r="B549" s="554" t="s">
        <v>6591</v>
      </c>
      <c r="C549" s="554" t="s">
        <v>6603</v>
      </c>
      <c r="E549" s="554" t="s">
        <v>6607</v>
      </c>
      <c r="F549" s="554" t="s">
        <v>734</v>
      </c>
      <c r="G549" s="554" t="s">
        <v>2950</v>
      </c>
      <c r="I549" s="554" t="s">
        <v>2658</v>
      </c>
      <c r="J549" s="554">
        <v>0</v>
      </c>
    </row>
    <row r="550" spans="1:11" x14ac:dyDescent="0.35">
      <c r="A550" s="554" t="s">
        <v>6198</v>
      </c>
      <c r="B550" s="554" t="s">
        <v>6591</v>
      </c>
      <c r="C550" s="554" t="s">
        <v>6603</v>
      </c>
      <c r="E550" s="554" t="s">
        <v>2248</v>
      </c>
      <c r="F550" s="554" t="s">
        <v>722</v>
      </c>
      <c r="G550" s="554" t="s">
        <v>2950</v>
      </c>
      <c r="I550" s="554" t="s">
        <v>60</v>
      </c>
      <c r="J550" s="554">
        <v>0</v>
      </c>
      <c r="K550" s="554" t="s">
        <v>6608</v>
      </c>
    </row>
    <row r="551" spans="1:11" x14ac:dyDescent="0.35">
      <c r="A551" s="554" t="s">
        <v>6198</v>
      </c>
      <c r="B551" s="554" t="s">
        <v>6591</v>
      </c>
      <c r="C551" s="554" t="s">
        <v>6609</v>
      </c>
      <c r="E551" s="554" t="s">
        <v>2532</v>
      </c>
      <c r="F551" s="554" t="s">
        <v>2533</v>
      </c>
      <c r="G551" s="554" t="s">
        <v>2954</v>
      </c>
      <c r="I551" s="554" t="s">
        <v>2658</v>
      </c>
      <c r="J551" s="554">
        <v>0</v>
      </c>
    </row>
    <row r="552" spans="1:11" x14ac:dyDescent="0.35">
      <c r="A552" s="554" t="s">
        <v>6198</v>
      </c>
      <c r="B552" s="554" t="s">
        <v>6591</v>
      </c>
      <c r="C552" s="554" t="s">
        <v>6609</v>
      </c>
      <c r="E552" s="554" t="s">
        <v>1364</v>
      </c>
      <c r="F552" s="554" t="s">
        <v>2535</v>
      </c>
      <c r="G552" s="554" t="s">
        <v>2954</v>
      </c>
      <c r="I552" s="554" t="s">
        <v>2658</v>
      </c>
      <c r="J552" s="554">
        <v>0</v>
      </c>
    </row>
    <row r="553" spans="1:11" x14ac:dyDescent="0.35">
      <c r="A553" s="554" t="s">
        <v>6198</v>
      </c>
      <c r="B553" s="554" t="s">
        <v>6591</v>
      </c>
      <c r="C553" s="554" t="s">
        <v>6609</v>
      </c>
      <c r="E553" s="554" t="s">
        <v>1402</v>
      </c>
      <c r="F553" s="554" t="s">
        <v>2538</v>
      </c>
      <c r="G553" s="554" t="s">
        <v>2954</v>
      </c>
      <c r="I553" s="554" t="s">
        <v>2658</v>
      </c>
      <c r="J553" s="554">
        <v>0</v>
      </c>
    </row>
    <row r="554" spans="1:11" x14ac:dyDescent="0.35">
      <c r="A554" s="554" t="s">
        <v>6198</v>
      </c>
      <c r="B554" s="554" t="s">
        <v>6591</v>
      </c>
      <c r="C554" s="554" t="s">
        <v>6609</v>
      </c>
      <c r="E554" s="554" t="s">
        <v>2541</v>
      </c>
      <c r="F554" s="554" t="s">
        <v>2542</v>
      </c>
      <c r="G554" s="554" t="s">
        <v>2954</v>
      </c>
      <c r="I554" s="554" t="s">
        <v>2658</v>
      </c>
      <c r="J554" s="554">
        <v>0</v>
      </c>
    </row>
    <row r="555" spans="1:11" x14ac:dyDescent="0.35">
      <c r="A555" s="554" t="s">
        <v>6198</v>
      </c>
      <c r="B555" s="554" t="s">
        <v>6207</v>
      </c>
      <c r="C555" s="554" t="s">
        <v>6610</v>
      </c>
      <c r="E555" s="554" t="s">
        <v>1155</v>
      </c>
      <c r="F555" s="554" t="s">
        <v>1154</v>
      </c>
      <c r="G555" s="554" t="s">
        <v>2957</v>
      </c>
      <c r="I555" s="554" t="s">
        <v>2658</v>
      </c>
      <c r="J555" s="554">
        <v>0</v>
      </c>
    </row>
    <row r="556" spans="1:11" x14ac:dyDescent="0.35">
      <c r="A556" s="554" t="s">
        <v>6198</v>
      </c>
      <c r="B556" s="554" t="s">
        <v>6207</v>
      </c>
      <c r="C556" s="554" t="s">
        <v>6610</v>
      </c>
      <c r="E556" s="554" t="s">
        <v>1163</v>
      </c>
      <c r="F556" s="554" t="s">
        <v>1162</v>
      </c>
      <c r="G556" s="554" t="s">
        <v>2957</v>
      </c>
      <c r="I556" s="554" t="s">
        <v>2658</v>
      </c>
      <c r="J556" s="554">
        <v>0</v>
      </c>
    </row>
    <row r="557" spans="1:11" x14ac:dyDescent="0.35">
      <c r="A557" s="554" t="s">
        <v>6198</v>
      </c>
      <c r="B557" s="554" t="s">
        <v>6207</v>
      </c>
      <c r="C557" s="554" t="s">
        <v>6610</v>
      </c>
      <c r="E557" s="554" t="s">
        <v>1171</v>
      </c>
      <c r="F557" s="554" t="s">
        <v>2958</v>
      </c>
      <c r="G557" s="554" t="s">
        <v>2957</v>
      </c>
      <c r="I557" s="554" t="s">
        <v>2658</v>
      </c>
      <c r="J557" s="554">
        <v>0</v>
      </c>
    </row>
    <row r="558" spans="1:11" x14ac:dyDescent="0.35">
      <c r="A558" s="554" t="s">
        <v>6198</v>
      </c>
      <c r="B558" s="554" t="s">
        <v>6207</v>
      </c>
      <c r="C558" s="554" t="s">
        <v>6611</v>
      </c>
      <c r="E558" s="554" t="s">
        <v>1157</v>
      </c>
      <c r="F558" s="554" t="s">
        <v>2547</v>
      </c>
      <c r="G558" s="554" t="s">
        <v>2960</v>
      </c>
      <c r="I558" s="554" t="s">
        <v>2658</v>
      </c>
      <c r="J558" s="554">
        <v>0</v>
      </c>
    </row>
    <row r="559" spans="1:11" x14ac:dyDescent="0.35">
      <c r="A559" s="554" t="s">
        <v>6198</v>
      </c>
      <c r="B559" s="554" t="s">
        <v>6207</v>
      </c>
      <c r="C559" s="554" t="s">
        <v>6611</v>
      </c>
      <c r="E559" s="554" t="s">
        <v>1165</v>
      </c>
      <c r="F559" s="554" t="s">
        <v>1164</v>
      </c>
      <c r="G559" s="554" t="s">
        <v>2960</v>
      </c>
      <c r="I559" s="554" t="s">
        <v>2658</v>
      </c>
      <c r="J559" s="554">
        <v>0</v>
      </c>
    </row>
    <row r="560" spans="1:11" x14ac:dyDescent="0.35">
      <c r="A560" s="554" t="s">
        <v>6198</v>
      </c>
      <c r="B560" s="554" t="s">
        <v>6612</v>
      </c>
      <c r="C560" s="554" t="s">
        <v>6613</v>
      </c>
      <c r="E560" s="554" t="s">
        <v>2549</v>
      </c>
      <c r="F560" s="554" t="s">
        <v>3018</v>
      </c>
      <c r="G560" s="554" t="s">
        <v>2962</v>
      </c>
      <c r="I560" s="554" t="s">
        <v>2658</v>
      </c>
      <c r="J560" s="554">
        <v>0</v>
      </c>
    </row>
    <row r="561" spans="1:11" x14ac:dyDescent="0.35">
      <c r="A561" s="554" t="s">
        <v>6198</v>
      </c>
      <c r="B561" s="554" t="s">
        <v>6612</v>
      </c>
      <c r="C561" s="554" t="s">
        <v>6613</v>
      </c>
      <c r="E561" s="554" t="s">
        <v>6614</v>
      </c>
      <c r="F561" s="554" t="s">
        <v>3019</v>
      </c>
      <c r="G561" s="554" t="s">
        <v>2963</v>
      </c>
      <c r="I561" s="554" t="s">
        <v>2658</v>
      </c>
      <c r="J561" s="554">
        <v>0</v>
      </c>
    </row>
    <row r="562" spans="1:11" x14ac:dyDescent="0.35">
      <c r="A562" s="554" t="s">
        <v>6210</v>
      </c>
      <c r="B562" s="554" t="s">
        <v>6078</v>
      </c>
      <c r="C562" s="554" t="s">
        <v>6211</v>
      </c>
      <c r="E562" s="554" t="s">
        <v>1951</v>
      </c>
      <c r="F562" s="554" t="s">
        <v>406</v>
      </c>
      <c r="G562" s="554" t="s">
        <v>2967</v>
      </c>
      <c r="I562" s="554" t="s">
        <v>60</v>
      </c>
      <c r="J562" s="554">
        <v>0</v>
      </c>
      <c r="K562" s="554" t="s">
        <v>6615</v>
      </c>
    </row>
    <row r="563" spans="1:11" x14ac:dyDescent="0.35">
      <c r="A563" s="554" t="s">
        <v>6210</v>
      </c>
      <c r="B563" s="554" t="s">
        <v>6078</v>
      </c>
      <c r="C563" s="554" t="s">
        <v>6211</v>
      </c>
      <c r="E563" s="554" t="s">
        <v>2552</v>
      </c>
      <c r="F563" s="554" t="s">
        <v>417</v>
      </c>
      <c r="G563" s="554" t="s">
        <v>2967</v>
      </c>
      <c r="I563" s="554" t="s">
        <v>60</v>
      </c>
      <c r="J563" s="554">
        <v>0</v>
      </c>
      <c r="K563" s="554" t="s">
        <v>6616</v>
      </c>
    </row>
    <row r="564" spans="1:11" x14ac:dyDescent="0.35">
      <c r="A564" s="554" t="s">
        <v>6210</v>
      </c>
      <c r="B564" s="554" t="s">
        <v>6078</v>
      </c>
      <c r="C564" s="554" t="s">
        <v>6211</v>
      </c>
      <c r="E564" s="554" t="s">
        <v>2553</v>
      </c>
      <c r="F564" s="554" t="s">
        <v>432</v>
      </c>
      <c r="G564" s="554" t="s">
        <v>2967</v>
      </c>
      <c r="I564" s="554" t="s">
        <v>60</v>
      </c>
      <c r="J564" s="554">
        <v>0</v>
      </c>
      <c r="K564" s="554" t="s">
        <v>6617</v>
      </c>
    </row>
    <row r="565" spans="1:11" x14ac:dyDescent="0.35">
      <c r="A565" s="554" t="s">
        <v>6210</v>
      </c>
      <c r="B565" s="554" t="s">
        <v>6078</v>
      </c>
      <c r="C565" s="554" t="s">
        <v>6211</v>
      </c>
      <c r="E565" s="554" t="s">
        <v>2554</v>
      </c>
      <c r="F565" s="554" t="s">
        <v>458</v>
      </c>
      <c r="G565" s="554" t="s">
        <v>2967</v>
      </c>
      <c r="I565" s="554" t="s">
        <v>60</v>
      </c>
      <c r="J565" s="554">
        <v>0</v>
      </c>
      <c r="K565" s="554" t="s">
        <v>6618</v>
      </c>
    </row>
    <row r="566" spans="1:11" x14ac:dyDescent="0.35">
      <c r="A566" s="554" t="s">
        <v>6210</v>
      </c>
      <c r="B566" s="554" t="s">
        <v>6078</v>
      </c>
      <c r="C566" s="554" t="s">
        <v>6211</v>
      </c>
      <c r="E566" s="554" t="s">
        <v>2555</v>
      </c>
      <c r="F566" s="554" t="s">
        <v>503</v>
      </c>
      <c r="G566" s="554" t="s">
        <v>2967</v>
      </c>
      <c r="I566" s="554" t="s">
        <v>60</v>
      </c>
      <c r="J566" s="554">
        <v>0</v>
      </c>
      <c r="K566" s="554" t="s">
        <v>6619</v>
      </c>
    </row>
    <row r="567" spans="1:11" x14ac:dyDescent="0.35">
      <c r="A567" s="554" t="s">
        <v>6210</v>
      </c>
      <c r="B567" s="554" t="s">
        <v>6078</v>
      </c>
      <c r="C567" s="554" t="s">
        <v>6211</v>
      </c>
      <c r="E567" s="554" t="s">
        <v>2556</v>
      </c>
      <c r="F567" s="554" t="s">
        <v>512</v>
      </c>
      <c r="G567" s="554" t="s">
        <v>2967</v>
      </c>
      <c r="I567" s="554" t="s">
        <v>60</v>
      </c>
      <c r="J567" s="554">
        <v>0</v>
      </c>
      <c r="K567" s="554" t="s">
        <v>6620</v>
      </c>
    </row>
    <row r="568" spans="1:11" x14ac:dyDescent="0.35">
      <c r="A568" s="554" t="s">
        <v>6210</v>
      </c>
      <c r="B568" s="554" t="s">
        <v>6078</v>
      </c>
      <c r="C568" s="554" t="s">
        <v>6211</v>
      </c>
      <c r="E568" s="554" t="s">
        <v>2557</v>
      </c>
      <c r="F568" s="554" t="s">
        <v>535</v>
      </c>
      <c r="G568" s="554" t="s">
        <v>2967</v>
      </c>
      <c r="I568" s="554" t="s">
        <v>60</v>
      </c>
      <c r="J568" s="554">
        <v>0</v>
      </c>
      <c r="K568" s="554" t="s">
        <v>6621</v>
      </c>
    </row>
    <row r="569" spans="1:11" x14ac:dyDescent="0.35">
      <c r="A569" s="554" t="s">
        <v>6210</v>
      </c>
      <c r="B569" s="554" t="s">
        <v>6078</v>
      </c>
      <c r="C569" s="554" t="s">
        <v>6211</v>
      </c>
      <c r="E569" s="554" t="s">
        <v>2558</v>
      </c>
      <c r="F569" s="554" t="s">
        <v>560</v>
      </c>
      <c r="G569" s="554" t="s">
        <v>2967</v>
      </c>
      <c r="I569" s="554" t="s">
        <v>60</v>
      </c>
      <c r="J569" s="554">
        <v>0</v>
      </c>
      <c r="K569" s="554" t="s">
        <v>6622</v>
      </c>
    </row>
    <row r="570" spans="1:11" x14ac:dyDescent="0.35">
      <c r="A570" s="554" t="s">
        <v>6210</v>
      </c>
      <c r="B570" s="554" t="s">
        <v>6078</v>
      </c>
      <c r="C570" s="554" t="s">
        <v>6623</v>
      </c>
      <c r="E570" s="554" t="s">
        <v>2559</v>
      </c>
      <c r="F570" s="554" t="s">
        <v>574</v>
      </c>
      <c r="G570" s="554" t="s">
        <v>2967</v>
      </c>
      <c r="I570" s="554" t="s">
        <v>60</v>
      </c>
      <c r="J570" s="554">
        <v>0</v>
      </c>
      <c r="K570" s="554" t="s">
        <v>6624</v>
      </c>
    </row>
    <row r="571" spans="1:11" x14ac:dyDescent="0.35">
      <c r="A571" s="554" t="s">
        <v>6210</v>
      </c>
      <c r="B571" s="554" t="s">
        <v>6078</v>
      </c>
      <c r="C571" s="554" t="s">
        <v>6623</v>
      </c>
      <c r="E571" s="554" t="s">
        <v>2560</v>
      </c>
      <c r="F571" s="554" t="s">
        <v>577</v>
      </c>
      <c r="G571" s="554" t="s">
        <v>2967</v>
      </c>
      <c r="I571" s="554" t="s">
        <v>60</v>
      </c>
      <c r="J571" s="554">
        <v>0</v>
      </c>
      <c r="K571" s="554" t="s">
        <v>6625</v>
      </c>
    </row>
    <row r="572" spans="1:11" x14ac:dyDescent="0.35">
      <c r="A572" s="554" t="s">
        <v>6210</v>
      </c>
      <c r="B572" s="554" t="s">
        <v>6078</v>
      </c>
      <c r="C572" s="554" t="s">
        <v>6623</v>
      </c>
      <c r="E572" s="554" t="s">
        <v>2561</v>
      </c>
      <c r="F572" s="554" t="s">
        <v>580</v>
      </c>
      <c r="G572" s="554" t="s">
        <v>2967</v>
      </c>
      <c r="I572" s="554" t="s">
        <v>60</v>
      </c>
      <c r="J572" s="554">
        <v>0</v>
      </c>
      <c r="K572" s="554" t="s">
        <v>6626</v>
      </c>
    </row>
    <row r="573" spans="1:11" x14ac:dyDescent="0.35">
      <c r="A573" s="554" t="s">
        <v>6210</v>
      </c>
      <c r="B573" s="554" t="s">
        <v>6078</v>
      </c>
      <c r="C573" s="554" t="s">
        <v>6623</v>
      </c>
      <c r="E573" s="554" t="s">
        <v>2562</v>
      </c>
      <c r="F573" s="554" t="s">
        <v>583</v>
      </c>
      <c r="G573" s="554" t="s">
        <v>2967</v>
      </c>
      <c r="I573" s="554" t="s">
        <v>60</v>
      </c>
      <c r="J573" s="554">
        <v>0</v>
      </c>
      <c r="K573" s="554" t="s">
        <v>6627</v>
      </c>
    </row>
    <row r="574" spans="1:11" x14ac:dyDescent="0.35">
      <c r="A574" s="554" t="s">
        <v>6210</v>
      </c>
      <c r="B574" s="554" t="s">
        <v>6078</v>
      </c>
      <c r="C574" s="554" t="s">
        <v>6623</v>
      </c>
      <c r="E574" s="554" t="s">
        <v>5077</v>
      </c>
      <c r="F574" s="554" t="s">
        <v>589</v>
      </c>
      <c r="G574" s="554" t="s">
        <v>2967</v>
      </c>
      <c r="I574" s="554" t="s">
        <v>2658</v>
      </c>
      <c r="J574" s="554">
        <v>0</v>
      </c>
    </row>
    <row r="575" spans="1:11" x14ac:dyDescent="0.35">
      <c r="A575" s="554" t="s">
        <v>6210</v>
      </c>
      <c r="B575" s="554" t="s">
        <v>6078</v>
      </c>
      <c r="C575" s="554" t="s">
        <v>6628</v>
      </c>
      <c r="E575" s="554" t="s">
        <v>1964</v>
      </c>
      <c r="F575" s="554" t="s">
        <v>595</v>
      </c>
      <c r="G575" s="554" t="s">
        <v>2967</v>
      </c>
      <c r="I575" s="554" t="s">
        <v>60</v>
      </c>
      <c r="J575" s="554">
        <v>0</v>
      </c>
      <c r="K575" s="554" t="s">
        <v>6629</v>
      </c>
    </row>
    <row r="576" spans="1:11" x14ac:dyDescent="0.35">
      <c r="A576" s="554" t="s">
        <v>6210</v>
      </c>
      <c r="B576" s="554" t="s">
        <v>6087</v>
      </c>
      <c r="C576" s="554" t="s">
        <v>6630</v>
      </c>
      <c r="E576" s="554" t="s">
        <v>2564</v>
      </c>
      <c r="F576" s="554" t="s">
        <v>245</v>
      </c>
      <c r="G576" s="554" t="s">
        <v>2972</v>
      </c>
      <c r="I576" s="554" t="s">
        <v>60</v>
      </c>
      <c r="J576" s="554">
        <v>0</v>
      </c>
      <c r="K576" s="554" t="s">
        <v>6631</v>
      </c>
    </row>
    <row r="577" spans="1:11" x14ac:dyDescent="0.35">
      <c r="A577" s="554" t="s">
        <v>6210</v>
      </c>
      <c r="B577" s="554" t="s">
        <v>6087</v>
      </c>
      <c r="C577" s="554" t="s">
        <v>6630</v>
      </c>
      <c r="E577" s="554" t="s">
        <v>2566</v>
      </c>
      <c r="F577" s="554" t="s">
        <v>247</v>
      </c>
      <c r="G577" s="554" t="s">
        <v>2972</v>
      </c>
      <c r="I577" s="554" t="s">
        <v>60</v>
      </c>
      <c r="J577" s="554">
        <v>0</v>
      </c>
      <c r="K577" s="554" t="s">
        <v>6632</v>
      </c>
    </row>
    <row r="578" spans="1:11" x14ac:dyDescent="0.35">
      <c r="A578" s="554" t="s">
        <v>6210</v>
      </c>
      <c r="B578" s="554" t="s">
        <v>6087</v>
      </c>
      <c r="C578" s="554" t="s">
        <v>6630</v>
      </c>
      <c r="E578" s="554" t="s">
        <v>2567</v>
      </c>
      <c r="F578" s="554" t="s">
        <v>249</v>
      </c>
      <c r="G578" s="554" t="s">
        <v>2972</v>
      </c>
      <c r="I578" s="554" t="s">
        <v>60</v>
      </c>
      <c r="J578" s="554">
        <v>0</v>
      </c>
      <c r="K578" s="554" t="s">
        <v>6633</v>
      </c>
    </row>
    <row r="579" spans="1:11" x14ac:dyDescent="0.35">
      <c r="A579" s="554" t="s">
        <v>6210</v>
      </c>
      <c r="B579" s="554" t="s">
        <v>6087</v>
      </c>
      <c r="C579" s="554" t="s">
        <v>6630</v>
      </c>
      <c r="E579" s="554" t="s">
        <v>2568</v>
      </c>
      <c r="F579" s="554" t="s">
        <v>251</v>
      </c>
      <c r="G579" s="554" t="s">
        <v>2972</v>
      </c>
      <c r="I579" s="554" t="s">
        <v>60</v>
      </c>
      <c r="J579" s="554">
        <v>0</v>
      </c>
      <c r="K579" s="554" t="s">
        <v>6634</v>
      </c>
    </row>
    <row r="580" spans="1:11" x14ac:dyDescent="0.35">
      <c r="A580" s="554" t="s">
        <v>6210</v>
      </c>
      <c r="B580" s="554" t="s">
        <v>6087</v>
      </c>
      <c r="C580" s="554" t="s">
        <v>6630</v>
      </c>
      <c r="E580" s="554" t="s">
        <v>2569</v>
      </c>
      <c r="F580" s="554" t="s">
        <v>2570</v>
      </c>
      <c r="G580" s="554" t="s">
        <v>2972</v>
      </c>
      <c r="I580" s="554" t="s">
        <v>60</v>
      </c>
      <c r="J580" s="554">
        <v>0</v>
      </c>
      <c r="K580" s="554" t="s">
        <v>6635</v>
      </c>
    </row>
    <row r="581" spans="1:11" x14ac:dyDescent="0.35">
      <c r="A581" s="554" t="s">
        <v>6210</v>
      </c>
      <c r="B581" s="554" t="s">
        <v>6087</v>
      </c>
      <c r="C581" s="554" t="s">
        <v>6630</v>
      </c>
      <c r="E581" s="554" t="s">
        <v>2571</v>
      </c>
      <c r="F581" s="554" t="s">
        <v>255</v>
      </c>
      <c r="G581" s="554" t="s">
        <v>2972</v>
      </c>
      <c r="I581" s="554" t="s">
        <v>60</v>
      </c>
      <c r="J581" s="554">
        <v>0</v>
      </c>
      <c r="K581" s="554" t="s">
        <v>6636</v>
      </c>
    </row>
    <row r="582" spans="1:11" x14ac:dyDescent="0.35">
      <c r="A582" s="554" t="s">
        <v>6210</v>
      </c>
      <c r="B582" s="554" t="s">
        <v>6087</v>
      </c>
      <c r="C582" s="554" t="s">
        <v>6630</v>
      </c>
      <c r="E582" s="554" t="s">
        <v>2572</v>
      </c>
      <c r="F582" s="554" t="s">
        <v>257</v>
      </c>
      <c r="G582" s="554" t="s">
        <v>2972</v>
      </c>
      <c r="I582" s="554" t="s">
        <v>60</v>
      </c>
      <c r="J582" s="554">
        <v>0</v>
      </c>
      <c r="K582" s="554" t="s">
        <v>6637</v>
      </c>
    </row>
    <row r="583" spans="1:11" x14ac:dyDescent="0.35">
      <c r="A583" s="554" t="s">
        <v>6210</v>
      </c>
      <c r="B583" s="554" t="s">
        <v>6087</v>
      </c>
      <c r="C583" s="554" t="s">
        <v>6630</v>
      </c>
      <c r="E583" s="554" t="s">
        <v>2573</v>
      </c>
      <c r="F583" s="554" t="s">
        <v>259</v>
      </c>
      <c r="G583" s="554" t="s">
        <v>2972</v>
      </c>
      <c r="I583" s="554" t="s">
        <v>60</v>
      </c>
      <c r="J583" s="554">
        <v>0</v>
      </c>
      <c r="K583" s="554" t="s">
        <v>6638</v>
      </c>
    </row>
    <row r="584" spans="1:11" x14ac:dyDescent="0.35">
      <c r="A584" s="554" t="s">
        <v>6210</v>
      </c>
      <c r="B584" s="554" t="s">
        <v>6087</v>
      </c>
      <c r="C584" s="554" t="s">
        <v>6630</v>
      </c>
      <c r="E584" s="554" t="s">
        <v>2574</v>
      </c>
      <c r="F584" s="554" t="s">
        <v>261</v>
      </c>
      <c r="G584" s="554" t="s">
        <v>2972</v>
      </c>
      <c r="I584" s="554" t="s">
        <v>60</v>
      </c>
      <c r="J584" s="554">
        <v>0</v>
      </c>
      <c r="K584" s="554" t="s">
        <v>6639</v>
      </c>
    </row>
    <row r="585" spans="1:11" x14ac:dyDescent="0.35">
      <c r="A585" s="554" t="s">
        <v>6210</v>
      </c>
      <c r="B585" s="554" t="s">
        <v>6087</v>
      </c>
      <c r="C585" s="554" t="s">
        <v>6630</v>
      </c>
      <c r="E585" s="554" t="s">
        <v>2575</v>
      </c>
      <c r="F585" s="554" t="s">
        <v>263</v>
      </c>
      <c r="G585" s="554" t="s">
        <v>2972</v>
      </c>
      <c r="I585" s="554" t="s">
        <v>60</v>
      </c>
      <c r="J585" s="554">
        <v>0</v>
      </c>
      <c r="K585" s="554" t="s">
        <v>6640</v>
      </c>
    </row>
    <row r="586" spans="1:11" x14ac:dyDescent="0.35">
      <c r="A586" s="554" t="s">
        <v>6210</v>
      </c>
      <c r="B586" s="554" t="s">
        <v>6087</v>
      </c>
      <c r="C586" s="554" t="s">
        <v>6630</v>
      </c>
      <c r="E586" s="554" t="s">
        <v>2576</v>
      </c>
      <c r="F586" s="554" t="s">
        <v>270</v>
      </c>
      <c r="G586" s="554" t="s">
        <v>2972</v>
      </c>
      <c r="I586" s="554" t="s">
        <v>60</v>
      </c>
      <c r="J586" s="554">
        <v>0</v>
      </c>
      <c r="K586" s="554" t="s">
        <v>6641</v>
      </c>
    </row>
    <row r="587" spans="1:11" x14ac:dyDescent="0.35">
      <c r="A587" s="554" t="s">
        <v>6210</v>
      </c>
      <c r="B587" s="554" t="s">
        <v>6087</v>
      </c>
      <c r="C587" s="554" t="s">
        <v>6630</v>
      </c>
      <c r="E587" s="554" t="s">
        <v>2577</v>
      </c>
      <c r="F587" s="554" t="s">
        <v>2578</v>
      </c>
      <c r="G587" s="554" t="s">
        <v>2972</v>
      </c>
      <c r="I587" s="554" t="s">
        <v>60</v>
      </c>
      <c r="J587" s="554">
        <v>0</v>
      </c>
      <c r="K587" s="554" t="s">
        <v>6642</v>
      </c>
    </row>
    <row r="588" spans="1:11" x14ac:dyDescent="0.35">
      <c r="A588" s="554" t="s">
        <v>6210</v>
      </c>
      <c r="B588" s="554" t="s">
        <v>6087</v>
      </c>
      <c r="C588" s="554" t="s">
        <v>6630</v>
      </c>
      <c r="E588" s="554" t="s">
        <v>2579</v>
      </c>
      <c r="F588" s="554" t="s">
        <v>273</v>
      </c>
      <c r="G588" s="554" t="s">
        <v>2972</v>
      </c>
      <c r="I588" s="554" t="s">
        <v>60</v>
      </c>
      <c r="J588" s="554">
        <v>0</v>
      </c>
      <c r="K588" s="554" t="s">
        <v>6643</v>
      </c>
    </row>
    <row r="589" spans="1:11" x14ac:dyDescent="0.35">
      <c r="A589" s="554" t="s">
        <v>6210</v>
      </c>
      <c r="B589" s="554" t="s">
        <v>6087</v>
      </c>
      <c r="C589" s="554" t="s">
        <v>6630</v>
      </c>
      <c r="E589" s="554" t="s">
        <v>2580</v>
      </c>
      <c r="F589" s="554" t="s">
        <v>265</v>
      </c>
      <c r="G589" s="554" t="s">
        <v>2972</v>
      </c>
      <c r="I589" s="554" t="s">
        <v>60</v>
      </c>
      <c r="J589" s="554">
        <v>0</v>
      </c>
      <c r="K589" s="554" t="s">
        <v>6644</v>
      </c>
    </row>
    <row r="590" spans="1:11" x14ac:dyDescent="0.35">
      <c r="A590" s="554" t="s">
        <v>6210</v>
      </c>
      <c r="B590" s="554" t="s">
        <v>6087</v>
      </c>
      <c r="C590" s="554" t="s">
        <v>6645</v>
      </c>
      <c r="E590" s="554" t="s">
        <v>4414</v>
      </c>
      <c r="F590" s="554" t="s">
        <v>3026</v>
      </c>
      <c r="I590" s="554" t="s">
        <v>1100</v>
      </c>
      <c r="J590" s="554">
        <v>0</v>
      </c>
    </row>
    <row r="591" spans="1:11" x14ac:dyDescent="0.35">
      <c r="A591" s="554" t="s">
        <v>6210</v>
      </c>
      <c r="B591" s="554" t="s">
        <v>6087</v>
      </c>
      <c r="C591" s="554" t="s">
        <v>6645</v>
      </c>
      <c r="E591" s="554" t="s">
        <v>4414</v>
      </c>
      <c r="F591" s="554" t="s">
        <v>4420</v>
      </c>
      <c r="G591" s="554" t="s">
        <v>2972</v>
      </c>
      <c r="I591" s="554" t="s">
        <v>60</v>
      </c>
      <c r="J591" s="554">
        <v>0</v>
      </c>
      <c r="K591" s="554" t="s">
        <v>6646</v>
      </c>
    </row>
    <row r="592" spans="1:11" x14ac:dyDescent="0.35">
      <c r="A592" s="554" t="s">
        <v>6210</v>
      </c>
      <c r="B592" s="554" t="s">
        <v>6130</v>
      </c>
      <c r="C592" s="554" t="s">
        <v>6647</v>
      </c>
      <c r="E592" s="554" t="s">
        <v>2581</v>
      </c>
      <c r="F592" s="554" t="s">
        <v>597</v>
      </c>
      <c r="G592" s="554" t="s">
        <v>2976</v>
      </c>
      <c r="I592" s="554" t="s">
        <v>60</v>
      </c>
      <c r="J592" s="554">
        <v>0</v>
      </c>
      <c r="K592" s="554" t="s">
        <v>6648</v>
      </c>
    </row>
    <row r="593" spans="1:11" x14ac:dyDescent="0.35">
      <c r="A593" s="554" t="s">
        <v>6210</v>
      </c>
      <c r="B593" s="554" t="s">
        <v>6130</v>
      </c>
      <c r="C593" s="554" t="s">
        <v>6647</v>
      </c>
      <c r="E593" s="554" t="s">
        <v>2582</v>
      </c>
      <c r="F593" s="554" t="s">
        <v>2977</v>
      </c>
      <c r="G593" s="554" t="s">
        <v>2976</v>
      </c>
      <c r="I593" s="554" t="s">
        <v>60</v>
      </c>
      <c r="J593" s="554">
        <v>0</v>
      </c>
      <c r="K593" s="554" t="s">
        <v>6649</v>
      </c>
    </row>
    <row r="594" spans="1:11" x14ac:dyDescent="0.35">
      <c r="A594" s="554" t="s">
        <v>6210</v>
      </c>
      <c r="B594" s="554" t="s">
        <v>6130</v>
      </c>
      <c r="C594" s="554" t="s">
        <v>6647</v>
      </c>
      <c r="E594" s="554" t="s">
        <v>2583</v>
      </c>
      <c r="F594" s="554" t="s">
        <v>702</v>
      </c>
      <c r="G594" s="554" t="s">
        <v>2976</v>
      </c>
      <c r="I594" s="554" t="s">
        <v>60</v>
      </c>
      <c r="J594" s="554">
        <v>0</v>
      </c>
      <c r="K594" s="554" t="s">
        <v>6650</v>
      </c>
    </row>
    <row r="595" spans="1:11" x14ac:dyDescent="0.35">
      <c r="A595" s="554" t="s">
        <v>6210</v>
      </c>
      <c r="B595" s="554" t="s">
        <v>6130</v>
      </c>
      <c r="C595" s="554" t="s">
        <v>6651</v>
      </c>
      <c r="E595" s="554" t="s">
        <v>2157</v>
      </c>
      <c r="F595" s="554" t="s">
        <v>2584</v>
      </c>
      <c r="G595" s="554" t="s">
        <v>2976</v>
      </c>
      <c r="I595" s="554" t="s">
        <v>60</v>
      </c>
      <c r="J595" s="554">
        <v>0</v>
      </c>
      <c r="K595" s="554" t="s">
        <v>6652</v>
      </c>
    </row>
    <row r="596" spans="1:11" x14ac:dyDescent="0.35">
      <c r="A596" s="554" t="s">
        <v>6210</v>
      </c>
      <c r="B596" s="554" t="s">
        <v>6130</v>
      </c>
      <c r="C596" s="554" t="s">
        <v>6653</v>
      </c>
      <c r="E596" s="554" t="s">
        <v>4415</v>
      </c>
      <c r="F596" s="554" t="s">
        <v>3028</v>
      </c>
      <c r="I596" s="554" t="s">
        <v>1100</v>
      </c>
      <c r="J596" s="554">
        <v>0</v>
      </c>
    </row>
    <row r="597" spans="1:11" x14ac:dyDescent="0.35">
      <c r="A597" s="554" t="s">
        <v>6210</v>
      </c>
      <c r="B597" s="554" t="s">
        <v>6130</v>
      </c>
      <c r="C597" s="554" t="s">
        <v>6653</v>
      </c>
      <c r="E597" s="554" t="s">
        <v>4415</v>
      </c>
      <c r="F597" s="554" t="s">
        <v>4417</v>
      </c>
      <c r="G597" s="554" t="s">
        <v>2972</v>
      </c>
      <c r="I597" s="554" t="s">
        <v>60</v>
      </c>
      <c r="J597" s="554">
        <v>0</v>
      </c>
      <c r="K597" s="554" t="s">
        <v>6654</v>
      </c>
    </row>
    <row r="598" spans="1:11" x14ac:dyDescent="0.35">
      <c r="A598" s="554" t="s">
        <v>6210</v>
      </c>
      <c r="B598" s="554" t="s">
        <v>6106</v>
      </c>
      <c r="C598" s="554" t="s">
        <v>6655</v>
      </c>
      <c r="E598" s="554" t="s">
        <v>2008</v>
      </c>
      <c r="F598" s="554" t="s">
        <v>599</v>
      </c>
      <c r="G598" s="554" t="s">
        <v>2981</v>
      </c>
      <c r="I598" s="554" t="s">
        <v>60</v>
      </c>
      <c r="J598" s="554">
        <v>0</v>
      </c>
      <c r="K598" s="554" t="s">
        <v>6656</v>
      </c>
    </row>
    <row r="599" spans="1:11" x14ac:dyDescent="0.35">
      <c r="A599" s="554" t="s">
        <v>6210</v>
      </c>
      <c r="B599" s="554" t="s">
        <v>6106</v>
      </c>
      <c r="C599" s="554" t="s">
        <v>6657</v>
      </c>
      <c r="E599" s="554" t="s">
        <v>2585</v>
      </c>
      <c r="F599" s="554" t="s">
        <v>2586</v>
      </c>
      <c r="G599" s="554" t="s">
        <v>2981</v>
      </c>
      <c r="I599" s="554" t="s">
        <v>60</v>
      </c>
      <c r="J599" s="554">
        <v>0</v>
      </c>
      <c r="K599" s="554" t="s">
        <v>6658</v>
      </c>
    </row>
    <row r="600" spans="1:11" x14ac:dyDescent="0.35">
      <c r="A600" s="554" t="s">
        <v>6210</v>
      </c>
      <c r="B600" s="554" t="s">
        <v>6106</v>
      </c>
      <c r="C600" s="554" t="s">
        <v>6657</v>
      </c>
      <c r="E600" s="554" t="s">
        <v>2587</v>
      </c>
      <c r="F600" s="554" t="s">
        <v>2588</v>
      </c>
      <c r="G600" s="554" t="s">
        <v>2981</v>
      </c>
      <c r="I600" s="554" t="s">
        <v>60</v>
      </c>
      <c r="J600" s="554">
        <v>0</v>
      </c>
      <c r="K600" s="554" t="s">
        <v>6659</v>
      </c>
    </row>
    <row r="601" spans="1:11" x14ac:dyDescent="0.35">
      <c r="A601" s="554" t="s">
        <v>6210</v>
      </c>
      <c r="B601" s="554" t="s">
        <v>6106</v>
      </c>
      <c r="C601" s="554" t="s">
        <v>6657</v>
      </c>
      <c r="E601" s="554" t="s">
        <v>2589</v>
      </c>
      <c r="F601" s="554" t="s">
        <v>668</v>
      </c>
      <c r="G601" s="554" t="s">
        <v>2981</v>
      </c>
      <c r="I601" s="554" t="s">
        <v>60</v>
      </c>
      <c r="J601" s="554">
        <v>0</v>
      </c>
      <c r="K601" s="554" t="s">
        <v>6660</v>
      </c>
    </row>
    <row r="602" spans="1:11" x14ac:dyDescent="0.35">
      <c r="A602" s="554" t="s">
        <v>6210</v>
      </c>
      <c r="B602" s="554" t="s">
        <v>6106</v>
      </c>
      <c r="C602" s="554" t="s">
        <v>6657</v>
      </c>
      <c r="E602" s="554" t="s">
        <v>2590</v>
      </c>
      <c r="F602" s="554" t="s">
        <v>666</v>
      </c>
      <c r="G602" s="554" t="s">
        <v>2981</v>
      </c>
      <c r="I602" s="554" t="s">
        <v>60</v>
      </c>
      <c r="J602" s="554">
        <v>0</v>
      </c>
      <c r="K602" s="554" t="s">
        <v>6661</v>
      </c>
    </row>
    <row r="603" spans="1:11" x14ac:dyDescent="0.35">
      <c r="A603" s="554" t="s">
        <v>6210</v>
      </c>
      <c r="B603" s="554" t="s">
        <v>6106</v>
      </c>
      <c r="C603" s="554" t="s">
        <v>6657</v>
      </c>
      <c r="E603" s="554" t="s">
        <v>2592</v>
      </c>
      <c r="F603" s="554" t="s">
        <v>2593</v>
      </c>
      <c r="G603" s="554" t="s">
        <v>2981</v>
      </c>
      <c r="I603" s="554" t="s">
        <v>60</v>
      </c>
      <c r="J603" s="554">
        <v>0</v>
      </c>
      <c r="K603" s="554" t="s">
        <v>6662</v>
      </c>
    </row>
    <row r="604" spans="1:11" x14ac:dyDescent="0.35">
      <c r="A604" s="554" t="s">
        <v>6210</v>
      </c>
      <c r="B604" s="554" t="s">
        <v>6106</v>
      </c>
      <c r="C604" s="554" t="s">
        <v>6663</v>
      </c>
      <c r="E604" s="554" t="s">
        <v>2594</v>
      </c>
      <c r="F604" s="554" t="s">
        <v>2595</v>
      </c>
      <c r="G604" s="554" t="s">
        <v>2981</v>
      </c>
      <c r="I604" s="554" t="s">
        <v>60</v>
      </c>
      <c r="J604" s="554">
        <v>0</v>
      </c>
      <c r="K604" s="554" t="s">
        <v>6664</v>
      </c>
    </row>
    <row r="605" spans="1:11" x14ac:dyDescent="0.35">
      <c r="A605" s="554" t="s">
        <v>6210</v>
      </c>
      <c r="B605" s="554" t="s">
        <v>6106</v>
      </c>
      <c r="C605" s="554" t="s">
        <v>6663</v>
      </c>
      <c r="E605" s="554" t="s">
        <v>2596</v>
      </c>
      <c r="F605" s="554" t="s">
        <v>705</v>
      </c>
      <c r="G605" s="554" t="s">
        <v>2981</v>
      </c>
      <c r="I605" s="554" t="s">
        <v>60</v>
      </c>
      <c r="J605" s="554">
        <v>0</v>
      </c>
      <c r="K605" s="554" t="s">
        <v>6665</v>
      </c>
    </row>
    <row r="606" spans="1:11" x14ac:dyDescent="0.35">
      <c r="A606" s="554" t="s">
        <v>6210</v>
      </c>
      <c r="B606" s="554" t="s">
        <v>6106</v>
      </c>
      <c r="C606" s="554" t="s">
        <v>6663</v>
      </c>
      <c r="E606" s="554" t="s">
        <v>2597</v>
      </c>
      <c r="F606" s="554" t="s">
        <v>2984</v>
      </c>
      <c r="G606" s="554" t="s">
        <v>2981</v>
      </c>
      <c r="I606" s="554" t="s">
        <v>60</v>
      </c>
      <c r="J606" s="554">
        <v>0</v>
      </c>
      <c r="K606" s="554" t="s">
        <v>6666</v>
      </c>
    </row>
    <row r="607" spans="1:11" x14ac:dyDescent="0.35">
      <c r="A607" s="554" t="s">
        <v>6210</v>
      </c>
      <c r="B607" s="554" t="s">
        <v>6106</v>
      </c>
      <c r="C607" s="554" t="s">
        <v>6663</v>
      </c>
      <c r="E607" s="554" t="s">
        <v>2599</v>
      </c>
      <c r="F607" s="554" t="s">
        <v>700</v>
      </c>
      <c r="G607" s="554" t="s">
        <v>2981</v>
      </c>
      <c r="I607" s="554" t="s">
        <v>60</v>
      </c>
      <c r="J607" s="554">
        <v>0</v>
      </c>
      <c r="K607" s="554" t="s">
        <v>6667</v>
      </c>
    </row>
    <row r="608" spans="1:11" x14ac:dyDescent="0.35">
      <c r="A608" s="554" t="s">
        <v>6210</v>
      </c>
      <c r="B608" s="554" t="s">
        <v>6106</v>
      </c>
      <c r="C608" s="554" t="s">
        <v>6663</v>
      </c>
      <c r="E608" s="554" t="s">
        <v>2600</v>
      </c>
      <c r="F608" s="554" t="s">
        <v>698</v>
      </c>
      <c r="G608" s="554" t="s">
        <v>2981</v>
      </c>
      <c r="I608" s="554" t="s">
        <v>60</v>
      </c>
      <c r="J608" s="554">
        <v>0</v>
      </c>
      <c r="K608" s="554" t="s">
        <v>6668</v>
      </c>
    </row>
    <row r="609" spans="1:11" x14ac:dyDescent="0.35">
      <c r="A609" s="554" t="s">
        <v>6210</v>
      </c>
      <c r="B609" s="554" t="s">
        <v>6106</v>
      </c>
      <c r="C609" s="554" t="s">
        <v>6669</v>
      </c>
      <c r="E609" s="554" t="s">
        <v>2184</v>
      </c>
      <c r="F609" s="554" t="s">
        <v>602</v>
      </c>
      <c r="G609" s="554" t="s">
        <v>2986</v>
      </c>
      <c r="I609" s="554" t="s">
        <v>60</v>
      </c>
      <c r="J609" s="554">
        <v>0</v>
      </c>
      <c r="K609" s="554" t="s">
        <v>6670</v>
      </c>
    </row>
    <row r="610" spans="1:11" x14ac:dyDescent="0.35">
      <c r="A610" s="554" t="s">
        <v>6210</v>
      </c>
      <c r="B610" s="554" t="s">
        <v>6106</v>
      </c>
      <c r="C610" s="554" t="s">
        <v>6669</v>
      </c>
      <c r="E610" s="554" t="s">
        <v>2191</v>
      </c>
      <c r="F610" s="554" t="s">
        <v>606</v>
      </c>
      <c r="G610" s="554" t="s">
        <v>2986</v>
      </c>
      <c r="I610" s="554" t="s">
        <v>60</v>
      </c>
      <c r="J610" s="554">
        <v>0</v>
      </c>
      <c r="K610" s="554" t="s">
        <v>6671</v>
      </c>
    </row>
    <row r="611" spans="1:11" x14ac:dyDescent="0.35">
      <c r="A611" s="554" t="s">
        <v>6210</v>
      </c>
      <c r="B611" s="554" t="s">
        <v>6106</v>
      </c>
      <c r="C611" s="554" t="s">
        <v>6669</v>
      </c>
      <c r="E611" s="554" t="s">
        <v>2023</v>
      </c>
      <c r="F611" s="554" t="s">
        <v>681</v>
      </c>
      <c r="G611" s="554" t="s">
        <v>2986</v>
      </c>
      <c r="I611" s="554" t="s">
        <v>60</v>
      </c>
      <c r="J611" s="554">
        <v>0</v>
      </c>
      <c r="K611" s="554" t="s">
        <v>6672</v>
      </c>
    </row>
    <row r="612" spans="1:11" x14ac:dyDescent="0.35">
      <c r="A612" s="554" t="s">
        <v>6210</v>
      </c>
      <c r="B612" s="554" t="s">
        <v>6106</v>
      </c>
      <c r="C612" s="554" t="s">
        <v>6669</v>
      </c>
      <c r="E612" s="554" t="s">
        <v>2026</v>
      </c>
      <c r="F612" s="554" t="s">
        <v>683</v>
      </c>
      <c r="G612" s="554" t="s">
        <v>2986</v>
      </c>
      <c r="I612" s="554" t="s">
        <v>60</v>
      </c>
      <c r="J612" s="554">
        <v>0</v>
      </c>
      <c r="K612" s="554" t="s">
        <v>6673</v>
      </c>
    </row>
    <row r="613" spans="1:11" x14ac:dyDescent="0.35">
      <c r="A613" s="554" t="s">
        <v>6210</v>
      </c>
      <c r="B613" s="554" t="s">
        <v>6106</v>
      </c>
      <c r="C613" s="554" t="s">
        <v>6669</v>
      </c>
      <c r="E613" s="554" t="s">
        <v>2196</v>
      </c>
      <c r="F613" s="554" t="s">
        <v>604</v>
      </c>
      <c r="G613" s="554" t="s">
        <v>2986</v>
      </c>
      <c r="I613" s="554" t="s">
        <v>60</v>
      </c>
      <c r="J613" s="554">
        <v>0</v>
      </c>
      <c r="K613" s="554" t="s">
        <v>6674</v>
      </c>
    </row>
    <row r="614" spans="1:11" x14ac:dyDescent="0.35">
      <c r="A614" s="554" t="s">
        <v>6210</v>
      </c>
      <c r="B614" s="554" t="s">
        <v>6106</v>
      </c>
      <c r="C614" s="554" t="s">
        <v>6669</v>
      </c>
      <c r="E614" s="554" t="s">
        <v>2198</v>
      </c>
      <c r="F614" s="554" t="s">
        <v>611</v>
      </c>
      <c r="G614" s="554" t="s">
        <v>2986</v>
      </c>
      <c r="I614" s="554" t="s">
        <v>60</v>
      </c>
      <c r="J614" s="554">
        <v>0</v>
      </c>
      <c r="K614" s="554" t="s">
        <v>6675</v>
      </c>
    </row>
    <row r="615" spans="1:11" x14ac:dyDescent="0.35">
      <c r="A615" s="554" t="s">
        <v>6210</v>
      </c>
      <c r="B615" s="554" t="s">
        <v>6106</v>
      </c>
      <c r="C615" s="554" t="s">
        <v>6669</v>
      </c>
      <c r="E615" s="554" t="s">
        <v>2199</v>
      </c>
      <c r="F615" s="554" t="s">
        <v>613</v>
      </c>
      <c r="G615" s="554" t="s">
        <v>2986</v>
      </c>
      <c r="I615" s="554" t="s">
        <v>60</v>
      </c>
      <c r="J615" s="554">
        <v>0</v>
      </c>
      <c r="K615" s="554" t="s">
        <v>6676</v>
      </c>
    </row>
    <row r="616" spans="1:11" x14ac:dyDescent="0.35">
      <c r="A616" s="554" t="s">
        <v>6210</v>
      </c>
      <c r="B616" s="554" t="s">
        <v>6106</v>
      </c>
      <c r="C616" s="554" t="s">
        <v>6669</v>
      </c>
      <c r="E616" s="554" t="s">
        <v>2200</v>
      </c>
      <c r="F616" s="554" t="s">
        <v>608</v>
      </c>
      <c r="G616" s="554" t="s">
        <v>2986</v>
      </c>
      <c r="I616" s="554" t="s">
        <v>60</v>
      </c>
      <c r="J616" s="554">
        <v>0</v>
      </c>
      <c r="K616" s="554" t="s">
        <v>6677</v>
      </c>
    </row>
    <row r="617" spans="1:11" x14ac:dyDescent="0.35">
      <c r="A617" s="554" t="s">
        <v>6210</v>
      </c>
      <c r="B617" s="554" t="s">
        <v>6106</v>
      </c>
      <c r="C617" s="554" t="s">
        <v>6669</v>
      </c>
      <c r="E617" s="554" t="s">
        <v>2028</v>
      </c>
      <c r="F617" s="554" t="s">
        <v>685</v>
      </c>
      <c r="G617" s="554" t="s">
        <v>2986</v>
      </c>
      <c r="I617" s="554" t="s">
        <v>60</v>
      </c>
      <c r="J617" s="554">
        <v>0</v>
      </c>
      <c r="K617" s="554" t="s">
        <v>6678</v>
      </c>
    </row>
    <row r="618" spans="1:11" x14ac:dyDescent="0.35">
      <c r="A618" s="554" t="s">
        <v>6210</v>
      </c>
      <c r="B618" s="554" t="s">
        <v>6106</v>
      </c>
      <c r="C618" s="554" t="s">
        <v>6679</v>
      </c>
      <c r="E618" s="554" t="s">
        <v>4421</v>
      </c>
      <c r="F618" s="554" t="s">
        <v>4418</v>
      </c>
      <c r="G618" s="554" t="s">
        <v>2986</v>
      </c>
      <c r="I618" s="554" t="s">
        <v>60</v>
      </c>
      <c r="J618" s="554">
        <v>0</v>
      </c>
      <c r="K618" s="554" t="s">
        <v>6680</v>
      </c>
    </row>
    <row r="619" spans="1:11" x14ac:dyDescent="0.35">
      <c r="A619" s="554" t="s">
        <v>6210</v>
      </c>
      <c r="B619" s="554" t="s">
        <v>6681</v>
      </c>
      <c r="C619" s="554" t="s">
        <v>6682</v>
      </c>
      <c r="E619" s="554" t="s">
        <v>2037</v>
      </c>
      <c r="F619" s="554" t="s">
        <v>2989</v>
      </c>
      <c r="G619" s="554" t="s">
        <v>2990</v>
      </c>
      <c r="I619" s="554" t="s">
        <v>60</v>
      </c>
      <c r="J619" s="554">
        <v>0</v>
      </c>
      <c r="K619" s="554" t="s">
        <v>6683</v>
      </c>
    </row>
    <row r="620" spans="1:11" x14ac:dyDescent="0.35">
      <c r="A620" s="554" t="s">
        <v>6210</v>
      </c>
      <c r="B620" s="554" t="s">
        <v>6681</v>
      </c>
      <c r="C620" s="554" t="s">
        <v>6682</v>
      </c>
      <c r="E620" s="554" t="s">
        <v>2038</v>
      </c>
      <c r="F620" s="554" t="s">
        <v>695</v>
      </c>
      <c r="G620" s="554" t="s">
        <v>2990</v>
      </c>
      <c r="I620" s="554" t="s">
        <v>60</v>
      </c>
      <c r="J620" s="554">
        <v>0</v>
      </c>
      <c r="K620" s="554" t="s">
        <v>6684</v>
      </c>
    </row>
    <row r="621" spans="1:11" x14ac:dyDescent="0.35">
      <c r="A621" s="554" t="s">
        <v>6210</v>
      </c>
      <c r="B621" s="554" t="s">
        <v>6681</v>
      </c>
      <c r="C621" s="554" t="s">
        <v>6685</v>
      </c>
      <c r="E621" s="554" t="s">
        <v>2035</v>
      </c>
      <c r="F621" s="554" t="s">
        <v>322</v>
      </c>
      <c r="G621" s="554" t="s">
        <v>2990</v>
      </c>
      <c r="I621" s="554" t="s">
        <v>60</v>
      </c>
      <c r="J621" s="554">
        <v>0</v>
      </c>
      <c r="K621" s="554" t="s">
        <v>6686</v>
      </c>
    </row>
    <row r="622" spans="1:11" x14ac:dyDescent="0.35">
      <c r="A622" s="554" t="s">
        <v>6210</v>
      </c>
      <c r="B622" s="554" t="s">
        <v>6681</v>
      </c>
      <c r="C622" s="554" t="s">
        <v>6687</v>
      </c>
      <c r="E622" s="554" t="s">
        <v>2055</v>
      </c>
      <c r="F622" s="554" t="s">
        <v>334</v>
      </c>
      <c r="G622" s="554" t="s">
        <v>2990</v>
      </c>
      <c r="I622" s="554" t="s">
        <v>60</v>
      </c>
      <c r="J622" s="554">
        <v>0</v>
      </c>
      <c r="K622" s="554" t="s">
        <v>6688</v>
      </c>
    </row>
    <row r="623" spans="1:11" x14ac:dyDescent="0.35">
      <c r="A623" s="554" t="s">
        <v>6210</v>
      </c>
      <c r="B623" s="554" t="s">
        <v>6681</v>
      </c>
      <c r="C623" s="554" t="s">
        <v>6689</v>
      </c>
      <c r="E623" s="554" t="s">
        <v>2042</v>
      </c>
      <c r="F623" s="554" t="s">
        <v>319</v>
      </c>
      <c r="G623" s="554" t="s">
        <v>2990</v>
      </c>
      <c r="I623" s="554" t="s">
        <v>60</v>
      </c>
      <c r="J623" s="554">
        <v>0</v>
      </c>
      <c r="K623" s="554" t="s">
        <v>6690</v>
      </c>
    </row>
    <row r="624" spans="1:11" x14ac:dyDescent="0.35">
      <c r="A624" s="554" t="s">
        <v>6210</v>
      </c>
      <c r="B624" s="554" t="s">
        <v>6681</v>
      </c>
      <c r="C624" s="554" t="s">
        <v>6691</v>
      </c>
      <c r="E624" s="554" t="s">
        <v>2047</v>
      </c>
      <c r="F624" s="554" t="s">
        <v>340</v>
      </c>
      <c r="G624" s="554" t="s">
        <v>2995</v>
      </c>
      <c r="I624" s="554" t="s">
        <v>60</v>
      </c>
      <c r="J624" s="554">
        <v>0</v>
      </c>
      <c r="K624" s="554" t="s">
        <v>6692</v>
      </c>
    </row>
    <row r="625" spans="1:11" x14ac:dyDescent="0.35">
      <c r="A625" s="554" t="s">
        <v>6210</v>
      </c>
      <c r="B625" s="554" t="s">
        <v>6681</v>
      </c>
      <c r="C625" s="554" t="s">
        <v>6691</v>
      </c>
      <c r="E625" s="554" t="s">
        <v>2043</v>
      </c>
      <c r="F625" s="554" t="s">
        <v>317</v>
      </c>
      <c r="G625" s="554" t="s">
        <v>2995</v>
      </c>
      <c r="I625" s="554" t="s">
        <v>60</v>
      </c>
      <c r="J625" s="554">
        <v>0</v>
      </c>
      <c r="K625" s="554" t="s">
        <v>6693</v>
      </c>
    </row>
    <row r="626" spans="1:11" x14ac:dyDescent="0.35">
      <c r="A626" s="554" t="s">
        <v>6210</v>
      </c>
      <c r="B626" s="554" t="s">
        <v>6681</v>
      </c>
      <c r="C626" s="554" t="s">
        <v>6691</v>
      </c>
      <c r="E626" s="554" t="s">
        <v>2056</v>
      </c>
      <c r="F626" s="554" t="s">
        <v>331</v>
      </c>
      <c r="G626" s="554" t="s">
        <v>2995</v>
      </c>
      <c r="I626" s="554" t="s">
        <v>60</v>
      </c>
      <c r="J626" s="554">
        <v>0</v>
      </c>
      <c r="K626" s="554" t="s">
        <v>6694</v>
      </c>
    </row>
    <row r="627" spans="1:11" x14ac:dyDescent="0.35">
      <c r="A627" s="554" t="s">
        <v>6210</v>
      </c>
      <c r="B627" s="554" t="s">
        <v>6681</v>
      </c>
      <c r="C627" s="554" t="s">
        <v>6691</v>
      </c>
      <c r="E627" s="554" t="s">
        <v>2057</v>
      </c>
      <c r="F627" s="554" t="s">
        <v>2606</v>
      </c>
      <c r="G627" s="554" t="s">
        <v>2995</v>
      </c>
      <c r="I627" s="554" t="s">
        <v>60</v>
      </c>
      <c r="J627" s="554">
        <v>0</v>
      </c>
      <c r="K627" s="554" t="s">
        <v>6695</v>
      </c>
    </row>
    <row r="628" spans="1:11" x14ac:dyDescent="0.35">
      <c r="A628" s="554" t="s">
        <v>6210</v>
      </c>
      <c r="B628" s="554" t="s">
        <v>6681</v>
      </c>
      <c r="C628" s="554" t="s">
        <v>6691</v>
      </c>
      <c r="E628" s="554" t="s">
        <v>2033</v>
      </c>
      <c r="F628" s="554" t="s">
        <v>325</v>
      </c>
      <c r="G628" s="554" t="s">
        <v>2995</v>
      </c>
      <c r="I628" s="554" t="s">
        <v>60</v>
      </c>
      <c r="J628" s="554">
        <v>0</v>
      </c>
      <c r="K628" s="554" t="s">
        <v>6696</v>
      </c>
    </row>
    <row r="629" spans="1:11" x14ac:dyDescent="0.35">
      <c r="A629" s="554" t="s">
        <v>6210</v>
      </c>
      <c r="B629" s="554" t="s">
        <v>6681</v>
      </c>
      <c r="C629" s="554" t="s">
        <v>6697</v>
      </c>
      <c r="E629" s="554" t="s">
        <v>4422</v>
      </c>
      <c r="F629" s="554" t="s">
        <v>4419</v>
      </c>
      <c r="G629" s="554" t="s">
        <v>2995</v>
      </c>
      <c r="I629" s="554" t="s">
        <v>60</v>
      </c>
      <c r="J629" s="554">
        <v>0</v>
      </c>
      <c r="K629" s="554" t="s">
        <v>6698</v>
      </c>
    </row>
    <row r="630" spans="1:11" x14ac:dyDescent="0.35">
      <c r="A630" s="554" t="s">
        <v>6210</v>
      </c>
      <c r="B630" s="554" t="s">
        <v>6228</v>
      </c>
      <c r="C630" s="554" t="s">
        <v>6229</v>
      </c>
      <c r="E630" s="554" t="s">
        <v>1399</v>
      </c>
      <c r="F630" s="554" t="s">
        <v>2607</v>
      </c>
      <c r="G630" s="554" t="s">
        <v>2683</v>
      </c>
      <c r="I630" s="554" t="s">
        <v>2658</v>
      </c>
      <c r="J630" s="554">
        <v>0</v>
      </c>
    </row>
    <row r="631" spans="1:11" x14ac:dyDescent="0.35">
      <c r="A631" s="554" t="s">
        <v>6210</v>
      </c>
      <c r="B631" s="554" t="s">
        <v>6228</v>
      </c>
      <c r="C631" s="554" t="s">
        <v>6699</v>
      </c>
      <c r="E631" s="554" t="s">
        <v>1929</v>
      </c>
      <c r="F631" s="554" t="s">
        <v>2608</v>
      </c>
      <c r="G631" s="554" t="s">
        <v>2685</v>
      </c>
      <c r="I631" s="554" t="s">
        <v>2658</v>
      </c>
      <c r="J631" s="554">
        <v>0</v>
      </c>
    </row>
    <row r="632" spans="1:11" x14ac:dyDescent="0.35">
      <c r="A632" s="554" t="s">
        <v>6210</v>
      </c>
      <c r="B632" s="554" t="s">
        <v>6228</v>
      </c>
      <c r="C632" s="554" t="s">
        <v>6700</v>
      </c>
      <c r="E632" s="554" t="s">
        <v>1207</v>
      </c>
      <c r="F632" s="554" t="s">
        <v>2609</v>
      </c>
      <c r="G632" s="554" t="s">
        <v>2998</v>
      </c>
      <c r="I632" s="554" t="s">
        <v>2658</v>
      </c>
      <c r="J632" s="554">
        <v>0</v>
      </c>
    </row>
    <row r="633" spans="1:11" x14ac:dyDescent="0.35">
      <c r="A633" s="554" t="s">
        <v>6210</v>
      </c>
      <c r="B633" s="554" t="s">
        <v>6228</v>
      </c>
      <c r="C633" s="554" t="s">
        <v>6231</v>
      </c>
      <c r="E633" s="554" t="s">
        <v>2614</v>
      </c>
      <c r="F633" s="554" t="s">
        <v>2615</v>
      </c>
      <c r="G633" s="554" t="s">
        <v>3000</v>
      </c>
      <c r="I633" s="554" t="s">
        <v>2658</v>
      </c>
      <c r="J633" s="554">
        <v>0</v>
      </c>
    </row>
    <row r="634" spans="1:11" x14ac:dyDescent="0.35">
      <c r="A634" s="554" t="s">
        <v>6210</v>
      </c>
      <c r="B634" s="554" t="s">
        <v>6232</v>
      </c>
      <c r="C634" s="554" t="s">
        <v>6233</v>
      </c>
      <c r="E634" s="554" t="s">
        <v>2618</v>
      </c>
      <c r="F634" s="554" t="s">
        <v>66</v>
      </c>
      <c r="G634" s="554" t="s">
        <v>3003</v>
      </c>
      <c r="I634" s="554" t="s">
        <v>60</v>
      </c>
      <c r="J634" s="554">
        <v>0</v>
      </c>
      <c r="K634" s="554" t="s">
        <v>6701</v>
      </c>
    </row>
    <row r="635" spans="1:11" x14ac:dyDescent="0.35">
      <c r="A635" s="554" t="s">
        <v>6210</v>
      </c>
      <c r="B635" s="554" t="s">
        <v>6232</v>
      </c>
      <c r="C635" s="554" t="s">
        <v>6233</v>
      </c>
      <c r="E635" s="554" t="s">
        <v>2620</v>
      </c>
      <c r="F635" s="554" t="s">
        <v>68</v>
      </c>
      <c r="G635" s="554" t="s">
        <v>3003</v>
      </c>
      <c r="I635" s="554" t="s">
        <v>60</v>
      </c>
      <c r="J635" s="554">
        <v>0</v>
      </c>
      <c r="K635" s="554" t="s">
        <v>6702</v>
      </c>
    </row>
    <row r="636" spans="1:11" x14ac:dyDescent="0.35">
      <c r="A636" s="554" t="s">
        <v>6210</v>
      </c>
      <c r="B636" s="554" t="s">
        <v>6232</v>
      </c>
      <c r="C636" s="554" t="s">
        <v>6233</v>
      </c>
      <c r="E636" s="554" t="s">
        <v>2624</v>
      </c>
      <c r="F636" s="554" t="s">
        <v>2625</v>
      </c>
      <c r="G636" s="554" t="s">
        <v>3003</v>
      </c>
      <c r="I636" s="554" t="s">
        <v>60</v>
      </c>
      <c r="J636" s="554">
        <v>0</v>
      </c>
      <c r="K636" s="554" t="s">
        <v>6703</v>
      </c>
    </row>
    <row r="637" spans="1:11" x14ac:dyDescent="0.35">
      <c r="A637" s="554" t="s">
        <v>6210</v>
      </c>
      <c r="B637" s="554" t="s">
        <v>6232</v>
      </c>
      <c r="C637" s="554" t="s">
        <v>6233</v>
      </c>
      <c r="E637" s="554" t="s">
        <v>2626</v>
      </c>
      <c r="F637" s="554" t="s">
        <v>328</v>
      </c>
      <c r="G637" s="554" t="s">
        <v>3003</v>
      </c>
      <c r="I637" s="554" t="s">
        <v>60</v>
      </c>
      <c r="J637" s="554">
        <v>0</v>
      </c>
      <c r="K637" s="554" t="s">
        <v>6704</v>
      </c>
    </row>
    <row r="638" spans="1:11" x14ac:dyDescent="0.35">
      <c r="A638" s="554" t="s">
        <v>6210</v>
      </c>
      <c r="B638" s="554" t="s">
        <v>6232</v>
      </c>
      <c r="C638" s="554" t="s">
        <v>6233</v>
      </c>
      <c r="E638" s="554" t="s">
        <v>2622</v>
      </c>
      <c r="F638" s="554" t="s">
        <v>2623</v>
      </c>
      <c r="G638" s="554" t="s">
        <v>3003</v>
      </c>
      <c r="I638" s="554" t="s">
        <v>60</v>
      </c>
      <c r="J638" s="554">
        <v>0</v>
      </c>
      <c r="K638" s="554" t="s">
        <v>6705</v>
      </c>
    </row>
    <row r="639" spans="1:11" x14ac:dyDescent="0.35">
      <c r="A639" s="554" t="s">
        <v>6210</v>
      </c>
      <c r="B639" s="554" t="s">
        <v>6232</v>
      </c>
      <c r="C639" s="554" t="s">
        <v>6233</v>
      </c>
      <c r="E639" s="554" t="s">
        <v>1272</v>
      </c>
      <c r="F639" s="554" t="s">
        <v>1076</v>
      </c>
      <c r="G639" s="554" t="s">
        <v>3003</v>
      </c>
      <c r="I639" s="554" t="s">
        <v>2658</v>
      </c>
      <c r="J639" s="554">
        <v>0</v>
      </c>
    </row>
    <row r="640" spans="1:11" x14ac:dyDescent="0.35">
      <c r="A640" s="554" t="s">
        <v>6210</v>
      </c>
      <c r="B640" s="554" t="s">
        <v>6232</v>
      </c>
      <c r="C640" s="554" t="s">
        <v>6234</v>
      </c>
      <c r="E640" s="554" t="s">
        <v>2627</v>
      </c>
      <c r="F640" s="554" t="s">
        <v>709</v>
      </c>
      <c r="G640" s="554" t="s">
        <v>3005</v>
      </c>
      <c r="I640" s="554" t="s">
        <v>60</v>
      </c>
      <c r="J640" s="554">
        <v>0</v>
      </c>
      <c r="K640" s="554" t="s">
        <v>6706</v>
      </c>
    </row>
    <row r="641" spans="1:11" x14ac:dyDescent="0.35">
      <c r="A641" s="554" t="s">
        <v>6210</v>
      </c>
      <c r="B641" s="554" t="s">
        <v>6232</v>
      </c>
      <c r="C641" s="554" t="s">
        <v>6234</v>
      </c>
      <c r="E641" s="554" t="s">
        <v>2628</v>
      </c>
      <c r="F641" s="554" t="s">
        <v>799</v>
      </c>
      <c r="G641" s="554" t="s">
        <v>3005</v>
      </c>
      <c r="I641" s="554" t="s">
        <v>60</v>
      </c>
      <c r="J641" s="554">
        <v>0</v>
      </c>
      <c r="K641" s="554" t="s">
        <v>6707</v>
      </c>
    </row>
    <row r="642" spans="1:11" x14ac:dyDescent="0.35">
      <c r="A642" s="554" t="s">
        <v>6210</v>
      </c>
      <c r="B642" s="554" t="s">
        <v>6232</v>
      </c>
      <c r="C642" s="554" t="s">
        <v>6234</v>
      </c>
      <c r="E642" s="554" t="s">
        <v>2630</v>
      </c>
      <c r="F642" s="554" t="s">
        <v>752</v>
      </c>
      <c r="G642" s="554" t="s">
        <v>3005</v>
      </c>
      <c r="I642" s="554" t="s">
        <v>60</v>
      </c>
      <c r="J642" s="554">
        <v>0</v>
      </c>
      <c r="K642" s="554" t="s">
        <v>6708</v>
      </c>
    </row>
    <row r="643" spans="1:11" x14ac:dyDescent="0.35">
      <c r="A643" s="554" t="s">
        <v>6210</v>
      </c>
      <c r="B643" s="554" t="s">
        <v>6232</v>
      </c>
      <c r="C643" s="554" t="s">
        <v>6234</v>
      </c>
      <c r="E643" s="554" t="s">
        <v>1390</v>
      </c>
      <c r="F643" s="554" t="s">
        <v>2631</v>
      </c>
      <c r="G643" s="554" t="s">
        <v>2842</v>
      </c>
      <c r="I643" s="554" t="s">
        <v>2658</v>
      </c>
      <c r="J643" s="554">
        <v>0</v>
      </c>
    </row>
    <row r="644" spans="1:11" x14ac:dyDescent="0.35">
      <c r="A644" s="554" t="s">
        <v>6210</v>
      </c>
      <c r="B644" s="554" t="s">
        <v>6232</v>
      </c>
      <c r="C644" s="554" t="s">
        <v>6234</v>
      </c>
      <c r="E644" s="554" t="s">
        <v>2632</v>
      </c>
      <c r="F644" s="554" t="s">
        <v>738</v>
      </c>
      <c r="G644" s="554" t="s">
        <v>3005</v>
      </c>
      <c r="I644" s="554" t="s">
        <v>60</v>
      </c>
      <c r="J644" s="554">
        <v>0</v>
      </c>
      <c r="K644" s="554" t="s">
        <v>6709</v>
      </c>
    </row>
    <row r="645" spans="1:11" x14ac:dyDescent="0.35">
      <c r="A645" s="554" t="s">
        <v>6210</v>
      </c>
      <c r="B645" s="554" t="s">
        <v>6232</v>
      </c>
      <c r="C645" s="554" t="s">
        <v>6234</v>
      </c>
      <c r="E645" s="554" t="s">
        <v>2634</v>
      </c>
      <c r="F645" s="554" t="s">
        <v>774</v>
      </c>
      <c r="G645" s="554" t="s">
        <v>3005</v>
      </c>
      <c r="I645" s="554" t="s">
        <v>60</v>
      </c>
      <c r="J645" s="554">
        <v>0</v>
      </c>
      <c r="K645" s="554" t="s">
        <v>6710</v>
      </c>
    </row>
    <row r="646" spans="1:11" x14ac:dyDescent="0.35">
      <c r="A646" s="554" t="s">
        <v>6210</v>
      </c>
      <c r="B646" s="554" t="s">
        <v>6232</v>
      </c>
      <c r="C646" s="554" t="s">
        <v>6234</v>
      </c>
      <c r="E646" s="554" t="s">
        <v>2635</v>
      </c>
      <c r="F646" s="554" t="s">
        <v>781</v>
      </c>
      <c r="G646" s="554" t="s">
        <v>3005</v>
      </c>
      <c r="I646" s="554" t="s">
        <v>60</v>
      </c>
      <c r="J646" s="554">
        <v>0</v>
      </c>
      <c r="K646" s="554" t="s">
        <v>6711</v>
      </c>
    </row>
    <row r="647" spans="1:11" x14ac:dyDescent="0.35">
      <c r="A647" s="554" t="s">
        <v>6210</v>
      </c>
      <c r="B647" s="554" t="s">
        <v>6232</v>
      </c>
      <c r="C647" s="554" t="s">
        <v>6234</v>
      </c>
      <c r="E647" s="554" t="s">
        <v>6712</v>
      </c>
      <c r="F647" s="554" t="s">
        <v>746</v>
      </c>
      <c r="G647" s="554" t="s">
        <v>3005</v>
      </c>
      <c r="I647" s="554" t="s">
        <v>2658</v>
      </c>
      <c r="J647" s="554">
        <v>0</v>
      </c>
    </row>
    <row r="648" spans="1:11" x14ac:dyDescent="0.35">
      <c r="A648" s="554" t="s">
        <v>6210</v>
      </c>
      <c r="B648" s="554" t="s">
        <v>6232</v>
      </c>
      <c r="C648" s="554" t="s">
        <v>6234</v>
      </c>
      <c r="E648" s="554" t="s">
        <v>2636</v>
      </c>
      <c r="F648" s="554" t="s">
        <v>888</v>
      </c>
      <c r="G648" s="554" t="s">
        <v>3005</v>
      </c>
      <c r="I648" s="554" t="s">
        <v>60</v>
      </c>
      <c r="J648" s="554">
        <v>0</v>
      </c>
      <c r="K648" s="554" t="s">
        <v>6713</v>
      </c>
    </row>
    <row r="649" spans="1:11" x14ac:dyDescent="0.35">
      <c r="A649" s="554" t="s">
        <v>6210</v>
      </c>
      <c r="B649" s="554" t="s">
        <v>6232</v>
      </c>
      <c r="C649" s="554" t="s">
        <v>6235</v>
      </c>
      <c r="E649" s="554" t="s">
        <v>2637</v>
      </c>
      <c r="F649" s="554" t="s">
        <v>2638</v>
      </c>
      <c r="G649" s="554" t="s">
        <v>2846</v>
      </c>
      <c r="I649" s="554" t="s">
        <v>2658</v>
      </c>
      <c r="J649" s="554">
        <v>0</v>
      </c>
    </row>
    <row r="650" spans="1:11" x14ac:dyDescent="0.35">
      <c r="A650" s="554" t="s">
        <v>6210</v>
      </c>
      <c r="B650" s="554" t="s">
        <v>6232</v>
      </c>
      <c r="C650" s="554" t="s">
        <v>6235</v>
      </c>
      <c r="E650" s="554" t="s">
        <v>1209</v>
      </c>
      <c r="F650" s="554" t="s">
        <v>2640</v>
      </c>
      <c r="G650" s="554" t="s">
        <v>2846</v>
      </c>
      <c r="I650" s="554" t="s">
        <v>2658</v>
      </c>
      <c r="J650" s="554">
        <v>0</v>
      </c>
    </row>
    <row r="651" spans="1:11" x14ac:dyDescent="0.35">
      <c r="A651" s="554" t="s">
        <v>6210</v>
      </c>
      <c r="B651" s="554" t="s">
        <v>6232</v>
      </c>
      <c r="C651" s="554" t="s">
        <v>6235</v>
      </c>
      <c r="E651" s="554" t="s">
        <v>1403</v>
      </c>
      <c r="F651" s="554" t="s">
        <v>2643</v>
      </c>
      <c r="G651" s="554" t="s">
        <v>2846</v>
      </c>
      <c r="I651" s="554" t="s">
        <v>2658</v>
      </c>
      <c r="J651" s="554">
        <v>0</v>
      </c>
    </row>
    <row r="652" spans="1:11" x14ac:dyDescent="0.35">
      <c r="A652" s="554" t="s">
        <v>6210</v>
      </c>
      <c r="B652" s="554" t="s">
        <v>6232</v>
      </c>
      <c r="C652" s="554" t="s">
        <v>6235</v>
      </c>
      <c r="E652" s="554" t="s">
        <v>2645</v>
      </c>
      <c r="F652" s="554" t="s">
        <v>2646</v>
      </c>
      <c r="G652" s="554" t="s">
        <v>2846</v>
      </c>
      <c r="I652" s="554" t="s">
        <v>2658</v>
      </c>
      <c r="J652" s="554">
        <v>0</v>
      </c>
    </row>
    <row r="653" spans="1:11" x14ac:dyDescent="0.35">
      <c r="A653" s="554" t="s">
        <v>6210</v>
      </c>
      <c r="B653" s="554" t="s">
        <v>6262</v>
      </c>
      <c r="C653" s="554" t="s">
        <v>6714</v>
      </c>
      <c r="E653" s="554" t="s">
        <v>1159</v>
      </c>
      <c r="F653" s="554" t="s">
        <v>1158</v>
      </c>
      <c r="G653" s="554" t="s">
        <v>3009</v>
      </c>
      <c r="I653" s="554" t="s">
        <v>2658</v>
      </c>
      <c r="J653" s="554">
        <v>0</v>
      </c>
    </row>
    <row r="654" spans="1:11" x14ac:dyDescent="0.35">
      <c r="A654" s="554" t="s">
        <v>6210</v>
      </c>
      <c r="B654" s="554" t="s">
        <v>6262</v>
      </c>
      <c r="C654" s="554" t="s">
        <v>6714</v>
      </c>
      <c r="E654" s="554" t="s">
        <v>1173</v>
      </c>
      <c r="F654" s="554" t="s">
        <v>2649</v>
      </c>
      <c r="G654" s="554" t="s">
        <v>3009</v>
      </c>
      <c r="I654" s="554" t="s">
        <v>2658</v>
      </c>
      <c r="J654" s="554">
        <v>0</v>
      </c>
    </row>
    <row r="655" spans="1:11" x14ac:dyDescent="0.35">
      <c r="A655" s="554" t="s">
        <v>6210</v>
      </c>
      <c r="B655" s="554" t="s">
        <v>6262</v>
      </c>
      <c r="C655" s="554" t="s">
        <v>6715</v>
      </c>
      <c r="E655" s="554" t="s">
        <v>1167</v>
      </c>
      <c r="F655" s="554" t="s">
        <v>1166</v>
      </c>
      <c r="G655" s="554" t="s">
        <v>3011</v>
      </c>
      <c r="I655" s="554" t="s">
        <v>2658</v>
      </c>
      <c r="J655" s="554">
        <v>0</v>
      </c>
    </row>
    <row r="656" spans="1:11" x14ac:dyDescent="0.35">
      <c r="A656" s="554" t="s">
        <v>6210</v>
      </c>
      <c r="B656" s="554" t="s">
        <v>6716</v>
      </c>
      <c r="C656" s="554" t="s">
        <v>6717</v>
      </c>
      <c r="E656" s="554" t="s">
        <v>2650</v>
      </c>
      <c r="F656" s="554" t="s">
        <v>1193</v>
      </c>
      <c r="G656" s="554" t="s">
        <v>3012</v>
      </c>
      <c r="I656" s="554" t="s">
        <v>2658</v>
      </c>
      <c r="J656" s="554">
        <v>0</v>
      </c>
    </row>
    <row r="657" spans="1:10" x14ac:dyDescent="0.35">
      <c r="A657" s="554" t="s">
        <v>6210</v>
      </c>
      <c r="B657" s="554" t="s">
        <v>6716</v>
      </c>
      <c r="C657" s="554" t="s">
        <v>6717</v>
      </c>
      <c r="E657" s="554" t="s">
        <v>6718</v>
      </c>
      <c r="F657" s="554" t="s">
        <v>1194</v>
      </c>
      <c r="G657" s="554" t="s">
        <v>3013</v>
      </c>
      <c r="I657" s="554" t="s">
        <v>2658</v>
      </c>
      <c r="J657" s="554">
        <v>0</v>
      </c>
    </row>
  </sheetData>
  <pageMargins left="0.7" right="0.7" top="0.75" bottom="0.75" header="0.3" footer="0.3"/>
  <pageSetup paperSize="9" scale="3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51DC2-4126-4A3D-B0EC-D83BB3B59E42}">
  <sheetPr codeName="Feuil13"/>
  <dimension ref="A1:M1655"/>
  <sheetViews>
    <sheetView zoomScale="68" zoomScaleNormal="68" workbookViewId="0">
      <selection activeCell="C31" sqref="C31"/>
    </sheetView>
  </sheetViews>
  <sheetFormatPr baseColWidth="10" defaultColWidth="10.81640625" defaultRowHeight="14.5" x14ac:dyDescent="0.35"/>
  <cols>
    <col min="1" max="2" width="10.81640625" style="554"/>
    <col min="3" max="3" width="38.81640625" style="554" customWidth="1"/>
    <col min="4" max="4" width="44.453125" style="554" customWidth="1"/>
    <col min="5" max="5" width="10.81640625" style="554"/>
    <col min="6" max="6" width="10.81640625" style="554" customWidth="1"/>
    <col min="7" max="7" width="33.54296875" style="554" customWidth="1"/>
    <col min="8" max="8" width="18.54296875" style="554" customWidth="1"/>
    <col min="9" max="9" width="20.1796875" style="554" customWidth="1"/>
    <col min="10" max="16384" width="10.81640625" style="554"/>
  </cols>
  <sheetData>
    <row r="1" spans="1:13" x14ac:dyDescent="0.35">
      <c r="A1" s="554" t="s">
        <v>5097</v>
      </c>
      <c r="B1" s="554" t="s">
        <v>1088</v>
      </c>
      <c r="C1" s="554" t="s">
        <v>53</v>
      </c>
      <c r="D1" s="554" t="s">
        <v>5099</v>
      </c>
      <c r="E1" s="554" t="s">
        <v>1090</v>
      </c>
      <c r="F1" s="554" t="s">
        <v>1091</v>
      </c>
      <c r="G1" s="554" t="s">
        <v>1092</v>
      </c>
      <c r="H1" s="554" t="s">
        <v>6751</v>
      </c>
      <c r="I1" s="554" t="s">
        <v>6733</v>
      </c>
      <c r="J1" s="554" t="s">
        <v>5100</v>
      </c>
      <c r="K1" s="554" t="s">
        <v>1095</v>
      </c>
      <c r="L1" s="554" t="s">
        <v>5101</v>
      </c>
      <c r="M1" s="554" t="s">
        <v>6734</v>
      </c>
    </row>
    <row r="2" spans="1:13" x14ac:dyDescent="0.35">
      <c r="A2" s="554" t="s">
        <v>6072</v>
      </c>
      <c r="B2" s="554" t="s">
        <v>1098</v>
      </c>
      <c r="C2" s="554" t="s">
        <v>1099</v>
      </c>
      <c r="D2" s="554" t="s">
        <v>1100</v>
      </c>
      <c r="E2" s="554" t="s">
        <v>1101</v>
      </c>
      <c r="F2" s="554">
        <v>1</v>
      </c>
      <c r="G2" s="554" t="s">
        <v>1102</v>
      </c>
      <c r="H2" s="554" t="s">
        <v>1103</v>
      </c>
      <c r="J2" s="554" t="s">
        <v>61</v>
      </c>
      <c r="K2" s="554" t="s">
        <v>1100</v>
      </c>
      <c r="L2" s="554" t="s">
        <v>2658</v>
      </c>
      <c r="M2" s="554" t="s">
        <v>6735</v>
      </c>
    </row>
    <row r="3" spans="1:13" x14ac:dyDescent="0.35">
      <c r="A3" s="554" t="s">
        <v>6072</v>
      </c>
      <c r="B3" s="554" t="s">
        <v>1098</v>
      </c>
      <c r="C3" s="554" t="s">
        <v>1099</v>
      </c>
      <c r="D3" s="554" t="s">
        <v>1100</v>
      </c>
      <c r="E3" s="554" t="s">
        <v>61</v>
      </c>
      <c r="F3" s="554">
        <v>2</v>
      </c>
      <c r="G3" s="554" t="s">
        <v>1104</v>
      </c>
      <c r="H3" s="554" t="s">
        <v>1103</v>
      </c>
      <c r="J3" s="554" t="s">
        <v>1101</v>
      </c>
      <c r="K3" s="554" t="s">
        <v>1100</v>
      </c>
      <c r="L3" s="554" t="s">
        <v>2658</v>
      </c>
      <c r="M3" s="554" t="s">
        <v>6735</v>
      </c>
    </row>
    <row r="4" spans="1:13" x14ac:dyDescent="0.35">
      <c r="A4" s="554" t="s">
        <v>6072</v>
      </c>
      <c r="B4" s="554" t="s">
        <v>1103</v>
      </c>
      <c r="C4" s="554" t="s">
        <v>1105</v>
      </c>
      <c r="D4" s="554" t="s">
        <v>1100</v>
      </c>
      <c r="E4" s="554" t="s">
        <v>1101</v>
      </c>
      <c r="F4" s="554">
        <v>1</v>
      </c>
      <c r="G4" s="554" t="s">
        <v>1104</v>
      </c>
      <c r="H4" s="554" t="s">
        <v>1098</v>
      </c>
      <c r="J4" s="554" t="s">
        <v>61</v>
      </c>
      <c r="K4" s="554" t="s">
        <v>1100</v>
      </c>
      <c r="L4" s="554" t="s">
        <v>2658</v>
      </c>
      <c r="M4" s="554" t="s">
        <v>6735</v>
      </c>
    </row>
    <row r="5" spans="1:13" x14ac:dyDescent="0.35">
      <c r="A5" s="554" t="s">
        <v>6072</v>
      </c>
      <c r="B5" s="554" t="s">
        <v>1103</v>
      </c>
      <c r="C5" s="554" t="s">
        <v>1105</v>
      </c>
      <c r="D5" s="554" t="s">
        <v>1100</v>
      </c>
      <c r="E5" s="554" t="s">
        <v>61</v>
      </c>
      <c r="F5" s="554">
        <v>2</v>
      </c>
      <c r="G5" s="554" t="s">
        <v>1106</v>
      </c>
      <c r="H5" s="554" t="s">
        <v>1098</v>
      </c>
      <c r="J5" s="554" t="s">
        <v>1101</v>
      </c>
      <c r="K5" s="554" t="s">
        <v>1100</v>
      </c>
      <c r="L5" s="554" t="s">
        <v>2658</v>
      </c>
      <c r="M5" s="554" t="s">
        <v>6735</v>
      </c>
    </row>
    <row r="6" spans="1:13" x14ac:dyDescent="0.35">
      <c r="A6" s="554" t="s">
        <v>6072</v>
      </c>
      <c r="B6" s="554" t="s">
        <v>1107</v>
      </c>
      <c r="C6" s="554" t="s">
        <v>1108</v>
      </c>
      <c r="D6" s="554" t="s">
        <v>1100</v>
      </c>
      <c r="E6" s="554" t="s">
        <v>61</v>
      </c>
      <c r="F6" s="554">
        <v>1</v>
      </c>
      <c r="G6" s="554" t="s">
        <v>1109</v>
      </c>
      <c r="H6" s="554" t="s">
        <v>1110</v>
      </c>
      <c r="J6" s="554" t="s">
        <v>1101</v>
      </c>
      <c r="K6" s="554" t="s">
        <v>1100</v>
      </c>
      <c r="L6" s="554" t="s">
        <v>2658</v>
      </c>
      <c r="M6" s="554" t="s">
        <v>6735</v>
      </c>
    </row>
    <row r="7" spans="1:13" x14ac:dyDescent="0.35">
      <c r="A7" s="554" t="s">
        <v>6072</v>
      </c>
      <c r="B7" s="554" t="s">
        <v>1110</v>
      </c>
      <c r="C7" s="554" t="s">
        <v>1111</v>
      </c>
      <c r="D7" s="554" t="s">
        <v>1100</v>
      </c>
      <c r="E7" s="554" t="s">
        <v>1101</v>
      </c>
      <c r="F7" s="554">
        <v>1</v>
      </c>
      <c r="G7" s="554" t="s">
        <v>1109</v>
      </c>
      <c r="H7" s="554" t="s">
        <v>1107</v>
      </c>
      <c r="J7" s="554" t="s">
        <v>61</v>
      </c>
      <c r="K7" s="554" t="s">
        <v>1100</v>
      </c>
      <c r="L7" s="554" t="s">
        <v>2658</v>
      </c>
      <c r="M7" s="554" t="s">
        <v>6735</v>
      </c>
    </row>
    <row r="8" spans="1:13" x14ac:dyDescent="0.35">
      <c r="A8" s="554" t="s">
        <v>6072</v>
      </c>
      <c r="B8" s="554" t="s">
        <v>1110</v>
      </c>
      <c r="C8" s="554" t="s">
        <v>1111</v>
      </c>
      <c r="D8" s="554" t="s">
        <v>1100</v>
      </c>
      <c r="E8" s="554" t="s">
        <v>61</v>
      </c>
      <c r="F8" s="554">
        <v>2</v>
      </c>
      <c r="G8" s="554" t="s">
        <v>1112</v>
      </c>
      <c r="H8" s="554" t="s">
        <v>1107</v>
      </c>
      <c r="J8" s="554" t="s">
        <v>1101</v>
      </c>
      <c r="K8" s="554" t="s">
        <v>1100</v>
      </c>
      <c r="L8" s="554" t="s">
        <v>2658</v>
      </c>
      <c r="M8" s="554" t="s">
        <v>6735</v>
      </c>
    </row>
    <row r="9" spans="1:13" x14ac:dyDescent="0.35">
      <c r="A9" s="554" t="s">
        <v>6072</v>
      </c>
      <c r="B9" s="554" t="s">
        <v>1110</v>
      </c>
      <c r="C9" s="554" t="s">
        <v>1111</v>
      </c>
      <c r="D9" s="554" t="s">
        <v>1100</v>
      </c>
      <c r="E9" s="554" t="s">
        <v>1101</v>
      </c>
      <c r="F9" s="554">
        <v>3</v>
      </c>
      <c r="G9" s="554" t="s">
        <v>1112</v>
      </c>
      <c r="H9" s="554" t="s">
        <v>1110</v>
      </c>
      <c r="J9" s="554" t="s">
        <v>61</v>
      </c>
      <c r="K9" s="554" t="s">
        <v>1100</v>
      </c>
      <c r="L9" s="554" t="s">
        <v>2658</v>
      </c>
      <c r="M9" s="554" t="s">
        <v>6735</v>
      </c>
    </row>
    <row r="10" spans="1:13" x14ac:dyDescent="0.35">
      <c r="A10" s="554" t="s">
        <v>6072</v>
      </c>
      <c r="B10" s="554" t="s">
        <v>1113</v>
      </c>
      <c r="C10" s="554" t="s">
        <v>1114</v>
      </c>
      <c r="D10" s="554" t="s">
        <v>1100</v>
      </c>
      <c r="E10" s="554" t="s">
        <v>1101</v>
      </c>
      <c r="F10" s="554">
        <v>1</v>
      </c>
      <c r="G10" s="554" t="s">
        <v>1115</v>
      </c>
      <c r="H10" s="554" t="s">
        <v>1116</v>
      </c>
      <c r="J10" s="554" t="s">
        <v>61</v>
      </c>
      <c r="K10" s="554" t="s">
        <v>1100</v>
      </c>
      <c r="L10" s="554" t="s">
        <v>2658</v>
      </c>
      <c r="M10" s="554" t="s">
        <v>6735</v>
      </c>
    </row>
    <row r="11" spans="1:13" x14ac:dyDescent="0.35">
      <c r="A11" s="554" t="s">
        <v>6072</v>
      </c>
      <c r="B11" s="554" t="s">
        <v>1113</v>
      </c>
      <c r="C11" s="554" t="s">
        <v>1114</v>
      </c>
      <c r="D11" s="554" t="s">
        <v>1100</v>
      </c>
      <c r="E11" s="554" t="s">
        <v>61</v>
      </c>
      <c r="F11" s="554">
        <v>2</v>
      </c>
      <c r="G11" s="554" t="s">
        <v>1117</v>
      </c>
      <c r="H11" s="554" t="s">
        <v>1116</v>
      </c>
      <c r="J11" s="554" t="s">
        <v>1101</v>
      </c>
      <c r="K11" s="554" t="s">
        <v>1100</v>
      </c>
      <c r="L11" s="554" t="s">
        <v>2658</v>
      </c>
      <c r="M11" s="554" t="s">
        <v>6735</v>
      </c>
    </row>
    <row r="12" spans="1:13" x14ac:dyDescent="0.35">
      <c r="A12" s="554" t="s">
        <v>6072</v>
      </c>
      <c r="B12" s="554" t="s">
        <v>1116</v>
      </c>
      <c r="C12" s="554" t="s">
        <v>1118</v>
      </c>
      <c r="D12" s="554" t="s">
        <v>1100</v>
      </c>
      <c r="E12" s="554" t="s">
        <v>1101</v>
      </c>
      <c r="F12" s="554">
        <v>1</v>
      </c>
      <c r="G12" s="554" t="s">
        <v>1117</v>
      </c>
      <c r="H12" s="554" t="s">
        <v>1113</v>
      </c>
      <c r="J12" s="554" t="s">
        <v>61</v>
      </c>
      <c r="K12" s="554" t="s">
        <v>1100</v>
      </c>
      <c r="L12" s="554" t="s">
        <v>2658</v>
      </c>
      <c r="M12" s="554" t="s">
        <v>6735</v>
      </c>
    </row>
    <row r="13" spans="1:13" x14ac:dyDescent="0.35">
      <c r="A13" s="554" t="s">
        <v>6072</v>
      </c>
      <c r="B13" s="554" t="s">
        <v>1116</v>
      </c>
      <c r="C13" s="554" t="s">
        <v>1118</v>
      </c>
      <c r="D13" s="554" t="s">
        <v>1100</v>
      </c>
      <c r="E13" s="554" t="s">
        <v>61</v>
      </c>
      <c r="F13" s="554">
        <v>2</v>
      </c>
      <c r="G13" s="554" t="s">
        <v>1115</v>
      </c>
      <c r="H13" s="554" t="s">
        <v>1113</v>
      </c>
      <c r="J13" s="554" t="s">
        <v>1101</v>
      </c>
      <c r="K13" s="554" t="s">
        <v>1100</v>
      </c>
      <c r="L13" s="554" t="s">
        <v>2658</v>
      </c>
      <c r="M13" s="554" t="s">
        <v>6735</v>
      </c>
    </row>
    <row r="14" spans="1:13" x14ac:dyDescent="0.35">
      <c r="A14" s="554" t="s">
        <v>6072</v>
      </c>
      <c r="B14" s="554" t="s">
        <v>1119</v>
      </c>
      <c r="C14" s="554" t="s">
        <v>1120</v>
      </c>
      <c r="D14" s="554" t="s">
        <v>1100</v>
      </c>
      <c r="E14" s="554" t="s">
        <v>1101</v>
      </c>
      <c r="F14" s="554">
        <v>1</v>
      </c>
      <c r="G14" s="554" t="s">
        <v>1121</v>
      </c>
      <c r="H14" s="554" t="s">
        <v>1122</v>
      </c>
      <c r="J14" s="554" t="s">
        <v>61</v>
      </c>
      <c r="K14" s="554" t="s">
        <v>1100</v>
      </c>
      <c r="L14" s="554" t="s">
        <v>2658</v>
      </c>
      <c r="M14" s="554" t="s">
        <v>6735</v>
      </c>
    </row>
    <row r="15" spans="1:13" x14ac:dyDescent="0.35">
      <c r="A15" s="554" t="s">
        <v>6072</v>
      </c>
      <c r="B15" s="554" t="s">
        <v>1119</v>
      </c>
      <c r="C15" s="554" t="s">
        <v>1120</v>
      </c>
      <c r="D15" s="554" t="s">
        <v>1100</v>
      </c>
      <c r="E15" s="554" t="s">
        <v>61</v>
      </c>
      <c r="F15" s="554">
        <v>2</v>
      </c>
      <c r="G15" s="554" t="s">
        <v>1123</v>
      </c>
      <c r="H15" s="554" t="s">
        <v>1122</v>
      </c>
      <c r="J15" s="554" t="s">
        <v>1101</v>
      </c>
      <c r="K15" s="554" t="s">
        <v>1100</v>
      </c>
      <c r="L15" s="554" t="s">
        <v>2658</v>
      </c>
      <c r="M15" s="554" t="s">
        <v>6735</v>
      </c>
    </row>
    <row r="16" spans="1:13" x14ac:dyDescent="0.35">
      <c r="A16" s="554" t="s">
        <v>6072</v>
      </c>
      <c r="B16" s="554" t="s">
        <v>1122</v>
      </c>
      <c r="C16" s="554" t="s">
        <v>1124</v>
      </c>
      <c r="D16" s="554" t="s">
        <v>1100</v>
      </c>
      <c r="E16" s="554" t="s">
        <v>1101</v>
      </c>
      <c r="F16" s="554">
        <v>1</v>
      </c>
      <c r="G16" s="554" t="s">
        <v>1123</v>
      </c>
      <c r="H16" s="554" t="s">
        <v>1119</v>
      </c>
      <c r="J16" s="554" t="s">
        <v>61</v>
      </c>
      <c r="K16" s="554" t="s">
        <v>1100</v>
      </c>
      <c r="L16" s="554" t="s">
        <v>2658</v>
      </c>
      <c r="M16" s="554" t="s">
        <v>6735</v>
      </c>
    </row>
    <row r="17" spans="1:13" x14ac:dyDescent="0.35">
      <c r="A17" s="554" t="s">
        <v>6072</v>
      </c>
      <c r="B17" s="554" t="s">
        <v>1122</v>
      </c>
      <c r="C17" s="554" t="s">
        <v>1124</v>
      </c>
      <c r="D17" s="554" t="s">
        <v>1100</v>
      </c>
      <c r="E17" s="554" t="s">
        <v>61</v>
      </c>
      <c r="F17" s="554">
        <v>2</v>
      </c>
      <c r="G17" s="554" t="s">
        <v>1121</v>
      </c>
      <c r="H17" s="554" t="s">
        <v>1119</v>
      </c>
      <c r="J17" s="554" t="s">
        <v>1101</v>
      </c>
      <c r="K17" s="554" t="s">
        <v>1100</v>
      </c>
      <c r="L17" s="554" t="s">
        <v>2658</v>
      </c>
      <c r="M17" s="554" t="s">
        <v>6735</v>
      </c>
    </row>
    <row r="18" spans="1:13" x14ac:dyDescent="0.35">
      <c r="A18" s="554" t="s">
        <v>6072</v>
      </c>
      <c r="B18" s="554" t="s">
        <v>1125</v>
      </c>
      <c r="C18" s="554" t="s">
        <v>1126</v>
      </c>
      <c r="D18" s="554" t="s">
        <v>1100</v>
      </c>
      <c r="E18" s="554" t="s">
        <v>1101</v>
      </c>
      <c r="F18" s="554">
        <v>1</v>
      </c>
      <c r="G18" s="554" t="s">
        <v>1121</v>
      </c>
      <c r="H18" s="554" t="s">
        <v>1125</v>
      </c>
      <c r="J18" s="554" t="s">
        <v>61</v>
      </c>
      <c r="K18" s="554" t="s">
        <v>1100</v>
      </c>
      <c r="L18" s="554" t="s">
        <v>2658</v>
      </c>
      <c r="M18" s="554" t="s">
        <v>6735</v>
      </c>
    </row>
    <row r="19" spans="1:13" x14ac:dyDescent="0.35">
      <c r="A19" s="554" t="s">
        <v>6072</v>
      </c>
      <c r="B19" s="554" t="s">
        <v>1125</v>
      </c>
      <c r="C19" s="554" t="s">
        <v>1126</v>
      </c>
      <c r="D19" s="554" t="s">
        <v>1100</v>
      </c>
      <c r="E19" s="554" t="s">
        <v>61</v>
      </c>
      <c r="F19" s="554">
        <v>2</v>
      </c>
      <c r="G19" s="554" t="s">
        <v>1123</v>
      </c>
      <c r="H19" s="554" t="s">
        <v>1125</v>
      </c>
      <c r="J19" s="554" t="s">
        <v>1101</v>
      </c>
      <c r="K19" s="554" t="s">
        <v>1100</v>
      </c>
      <c r="L19" s="554" t="s">
        <v>2658</v>
      </c>
      <c r="M19" s="554" t="s">
        <v>6735</v>
      </c>
    </row>
    <row r="20" spans="1:13" x14ac:dyDescent="0.35">
      <c r="A20" s="554" t="s">
        <v>6072</v>
      </c>
      <c r="B20" s="554" t="s">
        <v>1127</v>
      </c>
      <c r="C20" s="554" t="s">
        <v>1128</v>
      </c>
      <c r="D20" s="554" t="s">
        <v>1100</v>
      </c>
      <c r="E20" s="554" t="s">
        <v>1101</v>
      </c>
      <c r="F20" s="554">
        <v>1</v>
      </c>
      <c r="G20" s="554" t="s">
        <v>1123</v>
      </c>
      <c r="H20" s="554" t="s">
        <v>1127</v>
      </c>
      <c r="J20" s="554" t="s">
        <v>61</v>
      </c>
      <c r="K20" s="554" t="s">
        <v>1100</v>
      </c>
      <c r="L20" s="554" t="s">
        <v>2658</v>
      </c>
      <c r="M20" s="554" t="s">
        <v>6735</v>
      </c>
    </row>
    <row r="21" spans="1:13" x14ac:dyDescent="0.35">
      <c r="A21" s="554" t="s">
        <v>6072</v>
      </c>
      <c r="B21" s="554" t="s">
        <v>1127</v>
      </c>
      <c r="C21" s="554" t="s">
        <v>1128</v>
      </c>
      <c r="D21" s="554" t="s">
        <v>1100</v>
      </c>
      <c r="E21" s="554" t="s">
        <v>61</v>
      </c>
      <c r="F21" s="554">
        <v>2</v>
      </c>
      <c r="G21" s="554" t="s">
        <v>1121</v>
      </c>
      <c r="H21" s="554" t="s">
        <v>1127</v>
      </c>
      <c r="J21" s="554" t="s">
        <v>1101</v>
      </c>
      <c r="K21" s="554" t="s">
        <v>1100</v>
      </c>
      <c r="L21" s="554" t="s">
        <v>2658</v>
      </c>
      <c r="M21" s="554" t="s">
        <v>6735</v>
      </c>
    </row>
    <row r="22" spans="1:13" x14ac:dyDescent="0.35">
      <c r="A22" s="554" t="s">
        <v>6072</v>
      </c>
      <c r="B22" s="554" t="s">
        <v>1129</v>
      </c>
      <c r="C22" s="554" t="s">
        <v>1130</v>
      </c>
      <c r="D22" s="554" t="s">
        <v>1100</v>
      </c>
      <c r="E22" s="554" t="s">
        <v>1101</v>
      </c>
      <c r="F22" s="554">
        <v>1</v>
      </c>
      <c r="G22" s="554" t="s">
        <v>1121</v>
      </c>
      <c r="H22" s="554" t="s">
        <v>1131</v>
      </c>
      <c r="J22" s="554" t="s">
        <v>61</v>
      </c>
      <c r="K22" s="554" t="s">
        <v>1100</v>
      </c>
      <c r="L22" s="554" t="s">
        <v>2658</v>
      </c>
      <c r="M22" s="554" t="s">
        <v>6735</v>
      </c>
    </row>
    <row r="23" spans="1:13" x14ac:dyDescent="0.35">
      <c r="A23" s="554" t="s">
        <v>6072</v>
      </c>
      <c r="B23" s="554" t="s">
        <v>1129</v>
      </c>
      <c r="C23" s="554" t="s">
        <v>1130</v>
      </c>
      <c r="D23" s="554" t="s">
        <v>1100</v>
      </c>
      <c r="E23" s="554" t="s">
        <v>61</v>
      </c>
      <c r="F23" s="554">
        <v>2</v>
      </c>
      <c r="G23" s="554" t="s">
        <v>1132</v>
      </c>
      <c r="H23" s="554" t="s">
        <v>1131</v>
      </c>
      <c r="J23" s="554" t="s">
        <v>1101</v>
      </c>
      <c r="K23" s="554" t="s">
        <v>1100</v>
      </c>
      <c r="L23" s="554" t="s">
        <v>2658</v>
      </c>
      <c r="M23" s="554" t="s">
        <v>6735</v>
      </c>
    </row>
    <row r="24" spans="1:13" x14ac:dyDescent="0.35">
      <c r="A24" s="554" t="s">
        <v>6072</v>
      </c>
      <c r="B24" s="554" t="s">
        <v>1131</v>
      </c>
      <c r="C24" s="554" t="s">
        <v>1133</v>
      </c>
      <c r="D24" s="554" t="s">
        <v>1100</v>
      </c>
      <c r="E24" s="554" t="s">
        <v>1101</v>
      </c>
      <c r="F24" s="554">
        <v>1</v>
      </c>
      <c r="G24" s="554" t="s">
        <v>1132</v>
      </c>
      <c r="H24" s="554" t="s">
        <v>1129</v>
      </c>
      <c r="J24" s="554" t="s">
        <v>61</v>
      </c>
      <c r="K24" s="554" t="s">
        <v>1100</v>
      </c>
      <c r="L24" s="554" t="s">
        <v>2658</v>
      </c>
      <c r="M24" s="554" t="s">
        <v>6735</v>
      </c>
    </row>
    <row r="25" spans="1:13" x14ac:dyDescent="0.35">
      <c r="A25" s="554" t="s">
        <v>6072</v>
      </c>
      <c r="B25" s="554" t="s">
        <v>1131</v>
      </c>
      <c r="C25" s="554" t="s">
        <v>1133</v>
      </c>
      <c r="D25" s="554" t="s">
        <v>1100</v>
      </c>
      <c r="E25" s="554" t="s">
        <v>61</v>
      </c>
      <c r="F25" s="554">
        <v>2</v>
      </c>
      <c r="G25" s="554" t="s">
        <v>1121</v>
      </c>
      <c r="H25" s="554" t="s">
        <v>1129</v>
      </c>
      <c r="J25" s="554" t="s">
        <v>1101</v>
      </c>
      <c r="K25" s="554" t="s">
        <v>1100</v>
      </c>
      <c r="L25" s="554" t="s">
        <v>2658</v>
      </c>
      <c r="M25" s="554" t="s">
        <v>6735</v>
      </c>
    </row>
    <row r="26" spans="1:13" x14ac:dyDescent="0.35">
      <c r="A26" s="554" t="s">
        <v>6072</v>
      </c>
      <c r="B26" s="554" t="s">
        <v>1134</v>
      </c>
      <c r="C26" s="554" t="s">
        <v>1135</v>
      </c>
      <c r="D26" s="554" t="s">
        <v>1100</v>
      </c>
      <c r="E26" s="554" t="s">
        <v>1101</v>
      </c>
      <c r="F26" s="554">
        <v>1</v>
      </c>
      <c r="G26" s="554" t="s">
        <v>1136</v>
      </c>
      <c r="H26" s="554" t="s">
        <v>1137</v>
      </c>
      <c r="J26" s="554" t="s">
        <v>61</v>
      </c>
      <c r="K26" s="554" t="s">
        <v>1100</v>
      </c>
      <c r="L26" s="554" t="s">
        <v>2658</v>
      </c>
      <c r="M26" s="554" t="s">
        <v>6735</v>
      </c>
    </row>
    <row r="27" spans="1:13" x14ac:dyDescent="0.35">
      <c r="A27" s="554" t="s">
        <v>6072</v>
      </c>
      <c r="B27" s="554" t="s">
        <v>1134</v>
      </c>
      <c r="C27" s="554" t="s">
        <v>1135</v>
      </c>
      <c r="D27" s="554" t="s">
        <v>1100</v>
      </c>
      <c r="E27" s="554" t="s">
        <v>61</v>
      </c>
      <c r="F27" s="554">
        <v>2</v>
      </c>
      <c r="G27" s="554" t="s">
        <v>1138</v>
      </c>
      <c r="H27" s="554" t="s">
        <v>1137</v>
      </c>
      <c r="J27" s="554" t="s">
        <v>1101</v>
      </c>
      <c r="K27" s="554" t="s">
        <v>1100</v>
      </c>
      <c r="L27" s="554" t="s">
        <v>2658</v>
      </c>
      <c r="M27" s="554" t="s">
        <v>6735</v>
      </c>
    </row>
    <row r="28" spans="1:13" x14ac:dyDescent="0.35">
      <c r="A28" s="554" t="s">
        <v>6072</v>
      </c>
      <c r="B28" s="554" t="s">
        <v>1137</v>
      </c>
      <c r="C28" s="554" t="s">
        <v>1139</v>
      </c>
      <c r="D28" s="554" t="s">
        <v>1100</v>
      </c>
      <c r="E28" s="554" t="s">
        <v>1101</v>
      </c>
      <c r="F28" s="554">
        <v>1</v>
      </c>
      <c r="G28" s="554" t="s">
        <v>1138</v>
      </c>
      <c r="H28" s="554" t="s">
        <v>1134</v>
      </c>
      <c r="J28" s="554" t="s">
        <v>61</v>
      </c>
      <c r="K28" s="554" t="s">
        <v>1100</v>
      </c>
      <c r="L28" s="554" t="s">
        <v>2658</v>
      </c>
      <c r="M28" s="554" t="s">
        <v>6735</v>
      </c>
    </row>
    <row r="29" spans="1:13" x14ac:dyDescent="0.35">
      <c r="A29" s="554" t="s">
        <v>6072</v>
      </c>
      <c r="B29" s="554" t="s">
        <v>1137</v>
      </c>
      <c r="C29" s="554" t="s">
        <v>1139</v>
      </c>
      <c r="D29" s="554" t="s">
        <v>1100</v>
      </c>
      <c r="E29" s="554" t="s">
        <v>61</v>
      </c>
      <c r="F29" s="554">
        <v>2</v>
      </c>
      <c r="G29" s="554" t="s">
        <v>1136</v>
      </c>
      <c r="H29" s="554" t="s">
        <v>1134</v>
      </c>
      <c r="J29" s="554" t="s">
        <v>1101</v>
      </c>
      <c r="K29" s="554" t="s">
        <v>1100</v>
      </c>
      <c r="L29" s="554" t="s">
        <v>2658</v>
      </c>
      <c r="M29" s="554" t="s">
        <v>6735</v>
      </c>
    </row>
    <row r="30" spans="1:13" x14ac:dyDescent="0.35">
      <c r="A30" s="554" t="s">
        <v>6072</v>
      </c>
      <c r="B30" s="554" t="s">
        <v>1140</v>
      </c>
      <c r="C30" s="554" t="s">
        <v>1141</v>
      </c>
      <c r="D30" s="554" t="s">
        <v>1100</v>
      </c>
      <c r="E30" s="554" t="s">
        <v>1101</v>
      </c>
      <c r="F30" s="554">
        <v>1</v>
      </c>
      <c r="G30" s="554" t="s">
        <v>1142</v>
      </c>
      <c r="H30" s="554" t="s">
        <v>1143</v>
      </c>
      <c r="J30" s="554" t="s">
        <v>61</v>
      </c>
      <c r="K30" s="554" t="s">
        <v>1100</v>
      </c>
      <c r="L30" s="554" t="s">
        <v>2658</v>
      </c>
      <c r="M30" s="554" t="s">
        <v>6735</v>
      </c>
    </row>
    <row r="31" spans="1:13" x14ac:dyDescent="0.35">
      <c r="A31" s="554" t="s">
        <v>6072</v>
      </c>
      <c r="B31" s="554" t="s">
        <v>1140</v>
      </c>
      <c r="C31" s="554" t="s">
        <v>1141</v>
      </c>
      <c r="D31" s="554" t="s">
        <v>1100</v>
      </c>
      <c r="E31" s="554" t="s">
        <v>61</v>
      </c>
      <c r="F31" s="554">
        <v>2</v>
      </c>
      <c r="G31" s="554" t="s">
        <v>1144</v>
      </c>
      <c r="H31" s="554" t="s">
        <v>1143</v>
      </c>
      <c r="J31" s="554" t="s">
        <v>1101</v>
      </c>
      <c r="K31" s="554" t="s">
        <v>1100</v>
      </c>
      <c r="L31" s="554" t="s">
        <v>2658</v>
      </c>
      <c r="M31" s="554" t="s">
        <v>6735</v>
      </c>
    </row>
    <row r="32" spans="1:13" x14ac:dyDescent="0.35">
      <c r="A32" s="554" t="s">
        <v>6072</v>
      </c>
      <c r="B32" s="554" t="s">
        <v>1143</v>
      </c>
      <c r="C32" s="554" t="s">
        <v>1145</v>
      </c>
      <c r="D32" s="554" t="s">
        <v>1100</v>
      </c>
      <c r="E32" s="554" t="s">
        <v>1101</v>
      </c>
      <c r="F32" s="554">
        <v>1</v>
      </c>
      <c r="G32" s="554" t="s">
        <v>1144</v>
      </c>
      <c r="H32" s="554" t="s">
        <v>1140</v>
      </c>
      <c r="J32" s="554" t="s">
        <v>61</v>
      </c>
      <c r="K32" s="554" t="s">
        <v>1100</v>
      </c>
      <c r="L32" s="554" t="s">
        <v>2658</v>
      </c>
      <c r="M32" s="554" t="s">
        <v>6735</v>
      </c>
    </row>
    <row r="33" spans="1:13" x14ac:dyDescent="0.35">
      <c r="A33" s="554" t="s">
        <v>6072</v>
      </c>
      <c r="B33" s="554" t="s">
        <v>1143</v>
      </c>
      <c r="C33" s="554" t="s">
        <v>1145</v>
      </c>
      <c r="D33" s="554" t="s">
        <v>1100</v>
      </c>
      <c r="E33" s="554" t="s">
        <v>61</v>
      </c>
      <c r="F33" s="554">
        <v>2</v>
      </c>
      <c r="G33" s="554" t="s">
        <v>1142</v>
      </c>
      <c r="H33" s="554" t="s">
        <v>1140</v>
      </c>
      <c r="J33" s="554" t="s">
        <v>1101</v>
      </c>
      <c r="K33" s="554" t="s">
        <v>1100</v>
      </c>
      <c r="L33" s="554" t="s">
        <v>2658</v>
      </c>
      <c r="M33" s="554" t="s">
        <v>6735</v>
      </c>
    </row>
    <row r="34" spans="1:13" x14ac:dyDescent="0.35">
      <c r="A34" s="554" t="s">
        <v>6072</v>
      </c>
      <c r="B34" s="554" t="s">
        <v>1146</v>
      </c>
      <c r="C34" s="554" t="s">
        <v>1147</v>
      </c>
      <c r="D34" s="554" t="s">
        <v>1100</v>
      </c>
      <c r="E34" s="554" t="s">
        <v>1101</v>
      </c>
      <c r="F34" s="554">
        <v>1</v>
      </c>
      <c r="G34" s="554" t="s">
        <v>1148</v>
      </c>
      <c r="H34" s="554" t="s">
        <v>1149</v>
      </c>
      <c r="J34" s="554" t="s">
        <v>61</v>
      </c>
      <c r="K34" s="554" t="s">
        <v>1100</v>
      </c>
      <c r="L34" s="554" t="s">
        <v>2658</v>
      </c>
      <c r="M34" s="554" t="s">
        <v>6735</v>
      </c>
    </row>
    <row r="35" spans="1:13" x14ac:dyDescent="0.35">
      <c r="A35" s="554" t="s">
        <v>6072</v>
      </c>
      <c r="B35" s="554" t="s">
        <v>1151</v>
      </c>
      <c r="C35" s="554" t="s">
        <v>1152</v>
      </c>
      <c r="D35" s="554" t="s">
        <v>1153</v>
      </c>
      <c r="E35" s="554" t="s">
        <v>1101</v>
      </c>
      <c r="F35" s="554">
        <v>1</v>
      </c>
      <c r="G35" s="554" t="s">
        <v>1154</v>
      </c>
      <c r="H35" s="554">
        <v>68504</v>
      </c>
      <c r="J35" s="554" t="s">
        <v>61</v>
      </c>
      <c r="K35" s="554" t="s">
        <v>1018</v>
      </c>
      <c r="L35" s="554" t="s">
        <v>6291</v>
      </c>
      <c r="M35" s="554" t="s">
        <v>6735</v>
      </c>
    </row>
    <row r="36" spans="1:13" x14ac:dyDescent="0.35">
      <c r="A36" s="554" t="s">
        <v>6072</v>
      </c>
      <c r="B36" s="554" t="s">
        <v>1151</v>
      </c>
      <c r="C36" s="554" t="s">
        <v>1152</v>
      </c>
      <c r="D36" s="554" t="s">
        <v>1153</v>
      </c>
      <c r="E36" s="554" t="s">
        <v>1101</v>
      </c>
      <c r="F36" s="554">
        <v>2</v>
      </c>
      <c r="G36" s="554" t="s">
        <v>1156</v>
      </c>
      <c r="H36" s="554" t="s">
        <v>1157</v>
      </c>
      <c r="J36" s="554" t="s">
        <v>61</v>
      </c>
      <c r="K36" s="554" t="s">
        <v>1022</v>
      </c>
      <c r="L36" s="554" t="s">
        <v>6291</v>
      </c>
      <c r="M36" s="554" t="s">
        <v>6735</v>
      </c>
    </row>
    <row r="37" spans="1:13" x14ac:dyDescent="0.35">
      <c r="A37" s="554" t="s">
        <v>6072</v>
      </c>
      <c r="B37" s="554" t="s">
        <v>1151</v>
      </c>
      <c r="C37" s="554" t="s">
        <v>1152</v>
      </c>
      <c r="D37" s="554" t="s">
        <v>1153</v>
      </c>
      <c r="E37" s="554" t="s">
        <v>61</v>
      </c>
      <c r="F37" s="554">
        <v>3</v>
      </c>
      <c r="G37" s="554" t="s">
        <v>1158</v>
      </c>
      <c r="H37" s="554" t="s">
        <v>1159</v>
      </c>
      <c r="J37" s="554" t="s">
        <v>1101</v>
      </c>
      <c r="K37" s="554" t="s">
        <v>1063</v>
      </c>
      <c r="L37" s="554" t="s">
        <v>6291</v>
      </c>
      <c r="M37" s="554" t="s">
        <v>6735</v>
      </c>
    </row>
    <row r="38" spans="1:13" x14ac:dyDescent="0.35">
      <c r="A38" s="554" t="s">
        <v>6072</v>
      </c>
      <c r="B38" s="554" t="s">
        <v>1160</v>
      </c>
      <c r="C38" s="554" t="s">
        <v>1161</v>
      </c>
      <c r="D38" s="554" t="s">
        <v>1153</v>
      </c>
      <c r="E38" s="554" t="s">
        <v>1101</v>
      </c>
      <c r="F38" s="554">
        <v>1</v>
      </c>
      <c r="G38" s="554" t="s">
        <v>1162</v>
      </c>
      <c r="H38" s="554" t="s">
        <v>1163</v>
      </c>
      <c r="J38" s="554" t="s">
        <v>61</v>
      </c>
      <c r="K38" s="554" t="s">
        <v>1025</v>
      </c>
      <c r="L38" s="554" t="s">
        <v>6292</v>
      </c>
      <c r="M38" s="554" t="s">
        <v>6735</v>
      </c>
    </row>
    <row r="39" spans="1:13" x14ac:dyDescent="0.35">
      <c r="A39" s="554" t="s">
        <v>6072</v>
      </c>
      <c r="B39" s="554" t="s">
        <v>1160</v>
      </c>
      <c r="C39" s="554" t="s">
        <v>1161</v>
      </c>
      <c r="D39" s="554" t="s">
        <v>1153</v>
      </c>
      <c r="E39" s="554" t="s">
        <v>1101</v>
      </c>
      <c r="F39" s="554">
        <v>2</v>
      </c>
      <c r="G39" s="554" t="s">
        <v>1164</v>
      </c>
      <c r="H39" s="554" t="s">
        <v>1165</v>
      </c>
      <c r="J39" s="554" t="s">
        <v>61</v>
      </c>
      <c r="K39" s="554" t="s">
        <v>1027</v>
      </c>
      <c r="L39" s="554" t="s">
        <v>6292</v>
      </c>
      <c r="M39" s="554" t="s">
        <v>6735</v>
      </c>
    </row>
    <row r="40" spans="1:13" x14ac:dyDescent="0.35">
      <c r="A40" s="554" t="s">
        <v>6072</v>
      </c>
      <c r="B40" s="554" t="s">
        <v>1160</v>
      </c>
      <c r="C40" s="554" t="s">
        <v>1161</v>
      </c>
      <c r="D40" s="554" t="s">
        <v>1153</v>
      </c>
      <c r="E40" s="554" t="s">
        <v>61</v>
      </c>
      <c r="F40" s="554">
        <v>3</v>
      </c>
      <c r="G40" s="554" t="s">
        <v>1166</v>
      </c>
      <c r="H40" s="554" t="s">
        <v>1167</v>
      </c>
      <c r="J40" s="554" t="s">
        <v>1101</v>
      </c>
      <c r="K40" s="554" t="s">
        <v>1068</v>
      </c>
      <c r="L40" s="554" t="s">
        <v>6292</v>
      </c>
      <c r="M40" s="554" t="s">
        <v>6735</v>
      </c>
    </row>
    <row r="41" spans="1:13" x14ac:dyDescent="0.35">
      <c r="A41" s="554" t="s">
        <v>6072</v>
      </c>
      <c r="B41" s="554" t="s">
        <v>1168</v>
      </c>
      <c r="C41" s="554" t="s">
        <v>1169</v>
      </c>
      <c r="D41" s="554" t="s">
        <v>1153</v>
      </c>
      <c r="E41" s="554" t="s">
        <v>1101</v>
      </c>
      <c r="F41" s="554">
        <v>1</v>
      </c>
      <c r="G41" s="554" t="s">
        <v>1170</v>
      </c>
      <c r="H41" s="554" t="s">
        <v>1171</v>
      </c>
      <c r="J41" s="554" t="s">
        <v>61</v>
      </c>
      <c r="K41" s="554" t="s">
        <v>1020</v>
      </c>
      <c r="L41" s="554" t="s">
        <v>6293</v>
      </c>
      <c r="M41" s="554" t="s">
        <v>6735</v>
      </c>
    </row>
    <row r="42" spans="1:13" x14ac:dyDescent="0.35">
      <c r="A42" s="554" t="s">
        <v>6072</v>
      </c>
      <c r="B42" s="554" t="s">
        <v>1168</v>
      </c>
      <c r="C42" s="554" t="s">
        <v>1169</v>
      </c>
      <c r="D42" s="554" t="s">
        <v>1153</v>
      </c>
      <c r="E42" s="554" t="s">
        <v>61</v>
      </c>
      <c r="F42" s="554">
        <v>2</v>
      </c>
      <c r="G42" s="554" t="s">
        <v>1172</v>
      </c>
      <c r="H42" s="554" t="s">
        <v>1173</v>
      </c>
      <c r="J42" s="554" t="s">
        <v>1101</v>
      </c>
      <c r="K42" s="554" t="s">
        <v>1065</v>
      </c>
      <c r="L42" s="554" t="s">
        <v>6293</v>
      </c>
      <c r="M42" s="554" t="s">
        <v>6735</v>
      </c>
    </row>
    <row r="43" spans="1:13" x14ac:dyDescent="0.35">
      <c r="A43" s="554" t="s">
        <v>6072</v>
      </c>
      <c r="B43" s="554" t="s">
        <v>1174</v>
      </c>
      <c r="C43" s="554" t="s">
        <v>1175</v>
      </c>
      <c r="D43" s="554" t="s">
        <v>1153</v>
      </c>
      <c r="E43" s="554" t="s">
        <v>1101</v>
      </c>
      <c r="F43" s="554">
        <v>1</v>
      </c>
      <c r="G43" s="554" t="s">
        <v>1176</v>
      </c>
      <c r="H43" s="554" t="s">
        <v>1177</v>
      </c>
      <c r="J43" s="554" t="s">
        <v>61</v>
      </c>
      <c r="K43" s="554" t="s">
        <v>1029</v>
      </c>
      <c r="L43" s="554" t="s">
        <v>6294</v>
      </c>
      <c r="M43" s="554" t="s">
        <v>6735</v>
      </c>
    </row>
    <row r="44" spans="1:13" x14ac:dyDescent="0.35">
      <c r="A44" s="554" t="s">
        <v>6072</v>
      </c>
      <c r="B44" s="554" t="s">
        <v>1174</v>
      </c>
      <c r="C44" s="554" t="s">
        <v>1175</v>
      </c>
      <c r="D44" s="554" t="s">
        <v>1153</v>
      </c>
      <c r="E44" s="554" t="s">
        <v>61</v>
      </c>
      <c r="F44" s="554">
        <v>2</v>
      </c>
      <c r="G44" s="554" t="s">
        <v>1179</v>
      </c>
      <c r="H44" s="554" t="s">
        <v>1177</v>
      </c>
      <c r="J44" s="554" t="s">
        <v>1101</v>
      </c>
      <c r="K44" s="554" t="s">
        <v>1070</v>
      </c>
      <c r="L44" s="554" t="s">
        <v>6294</v>
      </c>
      <c r="M44" s="554" t="s">
        <v>6735</v>
      </c>
    </row>
    <row r="45" spans="1:13" x14ac:dyDescent="0.35">
      <c r="A45" s="554" t="s">
        <v>6072</v>
      </c>
      <c r="B45" s="554" t="s">
        <v>1149</v>
      </c>
      <c r="C45" s="554" t="s">
        <v>1148</v>
      </c>
      <c r="D45" s="554" t="s">
        <v>1180</v>
      </c>
      <c r="E45" s="554" t="s">
        <v>61</v>
      </c>
      <c r="F45" s="554">
        <v>1</v>
      </c>
      <c r="G45" s="554" t="s">
        <v>1181</v>
      </c>
      <c r="H45" s="554" t="s">
        <v>1182</v>
      </c>
      <c r="J45" s="554" t="s">
        <v>1101</v>
      </c>
      <c r="K45" s="554" t="s">
        <v>1100</v>
      </c>
      <c r="L45" s="554" t="s">
        <v>2658</v>
      </c>
      <c r="M45" s="554" t="s">
        <v>6735</v>
      </c>
    </row>
    <row r="46" spans="1:13" x14ac:dyDescent="0.35">
      <c r="A46" s="554" t="s">
        <v>6072</v>
      </c>
      <c r="B46" s="554" t="s">
        <v>1149</v>
      </c>
      <c r="C46" s="554" t="s">
        <v>1148</v>
      </c>
      <c r="D46" s="554" t="s">
        <v>1180</v>
      </c>
      <c r="E46" s="554" t="s">
        <v>1101</v>
      </c>
      <c r="F46" s="554">
        <v>2</v>
      </c>
      <c r="G46" s="554" t="s">
        <v>1184</v>
      </c>
      <c r="H46" s="554" t="s">
        <v>1185</v>
      </c>
      <c r="J46" s="554" t="s">
        <v>61</v>
      </c>
      <c r="K46" s="554" t="s">
        <v>1100</v>
      </c>
      <c r="L46" s="554" t="s">
        <v>2658</v>
      </c>
      <c r="M46" s="554" t="s">
        <v>6735</v>
      </c>
    </row>
    <row r="47" spans="1:13" x14ac:dyDescent="0.35">
      <c r="A47" s="554" t="s">
        <v>6072</v>
      </c>
      <c r="B47" s="554" t="s">
        <v>1182</v>
      </c>
      <c r="C47" s="554" t="s">
        <v>1181</v>
      </c>
      <c r="D47" s="554" t="s">
        <v>1183</v>
      </c>
      <c r="E47" s="554" t="s">
        <v>61</v>
      </c>
      <c r="F47" s="554">
        <v>1</v>
      </c>
      <c r="G47" s="554" t="s">
        <v>1187</v>
      </c>
      <c r="H47" s="554" t="s">
        <v>1188</v>
      </c>
      <c r="J47" s="554" t="s">
        <v>1101</v>
      </c>
      <c r="K47" s="554" t="s">
        <v>1100</v>
      </c>
      <c r="L47" s="554" t="s">
        <v>2658</v>
      </c>
      <c r="M47" s="554" t="s">
        <v>6735</v>
      </c>
    </row>
    <row r="48" spans="1:13" x14ac:dyDescent="0.35">
      <c r="A48" s="554" t="s">
        <v>6072</v>
      </c>
      <c r="B48" s="554" t="s">
        <v>1185</v>
      </c>
      <c r="C48" s="554" t="s">
        <v>1184</v>
      </c>
      <c r="D48" s="554" t="s">
        <v>1186</v>
      </c>
      <c r="E48" s="554" t="s">
        <v>1101</v>
      </c>
      <c r="F48" s="554">
        <v>1</v>
      </c>
      <c r="G48" s="554" t="s">
        <v>1190</v>
      </c>
      <c r="H48" s="554" t="s">
        <v>1191</v>
      </c>
      <c r="J48" s="554" t="s">
        <v>61</v>
      </c>
      <c r="K48" s="554" t="s">
        <v>1100</v>
      </c>
      <c r="L48" s="554" t="s">
        <v>2658</v>
      </c>
      <c r="M48" s="554" t="s">
        <v>6735</v>
      </c>
    </row>
    <row r="49" spans="1:13" x14ac:dyDescent="0.35">
      <c r="A49" s="554" t="s">
        <v>6072</v>
      </c>
      <c r="B49" s="554" t="s">
        <v>1188</v>
      </c>
      <c r="C49" s="554" t="s">
        <v>1187</v>
      </c>
      <c r="D49" s="554" t="s">
        <v>1189</v>
      </c>
      <c r="E49" s="554" t="s">
        <v>61</v>
      </c>
      <c r="F49" s="554">
        <v>1</v>
      </c>
      <c r="G49" s="554" t="s">
        <v>1193</v>
      </c>
      <c r="H49" s="554">
        <v>79201</v>
      </c>
      <c r="J49" s="554" t="s">
        <v>1101</v>
      </c>
      <c r="K49" s="554" t="s">
        <v>1100</v>
      </c>
      <c r="L49" s="554" t="s">
        <v>2658</v>
      </c>
      <c r="M49" s="554" t="s">
        <v>6735</v>
      </c>
    </row>
    <row r="50" spans="1:13" x14ac:dyDescent="0.35">
      <c r="A50" s="554" t="s">
        <v>6072</v>
      </c>
      <c r="B50" s="554" t="s">
        <v>1188</v>
      </c>
      <c r="E50" s="554" t="s">
        <v>1100</v>
      </c>
      <c r="G50" s="554" t="s">
        <v>1194</v>
      </c>
      <c r="H50" s="554">
        <v>79202</v>
      </c>
      <c r="J50" s="554" t="s">
        <v>1101</v>
      </c>
      <c r="K50" s="554" t="s">
        <v>1100</v>
      </c>
      <c r="L50" s="554" t="s">
        <v>2658</v>
      </c>
      <c r="M50" s="554" t="s">
        <v>6735</v>
      </c>
    </row>
    <row r="51" spans="1:13" x14ac:dyDescent="0.35">
      <c r="A51" s="554" t="s">
        <v>6072</v>
      </c>
      <c r="B51" s="554" t="s">
        <v>1188</v>
      </c>
      <c r="C51" s="554" t="s">
        <v>1187</v>
      </c>
      <c r="D51" s="554" t="s">
        <v>1189</v>
      </c>
      <c r="E51" s="554" t="s">
        <v>61</v>
      </c>
      <c r="F51" s="554">
        <v>1</v>
      </c>
      <c r="G51" s="554" t="s">
        <v>1195</v>
      </c>
      <c r="H51" s="554">
        <v>69201</v>
      </c>
      <c r="J51" s="554" t="s">
        <v>61</v>
      </c>
      <c r="K51" s="554" t="s">
        <v>1100</v>
      </c>
      <c r="L51" s="554" t="s">
        <v>1100</v>
      </c>
      <c r="M51" s="554" t="s">
        <v>6735</v>
      </c>
    </row>
    <row r="52" spans="1:13" x14ac:dyDescent="0.35">
      <c r="A52" s="554" t="s">
        <v>6072</v>
      </c>
      <c r="B52" s="554" t="s">
        <v>1188</v>
      </c>
      <c r="E52" s="554" t="s">
        <v>1100</v>
      </c>
      <c r="G52" s="554" t="s">
        <v>1194</v>
      </c>
      <c r="H52" s="554">
        <v>79202</v>
      </c>
      <c r="J52" s="554" t="s">
        <v>1101</v>
      </c>
      <c r="K52" s="554" t="s">
        <v>1100</v>
      </c>
      <c r="L52" s="554" t="s">
        <v>1100</v>
      </c>
      <c r="M52" s="554" t="s">
        <v>6735</v>
      </c>
    </row>
    <row r="53" spans="1:13" x14ac:dyDescent="0.35">
      <c r="A53" s="554" t="s">
        <v>6072</v>
      </c>
      <c r="B53" s="554" t="s">
        <v>1191</v>
      </c>
      <c r="C53" s="554" t="s">
        <v>1190</v>
      </c>
      <c r="D53" s="554" t="s">
        <v>1192</v>
      </c>
      <c r="E53" s="554" t="s">
        <v>1101</v>
      </c>
      <c r="F53" s="554">
        <v>1</v>
      </c>
      <c r="G53" s="554" t="s">
        <v>1193</v>
      </c>
      <c r="H53" s="554">
        <v>79201</v>
      </c>
      <c r="J53" s="554" t="s">
        <v>1101</v>
      </c>
      <c r="K53" s="554" t="s">
        <v>1100</v>
      </c>
      <c r="L53" s="554" t="s">
        <v>1100</v>
      </c>
      <c r="M53" s="554" t="s">
        <v>6735</v>
      </c>
    </row>
    <row r="54" spans="1:13" x14ac:dyDescent="0.35">
      <c r="A54" s="554" t="s">
        <v>6072</v>
      </c>
      <c r="B54" s="554" t="s">
        <v>1191</v>
      </c>
      <c r="E54" s="554" t="s">
        <v>1100</v>
      </c>
      <c r="G54" s="554" t="s">
        <v>1196</v>
      </c>
      <c r="H54" s="554">
        <v>69202</v>
      </c>
      <c r="J54" s="554" t="s">
        <v>61</v>
      </c>
      <c r="K54" s="554" t="s">
        <v>1100</v>
      </c>
      <c r="L54" s="554" t="s">
        <v>1100</v>
      </c>
      <c r="M54" s="554" t="s">
        <v>6735</v>
      </c>
    </row>
    <row r="55" spans="1:13" x14ac:dyDescent="0.35">
      <c r="A55" s="554" t="s">
        <v>6072</v>
      </c>
      <c r="B55" s="554" t="s">
        <v>1191</v>
      </c>
      <c r="C55" s="554" t="s">
        <v>1190</v>
      </c>
      <c r="D55" s="554" t="s">
        <v>1192</v>
      </c>
      <c r="E55" s="554" t="s">
        <v>1101</v>
      </c>
      <c r="F55" s="554">
        <v>1</v>
      </c>
      <c r="G55" s="554" t="s">
        <v>1195</v>
      </c>
      <c r="H55" s="554">
        <v>69201</v>
      </c>
      <c r="J55" s="554" t="s">
        <v>61</v>
      </c>
      <c r="K55" s="554" t="s">
        <v>1100</v>
      </c>
      <c r="L55" s="554" t="s">
        <v>1100</v>
      </c>
      <c r="M55" s="554" t="s">
        <v>6735</v>
      </c>
    </row>
    <row r="56" spans="1:13" x14ac:dyDescent="0.35">
      <c r="A56" s="554" t="s">
        <v>6072</v>
      </c>
      <c r="B56" s="554" t="s">
        <v>1191</v>
      </c>
      <c r="E56" s="554" t="s">
        <v>1100</v>
      </c>
      <c r="G56" s="554" t="s">
        <v>1196</v>
      </c>
      <c r="H56" s="554">
        <v>79202</v>
      </c>
      <c r="J56" s="554" t="s">
        <v>1101</v>
      </c>
      <c r="K56" s="554" t="s">
        <v>739</v>
      </c>
      <c r="L56" s="554" t="s">
        <v>2658</v>
      </c>
      <c r="M56" s="554" t="s">
        <v>6735</v>
      </c>
    </row>
    <row r="57" spans="1:13" x14ac:dyDescent="0.35">
      <c r="A57" s="554" t="s">
        <v>6072</v>
      </c>
      <c r="B57" s="554" t="s">
        <v>1197</v>
      </c>
      <c r="C57" s="554" t="s">
        <v>1198</v>
      </c>
      <c r="D57" s="554" t="s">
        <v>1178</v>
      </c>
      <c r="E57" s="554" t="s">
        <v>61</v>
      </c>
      <c r="F57" s="554">
        <v>2</v>
      </c>
      <c r="G57" s="554" t="s">
        <v>1199</v>
      </c>
      <c r="H57" s="554" t="s">
        <v>1200</v>
      </c>
      <c r="J57" s="554" t="s">
        <v>1101</v>
      </c>
      <c r="K57" s="554" t="s">
        <v>739</v>
      </c>
      <c r="L57" s="554" t="s">
        <v>6299</v>
      </c>
      <c r="M57" s="554" t="s">
        <v>6735</v>
      </c>
    </row>
    <row r="58" spans="1:13" x14ac:dyDescent="0.35">
      <c r="A58" s="554" t="s">
        <v>6072</v>
      </c>
      <c r="B58" s="554" t="s">
        <v>1197</v>
      </c>
      <c r="C58" s="554" t="s">
        <v>1198</v>
      </c>
      <c r="D58" s="554" t="s">
        <v>1178</v>
      </c>
      <c r="E58" s="554" t="s">
        <v>61</v>
      </c>
      <c r="F58" s="554">
        <v>3</v>
      </c>
      <c r="G58" s="554" t="s">
        <v>1202</v>
      </c>
      <c r="H58" s="554" t="s">
        <v>1200</v>
      </c>
      <c r="J58" s="554" t="s">
        <v>1101</v>
      </c>
      <c r="K58" s="554" t="s">
        <v>714</v>
      </c>
      <c r="L58" s="554" t="s">
        <v>6299</v>
      </c>
      <c r="M58" s="554" t="s">
        <v>6735</v>
      </c>
    </row>
    <row r="59" spans="1:13" x14ac:dyDescent="0.35">
      <c r="A59" s="554" t="s">
        <v>6072</v>
      </c>
      <c r="B59" s="554" t="s">
        <v>1197</v>
      </c>
      <c r="C59" s="554" t="s">
        <v>1198</v>
      </c>
      <c r="D59" s="554" t="s">
        <v>1178</v>
      </c>
      <c r="E59" s="554" t="s">
        <v>61</v>
      </c>
      <c r="F59" s="554">
        <v>4</v>
      </c>
      <c r="G59" s="554" t="s">
        <v>1203</v>
      </c>
      <c r="H59" s="554" t="s">
        <v>1204</v>
      </c>
      <c r="J59" s="554" t="s">
        <v>1101</v>
      </c>
      <c r="K59" s="554" t="s">
        <v>1100</v>
      </c>
      <c r="L59" s="554" t="s">
        <v>6299</v>
      </c>
      <c r="M59" s="554" t="s">
        <v>6735</v>
      </c>
    </row>
    <row r="60" spans="1:13" x14ac:dyDescent="0.35">
      <c r="A60" s="554" t="s">
        <v>6072</v>
      </c>
      <c r="B60" s="554" t="s">
        <v>1204</v>
      </c>
      <c r="C60" s="554" t="s">
        <v>1205</v>
      </c>
      <c r="D60" s="554" t="s">
        <v>1178</v>
      </c>
      <c r="E60" s="554" t="s">
        <v>61</v>
      </c>
      <c r="F60" s="554">
        <v>1</v>
      </c>
      <c r="G60" s="554" t="s">
        <v>1206</v>
      </c>
      <c r="H60" s="554" t="s">
        <v>1207</v>
      </c>
      <c r="J60" s="554" t="s">
        <v>1101</v>
      </c>
      <c r="K60" s="554" t="s">
        <v>1100</v>
      </c>
      <c r="L60" s="554" t="s">
        <v>2658</v>
      </c>
      <c r="M60" s="554" t="s">
        <v>6735</v>
      </c>
    </row>
    <row r="61" spans="1:13" x14ac:dyDescent="0.35">
      <c r="A61" s="554" t="s">
        <v>6072</v>
      </c>
      <c r="B61" s="554" t="s">
        <v>1204</v>
      </c>
      <c r="C61" s="554" t="s">
        <v>1205</v>
      </c>
      <c r="D61" s="554" t="s">
        <v>1178</v>
      </c>
      <c r="E61" s="554" t="s">
        <v>61</v>
      </c>
      <c r="F61" s="554">
        <v>2</v>
      </c>
      <c r="G61" s="554" t="s">
        <v>1208</v>
      </c>
      <c r="H61" s="554" t="s">
        <v>1209</v>
      </c>
      <c r="J61" s="554" t="s">
        <v>1101</v>
      </c>
      <c r="K61" s="554" t="s">
        <v>1100</v>
      </c>
      <c r="L61" s="554" t="s">
        <v>2658</v>
      </c>
      <c r="M61" s="554" t="s">
        <v>6735</v>
      </c>
    </row>
    <row r="62" spans="1:13" x14ac:dyDescent="0.35">
      <c r="A62" s="554" t="s">
        <v>6072</v>
      </c>
      <c r="B62" s="554" t="s">
        <v>1204</v>
      </c>
      <c r="C62" s="554" t="s">
        <v>1205</v>
      </c>
      <c r="D62" s="554" t="s">
        <v>1178</v>
      </c>
      <c r="E62" s="554" t="s">
        <v>1101</v>
      </c>
      <c r="F62" s="554">
        <v>3</v>
      </c>
      <c r="G62" s="554" t="s">
        <v>1203</v>
      </c>
      <c r="H62" s="554" t="s">
        <v>1197</v>
      </c>
      <c r="J62" s="554" t="s">
        <v>61</v>
      </c>
      <c r="K62" s="554" t="s">
        <v>1100</v>
      </c>
      <c r="L62" s="554" t="s">
        <v>2658</v>
      </c>
      <c r="M62" s="554" t="s">
        <v>6735</v>
      </c>
    </row>
    <row r="63" spans="1:13" x14ac:dyDescent="0.35">
      <c r="A63" s="554" t="s">
        <v>6072</v>
      </c>
      <c r="B63" s="554" t="s">
        <v>1210</v>
      </c>
      <c r="C63" s="554" t="s">
        <v>1211</v>
      </c>
      <c r="D63" s="554" t="s">
        <v>1212</v>
      </c>
      <c r="E63" s="554" t="s">
        <v>1101</v>
      </c>
      <c r="F63" s="554">
        <v>1</v>
      </c>
      <c r="G63" s="554" t="s">
        <v>1213</v>
      </c>
      <c r="H63" s="554" t="s">
        <v>1214</v>
      </c>
      <c r="J63" s="554" t="s">
        <v>61</v>
      </c>
      <c r="K63" s="554" t="s">
        <v>1100</v>
      </c>
      <c r="L63" s="554" t="s">
        <v>2658</v>
      </c>
      <c r="M63" s="554" t="s">
        <v>6737</v>
      </c>
    </row>
    <row r="64" spans="1:13" x14ac:dyDescent="0.35">
      <c r="A64" s="554" t="s">
        <v>6072</v>
      </c>
      <c r="B64" s="554" t="s">
        <v>1210</v>
      </c>
      <c r="C64" s="554" t="s">
        <v>1211</v>
      </c>
      <c r="D64" s="554" t="s">
        <v>1212</v>
      </c>
      <c r="E64" s="554" t="s">
        <v>61</v>
      </c>
      <c r="F64" s="554">
        <v>2</v>
      </c>
      <c r="G64" s="554" t="s">
        <v>1203</v>
      </c>
      <c r="H64" s="554" t="s">
        <v>1216</v>
      </c>
      <c r="J64" s="554" t="s">
        <v>1101</v>
      </c>
      <c r="K64" s="554" t="s">
        <v>1100</v>
      </c>
      <c r="L64" s="554" t="s">
        <v>2658</v>
      </c>
      <c r="M64" s="554" t="s">
        <v>6735</v>
      </c>
    </row>
    <row r="65" spans="1:13" x14ac:dyDescent="0.35">
      <c r="A65" s="554" t="s">
        <v>6072</v>
      </c>
      <c r="B65" s="554" t="s">
        <v>1216</v>
      </c>
      <c r="C65" s="554" t="s">
        <v>1217</v>
      </c>
      <c r="D65" s="554" t="s">
        <v>1212</v>
      </c>
      <c r="E65" s="554" t="s">
        <v>61</v>
      </c>
      <c r="F65" s="554">
        <v>1</v>
      </c>
      <c r="G65" s="554" t="s">
        <v>1206</v>
      </c>
      <c r="H65" s="554" t="s">
        <v>1207</v>
      </c>
      <c r="J65" s="554" t="s">
        <v>1101</v>
      </c>
      <c r="K65" s="554" t="s">
        <v>1100</v>
      </c>
      <c r="L65" s="554" t="s">
        <v>2658</v>
      </c>
      <c r="M65" s="554" t="s">
        <v>6735</v>
      </c>
    </row>
    <row r="66" spans="1:13" x14ac:dyDescent="0.35">
      <c r="A66" s="554" t="s">
        <v>6072</v>
      </c>
      <c r="B66" s="554" t="s">
        <v>1216</v>
      </c>
      <c r="C66" s="554" t="s">
        <v>1217</v>
      </c>
      <c r="D66" s="554" t="s">
        <v>1212</v>
      </c>
      <c r="E66" s="554" t="s">
        <v>61</v>
      </c>
      <c r="F66" s="554">
        <v>2</v>
      </c>
      <c r="G66" s="554" t="s">
        <v>1208</v>
      </c>
      <c r="H66" s="554" t="s">
        <v>1209</v>
      </c>
      <c r="J66" s="554" t="s">
        <v>1101</v>
      </c>
      <c r="K66" s="554" t="s">
        <v>1100</v>
      </c>
      <c r="L66" s="554" t="s">
        <v>2658</v>
      </c>
      <c r="M66" s="554" t="s">
        <v>6735</v>
      </c>
    </row>
    <row r="67" spans="1:13" x14ac:dyDescent="0.35">
      <c r="A67" s="554" t="s">
        <v>6072</v>
      </c>
      <c r="B67" s="554" t="s">
        <v>1216</v>
      </c>
      <c r="C67" s="554" t="s">
        <v>1217</v>
      </c>
      <c r="D67" s="554" t="s">
        <v>1212</v>
      </c>
      <c r="E67" s="554" t="s">
        <v>1101</v>
      </c>
      <c r="F67" s="554">
        <v>3</v>
      </c>
      <c r="G67" s="554" t="s">
        <v>1203</v>
      </c>
      <c r="H67" s="554" t="s">
        <v>1210</v>
      </c>
      <c r="J67" s="554" t="s">
        <v>61</v>
      </c>
      <c r="K67" s="554" t="s">
        <v>1100</v>
      </c>
      <c r="L67" s="554" t="s">
        <v>2658</v>
      </c>
      <c r="M67" s="554" t="s">
        <v>6735</v>
      </c>
    </row>
    <row r="68" spans="1:13" x14ac:dyDescent="0.35">
      <c r="A68" s="554" t="s">
        <v>6072</v>
      </c>
      <c r="B68" s="554" t="s">
        <v>1218</v>
      </c>
      <c r="C68" s="554" t="s">
        <v>748</v>
      </c>
      <c r="D68" s="554" t="s">
        <v>1178</v>
      </c>
      <c r="E68" s="554" t="s">
        <v>1101</v>
      </c>
      <c r="F68" s="554">
        <v>1</v>
      </c>
      <c r="G68" s="554" t="s">
        <v>1219</v>
      </c>
      <c r="H68" s="554" t="s">
        <v>1200</v>
      </c>
      <c r="J68" s="554" t="s">
        <v>61</v>
      </c>
      <c r="K68" s="554" t="s">
        <v>747</v>
      </c>
      <c r="L68" s="554" t="s">
        <v>6301</v>
      </c>
      <c r="M68" s="554" t="s">
        <v>6735</v>
      </c>
    </row>
    <row r="69" spans="1:13" x14ac:dyDescent="0.35">
      <c r="A69" s="554" t="s">
        <v>6072</v>
      </c>
      <c r="B69" s="554" t="s">
        <v>1218</v>
      </c>
      <c r="C69" s="554" t="s">
        <v>748</v>
      </c>
      <c r="D69" s="554" t="s">
        <v>1178</v>
      </c>
      <c r="E69" s="554" t="s">
        <v>61</v>
      </c>
      <c r="F69" s="554">
        <v>2</v>
      </c>
      <c r="G69" s="554" t="s">
        <v>1199</v>
      </c>
      <c r="H69" s="554" t="s">
        <v>1200</v>
      </c>
      <c r="J69" s="554" t="s">
        <v>1101</v>
      </c>
      <c r="K69" s="554" t="s">
        <v>747</v>
      </c>
      <c r="L69" s="554" t="s">
        <v>6301</v>
      </c>
      <c r="M69" s="554" t="s">
        <v>6735</v>
      </c>
    </row>
    <row r="70" spans="1:13" x14ac:dyDescent="0.35">
      <c r="A70" s="554" t="s">
        <v>6072</v>
      </c>
      <c r="B70" s="554" t="s">
        <v>1218</v>
      </c>
      <c r="C70" s="554" t="s">
        <v>748</v>
      </c>
      <c r="D70" s="554" t="s">
        <v>1178</v>
      </c>
      <c r="E70" s="554" t="s">
        <v>61</v>
      </c>
      <c r="F70" s="554">
        <v>3</v>
      </c>
      <c r="G70" s="554" t="s">
        <v>1202</v>
      </c>
      <c r="H70" s="554" t="s">
        <v>1200</v>
      </c>
      <c r="J70" s="554" t="s">
        <v>1101</v>
      </c>
      <c r="K70" s="554" t="s">
        <v>731</v>
      </c>
      <c r="L70" s="554" t="s">
        <v>6301</v>
      </c>
      <c r="M70" s="554" t="s">
        <v>6735</v>
      </c>
    </row>
    <row r="71" spans="1:13" x14ac:dyDescent="0.35">
      <c r="A71" s="554" t="s">
        <v>6072</v>
      </c>
      <c r="B71" s="554" t="s">
        <v>1218</v>
      </c>
      <c r="C71" s="554" t="s">
        <v>748</v>
      </c>
      <c r="D71" s="554" t="s">
        <v>1178</v>
      </c>
      <c r="E71" s="554" t="s">
        <v>61</v>
      </c>
      <c r="F71" s="554">
        <v>4</v>
      </c>
      <c r="G71" s="554" t="s">
        <v>1203</v>
      </c>
      <c r="H71" s="554" t="s">
        <v>1220</v>
      </c>
      <c r="J71" s="554" t="s">
        <v>1101</v>
      </c>
      <c r="K71" s="554" t="s">
        <v>1100</v>
      </c>
      <c r="L71" s="554" t="s">
        <v>6301</v>
      </c>
      <c r="M71" s="554" t="s">
        <v>6735</v>
      </c>
    </row>
    <row r="72" spans="1:13" x14ac:dyDescent="0.35">
      <c r="A72" s="554" t="s">
        <v>6072</v>
      </c>
      <c r="B72" s="554" t="s">
        <v>1220</v>
      </c>
      <c r="C72" s="554" t="s">
        <v>1221</v>
      </c>
      <c r="D72" s="554" t="s">
        <v>1178</v>
      </c>
      <c r="E72" s="554" t="s">
        <v>61</v>
      </c>
      <c r="F72" s="554">
        <v>1</v>
      </c>
      <c r="G72" s="554" t="s">
        <v>1206</v>
      </c>
      <c r="H72" s="554" t="s">
        <v>1207</v>
      </c>
      <c r="J72" s="554" t="s">
        <v>1101</v>
      </c>
      <c r="K72" s="554" t="s">
        <v>1100</v>
      </c>
      <c r="L72" s="554" t="s">
        <v>2658</v>
      </c>
      <c r="M72" s="554" t="s">
        <v>6735</v>
      </c>
    </row>
    <row r="73" spans="1:13" x14ac:dyDescent="0.35">
      <c r="A73" s="554" t="s">
        <v>6072</v>
      </c>
      <c r="B73" s="554" t="s">
        <v>1220</v>
      </c>
      <c r="C73" s="554" t="s">
        <v>1221</v>
      </c>
      <c r="D73" s="554" t="s">
        <v>1178</v>
      </c>
      <c r="E73" s="554" t="s">
        <v>61</v>
      </c>
      <c r="F73" s="554">
        <v>2</v>
      </c>
      <c r="G73" s="554" t="s">
        <v>1208</v>
      </c>
      <c r="H73" s="554" t="s">
        <v>1209</v>
      </c>
      <c r="J73" s="554" t="s">
        <v>1101</v>
      </c>
      <c r="K73" s="554" t="s">
        <v>1100</v>
      </c>
      <c r="L73" s="554" t="s">
        <v>2658</v>
      </c>
      <c r="M73" s="554" t="s">
        <v>6735</v>
      </c>
    </row>
    <row r="74" spans="1:13" x14ac:dyDescent="0.35">
      <c r="A74" s="554" t="s">
        <v>6072</v>
      </c>
      <c r="B74" s="554" t="s">
        <v>1220</v>
      </c>
      <c r="C74" s="554" t="s">
        <v>1221</v>
      </c>
      <c r="D74" s="554" t="s">
        <v>1178</v>
      </c>
      <c r="E74" s="554" t="s">
        <v>1101</v>
      </c>
      <c r="F74" s="554">
        <v>3</v>
      </c>
      <c r="G74" s="554" t="s">
        <v>1203</v>
      </c>
      <c r="H74" s="554" t="s">
        <v>1218</v>
      </c>
      <c r="J74" s="554" t="s">
        <v>61</v>
      </c>
      <c r="K74" s="554" t="s">
        <v>1100</v>
      </c>
      <c r="L74" s="554" t="s">
        <v>2658</v>
      </c>
      <c r="M74" s="554" t="s">
        <v>6735</v>
      </c>
    </row>
    <row r="75" spans="1:13" x14ac:dyDescent="0.35">
      <c r="A75" s="554" t="s">
        <v>6072</v>
      </c>
      <c r="B75" s="554" t="s">
        <v>1222</v>
      </c>
      <c r="C75" s="554" t="s">
        <v>1223</v>
      </c>
      <c r="D75" s="554" t="s">
        <v>1212</v>
      </c>
      <c r="E75" s="554" t="s">
        <v>1101</v>
      </c>
      <c r="F75" s="554">
        <v>1</v>
      </c>
      <c r="G75" s="554" t="s">
        <v>1213</v>
      </c>
      <c r="H75" s="554" t="s">
        <v>1214</v>
      </c>
      <c r="J75" s="554" t="s">
        <v>61</v>
      </c>
      <c r="K75" s="554" t="s">
        <v>1100</v>
      </c>
      <c r="L75" s="554" t="s">
        <v>2658</v>
      </c>
      <c r="M75" s="554" t="s">
        <v>6737</v>
      </c>
    </row>
    <row r="76" spans="1:13" x14ac:dyDescent="0.35">
      <c r="A76" s="554" t="s">
        <v>6072</v>
      </c>
      <c r="B76" s="554" t="s">
        <v>1222</v>
      </c>
      <c r="C76" s="554" t="s">
        <v>1223</v>
      </c>
      <c r="D76" s="554" t="s">
        <v>1212</v>
      </c>
      <c r="E76" s="554" t="s">
        <v>61</v>
      </c>
      <c r="F76" s="554">
        <v>2</v>
      </c>
      <c r="G76" s="554" t="s">
        <v>1203</v>
      </c>
      <c r="H76" s="554" t="s">
        <v>1224</v>
      </c>
      <c r="J76" s="554" t="s">
        <v>1101</v>
      </c>
      <c r="K76" s="554" t="s">
        <v>1100</v>
      </c>
      <c r="L76" s="554" t="s">
        <v>2658</v>
      </c>
      <c r="M76" s="554" t="s">
        <v>6735</v>
      </c>
    </row>
    <row r="77" spans="1:13" x14ac:dyDescent="0.35">
      <c r="A77" s="554" t="s">
        <v>6072</v>
      </c>
      <c r="B77" s="554" t="s">
        <v>1224</v>
      </c>
      <c r="C77" s="554" t="s">
        <v>1225</v>
      </c>
      <c r="D77" s="554" t="s">
        <v>1212</v>
      </c>
      <c r="E77" s="554" t="s">
        <v>61</v>
      </c>
      <c r="F77" s="554">
        <v>1</v>
      </c>
      <c r="G77" s="554" t="s">
        <v>1206</v>
      </c>
      <c r="H77" s="554" t="s">
        <v>1207</v>
      </c>
      <c r="J77" s="554" t="s">
        <v>1101</v>
      </c>
      <c r="K77" s="554" t="s">
        <v>1100</v>
      </c>
      <c r="L77" s="554" t="s">
        <v>2658</v>
      </c>
      <c r="M77" s="554" t="s">
        <v>6735</v>
      </c>
    </row>
    <row r="78" spans="1:13" x14ac:dyDescent="0.35">
      <c r="A78" s="554" t="s">
        <v>6072</v>
      </c>
      <c r="B78" s="554" t="s">
        <v>1224</v>
      </c>
      <c r="C78" s="554" t="s">
        <v>1225</v>
      </c>
      <c r="D78" s="554" t="s">
        <v>1212</v>
      </c>
      <c r="E78" s="554" t="s">
        <v>61</v>
      </c>
      <c r="F78" s="554">
        <v>2</v>
      </c>
      <c r="G78" s="554" t="s">
        <v>1208</v>
      </c>
      <c r="H78" s="554" t="s">
        <v>1209</v>
      </c>
      <c r="J78" s="554" t="s">
        <v>1101</v>
      </c>
      <c r="K78" s="554" t="s">
        <v>1100</v>
      </c>
      <c r="L78" s="554" t="s">
        <v>2658</v>
      </c>
      <c r="M78" s="554" t="s">
        <v>6735</v>
      </c>
    </row>
    <row r="79" spans="1:13" x14ac:dyDescent="0.35">
      <c r="A79" s="554" t="s">
        <v>6072</v>
      </c>
      <c r="B79" s="554" t="s">
        <v>1224</v>
      </c>
      <c r="C79" s="554" t="s">
        <v>1225</v>
      </c>
      <c r="D79" s="554" t="s">
        <v>1212</v>
      </c>
      <c r="E79" s="554" t="s">
        <v>1101</v>
      </c>
      <c r="F79" s="554">
        <v>3</v>
      </c>
      <c r="G79" s="554" t="s">
        <v>1203</v>
      </c>
      <c r="H79" s="554" t="s">
        <v>1222</v>
      </c>
      <c r="J79" s="554" t="s">
        <v>61</v>
      </c>
      <c r="K79" s="554" t="s">
        <v>1100</v>
      </c>
      <c r="L79" s="554" t="s">
        <v>2658</v>
      </c>
      <c r="M79" s="554" t="s">
        <v>6735</v>
      </c>
    </row>
    <row r="80" spans="1:13" x14ac:dyDescent="0.35">
      <c r="A80" s="554" t="s">
        <v>6072</v>
      </c>
      <c r="B80" s="554" t="s">
        <v>1177</v>
      </c>
      <c r="C80" s="554" t="s">
        <v>1226</v>
      </c>
      <c r="D80" s="554" t="s">
        <v>1178</v>
      </c>
      <c r="E80" s="554" t="s">
        <v>1101</v>
      </c>
      <c r="F80" s="554">
        <v>1</v>
      </c>
      <c r="G80" s="554" t="s">
        <v>1227</v>
      </c>
      <c r="H80" s="554" t="s">
        <v>1228</v>
      </c>
      <c r="J80" s="554" t="s">
        <v>61</v>
      </c>
      <c r="K80" s="554" t="s">
        <v>767</v>
      </c>
      <c r="L80" s="554" t="s">
        <v>6303</v>
      </c>
      <c r="M80" s="554" t="s">
        <v>6735</v>
      </c>
    </row>
    <row r="81" spans="1:13" x14ac:dyDescent="0.35">
      <c r="A81" s="554" t="s">
        <v>6072</v>
      </c>
      <c r="B81" s="554" t="s">
        <v>1177</v>
      </c>
      <c r="C81" s="554" t="s">
        <v>778</v>
      </c>
      <c r="D81" s="554" t="s">
        <v>1178</v>
      </c>
      <c r="E81" s="554" t="s">
        <v>61</v>
      </c>
      <c r="F81" s="554">
        <v>2</v>
      </c>
      <c r="G81" s="554" t="s">
        <v>1230</v>
      </c>
      <c r="H81" s="554" t="s">
        <v>1228</v>
      </c>
      <c r="J81" s="554" t="s">
        <v>1101</v>
      </c>
      <c r="K81" s="554" t="s">
        <v>754</v>
      </c>
      <c r="L81" s="554" t="s">
        <v>6303</v>
      </c>
      <c r="M81" s="554" t="s">
        <v>6735</v>
      </c>
    </row>
    <row r="82" spans="1:13" x14ac:dyDescent="0.35">
      <c r="A82" s="554" t="s">
        <v>6072</v>
      </c>
      <c r="B82" s="554" t="s">
        <v>1177</v>
      </c>
      <c r="C82" s="554" t="s">
        <v>778</v>
      </c>
      <c r="D82" s="554" t="s">
        <v>1178</v>
      </c>
      <c r="E82" s="554" t="s">
        <v>61</v>
      </c>
      <c r="F82" s="554">
        <v>3</v>
      </c>
      <c r="G82" s="554" t="s">
        <v>1231</v>
      </c>
      <c r="H82" s="554" t="s">
        <v>1232</v>
      </c>
      <c r="J82" s="554" t="s">
        <v>1101</v>
      </c>
      <c r="K82" s="554" t="s">
        <v>756</v>
      </c>
      <c r="L82" s="554" t="s">
        <v>6303</v>
      </c>
      <c r="M82" s="554" t="s">
        <v>6735</v>
      </c>
    </row>
    <row r="83" spans="1:13" x14ac:dyDescent="0.35">
      <c r="A83" s="554" t="s">
        <v>6072</v>
      </c>
      <c r="B83" s="554" t="s">
        <v>1177</v>
      </c>
      <c r="C83" s="554" t="s">
        <v>778</v>
      </c>
      <c r="D83" s="554" t="s">
        <v>1178</v>
      </c>
      <c r="E83" s="554" t="s">
        <v>61</v>
      </c>
      <c r="F83" s="554">
        <v>4</v>
      </c>
      <c r="G83" s="554" t="s">
        <v>1176</v>
      </c>
      <c r="H83" s="554" t="s">
        <v>1174</v>
      </c>
      <c r="J83" s="554" t="s">
        <v>1101</v>
      </c>
      <c r="K83" s="554" t="s">
        <v>1029</v>
      </c>
      <c r="L83" s="554" t="s">
        <v>6303</v>
      </c>
      <c r="M83" s="554" t="s">
        <v>6735</v>
      </c>
    </row>
    <row r="84" spans="1:13" x14ac:dyDescent="0.35">
      <c r="A84" s="554" t="s">
        <v>6072</v>
      </c>
      <c r="B84" s="554" t="s">
        <v>1177</v>
      </c>
      <c r="C84" s="554" t="s">
        <v>778</v>
      </c>
      <c r="D84" s="554" t="s">
        <v>1178</v>
      </c>
      <c r="E84" s="554" t="s">
        <v>1101</v>
      </c>
      <c r="F84" s="554">
        <v>5</v>
      </c>
      <c r="G84" s="554" t="s">
        <v>1233</v>
      </c>
      <c r="H84" s="554" t="s">
        <v>1174</v>
      </c>
      <c r="J84" s="554" t="s">
        <v>61</v>
      </c>
      <c r="K84" s="554" t="s">
        <v>1070</v>
      </c>
      <c r="L84" s="554" t="s">
        <v>6303</v>
      </c>
      <c r="M84" s="554" t="s">
        <v>6735</v>
      </c>
    </row>
    <row r="85" spans="1:13" x14ac:dyDescent="0.35">
      <c r="A85" s="554" t="s">
        <v>6072</v>
      </c>
      <c r="B85" s="554" t="s">
        <v>1177</v>
      </c>
      <c r="C85" s="554" t="s">
        <v>778</v>
      </c>
      <c r="D85" s="554" t="s">
        <v>1178</v>
      </c>
      <c r="E85" s="554" t="s">
        <v>61</v>
      </c>
      <c r="F85" s="554">
        <v>6</v>
      </c>
      <c r="G85" s="554" t="s">
        <v>1203</v>
      </c>
      <c r="H85" s="554" t="s">
        <v>1234</v>
      </c>
      <c r="J85" s="554" t="s">
        <v>1101</v>
      </c>
      <c r="K85" s="554" t="s">
        <v>1100</v>
      </c>
      <c r="L85" s="554" t="s">
        <v>6303</v>
      </c>
      <c r="M85" s="554" t="s">
        <v>6735</v>
      </c>
    </row>
    <row r="86" spans="1:13" x14ac:dyDescent="0.35">
      <c r="A86" s="554" t="s">
        <v>6072</v>
      </c>
      <c r="B86" s="554" t="s">
        <v>1234</v>
      </c>
      <c r="C86" s="554" t="s">
        <v>1235</v>
      </c>
      <c r="D86" s="554" t="s">
        <v>1178</v>
      </c>
      <c r="E86" s="554" t="s">
        <v>61</v>
      </c>
      <c r="F86" s="554">
        <v>1</v>
      </c>
      <c r="G86" s="554" t="s">
        <v>1206</v>
      </c>
      <c r="H86" s="554" t="s">
        <v>1207</v>
      </c>
      <c r="J86" s="554" t="s">
        <v>1101</v>
      </c>
      <c r="K86" s="554" t="s">
        <v>1100</v>
      </c>
      <c r="L86" s="554" t="s">
        <v>2658</v>
      </c>
      <c r="M86" s="554" t="s">
        <v>6735</v>
      </c>
    </row>
    <row r="87" spans="1:13" x14ac:dyDescent="0.35">
      <c r="A87" s="554" t="s">
        <v>6072</v>
      </c>
      <c r="B87" s="554" t="s">
        <v>1234</v>
      </c>
      <c r="C87" s="554" t="s">
        <v>1236</v>
      </c>
      <c r="D87" s="554" t="s">
        <v>1178</v>
      </c>
      <c r="E87" s="554" t="s">
        <v>61</v>
      </c>
      <c r="F87" s="554">
        <v>2</v>
      </c>
      <c r="G87" s="554" t="s">
        <v>1208</v>
      </c>
      <c r="H87" s="554" t="s">
        <v>1209</v>
      </c>
      <c r="J87" s="554" t="s">
        <v>1101</v>
      </c>
      <c r="K87" s="554" t="s">
        <v>1100</v>
      </c>
      <c r="L87" s="554" t="s">
        <v>2658</v>
      </c>
      <c r="M87" s="554" t="s">
        <v>6735</v>
      </c>
    </row>
    <row r="88" spans="1:13" x14ac:dyDescent="0.35">
      <c r="A88" s="554" t="s">
        <v>6072</v>
      </c>
      <c r="B88" s="554" t="s">
        <v>1234</v>
      </c>
      <c r="C88" s="554" t="s">
        <v>1236</v>
      </c>
      <c r="D88" s="554" t="s">
        <v>1178</v>
      </c>
      <c r="E88" s="554" t="s">
        <v>1101</v>
      </c>
      <c r="F88" s="554">
        <v>3</v>
      </c>
      <c r="G88" s="554" t="s">
        <v>1203</v>
      </c>
      <c r="H88" s="554" t="s">
        <v>1177</v>
      </c>
      <c r="J88" s="554" t="s">
        <v>61</v>
      </c>
      <c r="K88" s="554" t="s">
        <v>1100</v>
      </c>
      <c r="L88" s="554" t="s">
        <v>2658</v>
      </c>
      <c r="M88" s="554" t="s">
        <v>6735</v>
      </c>
    </row>
    <row r="89" spans="1:13" x14ac:dyDescent="0.35">
      <c r="A89" s="554" t="s">
        <v>6072</v>
      </c>
      <c r="B89" s="554" t="s">
        <v>1237</v>
      </c>
      <c r="C89" s="554" t="s">
        <v>1238</v>
      </c>
      <c r="D89" s="554" t="s">
        <v>1239</v>
      </c>
      <c r="E89" s="554" t="s">
        <v>1101</v>
      </c>
      <c r="F89" s="554">
        <v>1</v>
      </c>
      <c r="G89" s="554" t="s">
        <v>1240</v>
      </c>
      <c r="H89" s="554" t="s">
        <v>1241</v>
      </c>
      <c r="J89" s="554" t="s">
        <v>61</v>
      </c>
      <c r="K89" s="554" t="s">
        <v>1100</v>
      </c>
      <c r="L89" s="554" t="s">
        <v>2658</v>
      </c>
      <c r="M89" s="554" t="s">
        <v>6735</v>
      </c>
    </row>
    <row r="90" spans="1:13" x14ac:dyDescent="0.35">
      <c r="A90" s="554" t="s">
        <v>6072</v>
      </c>
      <c r="B90" s="554" t="s">
        <v>1237</v>
      </c>
      <c r="C90" s="554" t="s">
        <v>1243</v>
      </c>
      <c r="D90" s="554" t="s">
        <v>1239</v>
      </c>
      <c r="E90" s="554" t="s">
        <v>61</v>
      </c>
      <c r="F90" s="554">
        <v>2</v>
      </c>
      <c r="G90" s="554" t="s">
        <v>1244</v>
      </c>
      <c r="H90" s="554" t="s">
        <v>1241</v>
      </c>
      <c r="J90" s="554" t="s">
        <v>1101</v>
      </c>
      <c r="K90" s="554" t="s">
        <v>1100</v>
      </c>
      <c r="L90" s="554" t="s">
        <v>2658</v>
      </c>
      <c r="M90" s="554" t="s">
        <v>6735</v>
      </c>
    </row>
    <row r="91" spans="1:13" x14ac:dyDescent="0.35">
      <c r="A91" s="554" t="s">
        <v>6072</v>
      </c>
      <c r="B91" s="554" t="s">
        <v>1237</v>
      </c>
      <c r="C91" s="554" t="s">
        <v>1243</v>
      </c>
      <c r="D91" s="554" t="s">
        <v>1239</v>
      </c>
      <c r="E91" s="554" t="s">
        <v>61</v>
      </c>
      <c r="F91" s="554">
        <v>3</v>
      </c>
      <c r="G91" s="554" t="s">
        <v>1203</v>
      </c>
      <c r="H91" s="554" t="s">
        <v>1245</v>
      </c>
      <c r="J91" s="554" t="s">
        <v>1101</v>
      </c>
      <c r="K91" s="554" t="s">
        <v>1100</v>
      </c>
      <c r="L91" s="554" t="s">
        <v>2658</v>
      </c>
      <c r="M91" s="554" t="s">
        <v>6735</v>
      </c>
    </row>
    <row r="92" spans="1:13" x14ac:dyDescent="0.35">
      <c r="A92" s="554" t="s">
        <v>6072</v>
      </c>
      <c r="B92" s="554" t="s">
        <v>1245</v>
      </c>
      <c r="C92" s="554" t="s">
        <v>1246</v>
      </c>
      <c r="D92" s="554" t="s">
        <v>1239</v>
      </c>
      <c r="E92" s="554" t="s">
        <v>61</v>
      </c>
      <c r="F92" s="554">
        <v>1</v>
      </c>
      <c r="G92" s="554" t="s">
        <v>1206</v>
      </c>
      <c r="H92" s="554" t="s">
        <v>1207</v>
      </c>
      <c r="J92" s="554" t="s">
        <v>1101</v>
      </c>
      <c r="K92" s="554" t="s">
        <v>1100</v>
      </c>
      <c r="L92" s="554" t="s">
        <v>2658</v>
      </c>
      <c r="M92" s="554" t="s">
        <v>6735</v>
      </c>
    </row>
    <row r="93" spans="1:13" x14ac:dyDescent="0.35">
      <c r="A93" s="554" t="s">
        <v>6072</v>
      </c>
      <c r="B93" s="554" t="s">
        <v>1245</v>
      </c>
      <c r="C93" s="554" t="s">
        <v>1247</v>
      </c>
      <c r="D93" s="554" t="s">
        <v>1239</v>
      </c>
      <c r="E93" s="554" t="s">
        <v>61</v>
      </c>
      <c r="F93" s="554">
        <v>2</v>
      </c>
      <c r="G93" s="554" t="s">
        <v>1208</v>
      </c>
      <c r="H93" s="554" t="s">
        <v>1209</v>
      </c>
      <c r="J93" s="554" t="s">
        <v>1101</v>
      </c>
      <c r="K93" s="554" t="s">
        <v>1100</v>
      </c>
      <c r="L93" s="554" t="s">
        <v>2658</v>
      </c>
      <c r="M93" s="554" t="s">
        <v>6735</v>
      </c>
    </row>
    <row r="94" spans="1:13" x14ac:dyDescent="0.35">
      <c r="A94" s="554" t="s">
        <v>6072</v>
      </c>
      <c r="B94" s="554" t="s">
        <v>1245</v>
      </c>
      <c r="C94" s="554" t="s">
        <v>1247</v>
      </c>
      <c r="D94" s="554" t="s">
        <v>1239</v>
      </c>
      <c r="E94" s="554" t="s">
        <v>1101</v>
      </c>
      <c r="F94" s="554">
        <v>3</v>
      </c>
      <c r="G94" s="554" t="s">
        <v>1203</v>
      </c>
      <c r="H94" s="554" t="s">
        <v>1237</v>
      </c>
      <c r="J94" s="554" t="s">
        <v>61</v>
      </c>
      <c r="K94" s="554" t="s">
        <v>1100</v>
      </c>
      <c r="L94" s="554" t="s">
        <v>2658</v>
      </c>
      <c r="M94" s="554" t="s">
        <v>6735</v>
      </c>
    </row>
    <row r="95" spans="1:13" x14ac:dyDescent="0.35">
      <c r="A95" s="554" t="s">
        <v>6072</v>
      </c>
      <c r="B95" s="554" t="s">
        <v>1248</v>
      </c>
      <c r="C95" s="554" t="s">
        <v>1249</v>
      </c>
      <c r="D95" s="554" t="s">
        <v>1212</v>
      </c>
      <c r="E95" s="554" t="s">
        <v>1101</v>
      </c>
      <c r="F95" s="554">
        <v>1</v>
      </c>
      <c r="G95" s="554" t="s">
        <v>1250</v>
      </c>
      <c r="H95" s="554" t="s">
        <v>1214</v>
      </c>
      <c r="J95" s="554" t="s">
        <v>61</v>
      </c>
      <c r="K95" s="554" t="s">
        <v>1100</v>
      </c>
      <c r="L95" s="554" t="s">
        <v>2658</v>
      </c>
      <c r="M95" s="554" t="s">
        <v>6737</v>
      </c>
    </row>
    <row r="96" spans="1:13" x14ac:dyDescent="0.35">
      <c r="A96" s="554" t="s">
        <v>6072</v>
      </c>
      <c r="B96" s="554" t="s">
        <v>1248</v>
      </c>
      <c r="C96" s="554" t="s">
        <v>1251</v>
      </c>
      <c r="D96" s="554" t="s">
        <v>1212</v>
      </c>
      <c r="E96" s="554" t="s">
        <v>61</v>
      </c>
      <c r="F96" s="554">
        <v>2</v>
      </c>
      <c r="G96" s="554" t="s">
        <v>1203</v>
      </c>
      <c r="H96" s="554" t="s">
        <v>1252</v>
      </c>
      <c r="J96" s="554" t="s">
        <v>1101</v>
      </c>
      <c r="K96" s="554" t="s">
        <v>1100</v>
      </c>
      <c r="L96" s="554" t="s">
        <v>2658</v>
      </c>
      <c r="M96" s="554" t="s">
        <v>6735</v>
      </c>
    </row>
    <row r="97" spans="1:13" x14ac:dyDescent="0.35">
      <c r="A97" s="554" t="s">
        <v>6072</v>
      </c>
      <c r="B97" s="554" t="s">
        <v>1252</v>
      </c>
      <c r="C97" s="554" t="s">
        <v>1253</v>
      </c>
      <c r="D97" s="554" t="s">
        <v>1212</v>
      </c>
      <c r="E97" s="554" t="s">
        <v>61</v>
      </c>
      <c r="F97" s="554">
        <v>1</v>
      </c>
      <c r="G97" s="554" t="s">
        <v>1254</v>
      </c>
      <c r="H97" s="554" t="s">
        <v>1207</v>
      </c>
      <c r="J97" s="554" t="s">
        <v>1101</v>
      </c>
      <c r="K97" s="554" t="s">
        <v>1100</v>
      </c>
      <c r="L97" s="554" t="s">
        <v>2658</v>
      </c>
      <c r="M97" s="554" t="s">
        <v>6735</v>
      </c>
    </row>
    <row r="98" spans="1:13" x14ac:dyDescent="0.35">
      <c r="A98" s="554" t="s">
        <v>6072</v>
      </c>
      <c r="B98" s="554" t="s">
        <v>1252</v>
      </c>
      <c r="C98" s="554" t="s">
        <v>1255</v>
      </c>
      <c r="D98" s="554" t="s">
        <v>1212</v>
      </c>
      <c r="E98" s="554" t="s">
        <v>61</v>
      </c>
      <c r="F98" s="554">
        <v>2</v>
      </c>
      <c r="G98" s="554" t="s">
        <v>1208</v>
      </c>
      <c r="H98" s="554" t="s">
        <v>1209</v>
      </c>
      <c r="J98" s="554" t="s">
        <v>1101</v>
      </c>
      <c r="K98" s="554" t="s">
        <v>1100</v>
      </c>
      <c r="L98" s="554" t="s">
        <v>2658</v>
      </c>
      <c r="M98" s="554" t="s">
        <v>6735</v>
      </c>
    </row>
    <row r="99" spans="1:13" x14ac:dyDescent="0.35">
      <c r="A99" s="554" t="s">
        <v>6072</v>
      </c>
      <c r="B99" s="554" t="s">
        <v>1252</v>
      </c>
      <c r="C99" s="554" t="s">
        <v>1255</v>
      </c>
      <c r="D99" s="554" t="s">
        <v>1212</v>
      </c>
      <c r="E99" s="554" t="s">
        <v>1101</v>
      </c>
      <c r="F99" s="554">
        <v>3</v>
      </c>
      <c r="G99" s="554" t="s">
        <v>1203</v>
      </c>
      <c r="H99" s="554" t="s">
        <v>1248</v>
      </c>
      <c r="J99" s="554" t="s">
        <v>61</v>
      </c>
      <c r="K99" s="554" t="s">
        <v>1100</v>
      </c>
      <c r="L99" s="554" t="s">
        <v>2658</v>
      </c>
      <c r="M99" s="554" t="s">
        <v>6735</v>
      </c>
    </row>
    <row r="100" spans="1:13" x14ac:dyDescent="0.35">
      <c r="A100" s="554" t="s">
        <v>6072</v>
      </c>
      <c r="B100" s="554" t="s">
        <v>1256</v>
      </c>
      <c r="C100" s="554" t="s">
        <v>778</v>
      </c>
      <c r="D100" s="554" t="s">
        <v>1178</v>
      </c>
      <c r="E100" s="554" t="s">
        <v>1101</v>
      </c>
      <c r="F100" s="554">
        <v>1</v>
      </c>
      <c r="G100" s="554" t="s">
        <v>1257</v>
      </c>
      <c r="H100" s="554" t="s">
        <v>1258</v>
      </c>
      <c r="J100" s="554" t="s">
        <v>61</v>
      </c>
      <c r="K100" s="554" t="s">
        <v>777</v>
      </c>
      <c r="L100" s="554" t="s">
        <v>6305</v>
      </c>
      <c r="M100" s="554" t="s">
        <v>6735</v>
      </c>
    </row>
    <row r="101" spans="1:13" x14ac:dyDescent="0.35">
      <c r="A101" s="554" t="s">
        <v>6072</v>
      </c>
      <c r="B101" s="554" t="s">
        <v>1256</v>
      </c>
      <c r="C101" s="554" t="s">
        <v>778</v>
      </c>
      <c r="D101" s="554" t="s">
        <v>1178</v>
      </c>
      <c r="E101" s="554" t="s">
        <v>61</v>
      </c>
      <c r="F101" s="554">
        <v>2</v>
      </c>
      <c r="G101" s="554" t="s">
        <v>1259</v>
      </c>
      <c r="H101" s="554" t="s">
        <v>1258</v>
      </c>
      <c r="J101" s="554" t="s">
        <v>1101</v>
      </c>
      <c r="K101" s="554" t="s">
        <v>761</v>
      </c>
      <c r="L101" s="554" t="s">
        <v>6305</v>
      </c>
      <c r="M101" s="554" t="s">
        <v>6735</v>
      </c>
    </row>
    <row r="102" spans="1:13" x14ac:dyDescent="0.35">
      <c r="A102" s="554" t="s">
        <v>6072</v>
      </c>
      <c r="B102" s="554" t="s">
        <v>1256</v>
      </c>
      <c r="C102" s="554" t="s">
        <v>778</v>
      </c>
      <c r="D102" s="554" t="s">
        <v>1178</v>
      </c>
      <c r="E102" s="554" t="s">
        <v>61</v>
      </c>
      <c r="F102" s="554">
        <v>3</v>
      </c>
      <c r="G102" s="554" t="s">
        <v>764</v>
      </c>
      <c r="H102" s="554" t="s">
        <v>1232</v>
      </c>
      <c r="J102" s="554" t="s">
        <v>1101</v>
      </c>
      <c r="K102" s="554" t="s">
        <v>763</v>
      </c>
      <c r="L102" s="554" t="s">
        <v>6305</v>
      </c>
      <c r="M102" s="554" t="s">
        <v>6735</v>
      </c>
    </row>
    <row r="103" spans="1:13" x14ac:dyDescent="0.35">
      <c r="A103" s="554" t="s">
        <v>6072</v>
      </c>
      <c r="B103" s="554" t="s">
        <v>1256</v>
      </c>
      <c r="C103" s="554" t="s">
        <v>778</v>
      </c>
      <c r="D103" s="554" t="s">
        <v>1178</v>
      </c>
      <c r="E103" s="554" t="s">
        <v>61</v>
      </c>
      <c r="F103" s="554">
        <v>4</v>
      </c>
      <c r="G103" s="554" t="s">
        <v>1203</v>
      </c>
      <c r="H103" s="554" t="s">
        <v>1260</v>
      </c>
      <c r="J103" s="554" t="s">
        <v>1101</v>
      </c>
      <c r="K103" s="554" t="s">
        <v>1100</v>
      </c>
      <c r="L103" s="554" t="s">
        <v>6305</v>
      </c>
      <c r="M103" s="554" t="s">
        <v>6735</v>
      </c>
    </row>
    <row r="104" spans="1:13" x14ac:dyDescent="0.35">
      <c r="A104" s="554" t="s">
        <v>6072</v>
      </c>
      <c r="B104" s="554" t="s">
        <v>1260</v>
      </c>
      <c r="C104" s="554" t="s">
        <v>1261</v>
      </c>
      <c r="D104" s="554" t="s">
        <v>1178</v>
      </c>
      <c r="E104" s="554" t="s">
        <v>61</v>
      </c>
      <c r="F104" s="554">
        <v>1</v>
      </c>
      <c r="G104" s="554" t="s">
        <v>1206</v>
      </c>
      <c r="H104" s="554" t="s">
        <v>1207</v>
      </c>
      <c r="J104" s="554" t="s">
        <v>1101</v>
      </c>
      <c r="K104" s="554" t="s">
        <v>1100</v>
      </c>
      <c r="L104" s="554" t="s">
        <v>2658</v>
      </c>
      <c r="M104" s="554" t="s">
        <v>6735</v>
      </c>
    </row>
    <row r="105" spans="1:13" x14ac:dyDescent="0.35">
      <c r="A105" s="554" t="s">
        <v>6072</v>
      </c>
      <c r="B105" s="554" t="s">
        <v>1260</v>
      </c>
      <c r="C105" s="554" t="s">
        <v>1261</v>
      </c>
      <c r="D105" s="554" t="s">
        <v>1178</v>
      </c>
      <c r="E105" s="554" t="s">
        <v>61</v>
      </c>
      <c r="F105" s="554">
        <v>2</v>
      </c>
      <c r="G105" s="554" t="s">
        <v>1208</v>
      </c>
      <c r="H105" s="554" t="s">
        <v>1209</v>
      </c>
      <c r="J105" s="554" t="s">
        <v>1101</v>
      </c>
      <c r="K105" s="554" t="s">
        <v>1100</v>
      </c>
      <c r="L105" s="554" t="s">
        <v>2658</v>
      </c>
      <c r="M105" s="554" t="s">
        <v>6735</v>
      </c>
    </row>
    <row r="106" spans="1:13" x14ac:dyDescent="0.35">
      <c r="A106" s="554" t="s">
        <v>6072</v>
      </c>
      <c r="B106" s="554" t="s">
        <v>1260</v>
      </c>
      <c r="C106" s="554" t="s">
        <v>1261</v>
      </c>
      <c r="D106" s="554" t="s">
        <v>1178</v>
      </c>
      <c r="E106" s="554" t="s">
        <v>1101</v>
      </c>
      <c r="F106" s="554">
        <v>3</v>
      </c>
      <c r="G106" s="554" t="s">
        <v>1203</v>
      </c>
      <c r="H106" s="554" t="s">
        <v>1256</v>
      </c>
      <c r="J106" s="554" t="s">
        <v>61</v>
      </c>
      <c r="K106" s="554" t="s">
        <v>1100</v>
      </c>
      <c r="L106" s="554" t="s">
        <v>2658</v>
      </c>
      <c r="M106" s="554" t="s">
        <v>6735</v>
      </c>
    </row>
    <row r="107" spans="1:13" x14ac:dyDescent="0.35">
      <c r="A107" s="554" t="s">
        <v>6072</v>
      </c>
      <c r="B107" s="554" t="s">
        <v>1262</v>
      </c>
      <c r="C107" s="554" t="s">
        <v>1251</v>
      </c>
      <c r="D107" s="554" t="s">
        <v>1212</v>
      </c>
      <c r="E107" s="554" t="s">
        <v>1101</v>
      </c>
      <c r="F107" s="554">
        <v>1</v>
      </c>
      <c r="G107" s="554" t="s">
        <v>1263</v>
      </c>
      <c r="H107" s="554" t="s">
        <v>1214</v>
      </c>
      <c r="J107" s="554" t="s">
        <v>61</v>
      </c>
      <c r="K107" s="554" t="s">
        <v>1100</v>
      </c>
      <c r="L107" s="554" t="s">
        <v>2658</v>
      </c>
      <c r="M107" s="554" t="s">
        <v>6737</v>
      </c>
    </row>
    <row r="108" spans="1:13" x14ac:dyDescent="0.35">
      <c r="A108" s="554" t="s">
        <v>6072</v>
      </c>
      <c r="B108" s="554" t="s">
        <v>1262</v>
      </c>
      <c r="C108" s="554" t="s">
        <v>1251</v>
      </c>
      <c r="D108" s="554" t="s">
        <v>1212</v>
      </c>
      <c r="E108" s="554" t="s">
        <v>61</v>
      </c>
      <c r="F108" s="554">
        <v>2</v>
      </c>
      <c r="G108" s="554" t="s">
        <v>1203</v>
      </c>
      <c r="H108" s="554">
        <v>15639</v>
      </c>
      <c r="J108" s="554" t="s">
        <v>1101</v>
      </c>
      <c r="K108" s="554" t="s">
        <v>1100</v>
      </c>
      <c r="L108" s="554" t="s">
        <v>2658</v>
      </c>
      <c r="M108" s="554" t="s">
        <v>6735</v>
      </c>
    </row>
    <row r="109" spans="1:13" x14ac:dyDescent="0.35">
      <c r="A109" s="554" t="s">
        <v>6072</v>
      </c>
      <c r="B109" s="554" t="s">
        <v>1264</v>
      </c>
      <c r="C109" s="554" t="s">
        <v>1255</v>
      </c>
      <c r="D109" s="554" t="s">
        <v>1212</v>
      </c>
      <c r="E109" s="554" t="s">
        <v>61</v>
      </c>
      <c r="F109" s="554">
        <v>1</v>
      </c>
      <c r="G109" s="554" t="s">
        <v>1206</v>
      </c>
      <c r="H109" s="554" t="s">
        <v>1207</v>
      </c>
      <c r="J109" s="554" t="s">
        <v>1101</v>
      </c>
      <c r="K109" s="554" t="s">
        <v>1100</v>
      </c>
      <c r="L109" s="554" t="s">
        <v>2658</v>
      </c>
      <c r="M109" s="554" t="s">
        <v>6735</v>
      </c>
    </row>
    <row r="110" spans="1:13" x14ac:dyDescent="0.35">
      <c r="A110" s="554" t="s">
        <v>6072</v>
      </c>
      <c r="B110" s="554" t="s">
        <v>1264</v>
      </c>
      <c r="C110" s="554" t="s">
        <v>1255</v>
      </c>
      <c r="D110" s="554" t="s">
        <v>1212</v>
      </c>
      <c r="E110" s="554" t="s">
        <v>61</v>
      </c>
      <c r="F110" s="554">
        <v>2</v>
      </c>
      <c r="G110" s="554" t="s">
        <v>1208</v>
      </c>
      <c r="H110" s="554" t="s">
        <v>1209</v>
      </c>
      <c r="J110" s="554" t="s">
        <v>1101</v>
      </c>
      <c r="K110" s="554" t="s">
        <v>1100</v>
      </c>
      <c r="L110" s="554" t="s">
        <v>2658</v>
      </c>
      <c r="M110" s="554" t="s">
        <v>6735</v>
      </c>
    </row>
    <row r="111" spans="1:13" x14ac:dyDescent="0.35">
      <c r="A111" s="554" t="s">
        <v>6072</v>
      </c>
      <c r="B111" s="554" t="s">
        <v>1264</v>
      </c>
      <c r="C111" s="554" t="s">
        <v>1255</v>
      </c>
      <c r="D111" s="554" t="s">
        <v>1212</v>
      </c>
      <c r="E111" s="554" t="s">
        <v>1101</v>
      </c>
      <c r="F111" s="554">
        <v>3</v>
      </c>
      <c r="G111" s="554" t="s">
        <v>1203</v>
      </c>
      <c r="H111" s="554" t="s">
        <v>1262</v>
      </c>
      <c r="J111" s="554" t="s">
        <v>61</v>
      </c>
      <c r="K111" s="554" t="s">
        <v>1100</v>
      </c>
      <c r="L111" s="554" t="s">
        <v>2658</v>
      </c>
      <c r="M111" s="554" t="s">
        <v>6735</v>
      </c>
    </row>
    <row r="112" spans="1:13" x14ac:dyDescent="0.35">
      <c r="A112" s="554" t="s">
        <v>6072</v>
      </c>
      <c r="B112" s="554" t="s">
        <v>1265</v>
      </c>
      <c r="C112" s="554" t="s">
        <v>1266</v>
      </c>
      <c r="D112" s="554" t="s">
        <v>1153</v>
      </c>
      <c r="E112" s="554" t="s">
        <v>1101</v>
      </c>
      <c r="F112" s="554">
        <v>1</v>
      </c>
      <c r="G112" s="554" t="s">
        <v>1267</v>
      </c>
      <c r="H112" s="554" t="s">
        <v>1268</v>
      </c>
      <c r="J112" s="554" t="s">
        <v>61</v>
      </c>
      <c r="K112" s="554" t="s">
        <v>1032</v>
      </c>
      <c r="L112" s="554" t="s">
        <v>6307</v>
      </c>
      <c r="M112" s="554" t="s">
        <v>6735</v>
      </c>
    </row>
    <row r="113" spans="1:13" x14ac:dyDescent="0.35">
      <c r="A113" s="554" t="s">
        <v>6072</v>
      </c>
      <c r="B113" s="554" t="s">
        <v>1265</v>
      </c>
      <c r="C113" s="554" t="s">
        <v>1266</v>
      </c>
      <c r="D113" s="554" t="s">
        <v>1153</v>
      </c>
      <c r="E113" s="554" t="s">
        <v>61</v>
      </c>
      <c r="F113" s="554">
        <v>2</v>
      </c>
      <c r="G113" s="554" t="s">
        <v>1269</v>
      </c>
      <c r="H113" s="554" t="s">
        <v>1270</v>
      </c>
      <c r="J113" s="554" t="s">
        <v>1101</v>
      </c>
      <c r="K113" s="554" t="s">
        <v>1073</v>
      </c>
      <c r="L113" s="554" t="s">
        <v>6307</v>
      </c>
      <c r="M113" s="554" t="s">
        <v>6735</v>
      </c>
    </row>
    <row r="114" spans="1:13" x14ac:dyDescent="0.35">
      <c r="A114" s="554" t="s">
        <v>6072</v>
      </c>
      <c r="B114" s="554" t="s">
        <v>1265</v>
      </c>
      <c r="C114" s="554" t="s">
        <v>1266</v>
      </c>
      <c r="D114" s="554" t="s">
        <v>1153</v>
      </c>
      <c r="E114" s="554" t="s">
        <v>61</v>
      </c>
      <c r="F114" s="554">
        <v>3</v>
      </c>
      <c r="G114" s="554" t="s">
        <v>1271</v>
      </c>
      <c r="H114" s="554" t="s">
        <v>1272</v>
      </c>
      <c r="J114" s="554" t="s">
        <v>1101</v>
      </c>
      <c r="K114" s="554" t="s">
        <v>1075</v>
      </c>
      <c r="L114" s="554" t="s">
        <v>6307</v>
      </c>
      <c r="M114" s="554" t="s">
        <v>6735</v>
      </c>
    </row>
    <row r="115" spans="1:13" x14ac:dyDescent="0.35">
      <c r="A115" s="554" t="s">
        <v>6072</v>
      </c>
      <c r="B115" s="554" t="s">
        <v>1273</v>
      </c>
      <c r="C115" s="554" t="s">
        <v>1037</v>
      </c>
      <c r="D115" s="554" t="s">
        <v>1274</v>
      </c>
      <c r="E115" s="554" t="s">
        <v>1101</v>
      </c>
      <c r="F115" s="554">
        <v>1</v>
      </c>
      <c r="G115" s="554" t="s">
        <v>1275</v>
      </c>
      <c r="H115" s="554" t="s">
        <v>1276</v>
      </c>
      <c r="J115" s="554" t="s">
        <v>61</v>
      </c>
      <c r="K115" s="554" t="s">
        <v>1036</v>
      </c>
      <c r="L115" s="554" t="s">
        <v>6310</v>
      </c>
      <c r="M115" s="554" t="s">
        <v>6735</v>
      </c>
    </row>
    <row r="116" spans="1:13" x14ac:dyDescent="0.35">
      <c r="A116" s="554" t="s">
        <v>6072</v>
      </c>
      <c r="B116" s="554" t="s">
        <v>1273</v>
      </c>
      <c r="C116" s="554" t="s">
        <v>1037</v>
      </c>
      <c r="D116" s="554" t="s">
        <v>1274</v>
      </c>
      <c r="E116" s="554" t="s">
        <v>61</v>
      </c>
      <c r="F116" s="554">
        <v>2</v>
      </c>
      <c r="G116" s="554" t="s">
        <v>1277</v>
      </c>
      <c r="H116" s="554" t="s">
        <v>1276</v>
      </c>
      <c r="J116" s="554" t="s">
        <v>1101</v>
      </c>
      <c r="K116" s="554" t="s">
        <v>1036</v>
      </c>
      <c r="L116" s="554" t="s">
        <v>6310</v>
      </c>
      <c r="M116" s="554" t="s">
        <v>6735</v>
      </c>
    </row>
    <row r="117" spans="1:13" x14ac:dyDescent="0.35">
      <c r="A117" s="554" t="s">
        <v>6072</v>
      </c>
      <c r="B117" s="554" t="s">
        <v>1273</v>
      </c>
      <c r="C117" s="554" t="s">
        <v>1037</v>
      </c>
      <c r="D117" s="554" t="s">
        <v>1274</v>
      </c>
      <c r="E117" s="554" t="s">
        <v>61</v>
      </c>
      <c r="F117" s="554">
        <v>3</v>
      </c>
      <c r="G117" s="554" t="s">
        <v>1278</v>
      </c>
      <c r="H117" s="554" t="s">
        <v>1276</v>
      </c>
      <c r="J117" s="554" t="s">
        <v>1101</v>
      </c>
      <c r="K117" s="554" t="s">
        <v>975</v>
      </c>
      <c r="L117" s="554" t="s">
        <v>6310</v>
      </c>
      <c r="M117" s="554" t="s">
        <v>6735</v>
      </c>
    </row>
    <row r="118" spans="1:13" x14ac:dyDescent="0.35">
      <c r="A118" s="554" t="s">
        <v>6072</v>
      </c>
      <c r="B118" s="554" t="s">
        <v>1273</v>
      </c>
      <c r="C118" s="554" t="s">
        <v>1037</v>
      </c>
      <c r="D118" s="554" t="s">
        <v>1274</v>
      </c>
      <c r="E118" s="554" t="s">
        <v>61</v>
      </c>
      <c r="F118" s="554">
        <v>4</v>
      </c>
      <c r="G118" s="554" t="s">
        <v>1279</v>
      </c>
      <c r="H118" s="554" t="s">
        <v>1280</v>
      </c>
      <c r="J118" s="554" t="s">
        <v>1101</v>
      </c>
      <c r="K118" s="554" t="s">
        <v>1100</v>
      </c>
      <c r="L118" s="554" t="s">
        <v>6310</v>
      </c>
      <c r="M118" s="554" t="s">
        <v>6735</v>
      </c>
    </row>
    <row r="119" spans="1:13" x14ac:dyDescent="0.35">
      <c r="A119" s="554" t="s">
        <v>6072</v>
      </c>
      <c r="B119" s="554" t="s">
        <v>1280</v>
      </c>
      <c r="C119" s="554" t="s">
        <v>1281</v>
      </c>
      <c r="D119" s="554" t="s">
        <v>1274</v>
      </c>
      <c r="E119" s="554" t="s">
        <v>61</v>
      </c>
      <c r="F119" s="554">
        <v>1</v>
      </c>
      <c r="G119" s="554" t="s">
        <v>1282</v>
      </c>
      <c r="H119" s="554" t="s">
        <v>1283</v>
      </c>
      <c r="J119" s="554" t="s">
        <v>1101</v>
      </c>
      <c r="K119" s="554" t="s">
        <v>1100</v>
      </c>
      <c r="L119" s="554" t="s">
        <v>6311</v>
      </c>
      <c r="M119" s="554" t="s">
        <v>6735</v>
      </c>
    </row>
    <row r="120" spans="1:13" x14ac:dyDescent="0.35">
      <c r="A120" s="554" t="s">
        <v>6072</v>
      </c>
      <c r="B120" s="554" t="s">
        <v>1280</v>
      </c>
      <c r="C120" s="554" t="s">
        <v>1281</v>
      </c>
      <c r="D120" s="554" t="s">
        <v>1274</v>
      </c>
      <c r="E120" s="554" t="s">
        <v>61</v>
      </c>
      <c r="F120" s="554">
        <v>2</v>
      </c>
      <c r="G120" s="554" t="s">
        <v>1284</v>
      </c>
      <c r="H120" s="554" t="s">
        <v>1285</v>
      </c>
      <c r="J120" s="554" t="s">
        <v>1101</v>
      </c>
      <c r="K120" s="554" t="s">
        <v>961</v>
      </c>
      <c r="L120" s="554" t="s">
        <v>6311</v>
      </c>
      <c r="M120" s="554" t="s">
        <v>6735</v>
      </c>
    </row>
    <row r="121" spans="1:13" x14ac:dyDescent="0.35">
      <c r="A121" s="554" t="s">
        <v>6072</v>
      </c>
      <c r="B121" s="554" t="s">
        <v>1280</v>
      </c>
      <c r="C121" s="554" t="s">
        <v>1281</v>
      </c>
      <c r="D121" s="554" t="s">
        <v>1274</v>
      </c>
      <c r="E121" s="554" t="s">
        <v>1101</v>
      </c>
      <c r="F121" s="554">
        <v>3</v>
      </c>
      <c r="G121" s="554" t="s">
        <v>1286</v>
      </c>
      <c r="H121" s="554" t="s">
        <v>1283</v>
      </c>
      <c r="J121" s="554" t="s">
        <v>61</v>
      </c>
      <c r="K121" s="554" t="s">
        <v>1100</v>
      </c>
      <c r="L121" s="554" t="s">
        <v>6311</v>
      </c>
      <c r="M121" s="554" t="s">
        <v>6735</v>
      </c>
    </row>
    <row r="122" spans="1:13" x14ac:dyDescent="0.35">
      <c r="A122" s="554" t="s">
        <v>6072</v>
      </c>
      <c r="B122" s="554" t="s">
        <v>1280</v>
      </c>
      <c r="C122" s="554" t="s">
        <v>1281</v>
      </c>
      <c r="D122" s="554" t="s">
        <v>1274</v>
      </c>
      <c r="E122" s="554" t="s">
        <v>61</v>
      </c>
      <c r="F122" s="554">
        <v>4</v>
      </c>
      <c r="G122" s="554" t="s">
        <v>1287</v>
      </c>
      <c r="H122" s="554" t="s">
        <v>1288</v>
      </c>
      <c r="J122" s="554" t="s">
        <v>1101</v>
      </c>
      <c r="K122" s="554" t="s">
        <v>973</v>
      </c>
      <c r="L122" s="554" t="s">
        <v>6311</v>
      </c>
      <c r="M122" s="554" t="s">
        <v>6735</v>
      </c>
    </row>
    <row r="123" spans="1:13" x14ac:dyDescent="0.35">
      <c r="A123" s="554" t="s">
        <v>6072</v>
      </c>
      <c r="B123" s="554" t="s">
        <v>1280</v>
      </c>
      <c r="C123" s="554" t="s">
        <v>1281</v>
      </c>
      <c r="D123" s="554" t="s">
        <v>1274</v>
      </c>
      <c r="E123" s="554" t="s">
        <v>1101</v>
      </c>
      <c r="F123" s="554">
        <v>5</v>
      </c>
      <c r="G123" s="554" t="s">
        <v>1279</v>
      </c>
      <c r="H123" s="554" t="s">
        <v>1273</v>
      </c>
      <c r="J123" s="554" t="s">
        <v>61</v>
      </c>
      <c r="K123" s="554" t="s">
        <v>1100</v>
      </c>
      <c r="L123" s="554" t="s">
        <v>6311</v>
      </c>
      <c r="M123" s="554" t="s">
        <v>6735</v>
      </c>
    </row>
    <row r="124" spans="1:13" x14ac:dyDescent="0.35">
      <c r="A124" s="554" t="s">
        <v>6072</v>
      </c>
      <c r="B124" s="554" t="s">
        <v>1289</v>
      </c>
      <c r="C124" s="554" t="s">
        <v>1052</v>
      </c>
      <c r="D124" s="554" t="s">
        <v>1274</v>
      </c>
      <c r="E124" s="554" t="s">
        <v>1101</v>
      </c>
      <c r="F124" s="554">
        <v>1</v>
      </c>
      <c r="G124" s="554" t="s">
        <v>1275</v>
      </c>
      <c r="H124" s="554" t="s">
        <v>1276</v>
      </c>
      <c r="J124" s="554" t="s">
        <v>61</v>
      </c>
      <c r="K124" s="554" t="s">
        <v>1051</v>
      </c>
      <c r="L124" s="554" t="s">
        <v>6312</v>
      </c>
      <c r="M124" s="554" t="s">
        <v>6735</v>
      </c>
    </row>
    <row r="125" spans="1:13" x14ac:dyDescent="0.35">
      <c r="A125" s="554" t="s">
        <v>6072</v>
      </c>
      <c r="B125" s="554" t="s">
        <v>1289</v>
      </c>
      <c r="C125" s="554" t="s">
        <v>1290</v>
      </c>
      <c r="D125" s="554" t="s">
        <v>1274</v>
      </c>
      <c r="E125" s="554" t="s">
        <v>61</v>
      </c>
      <c r="F125" s="554">
        <v>2</v>
      </c>
      <c r="G125" s="554" t="s">
        <v>1291</v>
      </c>
      <c r="H125" s="554" t="s">
        <v>1276</v>
      </c>
      <c r="J125" s="554" t="s">
        <v>1101</v>
      </c>
      <c r="K125" s="554" t="s">
        <v>1051</v>
      </c>
      <c r="L125" s="554" t="s">
        <v>6312</v>
      </c>
      <c r="M125" s="554" t="s">
        <v>6735</v>
      </c>
    </row>
    <row r="126" spans="1:13" x14ac:dyDescent="0.35">
      <c r="A126" s="554" t="s">
        <v>6072</v>
      </c>
      <c r="B126" s="554" t="s">
        <v>1289</v>
      </c>
      <c r="C126" s="554" t="s">
        <v>1290</v>
      </c>
      <c r="D126" s="554" t="s">
        <v>1274</v>
      </c>
      <c r="E126" s="554" t="s">
        <v>61</v>
      </c>
      <c r="F126" s="554">
        <v>3</v>
      </c>
      <c r="G126" s="554" t="s">
        <v>1292</v>
      </c>
      <c r="H126" s="554" t="s">
        <v>1276</v>
      </c>
      <c r="J126" s="554" t="s">
        <v>1101</v>
      </c>
      <c r="K126" s="554" t="s">
        <v>1000</v>
      </c>
      <c r="L126" s="554" t="s">
        <v>6312</v>
      </c>
      <c r="M126" s="554" t="s">
        <v>6735</v>
      </c>
    </row>
    <row r="127" spans="1:13" x14ac:dyDescent="0.35">
      <c r="A127" s="554" t="s">
        <v>6072</v>
      </c>
      <c r="B127" s="554" t="s">
        <v>1289</v>
      </c>
      <c r="C127" s="554" t="s">
        <v>1290</v>
      </c>
      <c r="D127" s="554" t="s">
        <v>1274</v>
      </c>
      <c r="E127" s="554" t="s">
        <v>61</v>
      </c>
      <c r="F127" s="554">
        <v>4</v>
      </c>
      <c r="G127" s="554" t="s">
        <v>1279</v>
      </c>
      <c r="H127" s="554" t="s">
        <v>1293</v>
      </c>
      <c r="J127" s="554" t="s">
        <v>1101</v>
      </c>
      <c r="K127" s="554" t="s">
        <v>1100</v>
      </c>
      <c r="L127" s="554" t="s">
        <v>6312</v>
      </c>
      <c r="M127" s="554" t="s">
        <v>6735</v>
      </c>
    </row>
    <row r="128" spans="1:13" x14ac:dyDescent="0.35">
      <c r="A128" s="554" t="s">
        <v>6072</v>
      </c>
      <c r="B128" s="554" t="s">
        <v>1293</v>
      </c>
      <c r="C128" s="554" t="s">
        <v>1294</v>
      </c>
      <c r="D128" s="554" t="s">
        <v>1274</v>
      </c>
      <c r="E128" s="554" t="s">
        <v>61</v>
      </c>
      <c r="F128" s="554">
        <v>1</v>
      </c>
      <c r="G128" s="554" t="s">
        <v>1282</v>
      </c>
      <c r="H128" s="554" t="s">
        <v>1283</v>
      </c>
      <c r="J128" s="554" t="s">
        <v>1101</v>
      </c>
      <c r="K128" s="554" t="s">
        <v>1100</v>
      </c>
      <c r="L128" s="554" t="s">
        <v>6313</v>
      </c>
      <c r="M128" s="554" t="s">
        <v>6735</v>
      </c>
    </row>
    <row r="129" spans="1:13" x14ac:dyDescent="0.35">
      <c r="A129" s="554" t="s">
        <v>6072</v>
      </c>
      <c r="B129" s="554" t="s">
        <v>1293</v>
      </c>
      <c r="C129" s="554" t="s">
        <v>1295</v>
      </c>
      <c r="D129" s="554" t="s">
        <v>1274</v>
      </c>
      <c r="E129" s="554" t="s">
        <v>61</v>
      </c>
      <c r="F129" s="554">
        <v>2</v>
      </c>
      <c r="G129" s="554" t="s">
        <v>1284</v>
      </c>
      <c r="H129" s="554" t="s">
        <v>1285</v>
      </c>
      <c r="J129" s="554" t="s">
        <v>1101</v>
      </c>
      <c r="K129" s="554" t="s">
        <v>996</v>
      </c>
      <c r="L129" s="554" t="s">
        <v>6313</v>
      </c>
      <c r="M129" s="554" t="s">
        <v>6735</v>
      </c>
    </row>
    <row r="130" spans="1:13" x14ac:dyDescent="0.35">
      <c r="A130" s="554" t="s">
        <v>6072</v>
      </c>
      <c r="B130" s="554" t="s">
        <v>1293</v>
      </c>
      <c r="C130" s="554" t="s">
        <v>1295</v>
      </c>
      <c r="D130" s="554" t="s">
        <v>1274</v>
      </c>
      <c r="E130" s="554" t="s">
        <v>1101</v>
      </c>
      <c r="F130" s="554">
        <v>3</v>
      </c>
      <c r="G130" s="554" t="s">
        <v>1286</v>
      </c>
      <c r="H130" s="554" t="s">
        <v>1283</v>
      </c>
      <c r="J130" s="554" t="s">
        <v>61</v>
      </c>
      <c r="K130" s="554" t="s">
        <v>1100</v>
      </c>
      <c r="L130" s="554" t="s">
        <v>6313</v>
      </c>
      <c r="M130" s="554" t="s">
        <v>6735</v>
      </c>
    </row>
    <row r="131" spans="1:13" x14ac:dyDescent="0.35">
      <c r="A131" s="554" t="s">
        <v>6072</v>
      </c>
      <c r="B131" s="554" t="s">
        <v>1293</v>
      </c>
      <c r="C131" s="554" t="s">
        <v>1295</v>
      </c>
      <c r="D131" s="554" t="s">
        <v>1274</v>
      </c>
      <c r="E131" s="554" t="s">
        <v>61</v>
      </c>
      <c r="F131" s="554">
        <v>4</v>
      </c>
      <c r="G131" s="554" t="s">
        <v>1287</v>
      </c>
      <c r="H131" s="554" t="s">
        <v>1288</v>
      </c>
      <c r="J131" s="554" t="s">
        <v>1101</v>
      </c>
      <c r="K131" s="554" t="s">
        <v>998</v>
      </c>
      <c r="L131" s="554" t="s">
        <v>6313</v>
      </c>
      <c r="M131" s="554" t="s">
        <v>6735</v>
      </c>
    </row>
    <row r="132" spans="1:13" x14ac:dyDescent="0.35">
      <c r="A132" s="554" t="s">
        <v>6072</v>
      </c>
      <c r="B132" s="554" t="s">
        <v>1293</v>
      </c>
      <c r="C132" s="554" t="s">
        <v>1295</v>
      </c>
      <c r="D132" s="554" t="s">
        <v>1274</v>
      </c>
      <c r="E132" s="554" t="s">
        <v>1101</v>
      </c>
      <c r="F132" s="554">
        <v>5</v>
      </c>
      <c r="G132" s="554" t="s">
        <v>1279</v>
      </c>
      <c r="H132" s="554" t="s">
        <v>1289</v>
      </c>
      <c r="J132" s="554" t="s">
        <v>61</v>
      </c>
      <c r="K132" s="554" t="s">
        <v>1100</v>
      </c>
      <c r="L132" s="554" t="s">
        <v>6313</v>
      </c>
      <c r="M132" s="554" t="s">
        <v>6735</v>
      </c>
    </row>
    <row r="133" spans="1:13" x14ac:dyDescent="0.35">
      <c r="A133" s="554" t="s">
        <v>6072</v>
      </c>
      <c r="B133" s="554" t="s">
        <v>1296</v>
      </c>
      <c r="C133" s="554" t="s">
        <v>1047</v>
      </c>
      <c r="D133" s="554" t="s">
        <v>1274</v>
      </c>
      <c r="E133" s="554" t="s">
        <v>1101</v>
      </c>
      <c r="F133" s="554">
        <v>1</v>
      </c>
      <c r="G133" s="554" t="s">
        <v>1275</v>
      </c>
      <c r="H133" s="554" t="s">
        <v>1276</v>
      </c>
      <c r="J133" s="554" t="s">
        <v>61</v>
      </c>
      <c r="K133" s="554" t="s">
        <v>1046</v>
      </c>
      <c r="L133" s="554" t="s">
        <v>6314</v>
      </c>
      <c r="M133" s="554" t="s">
        <v>6735</v>
      </c>
    </row>
    <row r="134" spans="1:13" x14ac:dyDescent="0.35">
      <c r="A134" s="554" t="s">
        <v>6072</v>
      </c>
      <c r="B134" s="554" t="s">
        <v>1296</v>
      </c>
      <c r="C134" s="554" t="s">
        <v>1047</v>
      </c>
      <c r="D134" s="554" t="s">
        <v>1274</v>
      </c>
      <c r="E134" s="554" t="s">
        <v>61</v>
      </c>
      <c r="F134" s="554">
        <v>2</v>
      </c>
      <c r="G134" s="554" t="s">
        <v>1279</v>
      </c>
      <c r="H134" s="554" t="s">
        <v>1297</v>
      </c>
      <c r="J134" s="554" t="s">
        <v>61</v>
      </c>
      <c r="K134" s="554" t="s">
        <v>1100</v>
      </c>
      <c r="L134" s="554" t="s">
        <v>6314</v>
      </c>
      <c r="M134" s="554" t="s">
        <v>6735</v>
      </c>
    </row>
    <row r="135" spans="1:13" x14ac:dyDescent="0.35">
      <c r="A135" s="554" t="s">
        <v>6072</v>
      </c>
      <c r="B135" s="554" t="s">
        <v>1297</v>
      </c>
      <c r="C135" s="554" t="s">
        <v>1298</v>
      </c>
      <c r="D135" s="554" t="s">
        <v>1274</v>
      </c>
      <c r="E135" s="554" t="s">
        <v>61</v>
      </c>
      <c r="F135" s="554">
        <v>1</v>
      </c>
      <c r="G135" s="554" t="s">
        <v>1282</v>
      </c>
      <c r="H135" s="554" t="s">
        <v>1283</v>
      </c>
      <c r="J135" s="554" t="s">
        <v>1101</v>
      </c>
      <c r="K135" s="554" t="s">
        <v>1100</v>
      </c>
      <c r="L135" s="554" t="s">
        <v>6315</v>
      </c>
      <c r="M135" s="554" t="s">
        <v>6735</v>
      </c>
    </row>
    <row r="136" spans="1:13" x14ac:dyDescent="0.35">
      <c r="A136" s="554" t="s">
        <v>6072</v>
      </c>
      <c r="B136" s="554" t="s">
        <v>1297</v>
      </c>
      <c r="C136" s="554" t="s">
        <v>1298</v>
      </c>
      <c r="D136" s="554" t="s">
        <v>1274</v>
      </c>
      <c r="E136" s="554" t="s">
        <v>61</v>
      </c>
      <c r="F136" s="554">
        <v>2</v>
      </c>
      <c r="G136" s="554" t="s">
        <v>1284</v>
      </c>
      <c r="H136" s="554" t="s">
        <v>1285</v>
      </c>
      <c r="J136" s="554" t="s">
        <v>1101</v>
      </c>
      <c r="K136" s="554" t="s">
        <v>969</v>
      </c>
      <c r="L136" s="554" t="s">
        <v>6315</v>
      </c>
      <c r="M136" s="554" t="s">
        <v>6735</v>
      </c>
    </row>
    <row r="137" spans="1:13" x14ac:dyDescent="0.35">
      <c r="A137" s="554" t="s">
        <v>6072</v>
      </c>
      <c r="B137" s="554" t="s">
        <v>1297</v>
      </c>
      <c r="C137" s="554" t="s">
        <v>1298</v>
      </c>
      <c r="D137" s="554" t="s">
        <v>1274</v>
      </c>
      <c r="E137" s="554" t="s">
        <v>1101</v>
      </c>
      <c r="F137" s="554">
        <v>3</v>
      </c>
      <c r="G137" s="554" t="s">
        <v>1286</v>
      </c>
      <c r="H137" s="554" t="s">
        <v>1283</v>
      </c>
      <c r="J137" s="554" t="s">
        <v>61</v>
      </c>
      <c r="K137" s="554" t="s">
        <v>1100</v>
      </c>
      <c r="L137" s="554" t="s">
        <v>6315</v>
      </c>
      <c r="M137" s="554" t="s">
        <v>6735</v>
      </c>
    </row>
    <row r="138" spans="1:13" x14ac:dyDescent="0.35">
      <c r="A138" s="554" t="s">
        <v>6072</v>
      </c>
      <c r="B138" s="554" t="s">
        <v>1297</v>
      </c>
      <c r="C138" s="554" t="s">
        <v>1298</v>
      </c>
      <c r="D138" s="554" t="s">
        <v>1274</v>
      </c>
      <c r="E138" s="554" t="s">
        <v>61</v>
      </c>
      <c r="F138" s="554">
        <v>4</v>
      </c>
      <c r="G138" s="554" t="s">
        <v>1287</v>
      </c>
      <c r="H138" s="554" t="s">
        <v>1288</v>
      </c>
      <c r="J138" s="554" t="s">
        <v>1101</v>
      </c>
      <c r="K138" s="554" t="s">
        <v>981</v>
      </c>
      <c r="L138" s="554" t="s">
        <v>6315</v>
      </c>
      <c r="M138" s="554" t="s">
        <v>6735</v>
      </c>
    </row>
    <row r="139" spans="1:13" x14ac:dyDescent="0.35">
      <c r="A139" s="554" t="s">
        <v>6072</v>
      </c>
      <c r="B139" s="554" t="s">
        <v>1297</v>
      </c>
      <c r="C139" s="554" t="s">
        <v>1298</v>
      </c>
      <c r="D139" s="554" t="s">
        <v>1274</v>
      </c>
      <c r="E139" s="554" t="s">
        <v>1101</v>
      </c>
      <c r="F139" s="554">
        <v>5</v>
      </c>
      <c r="G139" s="554" t="s">
        <v>1279</v>
      </c>
      <c r="H139" s="554" t="s">
        <v>1296</v>
      </c>
      <c r="J139" s="554" t="s">
        <v>1101</v>
      </c>
      <c r="K139" s="554" t="s">
        <v>1100</v>
      </c>
      <c r="L139" s="554" t="s">
        <v>6315</v>
      </c>
      <c r="M139" s="554" t="s">
        <v>6735</v>
      </c>
    </row>
    <row r="140" spans="1:13" x14ac:dyDescent="0.35">
      <c r="A140" s="554" t="s">
        <v>6072</v>
      </c>
      <c r="B140" s="554" t="s">
        <v>1299</v>
      </c>
      <c r="C140" s="554" t="s">
        <v>1300</v>
      </c>
      <c r="D140" s="554" t="s">
        <v>1274</v>
      </c>
      <c r="E140" s="554" t="s">
        <v>61</v>
      </c>
      <c r="F140" s="554">
        <v>1</v>
      </c>
      <c r="G140" s="554" t="s">
        <v>1279</v>
      </c>
      <c r="H140" s="554" t="s">
        <v>1301</v>
      </c>
      <c r="J140" s="554" t="s">
        <v>1101</v>
      </c>
      <c r="K140" s="554" t="s">
        <v>1053</v>
      </c>
      <c r="L140" s="554" t="s">
        <v>6317</v>
      </c>
      <c r="M140" s="554" t="s">
        <v>6735</v>
      </c>
    </row>
    <row r="141" spans="1:13" x14ac:dyDescent="0.35">
      <c r="A141" s="554" t="s">
        <v>6072</v>
      </c>
      <c r="B141" s="554" t="s">
        <v>1301</v>
      </c>
      <c r="C141" s="554" t="s">
        <v>1302</v>
      </c>
      <c r="D141" s="554" t="s">
        <v>1274</v>
      </c>
      <c r="E141" s="554" t="s">
        <v>61</v>
      </c>
      <c r="F141" s="554">
        <v>1</v>
      </c>
      <c r="G141" s="554" t="s">
        <v>1282</v>
      </c>
      <c r="H141" s="554" t="s">
        <v>1283</v>
      </c>
      <c r="J141" s="554" t="s">
        <v>1101</v>
      </c>
      <c r="K141" s="554" t="s">
        <v>1100</v>
      </c>
      <c r="L141" s="554" t="s">
        <v>6318</v>
      </c>
      <c r="M141" s="554" t="s">
        <v>6735</v>
      </c>
    </row>
    <row r="142" spans="1:13" x14ac:dyDescent="0.35">
      <c r="A142" s="554" t="s">
        <v>6072</v>
      </c>
      <c r="B142" s="554" t="s">
        <v>1301</v>
      </c>
      <c r="C142" s="554" t="s">
        <v>1302</v>
      </c>
      <c r="D142" s="554" t="s">
        <v>1274</v>
      </c>
      <c r="E142" s="554" t="s">
        <v>61</v>
      </c>
      <c r="F142" s="554">
        <v>2</v>
      </c>
      <c r="G142" s="554" t="s">
        <v>1284</v>
      </c>
      <c r="H142" s="554" t="s">
        <v>1285</v>
      </c>
      <c r="J142" s="554" t="s">
        <v>1101</v>
      </c>
      <c r="K142" s="554" t="s">
        <v>1003</v>
      </c>
      <c r="L142" s="554" t="s">
        <v>6318</v>
      </c>
      <c r="M142" s="554" t="s">
        <v>6735</v>
      </c>
    </row>
    <row r="143" spans="1:13" x14ac:dyDescent="0.35">
      <c r="A143" s="554" t="s">
        <v>6072</v>
      </c>
      <c r="B143" s="554" t="s">
        <v>1301</v>
      </c>
      <c r="C143" s="554" t="s">
        <v>1302</v>
      </c>
      <c r="D143" s="554" t="s">
        <v>1274</v>
      </c>
      <c r="E143" s="554" t="s">
        <v>1101</v>
      </c>
      <c r="F143" s="554">
        <v>3</v>
      </c>
      <c r="G143" s="554" t="s">
        <v>1286</v>
      </c>
      <c r="H143" s="554" t="s">
        <v>1283</v>
      </c>
      <c r="J143" s="554" t="s">
        <v>61</v>
      </c>
      <c r="K143" s="554" t="s">
        <v>1100</v>
      </c>
      <c r="L143" s="554" t="s">
        <v>6318</v>
      </c>
      <c r="M143" s="554" t="s">
        <v>6735</v>
      </c>
    </row>
    <row r="144" spans="1:13" x14ac:dyDescent="0.35">
      <c r="A144" s="554" t="s">
        <v>6072</v>
      </c>
      <c r="B144" s="554" t="s">
        <v>1301</v>
      </c>
      <c r="C144" s="554" t="s">
        <v>1302</v>
      </c>
      <c r="D144" s="554" t="s">
        <v>1274</v>
      </c>
      <c r="E144" s="554" t="s">
        <v>61</v>
      </c>
      <c r="F144" s="554">
        <v>4</v>
      </c>
      <c r="G144" s="554" t="s">
        <v>1303</v>
      </c>
      <c r="H144" s="554" t="s">
        <v>1288</v>
      </c>
      <c r="J144" s="554" t="s">
        <v>1101</v>
      </c>
      <c r="K144" s="554" t="s">
        <v>1005</v>
      </c>
      <c r="L144" s="554" t="s">
        <v>6318</v>
      </c>
      <c r="M144" s="554" t="s">
        <v>6735</v>
      </c>
    </row>
    <row r="145" spans="1:13" x14ac:dyDescent="0.35">
      <c r="A145" s="554" t="s">
        <v>6072</v>
      </c>
      <c r="B145" s="554" t="s">
        <v>1301</v>
      </c>
      <c r="C145" s="554" t="s">
        <v>1302</v>
      </c>
      <c r="D145" s="554" t="s">
        <v>1274</v>
      </c>
      <c r="E145" s="554" t="s">
        <v>1101</v>
      </c>
      <c r="F145" s="554">
        <v>5</v>
      </c>
      <c r="G145" s="554" t="s">
        <v>1279</v>
      </c>
      <c r="H145" s="554" t="s">
        <v>1299</v>
      </c>
      <c r="J145" s="554" t="s">
        <v>61</v>
      </c>
      <c r="K145" s="554" t="s">
        <v>1100</v>
      </c>
      <c r="L145" s="554" t="s">
        <v>6318</v>
      </c>
      <c r="M145" s="554" t="s">
        <v>6735</v>
      </c>
    </row>
    <row r="146" spans="1:13" x14ac:dyDescent="0.35">
      <c r="A146" s="554" t="s">
        <v>6072</v>
      </c>
      <c r="B146" s="554" t="s">
        <v>1304</v>
      </c>
      <c r="C146" s="554" t="s">
        <v>1305</v>
      </c>
      <c r="D146" s="554" t="s">
        <v>1306</v>
      </c>
      <c r="E146" s="554" t="s">
        <v>1101</v>
      </c>
      <c r="F146" s="554">
        <v>1</v>
      </c>
      <c r="G146" s="554" t="s">
        <v>1275</v>
      </c>
      <c r="H146" s="554" t="s">
        <v>1276</v>
      </c>
      <c r="J146" s="554" t="s">
        <v>61</v>
      </c>
      <c r="K146" s="554" t="s">
        <v>1038</v>
      </c>
      <c r="L146" s="554" t="s">
        <v>6320</v>
      </c>
      <c r="M146" s="554" t="s">
        <v>6735</v>
      </c>
    </row>
    <row r="147" spans="1:13" x14ac:dyDescent="0.35">
      <c r="A147" s="554" t="s">
        <v>6072</v>
      </c>
      <c r="B147" s="554" t="s">
        <v>1304</v>
      </c>
      <c r="C147" s="554" t="s">
        <v>1307</v>
      </c>
      <c r="D147" s="554" t="s">
        <v>1306</v>
      </c>
      <c r="E147" s="554" t="s">
        <v>61</v>
      </c>
      <c r="F147" s="554">
        <v>2</v>
      </c>
      <c r="G147" s="554" t="s">
        <v>1277</v>
      </c>
      <c r="H147" s="554" t="s">
        <v>1276</v>
      </c>
      <c r="J147" s="554" t="s">
        <v>1101</v>
      </c>
      <c r="K147" s="554" t="s">
        <v>1038</v>
      </c>
      <c r="L147" s="554" t="s">
        <v>6320</v>
      </c>
      <c r="M147" s="554" t="s">
        <v>6735</v>
      </c>
    </row>
    <row r="148" spans="1:13" x14ac:dyDescent="0.35">
      <c r="A148" s="554" t="s">
        <v>6072</v>
      </c>
      <c r="B148" s="554" t="s">
        <v>1304</v>
      </c>
      <c r="C148" s="554" t="s">
        <v>1307</v>
      </c>
      <c r="D148" s="554" t="s">
        <v>1306</v>
      </c>
      <c r="E148" s="554" t="s">
        <v>61</v>
      </c>
      <c r="F148" s="554">
        <v>3</v>
      </c>
      <c r="G148" s="554" t="s">
        <v>1278</v>
      </c>
      <c r="H148" s="554" t="s">
        <v>1276</v>
      </c>
      <c r="J148" s="554" t="s">
        <v>1101</v>
      </c>
      <c r="K148" s="554" t="s">
        <v>989</v>
      </c>
      <c r="L148" s="554" t="s">
        <v>6320</v>
      </c>
      <c r="M148" s="554" t="s">
        <v>6735</v>
      </c>
    </row>
    <row r="149" spans="1:13" x14ac:dyDescent="0.35">
      <c r="A149" s="554" t="s">
        <v>6072</v>
      </c>
      <c r="B149" s="554" t="s">
        <v>1304</v>
      </c>
      <c r="C149" s="554" t="s">
        <v>1307</v>
      </c>
      <c r="D149" s="554" t="s">
        <v>1306</v>
      </c>
      <c r="E149" s="554" t="s">
        <v>61</v>
      </c>
      <c r="F149" s="554">
        <v>4</v>
      </c>
      <c r="G149" s="554" t="s">
        <v>1279</v>
      </c>
      <c r="H149" s="554" t="s">
        <v>1308</v>
      </c>
      <c r="J149" s="554" t="s">
        <v>1101</v>
      </c>
      <c r="K149" s="554" t="s">
        <v>1100</v>
      </c>
      <c r="L149" s="554" t="s">
        <v>6320</v>
      </c>
      <c r="M149" s="554" t="s">
        <v>6735</v>
      </c>
    </row>
    <row r="150" spans="1:13" x14ac:dyDescent="0.35">
      <c r="A150" s="554" t="s">
        <v>6072</v>
      </c>
      <c r="B150" s="554" t="s">
        <v>1308</v>
      </c>
      <c r="C150" s="554" t="s">
        <v>1309</v>
      </c>
      <c r="D150" s="554" t="s">
        <v>1306</v>
      </c>
      <c r="E150" s="554" t="s">
        <v>61</v>
      </c>
      <c r="F150" s="554">
        <v>1</v>
      </c>
      <c r="G150" s="554" t="s">
        <v>1282</v>
      </c>
      <c r="H150" s="554" t="s">
        <v>1283</v>
      </c>
      <c r="J150" s="554" t="s">
        <v>1101</v>
      </c>
      <c r="K150" s="554" t="s">
        <v>1100</v>
      </c>
      <c r="L150" s="554" t="s">
        <v>6321</v>
      </c>
      <c r="M150" s="554" t="s">
        <v>6735</v>
      </c>
    </row>
    <row r="151" spans="1:13" x14ac:dyDescent="0.35">
      <c r="A151" s="554" t="s">
        <v>6072</v>
      </c>
      <c r="B151" s="554" t="s">
        <v>1308</v>
      </c>
      <c r="C151" s="554" t="s">
        <v>1310</v>
      </c>
      <c r="D151" s="554" t="s">
        <v>1306</v>
      </c>
      <c r="E151" s="554" t="s">
        <v>61</v>
      </c>
      <c r="F151" s="554">
        <v>2</v>
      </c>
      <c r="G151" s="554" t="s">
        <v>1284</v>
      </c>
      <c r="H151" s="554" t="s">
        <v>1285</v>
      </c>
      <c r="J151" s="554" t="s">
        <v>1101</v>
      </c>
      <c r="K151" s="554" t="s">
        <v>963</v>
      </c>
      <c r="L151" s="554" t="s">
        <v>6321</v>
      </c>
      <c r="M151" s="554" t="s">
        <v>6735</v>
      </c>
    </row>
    <row r="152" spans="1:13" x14ac:dyDescent="0.35">
      <c r="A152" s="554" t="s">
        <v>6072</v>
      </c>
      <c r="B152" s="554" t="s">
        <v>1308</v>
      </c>
      <c r="C152" s="554" t="s">
        <v>1310</v>
      </c>
      <c r="D152" s="554" t="s">
        <v>1306</v>
      </c>
      <c r="E152" s="554" t="s">
        <v>1101</v>
      </c>
      <c r="F152" s="554">
        <v>3</v>
      </c>
      <c r="G152" s="554" t="s">
        <v>1286</v>
      </c>
      <c r="H152" s="554" t="s">
        <v>1283</v>
      </c>
      <c r="J152" s="554" t="s">
        <v>61</v>
      </c>
      <c r="K152" s="554" t="s">
        <v>1100</v>
      </c>
      <c r="L152" s="554" t="s">
        <v>6321</v>
      </c>
      <c r="M152" s="554" t="s">
        <v>6735</v>
      </c>
    </row>
    <row r="153" spans="1:13" x14ac:dyDescent="0.35">
      <c r="A153" s="554" t="s">
        <v>6072</v>
      </c>
      <c r="B153" s="554" t="s">
        <v>1308</v>
      </c>
      <c r="C153" s="554" t="s">
        <v>1310</v>
      </c>
      <c r="D153" s="554" t="s">
        <v>1306</v>
      </c>
      <c r="E153" s="554" t="s">
        <v>61</v>
      </c>
      <c r="F153" s="554">
        <v>4</v>
      </c>
      <c r="G153" s="554" t="s">
        <v>1303</v>
      </c>
      <c r="H153" s="554" t="s">
        <v>1288</v>
      </c>
      <c r="J153" s="554" t="s">
        <v>1101</v>
      </c>
      <c r="K153" s="554" t="s">
        <v>991</v>
      </c>
      <c r="L153" s="554" t="s">
        <v>6321</v>
      </c>
      <c r="M153" s="554" t="s">
        <v>6735</v>
      </c>
    </row>
    <row r="154" spans="1:13" x14ac:dyDescent="0.35">
      <c r="A154" s="554" t="s">
        <v>6072</v>
      </c>
      <c r="B154" s="554" t="s">
        <v>1308</v>
      </c>
      <c r="C154" s="554" t="s">
        <v>1310</v>
      </c>
      <c r="D154" s="554" t="s">
        <v>1306</v>
      </c>
      <c r="E154" s="554" t="s">
        <v>1101</v>
      </c>
      <c r="F154" s="554">
        <v>5</v>
      </c>
      <c r="G154" s="554" t="s">
        <v>1279</v>
      </c>
      <c r="H154" s="554" t="s">
        <v>1304</v>
      </c>
      <c r="J154" s="554" t="s">
        <v>61</v>
      </c>
      <c r="K154" s="554" t="s">
        <v>1100</v>
      </c>
      <c r="L154" s="554" t="s">
        <v>6321</v>
      </c>
      <c r="M154" s="554" t="s">
        <v>6735</v>
      </c>
    </row>
    <row r="155" spans="1:13" x14ac:dyDescent="0.35">
      <c r="A155" s="554" t="s">
        <v>6072</v>
      </c>
      <c r="B155" s="554" t="s">
        <v>1311</v>
      </c>
      <c r="C155" s="554" t="s">
        <v>1041</v>
      </c>
      <c r="D155" s="554" t="s">
        <v>1274</v>
      </c>
      <c r="E155" s="554" t="s">
        <v>1101</v>
      </c>
      <c r="F155" s="554">
        <v>1</v>
      </c>
      <c r="G155" s="554" t="s">
        <v>1312</v>
      </c>
      <c r="H155" s="554" t="s">
        <v>1313</v>
      </c>
      <c r="J155" s="554" t="s">
        <v>61</v>
      </c>
      <c r="K155" s="554" t="s">
        <v>1040</v>
      </c>
      <c r="L155" s="554" t="s">
        <v>6323</v>
      </c>
      <c r="M155" s="554" t="s">
        <v>6735</v>
      </c>
    </row>
    <row r="156" spans="1:13" x14ac:dyDescent="0.35">
      <c r="A156" s="554" t="s">
        <v>6072</v>
      </c>
      <c r="B156" s="554" t="s">
        <v>1311</v>
      </c>
      <c r="C156" s="554" t="s">
        <v>1041</v>
      </c>
      <c r="D156" s="554" t="s">
        <v>1274</v>
      </c>
      <c r="E156" s="554" t="s">
        <v>61</v>
      </c>
      <c r="F156" s="554">
        <v>2</v>
      </c>
      <c r="G156" s="554" t="s">
        <v>1277</v>
      </c>
      <c r="H156" s="554" t="s">
        <v>1313</v>
      </c>
      <c r="J156" s="554" t="s">
        <v>1101</v>
      </c>
      <c r="K156" s="554" t="s">
        <v>985</v>
      </c>
      <c r="L156" s="554" t="s">
        <v>6323</v>
      </c>
      <c r="M156" s="554" t="s">
        <v>6735</v>
      </c>
    </row>
    <row r="157" spans="1:13" x14ac:dyDescent="0.35">
      <c r="A157" s="554" t="s">
        <v>6072</v>
      </c>
      <c r="B157" s="554" t="s">
        <v>1311</v>
      </c>
      <c r="C157" s="554" t="s">
        <v>1041</v>
      </c>
      <c r="D157" s="554" t="s">
        <v>1274</v>
      </c>
      <c r="E157" s="554" t="s">
        <v>61</v>
      </c>
      <c r="F157" s="554">
        <v>3</v>
      </c>
      <c r="G157" s="554" t="s">
        <v>1278</v>
      </c>
      <c r="H157" s="554" t="s">
        <v>1313</v>
      </c>
      <c r="J157" s="554" t="s">
        <v>1101</v>
      </c>
      <c r="K157" s="554" t="s">
        <v>1040</v>
      </c>
      <c r="L157" s="554" t="s">
        <v>6323</v>
      </c>
      <c r="M157" s="554" t="s">
        <v>6735</v>
      </c>
    </row>
    <row r="158" spans="1:13" x14ac:dyDescent="0.35">
      <c r="A158" s="554" t="s">
        <v>6072</v>
      </c>
      <c r="B158" s="554" t="s">
        <v>1311</v>
      </c>
      <c r="C158" s="554" t="s">
        <v>1041</v>
      </c>
      <c r="D158" s="554" t="s">
        <v>1274</v>
      </c>
      <c r="E158" s="554" t="s">
        <v>61</v>
      </c>
      <c r="F158" s="554">
        <v>4</v>
      </c>
      <c r="G158" s="554" t="s">
        <v>1279</v>
      </c>
      <c r="H158" s="554" t="s">
        <v>1314</v>
      </c>
      <c r="J158" s="554" t="s">
        <v>1101</v>
      </c>
      <c r="K158" s="554" t="s">
        <v>1100</v>
      </c>
      <c r="L158" s="554" t="s">
        <v>6323</v>
      </c>
      <c r="M158" s="554" t="s">
        <v>6735</v>
      </c>
    </row>
    <row r="159" spans="1:13" x14ac:dyDescent="0.35">
      <c r="A159" s="554" t="s">
        <v>6072</v>
      </c>
      <c r="B159" s="554" t="s">
        <v>1314</v>
      </c>
      <c r="C159" s="554" t="s">
        <v>1315</v>
      </c>
      <c r="D159" s="554" t="s">
        <v>1274</v>
      </c>
      <c r="E159" s="554" t="s">
        <v>61</v>
      </c>
      <c r="F159" s="554">
        <v>1</v>
      </c>
      <c r="G159" s="554" t="s">
        <v>1282</v>
      </c>
      <c r="H159" s="554" t="s">
        <v>1316</v>
      </c>
      <c r="J159" s="554" t="s">
        <v>1101</v>
      </c>
      <c r="K159" s="554" t="s">
        <v>1100</v>
      </c>
      <c r="L159" s="554" t="s">
        <v>6324</v>
      </c>
      <c r="M159" s="554" t="s">
        <v>6735</v>
      </c>
    </row>
    <row r="160" spans="1:13" x14ac:dyDescent="0.35">
      <c r="A160" s="554" t="s">
        <v>6072</v>
      </c>
      <c r="B160" s="554" t="s">
        <v>1314</v>
      </c>
      <c r="C160" s="554" t="s">
        <v>1315</v>
      </c>
      <c r="D160" s="554" t="s">
        <v>1274</v>
      </c>
      <c r="E160" s="554" t="s">
        <v>61</v>
      </c>
      <c r="F160" s="554">
        <v>2</v>
      </c>
      <c r="G160" s="554" t="s">
        <v>1284</v>
      </c>
      <c r="H160" s="554" t="s">
        <v>1317</v>
      </c>
      <c r="J160" s="554" t="s">
        <v>1101</v>
      </c>
      <c r="K160" s="554" t="s">
        <v>965</v>
      </c>
      <c r="L160" s="554" t="s">
        <v>6324</v>
      </c>
      <c r="M160" s="554" t="s">
        <v>6735</v>
      </c>
    </row>
    <row r="161" spans="1:13" x14ac:dyDescent="0.35">
      <c r="A161" s="554" t="s">
        <v>6072</v>
      </c>
      <c r="B161" s="554" t="s">
        <v>1314</v>
      </c>
      <c r="C161" s="554" t="s">
        <v>1315</v>
      </c>
      <c r="D161" s="554" t="s">
        <v>1274</v>
      </c>
      <c r="E161" s="554" t="s">
        <v>1101</v>
      </c>
      <c r="F161" s="554">
        <v>3</v>
      </c>
      <c r="G161" s="554" t="s">
        <v>1286</v>
      </c>
      <c r="H161" s="554" t="s">
        <v>1316</v>
      </c>
      <c r="J161" s="554" t="s">
        <v>61</v>
      </c>
      <c r="K161" s="554" t="s">
        <v>1100</v>
      </c>
      <c r="L161" s="554" t="s">
        <v>6324</v>
      </c>
      <c r="M161" s="554" t="s">
        <v>6735</v>
      </c>
    </row>
    <row r="162" spans="1:13" x14ac:dyDescent="0.35">
      <c r="A162" s="554" t="s">
        <v>6072</v>
      </c>
      <c r="B162" s="554" t="s">
        <v>1314</v>
      </c>
      <c r="C162" s="554" t="s">
        <v>1315</v>
      </c>
      <c r="D162" s="554" t="s">
        <v>1274</v>
      </c>
      <c r="E162" s="554" t="s">
        <v>61</v>
      </c>
      <c r="F162" s="554">
        <v>4</v>
      </c>
      <c r="G162" s="554" t="s">
        <v>1303</v>
      </c>
      <c r="H162" s="554" t="s">
        <v>1317</v>
      </c>
      <c r="J162" s="554" t="s">
        <v>1101</v>
      </c>
      <c r="K162" s="554" t="s">
        <v>977</v>
      </c>
      <c r="L162" s="554" t="s">
        <v>6324</v>
      </c>
      <c r="M162" s="554" t="s">
        <v>6735</v>
      </c>
    </row>
    <row r="163" spans="1:13" x14ac:dyDescent="0.35">
      <c r="A163" s="554" t="s">
        <v>6072</v>
      </c>
      <c r="B163" s="554" t="s">
        <v>1314</v>
      </c>
      <c r="C163" s="554" t="s">
        <v>1315</v>
      </c>
      <c r="D163" s="554" t="s">
        <v>1274</v>
      </c>
      <c r="E163" s="554" t="s">
        <v>1101</v>
      </c>
      <c r="F163" s="554">
        <v>5</v>
      </c>
      <c r="G163" s="554" t="s">
        <v>1279</v>
      </c>
      <c r="H163" s="554" t="s">
        <v>1311</v>
      </c>
      <c r="J163" s="554" t="s">
        <v>61</v>
      </c>
      <c r="K163" s="554" t="s">
        <v>1100</v>
      </c>
      <c r="L163" s="554" t="s">
        <v>6324</v>
      </c>
      <c r="M163" s="554" t="s">
        <v>6735</v>
      </c>
    </row>
    <row r="164" spans="1:13" x14ac:dyDescent="0.35">
      <c r="A164" s="554" t="s">
        <v>6072</v>
      </c>
      <c r="B164" s="554" t="s">
        <v>1319</v>
      </c>
      <c r="C164" s="554" t="s">
        <v>1049</v>
      </c>
      <c r="D164" s="554" t="s">
        <v>1274</v>
      </c>
      <c r="E164" s="554" t="s">
        <v>1101</v>
      </c>
      <c r="F164" s="554">
        <v>1</v>
      </c>
      <c r="G164" s="554" t="s">
        <v>1275</v>
      </c>
      <c r="H164" s="554" t="s">
        <v>1276</v>
      </c>
      <c r="J164" s="554" t="s">
        <v>61</v>
      </c>
      <c r="K164" s="554" t="s">
        <v>1048</v>
      </c>
      <c r="L164" s="554" t="s">
        <v>6326</v>
      </c>
      <c r="M164" s="554" t="s">
        <v>6735</v>
      </c>
    </row>
    <row r="165" spans="1:13" x14ac:dyDescent="0.35">
      <c r="A165" s="554" t="s">
        <v>6072</v>
      </c>
      <c r="B165" s="554" t="s">
        <v>1319</v>
      </c>
      <c r="C165" s="554" t="s">
        <v>1049</v>
      </c>
      <c r="D165" s="554" t="s">
        <v>1274</v>
      </c>
      <c r="E165" s="554" t="s">
        <v>61</v>
      </c>
      <c r="F165" s="554">
        <v>2</v>
      </c>
      <c r="G165" s="554" t="s">
        <v>1277</v>
      </c>
      <c r="H165" s="554" t="s">
        <v>1276</v>
      </c>
      <c r="J165" s="554" t="s">
        <v>1101</v>
      </c>
      <c r="K165" s="554" t="s">
        <v>1048</v>
      </c>
      <c r="L165" s="554" t="s">
        <v>6326</v>
      </c>
      <c r="M165" s="554" t="s">
        <v>6735</v>
      </c>
    </row>
    <row r="166" spans="1:13" x14ac:dyDescent="0.35">
      <c r="A166" s="554" t="s">
        <v>6072</v>
      </c>
      <c r="B166" s="554" t="s">
        <v>1319</v>
      </c>
      <c r="C166" s="554" t="s">
        <v>1049</v>
      </c>
      <c r="D166" s="554" t="s">
        <v>1274</v>
      </c>
      <c r="E166" s="554" t="s">
        <v>61</v>
      </c>
      <c r="F166" s="554">
        <v>3</v>
      </c>
      <c r="G166" s="554" t="s">
        <v>1278</v>
      </c>
      <c r="H166" s="554" t="s">
        <v>1276</v>
      </c>
      <c r="J166" s="554" t="s">
        <v>1101</v>
      </c>
      <c r="K166" s="554" t="s">
        <v>987</v>
      </c>
      <c r="L166" s="554" t="s">
        <v>6326</v>
      </c>
      <c r="M166" s="554" t="s">
        <v>6735</v>
      </c>
    </row>
    <row r="167" spans="1:13" x14ac:dyDescent="0.35">
      <c r="A167" s="554" t="s">
        <v>6072</v>
      </c>
      <c r="B167" s="554" t="s">
        <v>1320</v>
      </c>
      <c r="C167" s="554" t="s">
        <v>1321</v>
      </c>
      <c r="D167" s="554" t="s">
        <v>1274</v>
      </c>
      <c r="E167" s="554" t="s">
        <v>61</v>
      </c>
      <c r="F167" s="554">
        <v>1</v>
      </c>
      <c r="G167" s="554" t="s">
        <v>1282</v>
      </c>
      <c r="H167" s="554" t="s">
        <v>1283</v>
      </c>
      <c r="J167" s="554" t="s">
        <v>1101</v>
      </c>
      <c r="K167" s="554" t="s">
        <v>1100</v>
      </c>
      <c r="L167" s="554" t="s">
        <v>6327</v>
      </c>
      <c r="M167" s="554" t="s">
        <v>6735</v>
      </c>
    </row>
    <row r="168" spans="1:13" x14ac:dyDescent="0.35">
      <c r="A168" s="554" t="s">
        <v>6072</v>
      </c>
      <c r="B168" s="554" t="s">
        <v>1320</v>
      </c>
      <c r="C168" s="554" t="s">
        <v>1321</v>
      </c>
      <c r="D168" s="554" t="s">
        <v>1274</v>
      </c>
      <c r="E168" s="554" t="s">
        <v>61</v>
      </c>
      <c r="F168" s="554">
        <v>2</v>
      </c>
      <c r="G168" s="554" t="s">
        <v>1284</v>
      </c>
      <c r="H168" s="554" t="s">
        <v>1285</v>
      </c>
      <c r="J168" s="554" t="s">
        <v>1101</v>
      </c>
      <c r="K168" s="554" t="s">
        <v>971</v>
      </c>
      <c r="L168" s="554" t="s">
        <v>6327</v>
      </c>
      <c r="M168" s="554" t="s">
        <v>6735</v>
      </c>
    </row>
    <row r="169" spans="1:13" x14ac:dyDescent="0.35">
      <c r="A169" s="554" t="s">
        <v>6072</v>
      </c>
      <c r="B169" s="554" t="s">
        <v>1320</v>
      </c>
      <c r="C169" s="554" t="s">
        <v>1321</v>
      </c>
      <c r="D169" s="554" t="s">
        <v>1274</v>
      </c>
      <c r="E169" s="554" t="s">
        <v>1101</v>
      </c>
      <c r="F169" s="554">
        <v>3</v>
      </c>
      <c r="G169" s="554" t="s">
        <v>1286</v>
      </c>
      <c r="H169" s="554" t="s">
        <v>1283</v>
      </c>
      <c r="J169" s="554" t="s">
        <v>61</v>
      </c>
      <c r="K169" s="554" t="s">
        <v>1100</v>
      </c>
      <c r="L169" s="554" t="s">
        <v>6327</v>
      </c>
      <c r="M169" s="554" t="s">
        <v>6735</v>
      </c>
    </row>
    <row r="170" spans="1:13" x14ac:dyDescent="0.35">
      <c r="A170" s="554" t="s">
        <v>6072</v>
      </c>
      <c r="B170" s="554" t="s">
        <v>1320</v>
      </c>
      <c r="C170" s="554" t="s">
        <v>1321</v>
      </c>
      <c r="D170" s="554" t="s">
        <v>1274</v>
      </c>
      <c r="E170" s="554" t="s">
        <v>61</v>
      </c>
      <c r="F170" s="554">
        <v>4</v>
      </c>
      <c r="G170" s="554" t="s">
        <v>1303</v>
      </c>
      <c r="H170" s="554" t="s">
        <v>1288</v>
      </c>
      <c r="J170" s="554" t="s">
        <v>1101</v>
      </c>
      <c r="K170" s="554" t="s">
        <v>983</v>
      </c>
      <c r="L170" s="554" t="s">
        <v>6327</v>
      </c>
      <c r="M170" s="554" t="s">
        <v>6735</v>
      </c>
    </row>
    <row r="171" spans="1:13" x14ac:dyDescent="0.35">
      <c r="A171" s="554" t="s">
        <v>6072</v>
      </c>
      <c r="B171" s="554" t="s">
        <v>1320</v>
      </c>
      <c r="C171" s="554" t="s">
        <v>1321</v>
      </c>
      <c r="D171" s="554" t="s">
        <v>1274</v>
      </c>
      <c r="E171" s="554" t="s">
        <v>1101</v>
      </c>
      <c r="F171" s="554">
        <v>5</v>
      </c>
      <c r="G171" s="554" t="s">
        <v>1279</v>
      </c>
      <c r="H171" s="554" t="s">
        <v>1319</v>
      </c>
      <c r="J171" s="554" t="s">
        <v>61</v>
      </c>
      <c r="K171" s="554" t="s">
        <v>1100</v>
      </c>
      <c r="L171" s="554" t="s">
        <v>6327</v>
      </c>
      <c r="M171" s="554" t="s">
        <v>6735</v>
      </c>
    </row>
    <row r="172" spans="1:13" x14ac:dyDescent="0.35">
      <c r="A172" s="554" t="s">
        <v>6072</v>
      </c>
      <c r="B172" s="554" t="s">
        <v>1322</v>
      </c>
      <c r="C172" s="554" t="s">
        <v>1323</v>
      </c>
      <c r="D172" s="554" t="s">
        <v>1324</v>
      </c>
      <c r="E172" s="554" t="s">
        <v>1101</v>
      </c>
      <c r="F172" s="554">
        <v>1</v>
      </c>
      <c r="G172" s="554" t="s">
        <v>1275</v>
      </c>
      <c r="H172" s="554" t="s">
        <v>1276</v>
      </c>
      <c r="J172" s="554" t="s">
        <v>61</v>
      </c>
      <c r="K172" s="554" t="s">
        <v>1042</v>
      </c>
      <c r="L172" s="554" t="s">
        <v>6329</v>
      </c>
      <c r="M172" s="554" t="s">
        <v>6735</v>
      </c>
    </row>
    <row r="173" spans="1:13" x14ac:dyDescent="0.35">
      <c r="A173" s="554" t="s">
        <v>6072</v>
      </c>
      <c r="B173" s="554" t="s">
        <v>1322</v>
      </c>
      <c r="C173" s="554" t="s">
        <v>1323</v>
      </c>
      <c r="D173" s="554" t="s">
        <v>1324</v>
      </c>
      <c r="E173" s="554" t="s">
        <v>61</v>
      </c>
      <c r="F173" s="554">
        <v>2</v>
      </c>
      <c r="G173" s="554" t="s">
        <v>1277</v>
      </c>
      <c r="H173" s="554" t="s">
        <v>1276</v>
      </c>
      <c r="J173" s="554" t="s">
        <v>1101</v>
      </c>
      <c r="K173" s="554" t="s">
        <v>1042</v>
      </c>
      <c r="L173" s="554" t="s">
        <v>6329</v>
      </c>
      <c r="M173" s="554" t="s">
        <v>6735</v>
      </c>
    </row>
    <row r="174" spans="1:13" x14ac:dyDescent="0.35">
      <c r="A174" s="554" t="s">
        <v>6072</v>
      </c>
      <c r="B174" s="554" t="s">
        <v>1322</v>
      </c>
      <c r="C174" s="554" t="s">
        <v>1323</v>
      </c>
      <c r="D174" s="554" t="s">
        <v>1324</v>
      </c>
      <c r="E174" s="554" t="s">
        <v>61</v>
      </c>
      <c r="F174" s="554">
        <v>3</v>
      </c>
      <c r="G174" s="554" t="s">
        <v>1278</v>
      </c>
      <c r="H174" s="554" t="s">
        <v>1276</v>
      </c>
      <c r="J174" s="554" t="s">
        <v>1101</v>
      </c>
      <c r="K174" s="554" t="s">
        <v>993</v>
      </c>
      <c r="L174" s="554" t="s">
        <v>6329</v>
      </c>
      <c r="M174" s="554" t="s">
        <v>6735</v>
      </c>
    </row>
    <row r="175" spans="1:13" x14ac:dyDescent="0.35">
      <c r="A175" s="554" t="s">
        <v>6072</v>
      </c>
      <c r="B175" s="554" t="s">
        <v>1322</v>
      </c>
      <c r="C175" s="554" t="s">
        <v>1323</v>
      </c>
      <c r="D175" s="554" t="s">
        <v>1324</v>
      </c>
      <c r="E175" s="554" t="s">
        <v>61</v>
      </c>
      <c r="F175" s="554">
        <v>4</v>
      </c>
      <c r="G175" s="554" t="s">
        <v>1279</v>
      </c>
      <c r="H175" s="554" t="s">
        <v>1325</v>
      </c>
      <c r="J175" s="554" t="s">
        <v>1101</v>
      </c>
      <c r="K175" s="554" t="s">
        <v>1100</v>
      </c>
      <c r="L175" s="554" t="s">
        <v>6329</v>
      </c>
      <c r="M175" s="554" t="s">
        <v>6735</v>
      </c>
    </row>
    <row r="176" spans="1:13" x14ac:dyDescent="0.35">
      <c r="A176" s="554" t="s">
        <v>6072</v>
      </c>
      <c r="B176" s="554" t="s">
        <v>1325</v>
      </c>
      <c r="C176" s="554" t="s">
        <v>1326</v>
      </c>
      <c r="D176" s="554" t="s">
        <v>1324</v>
      </c>
      <c r="E176" s="554" t="s">
        <v>61</v>
      </c>
      <c r="F176" s="554">
        <v>1</v>
      </c>
      <c r="G176" s="554" t="s">
        <v>1282</v>
      </c>
      <c r="H176" s="554" t="s">
        <v>1283</v>
      </c>
      <c r="J176" s="554" t="s">
        <v>1101</v>
      </c>
      <c r="K176" s="554" t="s">
        <v>1100</v>
      </c>
      <c r="L176" s="554" t="s">
        <v>6330</v>
      </c>
      <c r="M176" s="554" t="s">
        <v>6735</v>
      </c>
    </row>
    <row r="177" spans="1:13" x14ac:dyDescent="0.35">
      <c r="A177" s="554" t="s">
        <v>6072</v>
      </c>
      <c r="B177" s="554" t="s">
        <v>1325</v>
      </c>
      <c r="C177" s="554" t="s">
        <v>1326</v>
      </c>
      <c r="D177" s="554" t="s">
        <v>1324</v>
      </c>
      <c r="E177" s="554" t="s">
        <v>61</v>
      </c>
      <c r="F177" s="554">
        <v>2</v>
      </c>
      <c r="G177" s="554" t="s">
        <v>1284</v>
      </c>
      <c r="H177" s="554" t="s">
        <v>1285</v>
      </c>
      <c r="J177" s="554" t="s">
        <v>1101</v>
      </c>
      <c r="K177" s="554" t="s">
        <v>967</v>
      </c>
      <c r="L177" s="554" t="s">
        <v>6330</v>
      </c>
      <c r="M177" s="554" t="s">
        <v>6735</v>
      </c>
    </row>
    <row r="178" spans="1:13" x14ac:dyDescent="0.35">
      <c r="A178" s="554" t="s">
        <v>6072</v>
      </c>
      <c r="B178" s="554" t="s">
        <v>1325</v>
      </c>
      <c r="C178" s="554" t="s">
        <v>1326</v>
      </c>
      <c r="D178" s="554" t="s">
        <v>1324</v>
      </c>
      <c r="E178" s="554" t="s">
        <v>1101</v>
      </c>
      <c r="F178" s="554">
        <v>3</v>
      </c>
      <c r="G178" s="554" t="s">
        <v>1286</v>
      </c>
      <c r="H178" s="554" t="s">
        <v>1283</v>
      </c>
      <c r="J178" s="554" t="s">
        <v>61</v>
      </c>
      <c r="K178" s="554" t="s">
        <v>1100</v>
      </c>
      <c r="L178" s="554" t="s">
        <v>6330</v>
      </c>
      <c r="M178" s="554" t="s">
        <v>6735</v>
      </c>
    </row>
    <row r="179" spans="1:13" x14ac:dyDescent="0.35">
      <c r="A179" s="554" t="s">
        <v>6072</v>
      </c>
      <c r="B179" s="554" t="s">
        <v>1325</v>
      </c>
      <c r="C179" s="554" t="s">
        <v>1326</v>
      </c>
      <c r="D179" s="554" t="s">
        <v>1324</v>
      </c>
      <c r="E179" s="554" t="s">
        <v>61</v>
      </c>
      <c r="F179" s="554">
        <v>4</v>
      </c>
      <c r="G179" s="554" t="s">
        <v>1303</v>
      </c>
      <c r="H179" s="554" t="s">
        <v>1288</v>
      </c>
      <c r="J179" s="554" t="s">
        <v>1101</v>
      </c>
      <c r="K179" s="554" t="s">
        <v>979</v>
      </c>
      <c r="L179" s="554" t="s">
        <v>6330</v>
      </c>
      <c r="M179" s="554" t="s">
        <v>6735</v>
      </c>
    </row>
    <row r="180" spans="1:13" x14ac:dyDescent="0.35">
      <c r="A180" s="554" t="s">
        <v>6072</v>
      </c>
      <c r="B180" s="554" t="s">
        <v>1325</v>
      </c>
      <c r="C180" s="554" t="s">
        <v>1326</v>
      </c>
      <c r="D180" s="554" t="s">
        <v>1324</v>
      </c>
      <c r="E180" s="554" t="s">
        <v>1101</v>
      </c>
      <c r="F180" s="554">
        <v>5</v>
      </c>
      <c r="G180" s="554" t="s">
        <v>1279</v>
      </c>
      <c r="H180" s="554" t="s">
        <v>1322</v>
      </c>
      <c r="J180" s="554" t="s">
        <v>61</v>
      </c>
      <c r="K180" s="554" t="s">
        <v>1100</v>
      </c>
      <c r="L180" s="554" t="s">
        <v>6330</v>
      </c>
      <c r="M180" s="554" t="s">
        <v>6735</v>
      </c>
    </row>
    <row r="181" spans="1:13" x14ac:dyDescent="0.35">
      <c r="A181" s="554" t="s">
        <v>6072</v>
      </c>
      <c r="B181" s="554" t="s">
        <v>1327</v>
      </c>
      <c r="C181" s="554" t="s">
        <v>1328</v>
      </c>
      <c r="D181" s="554" t="s">
        <v>1329</v>
      </c>
      <c r="E181" s="554" t="s">
        <v>1101</v>
      </c>
      <c r="F181" s="554">
        <v>1</v>
      </c>
      <c r="G181" s="554" t="s">
        <v>1330</v>
      </c>
      <c r="H181" s="554" t="s">
        <v>1276</v>
      </c>
      <c r="J181" s="554" t="s">
        <v>61</v>
      </c>
      <c r="K181" s="554" t="s">
        <v>1100</v>
      </c>
      <c r="L181" s="554" t="s">
        <v>2658</v>
      </c>
      <c r="M181" s="554" t="s">
        <v>6735</v>
      </c>
    </row>
    <row r="182" spans="1:13" x14ac:dyDescent="0.35">
      <c r="A182" s="554" t="s">
        <v>6072</v>
      </c>
      <c r="B182" s="554" t="s">
        <v>1327</v>
      </c>
      <c r="C182" s="554" t="s">
        <v>1328</v>
      </c>
      <c r="D182" s="554" t="s">
        <v>1329</v>
      </c>
      <c r="E182" s="554" t="s">
        <v>61</v>
      </c>
      <c r="F182" s="554">
        <v>2</v>
      </c>
      <c r="G182" s="554" t="s">
        <v>1279</v>
      </c>
      <c r="H182" s="554" t="s">
        <v>1331</v>
      </c>
      <c r="J182" s="554" t="s">
        <v>61</v>
      </c>
      <c r="K182" s="554" t="s">
        <v>1100</v>
      </c>
      <c r="L182" s="554" t="s">
        <v>2658</v>
      </c>
      <c r="M182" s="554" t="s">
        <v>6735</v>
      </c>
    </row>
    <row r="183" spans="1:13" x14ac:dyDescent="0.35">
      <c r="A183" s="554" t="s">
        <v>6072</v>
      </c>
      <c r="B183" s="554" t="s">
        <v>1331</v>
      </c>
      <c r="C183" s="554" t="s">
        <v>1332</v>
      </c>
      <c r="D183" s="554" t="s">
        <v>1329</v>
      </c>
      <c r="E183" s="554" t="s">
        <v>61</v>
      </c>
      <c r="F183" s="554">
        <v>1</v>
      </c>
      <c r="G183" s="554" t="s">
        <v>1282</v>
      </c>
      <c r="H183" s="554" t="s">
        <v>1283</v>
      </c>
      <c r="J183" s="554" t="s">
        <v>1101</v>
      </c>
      <c r="K183" s="554" t="s">
        <v>1100</v>
      </c>
      <c r="L183" s="554" t="s">
        <v>2658</v>
      </c>
      <c r="M183" s="554" t="s">
        <v>6735</v>
      </c>
    </row>
    <row r="184" spans="1:13" x14ac:dyDescent="0.35">
      <c r="A184" s="554" t="s">
        <v>6072</v>
      </c>
      <c r="B184" s="554" t="s">
        <v>1331</v>
      </c>
      <c r="C184" s="554" t="s">
        <v>1332</v>
      </c>
      <c r="D184" s="554" t="s">
        <v>1329</v>
      </c>
      <c r="E184" s="554" t="s">
        <v>61</v>
      </c>
      <c r="F184" s="554">
        <v>2</v>
      </c>
      <c r="G184" s="554" t="s">
        <v>1333</v>
      </c>
      <c r="H184" s="554" t="s">
        <v>1288</v>
      </c>
      <c r="J184" s="554" t="s">
        <v>1101</v>
      </c>
      <c r="K184" s="554" t="s">
        <v>1100</v>
      </c>
      <c r="L184" s="554" t="s">
        <v>2658</v>
      </c>
      <c r="M184" s="554" t="s">
        <v>6735</v>
      </c>
    </row>
    <row r="185" spans="1:13" x14ac:dyDescent="0.35">
      <c r="A185" s="554" t="s">
        <v>6072</v>
      </c>
      <c r="B185" s="554" t="s">
        <v>1331</v>
      </c>
      <c r="C185" s="554" t="s">
        <v>1332</v>
      </c>
      <c r="D185" s="554" t="s">
        <v>1329</v>
      </c>
      <c r="E185" s="554" t="s">
        <v>1101</v>
      </c>
      <c r="F185" s="554">
        <v>3</v>
      </c>
      <c r="G185" s="554" t="s">
        <v>1286</v>
      </c>
      <c r="H185" s="554" t="s">
        <v>1283</v>
      </c>
      <c r="J185" s="554" t="s">
        <v>61</v>
      </c>
      <c r="K185" s="554" t="s">
        <v>1100</v>
      </c>
      <c r="L185" s="554" t="s">
        <v>2658</v>
      </c>
      <c r="M185" s="554" t="s">
        <v>6735</v>
      </c>
    </row>
    <row r="186" spans="1:13" x14ac:dyDescent="0.35">
      <c r="A186" s="554" t="s">
        <v>6072</v>
      </c>
      <c r="B186" s="554" t="s">
        <v>1331</v>
      </c>
      <c r="C186" s="554" t="s">
        <v>1332</v>
      </c>
      <c r="D186" s="554" t="s">
        <v>1329</v>
      </c>
      <c r="E186" s="554" t="s">
        <v>1101</v>
      </c>
      <c r="F186" s="554">
        <v>4</v>
      </c>
      <c r="G186" s="554" t="s">
        <v>1279</v>
      </c>
      <c r="H186" s="554" t="s">
        <v>1331</v>
      </c>
      <c r="J186" s="554" t="s">
        <v>61</v>
      </c>
      <c r="K186" s="554" t="s">
        <v>1100</v>
      </c>
      <c r="L186" s="554" t="s">
        <v>2658</v>
      </c>
      <c r="M186" s="554" t="s">
        <v>6735</v>
      </c>
    </row>
    <row r="187" spans="1:13" x14ac:dyDescent="0.35">
      <c r="A187" s="554" t="s">
        <v>6072</v>
      </c>
      <c r="B187" s="554" t="s">
        <v>1334</v>
      </c>
      <c r="C187" s="554" t="s">
        <v>1335</v>
      </c>
      <c r="D187" s="554" t="s">
        <v>1329</v>
      </c>
      <c r="E187" s="554" t="s">
        <v>1101</v>
      </c>
      <c r="F187" s="554">
        <v>1</v>
      </c>
      <c r="G187" s="554" t="s">
        <v>1336</v>
      </c>
      <c r="H187" s="554" t="s">
        <v>1337</v>
      </c>
      <c r="J187" s="554" t="s">
        <v>61</v>
      </c>
      <c r="K187" s="554" t="s">
        <v>1100</v>
      </c>
      <c r="L187" s="554" t="s">
        <v>2658</v>
      </c>
      <c r="M187" s="554" t="s">
        <v>6735</v>
      </c>
    </row>
    <row r="188" spans="1:13" x14ac:dyDescent="0.35">
      <c r="A188" s="554" t="s">
        <v>6072</v>
      </c>
      <c r="B188" s="554" t="s">
        <v>1334</v>
      </c>
      <c r="C188" s="554" t="s">
        <v>1335</v>
      </c>
      <c r="D188" s="554" t="s">
        <v>1329</v>
      </c>
      <c r="E188" s="554" t="s">
        <v>61</v>
      </c>
      <c r="F188" s="554">
        <v>2</v>
      </c>
      <c r="G188" s="554" t="s">
        <v>1338</v>
      </c>
      <c r="H188" s="554" t="s">
        <v>1339</v>
      </c>
      <c r="J188" s="554" t="s">
        <v>61</v>
      </c>
      <c r="K188" s="554" t="s">
        <v>1100</v>
      </c>
      <c r="L188" s="554" t="s">
        <v>2658</v>
      </c>
      <c r="M188" s="554" t="s">
        <v>6735</v>
      </c>
    </row>
    <row r="189" spans="1:13" x14ac:dyDescent="0.35">
      <c r="A189" s="554" t="s">
        <v>6072</v>
      </c>
      <c r="B189" s="554" t="s">
        <v>1340</v>
      </c>
      <c r="C189" s="554" t="s">
        <v>803</v>
      </c>
      <c r="D189" s="554" t="s">
        <v>1341</v>
      </c>
      <c r="E189" s="554" t="s">
        <v>61</v>
      </c>
      <c r="F189" s="554">
        <v>1</v>
      </c>
      <c r="G189" s="554" t="s">
        <v>1342</v>
      </c>
      <c r="H189" s="554" t="s">
        <v>1317</v>
      </c>
      <c r="J189" s="554" t="s">
        <v>1101</v>
      </c>
      <c r="K189" s="554" t="s">
        <v>802</v>
      </c>
      <c r="L189" s="554" t="s">
        <v>6334</v>
      </c>
      <c r="M189" s="554" t="s">
        <v>6735</v>
      </c>
    </row>
    <row r="190" spans="1:13" x14ac:dyDescent="0.35">
      <c r="A190" s="554" t="s">
        <v>6072</v>
      </c>
      <c r="B190" s="554" t="s">
        <v>1340</v>
      </c>
      <c r="C190" s="554" t="s">
        <v>803</v>
      </c>
      <c r="D190" s="554" t="s">
        <v>1341</v>
      </c>
      <c r="E190" s="554" t="s">
        <v>61</v>
      </c>
      <c r="F190" s="554">
        <v>2</v>
      </c>
      <c r="G190" s="554" t="s">
        <v>1343</v>
      </c>
      <c r="H190" s="554" t="s">
        <v>1344</v>
      </c>
      <c r="J190" s="554" t="s">
        <v>1101</v>
      </c>
      <c r="K190" s="554" t="s">
        <v>802</v>
      </c>
      <c r="L190" s="554" t="s">
        <v>6334</v>
      </c>
      <c r="M190" s="554" t="s">
        <v>6735</v>
      </c>
    </row>
    <row r="191" spans="1:13" x14ac:dyDescent="0.35">
      <c r="A191" s="554" t="s">
        <v>6072</v>
      </c>
      <c r="B191" s="554" t="s">
        <v>1345</v>
      </c>
      <c r="C191" s="554" t="s">
        <v>1346</v>
      </c>
      <c r="D191" s="554" t="s">
        <v>1341</v>
      </c>
      <c r="E191" s="554" t="s">
        <v>1101</v>
      </c>
      <c r="F191" s="554">
        <v>1</v>
      </c>
      <c r="G191" s="554" t="s">
        <v>1347</v>
      </c>
      <c r="H191" s="554" t="s">
        <v>1348</v>
      </c>
      <c r="J191" s="554" t="s">
        <v>61</v>
      </c>
      <c r="K191" s="554" t="s">
        <v>1100</v>
      </c>
      <c r="L191" s="554" t="s">
        <v>2658</v>
      </c>
      <c r="M191" s="554" t="s">
        <v>6735</v>
      </c>
    </row>
    <row r="192" spans="1:13" x14ac:dyDescent="0.35">
      <c r="A192" s="554" t="s">
        <v>6072</v>
      </c>
      <c r="B192" s="554" t="s">
        <v>1349</v>
      </c>
      <c r="C192" s="554" t="s">
        <v>1350</v>
      </c>
      <c r="D192" s="554" t="s">
        <v>1341</v>
      </c>
      <c r="E192" s="554" t="s">
        <v>61</v>
      </c>
      <c r="F192" s="554">
        <v>1</v>
      </c>
      <c r="G192" s="554" t="s">
        <v>1351</v>
      </c>
      <c r="H192" s="554" t="s">
        <v>1352</v>
      </c>
      <c r="J192" s="554" t="s">
        <v>1101</v>
      </c>
      <c r="K192" s="554" t="s">
        <v>1100</v>
      </c>
      <c r="L192" s="554" t="s">
        <v>2658</v>
      </c>
      <c r="M192" s="554" t="s">
        <v>6735</v>
      </c>
    </row>
    <row r="193" spans="1:13" x14ac:dyDescent="0.35">
      <c r="A193" s="554" t="s">
        <v>6072</v>
      </c>
      <c r="B193" s="554" t="s">
        <v>1349</v>
      </c>
      <c r="C193" s="554" t="s">
        <v>1350</v>
      </c>
      <c r="D193" s="554" t="s">
        <v>1341</v>
      </c>
      <c r="E193" s="554" t="s">
        <v>1101</v>
      </c>
      <c r="F193" s="554">
        <v>2</v>
      </c>
      <c r="G193" s="554" t="s">
        <v>1354</v>
      </c>
      <c r="H193" s="554" t="s">
        <v>1355</v>
      </c>
      <c r="J193" s="554" t="s">
        <v>61</v>
      </c>
      <c r="K193" s="554" t="s">
        <v>1100</v>
      </c>
      <c r="L193" s="554" t="s">
        <v>2658</v>
      </c>
      <c r="M193" s="554" t="s">
        <v>6735</v>
      </c>
    </row>
    <row r="194" spans="1:13" x14ac:dyDescent="0.35">
      <c r="A194" s="554" t="s">
        <v>6072</v>
      </c>
      <c r="B194" s="554" t="s">
        <v>1356</v>
      </c>
      <c r="C194" s="554" t="s">
        <v>1357</v>
      </c>
      <c r="D194" s="554" t="s">
        <v>1341</v>
      </c>
      <c r="E194" s="554" t="s">
        <v>1101</v>
      </c>
      <c r="F194" s="554">
        <v>1</v>
      </c>
      <c r="G194" s="554" t="s">
        <v>1347</v>
      </c>
      <c r="H194" s="554" t="s">
        <v>1348</v>
      </c>
      <c r="J194" s="554" t="s">
        <v>61</v>
      </c>
      <c r="K194" s="554" t="s">
        <v>1100</v>
      </c>
      <c r="L194" s="554" t="s">
        <v>2658</v>
      </c>
      <c r="M194" s="554" t="s">
        <v>6735</v>
      </c>
    </row>
    <row r="195" spans="1:13" x14ac:dyDescent="0.35">
      <c r="A195" s="554" t="s">
        <v>6072</v>
      </c>
      <c r="B195" s="554" t="s">
        <v>1356</v>
      </c>
      <c r="C195" s="554" t="s">
        <v>1357</v>
      </c>
      <c r="D195" s="554" t="s">
        <v>1341</v>
      </c>
      <c r="E195" s="554" t="s">
        <v>61</v>
      </c>
      <c r="F195" s="554">
        <v>2</v>
      </c>
      <c r="G195" s="554" t="s">
        <v>1358</v>
      </c>
      <c r="H195" s="554" t="s">
        <v>1349</v>
      </c>
      <c r="J195" s="554" t="s">
        <v>1101</v>
      </c>
      <c r="K195" s="554" t="s">
        <v>1100</v>
      </c>
      <c r="L195" s="554" t="s">
        <v>2658</v>
      </c>
      <c r="M195" s="554" t="s">
        <v>6735</v>
      </c>
    </row>
    <row r="196" spans="1:13" x14ac:dyDescent="0.35">
      <c r="A196" s="554" t="s">
        <v>6072</v>
      </c>
      <c r="B196" s="554" t="s">
        <v>1355</v>
      </c>
      <c r="C196" s="554" t="s">
        <v>1359</v>
      </c>
      <c r="D196" s="554" t="s">
        <v>1341</v>
      </c>
      <c r="E196" s="554" t="s">
        <v>61</v>
      </c>
      <c r="F196" s="554">
        <v>1</v>
      </c>
      <c r="G196" s="554" t="s">
        <v>1360</v>
      </c>
      <c r="H196" s="554" t="s">
        <v>1349</v>
      </c>
      <c r="J196" s="554" t="s">
        <v>1101</v>
      </c>
      <c r="K196" s="554" t="s">
        <v>1100</v>
      </c>
      <c r="L196" s="554" t="s">
        <v>2658</v>
      </c>
      <c r="M196" s="554" t="s">
        <v>6735</v>
      </c>
    </row>
    <row r="197" spans="1:13" x14ac:dyDescent="0.35">
      <c r="A197" s="554" t="s">
        <v>6072</v>
      </c>
      <c r="B197" s="554" t="s">
        <v>1361</v>
      </c>
      <c r="C197" s="554" t="s">
        <v>1362</v>
      </c>
      <c r="D197" s="554" t="s">
        <v>1341</v>
      </c>
      <c r="E197" s="554" t="s">
        <v>1101</v>
      </c>
      <c r="F197" s="554">
        <v>1</v>
      </c>
      <c r="G197" s="554" t="s">
        <v>1363</v>
      </c>
      <c r="H197" s="554" t="s">
        <v>1364</v>
      </c>
      <c r="J197" s="554" t="s">
        <v>61</v>
      </c>
      <c r="K197" s="554" t="s">
        <v>1100</v>
      </c>
      <c r="L197" s="554" t="s">
        <v>2658</v>
      </c>
      <c r="M197" s="554" t="s">
        <v>6735</v>
      </c>
    </row>
    <row r="198" spans="1:13" x14ac:dyDescent="0.35">
      <c r="A198" s="554" t="s">
        <v>6072</v>
      </c>
      <c r="B198" s="554" t="s">
        <v>1361</v>
      </c>
      <c r="C198" s="554" t="s">
        <v>1362</v>
      </c>
      <c r="D198" s="554" t="s">
        <v>1341</v>
      </c>
      <c r="E198" s="554" t="s">
        <v>61</v>
      </c>
      <c r="F198" s="554">
        <v>2</v>
      </c>
      <c r="G198" s="554" t="s">
        <v>1365</v>
      </c>
      <c r="H198" s="554" t="s">
        <v>1355</v>
      </c>
      <c r="J198" s="554" t="s">
        <v>1101</v>
      </c>
      <c r="K198" s="554" t="s">
        <v>1100</v>
      </c>
      <c r="L198" s="554" t="s">
        <v>2658</v>
      </c>
      <c r="M198" s="554" t="s">
        <v>6735</v>
      </c>
    </row>
    <row r="199" spans="1:13" x14ac:dyDescent="0.35">
      <c r="A199" s="554" t="s">
        <v>6072</v>
      </c>
      <c r="B199" s="554" t="s">
        <v>1366</v>
      </c>
      <c r="C199" s="554" t="s">
        <v>1367</v>
      </c>
      <c r="D199" s="554" t="s">
        <v>1341</v>
      </c>
      <c r="E199" s="554" t="s">
        <v>61</v>
      </c>
      <c r="F199" s="554">
        <v>1</v>
      </c>
      <c r="G199" s="554" t="s">
        <v>1368</v>
      </c>
      <c r="H199" s="554" t="s">
        <v>1317</v>
      </c>
      <c r="J199" s="554" t="s">
        <v>1101</v>
      </c>
      <c r="K199" s="554" t="s">
        <v>856</v>
      </c>
      <c r="L199" s="554" t="s">
        <v>6335</v>
      </c>
      <c r="M199" s="554" t="s">
        <v>6735</v>
      </c>
    </row>
    <row r="200" spans="1:13" x14ac:dyDescent="0.35">
      <c r="A200" s="554" t="s">
        <v>6072</v>
      </c>
      <c r="B200" s="554" t="s">
        <v>1366</v>
      </c>
      <c r="C200" s="554" t="s">
        <v>1367</v>
      </c>
      <c r="D200" s="554" t="s">
        <v>1341</v>
      </c>
      <c r="E200" s="554" t="s">
        <v>61</v>
      </c>
      <c r="F200" s="554">
        <v>2</v>
      </c>
      <c r="G200" s="554" t="s">
        <v>1369</v>
      </c>
      <c r="H200" s="554" t="s">
        <v>1344</v>
      </c>
      <c r="J200" s="554" t="s">
        <v>1101</v>
      </c>
      <c r="K200" s="554" t="s">
        <v>856</v>
      </c>
      <c r="L200" s="554" t="s">
        <v>6335</v>
      </c>
      <c r="M200" s="554" t="s">
        <v>6735</v>
      </c>
    </row>
    <row r="201" spans="1:13" x14ac:dyDescent="0.35">
      <c r="A201" s="554" t="s">
        <v>6072</v>
      </c>
      <c r="B201" s="554" t="s">
        <v>1366</v>
      </c>
      <c r="C201" s="554" t="s">
        <v>1367</v>
      </c>
      <c r="D201" s="554" t="s">
        <v>1341</v>
      </c>
      <c r="E201" s="554" t="s">
        <v>1101</v>
      </c>
      <c r="F201" s="554">
        <v>3</v>
      </c>
      <c r="G201" s="554" t="s">
        <v>1370</v>
      </c>
      <c r="H201" s="554" t="s">
        <v>1371</v>
      </c>
      <c r="J201" s="554" t="s">
        <v>61</v>
      </c>
      <c r="K201" s="554" t="s">
        <v>879</v>
      </c>
      <c r="L201" s="554" t="s">
        <v>6335</v>
      </c>
      <c r="M201" s="554" t="s">
        <v>6735</v>
      </c>
    </row>
    <row r="202" spans="1:13" x14ac:dyDescent="0.35">
      <c r="A202" s="554" t="s">
        <v>6072</v>
      </c>
      <c r="B202" s="554" t="s">
        <v>1372</v>
      </c>
      <c r="C202" s="554" t="s">
        <v>1373</v>
      </c>
      <c r="D202" s="554" t="s">
        <v>1341</v>
      </c>
      <c r="E202" s="554" t="s">
        <v>1101</v>
      </c>
      <c r="F202" s="554">
        <v>1</v>
      </c>
      <c r="G202" s="554" t="s">
        <v>1347</v>
      </c>
      <c r="H202" s="554" t="s">
        <v>1374</v>
      </c>
      <c r="J202" s="554" t="s">
        <v>61</v>
      </c>
      <c r="K202" s="554" t="s">
        <v>1100</v>
      </c>
      <c r="L202" s="554" t="s">
        <v>2658</v>
      </c>
      <c r="M202" s="554" t="s">
        <v>6735</v>
      </c>
    </row>
    <row r="203" spans="1:13" x14ac:dyDescent="0.35">
      <c r="A203" s="554" t="s">
        <v>6072</v>
      </c>
      <c r="B203" s="554" t="s">
        <v>1375</v>
      </c>
      <c r="C203" s="554" t="s">
        <v>1376</v>
      </c>
      <c r="D203" s="554" t="s">
        <v>1341</v>
      </c>
      <c r="E203" s="554" t="s">
        <v>61</v>
      </c>
      <c r="F203" s="554">
        <v>1</v>
      </c>
      <c r="G203" s="554" t="s">
        <v>1368</v>
      </c>
      <c r="H203" s="554" t="s">
        <v>1317</v>
      </c>
      <c r="J203" s="554" t="s">
        <v>1101</v>
      </c>
      <c r="K203" s="554" t="s">
        <v>858</v>
      </c>
      <c r="L203" s="554" t="s">
        <v>6336</v>
      </c>
      <c r="M203" s="554" t="s">
        <v>6735</v>
      </c>
    </row>
    <row r="204" spans="1:13" x14ac:dyDescent="0.35">
      <c r="A204" s="554" t="s">
        <v>6072</v>
      </c>
      <c r="B204" s="554" t="s">
        <v>1375</v>
      </c>
      <c r="C204" s="554" t="s">
        <v>1376</v>
      </c>
      <c r="D204" s="554" t="s">
        <v>1341</v>
      </c>
      <c r="E204" s="554" t="s">
        <v>61</v>
      </c>
      <c r="F204" s="554">
        <v>2</v>
      </c>
      <c r="G204" s="554" t="s">
        <v>1369</v>
      </c>
      <c r="H204" s="554" t="s">
        <v>1344</v>
      </c>
      <c r="J204" s="554" t="s">
        <v>1101</v>
      </c>
      <c r="K204" s="554" t="s">
        <v>858</v>
      </c>
      <c r="L204" s="554" t="s">
        <v>6336</v>
      </c>
      <c r="M204" s="554" t="s">
        <v>6735</v>
      </c>
    </row>
    <row r="205" spans="1:13" x14ac:dyDescent="0.35">
      <c r="A205" s="554" t="s">
        <v>6072</v>
      </c>
      <c r="B205" s="554" t="s">
        <v>1375</v>
      </c>
      <c r="C205" s="554" t="s">
        <v>1376</v>
      </c>
      <c r="D205" s="554" t="s">
        <v>1341</v>
      </c>
      <c r="E205" s="554" t="s">
        <v>1101</v>
      </c>
      <c r="F205" s="554">
        <v>3</v>
      </c>
      <c r="G205" s="554" t="s">
        <v>1377</v>
      </c>
      <c r="H205" s="554" t="s">
        <v>1371</v>
      </c>
      <c r="J205" s="554" t="s">
        <v>61</v>
      </c>
      <c r="K205" s="554" t="s">
        <v>881</v>
      </c>
      <c r="L205" s="554" t="s">
        <v>6336</v>
      </c>
      <c r="M205" s="554" t="s">
        <v>6735</v>
      </c>
    </row>
    <row r="206" spans="1:13" x14ac:dyDescent="0.35">
      <c r="A206" s="554" t="s">
        <v>6072</v>
      </c>
      <c r="B206" s="554" t="s">
        <v>1378</v>
      </c>
      <c r="C206" s="554" t="s">
        <v>1379</v>
      </c>
      <c r="D206" s="554" t="s">
        <v>1341</v>
      </c>
      <c r="E206" s="554" t="s">
        <v>1101</v>
      </c>
      <c r="F206" s="554">
        <v>1</v>
      </c>
      <c r="G206" s="554" t="s">
        <v>1347</v>
      </c>
      <c r="H206" s="554" t="s">
        <v>1380</v>
      </c>
      <c r="J206" s="554" t="s">
        <v>61</v>
      </c>
      <c r="K206" s="554" t="s">
        <v>1100</v>
      </c>
      <c r="L206" s="554" t="s">
        <v>2658</v>
      </c>
      <c r="M206" s="554" t="s">
        <v>6735</v>
      </c>
    </row>
    <row r="207" spans="1:13" x14ac:dyDescent="0.35">
      <c r="A207" s="554" t="s">
        <v>6072</v>
      </c>
      <c r="B207" s="554" t="s">
        <v>1381</v>
      </c>
      <c r="C207" s="554" t="s">
        <v>1382</v>
      </c>
      <c r="D207" s="554" t="s">
        <v>1341</v>
      </c>
      <c r="E207" s="554" t="s">
        <v>61</v>
      </c>
      <c r="F207" s="554">
        <v>1</v>
      </c>
      <c r="G207" s="554" t="s">
        <v>1383</v>
      </c>
      <c r="H207" s="554" t="s">
        <v>1384</v>
      </c>
      <c r="J207" s="554" t="s">
        <v>1101</v>
      </c>
      <c r="K207" s="554" t="s">
        <v>1100</v>
      </c>
      <c r="L207" s="554" t="s">
        <v>2658</v>
      </c>
      <c r="M207" s="554" t="s">
        <v>6735</v>
      </c>
    </row>
    <row r="208" spans="1:13" x14ac:dyDescent="0.35">
      <c r="A208" s="554" t="s">
        <v>6072</v>
      </c>
      <c r="B208" s="554" t="s">
        <v>1381</v>
      </c>
      <c r="C208" s="554" t="s">
        <v>1382</v>
      </c>
      <c r="D208" s="554" t="s">
        <v>1341</v>
      </c>
      <c r="E208" s="554" t="s">
        <v>1101</v>
      </c>
      <c r="F208" s="554">
        <v>2</v>
      </c>
      <c r="G208" s="554" t="s">
        <v>1385</v>
      </c>
      <c r="H208" s="554" t="s">
        <v>1386</v>
      </c>
      <c r="J208" s="554" t="s">
        <v>61</v>
      </c>
      <c r="K208" s="554" t="s">
        <v>1100</v>
      </c>
      <c r="L208" s="554" t="s">
        <v>2658</v>
      </c>
      <c r="M208" s="554" t="s">
        <v>6735</v>
      </c>
    </row>
    <row r="209" spans="1:13" x14ac:dyDescent="0.35">
      <c r="A209" s="554" t="s">
        <v>6072</v>
      </c>
      <c r="B209" s="554" t="s">
        <v>1381</v>
      </c>
      <c r="C209" s="554" t="s">
        <v>1382</v>
      </c>
      <c r="D209" s="554" t="s">
        <v>1341</v>
      </c>
      <c r="E209" s="554" t="s">
        <v>1101</v>
      </c>
      <c r="F209" s="554">
        <v>3</v>
      </c>
      <c r="G209" s="554" t="s">
        <v>1387</v>
      </c>
      <c r="H209" s="554" t="s">
        <v>1388</v>
      </c>
      <c r="J209" s="554" t="s">
        <v>61</v>
      </c>
      <c r="K209" s="554" t="s">
        <v>1100</v>
      </c>
      <c r="L209" s="554" t="s">
        <v>2658</v>
      </c>
      <c r="M209" s="554" t="s">
        <v>6735</v>
      </c>
    </row>
    <row r="210" spans="1:13" x14ac:dyDescent="0.35">
      <c r="A210" s="554" t="s">
        <v>6072</v>
      </c>
      <c r="B210" s="554" t="s">
        <v>1381</v>
      </c>
      <c r="C210" s="554" t="s">
        <v>1382</v>
      </c>
      <c r="D210" s="554" t="s">
        <v>1341</v>
      </c>
      <c r="E210" s="554" t="s">
        <v>61</v>
      </c>
      <c r="F210" s="554">
        <v>4</v>
      </c>
      <c r="G210" s="554" t="s">
        <v>1389</v>
      </c>
      <c r="H210" s="554" t="s">
        <v>1390</v>
      </c>
      <c r="J210" s="554" t="s">
        <v>1101</v>
      </c>
      <c r="K210" s="554" t="s">
        <v>1100</v>
      </c>
      <c r="L210" s="554" t="s">
        <v>2658</v>
      </c>
      <c r="M210" s="554" t="s">
        <v>6735</v>
      </c>
    </row>
    <row r="211" spans="1:13" x14ac:dyDescent="0.35">
      <c r="A211" s="554" t="s">
        <v>6072</v>
      </c>
      <c r="B211" s="554" t="s">
        <v>1391</v>
      </c>
      <c r="C211" s="554" t="s">
        <v>1392</v>
      </c>
      <c r="D211" s="554" t="s">
        <v>1341</v>
      </c>
      <c r="E211" s="554" t="s">
        <v>61</v>
      </c>
      <c r="F211" s="554">
        <v>1</v>
      </c>
      <c r="G211" s="554" t="s">
        <v>1393</v>
      </c>
      <c r="H211" s="554" t="s">
        <v>1384</v>
      </c>
      <c r="J211" s="554" t="s">
        <v>1101</v>
      </c>
      <c r="K211" s="554" t="s">
        <v>1100</v>
      </c>
      <c r="L211" s="554" t="s">
        <v>2658</v>
      </c>
      <c r="M211" s="554" t="s">
        <v>6735</v>
      </c>
    </row>
    <row r="212" spans="1:13" x14ac:dyDescent="0.35">
      <c r="A212" s="554" t="s">
        <v>6072</v>
      </c>
      <c r="B212" s="554" t="s">
        <v>1394</v>
      </c>
      <c r="C212" s="554" t="s">
        <v>1395</v>
      </c>
      <c r="D212" s="554" t="s">
        <v>1341</v>
      </c>
      <c r="E212" s="554" t="s">
        <v>1101</v>
      </c>
      <c r="F212" s="554">
        <v>1</v>
      </c>
      <c r="G212" s="554" t="s">
        <v>1396</v>
      </c>
      <c r="H212" s="554" t="s">
        <v>1397</v>
      </c>
      <c r="J212" s="554" t="s">
        <v>61</v>
      </c>
      <c r="K212" s="554" t="s">
        <v>1100</v>
      </c>
      <c r="L212" s="554" t="s">
        <v>2658</v>
      </c>
      <c r="M212" s="554" t="s">
        <v>6735</v>
      </c>
    </row>
    <row r="213" spans="1:13" x14ac:dyDescent="0.35">
      <c r="A213" s="554" t="s">
        <v>6072</v>
      </c>
      <c r="B213" s="554" t="s">
        <v>1394</v>
      </c>
      <c r="C213" s="554" t="s">
        <v>1395</v>
      </c>
      <c r="D213" s="554" t="s">
        <v>1341</v>
      </c>
      <c r="E213" s="554" t="s">
        <v>61</v>
      </c>
      <c r="F213" s="554">
        <v>2</v>
      </c>
      <c r="G213" s="554" t="s">
        <v>1398</v>
      </c>
      <c r="H213" s="554" t="s">
        <v>1399</v>
      </c>
      <c r="J213" s="554" t="s">
        <v>1101</v>
      </c>
      <c r="K213" s="554" t="s">
        <v>1100</v>
      </c>
      <c r="L213" s="554" t="s">
        <v>2658</v>
      </c>
      <c r="M213" s="554" t="s">
        <v>6735</v>
      </c>
    </row>
    <row r="214" spans="1:13" x14ac:dyDescent="0.35">
      <c r="A214" s="554" t="s">
        <v>6072</v>
      </c>
      <c r="B214" s="554" t="s">
        <v>1400</v>
      </c>
      <c r="C214" s="554" t="s">
        <v>1401</v>
      </c>
      <c r="D214" s="554" t="s">
        <v>1341</v>
      </c>
      <c r="E214" s="554" t="s">
        <v>1101</v>
      </c>
      <c r="F214" s="554">
        <v>1</v>
      </c>
      <c r="G214" s="554" t="s">
        <v>1396</v>
      </c>
      <c r="H214" s="554" t="s">
        <v>1402</v>
      </c>
      <c r="J214" s="554" t="s">
        <v>61</v>
      </c>
      <c r="K214" s="554" t="s">
        <v>1100</v>
      </c>
      <c r="L214" s="554" t="s">
        <v>2658</v>
      </c>
      <c r="M214" s="554" t="s">
        <v>6735</v>
      </c>
    </row>
    <row r="215" spans="1:13" x14ac:dyDescent="0.35">
      <c r="A215" s="554" t="s">
        <v>6072</v>
      </c>
      <c r="B215" s="554" t="s">
        <v>1400</v>
      </c>
      <c r="C215" s="554" t="s">
        <v>1401</v>
      </c>
      <c r="D215" s="554" t="s">
        <v>1341</v>
      </c>
      <c r="E215" s="554" t="s">
        <v>61</v>
      </c>
      <c r="F215" s="554">
        <v>2</v>
      </c>
      <c r="G215" s="554" t="s">
        <v>1398</v>
      </c>
      <c r="H215" s="554" t="s">
        <v>1403</v>
      </c>
      <c r="J215" s="554" t="s">
        <v>1101</v>
      </c>
      <c r="K215" s="554" t="s">
        <v>1100</v>
      </c>
      <c r="L215" s="554" t="s">
        <v>2658</v>
      </c>
      <c r="M215" s="554" t="s">
        <v>6735</v>
      </c>
    </row>
    <row r="216" spans="1:13" x14ac:dyDescent="0.35">
      <c r="A216" s="554" t="s">
        <v>6072</v>
      </c>
      <c r="B216" s="554" t="s">
        <v>1404</v>
      </c>
      <c r="C216" s="554" t="s">
        <v>1405</v>
      </c>
      <c r="D216" s="554" t="s">
        <v>1341</v>
      </c>
      <c r="E216" s="554" t="s">
        <v>1101</v>
      </c>
      <c r="F216" s="554">
        <v>1</v>
      </c>
      <c r="G216" s="554" t="s">
        <v>1406</v>
      </c>
      <c r="H216" s="554" t="s">
        <v>1407</v>
      </c>
      <c r="J216" s="554" t="s">
        <v>61</v>
      </c>
      <c r="K216" s="554" t="s">
        <v>1100</v>
      </c>
      <c r="L216" s="554" t="s">
        <v>2658</v>
      </c>
      <c r="M216" s="554" t="s">
        <v>6735</v>
      </c>
    </row>
    <row r="217" spans="1:13" x14ac:dyDescent="0.35">
      <c r="A217" s="554" t="s">
        <v>6072</v>
      </c>
      <c r="B217" s="554" t="s">
        <v>1404</v>
      </c>
      <c r="C217" s="554" t="s">
        <v>1405</v>
      </c>
      <c r="D217" s="554" t="s">
        <v>1341</v>
      </c>
      <c r="E217" s="554" t="s">
        <v>1101</v>
      </c>
      <c r="F217" s="554">
        <v>2</v>
      </c>
      <c r="G217" s="554" t="s">
        <v>1363</v>
      </c>
      <c r="H217" s="554" t="s">
        <v>1364</v>
      </c>
      <c r="J217" s="554" t="s">
        <v>61</v>
      </c>
      <c r="K217" s="554" t="s">
        <v>1100</v>
      </c>
      <c r="L217" s="554" t="s">
        <v>2658</v>
      </c>
      <c r="M217" s="554" t="s">
        <v>6735</v>
      </c>
    </row>
    <row r="218" spans="1:13" x14ac:dyDescent="0.35">
      <c r="A218" s="554" t="s">
        <v>6072</v>
      </c>
      <c r="B218" s="554" t="s">
        <v>1408</v>
      </c>
      <c r="C218" s="554" t="s">
        <v>1409</v>
      </c>
      <c r="D218" s="554" t="s">
        <v>1341</v>
      </c>
      <c r="E218" s="554" t="s">
        <v>61</v>
      </c>
      <c r="F218" s="554">
        <v>1</v>
      </c>
      <c r="G218" s="554" t="s">
        <v>1383</v>
      </c>
      <c r="H218" s="554" t="s">
        <v>1384</v>
      </c>
      <c r="J218" s="554" t="s">
        <v>1101</v>
      </c>
      <c r="K218" s="554" t="s">
        <v>1100</v>
      </c>
      <c r="L218" s="554" t="s">
        <v>2658</v>
      </c>
      <c r="M218" s="554" t="s">
        <v>6735</v>
      </c>
    </row>
    <row r="219" spans="1:13" x14ac:dyDescent="0.35">
      <c r="A219" s="554" t="s">
        <v>6072</v>
      </c>
      <c r="B219" s="554" t="s">
        <v>1408</v>
      </c>
      <c r="C219" s="554" t="s">
        <v>1409</v>
      </c>
      <c r="D219" s="554" t="s">
        <v>1341</v>
      </c>
      <c r="E219" s="554" t="s">
        <v>1101</v>
      </c>
      <c r="F219" s="554">
        <v>2</v>
      </c>
      <c r="G219" s="554" t="s">
        <v>1385</v>
      </c>
      <c r="H219" s="554" t="s">
        <v>1386</v>
      </c>
      <c r="J219" s="554" t="s">
        <v>61</v>
      </c>
      <c r="K219" s="554" t="s">
        <v>1100</v>
      </c>
      <c r="L219" s="554" t="s">
        <v>2658</v>
      </c>
      <c r="M219" s="554" t="s">
        <v>6735</v>
      </c>
    </row>
    <row r="220" spans="1:13" x14ac:dyDescent="0.35">
      <c r="A220" s="554" t="s">
        <v>6072</v>
      </c>
      <c r="B220" s="554" t="s">
        <v>1408</v>
      </c>
      <c r="C220" s="554" t="s">
        <v>1409</v>
      </c>
      <c r="D220" s="554" t="s">
        <v>1341</v>
      </c>
      <c r="E220" s="554" t="s">
        <v>1101</v>
      </c>
      <c r="F220" s="554">
        <v>3</v>
      </c>
      <c r="G220" s="554" t="s">
        <v>1387</v>
      </c>
      <c r="H220" s="554" t="s">
        <v>1388</v>
      </c>
      <c r="J220" s="554" t="s">
        <v>61</v>
      </c>
      <c r="K220" s="554" t="s">
        <v>1100</v>
      </c>
      <c r="L220" s="554" t="s">
        <v>2658</v>
      </c>
      <c r="M220" s="554" t="s">
        <v>6735</v>
      </c>
    </row>
    <row r="221" spans="1:13" x14ac:dyDescent="0.35">
      <c r="A221" s="554" t="s">
        <v>6072</v>
      </c>
      <c r="B221" s="554" t="s">
        <v>1408</v>
      </c>
      <c r="C221" s="554" t="s">
        <v>1409</v>
      </c>
      <c r="D221" s="554" t="s">
        <v>1341</v>
      </c>
      <c r="E221" s="554" t="s">
        <v>61</v>
      </c>
      <c r="F221" s="554">
        <v>4</v>
      </c>
      <c r="G221" s="554" t="s">
        <v>1389</v>
      </c>
      <c r="H221" s="554" t="s">
        <v>1390</v>
      </c>
      <c r="J221" s="554" t="s">
        <v>1101</v>
      </c>
      <c r="K221" s="554" t="s">
        <v>1100</v>
      </c>
      <c r="L221" s="554" t="s">
        <v>2658</v>
      </c>
      <c r="M221" s="554" t="s">
        <v>6735</v>
      </c>
    </row>
    <row r="222" spans="1:13" x14ac:dyDescent="0.35">
      <c r="A222" s="554" t="s">
        <v>6072</v>
      </c>
      <c r="B222" s="554" t="s">
        <v>1410</v>
      </c>
      <c r="C222" s="554" t="s">
        <v>1411</v>
      </c>
      <c r="D222" s="554" t="s">
        <v>1341</v>
      </c>
      <c r="E222" s="554" t="s">
        <v>61</v>
      </c>
      <c r="F222" s="554">
        <v>1</v>
      </c>
      <c r="G222" s="554" t="s">
        <v>1393</v>
      </c>
      <c r="H222" s="554" t="s">
        <v>1384</v>
      </c>
      <c r="J222" s="554" t="s">
        <v>1101</v>
      </c>
      <c r="K222" s="554" t="s">
        <v>1100</v>
      </c>
      <c r="L222" s="554" t="s">
        <v>2658</v>
      </c>
      <c r="M222" s="554" t="s">
        <v>6735</v>
      </c>
    </row>
    <row r="223" spans="1:13" x14ac:dyDescent="0.35">
      <c r="A223" s="554" t="s">
        <v>6072</v>
      </c>
      <c r="B223" s="554" t="s">
        <v>1412</v>
      </c>
      <c r="C223" s="554" t="s">
        <v>1413</v>
      </c>
      <c r="D223" s="554" t="s">
        <v>1341</v>
      </c>
      <c r="E223" s="554" t="s">
        <v>1101</v>
      </c>
      <c r="F223" s="554">
        <v>1</v>
      </c>
      <c r="G223" s="554" t="s">
        <v>1396</v>
      </c>
      <c r="H223" s="554" t="s">
        <v>1397</v>
      </c>
      <c r="J223" s="554" t="s">
        <v>61</v>
      </c>
      <c r="K223" s="554" t="s">
        <v>1100</v>
      </c>
      <c r="L223" s="554" t="s">
        <v>2658</v>
      </c>
      <c r="M223" s="554" t="s">
        <v>6735</v>
      </c>
    </row>
    <row r="224" spans="1:13" x14ac:dyDescent="0.35">
      <c r="A224" s="554" t="s">
        <v>6072</v>
      </c>
      <c r="B224" s="554" t="s">
        <v>1412</v>
      </c>
      <c r="C224" s="554" t="s">
        <v>1413</v>
      </c>
      <c r="D224" s="554" t="s">
        <v>1341</v>
      </c>
      <c r="E224" s="554" t="s">
        <v>61</v>
      </c>
      <c r="F224" s="554">
        <v>2</v>
      </c>
      <c r="G224" s="554" t="s">
        <v>1398</v>
      </c>
      <c r="H224" s="554" t="s">
        <v>1399</v>
      </c>
      <c r="J224" s="554" t="s">
        <v>1101</v>
      </c>
      <c r="K224" s="554" t="s">
        <v>1100</v>
      </c>
      <c r="L224" s="554" t="s">
        <v>2658</v>
      </c>
      <c r="M224" s="554" t="s">
        <v>6735</v>
      </c>
    </row>
    <row r="225" spans="1:13" x14ac:dyDescent="0.35">
      <c r="A225" s="554" t="s">
        <v>6072</v>
      </c>
      <c r="B225" s="554" t="s">
        <v>1414</v>
      </c>
      <c r="C225" s="554" t="s">
        <v>1415</v>
      </c>
      <c r="D225" s="554" t="s">
        <v>1341</v>
      </c>
      <c r="E225" s="554" t="s">
        <v>1101</v>
      </c>
      <c r="F225" s="554">
        <v>1</v>
      </c>
      <c r="G225" s="554" t="s">
        <v>1396</v>
      </c>
      <c r="H225" s="554" t="s">
        <v>1402</v>
      </c>
      <c r="J225" s="554" t="s">
        <v>61</v>
      </c>
      <c r="K225" s="554" t="s">
        <v>1100</v>
      </c>
      <c r="L225" s="554" t="s">
        <v>2658</v>
      </c>
      <c r="M225" s="554" t="s">
        <v>6735</v>
      </c>
    </row>
    <row r="226" spans="1:13" x14ac:dyDescent="0.35">
      <c r="A226" s="554" t="s">
        <v>6072</v>
      </c>
      <c r="B226" s="554" t="s">
        <v>1414</v>
      </c>
      <c r="C226" s="554" t="s">
        <v>1415</v>
      </c>
      <c r="D226" s="554" t="s">
        <v>1341</v>
      </c>
      <c r="E226" s="554" t="s">
        <v>61</v>
      </c>
      <c r="F226" s="554">
        <v>2</v>
      </c>
      <c r="G226" s="554" t="s">
        <v>1398</v>
      </c>
      <c r="H226" s="554" t="s">
        <v>1403</v>
      </c>
      <c r="J226" s="554" t="s">
        <v>1101</v>
      </c>
      <c r="K226" s="554" t="s">
        <v>1100</v>
      </c>
      <c r="L226" s="554" t="s">
        <v>2658</v>
      </c>
      <c r="M226" s="554" t="s">
        <v>6735</v>
      </c>
    </row>
    <row r="227" spans="1:13" x14ac:dyDescent="0.35">
      <c r="A227" s="554" t="s">
        <v>6072</v>
      </c>
      <c r="B227" s="554" t="s">
        <v>1416</v>
      </c>
      <c r="C227" s="554" t="s">
        <v>1417</v>
      </c>
      <c r="D227" s="554" t="s">
        <v>1341</v>
      </c>
      <c r="E227" s="554" t="s">
        <v>1101</v>
      </c>
      <c r="F227" s="554">
        <v>1</v>
      </c>
      <c r="G227" s="554" t="s">
        <v>1406</v>
      </c>
      <c r="H227" s="554" t="s">
        <v>1407</v>
      </c>
      <c r="J227" s="554" t="s">
        <v>61</v>
      </c>
      <c r="K227" s="554" t="s">
        <v>1100</v>
      </c>
      <c r="L227" s="554" t="s">
        <v>2658</v>
      </c>
      <c r="M227" s="554" t="s">
        <v>6735</v>
      </c>
    </row>
    <row r="228" spans="1:13" x14ac:dyDescent="0.35">
      <c r="A228" s="554" t="s">
        <v>6072</v>
      </c>
      <c r="B228" s="554" t="s">
        <v>1416</v>
      </c>
      <c r="C228" s="554" t="s">
        <v>1417</v>
      </c>
      <c r="D228" s="554" t="s">
        <v>1341</v>
      </c>
      <c r="E228" s="554" t="s">
        <v>1101</v>
      </c>
      <c r="F228" s="554">
        <v>2</v>
      </c>
      <c r="G228" s="554" t="s">
        <v>1363</v>
      </c>
      <c r="H228" s="554" t="s">
        <v>1364</v>
      </c>
      <c r="J228" s="554" t="s">
        <v>61</v>
      </c>
      <c r="K228" s="554" t="s">
        <v>1100</v>
      </c>
      <c r="L228" s="554" t="s">
        <v>2658</v>
      </c>
      <c r="M228" s="554" t="s">
        <v>6735</v>
      </c>
    </row>
    <row r="229" spans="1:13" x14ac:dyDescent="0.35">
      <c r="A229" s="554" t="s">
        <v>6072</v>
      </c>
      <c r="B229" s="554" t="s">
        <v>1418</v>
      </c>
      <c r="C229" s="554" t="s">
        <v>1419</v>
      </c>
      <c r="D229" s="554" t="s">
        <v>1341</v>
      </c>
      <c r="E229" s="554" t="s">
        <v>61</v>
      </c>
      <c r="F229" s="554">
        <v>1</v>
      </c>
      <c r="G229" s="554" t="s">
        <v>1383</v>
      </c>
      <c r="H229" s="554" t="s">
        <v>1384</v>
      </c>
      <c r="J229" s="554" t="s">
        <v>1101</v>
      </c>
      <c r="K229" s="554" t="s">
        <v>1100</v>
      </c>
      <c r="L229" s="554" t="s">
        <v>2658</v>
      </c>
      <c r="M229" s="554" t="s">
        <v>6735</v>
      </c>
    </row>
    <row r="230" spans="1:13" x14ac:dyDescent="0.35">
      <c r="A230" s="554" t="s">
        <v>6072</v>
      </c>
      <c r="B230" s="554" t="s">
        <v>1418</v>
      </c>
      <c r="C230" s="554" t="s">
        <v>1419</v>
      </c>
      <c r="D230" s="554" t="s">
        <v>1341</v>
      </c>
      <c r="E230" s="554" t="s">
        <v>1101</v>
      </c>
      <c r="F230" s="554">
        <v>2</v>
      </c>
      <c r="G230" s="554" t="s">
        <v>1385</v>
      </c>
      <c r="H230" s="554" t="s">
        <v>1386</v>
      </c>
      <c r="J230" s="554" t="s">
        <v>61</v>
      </c>
      <c r="K230" s="554" t="s">
        <v>1100</v>
      </c>
      <c r="L230" s="554" t="s">
        <v>2658</v>
      </c>
      <c r="M230" s="554" t="s">
        <v>6735</v>
      </c>
    </row>
    <row r="231" spans="1:13" x14ac:dyDescent="0.35">
      <c r="A231" s="554" t="s">
        <v>6072</v>
      </c>
      <c r="B231" s="554" t="s">
        <v>1418</v>
      </c>
      <c r="C231" s="554" t="s">
        <v>1419</v>
      </c>
      <c r="D231" s="554" t="s">
        <v>1341</v>
      </c>
      <c r="E231" s="554" t="s">
        <v>1101</v>
      </c>
      <c r="F231" s="554">
        <v>3</v>
      </c>
      <c r="G231" s="554" t="s">
        <v>1387</v>
      </c>
      <c r="H231" s="554" t="s">
        <v>1388</v>
      </c>
      <c r="J231" s="554" t="s">
        <v>61</v>
      </c>
      <c r="K231" s="554" t="s">
        <v>1100</v>
      </c>
      <c r="L231" s="554" t="s">
        <v>2658</v>
      </c>
      <c r="M231" s="554" t="s">
        <v>6735</v>
      </c>
    </row>
    <row r="232" spans="1:13" x14ac:dyDescent="0.35">
      <c r="A232" s="554" t="s">
        <v>6072</v>
      </c>
      <c r="B232" s="554" t="s">
        <v>1418</v>
      </c>
      <c r="C232" s="554" t="s">
        <v>1419</v>
      </c>
      <c r="D232" s="554" t="s">
        <v>1341</v>
      </c>
      <c r="E232" s="554" t="s">
        <v>61</v>
      </c>
      <c r="F232" s="554">
        <v>4</v>
      </c>
      <c r="G232" s="554" t="s">
        <v>1389</v>
      </c>
      <c r="H232" s="554" t="s">
        <v>1390</v>
      </c>
      <c r="J232" s="554" t="s">
        <v>1101</v>
      </c>
      <c r="K232" s="554" t="s">
        <v>1100</v>
      </c>
      <c r="L232" s="554" t="s">
        <v>2658</v>
      </c>
      <c r="M232" s="554" t="s">
        <v>6735</v>
      </c>
    </row>
    <row r="233" spans="1:13" x14ac:dyDescent="0.35">
      <c r="A233" s="554" t="s">
        <v>6072</v>
      </c>
      <c r="B233" s="554" t="s">
        <v>1420</v>
      </c>
      <c r="C233" s="554" t="s">
        <v>1421</v>
      </c>
      <c r="D233" s="554" t="s">
        <v>1341</v>
      </c>
      <c r="E233" s="554" t="s">
        <v>61</v>
      </c>
      <c r="F233" s="554">
        <v>1</v>
      </c>
      <c r="G233" s="554" t="s">
        <v>1393</v>
      </c>
      <c r="H233" s="554" t="s">
        <v>1384</v>
      </c>
      <c r="J233" s="554" t="s">
        <v>1101</v>
      </c>
      <c r="K233" s="554" t="s">
        <v>1100</v>
      </c>
      <c r="L233" s="554" t="s">
        <v>2658</v>
      </c>
      <c r="M233" s="554" t="s">
        <v>6735</v>
      </c>
    </row>
    <row r="234" spans="1:13" x14ac:dyDescent="0.35">
      <c r="A234" s="554" t="s">
        <v>6072</v>
      </c>
      <c r="B234" s="554" t="s">
        <v>1422</v>
      </c>
      <c r="C234" s="554" t="s">
        <v>1423</v>
      </c>
      <c r="D234" s="554" t="s">
        <v>1341</v>
      </c>
      <c r="E234" s="554" t="s">
        <v>1101</v>
      </c>
      <c r="F234" s="554">
        <v>1</v>
      </c>
      <c r="G234" s="554" t="s">
        <v>1396</v>
      </c>
      <c r="H234" s="554" t="s">
        <v>1397</v>
      </c>
      <c r="J234" s="554" t="s">
        <v>61</v>
      </c>
      <c r="K234" s="554" t="s">
        <v>1100</v>
      </c>
      <c r="L234" s="554" t="s">
        <v>2658</v>
      </c>
      <c r="M234" s="554" t="s">
        <v>6735</v>
      </c>
    </row>
    <row r="235" spans="1:13" x14ac:dyDescent="0.35">
      <c r="A235" s="554" t="s">
        <v>6072</v>
      </c>
      <c r="B235" s="554" t="s">
        <v>1422</v>
      </c>
      <c r="C235" s="554" t="s">
        <v>1423</v>
      </c>
      <c r="D235" s="554" t="s">
        <v>1341</v>
      </c>
      <c r="E235" s="554" t="s">
        <v>61</v>
      </c>
      <c r="F235" s="554">
        <v>2</v>
      </c>
      <c r="G235" s="554" t="s">
        <v>1398</v>
      </c>
      <c r="H235" s="554" t="s">
        <v>1399</v>
      </c>
      <c r="J235" s="554" t="s">
        <v>1101</v>
      </c>
      <c r="K235" s="554" t="s">
        <v>1100</v>
      </c>
      <c r="L235" s="554" t="s">
        <v>2658</v>
      </c>
      <c r="M235" s="554" t="s">
        <v>6735</v>
      </c>
    </row>
    <row r="236" spans="1:13" x14ac:dyDescent="0.35">
      <c r="A236" s="554" t="s">
        <v>6072</v>
      </c>
      <c r="B236" s="554" t="s">
        <v>1424</v>
      </c>
      <c r="C236" s="554" t="s">
        <v>1425</v>
      </c>
      <c r="D236" s="554" t="s">
        <v>1341</v>
      </c>
      <c r="E236" s="554" t="s">
        <v>1101</v>
      </c>
      <c r="F236" s="554">
        <v>1</v>
      </c>
      <c r="G236" s="554" t="s">
        <v>1396</v>
      </c>
      <c r="H236" s="554" t="s">
        <v>1402</v>
      </c>
      <c r="J236" s="554" t="s">
        <v>61</v>
      </c>
      <c r="K236" s="554" t="s">
        <v>1100</v>
      </c>
      <c r="L236" s="554" t="s">
        <v>2658</v>
      </c>
      <c r="M236" s="554" t="s">
        <v>6735</v>
      </c>
    </row>
    <row r="237" spans="1:13" x14ac:dyDescent="0.35">
      <c r="A237" s="554" t="s">
        <v>6072</v>
      </c>
      <c r="B237" s="554" t="s">
        <v>1424</v>
      </c>
      <c r="C237" s="554" t="s">
        <v>1425</v>
      </c>
      <c r="D237" s="554" t="s">
        <v>1341</v>
      </c>
      <c r="E237" s="554" t="s">
        <v>61</v>
      </c>
      <c r="F237" s="554">
        <v>2</v>
      </c>
      <c r="G237" s="554" t="s">
        <v>1398</v>
      </c>
      <c r="H237" s="554" t="s">
        <v>1403</v>
      </c>
      <c r="J237" s="554" t="s">
        <v>1101</v>
      </c>
      <c r="K237" s="554" t="s">
        <v>1100</v>
      </c>
      <c r="L237" s="554" t="s">
        <v>2658</v>
      </c>
      <c r="M237" s="554" t="s">
        <v>6735</v>
      </c>
    </row>
    <row r="238" spans="1:13" x14ac:dyDescent="0.35">
      <c r="A238" s="554" t="s">
        <v>6072</v>
      </c>
      <c r="B238" s="554" t="s">
        <v>1426</v>
      </c>
      <c r="C238" s="554" t="s">
        <v>1427</v>
      </c>
      <c r="D238" s="554" t="s">
        <v>1341</v>
      </c>
      <c r="E238" s="554" t="s">
        <v>1101</v>
      </c>
      <c r="F238" s="554">
        <v>1</v>
      </c>
      <c r="G238" s="554" t="s">
        <v>1406</v>
      </c>
      <c r="H238" s="554" t="s">
        <v>1407</v>
      </c>
      <c r="J238" s="554" t="s">
        <v>61</v>
      </c>
      <c r="K238" s="554" t="s">
        <v>1100</v>
      </c>
      <c r="L238" s="554" t="s">
        <v>2658</v>
      </c>
      <c r="M238" s="554" t="s">
        <v>6735</v>
      </c>
    </row>
    <row r="239" spans="1:13" x14ac:dyDescent="0.35">
      <c r="A239" s="554" t="s">
        <v>6072</v>
      </c>
      <c r="B239" s="554" t="s">
        <v>1426</v>
      </c>
      <c r="C239" s="554" t="s">
        <v>1427</v>
      </c>
      <c r="D239" s="554" t="s">
        <v>1341</v>
      </c>
      <c r="E239" s="554" t="s">
        <v>1101</v>
      </c>
      <c r="F239" s="554">
        <v>2</v>
      </c>
      <c r="G239" s="554" t="s">
        <v>1363</v>
      </c>
      <c r="H239" s="554" t="s">
        <v>1364</v>
      </c>
      <c r="J239" s="554" t="s">
        <v>61</v>
      </c>
      <c r="K239" s="554" t="s">
        <v>1100</v>
      </c>
      <c r="L239" s="554" t="s">
        <v>2658</v>
      </c>
      <c r="M239" s="554" t="s">
        <v>6735</v>
      </c>
    </row>
    <row r="240" spans="1:13" x14ac:dyDescent="0.35">
      <c r="A240" s="554" t="s">
        <v>6072</v>
      </c>
      <c r="B240" s="554" t="s">
        <v>1428</v>
      </c>
      <c r="C240" s="554" t="s">
        <v>1429</v>
      </c>
      <c r="D240" s="554" t="s">
        <v>1341</v>
      </c>
      <c r="E240" s="554" t="s">
        <v>61</v>
      </c>
      <c r="F240" s="554">
        <v>1</v>
      </c>
      <c r="G240" s="554" t="s">
        <v>1383</v>
      </c>
      <c r="H240" s="554" t="s">
        <v>1384</v>
      </c>
      <c r="J240" s="554" t="s">
        <v>1101</v>
      </c>
      <c r="K240" s="554" t="s">
        <v>1100</v>
      </c>
      <c r="L240" s="554" t="s">
        <v>2658</v>
      </c>
      <c r="M240" s="554" t="s">
        <v>6735</v>
      </c>
    </row>
    <row r="241" spans="1:13" x14ac:dyDescent="0.35">
      <c r="A241" s="554" t="s">
        <v>6072</v>
      </c>
      <c r="B241" s="554" t="s">
        <v>1428</v>
      </c>
      <c r="C241" s="554" t="s">
        <v>1429</v>
      </c>
      <c r="D241" s="554" t="s">
        <v>1341</v>
      </c>
      <c r="E241" s="554" t="s">
        <v>1101</v>
      </c>
      <c r="F241" s="554">
        <v>2</v>
      </c>
      <c r="G241" s="554" t="s">
        <v>1385</v>
      </c>
      <c r="H241" s="554" t="s">
        <v>1386</v>
      </c>
      <c r="J241" s="554" t="s">
        <v>61</v>
      </c>
      <c r="K241" s="554" t="s">
        <v>1100</v>
      </c>
      <c r="L241" s="554" t="s">
        <v>2658</v>
      </c>
      <c r="M241" s="554" t="s">
        <v>6735</v>
      </c>
    </row>
    <row r="242" spans="1:13" x14ac:dyDescent="0.35">
      <c r="A242" s="554" t="s">
        <v>6072</v>
      </c>
      <c r="B242" s="554" t="s">
        <v>1428</v>
      </c>
      <c r="C242" s="554" t="s">
        <v>1429</v>
      </c>
      <c r="D242" s="554" t="s">
        <v>1341</v>
      </c>
      <c r="E242" s="554" t="s">
        <v>1101</v>
      </c>
      <c r="F242" s="554">
        <v>3</v>
      </c>
      <c r="G242" s="554" t="s">
        <v>1387</v>
      </c>
      <c r="H242" s="554" t="s">
        <v>1388</v>
      </c>
      <c r="J242" s="554" t="s">
        <v>61</v>
      </c>
      <c r="K242" s="554" t="s">
        <v>1100</v>
      </c>
      <c r="L242" s="554" t="s">
        <v>2658</v>
      </c>
      <c r="M242" s="554" t="s">
        <v>6735</v>
      </c>
    </row>
    <row r="243" spans="1:13" x14ac:dyDescent="0.35">
      <c r="A243" s="554" t="s">
        <v>6072</v>
      </c>
      <c r="B243" s="554" t="s">
        <v>1428</v>
      </c>
      <c r="C243" s="554" t="s">
        <v>1429</v>
      </c>
      <c r="D243" s="554" t="s">
        <v>1341</v>
      </c>
      <c r="E243" s="554" t="s">
        <v>61</v>
      </c>
      <c r="F243" s="554">
        <v>4</v>
      </c>
      <c r="G243" s="554" t="s">
        <v>1389</v>
      </c>
      <c r="H243" s="554" t="s">
        <v>1390</v>
      </c>
      <c r="J243" s="554" t="s">
        <v>1101</v>
      </c>
      <c r="K243" s="554" t="s">
        <v>1100</v>
      </c>
      <c r="L243" s="554" t="s">
        <v>2658</v>
      </c>
      <c r="M243" s="554" t="s">
        <v>6735</v>
      </c>
    </row>
    <row r="244" spans="1:13" x14ac:dyDescent="0.35">
      <c r="A244" s="554" t="s">
        <v>6072</v>
      </c>
      <c r="B244" s="554" t="s">
        <v>1430</v>
      </c>
      <c r="C244" s="554" t="s">
        <v>1431</v>
      </c>
      <c r="D244" s="554" t="s">
        <v>1341</v>
      </c>
      <c r="E244" s="554" t="s">
        <v>61</v>
      </c>
      <c r="F244" s="554">
        <v>1</v>
      </c>
      <c r="G244" s="554" t="s">
        <v>1393</v>
      </c>
      <c r="H244" s="554" t="s">
        <v>1384</v>
      </c>
      <c r="J244" s="554" t="s">
        <v>1101</v>
      </c>
      <c r="K244" s="554" t="s">
        <v>1100</v>
      </c>
      <c r="L244" s="554" t="s">
        <v>2658</v>
      </c>
      <c r="M244" s="554" t="s">
        <v>6735</v>
      </c>
    </row>
    <row r="245" spans="1:13" x14ac:dyDescent="0.35">
      <c r="A245" s="554" t="s">
        <v>6072</v>
      </c>
      <c r="B245" s="554" t="s">
        <v>1432</v>
      </c>
      <c r="C245" s="554" t="s">
        <v>1433</v>
      </c>
      <c r="D245" s="554" t="s">
        <v>1341</v>
      </c>
      <c r="E245" s="554" t="s">
        <v>1101</v>
      </c>
      <c r="F245" s="554">
        <v>1</v>
      </c>
      <c r="G245" s="554" t="s">
        <v>1396</v>
      </c>
      <c r="H245" s="554" t="s">
        <v>1397</v>
      </c>
      <c r="J245" s="554" t="s">
        <v>61</v>
      </c>
      <c r="K245" s="554" t="s">
        <v>1100</v>
      </c>
      <c r="L245" s="554" t="s">
        <v>2658</v>
      </c>
      <c r="M245" s="554" t="s">
        <v>6735</v>
      </c>
    </row>
    <row r="246" spans="1:13" x14ac:dyDescent="0.35">
      <c r="A246" s="554" t="s">
        <v>6072</v>
      </c>
      <c r="B246" s="554" t="s">
        <v>1432</v>
      </c>
      <c r="C246" s="554" t="s">
        <v>1433</v>
      </c>
      <c r="D246" s="554" t="s">
        <v>1341</v>
      </c>
      <c r="E246" s="554" t="s">
        <v>61</v>
      </c>
      <c r="F246" s="554">
        <v>2</v>
      </c>
      <c r="G246" s="554" t="s">
        <v>1398</v>
      </c>
      <c r="H246" s="554" t="s">
        <v>1399</v>
      </c>
      <c r="J246" s="554" t="s">
        <v>1101</v>
      </c>
      <c r="K246" s="554" t="s">
        <v>1100</v>
      </c>
      <c r="L246" s="554" t="s">
        <v>2658</v>
      </c>
      <c r="M246" s="554" t="s">
        <v>6735</v>
      </c>
    </row>
    <row r="247" spans="1:13" x14ac:dyDescent="0.35">
      <c r="A247" s="554" t="s">
        <v>6072</v>
      </c>
      <c r="B247" s="554" t="s">
        <v>1434</v>
      </c>
      <c r="C247" s="554" t="s">
        <v>1435</v>
      </c>
      <c r="D247" s="554" t="s">
        <v>1341</v>
      </c>
      <c r="E247" s="554" t="s">
        <v>1101</v>
      </c>
      <c r="F247" s="554">
        <v>1</v>
      </c>
      <c r="G247" s="554" t="s">
        <v>1396</v>
      </c>
      <c r="H247" s="554" t="s">
        <v>1402</v>
      </c>
      <c r="J247" s="554" t="s">
        <v>61</v>
      </c>
      <c r="K247" s="554" t="s">
        <v>1100</v>
      </c>
      <c r="L247" s="554" t="s">
        <v>2658</v>
      </c>
      <c r="M247" s="554" t="s">
        <v>6735</v>
      </c>
    </row>
    <row r="248" spans="1:13" x14ac:dyDescent="0.35">
      <c r="A248" s="554" t="s">
        <v>6072</v>
      </c>
      <c r="B248" s="554" t="s">
        <v>1434</v>
      </c>
      <c r="C248" s="554" t="s">
        <v>1435</v>
      </c>
      <c r="D248" s="554" t="s">
        <v>1341</v>
      </c>
      <c r="E248" s="554" t="s">
        <v>61</v>
      </c>
      <c r="F248" s="554">
        <v>2</v>
      </c>
      <c r="G248" s="554" t="s">
        <v>1398</v>
      </c>
      <c r="H248" s="554" t="s">
        <v>1403</v>
      </c>
      <c r="J248" s="554" t="s">
        <v>1101</v>
      </c>
      <c r="K248" s="554" t="s">
        <v>1100</v>
      </c>
      <c r="L248" s="554" t="s">
        <v>2658</v>
      </c>
      <c r="M248" s="554" t="s">
        <v>6735</v>
      </c>
    </row>
    <row r="249" spans="1:13" x14ac:dyDescent="0.35">
      <c r="A249" s="554" t="s">
        <v>6072</v>
      </c>
      <c r="B249" s="554" t="s">
        <v>1436</v>
      </c>
      <c r="C249" s="554" t="s">
        <v>1437</v>
      </c>
      <c r="D249" s="554" t="s">
        <v>1341</v>
      </c>
      <c r="E249" s="554" t="s">
        <v>1101</v>
      </c>
      <c r="F249" s="554">
        <v>1</v>
      </c>
      <c r="G249" s="554" t="s">
        <v>1406</v>
      </c>
      <c r="H249" s="554" t="s">
        <v>1407</v>
      </c>
      <c r="J249" s="554" t="s">
        <v>61</v>
      </c>
      <c r="K249" s="554" t="s">
        <v>1100</v>
      </c>
      <c r="L249" s="554" t="s">
        <v>2658</v>
      </c>
      <c r="M249" s="554" t="s">
        <v>6735</v>
      </c>
    </row>
    <row r="250" spans="1:13" x14ac:dyDescent="0.35">
      <c r="A250" s="554" t="s">
        <v>6072</v>
      </c>
      <c r="B250" s="554" t="s">
        <v>1436</v>
      </c>
      <c r="C250" s="554" t="s">
        <v>1437</v>
      </c>
      <c r="D250" s="554" t="s">
        <v>1341</v>
      </c>
      <c r="E250" s="554" t="s">
        <v>1101</v>
      </c>
      <c r="F250" s="554">
        <v>2</v>
      </c>
      <c r="G250" s="554" t="s">
        <v>1363</v>
      </c>
      <c r="H250" s="554" t="s">
        <v>1364</v>
      </c>
      <c r="J250" s="554" t="s">
        <v>61</v>
      </c>
      <c r="K250" s="554" t="s">
        <v>1100</v>
      </c>
      <c r="L250" s="554" t="s">
        <v>2658</v>
      </c>
      <c r="M250" s="554" t="s">
        <v>6735</v>
      </c>
    </row>
    <row r="251" spans="1:13" x14ac:dyDescent="0.35">
      <c r="A251" s="554" t="s">
        <v>6072</v>
      </c>
      <c r="B251" s="554" t="s">
        <v>1438</v>
      </c>
      <c r="C251" s="554" t="s">
        <v>1439</v>
      </c>
      <c r="D251" s="554" t="s">
        <v>1341</v>
      </c>
      <c r="E251" s="554" t="s">
        <v>61</v>
      </c>
      <c r="F251" s="554">
        <v>1</v>
      </c>
      <c r="G251" s="554" t="s">
        <v>1383</v>
      </c>
      <c r="H251" s="554" t="s">
        <v>1384</v>
      </c>
      <c r="J251" s="554" t="s">
        <v>1101</v>
      </c>
      <c r="K251" s="554" t="s">
        <v>1100</v>
      </c>
      <c r="L251" s="554" t="s">
        <v>2658</v>
      </c>
      <c r="M251" s="554" t="s">
        <v>6735</v>
      </c>
    </row>
    <row r="252" spans="1:13" x14ac:dyDescent="0.35">
      <c r="A252" s="554" t="s">
        <v>6072</v>
      </c>
      <c r="B252" s="554" t="s">
        <v>1438</v>
      </c>
      <c r="C252" s="554" t="s">
        <v>1439</v>
      </c>
      <c r="D252" s="554" t="s">
        <v>1341</v>
      </c>
      <c r="E252" s="554" t="s">
        <v>1101</v>
      </c>
      <c r="F252" s="554">
        <v>2</v>
      </c>
      <c r="G252" s="554" t="s">
        <v>1385</v>
      </c>
      <c r="H252" s="554" t="s">
        <v>1386</v>
      </c>
      <c r="J252" s="554" t="s">
        <v>61</v>
      </c>
      <c r="K252" s="554" t="s">
        <v>1100</v>
      </c>
      <c r="L252" s="554" t="s">
        <v>2658</v>
      </c>
      <c r="M252" s="554" t="s">
        <v>6735</v>
      </c>
    </row>
    <row r="253" spans="1:13" x14ac:dyDescent="0.35">
      <c r="A253" s="554" t="s">
        <v>6072</v>
      </c>
      <c r="B253" s="554" t="s">
        <v>1438</v>
      </c>
      <c r="C253" s="554" t="s">
        <v>1439</v>
      </c>
      <c r="D253" s="554" t="s">
        <v>1341</v>
      </c>
      <c r="E253" s="554" t="s">
        <v>1101</v>
      </c>
      <c r="F253" s="554">
        <v>3</v>
      </c>
      <c r="G253" s="554" t="s">
        <v>1387</v>
      </c>
      <c r="H253" s="554" t="s">
        <v>1388</v>
      </c>
      <c r="J253" s="554" t="s">
        <v>61</v>
      </c>
      <c r="K253" s="554" t="s">
        <v>1100</v>
      </c>
      <c r="L253" s="554" t="s">
        <v>2658</v>
      </c>
      <c r="M253" s="554" t="s">
        <v>6735</v>
      </c>
    </row>
    <row r="254" spans="1:13" x14ac:dyDescent="0.35">
      <c r="A254" s="554" t="s">
        <v>6072</v>
      </c>
      <c r="B254" s="554" t="s">
        <v>1438</v>
      </c>
      <c r="C254" s="554" t="s">
        <v>1439</v>
      </c>
      <c r="D254" s="554" t="s">
        <v>1341</v>
      </c>
      <c r="E254" s="554" t="s">
        <v>61</v>
      </c>
      <c r="F254" s="554">
        <v>4</v>
      </c>
      <c r="G254" s="554" t="s">
        <v>1389</v>
      </c>
      <c r="H254" s="554" t="s">
        <v>1390</v>
      </c>
      <c r="J254" s="554" t="s">
        <v>1101</v>
      </c>
      <c r="K254" s="554" t="s">
        <v>1100</v>
      </c>
      <c r="L254" s="554" t="s">
        <v>2658</v>
      </c>
      <c r="M254" s="554" t="s">
        <v>6735</v>
      </c>
    </row>
    <row r="255" spans="1:13" x14ac:dyDescent="0.35">
      <c r="A255" s="554" t="s">
        <v>6072</v>
      </c>
      <c r="B255" s="554" t="s">
        <v>1440</v>
      </c>
      <c r="C255" s="554" t="s">
        <v>1441</v>
      </c>
      <c r="D255" s="554" t="s">
        <v>1341</v>
      </c>
      <c r="E255" s="554" t="s">
        <v>61</v>
      </c>
      <c r="F255" s="554">
        <v>1</v>
      </c>
      <c r="G255" s="554" t="s">
        <v>1393</v>
      </c>
      <c r="H255" s="554" t="s">
        <v>1384</v>
      </c>
      <c r="J255" s="554" t="s">
        <v>1101</v>
      </c>
      <c r="K255" s="554" t="s">
        <v>1100</v>
      </c>
      <c r="L255" s="554" t="s">
        <v>2658</v>
      </c>
      <c r="M255" s="554" t="s">
        <v>6735</v>
      </c>
    </row>
    <row r="256" spans="1:13" x14ac:dyDescent="0.35">
      <c r="A256" s="554" t="s">
        <v>6072</v>
      </c>
      <c r="B256" s="554" t="s">
        <v>1442</v>
      </c>
      <c r="C256" s="554" t="s">
        <v>1443</v>
      </c>
      <c r="D256" s="554" t="s">
        <v>1341</v>
      </c>
      <c r="E256" s="554" t="s">
        <v>1101</v>
      </c>
      <c r="F256" s="554">
        <v>1</v>
      </c>
      <c r="G256" s="554" t="s">
        <v>1396</v>
      </c>
      <c r="H256" s="554" t="s">
        <v>1397</v>
      </c>
      <c r="J256" s="554" t="s">
        <v>61</v>
      </c>
      <c r="K256" s="554" t="s">
        <v>1100</v>
      </c>
      <c r="L256" s="554" t="s">
        <v>2658</v>
      </c>
      <c r="M256" s="554" t="s">
        <v>6735</v>
      </c>
    </row>
    <row r="257" spans="1:13" x14ac:dyDescent="0.35">
      <c r="A257" s="554" t="s">
        <v>6072</v>
      </c>
      <c r="B257" s="554" t="s">
        <v>1442</v>
      </c>
      <c r="C257" s="554" t="s">
        <v>1443</v>
      </c>
      <c r="D257" s="554" t="s">
        <v>1341</v>
      </c>
      <c r="E257" s="554" t="s">
        <v>61</v>
      </c>
      <c r="F257" s="554">
        <v>2</v>
      </c>
      <c r="G257" s="554" t="s">
        <v>1398</v>
      </c>
      <c r="H257" s="554" t="s">
        <v>1399</v>
      </c>
      <c r="J257" s="554" t="s">
        <v>1101</v>
      </c>
      <c r="K257" s="554" t="s">
        <v>1100</v>
      </c>
      <c r="L257" s="554" t="s">
        <v>2658</v>
      </c>
      <c r="M257" s="554" t="s">
        <v>6735</v>
      </c>
    </row>
    <row r="258" spans="1:13" x14ac:dyDescent="0.35">
      <c r="A258" s="554" t="s">
        <v>6072</v>
      </c>
      <c r="B258" s="554" t="s">
        <v>1444</v>
      </c>
      <c r="C258" s="554" t="s">
        <v>1445</v>
      </c>
      <c r="D258" s="554" t="s">
        <v>1341</v>
      </c>
      <c r="E258" s="554" t="s">
        <v>1101</v>
      </c>
      <c r="F258" s="554">
        <v>1</v>
      </c>
      <c r="G258" s="554" t="s">
        <v>1396</v>
      </c>
      <c r="H258" s="554" t="s">
        <v>1402</v>
      </c>
      <c r="J258" s="554" t="s">
        <v>61</v>
      </c>
      <c r="K258" s="554" t="s">
        <v>1100</v>
      </c>
      <c r="L258" s="554" t="s">
        <v>2658</v>
      </c>
      <c r="M258" s="554" t="s">
        <v>6735</v>
      </c>
    </row>
    <row r="259" spans="1:13" x14ac:dyDescent="0.35">
      <c r="A259" s="554" t="s">
        <v>6072</v>
      </c>
      <c r="B259" s="554" t="s">
        <v>1444</v>
      </c>
      <c r="C259" s="554" t="s">
        <v>1445</v>
      </c>
      <c r="D259" s="554" t="s">
        <v>1341</v>
      </c>
      <c r="E259" s="554" t="s">
        <v>61</v>
      </c>
      <c r="F259" s="554">
        <v>2</v>
      </c>
      <c r="G259" s="554" t="s">
        <v>1398</v>
      </c>
      <c r="H259" s="554" t="s">
        <v>1403</v>
      </c>
      <c r="J259" s="554" t="s">
        <v>1101</v>
      </c>
      <c r="K259" s="554" t="s">
        <v>1100</v>
      </c>
      <c r="L259" s="554" t="s">
        <v>2658</v>
      </c>
      <c r="M259" s="554" t="s">
        <v>6735</v>
      </c>
    </row>
    <row r="260" spans="1:13" x14ac:dyDescent="0.35">
      <c r="A260" s="554" t="s">
        <v>6072</v>
      </c>
      <c r="B260" s="554" t="s">
        <v>1446</v>
      </c>
      <c r="C260" s="554" t="s">
        <v>1447</v>
      </c>
      <c r="D260" s="554" t="s">
        <v>1341</v>
      </c>
      <c r="E260" s="554" t="s">
        <v>1101</v>
      </c>
      <c r="F260" s="554">
        <v>1</v>
      </c>
      <c r="G260" s="554" t="s">
        <v>1406</v>
      </c>
      <c r="H260" s="554" t="s">
        <v>1407</v>
      </c>
      <c r="J260" s="554" t="s">
        <v>61</v>
      </c>
      <c r="K260" s="554" t="s">
        <v>1100</v>
      </c>
      <c r="L260" s="554" t="s">
        <v>2658</v>
      </c>
      <c r="M260" s="554" t="s">
        <v>6735</v>
      </c>
    </row>
    <row r="261" spans="1:13" x14ac:dyDescent="0.35">
      <c r="A261" s="554" t="s">
        <v>6072</v>
      </c>
      <c r="B261" s="554" t="s">
        <v>1446</v>
      </c>
      <c r="C261" s="554" t="s">
        <v>1447</v>
      </c>
      <c r="D261" s="554" t="s">
        <v>1341</v>
      </c>
      <c r="E261" s="554" t="s">
        <v>1101</v>
      </c>
      <c r="F261" s="554">
        <v>2</v>
      </c>
      <c r="G261" s="554" t="s">
        <v>1363</v>
      </c>
      <c r="H261" s="554" t="s">
        <v>1364</v>
      </c>
      <c r="J261" s="554" t="s">
        <v>61</v>
      </c>
      <c r="K261" s="554" t="s">
        <v>1100</v>
      </c>
      <c r="L261" s="554" t="s">
        <v>2658</v>
      </c>
      <c r="M261" s="554" t="s">
        <v>6735</v>
      </c>
    </row>
    <row r="262" spans="1:13" x14ac:dyDescent="0.35">
      <c r="A262" s="554" t="s">
        <v>6072</v>
      </c>
      <c r="B262" s="554" t="s">
        <v>1448</v>
      </c>
      <c r="C262" s="554" t="s">
        <v>1449</v>
      </c>
      <c r="D262" s="554" t="s">
        <v>1341</v>
      </c>
      <c r="E262" s="554" t="s">
        <v>61</v>
      </c>
      <c r="F262" s="554">
        <v>1</v>
      </c>
      <c r="G262" s="554" t="s">
        <v>1450</v>
      </c>
      <c r="H262" s="554" t="s">
        <v>1384</v>
      </c>
      <c r="J262" s="554" t="s">
        <v>1101</v>
      </c>
      <c r="K262" s="554" t="s">
        <v>1100</v>
      </c>
      <c r="L262" s="554" t="s">
        <v>2658</v>
      </c>
      <c r="M262" s="554" t="s">
        <v>6735</v>
      </c>
    </row>
    <row r="263" spans="1:13" x14ac:dyDescent="0.35">
      <c r="A263" s="554" t="s">
        <v>6072</v>
      </c>
      <c r="B263" s="554" t="s">
        <v>1448</v>
      </c>
      <c r="C263" s="554" t="s">
        <v>1449</v>
      </c>
      <c r="D263" s="554" t="s">
        <v>1341</v>
      </c>
      <c r="E263" s="554" t="s">
        <v>1101</v>
      </c>
      <c r="F263" s="554">
        <v>2</v>
      </c>
      <c r="G263" s="554" t="s">
        <v>1385</v>
      </c>
      <c r="H263" s="554" t="s">
        <v>1386</v>
      </c>
      <c r="J263" s="554" t="s">
        <v>61</v>
      </c>
      <c r="K263" s="554" t="s">
        <v>1100</v>
      </c>
      <c r="L263" s="554" t="s">
        <v>2658</v>
      </c>
      <c r="M263" s="554" t="s">
        <v>6735</v>
      </c>
    </row>
    <row r="264" spans="1:13" x14ac:dyDescent="0.35">
      <c r="A264" s="554" t="s">
        <v>6072</v>
      </c>
      <c r="B264" s="554" t="s">
        <v>1448</v>
      </c>
      <c r="C264" s="554" t="s">
        <v>1449</v>
      </c>
      <c r="D264" s="554" t="s">
        <v>1341</v>
      </c>
      <c r="E264" s="554" t="s">
        <v>1101</v>
      </c>
      <c r="F264" s="554">
        <v>3</v>
      </c>
      <c r="G264" s="554" t="s">
        <v>1387</v>
      </c>
      <c r="H264" s="554" t="s">
        <v>1388</v>
      </c>
      <c r="J264" s="554" t="s">
        <v>61</v>
      </c>
      <c r="K264" s="554" t="s">
        <v>1100</v>
      </c>
      <c r="L264" s="554" t="s">
        <v>2658</v>
      </c>
      <c r="M264" s="554" t="s">
        <v>6735</v>
      </c>
    </row>
    <row r="265" spans="1:13" x14ac:dyDescent="0.35">
      <c r="A265" s="554" t="s">
        <v>6072</v>
      </c>
      <c r="B265" s="554" t="s">
        <v>1448</v>
      </c>
      <c r="C265" s="554" t="s">
        <v>1449</v>
      </c>
      <c r="D265" s="554" t="s">
        <v>1341</v>
      </c>
      <c r="E265" s="554" t="s">
        <v>61</v>
      </c>
      <c r="F265" s="554">
        <v>4</v>
      </c>
      <c r="G265" s="554" t="s">
        <v>1389</v>
      </c>
      <c r="H265" s="554" t="s">
        <v>1390</v>
      </c>
      <c r="J265" s="554" t="s">
        <v>1101</v>
      </c>
      <c r="K265" s="554" t="s">
        <v>1100</v>
      </c>
      <c r="L265" s="554" t="s">
        <v>2658</v>
      </c>
      <c r="M265" s="554" t="s">
        <v>6735</v>
      </c>
    </row>
    <row r="266" spans="1:13" x14ac:dyDescent="0.35">
      <c r="A266" s="554" t="s">
        <v>6072</v>
      </c>
      <c r="B266" s="554" t="s">
        <v>1451</v>
      </c>
      <c r="C266" s="554" t="s">
        <v>1452</v>
      </c>
      <c r="D266" s="554" t="s">
        <v>1341</v>
      </c>
      <c r="E266" s="554" t="s">
        <v>61</v>
      </c>
      <c r="F266" s="554">
        <v>1</v>
      </c>
      <c r="G266" s="554" t="s">
        <v>1453</v>
      </c>
      <c r="H266" s="554" t="s">
        <v>1384</v>
      </c>
      <c r="J266" s="554" t="s">
        <v>1101</v>
      </c>
      <c r="K266" s="554" t="s">
        <v>1100</v>
      </c>
      <c r="L266" s="554" t="s">
        <v>2658</v>
      </c>
      <c r="M266" s="554" t="s">
        <v>6735</v>
      </c>
    </row>
    <row r="267" spans="1:13" x14ac:dyDescent="0.35">
      <c r="A267" s="554" t="s">
        <v>6072</v>
      </c>
      <c r="B267" s="554" t="s">
        <v>1454</v>
      </c>
      <c r="C267" s="554" t="s">
        <v>1455</v>
      </c>
      <c r="D267" s="554" t="s">
        <v>1341</v>
      </c>
      <c r="E267" s="554" t="s">
        <v>1101</v>
      </c>
      <c r="F267" s="554">
        <v>1</v>
      </c>
      <c r="G267" s="554" t="s">
        <v>1396</v>
      </c>
      <c r="H267" s="554" t="s">
        <v>1402</v>
      </c>
      <c r="J267" s="554" t="s">
        <v>61</v>
      </c>
      <c r="K267" s="554" t="s">
        <v>1100</v>
      </c>
      <c r="L267" s="554" t="s">
        <v>2658</v>
      </c>
      <c r="M267" s="554" t="s">
        <v>6735</v>
      </c>
    </row>
    <row r="268" spans="1:13" x14ac:dyDescent="0.35">
      <c r="A268" s="554" t="s">
        <v>6072</v>
      </c>
      <c r="B268" s="554" t="s">
        <v>1454</v>
      </c>
      <c r="C268" s="554" t="s">
        <v>1455</v>
      </c>
      <c r="D268" s="554" t="s">
        <v>1341</v>
      </c>
      <c r="E268" s="554" t="s">
        <v>61</v>
      </c>
      <c r="F268" s="554">
        <v>2</v>
      </c>
      <c r="G268" s="554" t="s">
        <v>1398</v>
      </c>
      <c r="H268" s="554" t="s">
        <v>1403</v>
      </c>
      <c r="J268" s="554" t="s">
        <v>1101</v>
      </c>
      <c r="K268" s="554" t="s">
        <v>1100</v>
      </c>
      <c r="L268" s="554" t="s">
        <v>2658</v>
      </c>
      <c r="M268" s="554" t="s">
        <v>6735</v>
      </c>
    </row>
    <row r="269" spans="1:13" x14ac:dyDescent="0.35">
      <c r="A269" s="554" t="s">
        <v>6072</v>
      </c>
      <c r="B269" s="554" t="s">
        <v>1456</v>
      </c>
      <c r="C269" s="554" t="s">
        <v>1457</v>
      </c>
      <c r="D269" s="554" t="s">
        <v>1341</v>
      </c>
      <c r="E269" s="554" t="s">
        <v>1101</v>
      </c>
      <c r="F269" s="554">
        <v>1</v>
      </c>
      <c r="G269" s="554" t="s">
        <v>1458</v>
      </c>
      <c r="H269" s="554" t="s">
        <v>1407</v>
      </c>
      <c r="J269" s="554" t="s">
        <v>61</v>
      </c>
      <c r="K269" s="554" t="s">
        <v>1100</v>
      </c>
      <c r="L269" s="554" t="s">
        <v>2658</v>
      </c>
      <c r="M269" s="554" t="s">
        <v>6735</v>
      </c>
    </row>
    <row r="270" spans="1:13" x14ac:dyDescent="0.35">
      <c r="A270" s="554" t="s">
        <v>6072</v>
      </c>
      <c r="B270" s="554" t="s">
        <v>1456</v>
      </c>
      <c r="C270" s="554" t="s">
        <v>1457</v>
      </c>
      <c r="D270" s="554" t="s">
        <v>1341</v>
      </c>
      <c r="E270" s="554" t="s">
        <v>1101</v>
      </c>
      <c r="F270" s="554">
        <v>2</v>
      </c>
      <c r="G270" s="554" t="s">
        <v>1363</v>
      </c>
      <c r="H270" s="554" t="s">
        <v>1364</v>
      </c>
      <c r="J270" s="554" t="s">
        <v>61</v>
      </c>
      <c r="K270" s="554" t="s">
        <v>1100</v>
      </c>
      <c r="L270" s="554" t="s">
        <v>2658</v>
      </c>
      <c r="M270" s="554" t="s">
        <v>6735</v>
      </c>
    </row>
    <row r="271" spans="1:13" x14ac:dyDescent="0.35">
      <c r="A271" s="554" t="s">
        <v>6072</v>
      </c>
      <c r="B271" s="554" t="s">
        <v>1459</v>
      </c>
      <c r="C271" s="554" t="s">
        <v>1460</v>
      </c>
      <c r="D271" s="554" t="s">
        <v>1341</v>
      </c>
      <c r="E271" s="554" t="s">
        <v>61</v>
      </c>
      <c r="F271" s="554">
        <v>1</v>
      </c>
      <c r="G271" s="554" t="s">
        <v>1461</v>
      </c>
      <c r="H271" s="554" t="s">
        <v>1384</v>
      </c>
      <c r="J271" s="554" t="s">
        <v>1101</v>
      </c>
      <c r="K271" s="554" t="s">
        <v>1100</v>
      </c>
      <c r="L271" s="554" t="s">
        <v>2658</v>
      </c>
      <c r="M271" s="554" t="s">
        <v>6735</v>
      </c>
    </row>
    <row r="272" spans="1:13" x14ac:dyDescent="0.35">
      <c r="A272" s="554" t="s">
        <v>6072</v>
      </c>
      <c r="B272" s="554" t="s">
        <v>1459</v>
      </c>
      <c r="C272" s="554" t="s">
        <v>1460</v>
      </c>
      <c r="D272" s="554" t="s">
        <v>1341</v>
      </c>
      <c r="E272" s="554" t="s">
        <v>1101</v>
      </c>
      <c r="F272" s="554">
        <v>2</v>
      </c>
      <c r="G272" s="554" t="s">
        <v>1385</v>
      </c>
      <c r="H272" s="554" t="s">
        <v>1386</v>
      </c>
      <c r="J272" s="554" t="s">
        <v>61</v>
      </c>
      <c r="K272" s="554" t="s">
        <v>1100</v>
      </c>
      <c r="L272" s="554" t="s">
        <v>2658</v>
      </c>
      <c r="M272" s="554" t="s">
        <v>6735</v>
      </c>
    </row>
    <row r="273" spans="1:13" x14ac:dyDescent="0.35">
      <c r="A273" s="554" t="s">
        <v>6072</v>
      </c>
      <c r="B273" s="554" t="s">
        <v>1459</v>
      </c>
      <c r="C273" s="554" t="s">
        <v>1460</v>
      </c>
      <c r="D273" s="554" t="s">
        <v>1341</v>
      </c>
      <c r="E273" s="554" t="s">
        <v>1101</v>
      </c>
      <c r="F273" s="554">
        <v>3</v>
      </c>
      <c r="G273" s="554" t="s">
        <v>1387</v>
      </c>
      <c r="H273" s="554" t="s">
        <v>1388</v>
      </c>
      <c r="J273" s="554" t="s">
        <v>61</v>
      </c>
      <c r="K273" s="554" t="s">
        <v>1100</v>
      </c>
      <c r="L273" s="554" t="s">
        <v>2658</v>
      </c>
      <c r="M273" s="554" t="s">
        <v>6735</v>
      </c>
    </row>
    <row r="274" spans="1:13" x14ac:dyDescent="0.35">
      <c r="A274" s="554" t="s">
        <v>6072</v>
      </c>
      <c r="B274" s="554" t="s">
        <v>1459</v>
      </c>
      <c r="C274" s="554" t="s">
        <v>1460</v>
      </c>
      <c r="D274" s="554" t="s">
        <v>1341</v>
      </c>
      <c r="E274" s="554" t="s">
        <v>61</v>
      </c>
      <c r="F274" s="554">
        <v>4</v>
      </c>
      <c r="G274" s="554" t="s">
        <v>1389</v>
      </c>
      <c r="H274" s="554" t="s">
        <v>1390</v>
      </c>
      <c r="J274" s="554" t="s">
        <v>1101</v>
      </c>
      <c r="K274" s="554" t="s">
        <v>1100</v>
      </c>
      <c r="L274" s="554" t="s">
        <v>2658</v>
      </c>
      <c r="M274" s="554" t="s">
        <v>6735</v>
      </c>
    </row>
    <row r="275" spans="1:13" x14ac:dyDescent="0.35">
      <c r="A275" s="554" t="s">
        <v>6072</v>
      </c>
      <c r="B275" s="554" t="s">
        <v>1462</v>
      </c>
      <c r="C275" s="554" t="s">
        <v>1463</v>
      </c>
      <c r="D275" s="554" t="s">
        <v>1341</v>
      </c>
      <c r="E275" s="554" t="s">
        <v>61</v>
      </c>
      <c r="F275" s="554">
        <v>1</v>
      </c>
      <c r="G275" s="554" t="s">
        <v>1464</v>
      </c>
      <c r="H275" s="554" t="s">
        <v>1384</v>
      </c>
      <c r="J275" s="554" t="s">
        <v>1101</v>
      </c>
      <c r="K275" s="554" t="s">
        <v>1100</v>
      </c>
      <c r="L275" s="554" t="s">
        <v>2658</v>
      </c>
      <c r="M275" s="554" t="s">
        <v>6735</v>
      </c>
    </row>
    <row r="276" spans="1:13" x14ac:dyDescent="0.35">
      <c r="A276" s="554" t="s">
        <v>6072</v>
      </c>
      <c r="B276" s="554" t="s">
        <v>1462</v>
      </c>
      <c r="C276" s="554" t="s">
        <v>1463</v>
      </c>
      <c r="D276" s="554" t="s">
        <v>1341</v>
      </c>
      <c r="E276" s="554" t="s">
        <v>1101</v>
      </c>
      <c r="F276" s="554">
        <v>2</v>
      </c>
      <c r="G276" s="554" t="s">
        <v>1385</v>
      </c>
      <c r="H276" s="554" t="s">
        <v>1386</v>
      </c>
      <c r="J276" s="554" t="s">
        <v>61</v>
      </c>
      <c r="K276" s="554" t="s">
        <v>1100</v>
      </c>
      <c r="L276" s="554" t="s">
        <v>2658</v>
      </c>
      <c r="M276" s="554" t="s">
        <v>6735</v>
      </c>
    </row>
    <row r="277" spans="1:13" x14ac:dyDescent="0.35">
      <c r="A277" s="554" t="s">
        <v>6072</v>
      </c>
      <c r="B277" s="554" t="s">
        <v>1462</v>
      </c>
      <c r="C277" s="554" t="s">
        <v>1463</v>
      </c>
      <c r="D277" s="554" t="s">
        <v>1341</v>
      </c>
      <c r="E277" s="554" t="s">
        <v>1101</v>
      </c>
      <c r="F277" s="554">
        <v>3</v>
      </c>
      <c r="G277" s="554" t="s">
        <v>1387</v>
      </c>
      <c r="H277" s="554" t="s">
        <v>1388</v>
      </c>
      <c r="J277" s="554" t="s">
        <v>61</v>
      </c>
      <c r="K277" s="554" t="s">
        <v>1100</v>
      </c>
      <c r="L277" s="554" t="s">
        <v>2658</v>
      </c>
      <c r="M277" s="554" t="s">
        <v>6735</v>
      </c>
    </row>
    <row r="278" spans="1:13" x14ac:dyDescent="0.35">
      <c r="A278" s="554" t="s">
        <v>6072</v>
      </c>
      <c r="B278" s="554" t="s">
        <v>1462</v>
      </c>
      <c r="C278" s="554" t="s">
        <v>1463</v>
      </c>
      <c r="D278" s="554" t="s">
        <v>1341</v>
      </c>
      <c r="E278" s="554" t="s">
        <v>61</v>
      </c>
      <c r="F278" s="554">
        <v>4</v>
      </c>
      <c r="G278" s="554" t="s">
        <v>1389</v>
      </c>
      <c r="H278" s="554" t="s">
        <v>1390</v>
      </c>
      <c r="J278" s="554" t="s">
        <v>1101</v>
      </c>
      <c r="K278" s="554" t="s">
        <v>1100</v>
      </c>
      <c r="L278" s="554" t="s">
        <v>2658</v>
      </c>
      <c r="M278" s="554" t="s">
        <v>6735</v>
      </c>
    </row>
    <row r="279" spans="1:13" x14ac:dyDescent="0.35">
      <c r="A279" s="554" t="s">
        <v>6072</v>
      </c>
      <c r="B279" s="554" t="s">
        <v>1465</v>
      </c>
      <c r="C279" s="554" t="s">
        <v>1466</v>
      </c>
      <c r="D279" s="554" t="s">
        <v>1341</v>
      </c>
      <c r="E279" s="554" t="s">
        <v>1101</v>
      </c>
      <c r="F279" s="554">
        <v>1</v>
      </c>
      <c r="G279" s="554" t="s">
        <v>1396</v>
      </c>
      <c r="H279" s="554" t="s">
        <v>1402</v>
      </c>
      <c r="J279" s="554" t="s">
        <v>61</v>
      </c>
      <c r="K279" s="554" t="s">
        <v>1100</v>
      </c>
      <c r="L279" s="554" t="s">
        <v>2658</v>
      </c>
      <c r="M279" s="554" t="s">
        <v>6735</v>
      </c>
    </row>
    <row r="280" spans="1:13" x14ac:dyDescent="0.35">
      <c r="A280" s="554" t="s">
        <v>6072</v>
      </c>
      <c r="B280" s="554" t="s">
        <v>1465</v>
      </c>
      <c r="C280" s="554" t="s">
        <v>1466</v>
      </c>
      <c r="D280" s="554" t="s">
        <v>1341</v>
      </c>
      <c r="E280" s="554" t="s">
        <v>61</v>
      </c>
      <c r="F280" s="554">
        <v>2</v>
      </c>
      <c r="G280" s="554" t="s">
        <v>1398</v>
      </c>
      <c r="H280" s="554" t="s">
        <v>1403</v>
      </c>
      <c r="J280" s="554" t="s">
        <v>1101</v>
      </c>
      <c r="K280" s="554" t="s">
        <v>1100</v>
      </c>
      <c r="L280" s="554" t="s">
        <v>2658</v>
      </c>
      <c r="M280" s="554" t="s">
        <v>6735</v>
      </c>
    </row>
    <row r="281" spans="1:13" x14ac:dyDescent="0.35">
      <c r="A281" s="554" t="s">
        <v>6072</v>
      </c>
      <c r="B281" s="554" t="s">
        <v>1467</v>
      </c>
      <c r="C281" s="554" t="s">
        <v>1468</v>
      </c>
      <c r="D281" s="554" t="s">
        <v>1341</v>
      </c>
      <c r="E281" s="554" t="s">
        <v>1101</v>
      </c>
      <c r="F281" s="554">
        <v>1</v>
      </c>
      <c r="G281" s="554" t="s">
        <v>1469</v>
      </c>
      <c r="H281" s="554" t="s">
        <v>1407</v>
      </c>
      <c r="J281" s="554" t="s">
        <v>61</v>
      </c>
      <c r="K281" s="554" t="s">
        <v>1100</v>
      </c>
      <c r="L281" s="554" t="s">
        <v>2658</v>
      </c>
      <c r="M281" s="554" t="s">
        <v>6735</v>
      </c>
    </row>
    <row r="282" spans="1:13" x14ac:dyDescent="0.35">
      <c r="A282" s="554" t="s">
        <v>6072</v>
      </c>
      <c r="B282" s="554" t="s">
        <v>1467</v>
      </c>
      <c r="C282" s="554" t="s">
        <v>1468</v>
      </c>
      <c r="D282" s="554" t="s">
        <v>1341</v>
      </c>
      <c r="E282" s="554" t="s">
        <v>1101</v>
      </c>
      <c r="F282" s="554">
        <v>2</v>
      </c>
      <c r="G282" s="554" t="s">
        <v>1363</v>
      </c>
      <c r="H282" s="554" t="s">
        <v>1364</v>
      </c>
      <c r="J282" s="554" t="s">
        <v>61</v>
      </c>
      <c r="K282" s="554" t="s">
        <v>1100</v>
      </c>
      <c r="L282" s="554" t="s">
        <v>2658</v>
      </c>
      <c r="M282" s="554" t="s">
        <v>6735</v>
      </c>
    </row>
    <row r="283" spans="1:13" x14ac:dyDescent="0.35">
      <c r="A283" s="554" t="s">
        <v>6072</v>
      </c>
      <c r="B283" s="554" t="s">
        <v>1470</v>
      </c>
      <c r="C283" s="554" t="s">
        <v>1471</v>
      </c>
      <c r="D283" s="554" t="s">
        <v>1341</v>
      </c>
      <c r="E283" s="554" t="s">
        <v>61</v>
      </c>
      <c r="F283" s="554">
        <v>1</v>
      </c>
      <c r="G283" s="554" t="s">
        <v>1383</v>
      </c>
      <c r="H283" s="554" t="s">
        <v>1384</v>
      </c>
      <c r="J283" s="554" t="s">
        <v>1101</v>
      </c>
      <c r="K283" s="554" t="s">
        <v>1100</v>
      </c>
      <c r="L283" s="554" t="s">
        <v>2658</v>
      </c>
      <c r="M283" s="554" t="s">
        <v>6735</v>
      </c>
    </row>
    <row r="284" spans="1:13" x14ac:dyDescent="0.35">
      <c r="A284" s="554" t="s">
        <v>6072</v>
      </c>
      <c r="B284" s="554" t="s">
        <v>1470</v>
      </c>
      <c r="C284" s="554" t="s">
        <v>1471</v>
      </c>
      <c r="D284" s="554" t="s">
        <v>1341</v>
      </c>
      <c r="E284" s="554" t="s">
        <v>1101</v>
      </c>
      <c r="F284" s="554">
        <v>2</v>
      </c>
      <c r="G284" s="554" t="s">
        <v>1385</v>
      </c>
      <c r="H284" s="554" t="s">
        <v>1386</v>
      </c>
      <c r="J284" s="554" t="s">
        <v>61</v>
      </c>
      <c r="K284" s="554" t="s">
        <v>1100</v>
      </c>
      <c r="L284" s="554" t="s">
        <v>2658</v>
      </c>
      <c r="M284" s="554" t="s">
        <v>6735</v>
      </c>
    </row>
    <row r="285" spans="1:13" x14ac:dyDescent="0.35">
      <c r="A285" s="554" t="s">
        <v>6072</v>
      </c>
      <c r="B285" s="554" t="s">
        <v>1470</v>
      </c>
      <c r="C285" s="554" t="s">
        <v>1471</v>
      </c>
      <c r="D285" s="554" t="s">
        <v>1341</v>
      </c>
      <c r="E285" s="554" t="s">
        <v>1101</v>
      </c>
      <c r="F285" s="554">
        <v>3</v>
      </c>
      <c r="G285" s="554" t="s">
        <v>1387</v>
      </c>
      <c r="H285" s="554" t="s">
        <v>1388</v>
      </c>
      <c r="J285" s="554" t="s">
        <v>61</v>
      </c>
      <c r="K285" s="554" t="s">
        <v>1100</v>
      </c>
      <c r="L285" s="554" t="s">
        <v>2658</v>
      </c>
      <c r="M285" s="554" t="s">
        <v>6735</v>
      </c>
    </row>
    <row r="286" spans="1:13" x14ac:dyDescent="0.35">
      <c r="A286" s="554" t="s">
        <v>6072</v>
      </c>
      <c r="B286" s="554" t="s">
        <v>1470</v>
      </c>
      <c r="C286" s="554" t="s">
        <v>1471</v>
      </c>
      <c r="D286" s="554" t="s">
        <v>1341</v>
      </c>
      <c r="E286" s="554" t="s">
        <v>61</v>
      </c>
      <c r="F286" s="554">
        <v>4</v>
      </c>
      <c r="G286" s="554" t="s">
        <v>1389</v>
      </c>
      <c r="H286" s="554" t="s">
        <v>1390</v>
      </c>
      <c r="J286" s="554" t="s">
        <v>1101</v>
      </c>
      <c r="K286" s="554" t="s">
        <v>1100</v>
      </c>
      <c r="L286" s="554" t="s">
        <v>2658</v>
      </c>
      <c r="M286" s="554" t="s">
        <v>6735</v>
      </c>
    </row>
    <row r="287" spans="1:13" x14ac:dyDescent="0.35">
      <c r="A287" s="554" t="s">
        <v>6072</v>
      </c>
      <c r="B287" s="554" t="s">
        <v>1472</v>
      </c>
      <c r="C287" s="554" t="s">
        <v>1473</v>
      </c>
      <c r="D287" s="554" t="s">
        <v>1341</v>
      </c>
      <c r="E287" s="554" t="s">
        <v>61</v>
      </c>
      <c r="F287" s="554">
        <v>1</v>
      </c>
      <c r="G287" s="554" t="s">
        <v>1393</v>
      </c>
      <c r="H287" s="554" t="s">
        <v>1384</v>
      </c>
      <c r="J287" s="554" t="s">
        <v>1101</v>
      </c>
      <c r="K287" s="554" t="s">
        <v>1100</v>
      </c>
      <c r="L287" s="554" t="s">
        <v>2658</v>
      </c>
      <c r="M287" s="554" t="s">
        <v>6735</v>
      </c>
    </row>
    <row r="288" spans="1:13" x14ac:dyDescent="0.35">
      <c r="A288" s="554" t="s">
        <v>6072</v>
      </c>
      <c r="B288" s="554" t="s">
        <v>1474</v>
      </c>
      <c r="C288" s="554" t="s">
        <v>1475</v>
      </c>
      <c r="D288" s="554" t="s">
        <v>1341</v>
      </c>
      <c r="E288" s="554" t="s">
        <v>1101</v>
      </c>
      <c r="F288" s="554">
        <v>1</v>
      </c>
      <c r="G288" s="554" t="s">
        <v>1396</v>
      </c>
      <c r="H288" s="554" t="s">
        <v>1397</v>
      </c>
      <c r="J288" s="554" t="s">
        <v>61</v>
      </c>
      <c r="K288" s="554" t="s">
        <v>1100</v>
      </c>
      <c r="L288" s="554" t="s">
        <v>2658</v>
      </c>
      <c r="M288" s="554" t="s">
        <v>6735</v>
      </c>
    </row>
    <row r="289" spans="1:13" x14ac:dyDescent="0.35">
      <c r="A289" s="554" t="s">
        <v>6072</v>
      </c>
      <c r="B289" s="554" t="s">
        <v>1474</v>
      </c>
      <c r="C289" s="554" t="s">
        <v>1475</v>
      </c>
      <c r="D289" s="554" t="s">
        <v>1341</v>
      </c>
      <c r="E289" s="554" t="s">
        <v>61</v>
      </c>
      <c r="F289" s="554">
        <v>2</v>
      </c>
      <c r="G289" s="554" t="s">
        <v>1398</v>
      </c>
      <c r="H289" s="554" t="s">
        <v>1399</v>
      </c>
      <c r="J289" s="554" t="s">
        <v>1101</v>
      </c>
      <c r="K289" s="554" t="s">
        <v>1100</v>
      </c>
      <c r="L289" s="554" t="s">
        <v>2658</v>
      </c>
      <c r="M289" s="554" t="s">
        <v>6735</v>
      </c>
    </row>
    <row r="290" spans="1:13" x14ac:dyDescent="0.35">
      <c r="A290" s="554" t="s">
        <v>6072</v>
      </c>
      <c r="B290" s="554" t="s">
        <v>1476</v>
      </c>
      <c r="C290" s="554" t="s">
        <v>1477</v>
      </c>
      <c r="D290" s="554" t="s">
        <v>1341</v>
      </c>
      <c r="E290" s="554" t="s">
        <v>1101</v>
      </c>
      <c r="F290" s="554">
        <v>1</v>
      </c>
      <c r="G290" s="554" t="s">
        <v>1396</v>
      </c>
      <c r="H290" s="554" t="s">
        <v>1402</v>
      </c>
      <c r="J290" s="554" t="s">
        <v>61</v>
      </c>
      <c r="K290" s="554" t="s">
        <v>1100</v>
      </c>
      <c r="L290" s="554" t="s">
        <v>2658</v>
      </c>
      <c r="M290" s="554" t="s">
        <v>6735</v>
      </c>
    </row>
    <row r="291" spans="1:13" x14ac:dyDescent="0.35">
      <c r="A291" s="554" t="s">
        <v>6072</v>
      </c>
      <c r="B291" s="554" t="s">
        <v>1476</v>
      </c>
      <c r="C291" s="554" t="s">
        <v>1477</v>
      </c>
      <c r="D291" s="554" t="s">
        <v>1341</v>
      </c>
      <c r="E291" s="554" t="s">
        <v>61</v>
      </c>
      <c r="F291" s="554">
        <v>2</v>
      </c>
      <c r="G291" s="554" t="s">
        <v>1398</v>
      </c>
      <c r="H291" s="554" t="s">
        <v>1403</v>
      </c>
      <c r="J291" s="554" t="s">
        <v>1101</v>
      </c>
      <c r="K291" s="554" t="s">
        <v>1100</v>
      </c>
      <c r="L291" s="554" t="s">
        <v>2658</v>
      </c>
      <c r="M291" s="554" t="s">
        <v>6735</v>
      </c>
    </row>
    <row r="292" spans="1:13" x14ac:dyDescent="0.35">
      <c r="A292" s="554" t="s">
        <v>6072</v>
      </c>
      <c r="B292" s="554" t="s">
        <v>1478</v>
      </c>
      <c r="C292" s="554" t="s">
        <v>1479</v>
      </c>
      <c r="D292" s="554" t="s">
        <v>1341</v>
      </c>
      <c r="E292" s="554" t="s">
        <v>1101</v>
      </c>
      <c r="F292" s="554">
        <v>1</v>
      </c>
      <c r="G292" s="554" t="s">
        <v>1406</v>
      </c>
      <c r="H292" s="554" t="s">
        <v>1407</v>
      </c>
      <c r="J292" s="554" t="s">
        <v>61</v>
      </c>
      <c r="K292" s="554" t="s">
        <v>1100</v>
      </c>
      <c r="L292" s="554" t="s">
        <v>2658</v>
      </c>
      <c r="M292" s="554" t="s">
        <v>6735</v>
      </c>
    </row>
    <row r="293" spans="1:13" x14ac:dyDescent="0.35">
      <c r="A293" s="554" t="s">
        <v>6072</v>
      </c>
      <c r="B293" s="554" t="s">
        <v>1478</v>
      </c>
      <c r="C293" s="554" t="s">
        <v>1479</v>
      </c>
      <c r="D293" s="554" t="s">
        <v>1341</v>
      </c>
      <c r="E293" s="554" t="s">
        <v>1101</v>
      </c>
      <c r="F293" s="554">
        <v>2</v>
      </c>
      <c r="G293" s="554" t="s">
        <v>1363</v>
      </c>
      <c r="H293" s="554" t="s">
        <v>1364</v>
      </c>
      <c r="J293" s="554" t="s">
        <v>61</v>
      </c>
      <c r="K293" s="554" t="s">
        <v>1100</v>
      </c>
      <c r="L293" s="554" t="s">
        <v>2658</v>
      </c>
      <c r="M293" s="554" t="s">
        <v>6735</v>
      </c>
    </row>
    <row r="294" spans="1:13" x14ac:dyDescent="0.35">
      <c r="A294" s="554" t="s">
        <v>6072</v>
      </c>
      <c r="B294" s="554" t="s">
        <v>1480</v>
      </c>
      <c r="C294" s="554" t="s">
        <v>1481</v>
      </c>
      <c r="D294" s="554" t="s">
        <v>1341</v>
      </c>
      <c r="E294" s="554" t="s">
        <v>61</v>
      </c>
      <c r="F294" s="554">
        <v>1</v>
      </c>
      <c r="G294" s="554" t="s">
        <v>1482</v>
      </c>
      <c r="H294" s="554" t="s">
        <v>1483</v>
      </c>
      <c r="J294" s="554" t="s">
        <v>1101</v>
      </c>
      <c r="K294" s="554" t="s">
        <v>1100</v>
      </c>
      <c r="L294" s="554" t="s">
        <v>2658</v>
      </c>
      <c r="M294" s="554" t="s">
        <v>6735</v>
      </c>
    </row>
    <row r="295" spans="1:13" x14ac:dyDescent="0.35">
      <c r="A295" s="554" t="s">
        <v>6072</v>
      </c>
      <c r="B295" s="554" t="s">
        <v>1480</v>
      </c>
      <c r="C295" s="554" t="s">
        <v>1481</v>
      </c>
      <c r="D295" s="554" t="s">
        <v>1341</v>
      </c>
      <c r="E295" s="554" t="s">
        <v>1101</v>
      </c>
      <c r="F295" s="554">
        <v>2</v>
      </c>
      <c r="G295" s="554" t="s">
        <v>1385</v>
      </c>
      <c r="H295" s="554" t="s">
        <v>1386</v>
      </c>
      <c r="J295" s="554" t="s">
        <v>61</v>
      </c>
      <c r="K295" s="554" t="s">
        <v>1100</v>
      </c>
      <c r="L295" s="554" t="s">
        <v>2658</v>
      </c>
      <c r="M295" s="554" t="s">
        <v>6735</v>
      </c>
    </row>
    <row r="296" spans="1:13" x14ac:dyDescent="0.35">
      <c r="A296" s="554" t="s">
        <v>6072</v>
      </c>
      <c r="B296" s="554" t="s">
        <v>1480</v>
      </c>
      <c r="C296" s="554" t="s">
        <v>1481</v>
      </c>
      <c r="D296" s="554" t="s">
        <v>1341</v>
      </c>
      <c r="E296" s="554" t="s">
        <v>1101</v>
      </c>
      <c r="F296" s="554">
        <v>3</v>
      </c>
      <c r="G296" s="554" t="s">
        <v>1387</v>
      </c>
      <c r="H296" s="554" t="s">
        <v>1388</v>
      </c>
      <c r="J296" s="554" t="s">
        <v>61</v>
      </c>
      <c r="K296" s="554" t="s">
        <v>1100</v>
      </c>
      <c r="L296" s="554" t="s">
        <v>2658</v>
      </c>
      <c r="M296" s="554" t="s">
        <v>6735</v>
      </c>
    </row>
    <row r="297" spans="1:13" x14ac:dyDescent="0.35">
      <c r="A297" s="554" t="s">
        <v>6072</v>
      </c>
      <c r="B297" s="554" t="s">
        <v>1480</v>
      </c>
      <c r="C297" s="554" t="s">
        <v>1481</v>
      </c>
      <c r="D297" s="554" t="s">
        <v>1341</v>
      </c>
      <c r="E297" s="554" t="s">
        <v>61</v>
      </c>
      <c r="F297" s="554">
        <v>4</v>
      </c>
      <c r="G297" s="554" t="s">
        <v>1389</v>
      </c>
      <c r="H297" s="554" t="s">
        <v>1390</v>
      </c>
      <c r="J297" s="554" t="s">
        <v>1101</v>
      </c>
      <c r="K297" s="554" t="s">
        <v>1100</v>
      </c>
      <c r="L297" s="554" t="s">
        <v>2658</v>
      </c>
      <c r="M297" s="554" t="s">
        <v>6735</v>
      </c>
    </row>
    <row r="298" spans="1:13" x14ac:dyDescent="0.35">
      <c r="A298" s="554" t="s">
        <v>6072</v>
      </c>
      <c r="B298" s="554" t="s">
        <v>1484</v>
      </c>
      <c r="C298" s="554" t="s">
        <v>1485</v>
      </c>
      <c r="D298" s="554" t="s">
        <v>1341</v>
      </c>
      <c r="E298" s="554" t="s">
        <v>61</v>
      </c>
      <c r="F298" s="554">
        <v>1</v>
      </c>
      <c r="G298" s="554" t="s">
        <v>1393</v>
      </c>
      <c r="H298" s="554" t="s">
        <v>1384</v>
      </c>
      <c r="J298" s="554" t="s">
        <v>1101</v>
      </c>
      <c r="K298" s="554" t="s">
        <v>1100</v>
      </c>
      <c r="L298" s="554" t="s">
        <v>2658</v>
      </c>
      <c r="M298" s="554" t="s">
        <v>6735</v>
      </c>
    </row>
    <row r="299" spans="1:13" x14ac:dyDescent="0.35">
      <c r="A299" s="554" t="s">
        <v>6072</v>
      </c>
      <c r="B299" s="554" t="s">
        <v>1486</v>
      </c>
      <c r="C299" s="554" t="s">
        <v>1487</v>
      </c>
      <c r="D299" s="554" t="s">
        <v>1341</v>
      </c>
      <c r="E299" s="554" t="s">
        <v>1101</v>
      </c>
      <c r="F299" s="554">
        <v>1</v>
      </c>
      <c r="G299" s="554" t="s">
        <v>1396</v>
      </c>
      <c r="H299" s="554" t="s">
        <v>1397</v>
      </c>
      <c r="J299" s="554" t="s">
        <v>61</v>
      </c>
      <c r="K299" s="554" t="s">
        <v>1100</v>
      </c>
      <c r="L299" s="554" t="s">
        <v>2658</v>
      </c>
      <c r="M299" s="554" t="s">
        <v>6735</v>
      </c>
    </row>
    <row r="300" spans="1:13" x14ac:dyDescent="0.35">
      <c r="A300" s="554" t="s">
        <v>6072</v>
      </c>
      <c r="B300" s="554" t="s">
        <v>1486</v>
      </c>
      <c r="C300" s="554" t="s">
        <v>1487</v>
      </c>
      <c r="D300" s="554" t="s">
        <v>1341</v>
      </c>
      <c r="E300" s="554" t="s">
        <v>61</v>
      </c>
      <c r="F300" s="554">
        <v>2</v>
      </c>
      <c r="G300" s="554" t="s">
        <v>1398</v>
      </c>
      <c r="H300" s="554" t="s">
        <v>1399</v>
      </c>
      <c r="J300" s="554" t="s">
        <v>1101</v>
      </c>
      <c r="K300" s="554" t="s">
        <v>1100</v>
      </c>
      <c r="L300" s="554" t="s">
        <v>2658</v>
      </c>
      <c r="M300" s="554" t="s">
        <v>6735</v>
      </c>
    </row>
    <row r="301" spans="1:13" x14ac:dyDescent="0.35">
      <c r="A301" s="554" t="s">
        <v>6072</v>
      </c>
      <c r="B301" s="554" t="s">
        <v>1488</v>
      </c>
      <c r="C301" s="554" t="s">
        <v>1489</v>
      </c>
      <c r="D301" s="554" t="s">
        <v>1341</v>
      </c>
      <c r="E301" s="554" t="s">
        <v>1101</v>
      </c>
      <c r="F301" s="554">
        <v>1</v>
      </c>
      <c r="G301" s="554" t="s">
        <v>1396</v>
      </c>
      <c r="H301" s="554" t="s">
        <v>1402</v>
      </c>
      <c r="J301" s="554" t="s">
        <v>61</v>
      </c>
      <c r="K301" s="554" t="s">
        <v>1100</v>
      </c>
      <c r="L301" s="554" t="s">
        <v>2658</v>
      </c>
      <c r="M301" s="554" t="s">
        <v>6735</v>
      </c>
    </row>
    <row r="302" spans="1:13" x14ac:dyDescent="0.35">
      <c r="A302" s="554" t="s">
        <v>6072</v>
      </c>
      <c r="B302" s="554" t="s">
        <v>1488</v>
      </c>
      <c r="C302" s="554" t="s">
        <v>1489</v>
      </c>
      <c r="D302" s="554" t="s">
        <v>1341</v>
      </c>
      <c r="E302" s="554" t="s">
        <v>61</v>
      </c>
      <c r="F302" s="554">
        <v>2</v>
      </c>
      <c r="G302" s="554" t="s">
        <v>1398</v>
      </c>
      <c r="H302" s="554" t="s">
        <v>1403</v>
      </c>
      <c r="J302" s="554" t="s">
        <v>1101</v>
      </c>
      <c r="K302" s="554" t="s">
        <v>1100</v>
      </c>
      <c r="L302" s="554" t="s">
        <v>2658</v>
      </c>
      <c r="M302" s="554" t="s">
        <v>6735</v>
      </c>
    </row>
    <row r="303" spans="1:13" x14ac:dyDescent="0.35">
      <c r="A303" s="554" t="s">
        <v>6072</v>
      </c>
      <c r="B303" s="554" t="s">
        <v>1490</v>
      </c>
      <c r="C303" s="554" t="s">
        <v>1491</v>
      </c>
      <c r="D303" s="554" t="s">
        <v>1341</v>
      </c>
      <c r="E303" s="554" t="s">
        <v>1101</v>
      </c>
      <c r="F303" s="554">
        <v>1</v>
      </c>
      <c r="G303" s="554" t="s">
        <v>1406</v>
      </c>
      <c r="H303" s="554" t="s">
        <v>1407</v>
      </c>
      <c r="J303" s="554" t="s">
        <v>61</v>
      </c>
      <c r="K303" s="554" t="s">
        <v>1100</v>
      </c>
      <c r="L303" s="554" t="s">
        <v>2658</v>
      </c>
      <c r="M303" s="554" t="s">
        <v>6735</v>
      </c>
    </row>
    <row r="304" spans="1:13" x14ac:dyDescent="0.35">
      <c r="A304" s="554" t="s">
        <v>6072</v>
      </c>
      <c r="B304" s="554" t="s">
        <v>1490</v>
      </c>
      <c r="C304" s="554" t="s">
        <v>1491</v>
      </c>
      <c r="D304" s="554" t="s">
        <v>1341</v>
      </c>
      <c r="E304" s="554" t="s">
        <v>1101</v>
      </c>
      <c r="F304" s="554">
        <v>2</v>
      </c>
      <c r="G304" s="554" t="s">
        <v>1363</v>
      </c>
      <c r="H304" s="554" t="s">
        <v>1364</v>
      </c>
      <c r="J304" s="554" t="s">
        <v>61</v>
      </c>
      <c r="K304" s="554" t="s">
        <v>1100</v>
      </c>
      <c r="L304" s="554" t="s">
        <v>2658</v>
      </c>
      <c r="M304" s="554" t="s">
        <v>6735</v>
      </c>
    </row>
    <row r="305" spans="1:13" x14ac:dyDescent="0.35">
      <c r="A305" s="554" t="s">
        <v>6072</v>
      </c>
      <c r="B305" s="554" t="s">
        <v>1492</v>
      </c>
      <c r="C305" s="554" t="s">
        <v>1493</v>
      </c>
      <c r="D305" s="554" t="s">
        <v>1341</v>
      </c>
      <c r="E305" s="554" t="s">
        <v>61</v>
      </c>
      <c r="F305" s="554">
        <v>1</v>
      </c>
      <c r="G305" s="554" t="s">
        <v>1494</v>
      </c>
      <c r="H305" s="554" t="s">
        <v>1483</v>
      </c>
      <c r="J305" s="554" t="s">
        <v>1101</v>
      </c>
      <c r="K305" s="554" t="s">
        <v>1100</v>
      </c>
      <c r="L305" s="554" t="s">
        <v>2658</v>
      </c>
      <c r="M305" s="554" t="s">
        <v>6735</v>
      </c>
    </row>
    <row r="306" spans="1:13" x14ac:dyDescent="0.35">
      <c r="A306" s="554" t="s">
        <v>6072</v>
      </c>
      <c r="B306" s="554" t="s">
        <v>1492</v>
      </c>
      <c r="C306" s="554" t="s">
        <v>1493</v>
      </c>
      <c r="D306" s="554" t="s">
        <v>1341</v>
      </c>
      <c r="E306" s="554" t="s">
        <v>1101</v>
      </c>
      <c r="F306" s="554">
        <v>2</v>
      </c>
      <c r="G306" s="554" t="s">
        <v>1385</v>
      </c>
      <c r="H306" s="554" t="s">
        <v>1386</v>
      </c>
      <c r="J306" s="554" t="s">
        <v>61</v>
      </c>
      <c r="K306" s="554" t="s">
        <v>1100</v>
      </c>
      <c r="L306" s="554" t="s">
        <v>2658</v>
      </c>
      <c r="M306" s="554" t="s">
        <v>6735</v>
      </c>
    </row>
    <row r="307" spans="1:13" x14ac:dyDescent="0.35">
      <c r="A307" s="554" t="s">
        <v>6072</v>
      </c>
      <c r="B307" s="554" t="s">
        <v>1492</v>
      </c>
      <c r="C307" s="554" t="s">
        <v>1493</v>
      </c>
      <c r="D307" s="554" t="s">
        <v>1341</v>
      </c>
      <c r="E307" s="554" t="s">
        <v>1101</v>
      </c>
      <c r="F307" s="554">
        <v>3</v>
      </c>
      <c r="G307" s="554" t="s">
        <v>1387</v>
      </c>
      <c r="H307" s="554" t="s">
        <v>1388</v>
      </c>
      <c r="J307" s="554" t="s">
        <v>61</v>
      </c>
      <c r="K307" s="554" t="s">
        <v>1100</v>
      </c>
      <c r="L307" s="554" t="s">
        <v>2658</v>
      </c>
      <c r="M307" s="554" t="s">
        <v>6735</v>
      </c>
    </row>
    <row r="308" spans="1:13" x14ac:dyDescent="0.35">
      <c r="A308" s="554" t="s">
        <v>6072</v>
      </c>
      <c r="B308" s="554" t="s">
        <v>1492</v>
      </c>
      <c r="C308" s="554" t="s">
        <v>1493</v>
      </c>
      <c r="D308" s="554" t="s">
        <v>1341</v>
      </c>
      <c r="E308" s="554" t="s">
        <v>61</v>
      </c>
      <c r="F308" s="554">
        <v>4</v>
      </c>
      <c r="G308" s="554" t="s">
        <v>1389</v>
      </c>
      <c r="H308" s="554" t="s">
        <v>1390</v>
      </c>
      <c r="J308" s="554" t="s">
        <v>1101</v>
      </c>
      <c r="K308" s="554" t="s">
        <v>1100</v>
      </c>
      <c r="L308" s="554" t="s">
        <v>2658</v>
      </c>
      <c r="M308" s="554" t="s">
        <v>6735</v>
      </c>
    </row>
    <row r="309" spans="1:13" x14ac:dyDescent="0.35">
      <c r="A309" s="554" t="s">
        <v>6072</v>
      </c>
      <c r="B309" s="554" t="s">
        <v>1495</v>
      </c>
      <c r="C309" s="554" t="s">
        <v>1496</v>
      </c>
      <c r="D309" s="554" t="s">
        <v>1341</v>
      </c>
      <c r="E309" s="554" t="s">
        <v>61</v>
      </c>
      <c r="F309" s="554">
        <v>1</v>
      </c>
      <c r="G309" s="554" t="s">
        <v>1393</v>
      </c>
      <c r="H309" s="554" t="s">
        <v>1483</v>
      </c>
      <c r="J309" s="554" t="s">
        <v>1101</v>
      </c>
      <c r="K309" s="554" t="s">
        <v>1100</v>
      </c>
      <c r="L309" s="554" t="s">
        <v>2658</v>
      </c>
      <c r="M309" s="554" t="s">
        <v>6735</v>
      </c>
    </row>
    <row r="310" spans="1:13" x14ac:dyDescent="0.35">
      <c r="A310" s="554" t="s">
        <v>6072</v>
      </c>
      <c r="B310" s="554" t="s">
        <v>1497</v>
      </c>
      <c r="C310" s="554" t="s">
        <v>1498</v>
      </c>
      <c r="D310" s="554" t="s">
        <v>1341</v>
      </c>
      <c r="E310" s="554" t="s">
        <v>1101</v>
      </c>
      <c r="F310" s="554">
        <v>1</v>
      </c>
      <c r="G310" s="554" t="s">
        <v>1396</v>
      </c>
      <c r="H310" s="554" t="s">
        <v>1397</v>
      </c>
      <c r="J310" s="554" t="s">
        <v>61</v>
      </c>
      <c r="K310" s="554" t="s">
        <v>1100</v>
      </c>
      <c r="L310" s="554" t="s">
        <v>2658</v>
      </c>
      <c r="M310" s="554" t="s">
        <v>6735</v>
      </c>
    </row>
    <row r="311" spans="1:13" x14ac:dyDescent="0.35">
      <c r="A311" s="554" t="s">
        <v>6072</v>
      </c>
      <c r="B311" s="554" t="s">
        <v>1497</v>
      </c>
      <c r="C311" s="554" t="s">
        <v>1498</v>
      </c>
      <c r="D311" s="554" t="s">
        <v>1341</v>
      </c>
      <c r="E311" s="554" t="s">
        <v>61</v>
      </c>
      <c r="F311" s="554">
        <v>2</v>
      </c>
      <c r="G311" s="554" t="s">
        <v>1398</v>
      </c>
      <c r="H311" s="554" t="s">
        <v>1399</v>
      </c>
      <c r="J311" s="554" t="s">
        <v>1101</v>
      </c>
      <c r="K311" s="554" t="s">
        <v>1100</v>
      </c>
      <c r="L311" s="554" t="s">
        <v>2658</v>
      </c>
      <c r="M311" s="554" t="s">
        <v>6735</v>
      </c>
    </row>
    <row r="312" spans="1:13" x14ac:dyDescent="0.35">
      <c r="A312" s="554" t="s">
        <v>6072</v>
      </c>
      <c r="B312" s="554" t="s">
        <v>1499</v>
      </c>
      <c r="C312" s="554" t="s">
        <v>1500</v>
      </c>
      <c r="D312" s="554" t="s">
        <v>1341</v>
      </c>
      <c r="E312" s="554" t="s">
        <v>1101</v>
      </c>
      <c r="F312" s="554">
        <v>1</v>
      </c>
      <c r="G312" s="554" t="s">
        <v>1396</v>
      </c>
      <c r="H312" s="554" t="s">
        <v>1402</v>
      </c>
      <c r="J312" s="554" t="s">
        <v>61</v>
      </c>
      <c r="K312" s="554" t="s">
        <v>1100</v>
      </c>
      <c r="L312" s="554" t="s">
        <v>2658</v>
      </c>
      <c r="M312" s="554" t="s">
        <v>6735</v>
      </c>
    </row>
    <row r="313" spans="1:13" x14ac:dyDescent="0.35">
      <c r="A313" s="554" t="s">
        <v>6072</v>
      </c>
      <c r="B313" s="554" t="s">
        <v>1499</v>
      </c>
      <c r="C313" s="554" t="s">
        <v>1500</v>
      </c>
      <c r="D313" s="554" t="s">
        <v>1341</v>
      </c>
      <c r="E313" s="554" t="s">
        <v>61</v>
      </c>
      <c r="F313" s="554">
        <v>2</v>
      </c>
      <c r="G313" s="554" t="s">
        <v>1398</v>
      </c>
      <c r="H313" s="554" t="s">
        <v>1403</v>
      </c>
      <c r="J313" s="554" t="s">
        <v>1101</v>
      </c>
      <c r="K313" s="554" t="s">
        <v>1100</v>
      </c>
      <c r="L313" s="554" t="s">
        <v>2658</v>
      </c>
      <c r="M313" s="554" t="s">
        <v>6735</v>
      </c>
    </row>
    <row r="314" spans="1:13" x14ac:dyDescent="0.35">
      <c r="A314" s="554" t="s">
        <v>6072</v>
      </c>
      <c r="B314" s="554" t="s">
        <v>1501</v>
      </c>
      <c r="C314" s="554" t="s">
        <v>1502</v>
      </c>
      <c r="D314" s="554" t="s">
        <v>1341</v>
      </c>
      <c r="E314" s="554" t="s">
        <v>1101</v>
      </c>
      <c r="F314" s="554">
        <v>1</v>
      </c>
      <c r="G314" s="554" t="s">
        <v>1503</v>
      </c>
      <c r="H314" s="554" t="s">
        <v>1504</v>
      </c>
      <c r="J314" s="554" t="s">
        <v>61</v>
      </c>
      <c r="K314" s="554" t="s">
        <v>1100</v>
      </c>
      <c r="L314" s="554" t="s">
        <v>2658</v>
      </c>
      <c r="M314" s="554" t="s">
        <v>6735</v>
      </c>
    </row>
    <row r="315" spans="1:13" x14ac:dyDescent="0.35">
      <c r="A315" s="554" t="s">
        <v>6072</v>
      </c>
      <c r="B315" s="554" t="s">
        <v>1501</v>
      </c>
      <c r="C315" s="554" t="s">
        <v>1502</v>
      </c>
      <c r="D315" s="554" t="s">
        <v>1341</v>
      </c>
      <c r="E315" s="554" t="s">
        <v>1101</v>
      </c>
      <c r="F315" s="554">
        <v>2</v>
      </c>
      <c r="G315" s="554" t="s">
        <v>1505</v>
      </c>
      <c r="H315" s="554" t="s">
        <v>1364</v>
      </c>
      <c r="J315" s="554" t="s">
        <v>61</v>
      </c>
      <c r="K315" s="554" t="s">
        <v>1100</v>
      </c>
      <c r="L315" s="554" t="s">
        <v>2658</v>
      </c>
      <c r="M315" s="554" t="s">
        <v>6735</v>
      </c>
    </row>
    <row r="316" spans="1:13" x14ac:dyDescent="0.35">
      <c r="A316" s="554" t="s">
        <v>6072</v>
      </c>
      <c r="B316" s="554" t="s">
        <v>1506</v>
      </c>
      <c r="C316" s="554" t="s">
        <v>1507</v>
      </c>
      <c r="D316" s="554" t="s">
        <v>1341</v>
      </c>
      <c r="E316" s="554" t="s">
        <v>1101</v>
      </c>
      <c r="F316" s="554">
        <v>1</v>
      </c>
      <c r="G316" s="554" t="s">
        <v>1508</v>
      </c>
      <c r="H316" s="554" t="s">
        <v>1504</v>
      </c>
      <c r="J316" s="554" t="s">
        <v>61</v>
      </c>
      <c r="K316" s="554" t="s">
        <v>1100</v>
      </c>
      <c r="L316" s="554" t="s">
        <v>2658</v>
      </c>
      <c r="M316" s="554" t="s">
        <v>6735</v>
      </c>
    </row>
    <row r="317" spans="1:13" x14ac:dyDescent="0.35">
      <c r="A317" s="554" t="s">
        <v>6072</v>
      </c>
      <c r="B317" s="554" t="s">
        <v>1506</v>
      </c>
      <c r="C317" s="554" t="s">
        <v>1507</v>
      </c>
      <c r="D317" s="554" t="s">
        <v>1341</v>
      </c>
      <c r="E317" s="554" t="s">
        <v>1101</v>
      </c>
      <c r="F317" s="554">
        <v>2</v>
      </c>
      <c r="G317" s="554" t="s">
        <v>1509</v>
      </c>
      <c r="H317" s="554" t="s">
        <v>1364</v>
      </c>
      <c r="J317" s="554" t="s">
        <v>61</v>
      </c>
      <c r="K317" s="554" t="s">
        <v>1100</v>
      </c>
      <c r="L317" s="554" t="s">
        <v>2658</v>
      </c>
      <c r="M317" s="554" t="s">
        <v>6735</v>
      </c>
    </row>
    <row r="318" spans="1:13" x14ac:dyDescent="0.35">
      <c r="A318" s="554" t="s">
        <v>6072</v>
      </c>
      <c r="B318" s="554" t="s">
        <v>1510</v>
      </c>
      <c r="C318" s="554" t="s">
        <v>1511</v>
      </c>
      <c r="D318" s="554" t="s">
        <v>1341</v>
      </c>
      <c r="E318" s="554" t="s">
        <v>61</v>
      </c>
      <c r="F318" s="554">
        <v>1</v>
      </c>
      <c r="G318" s="554" t="s">
        <v>1512</v>
      </c>
      <c r="H318" s="554" t="s">
        <v>1483</v>
      </c>
      <c r="J318" s="554" t="s">
        <v>1101</v>
      </c>
      <c r="K318" s="554" t="s">
        <v>1100</v>
      </c>
      <c r="L318" s="554" t="s">
        <v>2658</v>
      </c>
      <c r="M318" s="554" t="s">
        <v>6735</v>
      </c>
    </row>
    <row r="319" spans="1:13" x14ac:dyDescent="0.35">
      <c r="A319" s="554" t="s">
        <v>6072</v>
      </c>
      <c r="B319" s="554" t="s">
        <v>1510</v>
      </c>
      <c r="C319" s="554" t="s">
        <v>1511</v>
      </c>
      <c r="D319" s="554" t="s">
        <v>1341</v>
      </c>
      <c r="E319" s="554" t="s">
        <v>1101</v>
      </c>
      <c r="F319" s="554">
        <v>2</v>
      </c>
      <c r="G319" s="554" t="s">
        <v>1385</v>
      </c>
      <c r="H319" s="554" t="s">
        <v>1386</v>
      </c>
      <c r="J319" s="554" t="s">
        <v>61</v>
      </c>
      <c r="K319" s="554" t="s">
        <v>1100</v>
      </c>
      <c r="L319" s="554" t="s">
        <v>2658</v>
      </c>
      <c r="M319" s="554" t="s">
        <v>6735</v>
      </c>
    </row>
    <row r="320" spans="1:13" x14ac:dyDescent="0.35">
      <c r="A320" s="554" t="s">
        <v>6072</v>
      </c>
      <c r="B320" s="554" t="s">
        <v>1510</v>
      </c>
      <c r="C320" s="554" t="s">
        <v>1511</v>
      </c>
      <c r="D320" s="554" t="s">
        <v>1341</v>
      </c>
      <c r="E320" s="554" t="s">
        <v>1101</v>
      </c>
      <c r="F320" s="554">
        <v>3</v>
      </c>
      <c r="G320" s="554" t="s">
        <v>1387</v>
      </c>
      <c r="H320" s="554" t="s">
        <v>1388</v>
      </c>
      <c r="J320" s="554" t="s">
        <v>61</v>
      </c>
      <c r="K320" s="554" t="s">
        <v>1100</v>
      </c>
      <c r="L320" s="554" t="s">
        <v>2658</v>
      </c>
      <c r="M320" s="554" t="s">
        <v>6735</v>
      </c>
    </row>
    <row r="321" spans="1:13" x14ac:dyDescent="0.35">
      <c r="A321" s="554" t="s">
        <v>6072</v>
      </c>
      <c r="B321" s="554" t="s">
        <v>1510</v>
      </c>
      <c r="C321" s="554" t="s">
        <v>1511</v>
      </c>
      <c r="D321" s="554" t="s">
        <v>1341</v>
      </c>
      <c r="E321" s="554" t="s">
        <v>61</v>
      </c>
      <c r="F321" s="554">
        <v>4</v>
      </c>
      <c r="G321" s="554" t="s">
        <v>1389</v>
      </c>
      <c r="H321" s="554" t="s">
        <v>1390</v>
      </c>
      <c r="J321" s="554" t="s">
        <v>1101</v>
      </c>
      <c r="K321" s="554" t="s">
        <v>1100</v>
      </c>
      <c r="L321" s="554" t="s">
        <v>2658</v>
      </c>
      <c r="M321" s="554" t="s">
        <v>6735</v>
      </c>
    </row>
    <row r="322" spans="1:13" x14ac:dyDescent="0.35">
      <c r="A322" s="554" t="s">
        <v>6072</v>
      </c>
      <c r="B322" s="554" t="s">
        <v>1513</v>
      </c>
      <c r="C322" s="554" t="s">
        <v>1514</v>
      </c>
      <c r="D322" s="554" t="s">
        <v>1341</v>
      </c>
      <c r="E322" s="554" t="s">
        <v>61</v>
      </c>
      <c r="F322" s="554">
        <v>1</v>
      </c>
      <c r="G322" s="554" t="s">
        <v>1393</v>
      </c>
      <c r="H322" s="554" t="s">
        <v>1483</v>
      </c>
      <c r="J322" s="554" t="s">
        <v>1101</v>
      </c>
      <c r="K322" s="554" t="s">
        <v>1100</v>
      </c>
      <c r="L322" s="554" t="s">
        <v>2658</v>
      </c>
      <c r="M322" s="554" t="s">
        <v>6735</v>
      </c>
    </row>
    <row r="323" spans="1:13" x14ac:dyDescent="0.35">
      <c r="A323" s="554" t="s">
        <v>6072</v>
      </c>
      <c r="B323" s="554" t="s">
        <v>1515</v>
      </c>
      <c r="C323" s="554" t="s">
        <v>1516</v>
      </c>
      <c r="D323" s="554" t="s">
        <v>1341</v>
      </c>
      <c r="E323" s="554" t="s">
        <v>1101</v>
      </c>
      <c r="F323" s="554">
        <v>1</v>
      </c>
      <c r="G323" s="554" t="s">
        <v>1396</v>
      </c>
      <c r="H323" s="554" t="s">
        <v>1397</v>
      </c>
      <c r="J323" s="554" t="s">
        <v>61</v>
      </c>
      <c r="K323" s="554" t="s">
        <v>1100</v>
      </c>
      <c r="L323" s="554" t="s">
        <v>2658</v>
      </c>
      <c r="M323" s="554" t="s">
        <v>6735</v>
      </c>
    </row>
    <row r="324" spans="1:13" x14ac:dyDescent="0.35">
      <c r="A324" s="554" t="s">
        <v>6072</v>
      </c>
      <c r="B324" s="554" t="s">
        <v>1515</v>
      </c>
      <c r="C324" s="554" t="s">
        <v>1516</v>
      </c>
      <c r="D324" s="554" t="s">
        <v>1341</v>
      </c>
      <c r="E324" s="554" t="s">
        <v>61</v>
      </c>
      <c r="F324" s="554">
        <v>2</v>
      </c>
      <c r="G324" s="554" t="s">
        <v>1398</v>
      </c>
      <c r="H324" s="554" t="s">
        <v>1399</v>
      </c>
      <c r="J324" s="554" t="s">
        <v>1101</v>
      </c>
      <c r="K324" s="554" t="s">
        <v>1100</v>
      </c>
      <c r="L324" s="554" t="s">
        <v>2658</v>
      </c>
      <c r="M324" s="554" t="s">
        <v>6735</v>
      </c>
    </row>
    <row r="325" spans="1:13" x14ac:dyDescent="0.35">
      <c r="A325" s="554" t="s">
        <v>6072</v>
      </c>
      <c r="B325" s="554" t="s">
        <v>1517</v>
      </c>
      <c r="C325" s="554" t="s">
        <v>1518</v>
      </c>
      <c r="D325" s="554" t="s">
        <v>1341</v>
      </c>
      <c r="E325" s="554" t="s">
        <v>1101</v>
      </c>
      <c r="F325" s="554">
        <v>1</v>
      </c>
      <c r="G325" s="554" t="s">
        <v>1396</v>
      </c>
      <c r="H325" s="554" t="s">
        <v>1402</v>
      </c>
      <c r="J325" s="554" t="s">
        <v>61</v>
      </c>
      <c r="K325" s="554" t="s">
        <v>1100</v>
      </c>
      <c r="L325" s="554" t="s">
        <v>2658</v>
      </c>
      <c r="M325" s="554" t="s">
        <v>6735</v>
      </c>
    </row>
    <row r="326" spans="1:13" x14ac:dyDescent="0.35">
      <c r="A326" s="554" t="s">
        <v>6072</v>
      </c>
      <c r="B326" s="554" t="s">
        <v>1517</v>
      </c>
      <c r="C326" s="554" t="s">
        <v>1518</v>
      </c>
      <c r="D326" s="554" t="s">
        <v>1341</v>
      </c>
      <c r="E326" s="554" t="s">
        <v>61</v>
      </c>
      <c r="F326" s="554">
        <v>2</v>
      </c>
      <c r="G326" s="554" t="s">
        <v>1398</v>
      </c>
      <c r="H326" s="554" t="s">
        <v>1403</v>
      </c>
      <c r="J326" s="554" t="s">
        <v>1101</v>
      </c>
      <c r="K326" s="554" t="s">
        <v>1100</v>
      </c>
      <c r="L326" s="554" t="s">
        <v>2658</v>
      </c>
      <c r="M326" s="554" t="s">
        <v>6735</v>
      </c>
    </row>
    <row r="327" spans="1:13" x14ac:dyDescent="0.35">
      <c r="A327" s="554" t="s">
        <v>6072</v>
      </c>
      <c r="B327" s="554" t="s">
        <v>1519</v>
      </c>
      <c r="C327" s="554" t="s">
        <v>1520</v>
      </c>
      <c r="D327" s="554" t="s">
        <v>1341</v>
      </c>
      <c r="E327" s="554" t="s">
        <v>1101</v>
      </c>
      <c r="F327" s="554">
        <v>1</v>
      </c>
      <c r="G327" s="554" t="s">
        <v>1503</v>
      </c>
      <c r="H327" s="554" t="s">
        <v>1504</v>
      </c>
      <c r="J327" s="554" t="s">
        <v>61</v>
      </c>
      <c r="K327" s="554" t="s">
        <v>1100</v>
      </c>
      <c r="L327" s="554" t="s">
        <v>2658</v>
      </c>
      <c r="M327" s="554" t="s">
        <v>6735</v>
      </c>
    </row>
    <row r="328" spans="1:13" x14ac:dyDescent="0.35">
      <c r="A328" s="554" t="s">
        <v>6072</v>
      </c>
      <c r="B328" s="554" t="s">
        <v>1519</v>
      </c>
      <c r="C328" s="554" t="s">
        <v>1520</v>
      </c>
      <c r="D328" s="554" t="s">
        <v>1341</v>
      </c>
      <c r="E328" s="554" t="s">
        <v>1101</v>
      </c>
      <c r="F328" s="554">
        <v>2</v>
      </c>
      <c r="G328" s="554" t="s">
        <v>1505</v>
      </c>
      <c r="H328" s="554" t="s">
        <v>1364</v>
      </c>
      <c r="J328" s="554" t="s">
        <v>61</v>
      </c>
      <c r="K328" s="554" t="s">
        <v>1100</v>
      </c>
      <c r="L328" s="554" t="s">
        <v>2658</v>
      </c>
      <c r="M328" s="554" t="s">
        <v>6735</v>
      </c>
    </row>
    <row r="329" spans="1:13" x14ac:dyDescent="0.35">
      <c r="A329" s="554" t="s">
        <v>6072</v>
      </c>
      <c r="B329" s="554" t="s">
        <v>1521</v>
      </c>
      <c r="C329" s="554" t="s">
        <v>1522</v>
      </c>
      <c r="D329" s="554" t="s">
        <v>1341</v>
      </c>
      <c r="E329" s="554" t="s">
        <v>1101</v>
      </c>
      <c r="F329" s="554">
        <v>1</v>
      </c>
      <c r="G329" s="554" t="s">
        <v>1508</v>
      </c>
      <c r="H329" s="554" t="s">
        <v>1504</v>
      </c>
      <c r="J329" s="554" t="s">
        <v>61</v>
      </c>
      <c r="K329" s="554" t="s">
        <v>1100</v>
      </c>
      <c r="L329" s="554" t="s">
        <v>2658</v>
      </c>
      <c r="M329" s="554" t="s">
        <v>6735</v>
      </c>
    </row>
    <row r="330" spans="1:13" x14ac:dyDescent="0.35">
      <c r="A330" s="554" t="s">
        <v>6072</v>
      </c>
      <c r="B330" s="554" t="s">
        <v>1521</v>
      </c>
      <c r="C330" s="554" t="s">
        <v>1522</v>
      </c>
      <c r="D330" s="554" t="s">
        <v>1341</v>
      </c>
      <c r="E330" s="554" t="s">
        <v>1101</v>
      </c>
      <c r="F330" s="554">
        <v>2</v>
      </c>
      <c r="G330" s="554" t="s">
        <v>1509</v>
      </c>
      <c r="H330" s="554" t="s">
        <v>1364</v>
      </c>
      <c r="J330" s="554" t="s">
        <v>61</v>
      </c>
      <c r="K330" s="554" t="s">
        <v>1100</v>
      </c>
      <c r="L330" s="554" t="s">
        <v>2658</v>
      </c>
      <c r="M330" s="554" t="s">
        <v>6735</v>
      </c>
    </row>
    <row r="331" spans="1:13" x14ac:dyDescent="0.35">
      <c r="A331" s="554" t="s">
        <v>6072</v>
      </c>
      <c r="B331" s="554" t="s">
        <v>1523</v>
      </c>
      <c r="C331" s="554" t="s">
        <v>1524</v>
      </c>
      <c r="D331" s="554" t="s">
        <v>1341</v>
      </c>
      <c r="E331" s="554" t="s">
        <v>61</v>
      </c>
      <c r="F331" s="554">
        <v>1</v>
      </c>
      <c r="G331" s="554" t="s">
        <v>1512</v>
      </c>
      <c r="H331" s="554" t="s">
        <v>1483</v>
      </c>
      <c r="J331" s="554" t="s">
        <v>1101</v>
      </c>
      <c r="K331" s="554" t="s">
        <v>1100</v>
      </c>
      <c r="L331" s="554" t="s">
        <v>2658</v>
      </c>
      <c r="M331" s="554" t="s">
        <v>6735</v>
      </c>
    </row>
    <row r="332" spans="1:13" x14ac:dyDescent="0.35">
      <c r="A332" s="554" t="s">
        <v>6072</v>
      </c>
      <c r="B332" s="554" t="s">
        <v>1523</v>
      </c>
      <c r="C332" s="554" t="s">
        <v>1524</v>
      </c>
      <c r="D332" s="554" t="s">
        <v>1341</v>
      </c>
      <c r="E332" s="554" t="s">
        <v>1101</v>
      </c>
      <c r="F332" s="554">
        <v>2</v>
      </c>
      <c r="G332" s="554" t="s">
        <v>1385</v>
      </c>
      <c r="H332" s="554" t="s">
        <v>1386</v>
      </c>
      <c r="J332" s="554" t="s">
        <v>61</v>
      </c>
      <c r="K332" s="554" t="s">
        <v>1100</v>
      </c>
      <c r="L332" s="554" t="s">
        <v>2658</v>
      </c>
      <c r="M332" s="554" t="s">
        <v>6735</v>
      </c>
    </row>
    <row r="333" spans="1:13" x14ac:dyDescent="0.35">
      <c r="A333" s="554" t="s">
        <v>6072</v>
      </c>
      <c r="B333" s="554" t="s">
        <v>1523</v>
      </c>
      <c r="C333" s="554" t="s">
        <v>1524</v>
      </c>
      <c r="D333" s="554" t="s">
        <v>1341</v>
      </c>
      <c r="E333" s="554" t="s">
        <v>1101</v>
      </c>
      <c r="F333" s="554">
        <v>3</v>
      </c>
      <c r="G333" s="554" t="s">
        <v>1387</v>
      </c>
      <c r="H333" s="554" t="s">
        <v>1388</v>
      </c>
      <c r="J333" s="554" t="s">
        <v>61</v>
      </c>
      <c r="K333" s="554" t="s">
        <v>1100</v>
      </c>
      <c r="L333" s="554" t="s">
        <v>2658</v>
      </c>
      <c r="M333" s="554" t="s">
        <v>6735</v>
      </c>
    </row>
    <row r="334" spans="1:13" x14ac:dyDescent="0.35">
      <c r="A334" s="554" t="s">
        <v>6072</v>
      </c>
      <c r="B334" s="554" t="s">
        <v>1523</v>
      </c>
      <c r="C334" s="554" t="s">
        <v>1524</v>
      </c>
      <c r="D334" s="554" t="s">
        <v>1341</v>
      </c>
      <c r="E334" s="554" t="s">
        <v>61</v>
      </c>
      <c r="F334" s="554">
        <v>4</v>
      </c>
      <c r="G334" s="554" t="s">
        <v>1389</v>
      </c>
      <c r="H334" s="554" t="s">
        <v>1390</v>
      </c>
      <c r="J334" s="554" t="s">
        <v>1101</v>
      </c>
      <c r="K334" s="554" t="s">
        <v>1100</v>
      </c>
      <c r="L334" s="554" t="s">
        <v>2658</v>
      </c>
      <c r="M334" s="554" t="s">
        <v>6735</v>
      </c>
    </row>
    <row r="335" spans="1:13" x14ac:dyDescent="0.35">
      <c r="A335" s="554" t="s">
        <v>6072</v>
      </c>
      <c r="B335" s="554" t="s">
        <v>1525</v>
      </c>
      <c r="C335" s="554" t="s">
        <v>1526</v>
      </c>
      <c r="D335" s="554" t="s">
        <v>1341</v>
      </c>
      <c r="E335" s="554" t="s">
        <v>61</v>
      </c>
      <c r="F335" s="554">
        <v>1</v>
      </c>
      <c r="G335" s="554" t="s">
        <v>1393</v>
      </c>
      <c r="H335" s="554" t="s">
        <v>1483</v>
      </c>
      <c r="J335" s="554" t="s">
        <v>1101</v>
      </c>
      <c r="K335" s="554" t="s">
        <v>1100</v>
      </c>
      <c r="L335" s="554" t="s">
        <v>2658</v>
      </c>
      <c r="M335" s="554" t="s">
        <v>6735</v>
      </c>
    </row>
    <row r="336" spans="1:13" x14ac:dyDescent="0.35">
      <c r="A336" s="554" t="s">
        <v>6072</v>
      </c>
      <c r="B336" s="554" t="s">
        <v>1527</v>
      </c>
      <c r="C336" s="554" t="s">
        <v>1528</v>
      </c>
      <c r="D336" s="554" t="s">
        <v>1341</v>
      </c>
      <c r="E336" s="554" t="s">
        <v>1101</v>
      </c>
      <c r="F336" s="554">
        <v>1</v>
      </c>
      <c r="G336" s="554" t="s">
        <v>1396</v>
      </c>
      <c r="H336" s="554" t="s">
        <v>1397</v>
      </c>
      <c r="J336" s="554" t="s">
        <v>61</v>
      </c>
      <c r="K336" s="554" t="s">
        <v>1100</v>
      </c>
      <c r="L336" s="554" t="s">
        <v>2658</v>
      </c>
      <c r="M336" s="554" t="s">
        <v>6735</v>
      </c>
    </row>
    <row r="337" spans="1:13" x14ac:dyDescent="0.35">
      <c r="A337" s="554" t="s">
        <v>6072</v>
      </c>
      <c r="B337" s="554" t="s">
        <v>1527</v>
      </c>
      <c r="C337" s="554" t="s">
        <v>1528</v>
      </c>
      <c r="D337" s="554" t="s">
        <v>1341</v>
      </c>
      <c r="E337" s="554" t="s">
        <v>61</v>
      </c>
      <c r="F337" s="554">
        <v>2</v>
      </c>
      <c r="G337" s="554" t="s">
        <v>1398</v>
      </c>
      <c r="H337" s="554" t="s">
        <v>1399</v>
      </c>
      <c r="J337" s="554" t="s">
        <v>1101</v>
      </c>
      <c r="K337" s="554" t="s">
        <v>1100</v>
      </c>
      <c r="L337" s="554" t="s">
        <v>2658</v>
      </c>
      <c r="M337" s="554" t="s">
        <v>6735</v>
      </c>
    </row>
    <row r="338" spans="1:13" x14ac:dyDescent="0.35">
      <c r="A338" s="554" t="s">
        <v>6072</v>
      </c>
      <c r="B338" s="554" t="s">
        <v>1529</v>
      </c>
      <c r="C338" s="554" t="s">
        <v>1530</v>
      </c>
      <c r="D338" s="554" t="s">
        <v>1341</v>
      </c>
      <c r="E338" s="554" t="s">
        <v>1101</v>
      </c>
      <c r="F338" s="554">
        <v>1</v>
      </c>
      <c r="G338" s="554" t="s">
        <v>1396</v>
      </c>
      <c r="H338" s="554" t="s">
        <v>1402</v>
      </c>
      <c r="J338" s="554" t="s">
        <v>61</v>
      </c>
      <c r="K338" s="554" t="s">
        <v>1100</v>
      </c>
      <c r="L338" s="554" t="s">
        <v>2658</v>
      </c>
      <c r="M338" s="554" t="s">
        <v>6735</v>
      </c>
    </row>
    <row r="339" spans="1:13" x14ac:dyDescent="0.35">
      <c r="A339" s="554" t="s">
        <v>6072</v>
      </c>
      <c r="B339" s="554" t="s">
        <v>1529</v>
      </c>
      <c r="C339" s="554" t="s">
        <v>1530</v>
      </c>
      <c r="D339" s="554" t="s">
        <v>1341</v>
      </c>
      <c r="E339" s="554" t="s">
        <v>61</v>
      </c>
      <c r="F339" s="554">
        <v>2</v>
      </c>
      <c r="G339" s="554" t="s">
        <v>1398</v>
      </c>
      <c r="H339" s="554" t="s">
        <v>1403</v>
      </c>
      <c r="J339" s="554" t="s">
        <v>1101</v>
      </c>
      <c r="K339" s="554" t="s">
        <v>1100</v>
      </c>
      <c r="L339" s="554" t="s">
        <v>2658</v>
      </c>
      <c r="M339" s="554" t="s">
        <v>6735</v>
      </c>
    </row>
    <row r="340" spans="1:13" x14ac:dyDescent="0.35">
      <c r="A340" s="554" t="s">
        <v>6072</v>
      </c>
      <c r="B340" s="554" t="s">
        <v>1531</v>
      </c>
      <c r="C340" s="554" t="s">
        <v>1532</v>
      </c>
      <c r="D340" s="554" t="s">
        <v>1341</v>
      </c>
      <c r="E340" s="554" t="s">
        <v>1101</v>
      </c>
      <c r="F340" s="554">
        <v>1</v>
      </c>
      <c r="G340" s="554" t="s">
        <v>1503</v>
      </c>
      <c r="H340" s="554" t="s">
        <v>1504</v>
      </c>
      <c r="J340" s="554" t="s">
        <v>61</v>
      </c>
      <c r="K340" s="554" t="s">
        <v>1100</v>
      </c>
      <c r="L340" s="554" t="s">
        <v>2658</v>
      </c>
      <c r="M340" s="554" t="s">
        <v>6735</v>
      </c>
    </row>
    <row r="341" spans="1:13" x14ac:dyDescent="0.35">
      <c r="A341" s="554" t="s">
        <v>6072</v>
      </c>
      <c r="B341" s="554" t="s">
        <v>1531</v>
      </c>
      <c r="C341" s="554" t="s">
        <v>1532</v>
      </c>
      <c r="D341" s="554" t="s">
        <v>1341</v>
      </c>
      <c r="E341" s="554" t="s">
        <v>1101</v>
      </c>
      <c r="F341" s="554">
        <v>2</v>
      </c>
      <c r="G341" s="554" t="s">
        <v>1505</v>
      </c>
      <c r="H341" s="554" t="s">
        <v>1364</v>
      </c>
      <c r="J341" s="554" t="s">
        <v>61</v>
      </c>
      <c r="K341" s="554" t="s">
        <v>1100</v>
      </c>
      <c r="L341" s="554" t="s">
        <v>2658</v>
      </c>
      <c r="M341" s="554" t="s">
        <v>6735</v>
      </c>
    </row>
    <row r="342" spans="1:13" x14ac:dyDescent="0.35">
      <c r="A342" s="554" t="s">
        <v>6072</v>
      </c>
      <c r="B342" s="554" t="s">
        <v>1533</v>
      </c>
      <c r="C342" s="554" t="s">
        <v>1534</v>
      </c>
      <c r="D342" s="554" t="s">
        <v>1341</v>
      </c>
      <c r="E342" s="554" t="s">
        <v>1101</v>
      </c>
      <c r="F342" s="554">
        <v>1</v>
      </c>
      <c r="G342" s="554" t="s">
        <v>1508</v>
      </c>
      <c r="H342" s="554" t="s">
        <v>1504</v>
      </c>
      <c r="J342" s="554" t="s">
        <v>61</v>
      </c>
      <c r="K342" s="554" t="s">
        <v>1100</v>
      </c>
      <c r="L342" s="554" t="s">
        <v>2658</v>
      </c>
      <c r="M342" s="554" t="s">
        <v>6735</v>
      </c>
    </row>
    <row r="343" spans="1:13" x14ac:dyDescent="0.35">
      <c r="A343" s="554" t="s">
        <v>6072</v>
      </c>
      <c r="B343" s="554" t="s">
        <v>1533</v>
      </c>
      <c r="C343" s="554" t="s">
        <v>1534</v>
      </c>
      <c r="D343" s="554" t="s">
        <v>1341</v>
      </c>
      <c r="E343" s="554" t="s">
        <v>1101</v>
      </c>
      <c r="F343" s="554">
        <v>2</v>
      </c>
      <c r="G343" s="554" t="s">
        <v>1509</v>
      </c>
      <c r="H343" s="554" t="s">
        <v>1364</v>
      </c>
      <c r="J343" s="554" t="s">
        <v>61</v>
      </c>
      <c r="K343" s="554" t="s">
        <v>1100</v>
      </c>
      <c r="L343" s="554" t="s">
        <v>2658</v>
      </c>
      <c r="M343" s="554" t="s">
        <v>6735</v>
      </c>
    </row>
    <row r="344" spans="1:13" x14ac:dyDescent="0.35">
      <c r="A344" s="554" t="s">
        <v>6072</v>
      </c>
      <c r="B344" s="554" t="s">
        <v>1535</v>
      </c>
      <c r="C344" s="554" t="s">
        <v>1536</v>
      </c>
      <c r="D344" s="554" t="s">
        <v>1341</v>
      </c>
      <c r="E344" s="554" t="s">
        <v>61</v>
      </c>
      <c r="F344" s="554">
        <v>1</v>
      </c>
      <c r="G344" s="554" t="s">
        <v>1494</v>
      </c>
      <c r="H344" s="554" t="s">
        <v>1483</v>
      </c>
      <c r="J344" s="554" t="s">
        <v>1101</v>
      </c>
      <c r="K344" s="554" t="s">
        <v>1100</v>
      </c>
      <c r="L344" s="554" t="s">
        <v>2658</v>
      </c>
      <c r="M344" s="554" t="s">
        <v>6735</v>
      </c>
    </row>
    <row r="345" spans="1:13" x14ac:dyDescent="0.35">
      <c r="A345" s="554" t="s">
        <v>6072</v>
      </c>
      <c r="B345" s="554" t="s">
        <v>1535</v>
      </c>
      <c r="C345" s="554" t="s">
        <v>1536</v>
      </c>
      <c r="D345" s="554" t="s">
        <v>1341</v>
      </c>
      <c r="E345" s="554" t="s">
        <v>1101</v>
      </c>
      <c r="F345" s="554">
        <v>2</v>
      </c>
      <c r="G345" s="554" t="s">
        <v>1385</v>
      </c>
      <c r="H345" s="554" t="s">
        <v>1386</v>
      </c>
      <c r="J345" s="554" t="s">
        <v>61</v>
      </c>
      <c r="K345" s="554" t="s">
        <v>1100</v>
      </c>
      <c r="L345" s="554" t="s">
        <v>2658</v>
      </c>
      <c r="M345" s="554" t="s">
        <v>6735</v>
      </c>
    </row>
    <row r="346" spans="1:13" x14ac:dyDescent="0.35">
      <c r="A346" s="554" t="s">
        <v>6072</v>
      </c>
      <c r="B346" s="554" t="s">
        <v>1535</v>
      </c>
      <c r="C346" s="554" t="s">
        <v>1536</v>
      </c>
      <c r="D346" s="554" t="s">
        <v>1341</v>
      </c>
      <c r="E346" s="554" t="s">
        <v>1101</v>
      </c>
      <c r="F346" s="554">
        <v>3</v>
      </c>
      <c r="G346" s="554" t="s">
        <v>1387</v>
      </c>
      <c r="H346" s="554" t="s">
        <v>1388</v>
      </c>
      <c r="J346" s="554" t="s">
        <v>61</v>
      </c>
      <c r="K346" s="554" t="s">
        <v>1100</v>
      </c>
      <c r="L346" s="554" t="s">
        <v>2658</v>
      </c>
      <c r="M346" s="554" t="s">
        <v>6735</v>
      </c>
    </row>
    <row r="347" spans="1:13" x14ac:dyDescent="0.35">
      <c r="A347" s="554" t="s">
        <v>6072</v>
      </c>
      <c r="B347" s="554" t="s">
        <v>1535</v>
      </c>
      <c r="C347" s="554" t="s">
        <v>1536</v>
      </c>
      <c r="D347" s="554" t="s">
        <v>1341</v>
      </c>
      <c r="E347" s="554" t="s">
        <v>61</v>
      </c>
      <c r="F347" s="554">
        <v>4</v>
      </c>
      <c r="G347" s="554" t="s">
        <v>1389</v>
      </c>
      <c r="H347" s="554" t="s">
        <v>1390</v>
      </c>
      <c r="J347" s="554" t="s">
        <v>1101</v>
      </c>
      <c r="K347" s="554" t="s">
        <v>1100</v>
      </c>
      <c r="L347" s="554" t="s">
        <v>2658</v>
      </c>
      <c r="M347" s="554" t="s">
        <v>6735</v>
      </c>
    </row>
    <row r="348" spans="1:13" x14ac:dyDescent="0.35">
      <c r="A348" s="554" t="s">
        <v>6072</v>
      </c>
      <c r="B348" s="554" t="s">
        <v>1537</v>
      </c>
      <c r="C348" s="554" t="s">
        <v>1538</v>
      </c>
      <c r="D348" s="554" t="s">
        <v>1341</v>
      </c>
      <c r="E348" s="554" t="s">
        <v>61</v>
      </c>
      <c r="F348" s="554">
        <v>1</v>
      </c>
      <c r="G348" s="554" t="s">
        <v>1393</v>
      </c>
      <c r="H348" s="554" t="s">
        <v>1483</v>
      </c>
      <c r="J348" s="554" t="s">
        <v>1101</v>
      </c>
      <c r="K348" s="554" t="s">
        <v>1100</v>
      </c>
      <c r="L348" s="554" t="s">
        <v>2658</v>
      </c>
      <c r="M348" s="554" t="s">
        <v>6735</v>
      </c>
    </row>
    <row r="349" spans="1:13" x14ac:dyDescent="0.35">
      <c r="A349" s="554" t="s">
        <v>6072</v>
      </c>
      <c r="B349" s="554" t="s">
        <v>1539</v>
      </c>
      <c r="C349" s="554" t="s">
        <v>1540</v>
      </c>
      <c r="D349" s="554" t="s">
        <v>1341</v>
      </c>
      <c r="E349" s="554" t="s">
        <v>1101</v>
      </c>
      <c r="F349" s="554">
        <v>1</v>
      </c>
      <c r="G349" s="554" t="s">
        <v>1396</v>
      </c>
      <c r="H349" s="554" t="s">
        <v>1397</v>
      </c>
      <c r="J349" s="554" t="s">
        <v>61</v>
      </c>
      <c r="K349" s="554" t="s">
        <v>1100</v>
      </c>
      <c r="L349" s="554" t="s">
        <v>2658</v>
      </c>
      <c r="M349" s="554" t="s">
        <v>6735</v>
      </c>
    </row>
    <row r="350" spans="1:13" x14ac:dyDescent="0.35">
      <c r="A350" s="554" t="s">
        <v>6072</v>
      </c>
      <c r="B350" s="554" t="s">
        <v>1539</v>
      </c>
      <c r="C350" s="554" t="s">
        <v>1540</v>
      </c>
      <c r="D350" s="554" t="s">
        <v>1341</v>
      </c>
      <c r="E350" s="554" t="s">
        <v>61</v>
      </c>
      <c r="F350" s="554">
        <v>2</v>
      </c>
      <c r="G350" s="554" t="s">
        <v>1398</v>
      </c>
      <c r="H350" s="554" t="s">
        <v>1399</v>
      </c>
      <c r="J350" s="554" t="s">
        <v>1101</v>
      </c>
      <c r="K350" s="554" t="s">
        <v>1100</v>
      </c>
      <c r="L350" s="554" t="s">
        <v>2658</v>
      </c>
      <c r="M350" s="554" t="s">
        <v>6735</v>
      </c>
    </row>
    <row r="351" spans="1:13" x14ac:dyDescent="0.35">
      <c r="A351" s="554" t="s">
        <v>6072</v>
      </c>
      <c r="B351" s="554" t="s">
        <v>1541</v>
      </c>
      <c r="C351" s="554" t="s">
        <v>1542</v>
      </c>
      <c r="D351" s="554" t="s">
        <v>1341</v>
      </c>
      <c r="E351" s="554" t="s">
        <v>1101</v>
      </c>
      <c r="F351" s="554">
        <v>1</v>
      </c>
      <c r="G351" s="554" t="s">
        <v>1396</v>
      </c>
      <c r="H351" s="554" t="s">
        <v>1402</v>
      </c>
      <c r="J351" s="554" t="s">
        <v>61</v>
      </c>
      <c r="K351" s="554" t="s">
        <v>1100</v>
      </c>
      <c r="L351" s="554" t="s">
        <v>2658</v>
      </c>
      <c r="M351" s="554" t="s">
        <v>6735</v>
      </c>
    </row>
    <row r="352" spans="1:13" x14ac:dyDescent="0.35">
      <c r="A352" s="554" t="s">
        <v>6072</v>
      </c>
      <c r="B352" s="554" t="s">
        <v>1541</v>
      </c>
      <c r="C352" s="554" t="s">
        <v>1542</v>
      </c>
      <c r="D352" s="554" t="s">
        <v>1341</v>
      </c>
      <c r="E352" s="554" t="s">
        <v>61</v>
      </c>
      <c r="F352" s="554">
        <v>2</v>
      </c>
      <c r="G352" s="554" t="s">
        <v>1398</v>
      </c>
      <c r="H352" s="554" t="s">
        <v>1403</v>
      </c>
      <c r="J352" s="554" t="s">
        <v>1101</v>
      </c>
      <c r="K352" s="554" t="s">
        <v>1100</v>
      </c>
      <c r="L352" s="554" t="s">
        <v>2658</v>
      </c>
      <c r="M352" s="554" t="s">
        <v>6735</v>
      </c>
    </row>
    <row r="353" spans="1:13" x14ac:dyDescent="0.35">
      <c r="A353" s="554" t="s">
        <v>6072</v>
      </c>
      <c r="B353" s="554" t="s">
        <v>1543</v>
      </c>
      <c r="C353" s="554" t="s">
        <v>1544</v>
      </c>
      <c r="D353" s="554" t="s">
        <v>1341</v>
      </c>
      <c r="E353" s="554" t="s">
        <v>1101</v>
      </c>
      <c r="F353" s="554">
        <v>1</v>
      </c>
      <c r="G353" s="554" t="s">
        <v>1503</v>
      </c>
      <c r="H353" s="554" t="s">
        <v>1504</v>
      </c>
      <c r="J353" s="554" t="s">
        <v>61</v>
      </c>
      <c r="K353" s="554" t="s">
        <v>1100</v>
      </c>
      <c r="L353" s="554" t="s">
        <v>2658</v>
      </c>
      <c r="M353" s="554" t="s">
        <v>6735</v>
      </c>
    </row>
    <row r="354" spans="1:13" x14ac:dyDescent="0.35">
      <c r="A354" s="554" t="s">
        <v>6072</v>
      </c>
      <c r="B354" s="554" t="s">
        <v>1543</v>
      </c>
      <c r="C354" s="554" t="s">
        <v>1544</v>
      </c>
      <c r="D354" s="554" t="s">
        <v>1341</v>
      </c>
      <c r="E354" s="554" t="s">
        <v>1101</v>
      </c>
      <c r="F354" s="554">
        <v>2</v>
      </c>
      <c r="G354" s="554" t="s">
        <v>1505</v>
      </c>
      <c r="H354" s="554" t="s">
        <v>1364</v>
      </c>
      <c r="J354" s="554" t="s">
        <v>61</v>
      </c>
      <c r="K354" s="554" t="s">
        <v>1100</v>
      </c>
      <c r="L354" s="554" t="s">
        <v>2658</v>
      </c>
      <c r="M354" s="554" t="s">
        <v>6735</v>
      </c>
    </row>
    <row r="355" spans="1:13" x14ac:dyDescent="0.35">
      <c r="A355" s="554" t="s">
        <v>6072</v>
      </c>
      <c r="B355" s="554" t="s">
        <v>1545</v>
      </c>
      <c r="C355" s="554" t="s">
        <v>1546</v>
      </c>
      <c r="D355" s="554" t="s">
        <v>1341</v>
      </c>
      <c r="E355" s="554" t="s">
        <v>1101</v>
      </c>
      <c r="F355" s="554">
        <v>1</v>
      </c>
      <c r="G355" s="554" t="s">
        <v>1508</v>
      </c>
      <c r="H355" s="554" t="s">
        <v>1504</v>
      </c>
      <c r="J355" s="554" t="s">
        <v>61</v>
      </c>
      <c r="K355" s="554" t="s">
        <v>1100</v>
      </c>
      <c r="L355" s="554" t="s">
        <v>2658</v>
      </c>
      <c r="M355" s="554" t="s">
        <v>6735</v>
      </c>
    </row>
    <row r="356" spans="1:13" x14ac:dyDescent="0.35">
      <c r="A356" s="554" t="s">
        <v>6072</v>
      </c>
      <c r="B356" s="554" t="s">
        <v>1545</v>
      </c>
      <c r="C356" s="554" t="s">
        <v>1546</v>
      </c>
      <c r="D356" s="554" t="s">
        <v>1341</v>
      </c>
      <c r="E356" s="554" t="s">
        <v>1101</v>
      </c>
      <c r="F356" s="554">
        <v>2</v>
      </c>
      <c r="G356" s="554" t="s">
        <v>1509</v>
      </c>
      <c r="H356" s="554" t="s">
        <v>1364</v>
      </c>
      <c r="J356" s="554" t="s">
        <v>61</v>
      </c>
      <c r="K356" s="554" t="s">
        <v>1100</v>
      </c>
      <c r="L356" s="554" t="s">
        <v>2658</v>
      </c>
      <c r="M356" s="554" t="s">
        <v>6735</v>
      </c>
    </row>
    <row r="357" spans="1:13" x14ac:dyDescent="0.35">
      <c r="A357" s="554" t="s">
        <v>6072</v>
      </c>
      <c r="B357" s="554" t="s">
        <v>1547</v>
      </c>
      <c r="C357" s="554" t="s">
        <v>1548</v>
      </c>
      <c r="D357" s="554" t="s">
        <v>1341</v>
      </c>
      <c r="E357" s="554" t="s">
        <v>61</v>
      </c>
      <c r="F357" s="554">
        <v>1</v>
      </c>
      <c r="G357" s="554" t="s">
        <v>1494</v>
      </c>
      <c r="H357" s="554" t="s">
        <v>1483</v>
      </c>
      <c r="J357" s="554" t="s">
        <v>1101</v>
      </c>
      <c r="K357" s="554" t="s">
        <v>1100</v>
      </c>
      <c r="L357" s="554" t="s">
        <v>2658</v>
      </c>
      <c r="M357" s="554" t="s">
        <v>6735</v>
      </c>
    </row>
    <row r="358" spans="1:13" x14ac:dyDescent="0.35">
      <c r="A358" s="554" t="s">
        <v>6072</v>
      </c>
      <c r="B358" s="554" t="s">
        <v>1547</v>
      </c>
      <c r="C358" s="554" t="s">
        <v>1548</v>
      </c>
      <c r="D358" s="554" t="s">
        <v>1341</v>
      </c>
      <c r="E358" s="554" t="s">
        <v>1101</v>
      </c>
      <c r="F358" s="554">
        <v>2</v>
      </c>
      <c r="G358" s="554" t="s">
        <v>1385</v>
      </c>
      <c r="H358" s="554" t="s">
        <v>1386</v>
      </c>
      <c r="J358" s="554" t="s">
        <v>61</v>
      </c>
      <c r="K358" s="554" t="s">
        <v>1100</v>
      </c>
      <c r="L358" s="554" t="s">
        <v>2658</v>
      </c>
      <c r="M358" s="554" t="s">
        <v>6735</v>
      </c>
    </row>
    <row r="359" spans="1:13" x14ac:dyDescent="0.35">
      <c r="A359" s="554" t="s">
        <v>6072</v>
      </c>
      <c r="B359" s="554" t="s">
        <v>1547</v>
      </c>
      <c r="C359" s="554" t="s">
        <v>1548</v>
      </c>
      <c r="D359" s="554" t="s">
        <v>1341</v>
      </c>
      <c r="E359" s="554" t="s">
        <v>1101</v>
      </c>
      <c r="F359" s="554">
        <v>3</v>
      </c>
      <c r="G359" s="554" t="s">
        <v>1387</v>
      </c>
      <c r="H359" s="554" t="s">
        <v>1388</v>
      </c>
      <c r="J359" s="554" t="s">
        <v>61</v>
      </c>
      <c r="K359" s="554" t="s">
        <v>1100</v>
      </c>
      <c r="L359" s="554" t="s">
        <v>2658</v>
      </c>
      <c r="M359" s="554" t="s">
        <v>6735</v>
      </c>
    </row>
    <row r="360" spans="1:13" x14ac:dyDescent="0.35">
      <c r="A360" s="554" t="s">
        <v>6072</v>
      </c>
      <c r="B360" s="554" t="s">
        <v>1547</v>
      </c>
      <c r="C360" s="554" t="s">
        <v>1548</v>
      </c>
      <c r="D360" s="554" t="s">
        <v>1341</v>
      </c>
      <c r="E360" s="554" t="s">
        <v>61</v>
      </c>
      <c r="F360" s="554">
        <v>4</v>
      </c>
      <c r="G360" s="554" t="s">
        <v>1389</v>
      </c>
      <c r="H360" s="554" t="s">
        <v>1390</v>
      </c>
      <c r="J360" s="554" t="s">
        <v>1101</v>
      </c>
      <c r="K360" s="554" t="s">
        <v>1100</v>
      </c>
      <c r="L360" s="554" t="s">
        <v>2658</v>
      </c>
      <c r="M360" s="554" t="s">
        <v>6735</v>
      </c>
    </row>
    <row r="361" spans="1:13" x14ac:dyDescent="0.35">
      <c r="A361" s="554" t="s">
        <v>6072</v>
      </c>
      <c r="B361" s="554" t="s">
        <v>1549</v>
      </c>
      <c r="C361" s="554" t="s">
        <v>1550</v>
      </c>
      <c r="D361" s="554" t="s">
        <v>1341</v>
      </c>
      <c r="E361" s="554" t="s">
        <v>61</v>
      </c>
      <c r="F361" s="554">
        <v>1</v>
      </c>
      <c r="G361" s="554" t="s">
        <v>1393</v>
      </c>
      <c r="H361" s="554" t="s">
        <v>1483</v>
      </c>
      <c r="J361" s="554" t="s">
        <v>1101</v>
      </c>
      <c r="K361" s="554" t="s">
        <v>1100</v>
      </c>
      <c r="L361" s="554" t="s">
        <v>2658</v>
      </c>
      <c r="M361" s="554" t="s">
        <v>6735</v>
      </c>
    </row>
    <row r="362" spans="1:13" x14ac:dyDescent="0.35">
      <c r="A362" s="554" t="s">
        <v>6072</v>
      </c>
      <c r="B362" s="554" t="s">
        <v>1551</v>
      </c>
      <c r="C362" s="554" t="s">
        <v>1552</v>
      </c>
      <c r="D362" s="554" t="s">
        <v>1341</v>
      </c>
      <c r="E362" s="554" t="s">
        <v>1101</v>
      </c>
      <c r="F362" s="554">
        <v>1</v>
      </c>
      <c r="G362" s="554" t="s">
        <v>1396</v>
      </c>
      <c r="H362" s="554" t="s">
        <v>1397</v>
      </c>
      <c r="J362" s="554" t="s">
        <v>61</v>
      </c>
      <c r="K362" s="554" t="s">
        <v>1100</v>
      </c>
      <c r="L362" s="554" t="s">
        <v>2658</v>
      </c>
      <c r="M362" s="554" t="s">
        <v>6735</v>
      </c>
    </row>
    <row r="363" spans="1:13" x14ac:dyDescent="0.35">
      <c r="A363" s="554" t="s">
        <v>6072</v>
      </c>
      <c r="B363" s="554" t="s">
        <v>1551</v>
      </c>
      <c r="C363" s="554" t="s">
        <v>1552</v>
      </c>
      <c r="D363" s="554" t="s">
        <v>1341</v>
      </c>
      <c r="E363" s="554" t="s">
        <v>61</v>
      </c>
      <c r="F363" s="554">
        <v>2</v>
      </c>
      <c r="G363" s="554" t="s">
        <v>1398</v>
      </c>
      <c r="H363" s="554" t="s">
        <v>1399</v>
      </c>
      <c r="J363" s="554" t="s">
        <v>1101</v>
      </c>
      <c r="K363" s="554" t="s">
        <v>1100</v>
      </c>
      <c r="L363" s="554" t="s">
        <v>2658</v>
      </c>
      <c r="M363" s="554" t="s">
        <v>6735</v>
      </c>
    </row>
    <row r="364" spans="1:13" x14ac:dyDescent="0.35">
      <c r="A364" s="554" t="s">
        <v>6072</v>
      </c>
      <c r="B364" s="554" t="s">
        <v>1553</v>
      </c>
      <c r="C364" s="554" t="s">
        <v>1554</v>
      </c>
      <c r="D364" s="554" t="s">
        <v>1341</v>
      </c>
      <c r="E364" s="554" t="s">
        <v>1101</v>
      </c>
      <c r="F364" s="554">
        <v>1</v>
      </c>
      <c r="G364" s="554" t="s">
        <v>1396</v>
      </c>
      <c r="H364" s="554" t="s">
        <v>1402</v>
      </c>
      <c r="J364" s="554" t="s">
        <v>61</v>
      </c>
      <c r="K364" s="554" t="s">
        <v>1100</v>
      </c>
      <c r="L364" s="554" t="s">
        <v>2658</v>
      </c>
      <c r="M364" s="554" t="s">
        <v>6735</v>
      </c>
    </row>
    <row r="365" spans="1:13" x14ac:dyDescent="0.35">
      <c r="A365" s="554" t="s">
        <v>6072</v>
      </c>
      <c r="B365" s="554" t="s">
        <v>1553</v>
      </c>
      <c r="C365" s="554" t="s">
        <v>1554</v>
      </c>
      <c r="D365" s="554" t="s">
        <v>1341</v>
      </c>
      <c r="E365" s="554" t="s">
        <v>61</v>
      </c>
      <c r="F365" s="554">
        <v>2</v>
      </c>
      <c r="G365" s="554" t="s">
        <v>1398</v>
      </c>
      <c r="H365" s="554" t="s">
        <v>1403</v>
      </c>
      <c r="J365" s="554" t="s">
        <v>1101</v>
      </c>
      <c r="K365" s="554" t="s">
        <v>1100</v>
      </c>
      <c r="L365" s="554" t="s">
        <v>2658</v>
      </c>
      <c r="M365" s="554" t="s">
        <v>6735</v>
      </c>
    </row>
    <row r="366" spans="1:13" x14ac:dyDescent="0.35">
      <c r="A366" s="554" t="s">
        <v>6072</v>
      </c>
      <c r="B366" s="554" t="s">
        <v>1555</v>
      </c>
      <c r="C366" s="554" t="s">
        <v>1556</v>
      </c>
      <c r="D366" s="554" t="s">
        <v>1341</v>
      </c>
      <c r="E366" s="554" t="s">
        <v>1101</v>
      </c>
      <c r="F366" s="554">
        <v>1</v>
      </c>
      <c r="G366" s="554" t="s">
        <v>1503</v>
      </c>
      <c r="H366" s="554" t="s">
        <v>1504</v>
      </c>
      <c r="J366" s="554" t="s">
        <v>61</v>
      </c>
      <c r="K366" s="554" t="s">
        <v>1100</v>
      </c>
      <c r="L366" s="554" t="s">
        <v>2658</v>
      </c>
      <c r="M366" s="554" t="s">
        <v>6735</v>
      </c>
    </row>
    <row r="367" spans="1:13" x14ac:dyDescent="0.35">
      <c r="A367" s="554" t="s">
        <v>6072</v>
      </c>
      <c r="B367" s="554" t="s">
        <v>1555</v>
      </c>
      <c r="C367" s="554" t="s">
        <v>1556</v>
      </c>
      <c r="D367" s="554" t="s">
        <v>1341</v>
      </c>
      <c r="E367" s="554" t="s">
        <v>1101</v>
      </c>
      <c r="F367" s="554">
        <v>2</v>
      </c>
      <c r="G367" s="554" t="s">
        <v>1505</v>
      </c>
      <c r="H367" s="554" t="s">
        <v>1364</v>
      </c>
      <c r="J367" s="554" t="s">
        <v>61</v>
      </c>
      <c r="K367" s="554" t="s">
        <v>1100</v>
      </c>
      <c r="L367" s="554" t="s">
        <v>2658</v>
      </c>
      <c r="M367" s="554" t="s">
        <v>6735</v>
      </c>
    </row>
    <row r="368" spans="1:13" x14ac:dyDescent="0.35">
      <c r="A368" s="554" t="s">
        <v>6072</v>
      </c>
      <c r="B368" s="554" t="s">
        <v>1557</v>
      </c>
      <c r="C368" s="554" t="s">
        <v>1558</v>
      </c>
      <c r="D368" s="554" t="s">
        <v>1341</v>
      </c>
      <c r="E368" s="554" t="s">
        <v>1101</v>
      </c>
      <c r="F368" s="554">
        <v>1</v>
      </c>
      <c r="G368" s="554" t="s">
        <v>1559</v>
      </c>
      <c r="H368" s="554" t="s">
        <v>1504</v>
      </c>
      <c r="J368" s="554" t="s">
        <v>61</v>
      </c>
      <c r="K368" s="554" t="s">
        <v>1100</v>
      </c>
      <c r="L368" s="554" t="s">
        <v>2658</v>
      </c>
      <c r="M368" s="554" t="s">
        <v>6735</v>
      </c>
    </row>
    <row r="369" spans="1:13" x14ac:dyDescent="0.35">
      <c r="A369" s="554" t="s">
        <v>6072</v>
      </c>
      <c r="B369" s="554" t="s">
        <v>1557</v>
      </c>
      <c r="C369" s="554" t="s">
        <v>1558</v>
      </c>
      <c r="D369" s="554" t="s">
        <v>1341</v>
      </c>
      <c r="E369" s="554" t="s">
        <v>1101</v>
      </c>
      <c r="F369" s="554">
        <v>2</v>
      </c>
      <c r="G369" s="554" t="s">
        <v>1560</v>
      </c>
      <c r="H369" s="554" t="s">
        <v>1364</v>
      </c>
      <c r="J369" s="554" t="s">
        <v>61</v>
      </c>
      <c r="K369" s="554" t="s">
        <v>1100</v>
      </c>
      <c r="L369" s="554" t="s">
        <v>2658</v>
      </c>
      <c r="M369" s="554" t="s">
        <v>6735</v>
      </c>
    </row>
    <row r="370" spans="1:13" x14ac:dyDescent="0.35">
      <c r="A370" s="554" t="s">
        <v>6072</v>
      </c>
      <c r="B370" s="554" t="s">
        <v>1561</v>
      </c>
      <c r="C370" s="554" t="s">
        <v>1562</v>
      </c>
      <c r="D370" s="554" t="s">
        <v>1341</v>
      </c>
      <c r="E370" s="554" t="s">
        <v>61</v>
      </c>
      <c r="F370" s="554">
        <v>1</v>
      </c>
      <c r="G370" s="554" t="s">
        <v>1494</v>
      </c>
      <c r="H370" s="554" t="s">
        <v>1483</v>
      </c>
      <c r="J370" s="554" t="s">
        <v>1101</v>
      </c>
      <c r="K370" s="554" t="s">
        <v>1100</v>
      </c>
      <c r="L370" s="554" t="s">
        <v>2658</v>
      </c>
      <c r="M370" s="554" t="s">
        <v>6735</v>
      </c>
    </row>
    <row r="371" spans="1:13" x14ac:dyDescent="0.35">
      <c r="A371" s="554" t="s">
        <v>6072</v>
      </c>
      <c r="B371" s="554" t="s">
        <v>1561</v>
      </c>
      <c r="C371" s="554" t="s">
        <v>1562</v>
      </c>
      <c r="D371" s="554" t="s">
        <v>1341</v>
      </c>
      <c r="E371" s="554" t="s">
        <v>1101</v>
      </c>
      <c r="F371" s="554">
        <v>2</v>
      </c>
      <c r="G371" s="554" t="s">
        <v>1385</v>
      </c>
      <c r="H371" s="554" t="s">
        <v>1386</v>
      </c>
      <c r="J371" s="554" t="s">
        <v>61</v>
      </c>
      <c r="K371" s="554" t="s">
        <v>1100</v>
      </c>
      <c r="L371" s="554" t="s">
        <v>2658</v>
      </c>
      <c r="M371" s="554" t="s">
        <v>6735</v>
      </c>
    </row>
    <row r="372" spans="1:13" x14ac:dyDescent="0.35">
      <c r="A372" s="554" t="s">
        <v>6072</v>
      </c>
      <c r="B372" s="554" t="s">
        <v>1561</v>
      </c>
      <c r="C372" s="554" t="s">
        <v>1562</v>
      </c>
      <c r="D372" s="554" t="s">
        <v>1341</v>
      </c>
      <c r="E372" s="554" t="s">
        <v>1101</v>
      </c>
      <c r="F372" s="554">
        <v>3</v>
      </c>
      <c r="G372" s="554" t="s">
        <v>1387</v>
      </c>
      <c r="H372" s="554" t="s">
        <v>1388</v>
      </c>
      <c r="J372" s="554" t="s">
        <v>61</v>
      </c>
      <c r="K372" s="554" t="s">
        <v>1100</v>
      </c>
      <c r="L372" s="554" t="s">
        <v>2658</v>
      </c>
      <c r="M372" s="554" t="s">
        <v>6735</v>
      </c>
    </row>
    <row r="373" spans="1:13" x14ac:dyDescent="0.35">
      <c r="A373" s="554" t="s">
        <v>6072</v>
      </c>
      <c r="B373" s="554" t="s">
        <v>1561</v>
      </c>
      <c r="C373" s="554" t="s">
        <v>1562</v>
      </c>
      <c r="D373" s="554" t="s">
        <v>1341</v>
      </c>
      <c r="E373" s="554" t="s">
        <v>61</v>
      </c>
      <c r="F373" s="554">
        <v>4</v>
      </c>
      <c r="G373" s="554" t="s">
        <v>1389</v>
      </c>
      <c r="H373" s="554" t="s">
        <v>1390</v>
      </c>
      <c r="J373" s="554" t="s">
        <v>1101</v>
      </c>
      <c r="K373" s="554" t="s">
        <v>1100</v>
      </c>
      <c r="L373" s="554" t="s">
        <v>2658</v>
      </c>
      <c r="M373" s="554" t="s">
        <v>6735</v>
      </c>
    </row>
    <row r="374" spans="1:13" x14ac:dyDescent="0.35">
      <c r="A374" s="554" t="s">
        <v>6072</v>
      </c>
      <c r="B374" s="554" t="s">
        <v>1563</v>
      </c>
      <c r="C374" s="554" t="s">
        <v>1564</v>
      </c>
      <c r="D374" s="554" t="s">
        <v>1341</v>
      </c>
      <c r="E374" s="554" t="s">
        <v>61</v>
      </c>
      <c r="F374" s="554">
        <v>1</v>
      </c>
      <c r="G374" s="554" t="s">
        <v>1393</v>
      </c>
      <c r="H374" s="554" t="s">
        <v>1483</v>
      </c>
      <c r="J374" s="554" t="s">
        <v>1101</v>
      </c>
      <c r="K374" s="554" t="s">
        <v>1100</v>
      </c>
      <c r="L374" s="554" t="s">
        <v>2658</v>
      </c>
      <c r="M374" s="554" t="s">
        <v>6735</v>
      </c>
    </row>
    <row r="375" spans="1:13" x14ac:dyDescent="0.35">
      <c r="A375" s="554" t="s">
        <v>6072</v>
      </c>
      <c r="B375" s="554" t="s">
        <v>1565</v>
      </c>
      <c r="C375" s="554" t="s">
        <v>1566</v>
      </c>
      <c r="D375" s="554" t="s">
        <v>1341</v>
      </c>
      <c r="E375" s="554" t="s">
        <v>1101</v>
      </c>
      <c r="F375" s="554">
        <v>1</v>
      </c>
      <c r="G375" s="554" t="s">
        <v>1396</v>
      </c>
      <c r="H375" s="554" t="s">
        <v>1397</v>
      </c>
      <c r="J375" s="554" t="s">
        <v>61</v>
      </c>
      <c r="K375" s="554" t="s">
        <v>1100</v>
      </c>
      <c r="L375" s="554" t="s">
        <v>2658</v>
      </c>
      <c r="M375" s="554" t="s">
        <v>6735</v>
      </c>
    </row>
    <row r="376" spans="1:13" x14ac:dyDescent="0.35">
      <c r="A376" s="554" t="s">
        <v>6072</v>
      </c>
      <c r="B376" s="554" t="s">
        <v>1565</v>
      </c>
      <c r="C376" s="554" t="s">
        <v>1566</v>
      </c>
      <c r="D376" s="554" t="s">
        <v>1341</v>
      </c>
      <c r="E376" s="554" t="s">
        <v>61</v>
      </c>
      <c r="F376" s="554">
        <v>2</v>
      </c>
      <c r="G376" s="554" t="s">
        <v>1398</v>
      </c>
      <c r="H376" s="554" t="s">
        <v>1399</v>
      </c>
      <c r="J376" s="554" t="s">
        <v>1101</v>
      </c>
      <c r="K376" s="554" t="s">
        <v>1100</v>
      </c>
      <c r="L376" s="554" t="s">
        <v>2658</v>
      </c>
      <c r="M376" s="554" t="s">
        <v>6735</v>
      </c>
    </row>
    <row r="377" spans="1:13" x14ac:dyDescent="0.35">
      <c r="A377" s="554" t="s">
        <v>6072</v>
      </c>
      <c r="B377" s="554" t="s">
        <v>1567</v>
      </c>
      <c r="C377" s="554" t="s">
        <v>1568</v>
      </c>
      <c r="D377" s="554" t="s">
        <v>1341</v>
      </c>
      <c r="E377" s="554" t="s">
        <v>1101</v>
      </c>
      <c r="F377" s="554">
        <v>1</v>
      </c>
      <c r="G377" s="554" t="s">
        <v>1396</v>
      </c>
      <c r="H377" s="554" t="s">
        <v>1402</v>
      </c>
      <c r="J377" s="554" t="s">
        <v>61</v>
      </c>
      <c r="K377" s="554" t="s">
        <v>1100</v>
      </c>
      <c r="L377" s="554" t="s">
        <v>2658</v>
      </c>
      <c r="M377" s="554" t="s">
        <v>6735</v>
      </c>
    </row>
    <row r="378" spans="1:13" x14ac:dyDescent="0.35">
      <c r="A378" s="554" t="s">
        <v>6072</v>
      </c>
      <c r="B378" s="554" t="s">
        <v>1567</v>
      </c>
      <c r="C378" s="554" t="s">
        <v>1568</v>
      </c>
      <c r="D378" s="554" t="s">
        <v>1341</v>
      </c>
      <c r="E378" s="554" t="s">
        <v>61</v>
      </c>
      <c r="F378" s="554">
        <v>2</v>
      </c>
      <c r="G378" s="554" t="s">
        <v>1398</v>
      </c>
      <c r="H378" s="554" t="s">
        <v>1403</v>
      </c>
      <c r="J378" s="554" t="s">
        <v>1101</v>
      </c>
      <c r="K378" s="554" t="s">
        <v>1100</v>
      </c>
      <c r="L378" s="554" t="s">
        <v>2658</v>
      </c>
      <c r="M378" s="554" t="s">
        <v>6735</v>
      </c>
    </row>
    <row r="379" spans="1:13" x14ac:dyDescent="0.35">
      <c r="A379" s="554" t="s">
        <v>6072</v>
      </c>
      <c r="B379" s="554" t="s">
        <v>1569</v>
      </c>
      <c r="C379" s="554" t="s">
        <v>1570</v>
      </c>
      <c r="D379" s="554" t="s">
        <v>1341</v>
      </c>
      <c r="E379" s="554" t="s">
        <v>1101</v>
      </c>
      <c r="F379" s="554">
        <v>1</v>
      </c>
      <c r="G379" s="554" t="s">
        <v>1503</v>
      </c>
      <c r="H379" s="554" t="s">
        <v>1504</v>
      </c>
      <c r="J379" s="554" t="s">
        <v>61</v>
      </c>
      <c r="K379" s="554" t="s">
        <v>1100</v>
      </c>
      <c r="L379" s="554" t="s">
        <v>2658</v>
      </c>
      <c r="M379" s="554" t="s">
        <v>6735</v>
      </c>
    </row>
    <row r="380" spans="1:13" x14ac:dyDescent="0.35">
      <c r="A380" s="554" t="s">
        <v>6072</v>
      </c>
      <c r="B380" s="554" t="s">
        <v>1569</v>
      </c>
      <c r="C380" s="554" t="s">
        <v>1570</v>
      </c>
      <c r="D380" s="554" t="s">
        <v>1341</v>
      </c>
      <c r="E380" s="554" t="s">
        <v>1101</v>
      </c>
      <c r="F380" s="554">
        <v>2</v>
      </c>
      <c r="G380" s="554" t="s">
        <v>1505</v>
      </c>
      <c r="H380" s="554" t="s">
        <v>1364</v>
      </c>
      <c r="J380" s="554" t="s">
        <v>61</v>
      </c>
      <c r="K380" s="554" t="s">
        <v>1100</v>
      </c>
      <c r="L380" s="554" t="s">
        <v>2658</v>
      </c>
      <c r="M380" s="554" t="s">
        <v>6735</v>
      </c>
    </row>
    <row r="381" spans="1:13" x14ac:dyDescent="0.35">
      <c r="A381" s="554" t="s">
        <v>6072</v>
      </c>
      <c r="B381" s="554" t="s">
        <v>1571</v>
      </c>
      <c r="C381" s="554" t="s">
        <v>1572</v>
      </c>
      <c r="D381" s="554" t="s">
        <v>1341</v>
      </c>
      <c r="E381" s="554" t="s">
        <v>1101</v>
      </c>
      <c r="F381" s="554">
        <v>1</v>
      </c>
      <c r="G381" s="554" t="s">
        <v>1508</v>
      </c>
      <c r="H381" s="554" t="s">
        <v>1504</v>
      </c>
      <c r="J381" s="554" t="s">
        <v>61</v>
      </c>
      <c r="K381" s="554" t="s">
        <v>1100</v>
      </c>
      <c r="L381" s="554" t="s">
        <v>2658</v>
      </c>
      <c r="M381" s="554" t="s">
        <v>6735</v>
      </c>
    </row>
    <row r="382" spans="1:13" x14ac:dyDescent="0.35">
      <c r="A382" s="554" t="s">
        <v>6072</v>
      </c>
      <c r="B382" s="554" t="s">
        <v>1571</v>
      </c>
      <c r="C382" s="554" t="s">
        <v>1572</v>
      </c>
      <c r="D382" s="554" t="s">
        <v>1341</v>
      </c>
      <c r="E382" s="554" t="s">
        <v>1101</v>
      </c>
      <c r="F382" s="554">
        <v>2</v>
      </c>
      <c r="G382" s="554" t="s">
        <v>1509</v>
      </c>
      <c r="H382" s="554" t="s">
        <v>1364</v>
      </c>
      <c r="J382" s="554" t="s">
        <v>61</v>
      </c>
      <c r="K382" s="554" t="s">
        <v>1100</v>
      </c>
      <c r="L382" s="554" t="s">
        <v>2658</v>
      </c>
      <c r="M382" s="554" t="s">
        <v>6735</v>
      </c>
    </row>
    <row r="383" spans="1:13" x14ac:dyDescent="0.35">
      <c r="A383" s="554" t="s">
        <v>6072</v>
      </c>
      <c r="B383" s="554" t="s">
        <v>1573</v>
      </c>
      <c r="C383" s="554" t="s">
        <v>1574</v>
      </c>
      <c r="D383" s="554" t="s">
        <v>1341</v>
      </c>
      <c r="E383" s="554" t="s">
        <v>61</v>
      </c>
      <c r="F383" s="554">
        <v>1</v>
      </c>
      <c r="G383" s="554" t="s">
        <v>1494</v>
      </c>
      <c r="H383" s="554" t="s">
        <v>1483</v>
      </c>
      <c r="J383" s="554" t="s">
        <v>1101</v>
      </c>
      <c r="K383" s="554" t="s">
        <v>1100</v>
      </c>
      <c r="L383" s="554" t="s">
        <v>2658</v>
      </c>
      <c r="M383" s="554" t="s">
        <v>6735</v>
      </c>
    </row>
    <row r="384" spans="1:13" x14ac:dyDescent="0.35">
      <c r="A384" s="554" t="s">
        <v>6072</v>
      </c>
      <c r="B384" s="554" t="s">
        <v>1573</v>
      </c>
      <c r="C384" s="554" t="s">
        <v>1574</v>
      </c>
      <c r="D384" s="554" t="s">
        <v>1341</v>
      </c>
      <c r="E384" s="554" t="s">
        <v>1101</v>
      </c>
      <c r="F384" s="554">
        <v>2</v>
      </c>
      <c r="G384" s="554" t="s">
        <v>1385</v>
      </c>
      <c r="H384" s="554" t="s">
        <v>1386</v>
      </c>
      <c r="J384" s="554" t="s">
        <v>61</v>
      </c>
      <c r="K384" s="554" t="s">
        <v>1100</v>
      </c>
      <c r="L384" s="554" t="s">
        <v>2658</v>
      </c>
      <c r="M384" s="554" t="s">
        <v>6735</v>
      </c>
    </row>
    <row r="385" spans="1:13" x14ac:dyDescent="0.35">
      <c r="A385" s="554" t="s">
        <v>6072</v>
      </c>
      <c r="B385" s="554" t="s">
        <v>1573</v>
      </c>
      <c r="C385" s="554" t="s">
        <v>1574</v>
      </c>
      <c r="D385" s="554" t="s">
        <v>1341</v>
      </c>
      <c r="E385" s="554" t="s">
        <v>1101</v>
      </c>
      <c r="F385" s="554">
        <v>3</v>
      </c>
      <c r="G385" s="554" t="s">
        <v>1387</v>
      </c>
      <c r="H385" s="554" t="s">
        <v>1388</v>
      </c>
      <c r="J385" s="554" t="s">
        <v>61</v>
      </c>
      <c r="K385" s="554" t="s">
        <v>1100</v>
      </c>
      <c r="L385" s="554" t="s">
        <v>2658</v>
      </c>
      <c r="M385" s="554" t="s">
        <v>6735</v>
      </c>
    </row>
    <row r="386" spans="1:13" x14ac:dyDescent="0.35">
      <c r="A386" s="554" t="s">
        <v>6072</v>
      </c>
      <c r="B386" s="554" t="s">
        <v>1573</v>
      </c>
      <c r="C386" s="554" t="s">
        <v>1574</v>
      </c>
      <c r="D386" s="554" t="s">
        <v>1341</v>
      </c>
      <c r="E386" s="554" t="s">
        <v>61</v>
      </c>
      <c r="F386" s="554">
        <v>4</v>
      </c>
      <c r="G386" s="554" t="s">
        <v>1389</v>
      </c>
      <c r="H386" s="554" t="s">
        <v>1390</v>
      </c>
      <c r="J386" s="554" t="s">
        <v>1101</v>
      </c>
      <c r="K386" s="554" t="s">
        <v>1100</v>
      </c>
      <c r="L386" s="554" t="s">
        <v>2658</v>
      </c>
      <c r="M386" s="554" t="s">
        <v>6735</v>
      </c>
    </row>
    <row r="387" spans="1:13" x14ac:dyDescent="0.35">
      <c r="A387" s="554" t="s">
        <v>6072</v>
      </c>
      <c r="B387" s="554" t="s">
        <v>1575</v>
      </c>
      <c r="C387" s="554" t="s">
        <v>1576</v>
      </c>
      <c r="D387" s="554" t="s">
        <v>1341</v>
      </c>
      <c r="E387" s="554" t="s">
        <v>61</v>
      </c>
      <c r="F387" s="554">
        <v>1</v>
      </c>
      <c r="G387" s="554" t="s">
        <v>1393</v>
      </c>
      <c r="H387" s="554" t="s">
        <v>1483</v>
      </c>
      <c r="J387" s="554" t="s">
        <v>1101</v>
      </c>
      <c r="K387" s="554" t="s">
        <v>1100</v>
      </c>
      <c r="L387" s="554" t="s">
        <v>2658</v>
      </c>
      <c r="M387" s="554" t="s">
        <v>6735</v>
      </c>
    </row>
    <row r="388" spans="1:13" x14ac:dyDescent="0.35">
      <c r="A388" s="554" t="s">
        <v>6072</v>
      </c>
      <c r="B388" s="554" t="s">
        <v>1577</v>
      </c>
      <c r="C388" s="554" t="s">
        <v>1578</v>
      </c>
      <c r="D388" s="554" t="s">
        <v>1341</v>
      </c>
      <c r="E388" s="554" t="s">
        <v>1101</v>
      </c>
      <c r="F388" s="554">
        <v>1</v>
      </c>
      <c r="G388" s="554" t="s">
        <v>1396</v>
      </c>
      <c r="H388" s="554" t="s">
        <v>1397</v>
      </c>
      <c r="J388" s="554" t="s">
        <v>61</v>
      </c>
      <c r="K388" s="554" t="s">
        <v>1100</v>
      </c>
      <c r="L388" s="554" t="s">
        <v>2658</v>
      </c>
      <c r="M388" s="554" t="s">
        <v>6735</v>
      </c>
    </row>
    <row r="389" spans="1:13" x14ac:dyDescent="0.35">
      <c r="A389" s="554" t="s">
        <v>6072</v>
      </c>
      <c r="B389" s="554" t="s">
        <v>1577</v>
      </c>
      <c r="C389" s="554" t="s">
        <v>1578</v>
      </c>
      <c r="D389" s="554" t="s">
        <v>1341</v>
      </c>
      <c r="E389" s="554" t="s">
        <v>61</v>
      </c>
      <c r="F389" s="554">
        <v>2</v>
      </c>
      <c r="G389" s="554" t="s">
        <v>1398</v>
      </c>
      <c r="H389" s="554" t="s">
        <v>1399</v>
      </c>
      <c r="J389" s="554" t="s">
        <v>1101</v>
      </c>
      <c r="K389" s="554" t="s">
        <v>1100</v>
      </c>
      <c r="L389" s="554" t="s">
        <v>2658</v>
      </c>
      <c r="M389" s="554" t="s">
        <v>6735</v>
      </c>
    </row>
    <row r="390" spans="1:13" x14ac:dyDescent="0.35">
      <c r="A390" s="554" t="s">
        <v>6072</v>
      </c>
      <c r="B390" s="554" t="s">
        <v>1579</v>
      </c>
      <c r="C390" s="554" t="s">
        <v>1580</v>
      </c>
      <c r="D390" s="554" t="s">
        <v>1341</v>
      </c>
      <c r="E390" s="554" t="s">
        <v>1101</v>
      </c>
      <c r="F390" s="554">
        <v>1</v>
      </c>
      <c r="G390" s="554" t="s">
        <v>1396</v>
      </c>
      <c r="H390" s="554" t="s">
        <v>1402</v>
      </c>
      <c r="J390" s="554" t="s">
        <v>61</v>
      </c>
      <c r="K390" s="554" t="s">
        <v>1100</v>
      </c>
      <c r="L390" s="554" t="s">
        <v>2658</v>
      </c>
      <c r="M390" s="554" t="s">
        <v>6735</v>
      </c>
    </row>
    <row r="391" spans="1:13" x14ac:dyDescent="0.35">
      <c r="A391" s="554" t="s">
        <v>6072</v>
      </c>
      <c r="B391" s="554" t="s">
        <v>1579</v>
      </c>
      <c r="C391" s="554" t="s">
        <v>1580</v>
      </c>
      <c r="D391" s="554" t="s">
        <v>1341</v>
      </c>
      <c r="E391" s="554" t="s">
        <v>61</v>
      </c>
      <c r="F391" s="554">
        <v>2</v>
      </c>
      <c r="G391" s="554" t="s">
        <v>1398</v>
      </c>
      <c r="H391" s="554" t="s">
        <v>1403</v>
      </c>
      <c r="J391" s="554" t="s">
        <v>1101</v>
      </c>
      <c r="K391" s="554" t="s">
        <v>1100</v>
      </c>
      <c r="L391" s="554" t="s">
        <v>2658</v>
      </c>
      <c r="M391" s="554" t="s">
        <v>6735</v>
      </c>
    </row>
    <row r="392" spans="1:13" x14ac:dyDescent="0.35">
      <c r="A392" s="554" t="s">
        <v>6072</v>
      </c>
      <c r="B392" s="554" t="s">
        <v>1581</v>
      </c>
      <c r="C392" s="554" t="s">
        <v>1582</v>
      </c>
      <c r="D392" s="554" t="s">
        <v>1341</v>
      </c>
      <c r="E392" s="554" t="s">
        <v>1101</v>
      </c>
      <c r="F392" s="554">
        <v>1</v>
      </c>
      <c r="G392" s="554" t="s">
        <v>1503</v>
      </c>
      <c r="H392" s="554" t="s">
        <v>1504</v>
      </c>
      <c r="J392" s="554" t="s">
        <v>61</v>
      </c>
      <c r="K392" s="554" t="s">
        <v>1100</v>
      </c>
      <c r="L392" s="554" t="s">
        <v>2658</v>
      </c>
      <c r="M392" s="554" t="s">
        <v>6735</v>
      </c>
    </row>
    <row r="393" spans="1:13" x14ac:dyDescent="0.35">
      <c r="A393" s="554" t="s">
        <v>6072</v>
      </c>
      <c r="B393" s="554" t="s">
        <v>1581</v>
      </c>
      <c r="C393" s="554" t="s">
        <v>1582</v>
      </c>
      <c r="D393" s="554" t="s">
        <v>1341</v>
      </c>
      <c r="E393" s="554" t="s">
        <v>1101</v>
      </c>
      <c r="F393" s="554">
        <v>2</v>
      </c>
      <c r="G393" s="554" t="s">
        <v>1505</v>
      </c>
      <c r="H393" s="554" t="s">
        <v>1364</v>
      </c>
      <c r="J393" s="554" t="s">
        <v>61</v>
      </c>
      <c r="K393" s="554" t="s">
        <v>1100</v>
      </c>
      <c r="L393" s="554" t="s">
        <v>2658</v>
      </c>
      <c r="M393" s="554" t="s">
        <v>6735</v>
      </c>
    </row>
    <row r="394" spans="1:13" x14ac:dyDescent="0.35">
      <c r="A394" s="554" t="s">
        <v>6072</v>
      </c>
      <c r="B394" s="554" t="s">
        <v>1583</v>
      </c>
      <c r="C394" s="554" t="s">
        <v>1584</v>
      </c>
      <c r="D394" s="554" t="s">
        <v>1341</v>
      </c>
      <c r="E394" s="554" t="s">
        <v>1101</v>
      </c>
      <c r="F394" s="554">
        <v>1</v>
      </c>
      <c r="G394" s="554" t="s">
        <v>1508</v>
      </c>
      <c r="H394" s="554" t="s">
        <v>1504</v>
      </c>
      <c r="J394" s="554" t="s">
        <v>61</v>
      </c>
      <c r="K394" s="554" t="s">
        <v>1100</v>
      </c>
      <c r="L394" s="554" t="s">
        <v>2658</v>
      </c>
      <c r="M394" s="554" t="s">
        <v>6735</v>
      </c>
    </row>
    <row r="395" spans="1:13" x14ac:dyDescent="0.35">
      <c r="A395" s="554" t="s">
        <v>6072</v>
      </c>
      <c r="B395" s="554" t="s">
        <v>1583</v>
      </c>
      <c r="C395" s="554" t="s">
        <v>1584</v>
      </c>
      <c r="D395" s="554" t="s">
        <v>1341</v>
      </c>
      <c r="E395" s="554" t="s">
        <v>1101</v>
      </c>
      <c r="F395" s="554">
        <v>2</v>
      </c>
      <c r="G395" s="554" t="s">
        <v>1509</v>
      </c>
      <c r="H395" s="554" t="s">
        <v>1364</v>
      </c>
      <c r="J395" s="554" t="s">
        <v>61</v>
      </c>
      <c r="K395" s="554" t="s">
        <v>1100</v>
      </c>
      <c r="L395" s="554" t="s">
        <v>2658</v>
      </c>
      <c r="M395" s="554" t="s">
        <v>6735</v>
      </c>
    </row>
    <row r="396" spans="1:13" x14ac:dyDescent="0.35">
      <c r="A396" s="554" t="s">
        <v>6072</v>
      </c>
      <c r="B396" s="554" t="s">
        <v>1585</v>
      </c>
      <c r="C396" s="554" t="s">
        <v>1586</v>
      </c>
      <c r="D396" s="554" t="s">
        <v>1341</v>
      </c>
      <c r="E396" s="554" t="s">
        <v>61</v>
      </c>
      <c r="F396" s="554">
        <v>1</v>
      </c>
      <c r="G396" s="554" t="s">
        <v>1587</v>
      </c>
      <c r="H396" s="554" t="s">
        <v>1588</v>
      </c>
      <c r="J396" s="554" t="s">
        <v>1101</v>
      </c>
      <c r="K396" s="554" t="s">
        <v>1100</v>
      </c>
      <c r="L396" s="554" t="s">
        <v>2658</v>
      </c>
      <c r="M396" s="554" t="s">
        <v>6735</v>
      </c>
    </row>
    <row r="397" spans="1:13" x14ac:dyDescent="0.35">
      <c r="A397" s="554" t="s">
        <v>6072</v>
      </c>
      <c r="B397" s="554" t="s">
        <v>1585</v>
      </c>
      <c r="C397" s="554" t="s">
        <v>1586</v>
      </c>
      <c r="D397" s="554" t="s">
        <v>1341</v>
      </c>
      <c r="E397" s="554" t="s">
        <v>1101</v>
      </c>
      <c r="F397" s="554">
        <v>2</v>
      </c>
      <c r="G397" s="554" t="s">
        <v>1385</v>
      </c>
      <c r="H397" s="554" t="s">
        <v>1386</v>
      </c>
      <c r="J397" s="554" t="s">
        <v>61</v>
      </c>
      <c r="K397" s="554" t="s">
        <v>1100</v>
      </c>
      <c r="L397" s="554" t="s">
        <v>2658</v>
      </c>
      <c r="M397" s="554" t="s">
        <v>6735</v>
      </c>
    </row>
    <row r="398" spans="1:13" x14ac:dyDescent="0.35">
      <c r="A398" s="554" t="s">
        <v>6072</v>
      </c>
      <c r="B398" s="554" t="s">
        <v>1585</v>
      </c>
      <c r="C398" s="554" t="s">
        <v>1586</v>
      </c>
      <c r="D398" s="554" t="s">
        <v>1341</v>
      </c>
      <c r="E398" s="554" t="s">
        <v>1101</v>
      </c>
      <c r="F398" s="554">
        <v>3</v>
      </c>
      <c r="G398" s="554" t="s">
        <v>1387</v>
      </c>
      <c r="H398" s="554" t="s">
        <v>1388</v>
      </c>
      <c r="J398" s="554" t="s">
        <v>61</v>
      </c>
      <c r="K398" s="554" t="s">
        <v>1100</v>
      </c>
      <c r="L398" s="554" t="s">
        <v>2658</v>
      </c>
      <c r="M398" s="554" t="s">
        <v>6735</v>
      </c>
    </row>
    <row r="399" spans="1:13" x14ac:dyDescent="0.35">
      <c r="A399" s="554" t="s">
        <v>6072</v>
      </c>
      <c r="B399" s="554" t="s">
        <v>1585</v>
      </c>
      <c r="C399" s="554" t="s">
        <v>1586</v>
      </c>
      <c r="D399" s="554" t="s">
        <v>1341</v>
      </c>
      <c r="E399" s="554" t="s">
        <v>61</v>
      </c>
      <c r="F399" s="554">
        <v>4</v>
      </c>
      <c r="G399" s="554" t="s">
        <v>1389</v>
      </c>
      <c r="H399" s="554" t="s">
        <v>1390</v>
      </c>
      <c r="J399" s="554" t="s">
        <v>1101</v>
      </c>
      <c r="K399" s="554" t="s">
        <v>1100</v>
      </c>
      <c r="L399" s="554" t="s">
        <v>2658</v>
      </c>
      <c r="M399" s="554" t="s">
        <v>6735</v>
      </c>
    </row>
    <row r="400" spans="1:13" x14ac:dyDescent="0.35">
      <c r="A400" s="554" t="s">
        <v>6072</v>
      </c>
      <c r="B400" s="554" t="s">
        <v>1589</v>
      </c>
      <c r="C400" s="554" t="s">
        <v>1590</v>
      </c>
      <c r="D400" s="554" t="s">
        <v>1341</v>
      </c>
      <c r="E400" s="554" t="s">
        <v>1101</v>
      </c>
      <c r="F400" s="554">
        <v>1</v>
      </c>
      <c r="G400" s="554" t="s">
        <v>1396</v>
      </c>
      <c r="H400" s="554" t="s">
        <v>1397</v>
      </c>
      <c r="J400" s="554" t="s">
        <v>61</v>
      </c>
      <c r="K400" s="554" t="s">
        <v>1100</v>
      </c>
      <c r="L400" s="554" t="s">
        <v>2658</v>
      </c>
      <c r="M400" s="554" t="s">
        <v>6735</v>
      </c>
    </row>
    <row r="401" spans="1:13" x14ac:dyDescent="0.35">
      <c r="A401" s="554" t="s">
        <v>6072</v>
      </c>
      <c r="B401" s="554" t="s">
        <v>1589</v>
      </c>
      <c r="C401" s="554" t="s">
        <v>1590</v>
      </c>
      <c r="D401" s="554" t="s">
        <v>1341</v>
      </c>
      <c r="E401" s="554" t="s">
        <v>61</v>
      </c>
      <c r="F401" s="554">
        <v>2</v>
      </c>
      <c r="G401" s="554" t="s">
        <v>1398</v>
      </c>
      <c r="H401" s="554" t="s">
        <v>1399</v>
      </c>
      <c r="J401" s="554" t="s">
        <v>1101</v>
      </c>
      <c r="K401" s="554" t="s">
        <v>1100</v>
      </c>
      <c r="L401" s="554" t="s">
        <v>2658</v>
      </c>
      <c r="M401" s="554" t="s">
        <v>6735</v>
      </c>
    </row>
    <row r="402" spans="1:13" x14ac:dyDescent="0.35">
      <c r="A402" s="554" t="s">
        <v>6072</v>
      </c>
      <c r="B402" s="554" t="s">
        <v>1591</v>
      </c>
      <c r="C402" s="554" t="s">
        <v>1592</v>
      </c>
      <c r="D402" s="554" t="s">
        <v>1341</v>
      </c>
      <c r="E402" s="554" t="s">
        <v>1101</v>
      </c>
      <c r="F402" s="554">
        <v>1</v>
      </c>
      <c r="G402" s="554" t="s">
        <v>1396</v>
      </c>
      <c r="H402" s="554" t="s">
        <v>1402</v>
      </c>
      <c r="J402" s="554" t="s">
        <v>61</v>
      </c>
      <c r="K402" s="554" t="s">
        <v>1100</v>
      </c>
      <c r="L402" s="554" t="s">
        <v>2658</v>
      </c>
      <c r="M402" s="554" t="s">
        <v>6735</v>
      </c>
    </row>
    <row r="403" spans="1:13" x14ac:dyDescent="0.35">
      <c r="A403" s="554" t="s">
        <v>6072</v>
      </c>
      <c r="B403" s="554" t="s">
        <v>1591</v>
      </c>
      <c r="C403" s="554" t="s">
        <v>1592</v>
      </c>
      <c r="D403" s="554" t="s">
        <v>1341</v>
      </c>
      <c r="E403" s="554" t="s">
        <v>61</v>
      </c>
      <c r="F403" s="554">
        <v>2</v>
      </c>
      <c r="G403" s="554" t="s">
        <v>1398</v>
      </c>
      <c r="H403" s="554" t="s">
        <v>1403</v>
      </c>
      <c r="J403" s="554" t="s">
        <v>1101</v>
      </c>
      <c r="K403" s="554" t="s">
        <v>1100</v>
      </c>
      <c r="L403" s="554" t="s">
        <v>2658</v>
      </c>
      <c r="M403" s="554" t="s">
        <v>6735</v>
      </c>
    </row>
    <row r="404" spans="1:13" x14ac:dyDescent="0.35">
      <c r="A404" s="554" t="s">
        <v>6072</v>
      </c>
      <c r="B404" s="554" t="s">
        <v>1593</v>
      </c>
      <c r="C404" s="554" t="s">
        <v>1594</v>
      </c>
      <c r="D404" s="554" t="s">
        <v>1341</v>
      </c>
      <c r="E404" s="554" t="s">
        <v>61</v>
      </c>
      <c r="F404" s="554">
        <v>1</v>
      </c>
      <c r="G404" s="554" t="s">
        <v>1595</v>
      </c>
      <c r="H404" s="554" t="s">
        <v>1588</v>
      </c>
      <c r="J404" s="554" t="s">
        <v>1101</v>
      </c>
      <c r="K404" s="554" t="s">
        <v>1100</v>
      </c>
      <c r="L404" s="554" t="s">
        <v>2658</v>
      </c>
      <c r="M404" s="554" t="s">
        <v>6735</v>
      </c>
    </row>
    <row r="405" spans="1:13" x14ac:dyDescent="0.35">
      <c r="A405" s="554" t="s">
        <v>6072</v>
      </c>
      <c r="B405" s="554" t="s">
        <v>1596</v>
      </c>
      <c r="C405" s="554" t="s">
        <v>1597</v>
      </c>
      <c r="D405" s="554" t="s">
        <v>1341</v>
      </c>
      <c r="E405" s="554" t="s">
        <v>61</v>
      </c>
      <c r="F405" s="554">
        <v>1</v>
      </c>
      <c r="G405" s="554" t="s">
        <v>1595</v>
      </c>
      <c r="H405" s="554" t="s">
        <v>1588</v>
      </c>
      <c r="J405" s="554" t="s">
        <v>1101</v>
      </c>
      <c r="K405" s="554" t="s">
        <v>1100</v>
      </c>
      <c r="L405" s="554" t="s">
        <v>2658</v>
      </c>
      <c r="M405" s="554" t="s">
        <v>6735</v>
      </c>
    </row>
    <row r="406" spans="1:13" x14ac:dyDescent="0.35">
      <c r="A406" s="554" t="s">
        <v>6072</v>
      </c>
      <c r="B406" s="554" t="s">
        <v>1598</v>
      </c>
      <c r="C406" s="554" t="s">
        <v>1599</v>
      </c>
      <c r="D406" s="554" t="s">
        <v>1341</v>
      </c>
      <c r="E406" s="554" t="s">
        <v>1101</v>
      </c>
      <c r="F406" s="554">
        <v>1</v>
      </c>
      <c r="G406" s="554" t="s">
        <v>1600</v>
      </c>
      <c r="H406" s="554" t="s">
        <v>1601</v>
      </c>
      <c r="J406" s="554" t="s">
        <v>61</v>
      </c>
      <c r="K406" s="554" t="s">
        <v>1100</v>
      </c>
      <c r="L406" s="554" t="s">
        <v>2658</v>
      </c>
      <c r="M406" s="554" t="s">
        <v>6735</v>
      </c>
    </row>
    <row r="407" spans="1:13" x14ac:dyDescent="0.35">
      <c r="A407" s="554" t="s">
        <v>6072</v>
      </c>
      <c r="B407" s="554" t="s">
        <v>1598</v>
      </c>
      <c r="C407" s="554" t="s">
        <v>1599</v>
      </c>
      <c r="D407" s="554" t="s">
        <v>1341</v>
      </c>
      <c r="E407" s="554" t="s">
        <v>1101</v>
      </c>
      <c r="F407" s="554">
        <v>2</v>
      </c>
      <c r="G407" s="554" t="s">
        <v>1602</v>
      </c>
      <c r="H407" s="554" t="s">
        <v>1364</v>
      </c>
      <c r="J407" s="554" t="s">
        <v>61</v>
      </c>
      <c r="K407" s="554" t="s">
        <v>1100</v>
      </c>
      <c r="L407" s="554" t="s">
        <v>2658</v>
      </c>
      <c r="M407" s="554" t="s">
        <v>6735</v>
      </c>
    </row>
    <row r="408" spans="1:13" x14ac:dyDescent="0.35">
      <c r="A408" s="554" t="s">
        <v>6072</v>
      </c>
      <c r="B408" s="554" t="s">
        <v>1603</v>
      </c>
      <c r="C408" s="554" t="s">
        <v>1604</v>
      </c>
      <c r="D408" s="554" t="s">
        <v>1341</v>
      </c>
      <c r="E408" s="554" t="s">
        <v>1101</v>
      </c>
      <c r="F408" s="554">
        <v>1</v>
      </c>
      <c r="G408" s="554" t="s">
        <v>1347</v>
      </c>
      <c r="H408" s="554" t="s">
        <v>1601</v>
      </c>
      <c r="J408" s="554" t="s">
        <v>61</v>
      </c>
      <c r="K408" s="554" t="s">
        <v>1100</v>
      </c>
      <c r="L408" s="554" t="s">
        <v>2658</v>
      </c>
      <c r="M408" s="554" t="s">
        <v>6735</v>
      </c>
    </row>
    <row r="409" spans="1:13" x14ac:dyDescent="0.35">
      <c r="A409" s="554" t="s">
        <v>6072</v>
      </c>
      <c r="B409" s="554" t="s">
        <v>1603</v>
      </c>
      <c r="C409" s="554" t="s">
        <v>1604</v>
      </c>
      <c r="D409" s="554" t="s">
        <v>1341</v>
      </c>
      <c r="E409" s="554" t="s">
        <v>1101</v>
      </c>
      <c r="F409" s="554">
        <v>2</v>
      </c>
      <c r="G409" s="554" t="s">
        <v>1363</v>
      </c>
      <c r="H409" s="554" t="s">
        <v>1364</v>
      </c>
      <c r="J409" s="554" t="s">
        <v>61</v>
      </c>
      <c r="K409" s="554" t="s">
        <v>1100</v>
      </c>
      <c r="L409" s="554" t="s">
        <v>2658</v>
      </c>
      <c r="M409" s="554" t="s">
        <v>6735</v>
      </c>
    </row>
    <row r="410" spans="1:13" x14ac:dyDescent="0.35">
      <c r="A410" s="554" t="s">
        <v>6072</v>
      </c>
      <c r="B410" s="554" t="s">
        <v>1605</v>
      </c>
      <c r="C410" s="554" t="s">
        <v>1606</v>
      </c>
      <c r="D410" s="554" t="s">
        <v>1341</v>
      </c>
      <c r="E410" s="554" t="s">
        <v>61</v>
      </c>
      <c r="F410" s="554">
        <v>1</v>
      </c>
      <c r="G410" s="554" t="s">
        <v>1595</v>
      </c>
      <c r="H410" s="554" t="s">
        <v>1588</v>
      </c>
      <c r="J410" s="554" t="s">
        <v>1101</v>
      </c>
      <c r="K410" s="554" t="s">
        <v>1100</v>
      </c>
      <c r="L410" s="554" t="s">
        <v>2658</v>
      </c>
      <c r="M410" s="554" t="s">
        <v>6735</v>
      </c>
    </row>
    <row r="411" spans="1:13" x14ac:dyDescent="0.35">
      <c r="A411" s="554" t="s">
        <v>6072</v>
      </c>
      <c r="B411" s="554" t="s">
        <v>1607</v>
      </c>
      <c r="C411" s="554" t="s">
        <v>1608</v>
      </c>
      <c r="D411" s="554" t="s">
        <v>1341</v>
      </c>
      <c r="E411" s="554" t="s">
        <v>1101</v>
      </c>
      <c r="F411" s="554">
        <v>1</v>
      </c>
      <c r="G411" s="554" t="s">
        <v>1347</v>
      </c>
      <c r="H411" s="554" t="s">
        <v>1601</v>
      </c>
      <c r="J411" s="554" t="s">
        <v>61</v>
      </c>
      <c r="K411" s="554" t="s">
        <v>1100</v>
      </c>
      <c r="L411" s="554" t="s">
        <v>2658</v>
      </c>
      <c r="M411" s="554" t="s">
        <v>6735</v>
      </c>
    </row>
    <row r="412" spans="1:13" x14ac:dyDescent="0.35">
      <c r="A412" s="554" t="s">
        <v>6072</v>
      </c>
      <c r="B412" s="554" t="s">
        <v>1607</v>
      </c>
      <c r="C412" s="554" t="s">
        <v>1608</v>
      </c>
      <c r="D412" s="554" t="s">
        <v>1341</v>
      </c>
      <c r="E412" s="554" t="s">
        <v>1101</v>
      </c>
      <c r="F412" s="554">
        <v>2</v>
      </c>
      <c r="G412" s="554" t="s">
        <v>1363</v>
      </c>
      <c r="H412" s="554" t="s">
        <v>1364</v>
      </c>
      <c r="J412" s="554" t="s">
        <v>61</v>
      </c>
      <c r="K412" s="554" t="s">
        <v>1100</v>
      </c>
      <c r="L412" s="554" t="s">
        <v>2658</v>
      </c>
      <c r="M412" s="554" t="s">
        <v>6735</v>
      </c>
    </row>
    <row r="413" spans="1:13" x14ac:dyDescent="0.35">
      <c r="A413" s="554" t="s">
        <v>6072</v>
      </c>
      <c r="B413" s="554" t="s">
        <v>1609</v>
      </c>
      <c r="C413" s="554" t="s">
        <v>1610</v>
      </c>
      <c r="D413" s="554" t="s">
        <v>1341</v>
      </c>
      <c r="E413" s="554" t="s">
        <v>61</v>
      </c>
      <c r="F413" s="554">
        <v>1</v>
      </c>
      <c r="G413" s="554" t="s">
        <v>1595</v>
      </c>
      <c r="H413" s="554" t="s">
        <v>1588</v>
      </c>
      <c r="J413" s="554" t="s">
        <v>1101</v>
      </c>
      <c r="K413" s="554" t="s">
        <v>1100</v>
      </c>
      <c r="L413" s="554" t="s">
        <v>2658</v>
      </c>
      <c r="M413" s="554" t="s">
        <v>6735</v>
      </c>
    </row>
    <row r="414" spans="1:13" x14ac:dyDescent="0.35">
      <c r="A414" s="554" t="s">
        <v>6072</v>
      </c>
      <c r="B414" s="554" t="s">
        <v>1611</v>
      </c>
      <c r="C414" s="554" t="s">
        <v>1612</v>
      </c>
      <c r="D414" s="554" t="s">
        <v>1341</v>
      </c>
      <c r="E414" s="554" t="s">
        <v>61</v>
      </c>
      <c r="F414" s="554">
        <v>1</v>
      </c>
      <c r="G414" s="554" t="s">
        <v>1393</v>
      </c>
      <c r="H414" s="554" t="s">
        <v>1588</v>
      </c>
      <c r="J414" s="554" t="s">
        <v>1101</v>
      </c>
      <c r="K414" s="554" t="s">
        <v>1100</v>
      </c>
      <c r="L414" s="554" t="s">
        <v>2658</v>
      </c>
      <c r="M414" s="554" t="s">
        <v>6735</v>
      </c>
    </row>
    <row r="415" spans="1:13" x14ac:dyDescent="0.35">
      <c r="A415" s="554" t="s">
        <v>6072</v>
      </c>
      <c r="B415" s="554" t="s">
        <v>1613</v>
      </c>
      <c r="C415" s="554" t="s">
        <v>1614</v>
      </c>
      <c r="D415" s="554" t="s">
        <v>1341</v>
      </c>
      <c r="E415" s="554" t="s">
        <v>1101</v>
      </c>
      <c r="F415" s="554">
        <v>1</v>
      </c>
      <c r="G415" s="554" t="s">
        <v>1600</v>
      </c>
      <c r="H415" s="554" t="s">
        <v>1601</v>
      </c>
      <c r="J415" s="554" t="s">
        <v>61</v>
      </c>
      <c r="K415" s="554" t="s">
        <v>1100</v>
      </c>
      <c r="L415" s="554" t="s">
        <v>2658</v>
      </c>
      <c r="M415" s="554" t="s">
        <v>6735</v>
      </c>
    </row>
    <row r="416" spans="1:13" x14ac:dyDescent="0.35">
      <c r="A416" s="554" t="s">
        <v>6072</v>
      </c>
      <c r="B416" s="554" t="s">
        <v>1613</v>
      </c>
      <c r="C416" s="554" t="s">
        <v>1614</v>
      </c>
      <c r="D416" s="554" t="s">
        <v>1341</v>
      </c>
      <c r="E416" s="554" t="s">
        <v>1101</v>
      </c>
      <c r="F416" s="554">
        <v>2</v>
      </c>
      <c r="G416" s="554" t="s">
        <v>1602</v>
      </c>
      <c r="H416" s="554" t="s">
        <v>1364</v>
      </c>
      <c r="J416" s="554" t="s">
        <v>61</v>
      </c>
      <c r="K416" s="554" t="s">
        <v>1100</v>
      </c>
      <c r="L416" s="554" t="s">
        <v>2658</v>
      </c>
      <c r="M416" s="554" t="s">
        <v>6735</v>
      </c>
    </row>
    <row r="417" spans="1:13" x14ac:dyDescent="0.35">
      <c r="A417" s="554" t="s">
        <v>6072</v>
      </c>
      <c r="B417" s="554" t="s">
        <v>1615</v>
      </c>
      <c r="C417" s="554" t="s">
        <v>1616</v>
      </c>
      <c r="D417" s="554" t="s">
        <v>1341</v>
      </c>
      <c r="E417" s="554" t="s">
        <v>1101</v>
      </c>
      <c r="F417" s="554">
        <v>1</v>
      </c>
      <c r="G417" s="554" t="s">
        <v>1347</v>
      </c>
      <c r="H417" s="554" t="s">
        <v>1601</v>
      </c>
      <c r="J417" s="554" t="s">
        <v>61</v>
      </c>
      <c r="K417" s="554" t="s">
        <v>1100</v>
      </c>
      <c r="L417" s="554" t="s">
        <v>2658</v>
      </c>
      <c r="M417" s="554" t="s">
        <v>6735</v>
      </c>
    </row>
    <row r="418" spans="1:13" x14ac:dyDescent="0.35">
      <c r="A418" s="554" t="s">
        <v>6072</v>
      </c>
      <c r="B418" s="554" t="s">
        <v>1615</v>
      </c>
      <c r="C418" s="554" t="s">
        <v>1616</v>
      </c>
      <c r="D418" s="554" t="s">
        <v>1341</v>
      </c>
      <c r="E418" s="554" t="s">
        <v>1101</v>
      </c>
      <c r="F418" s="554">
        <v>2</v>
      </c>
      <c r="G418" s="554" t="s">
        <v>1363</v>
      </c>
      <c r="H418" s="554" t="s">
        <v>1364</v>
      </c>
      <c r="J418" s="554" t="s">
        <v>61</v>
      </c>
      <c r="K418" s="554" t="s">
        <v>1100</v>
      </c>
      <c r="L418" s="554" t="s">
        <v>2658</v>
      </c>
      <c r="M418" s="554" t="s">
        <v>6735</v>
      </c>
    </row>
    <row r="419" spans="1:13" x14ac:dyDescent="0.35">
      <c r="A419" s="554" t="s">
        <v>6072</v>
      </c>
      <c r="B419" s="554" t="s">
        <v>1617</v>
      </c>
      <c r="C419" s="554" t="s">
        <v>1618</v>
      </c>
      <c r="D419" s="554" t="s">
        <v>1341</v>
      </c>
      <c r="E419" s="554" t="s">
        <v>61</v>
      </c>
      <c r="F419" s="554">
        <v>1</v>
      </c>
      <c r="G419" s="554" t="s">
        <v>1595</v>
      </c>
      <c r="H419" s="554" t="s">
        <v>1588</v>
      </c>
      <c r="J419" s="554" t="s">
        <v>1101</v>
      </c>
      <c r="K419" s="554" t="s">
        <v>1100</v>
      </c>
      <c r="L419" s="554" t="s">
        <v>2658</v>
      </c>
      <c r="M419" s="554" t="s">
        <v>6735</v>
      </c>
    </row>
    <row r="420" spans="1:13" x14ac:dyDescent="0.35">
      <c r="A420" s="554" t="s">
        <v>6072</v>
      </c>
      <c r="B420" s="554" t="s">
        <v>1619</v>
      </c>
      <c r="C420" s="554" t="s">
        <v>1620</v>
      </c>
      <c r="D420" s="554" t="s">
        <v>1341</v>
      </c>
      <c r="E420" s="554" t="s">
        <v>61</v>
      </c>
      <c r="F420" s="554">
        <v>1</v>
      </c>
      <c r="G420" s="554" t="s">
        <v>1393</v>
      </c>
      <c r="H420" s="554" t="s">
        <v>1588</v>
      </c>
      <c r="J420" s="554" t="s">
        <v>1101</v>
      </c>
      <c r="K420" s="554" t="s">
        <v>1100</v>
      </c>
      <c r="L420" s="554" t="s">
        <v>2658</v>
      </c>
      <c r="M420" s="554" t="s">
        <v>6735</v>
      </c>
    </row>
    <row r="421" spans="1:13" x14ac:dyDescent="0.35">
      <c r="A421" s="554" t="s">
        <v>6072</v>
      </c>
      <c r="B421" s="554" t="s">
        <v>1621</v>
      </c>
      <c r="C421" s="554" t="s">
        <v>1622</v>
      </c>
      <c r="D421" s="554" t="s">
        <v>1341</v>
      </c>
      <c r="E421" s="554" t="s">
        <v>1101</v>
      </c>
      <c r="F421" s="554">
        <v>1</v>
      </c>
      <c r="G421" s="554" t="s">
        <v>1600</v>
      </c>
      <c r="H421" s="554" t="s">
        <v>1601</v>
      </c>
      <c r="J421" s="554" t="s">
        <v>61</v>
      </c>
      <c r="K421" s="554" t="s">
        <v>1100</v>
      </c>
      <c r="L421" s="554" t="s">
        <v>2658</v>
      </c>
      <c r="M421" s="554" t="s">
        <v>6735</v>
      </c>
    </row>
    <row r="422" spans="1:13" x14ac:dyDescent="0.35">
      <c r="A422" s="554" t="s">
        <v>6072</v>
      </c>
      <c r="B422" s="554" t="s">
        <v>1621</v>
      </c>
      <c r="C422" s="554" t="s">
        <v>1622</v>
      </c>
      <c r="D422" s="554" t="s">
        <v>1341</v>
      </c>
      <c r="E422" s="554" t="s">
        <v>1101</v>
      </c>
      <c r="F422" s="554">
        <v>2</v>
      </c>
      <c r="G422" s="554" t="s">
        <v>1602</v>
      </c>
      <c r="H422" s="554" t="s">
        <v>1364</v>
      </c>
      <c r="J422" s="554" t="s">
        <v>61</v>
      </c>
      <c r="K422" s="554" t="s">
        <v>1100</v>
      </c>
      <c r="L422" s="554" t="s">
        <v>2658</v>
      </c>
      <c r="M422" s="554" t="s">
        <v>6735</v>
      </c>
    </row>
    <row r="423" spans="1:13" x14ac:dyDescent="0.35">
      <c r="A423" s="554" t="s">
        <v>6072</v>
      </c>
      <c r="B423" s="554" t="s">
        <v>1623</v>
      </c>
      <c r="C423" s="554" t="s">
        <v>1624</v>
      </c>
      <c r="D423" s="554" t="s">
        <v>1341</v>
      </c>
      <c r="E423" s="554" t="s">
        <v>1101</v>
      </c>
      <c r="F423" s="554">
        <v>1</v>
      </c>
      <c r="G423" s="554" t="s">
        <v>1347</v>
      </c>
      <c r="H423" s="554" t="s">
        <v>1601</v>
      </c>
      <c r="J423" s="554" t="s">
        <v>61</v>
      </c>
      <c r="K423" s="554" t="s">
        <v>1100</v>
      </c>
      <c r="L423" s="554" t="s">
        <v>2658</v>
      </c>
      <c r="M423" s="554" t="s">
        <v>6735</v>
      </c>
    </row>
    <row r="424" spans="1:13" x14ac:dyDescent="0.35">
      <c r="A424" s="554" t="s">
        <v>6072</v>
      </c>
      <c r="B424" s="554" t="s">
        <v>1623</v>
      </c>
      <c r="C424" s="554" t="s">
        <v>1624</v>
      </c>
      <c r="D424" s="554" t="s">
        <v>1341</v>
      </c>
      <c r="E424" s="554" t="s">
        <v>1101</v>
      </c>
      <c r="F424" s="554">
        <v>2</v>
      </c>
      <c r="G424" s="554" t="s">
        <v>1363</v>
      </c>
      <c r="H424" s="554" t="s">
        <v>1364</v>
      </c>
      <c r="J424" s="554" t="s">
        <v>61</v>
      </c>
      <c r="K424" s="554" t="s">
        <v>1100</v>
      </c>
      <c r="L424" s="554" t="s">
        <v>2658</v>
      </c>
      <c r="M424" s="554" t="s">
        <v>6735</v>
      </c>
    </row>
    <row r="425" spans="1:13" x14ac:dyDescent="0.35">
      <c r="A425" s="554" t="s">
        <v>6072</v>
      </c>
      <c r="B425" s="554" t="s">
        <v>1625</v>
      </c>
      <c r="C425" s="554" t="s">
        <v>1626</v>
      </c>
      <c r="D425" s="554" t="s">
        <v>1341</v>
      </c>
      <c r="E425" s="554" t="s">
        <v>61</v>
      </c>
      <c r="F425" s="554">
        <v>1</v>
      </c>
      <c r="G425" s="554" t="s">
        <v>1595</v>
      </c>
      <c r="H425" s="554" t="s">
        <v>1588</v>
      </c>
      <c r="J425" s="554" t="s">
        <v>1101</v>
      </c>
      <c r="K425" s="554" t="s">
        <v>1100</v>
      </c>
      <c r="L425" s="554" t="s">
        <v>2658</v>
      </c>
      <c r="M425" s="554" t="s">
        <v>6735</v>
      </c>
    </row>
    <row r="426" spans="1:13" x14ac:dyDescent="0.35">
      <c r="A426" s="554" t="s">
        <v>6072</v>
      </c>
      <c r="B426" s="554" t="s">
        <v>1627</v>
      </c>
      <c r="C426" s="554" t="s">
        <v>1628</v>
      </c>
      <c r="D426" s="554" t="s">
        <v>1341</v>
      </c>
      <c r="E426" s="554" t="s">
        <v>61</v>
      </c>
      <c r="F426" s="554">
        <v>1</v>
      </c>
      <c r="G426" s="554" t="s">
        <v>1393</v>
      </c>
      <c r="H426" s="554" t="s">
        <v>1588</v>
      </c>
      <c r="J426" s="554" t="s">
        <v>1101</v>
      </c>
      <c r="K426" s="554" t="s">
        <v>1100</v>
      </c>
      <c r="L426" s="554" t="s">
        <v>2658</v>
      </c>
      <c r="M426" s="554" t="s">
        <v>6735</v>
      </c>
    </row>
    <row r="427" spans="1:13" x14ac:dyDescent="0.35">
      <c r="A427" s="554" t="s">
        <v>6072</v>
      </c>
      <c r="B427" s="554" t="s">
        <v>1629</v>
      </c>
      <c r="C427" s="554" t="s">
        <v>1630</v>
      </c>
      <c r="D427" s="554" t="s">
        <v>1341</v>
      </c>
      <c r="E427" s="554" t="s">
        <v>1101</v>
      </c>
      <c r="F427" s="554">
        <v>1</v>
      </c>
      <c r="G427" s="554" t="s">
        <v>1600</v>
      </c>
      <c r="H427" s="554" t="s">
        <v>1601</v>
      </c>
      <c r="J427" s="554" t="s">
        <v>61</v>
      </c>
      <c r="K427" s="554" t="s">
        <v>1100</v>
      </c>
      <c r="L427" s="554" t="s">
        <v>2658</v>
      </c>
      <c r="M427" s="554" t="s">
        <v>6735</v>
      </c>
    </row>
    <row r="428" spans="1:13" x14ac:dyDescent="0.35">
      <c r="A428" s="554" t="s">
        <v>6072</v>
      </c>
      <c r="B428" s="554" t="s">
        <v>1629</v>
      </c>
      <c r="C428" s="554" t="s">
        <v>1630</v>
      </c>
      <c r="D428" s="554" t="s">
        <v>1341</v>
      </c>
      <c r="E428" s="554" t="s">
        <v>1101</v>
      </c>
      <c r="F428" s="554">
        <v>2</v>
      </c>
      <c r="G428" s="554" t="s">
        <v>1602</v>
      </c>
      <c r="H428" s="554" t="s">
        <v>1364</v>
      </c>
      <c r="J428" s="554" t="s">
        <v>61</v>
      </c>
      <c r="K428" s="554" t="s">
        <v>1100</v>
      </c>
      <c r="L428" s="554" t="s">
        <v>2658</v>
      </c>
      <c r="M428" s="554" t="s">
        <v>6735</v>
      </c>
    </row>
    <row r="429" spans="1:13" x14ac:dyDescent="0.35">
      <c r="A429" s="554" t="s">
        <v>6072</v>
      </c>
      <c r="B429" s="554" t="s">
        <v>1631</v>
      </c>
      <c r="C429" s="554" t="s">
        <v>1632</v>
      </c>
      <c r="D429" s="554" t="s">
        <v>1341</v>
      </c>
      <c r="E429" s="554" t="s">
        <v>1101</v>
      </c>
      <c r="F429" s="554">
        <v>1</v>
      </c>
      <c r="G429" s="554" t="s">
        <v>1347</v>
      </c>
      <c r="H429" s="554" t="s">
        <v>1601</v>
      </c>
      <c r="J429" s="554" t="s">
        <v>61</v>
      </c>
      <c r="K429" s="554" t="s">
        <v>1100</v>
      </c>
      <c r="L429" s="554" t="s">
        <v>2658</v>
      </c>
      <c r="M429" s="554" t="s">
        <v>6735</v>
      </c>
    </row>
    <row r="430" spans="1:13" x14ac:dyDescent="0.35">
      <c r="A430" s="554" t="s">
        <v>6072</v>
      </c>
      <c r="B430" s="554" t="s">
        <v>1631</v>
      </c>
      <c r="C430" s="554" t="s">
        <v>1632</v>
      </c>
      <c r="D430" s="554" t="s">
        <v>1341</v>
      </c>
      <c r="E430" s="554" t="s">
        <v>1101</v>
      </c>
      <c r="F430" s="554">
        <v>2</v>
      </c>
      <c r="G430" s="554" t="s">
        <v>1363</v>
      </c>
      <c r="H430" s="554" t="s">
        <v>1364</v>
      </c>
      <c r="J430" s="554" t="s">
        <v>61</v>
      </c>
      <c r="K430" s="554" t="s">
        <v>1100</v>
      </c>
      <c r="L430" s="554" t="s">
        <v>2658</v>
      </c>
      <c r="M430" s="554" t="s">
        <v>6735</v>
      </c>
    </row>
    <row r="431" spans="1:13" x14ac:dyDescent="0.35">
      <c r="A431" s="554" t="s">
        <v>6072</v>
      </c>
      <c r="B431" s="554" t="s">
        <v>1633</v>
      </c>
      <c r="C431" s="554" t="s">
        <v>1634</v>
      </c>
      <c r="D431" s="554" t="s">
        <v>1341</v>
      </c>
      <c r="E431" s="554" t="s">
        <v>61</v>
      </c>
      <c r="F431" s="554">
        <v>1</v>
      </c>
      <c r="G431" s="554" t="s">
        <v>1595</v>
      </c>
      <c r="H431" s="554" t="s">
        <v>1588</v>
      </c>
      <c r="J431" s="554" t="s">
        <v>1101</v>
      </c>
      <c r="K431" s="554" t="s">
        <v>1100</v>
      </c>
      <c r="L431" s="554" t="s">
        <v>2658</v>
      </c>
      <c r="M431" s="554" t="s">
        <v>6735</v>
      </c>
    </row>
    <row r="432" spans="1:13" x14ac:dyDescent="0.35">
      <c r="A432" s="554" t="s">
        <v>6072</v>
      </c>
      <c r="B432" s="554" t="s">
        <v>1635</v>
      </c>
      <c r="C432" s="554" t="s">
        <v>1636</v>
      </c>
      <c r="D432" s="554" t="s">
        <v>1341</v>
      </c>
      <c r="E432" s="554" t="s">
        <v>61</v>
      </c>
      <c r="F432" s="554">
        <v>1</v>
      </c>
      <c r="G432" s="554" t="s">
        <v>1393</v>
      </c>
      <c r="H432" s="554" t="s">
        <v>1588</v>
      </c>
      <c r="J432" s="554" t="s">
        <v>1101</v>
      </c>
      <c r="K432" s="554" t="s">
        <v>1100</v>
      </c>
      <c r="L432" s="554" t="s">
        <v>2658</v>
      </c>
      <c r="M432" s="554" t="s">
        <v>6735</v>
      </c>
    </row>
    <row r="433" spans="1:13" x14ac:dyDescent="0.35">
      <c r="A433" s="554" t="s">
        <v>6072</v>
      </c>
      <c r="B433" s="554" t="s">
        <v>1637</v>
      </c>
      <c r="C433" s="554" t="s">
        <v>1638</v>
      </c>
      <c r="D433" s="554" t="s">
        <v>1341</v>
      </c>
      <c r="E433" s="554" t="s">
        <v>1101</v>
      </c>
      <c r="F433" s="554">
        <v>1</v>
      </c>
      <c r="G433" s="554" t="s">
        <v>1600</v>
      </c>
      <c r="H433" s="554" t="s">
        <v>1601</v>
      </c>
      <c r="J433" s="554" t="s">
        <v>61</v>
      </c>
      <c r="K433" s="554" t="s">
        <v>1100</v>
      </c>
      <c r="L433" s="554" t="s">
        <v>2658</v>
      </c>
      <c r="M433" s="554" t="s">
        <v>6735</v>
      </c>
    </row>
    <row r="434" spans="1:13" x14ac:dyDescent="0.35">
      <c r="A434" s="554" t="s">
        <v>6072</v>
      </c>
      <c r="B434" s="554" t="s">
        <v>1637</v>
      </c>
      <c r="C434" s="554" t="s">
        <v>1638</v>
      </c>
      <c r="D434" s="554" t="s">
        <v>1341</v>
      </c>
      <c r="E434" s="554" t="s">
        <v>1101</v>
      </c>
      <c r="F434" s="554">
        <v>2</v>
      </c>
      <c r="G434" s="554" t="s">
        <v>1602</v>
      </c>
      <c r="H434" s="554" t="s">
        <v>1364</v>
      </c>
      <c r="J434" s="554" t="s">
        <v>61</v>
      </c>
      <c r="K434" s="554" t="s">
        <v>1100</v>
      </c>
      <c r="L434" s="554" t="s">
        <v>2658</v>
      </c>
      <c r="M434" s="554" t="s">
        <v>6735</v>
      </c>
    </row>
    <row r="435" spans="1:13" x14ac:dyDescent="0.35">
      <c r="A435" s="554" t="s">
        <v>6072</v>
      </c>
      <c r="B435" s="554" t="s">
        <v>1639</v>
      </c>
      <c r="C435" s="554" t="s">
        <v>1640</v>
      </c>
      <c r="D435" s="554" t="s">
        <v>1341</v>
      </c>
      <c r="E435" s="554" t="s">
        <v>1101</v>
      </c>
      <c r="F435" s="554">
        <v>1</v>
      </c>
      <c r="G435" s="554" t="s">
        <v>1347</v>
      </c>
      <c r="H435" s="554" t="s">
        <v>1601</v>
      </c>
      <c r="J435" s="554" t="s">
        <v>61</v>
      </c>
      <c r="K435" s="554" t="s">
        <v>1100</v>
      </c>
      <c r="L435" s="554" t="s">
        <v>2658</v>
      </c>
      <c r="M435" s="554" t="s">
        <v>6735</v>
      </c>
    </row>
    <row r="436" spans="1:13" x14ac:dyDescent="0.35">
      <c r="A436" s="554" t="s">
        <v>6072</v>
      </c>
      <c r="B436" s="554" t="s">
        <v>1639</v>
      </c>
      <c r="C436" s="554" t="s">
        <v>1640</v>
      </c>
      <c r="D436" s="554" t="s">
        <v>1341</v>
      </c>
      <c r="E436" s="554" t="s">
        <v>1101</v>
      </c>
      <c r="F436" s="554">
        <v>2</v>
      </c>
      <c r="G436" s="554" t="s">
        <v>1363</v>
      </c>
      <c r="H436" s="554" t="s">
        <v>1364</v>
      </c>
      <c r="J436" s="554" t="s">
        <v>61</v>
      </c>
      <c r="K436" s="554" t="s">
        <v>1100</v>
      </c>
      <c r="L436" s="554" t="s">
        <v>2658</v>
      </c>
      <c r="M436" s="554" t="s">
        <v>6735</v>
      </c>
    </row>
    <row r="437" spans="1:13" x14ac:dyDescent="0.35">
      <c r="A437" s="554" t="s">
        <v>6072</v>
      </c>
      <c r="B437" s="554" t="s">
        <v>1641</v>
      </c>
      <c r="C437" s="554" t="s">
        <v>1642</v>
      </c>
      <c r="D437" s="554" t="s">
        <v>1341</v>
      </c>
      <c r="E437" s="554" t="s">
        <v>61</v>
      </c>
      <c r="F437" s="554">
        <v>1</v>
      </c>
      <c r="G437" s="554" t="s">
        <v>1595</v>
      </c>
      <c r="H437" s="554" t="s">
        <v>1588</v>
      </c>
      <c r="J437" s="554" t="s">
        <v>1101</v>
      </c>
      <c r="K437" s="554" t="s">
        <v>1100</v>
      </c>
      <c r="L437" s="554" t="s">
        <v>2658</v>
      </c>
      <c r="M437" s="554" t="s">
        <v>6735</v>
      </c>
    </row>
    <row r="438" spans="1:13" x14ac:dyDescent="0.35">
      <c r="A438" s="554" t="s">
        <v>6072</v>
      </c>
      <c r="B438" s="554" t="s">
        <v>1643</v>
      </c>
      <c r="C438" s="554" t="s">
        <v>1644</v>
      </c>
      <c r="D438" s="554" t="s">
        <v>1341</v>
      </c>
      <c r="E438" s="554" t="s">
        <v>61</v>
      </c>
      <c r="F438" s="554">
        <v>1</v>
      </c>
      <c r="G438" s="554" t="s">
        <v>1393</v>
      </c>
      <c r="H438" s="554" t="s">
        <v>1588</v>
      </c>
      <c r="J438" s="554" t="s">
        <v>1101</v>
      </c>
      <c r="K438" s="554" t="s">
        <v>1100</v>
      </c>
      <c r="L438" s="554" t="s">
        <v>2658</v>
      </c>
      <c r="M438" s="554" t="s">
        <v>6735</v>
      </c>
    </row>
    <row r="439" spans="1:13" x14ac:dyDescent="0.35">
      <c r="A439" s="554" t="s">
        <v>6072</v>
      </c>
      <c r="B439" s="554" t="s">
        <v>1645</v>
      </c>
      <c r="C439" s="554" t="s">
        <v>1646</v>
      </c>
      <c r="D439" s="554" t="s">
        <v>1341</v>
      </c>
      <c r="E439" s="554" t="s">
        <v>1101</v>
      </c>
      <c r="F439" s="554">
        <v>1</v>
      </c>
      <c r="G439" s="554" t="s">
        <v>1600</v>
      </c>
      <c r="H439" s="554" t="s">
        <v>1601</v>
      </c>
      <c r="J439" s="554" t="s">
        <v>61</v>
      </c>
      <c r="K439" s="554" t="s">
        <v>1100</v>
      </c>
      <c r="L439" s="554" t="s">
        <v>2658</v>
      </c>
      <c r="M439" s="554" t="s">
        <v>6735</v>
      </c>
    </row>
    <row r="440" spans="1:13" x14ac:dyDescent="0.35">
      <c r="A440" s="554" t="s">
        <v>6072</v>
      </c>
      <c r="B440" s="554" t="s">
        <v>1645</v>
      </c>
      <c r="C440" s="554" t="s">
        <v>1646</v>
      </c>
      <c r="D440" s="554" t="s">
        <v>1341</v>
      </c>
      <c r="E440" s="554" t="s">
        <v>1101</v>
      </c>
      <c r="F440" s="554">
        <v>2</v>
      </c>
      <c r="G440" s="554" t="s">
        <v>1363</v>
      </c>
      <c r="H440" s="554" t="s">
        <v>1364</v>
      </c>
      <c r="J440" s="554" t="s">
        <v>61</v>
      </c>
      <c r="K440" s="554" t="s">
        <v>1100</v>
      </c>
      <c r="L440" s="554" t="s">
        <v>2658</v>
      </c>
      <c r="M440" s="554" t="s">
        <v>6735</v>
      </c>
    </row>
    <row r="441" spans="1:13" x14ac:dyDescent="0.35">
      <c r="A441" s="554" t="s">
        <v>6072</v>
      </c>
      <c r="B441" s="554" t="s">
        <v>1647</v>
      </c>
      <c r="C441" s="554" t="s">
        <v>1648</v>
      </c>
      <c r="D441" s="554" t="s">
        <v>1341</v>
      </c>
      <c r="E441" s="554" t="s">
        <v>1101</v>
      </c>
      <c r="F441" s="554">
        <v>1</v>
      </c>
      <c r="G441" s="554" t="s">
        <v>1347</v>
      </c>
      <c r="H441" s="554" t="s">
        <v>1601</v>
      </c>
      <c r="J441" s="554" t="s">
        <v>61</v>
      </c>
      <c r="K441" s="554" t="s">
        <v>1100</v>
      </c>
      <c r="L441" s="554" t="s">
        <v>2658</v>
      </c>
      <c r="M441" s="554" t="s">
        <v>6735</v>
      </c>
    </row>
    <row r="442" spans="1:13" x14ac:dyDescent="0.35">
      <c r="A442" s="554" t="s">
        <v>6072</v>
      </c>
      <c r="B442" s="554" t="s">
        <v>1647</v>
      </c>
      <c r="C442" s="554" t="s">
        <v>1648</v>
      </c>
      <c r="D442" s="554" t="s">
        <v>1341</v>
      </c>
      <c r="E442" s="554" t="s">
        <v>1101</v>
      </c>
      <c r="F442" s="554">
        <v>2</v>
      </c>
      <c r="G442" s="554" t="s">
        <v>1363</v>
      </c>
      <c r="H442" s="554" t="s">
        <v>1364</v>
      </c>
      <c r="J442" s="554" t="s">
        <v>61</v>
      </c>
      <c r="K442" s="554" t="s">
        <v>1100</v>
      </c>
      <c r="L442" s="554" t="s">
        <v>2658</v>
      </c>
      <c r="M442" s="554" t="s">
        <v>6735</v>
      </c>
    </row>
    <row r="443" spans="1:13" x14ac:dyDescent="0.35">
      <c r="A443" s="554" t="s">
        <v>6072</v>
      </c>
      <c r="B443" s="554" t="s">
        <v>1649</v>
      </c>
      <c r="C443" s="554" t="s">
        <v>1650</v>
      </c>
      <c r="D443" s="554" t="s">
        <v>1341</v>
      </c>
      <c r="E443" s="554" t="s">
        <v>61</v>
      </c>
      <c r="F443" s="554">
        <v>1</v>
      </c>
      <c r="G443" s="554" t="s">
        <v>1651</v>
      </c>
      <c r="H443" s="554" t="s">
        <v>1588</v>
      </c>
      <c r="J443" s="554" t="s">
        <v>1101</v>
      </c>
      <c r="K443" s="554" t="s">
        <v>1100</v>
      </c>
      <c r="L443" s="554" t="s">
        <v>2658</v>
      </c>
      <c r="M443" s="554" t="s">
        <v>6735</v>
      </c>
    </row>
    <row r="444" spans="1:13" x14ac:dyDescent="0.35">
      <c r="A444" s="554" t="s">
        <v>6072</v>
      </c>
      <c r="B444" s="554" t="s">
        <v>1652</v>
      </c>
      <c r="C444" s="554" t="s">
        <v>1653</v>
      </c>
      <c r="D444" s="554" t="s">
        <v>1341</v>
      </c>
      <c r="E444" s="554" t="s">
        <v>61</v>
      </c>
      <c r="F444" s="554">
        <v>1</v>
      </c>
      <c r="G444" s="554" t="s">
        <v>1654</v>
      </c>
      <c r="H444" s="554" t="s">
        <v>1588</v>
      </c>
      <c r="J444" s="554" t="s">
        <v>1101</v>
      </c>
      <c r="K444" s="554" t="s">
        <v>1100</v>
      </c>
      <c r="L444" s="554" t="s">
        <v>2658</v>
      </c>
      <c r="M444" s="554" t="s">
        <v>6735</v>
      </c>
    </row>
    <row r="445" spans="1:13" x14ac:dyDescent="0.35">
      <c r="A445" s="554" t="s">
        <v>6072</v>
      </c>
      <c r="B445" s="554" t="s">
        <v>1655</v>
      </c>
      <c r="C445" s="554" t="s">
        <v>1656</v>
      </c>
      <c r="D445" s="554" t="s">
        <v>1341</v>
      </c>
      <c r="E445" s="554" t="s">
        <v>1101</v>
      </c>
      <c r="F445" s="554">
        <v>1</v>
      </c>
      <c r="G445" s="554" t="s">
        <v>1396</v>
      </c>
      <c r="H445" s="554" t="s">
        <v>1402</v>
      </c>
      <c r="J445" s="554" t="s">
        <v>61</v>
      </c>
      <c r="K445" s="554" t="s">
        <v>1100</v>
      </c>
      <c r="L445" s="554" t="s">
        <v>2658</v>
      </c>
      <c r="M445" s="554" t="s">
        <v>6735</v>
      </c>
    </row>
    <row r="446" spans="1:13" x14ac:dyDescent="0.35">
      <c r="A446" s="554" t="s">
        <v>6072</v>
      </c>
      <c r="B446" s="554" t="s">
        <v>1655</v>
      </c>
      <c r="C446" s="554" t="s">
        <v>1656</v>
      </c>
      <c r="D446" s="554" t="s">
        <v>1341</v>
      </c>
      <c r="E446" s="554" t="s">
        <v>61</v>
      </c>
      <c r="F446" s="554">
        <v>2</v>
      </c>
      <c r="G446" s="554" t="s">
        <v>1398</v>
      </c>
      <c r="H446" s="554" t="s">
        <v>1403</v>
      </c>
      <c r="J446" s="554" t="s">
        <v>1101</v>
      </c>
      <c r="K446" s="554" t="s">
        <v>1100</v>
      </c>
      <c r="L446" s="554" t="s">
        <v>2658</v>
      </c>
      <c r="M446" s="554" t="s">
        <v>6735</v>
      </c>
    </row>
    <row r="447" spans="1:13" x14ac:dyDescent="0.35">
      <c r="A447" s="554" t="s">
        <v>6072</v>
      </c>
      <c r="B447" s="554" t="s">
        <v>1657</v>
      </c>
      <c r="C447" s="554" t="s">
        <v>1658</v>
      </c>
      <c r="D447" s="554" t="s">
        <v>1341</v>
      </c>
      <c r="E447" s="554" t="s">
        <v>1101</v>
      </c>
      <c r="F447" s="554">
        <v>1</v>
      </c>
      <c r="G447" s="554" t="s">
        <v>1347</v>
      </c>
      <c r="H447" s="554" t="s">
        <v>1601</v>
      </c>
      <c r="J447" s="554" t="s">
        <v>61</v>
      </c>
      <c r="K447" s="554" t="s">
        <v>1100</v>
      </c>
      <c r="L447" s="554" t="s">
        <v>2658</v>
      </c>
      <c r="M447" s="554" t="s">
        <v>6735</v>
      </c>
    </row>
    <row r="448" spans="1:13" x14ac:dyDescent="0.35">
      <c r="A448" s="554" t="s">
        <v>6072</v>
      </c>
      <c r="B448" s="554" t="s">
        <v>1657</v>
      </c>
      <c r="C448" s="554" t="s">
        <v>1658</v>
      </c>
      <c r="D448" s="554" t="s">
        <v>1341</v>
      </c>
      <c r="E448" s="554" t="s">
        <v>1101</v>
      </c>
      <c r="F448" s="554">
        <v>2</v>
      </c>
      <c r="G448" s="554" t="s">
        <v>1363</v>
      </c>
      <c r="H448" s="554" t="s">
        <v>1364</v>
      </c>
      <c r="J448" s="554" t="s">
        <v>61</v>
      </c>
      <c r="K448" s="554" t="s">
        <v>1100</v>
      </c>
      <c r="L448" s="554" t="s">
        <v>2658</v>
      </c>
      <c r="M448" s="554" t="s">
        <v>6735</v>
      </c>
    </row>
    <row r="449" spans="1:13" x14ac:dyDescent="0.35">
      <c r="A449" s="554" t="s">
        <v>6072</v>
      </c>
      <c r="B449" s="554" t="s">
        <v>1659</v>
      </c>
      <c r="C449" s="554" t="s">
        <v>1660</v>
      </c>
      <c r="D449" s="554" t="s">
        <v>1341</v>
      </c>
      <c r="E449" s="554" t="s">
        <v>61</v>
      </c>
      <c r="F449" s="554">
        <v>1</v>
      </c>
      <c r="G449" s="554" t="s">
        <v>1587</v>
      </c>
      <c r="H449" s="554" t="s">
        <v>1588</v>
      </c>
      <c r="J449" s="554" t="s">
        <v>1101</v>
      </c>
      <c r="K449" s="554" t="s">
        <v>1100</v>
      </c>
      <c r="L449" s="554" t="s">
        <v>2658</v>
      </c>
      <c r="M449" s="554" t="s">
        <v>6735</v>
      </c>
    </row>
    <row r="450" spans="1:13" x14ac:dyDescent="0.35">
      <c r="A450" s="554" t="s">
        <v>6072</v>
      </c>
      <c r="B450" s="554" t="s">
        <v>1659</v>
      </c>
      <c r="C450" s="554" t="s">
        <v>1660</v>
      </c>
      <c r="D450" s="554" t="s">
        <v>1341</v>
      </c>
      <c r="E450" s="554" t="s">
        <v>1101</v>
      </c>
      <c r="F450" s="554">
        <v>2</v>
      </c>
      <c r="G450" s="554" t="s">
        <v>1385</v>
      </c>
      <c r="H450" s="554" t="s">
        <v>1386</v>
      </c>
      <c r="J450" s="554" t="s">
        <v>61</v>
      </c>
      <c r="K450" s="554" t="s">
        <v>1100</v>
      </c>
      <c r="L450" s="554" t="s">
        <v>2658</v>
      </c>
      <c r="M450" s="554" t="s">
        <v>6735</v>
      </c>
    </row>
    <row r="451" spans="1:13" x14ac:dyDescent="0.35">
      <c r="A451" s="554" t="s">
        <v>6072</v>
      </c>
      <c r="B451" s="554" t="s">
        <v>1659</v>
      </c>
      <c r="C451" s="554" t="s">
        <v>1660</v>
      </c>
      <c r="D451" s="554" t="s">
        <v>1341</v>
      </c>
      <c r="E451" s="554" t="s">
        <v>1101</v>
      </c>
      <c r="F451" s="554">
        <v>3</v>
      </c>
      <c r="G451" s="554" t="s">
        <v>1387</v>
      </c>
      <c r="H451" s="554" t="s">
        <v>1388</v>
      </c>
      <c r="J451" s="554" t="s">
        <v>61</v>
      </c>
      <c r="K451" s="554" t="s">
        <v>1100</v>
      </c>
      <c r="L451" s="554" t="s">
        <v>2658</v>
      </c>
      <c r="M451" s="554" t="s">
        <v>6735</v>
      </c>
    </row>
    <row r="452" spans="1:13" x14ac:dyDescent="0.35">
      <c r="A452" s="554" t="s">
        <v>6072</v>
      </c>
      <c r="B452" s="554" t="s">
        <v>1659</v>
      </c>
      <c r="C452" s="554" t="s">
        <v>1660</v>
      </c>
      <c r="D452" s="554" t="s">
        <v>1341</v>
      </c>
      <c r="E452" s="554" t="s">
        <v>61</v>
      </c>
      <c r="F452" s="554">
        <v>4</v>
      </c>
      <c r="G452" s="554" t="s">
        <v>1389</v>
      </c>
      <c r="H452" s="554" t="s">
        <v>1390</v>
      </c>
      <c r="J452" s="554" t="s">
        <v>1101</v>
      </c>
      <c r="K452" s="554" t="s">
        <v>1100</v>
      </c>
      <c r="L452" s="554" t="s">
        <v>2658</v>
      </c>
      <c r="M452" s="554" t="s">
        <v>6735</v>
      </c>
    </row>
    <row r="453" spans="1:13" x14ac:dyDescent="0.35">
      <c r="A453" s="554" t="s">
        <v>6072</v>
      </c>
      <c r="B453" s="554" t="s">
        <v>1661</v>
      </c>
      <c r="C453" s="554" t="s">
        <v>1662</v>
      </c>
      <c r="D453" s="554" t="s">
        <v>1341</v>
      </c>
      <c r="E453" s="554" t="s">
        <v>1101</v>
      </c>
      <c r="F453" s="554">
        <v>1</v>
      </c>
      <c r="G453" s="554" t="s">
        <v>1663</v>
      </c>
      <c r="H453" s="554" t="s">
        <v>1397</v>
      </c>
      <c r="J453" s="554" t="s">
        <v>61</v>
      </c>
      <c r="K453" s="554" t="s">
        <v>1100</v>
      </c>
      <c r="L453" s="554" t="s">
        <v>2658</v>
      </c>
      <c r="M453" s="554" t="s">
        <v>6735</v>
      </c>
    </row>
    <row r="454" spans="1:13" x14ac:dyDescent="0.35">
      <c r="A454" s="554" t="s">
        <v>6072</v>
      </c>
      <c r="B454" s="554" t="s">
        <v>1661</v>
      </c>
      <c r="C454" s="554" t="s">
        <v>1662</v>
      </c>
      <c r="D454" s="554" t="s">
        <v>1341</v>
      </c>
      <c r="E454" s="554" t="s">
        <v>61</v>
      </c>
      <c r="F454" s="554">
        <v>2</v>
      </c>
      <c r="G454" s="554" t="s">
        <v>1664</v>
      </c>
      <c r="H454" s="554" t="s">
        <v>1399</v>
      </c>
      <c r="J454" s="554" t="s">
        <v>1101</v>
      </c>
      <c r="K454" s="554" t="s">
        <v>1100</v>
      </c>
      <c r="L454" s="554" t="s">
        <v>2658</v>
      </c>
      <c r="M454" s="554" t="s">
        <v>6735</v>
      </c>
    </row>
    <row r="455" spans="1:13" x14ac:dyDescent="0.35">
      <c r="A455" s="554" t="s">
        <v>6072</v>
      </c>
      <c r="B455" s="554" t="s">
        <v>1665</v>
      </c>
      <c r="C455" s="554" t="s">
        <v>1666</v>
      </c>
      <c r="D455" s="554" t="s">
        <v>1341</v>
      </c>
      <c r="E455" s="554" t="s">
        <v>1101</v>
      </c>
      <c r="F455" s="554">
        <v>1</v>
      </c>
      <c r="G455" s="554" t="s">
        <v>1667</v>
      </c>
      <c r="H455" s="554" t="s">
        <v>1402</v>
      </c>
      <c r="J455" s="554" t="s">
        <v>61</v>
      </c>
      <c r="K455" s="554" t="s">
        <v>1100</v>
      </c>
      <c r="L455" s="554" t="s">
        <v>2658</v>
      </c>
      <c r="M455" s="554" t="s">
        <v>6735</v>
      </c>
    </row>
    <row r="456" spans="1:13" x14ac:dyDescent="0.35">
      <c r="A456" s="554" t="s">
        <v>6072</v>
      </c>
      <c r="B456" s="554" t="s">
        <v>1665</v>
      </c>
      <c r="C456" s="554" t="s">
        <v>1666</v>
      </c>
      <c r="D456" s="554" t="s">
        <v>1341</v>
      </c>
      <c r="E456" s="554" t="s">
        <v>61</v>
      </c>
      <c r="F456" s="554">
        <v>2</v>
      </c>
      <c r="G456" s="554" t="s">
        <v>1668</v>
      </c>
      <c r="H456" s="554" t="s">
        <v>1403</v>
      </c>
      <c r="J456" s="554" t="s">
        <v>1101</v>
      </c>
      <c r="K456" s="554" t="s">
        <v>1100</v>
      </c>
      <c r="L456" s="554" t="s">
        <v>2658</v>
      </c>
      <c r="M456" s="554" t="s">
        <v>6735</v>
      </c>
    </row>
    <row r="457" spans="1:13" x14ac:dyDescent="0.35">
      <c r="A457" s="554" t="s">
        <v>6072</v>
      </c>
      <c r="B457" s="554" t="s">
        <v>1669</v>
      </c>
      <c r="C457" s="554" t="s">
        <v>1670</v>
      </c>
      <c r="D457" s="554" t="s">
        <v>1341</v>
      </c>
      <c r="E457" s="554" t="s">
        <v>61</v>
      </c>
      <c r="F457" s="554">
        <v>1</v>
      </c>
      <c r="G457" s="554" t="s">
        <v>1595</v>
      </c>
      <c r="H457" s="554" t="s">
        <v>1588</v>
      </c>
      <c r="J457" s="554" t="s">
        <v>1101</v>
      </c>
      <c r="K457" s="554" t="s">
        <v>1100</v>
      </c>
      <c r="L457" s="554" t="s">
        <v>2658</v>
      </c>
      <c r="M457" s="554" t="s">
        <v>6735</v>
      </c>
    </row>
    <row r="458" spans="1:13" x14ac:dyDescent="0.35">
      <c r="A458" s="554" t="s">
        <v>6072</v>
      </c>
      <c r="B458" s="554" t="s">
        <v>1671</v>
      </c>
      <c r="C458" s="554" t="s">
        <v>1672</v>
      </c>
      <c r="D458" s="554" t="s">
        <v>1341</v>
      </c>
      <c r="E458" s="554" t="s">
        <v>61</v>
      </c>
      <c r="F458" s="554">
        <v>1</v>
      </c>
      <c r="G458" s="554" t="s">
        <v>1393</v>
      </c>
      <c r="H458" s="554" t="s">
        <v>1588</v>
      </c>
      <c r="J458" s="554" t="s">
        <v>1101</v>
      </c>
      <c r="K458" s="554" t="s">
        <v>1100</v>
      </c>
      <c r="L458" s="554" t="s">
        <v>2658</v>
      </c>
      <c r="M458" s="554" t="s">
        <v>6735</v>
      </c>
    </row>
    <row r="459" spans="1:13" x14ac:dyDescent="0.35">
      <c r="A459" s="554" t="s">
        <v>6072</v>
      </c>
      <c r="B459" s="554" t="s">
        <v>1673</v>
      </c>
      <c r="C459" s="554" t="s">
        <v>1674</v>
      </c>
      <c r="D459" s="554" t="s">
        <v>1341</v>
      </c>
      <c r="E459" s="554" t="s">
        <v>1101</v>
      </c>
      <c r="F459" s="554">
        <v>1</v>
      </c>
      <c r="G459" s="554" t="s">
        <v>1600</v>
      </c>
      <c r="H459" s="554" t="s">
        <v>1675</v>
      </c>
      <c r="J459" s="554" t="s">
        <v>61</v>
      </c>
      <c r="K459" s="554" t="s">
        <v>1100</v>
      </c>
      <c r="L459" s="554" t="s">
        <v>2658</v>
      </c>
      <c r="M459" s="554" t="s">
        <v>6735</v>
      </c>
    </row>
    <row r="460" spans="1:13" x14ac:dyDescent="0.35">
      <c r="A460" s="554" t="s">
        <v>6072</v>
      </c>
      <c r="B460" s="554" t="s">
        <v>1673</v>
      </c>
      <c r="C460" s="554" t="s">
        <v>1674</v>
      </c>
      <c r="D460" s="554" t="s">
        <v>1341</v>
      </c>
      <c r="E460" s="554" t="s">
        <v>1101</v>
      </c>
      <c r="F460" s="554">
        <v>2</v>
      </c>
      <c r="G460" s="554" t="s">
        <v>1602</v>
      </c>
      <c r="H460" s="554" t="s">
        <v>1364</v>
      </c>
      <c r="J460" s="554" t="s">
        <v>61</v>
      </c>
      <c r="K460" s="554" t="s">
        <v>1100</v>
      </c>
      <c r="L460" s="554" t="s">
        <v>2658</v>
      </c>
      <c r="M460" s="554" t="s">
        <v>6735</v>
      </c>
    </row>
    <row r="461" spans="1:13" x14ac:dyDescent="0.35">
      <c r="A461" s="554" t="s">
        <v>6072</v>
      </c>
      <c r="B461" s="554" t="s">
        <v>1676</v>
      </c>
      <c r="C461" s="554" t="s">
        <v>1677</v>
      </c>
      <c r="D461" s="554" t="s">
        <v>1341</v>
      </c>
      <c r="E461" s="554" t="s">
        <v>1101</v>
      </c>
      <c r="F461" s="554">
        <v>1</v>
      </c>
      <c r="G461" s="554" t="s">
        <v>1347</v>
      </c>
      <c r="H461" s="554" t="s">
        <v>1675</v>
      </c>
      <c r="J461" s="554" t="s">
        <v>61</v>
      </c>
      <c r="K461" s="554" t="s">
        <v>1100</v>
      </c>
      <c r="L461" s="554" t="s">
        <v>2658</v>
      </c>
      <c r="M461" s="554" t="s">
        <v>6735</v>
      </c>
    </row>
    <row r="462" spans="1:13" x14ac:dyDescent="0.35">
      <c r="A462" s="554" t="s">
        <v>6072</v>
      </c>
      <c r="B462" s="554" t="s">
        <v>1676</v>
      </c>
      <c r="C462" s="554" t="s">
        <v>1677</v>
      </c>
      <c r="D462" s="554" t="s">
        <v>1341</v>
      </c>
      <c r="E462" s="554" t="s">
        <v>1101</v>
      </c>
      <c r="F462" s="554">
        <v>2</v>
      </c>
      <c r="G462" s="554" t="s">
        <v>1363</v>
      </c>
      <c r="H462" s="554" t="s">
        <v>1364</v>
      </c>
      <c r="J462" s="554" t="s">
        <v>61</v>
      </c>
      <c r="K462" s="554" t="s">
        <v>1100</v>
      </c>
      <c r="L462" s="554" t="s">
        <v>2658</v>
      </c>
      <c r="M462" s="554" t="s">
        <v>6735</v>
      </c>
    </row>
    <row r="463" spans="1:13" x14ac:dyDescent="0.35">
      <c r="A463" s="554" t="s">
        <v>6072</v>
      </c>
      <c r="B463" s="554" t="s">
        <v>1678</v>
      </c>
      <c r="C463" s="554" t="s">
        <v>1679</v>
      </c>
      <c r="D463" s="554" t="s">
        <v>1341</v>
      </c>
      <c r="E463" s="554" t="s">
        <v>61</v>
      </c>
      <c r="F463" s="554">
        <v>1</v>
      </c>
      <c r="G463" s="554" t="s">
        <v>1587</v>
      </c>
      <c r="H463" s="554" t="s">
        <v>1588</v>
      </c>
      <c r="J463" s="554" t="s">
        <v>1101</v>
      </c>
      <c r="K463" s="554" t="s">
        <v>1100</v>
      </c>
      <c r="L463" s="554" t="s">
        <v>2658</v>
      </c>
      <c r="M463" s="554" t="s">
        <v>6735</v>
      </c>
    </row>
    <row r="464" spans="1:13" x14ac:dyDescent="0.35">
      <c r="A464" s="554" t="s">
        <v>6072</v>
      </c>
      <c r="B464" s="554" t="s">
        <v>1678</v>
      </c>
      <c r="C464" s="554" t="s">
        <v>1679</v>
      </c>
      <c r="D464" s="554" t="s">
        <v>1341</v>
      </c>
      <c r="E464" s="554" t="s">
        <v>1101</v>
      </c>
      <c r="F464" s="554">
        <v>2</v>
      </c>
      <c r="G464" s="554" t="s">
        <v>1680</v>
      </c>
      <c r="H464" s="554" t="s">
        <v>1386</v>
      </c>
      <c r="J464" s="554" t="s">
        <v>61</v>
      </c>
      <c r="K464" s="554" t="s">
        <v>1100</v>
      </c>
      <c r="L464" s="554" t="s">
        <v>2658</v>
      </c>
      <c r="M464" s="554" t="s">
        <v>6735</v>
      </c>
    </row>
    <row r="465" spans="1:13" x14ac:dyDescent="0.35">
      <c r="A465" s="554" t="s">
        <v>6072</v>
      </c>
      <c r="B465" s="554" t="s">
        <v>1678</v>
      </c>
      <c r="C465" s="554" t="s">
        <v>1679</v>
      </c>
      <c r="D465" s="554" t="s">
        <v>1341</v>
      </c>
      <c r="E465" s="554" t="s">
        <v>1101</v>
      </c>
      <c r="F465" s="554">
        <v>3</v>
      </c>
      <c r="G465" s="554" t="s">
        <v>1387</v>
      </c>
      <c r="H465" s="554" t="s">
        <v>1388</v>
      </c>
      <c r="J465" s="554" t="s">
        <v>61</v>
      </c>
      <c r="K465" s="554" t="s">
        <v>1100</v>
      </c>
      <c r="L465" s="554" t="s">
        <v>2658</v>
      </c>
      <c r="M465" s="554" t="s">
        <v>6735</v>
      </c>
    </row>
    <row r="466" spans="1:13" x14ac:dyDescent="0.35">
      <c r="A466" s="554" t="s">
        <v>6072</v>
      </c>
      <c r="B466" s="554" t="s">
        <v>1678</v>
      </c>
      <c r="C466" s="554" t="s">
        <v>1679</v>
      </c>
      <c r="D466" s="554" t="s">
        <v>1341</v>
      </c>
      <c r="E466" s="554" t="s">
        <v>61</v>
      </c>
      <c r="F466" s="554">
        <v>4</v>
      </c>
      <c r="G466" s="554" t="s">
        <v>1389</v>
      </c>
      <c r="H466" s="554" t="s">
        <v>1390</v>
      </c>
      <c r="J466" s="554" t="s">
        <v>1101</v>
      </c>
      <c r="K466" s="554" t="s">
        <v>1100</v>
      </c>
      <c r="L466" s="554" t="s">
        <v>2658</v>
      </c>
      <c r="M466" s="554" t="s">
        <v>6735</v>
      </c>
    </row>
    <row r="467" spans="1:13" x14ac:dyDescent="0.35">
      <c r="A467" s="554" t="s">
        <v>6072</v>
      </c>
      <c r="B467" s="554" t="s">
        <v>1681</v>
      </c>
      <c r="C467" s="554" t="s">
        <v>1682</v>
      </c>
      <c r="D467" s="554" t="s">
        <v>1341</v>
      </c>
      <c r="E467" s="554" t="s">
        <v>1101</v>
      </c>
      <c r="F467" s="554">
        <v>1</v>
      </c>
      <c r="G467" s="554" t="s">
        <v>1663</v>
      </c>
      <c r="H467" s="554" t="s">
        <v>1397</v>
      </c>
      <c r="J467" s="554" t="s">
        <v>61</v>
      </c>
      <c r="K467" s="554" t="s">
        <v>1100</v>
      </c>
      <c r="L467" s="554" t="s">
        <v>2658</v>
      </c>
      <c r="M467" s="554" t="s">
        <v>6735</v>
      </c>
    </row>
    <row r="468" spans="1:13" x14ac:dyDescent="0.35">
      <c r="A468" s="554" t="s">
        <v>6072</v>
      </c>
      <c r="B468" s="554" t="s">
        <v>1681</v>
      </c>
      <c r="C468" s="554" t="s">
        <v>1682</v>
      </c>
      <c r="D468" s="554" t="s">
        <v>1341</v>
      </c>
      <c r="E468" s="554" t="s">
        <v>61</v>
      </c>
      <c r="F468" s="554">
        <v>2</v>
      </c>
      <c r="G468" s="554" t="s">
        <v>1664</v>
      </c>
      <c r="H468" s="554" t="s">
        <v>1399</v>
      </c>
      <c r="J468" s="554" t="s">
        <v>1101</v>
      </c>
      <c r="K468" s="554" t="s">
        <v>1100</v>
      </c>
      <c r="L468" s="554" t="s">
        <v>2658</v>
      </c>
      <c r="M468" s="554" t="s">
        <v>6735</v>
      </c>
    </row>
    <row r="469" spans="1:13" x14ac:dyDescent="0.35">
      <c r="A469" s="554" t="s">
        <v>6072</v>
      </c>
      <c r="B469" s="554" t="s">
        <v>1683</v>
      </c>
      <c r="C469" s="554" t="s">
        <v>1684</v>
      </c>
      <c r="D469" s="554" t="s">
        <v>1341</v>
      </c>
      <c r="E469" s="554" t="s">
        <v>1101</v>
      </c>
      <c r="F469" s="554">
        <v>1</v>
      </c>
      <c r="G469" s="554" t="s">
        <v>1667</v>
      </c>
      <c r="H469" s="554" t="s">
        <v>1402</v>
      </c>
      <c r="J469" s="554" t="s">
        <v>61</v>
      </c>
      <c r="K469" s="554" t="s">
        <v>1100</v>
      </c>
      <c r="L469" s="554" t="s">
        <v>2658</v>
      </c>
      <c r="M469" s="554" t="s">
        <v>6735</v>
      </c>
    </row>
    <row r="470" spans="1:13" x14ac:dyDescent="0.35">
      <c r="A470" s="554" t="s">
        <v>6072</v>
      </c>
      <c r="B470" s="554" t="s">
        <v>1683</v>
      </c>
      <c r="C470" s="554" t="s">
        <v>1684</v>
      </c>
      <c r="D470" s="554" t="s">
        <v>1341</v>
      </c>
      <c r="E470" s="554" t="s">
        <v>61</v>
      </c>
      <c r="F470" s="554">
        <v>2</v>
      </c>
      <c r="G470" s="554" t="s">
        <v>1667</v>
      </c>
      <c r="H470" s="554" t="s">
        <v>1403</v>
      </c>
      <c r="J470" s="554" t="s">
        <v>1101</v>
      </c>
      <c r="K470" s="554" t="s">
        <v>1100</v>
      </c>
      <c r="L470" s="554" t="s">
        <v>2658</v>
      </c>
      <c r="M470" s="554" t="s">
        <v>6735</v>
      </c>
    </row>
    <row r="471" spans="1:13" x14ac:dyDescent="0.35">
      <c r="A471" s="554" t="s">
        <v>6072</v>
      </c>
      <c r="B471" s="554" t="s">
        <v>1685</v>
      </c>
      <c r="C471" s="554" t="s">
        <v>1686</v>
      </c>
      <c r="D471" s="554" t="s">
        <v>1341</v>
      </c>
      <c r="E471" s="554" t="s">
        <v>61</v>
      </c>
      <c r="F471" s="554">
        <v>1</v>
      </c>
      <c r="G471" s="554" t="s">
        <v>1595</v>
      </c>
      <c r="H471" s="554" t="s">
        <v>1588</v>
      </c>
      <c r="J471" s="554" t="s">
        <v>1101</v>
      </c>
      <c r="K471" s="554" t="s">
        <v>1100</v>
      </c>
      <c r="L471" s="554" t="s">
        <v>2658</v>
      </c>
      <c r="M471" s="554" t="s">
        <v>6735</v>
      </c>
    </row>
    <row r="472" spans="1:13" x14ac:dyDescent="0.35">
      <c r="A472" s="554" t="s">
        <v>6072</v>
      </c>
      <c r="B472" s="554" t="s">
        <v>1687</v>
      </c>
      <c r="C472" s="554" t="s">
        <v>1688</v>
      </c>
      <c r="D472" s="554" t="s">
        <v>1341</v>
      </c>
      <c r="E472" s="554" t="s">
        <v>61</v>
      </c>
      <c r="F472" s="554">
        <v>1</v>
      </c>
      <c r="G472" s="554" t="s">
        <v>1393</v>
      </c>
      <c r="H472" s="554" t="s">
        <v>1588</v>
      </c>
      <c r="J472" s="554" t="s">
        <v>1101</v>
      </c>
      <c r="K472" s="554" t="s">
        <v>1100</v>
      </c>
      <c r="L472" s="554" t="s">
        <v>2658</v>
      </c>
      <c r="M472" s="554" t="s">
        <v>6735</v>
      </c>
    </row>
    <row r="473" spans="1:13" x14ac:dyDescent="0.35">
      <c r="A473" s="554" t="s">
        <v>6072</v>
      </c>
      <c r="B473" s="554" t="s">
        <v>1689</v>
      </c>
      <c r="C473" s="554" t="s">
        <v>1690</v>
      </c>
      <c r="D473" s="554" t="s">
        <v>1341</v>
      </c>
      <c r="E473" s="554" t="s">
        <v>1101</v>
      </c>
      <c r="F473" s="554">
        <v>1</v>
      </c>
      <c r="G473" s="554" t="s">
        <v>1600</v>
      </c>
      <c r="H473" s="554" t="s">
        <v>1691</v>
      </c>
      <c r="J473" s="554" t="s">
        <v>61</v>
      </c>
      <c r="K473" s="554" t="s">
        <v>1100</v>
      </c>
      <c r="L473" s="554" t="s">
        <v>2658</v>
      </c>
      <c r="M473" s="554" t="s">
        <v>6735</v>
      </c>
    </row>
    <row r="474" spans="1:13" x14ac:dyDescent="0.35">
      <c r="A474" s="554" t="s">
        <v>6072</v>
      </c>
      <c r="B474" s="554" t="s">
        <v>1689</v>
      </c>
      <c r="C474" s="554" t="s">
        <v>1690</v>
      </c>
      <c r="D474" s="554" t="s">
        <v>1341</v>
      </c>
      <c r="E474" s="554" t="s">
        <v>1101</v>
      </c>
      <c r="F474" s="554">
        <v>2</v>
      </c>
      <c r="G474" s="554" t="s">
        <v>1602</v>
      </c>
      <c r="H474" s="554" t="s">
        <v>1364</v>
      </c>
      <c r="J474" s="554" t="s">
        <v>61</v>
      </c>
      <c r="K474" s="554" t="s">
        <v>1100</v>
      </c>
      <c r="L474" s="554" t="s">
        <v>2658</v>
      </c>
      <c r="M474" s="554" t="s">
        <v>6735</v>
      </c>
    </row>
    <row r="475" spans="1:13" x14ac:dyDescent="0.35">
      <c r="A475" s="554" t="s">
        <v>6072</v>
      </c>
      <c r="B475" s="554" t="s">
        <v>1692</v>
      </c>
      <c r="C475" s="554" t="s">
        <v>1693</v>
      </c>
      <c r="D475" s="554" t="s">
        <v>1341</v>
      </c>
      <c r="E475" s="554" t="s">
        <v>1101</v>
      </c>
      <c r="F475" s="554">
        <v>1</v>
      </c>
      <c r="G475" s="554" t="s">
        <v>1347</v>
      </c>
      <c r="H475" s="554" t="s">
        <v>1691</v>
      </c>
      <c r="J475" s="554" t="s">
        <v>61</v>
      </c>
      <c r="K475" s="554" t="s">
        <v>1100</v>
      </c>
      <c r="L475" s="554" t="s">
        <v>2658</v>
      </c>
      <c r="M475" s="554" t="s">
        <v>6735</v>
      </c>
    </row>
    <row r="476" spans="1:13" x14ac:dyDescent="0.35">
      <c r="A476" s="554" t="s">
        <v>6072</v>
      </c>
      <c r="B476" s="554" t="s">
        <v>1692</v>
      </c>
      <c r="C476" s="554" t="s">
        <v>1693</v>
      </c>
      <c r="D476" s="554" t="s">
        <v>1341</v>
      </c>
      <c r="E476" s="554" t="s">
        <v>1101</v>
      </c>
      <c r="F476" s="554">
        <v>2</v>
      </c>
      <c r="G476" s="554" t="s">
        <v>1363</v>
      </c>
      <c r="H476" s="554" t="s">
        <v>1364</v>
      </c>
      <c r="J476" s="554" t="s">
        <v>61</v>
      </c>
      <c r="K476" s="554" t="s">
        <v>1100</v>
      </c>
      <c r="L476" s="554" t="s">
        <v>2658</v>
      </c>
      <c r="M476" s="554" t="s">
        <v>6735</v>
      </c>
    </row>
    <row r="477" spans="1:13" x14ac:dyDescent="0.35">
      <c r="A477" s="554" t="s">
        <v>6072</v>
      </c>
      <c r="B477" s="554" t="s">
        <v>1694</v>
      </c>
      <c r="C477" s="554" t="s">
        <v>1695</v>
      </c>
      <c r="D477" s="554" t="s">
        <v>1696</v>
      </c>
      <c r="E477" s="554" t="s">
        <v>61</v>
      </c>
      <c r="F477" s="554">
        <v>1</v>
      </c>
      <c r="G477" s="554" t="s">
        <v>1368</v>
      </c>
      <c r="H477" s="554" t="s">
        <v>1317</v>
      </c>
      <c r="J477" s="554" t="s">
        <v>1101</v>
      </c>
      <c r="K477" s="554" t="s">
        <v>815</v>
      </c>
      <c r="L477" s="554" t="s">
        <v>6345</v>
      </c>
      <c r="M477" s="554" t="s">
        <v>6735</v>
      </c>
    </row>
    <row r="478" spans="1:13" x14ac:dyDescent="0.35">
      <c r="A478" s="554" t="s">
        <v>6072</v>
      </c>
      <c r="B478" s="554" t="s">
        <v>1694</v>
      </c>
      <c r="C478" s="554" t="s">
        <v>1695</v>
      </c>
      <c r="D478" s="554" t="s">
        <v>1696</v>
      </c>
      <c r="E478" s="554" t="s">
        <v>61</v>
      </c>
      <c r="F478" s="554">
        <v>2</v>
      </c>
      <c r="G478" s="554" t="s">
        <v>1369</v>
      </c>
      <c r="H478" s="554" t="s">
        <v>1344</v>
      </c>
      <c r="J478" s="554" t="s">
        <v>1101</v>
      </c>
      <c r="K478" s="554" t="s">
        <v>815</v>
      </c>
      <c r="L478" s="554" t="s">
        <v>6345</v>
      </c>
      <c r="M478" s="554" t="s">
        <v>6735</v>
      </c>
    </row>
    <row r="479" spans="1:13" x14ac:dyDescent="0.35">
      <c r="A479" s="554" t="s">
        <v>6072</v>
      </c>
      <c r="B479" s="554" t="s">
        <v>1694</v>
      </c>
      <c r="C479" s="554" t="s">
        <v>1695</v>
      </c>
      <c r="D479" s="554" t="s">
        <v>1696</v>
      </c>
      <c r="E479" s="554" t="s">
        <v>1101</v>
      </c>
      <c r="F479" s="554">
        <v>3</v>
      </c>
      <c r="G479" s="554" t="s">
        <v>1697</v>
      </c>
      <c r="H479" s="554" t="s">
        <v>1371</v>
      </c>
      <c r="J479" s="554" t="s">
        <v>61</v>
      </c>
      <c r="K479" s="554" t="s">
        <v>891</v>
      </c>
      <c r="L479" s="554" t="s">
        <v>6345</v>
      </c>
      <c r="M479" s="554" t="s">
        <v>6735</v>
      </c>
    </row>
    <row r="480" spans="1:13" x14ac:dyDescent="0.35">
      <c r="A480" s="554" t="s">
        <v>6072</v>
      </c>
      <c r="B480" s="554" t="s">
        <v>1694</v>
      </c>
      <c r="C480" s="554" t="s">
        <v>1695</v>
      </c>
      <c r="D480" s="554" t="s">
        <v>1696</v>
      </c>
      <c r="E480" s="554" t="s">
        <v>1101</v>
      </c>
      <c r="F480" s="554">
        <v>4</v>
      </c>
      <c r="G480" s="554" t="s">
        <v>1698</v>
      </c>
      <c r="H480" s="554" t="s">
        <v>1388</v>
      </c>
      <c r="J480" s="554" t="s">
        <v>61</v>
      </c>
      <c r="K480" s="554" t="s">
        <v>1100</v>
      </c>
      <c r="L480" s="554" t="s">
        <v>6345</v>
      </c>
      <c r="M480" s="554" t="s">
        <v>6735</v>
      </c>
    </row>
    <row r="481" spans="1:13" x14ac:dyDescent="0.35">
      <c r="A481" s="554" t="s">
        <v>6072</v>
      </c>
      <c r="B481" s="554" t="s">
        <v>1694</v>
      </c>
      <c r="C481" s="554" t="s">
        <v>1695</v>
      </c>
      <c r="D481" s="554" t="s">
        <v>1696</v>
      </c>
      <c r="E481" s="554" t="s">
        <v>61</v>
      </c>
      <c r="F481" s="554">
        <v>5</v>
      </c>
      <c r="G481" s="554" t="s">
        <v>1699</v>
      </c>
      <c r="H481" s="554" t="s">
        <v>1390</v>
      </c>
      <c r="J481" s="554" t="s">
        <v>1101</v>
      </c>
      <c r="K481" s="554" t="s">
        <v>1100</v>
      </c>
      <c r="L481" s="554" t="s">
        <v>6345</v>
      </c>
      <c r="M481" s="554" t="s">
        <v>6735</v>
      </c>
    </row>
    <row r="482" spans="1:13" x14ac:dyDescent="0.35">
      <c r="A482" s="554" t="s">
        <v>6072</v>
      </c>
      <c r="B482" s="554" t="s">
        <v>1694</v>
      </c>
      <c r="C482" s="554" t="s">
        <v>1695</v>
      </c>
      <c r="D482" s="554" t="s">
        <v>1696</v>
      </c>
      <c r="E482" s="554" t="s">
        <v>1101</v>
      </c>
      <c r="F482" s="554">
        <v>6</v>
      </c>
      <c r="G482" s="554" t="s">
        <v>1700</v>
      </c>
      <c r="H482" s="554" t="s">
        <v>1388</v>
      </c>
      <c r="J482" s="554" t="s">
        <v>61</v>
      </c>
      <c r="K482" s="554" t="s">
        <v>1100</v>
      </c>
      <c r="L482" s="554" t="s">
        <v>6345</v>
      </c>
      <c r="M482" s="554" t="s">
        <v>6735</v>
      </c>
    </row>
    <row r="483" spans="1:13" x14ac:dyDescent="0.35">
      <c r="A483" s="554" t="s">
        <v>6072</v>
      </c>
      <c r="B483" s="554" t="s">
        <v>1701</v>
      </c>
      <c r="C483" s="554" t="s">
        <v>1702</v>
      </c>
      <c r="D483" s="554" t="s">
        <v>1696</v>
      </c>
      <c r="E483" s="554" t="s">
        <v>1101</v>
      </c>
      <c r="F483" s="554">
        <v>1</v>
      </c>
      <c r="G483" s="554" t="s">
        <v>1347</v>
      </c>
      <c r="H483" s="554" t="s">
        <v>1703</v>
      </c>
      <c r="J483" s="554" t="s">
        <v>61</v>
      </c>
      <c r="K483" s="554" t="s">
        <v>1100</v>
      </c>
      <c r="L483" s="554" t="s">
        <v>2658</v>
      </c>
      <c r="M483" s="554" t="s">
        <v>6735</v>
      </c>
    </row>
    <row r="484" spans="1:13" x14ac:dyDescent="0.35">
      <c r="A484" s="554" t="s">
        <v>6072</v>
      </c>
      <c r="B484" s="554" t="s">
        <v>1701</v>
      </c>
      <c r="C484" s="554" t="s">
        <v>1702</v>
      </c>
      <c r="D484" s="554" t="s">
        <v>1696</v>
      </c>
      <c r="E484" s="554" t="s">
        <v>1101</v>
      </c>
      <c r="F484" s="554">
        <v>2</v>
      </c>
      <c r="G484" s="554" t="s">
        <v>1363</v>
      </c>
      <c r="H484" s="554" t="s">
        <v>1364</v>
      </c>
      <c r="J484" s="554" t="s">
        <v>61</v>
      </c>
      <c r="K484" s="554" t="s">
        <v>1100</v>
      </c>
      <c r="L484" s="554" t="s">
        <v>2658</v>
      </c>
      <c r="M484" s="554" t="s">
        <v>6735</v>
      </c>
    </row>
    <row r="485" spans="1:13" x14ac:dyDescent="0.35">
      <c r="A485" s="554" t="s">
        <v>6072</v>
      </c>
      <c r="B485" s="554" t="s">
        <v>1701</v>
      </c>
      <c r="C485" s="554" t="s">
        <v>1702</v>
      </c>
      <c r="D485" s="554" t="s">
        <v>1696</v>
      </c>
      <c r="E485" s="554" t="s">
        <v>61</v>
      </c>
      <c r="F485" s="554">
        <v>3</v>
      </c>
      <c r="G485" s="554" t="s">
        <v>1704</v>
      </c>
      <c r="H485" s="554" t="s">
        <v>1694</v>
      </c>
      <c r="J485" s="554" t="s">
        <v>1101</v>
      </c>
      <c r="K485" s="554" t="s">
        <v>1100</v>
      </c>
      <c r="L485" s="554" t="s">
        <v>2658</v>
      </c>
      <c r="M485" s="554" t="s">
        <v>6735</v>
      </c>
    </row>
    <row r="486" spans="1:13" x14ac:dyDescent="0.35">
      <c r="A486" s="554" t="s">
        <v>6072</v>
      </c>
      <c r="B486" s="554" t="s">
        <v>1705</v>
      </c>
      <c r="C486" s="554" t="s">
        <v>1706</v>
      </c>
      <c r="D486" s="554" t="s">
        <v>1696</v>
      </c>
      <c r="E486" s="554" t="s">
        <v>61</v>
      </c>
      <c r="F486" s="554">
        <v>1</v>
      </c>
      <c r="G486" s="554" t="s">
        <v>1368</v>
      </c>
      <c r="H486" s="554" t="s">
        <v>1317</v>
      </c>
      <c r="J486" s="554" t="s">
        <v>1101</v>
      </c>
      <c r="K486" s="554" t="s">
        <v>817</v>
      </c>
      <c r="L486" s="554" t="s">
        <v>6346</v>
      </c>
      <c r="M486" s="554" t="s">
        <v>6735</v>
      </c>
    </row>
    <row r="487" spans="1:13" x14ac:dyDescent="0.35">
      <c r="A487" s="554" t="s">
        <v>6072</v>
      </c>
      <c r="B487" s="554" t="s">
        <v>1705</v>
      </c>
      <c r="C487" s="554" t="s">
        <v>1706</v>
      </c>
      <c r="D487" s="554" t="s">
        <v>1696</v>
      </c>
      <c r="E487" s="554" t="s">
        <v>61</v>
      </c>
      <c r="F487" s="554">
        <v>2</v>
      </c>
      <c r="G487" s="554" t="s">
        <v>1369</v>
      </c>
      <c r="H487" s="554" t="s">
        <v>1344</v>
      </c>
      <c r="J487" s="554" t="s">
        <v>1101</v>
      </c>
      <c r="K487" s="554" t="s">
        <v>817</v>
      </c>
      <c r="L487" s="554" t="s">
        <v>6346</v>
      </c>
      <c r="M487" s="554" t="s">
        <v>6735</v>
      </c>
    </row>
    <row r="488" spans="1:13" x14ac:dyDescent="0.35">
      <c r="A488" s="554" t="s">
        <v>6072</v>
      </c>
      <c r="B488" s="554" t="s">
        <v>1705</v>
      </c>
      <c r="C488" s="554" t="s">
        <v>1706</v>
      </c>
      <c r="D488" s="554" t="s">
        <v>1696</v>
      </c>
      <c r="E488" s="554" t="s">
        <v>1101</v>
      </c>
      <c r="F488" s="554">
        <v>3</v>
      </c>
      <c r="G488" s="554" t="s">
        <v>1697</v>
      </c>
      <c r="H488" s="554" t="s">
        <v>1371</v>
      </c>
      <c r="J488" s="554" t="s">
        <v>61</v>
      </c>
      <c r="K488" s="554" t="s">
        <v>893</v>
      </c>
      <c r="L488" s="554" t="s">
        <v>6346</v>
      </c>
      <c r="M488" s="554" t="s">
        <v>6735</v>
      </c>
    </row>
    <row r="489" spans="1:13" x14ac:dyDescent="0.35">
      <c r="A489" s="554" t="s">
        <v>6072</v>
      </c>
      <c r="B489" s="554" t="s">
        <v>1705</v>
      </c>
      <c r="C489" s="554" t="s">
        <v>1706</v>
      </c>
      <c r="D489" s="554" t="s">
        <v>1696</v>
      </c>
      <c r="E489" s="554" t="s">
        <v>1101</v>
      </c>
      <c r="F489" s="554">
        <v>4</v>
      </c>
      <c r="G489" s="554" t="s">
        <v>1698</v>
      </c>
      <c r="H489" s="554" t="s">
        <v>1388</v>
      </c>
      <c r="J489" s="554" t="s">
        <v>61</v>
      </c>
      <c r="K489" s="554" t="s">
        <v>1100</v>
      </c>
      <c r="L489" s="554" t="s">
        <v>6346</v>
      </c>
      <c r="M489" s="554" t="s">
        <v>6735</v>
      </c>
    </row>
    <row r="490" spans="1:13" x14ac:dyDescent="0.35">
      <c r="A490" s="554" t="s">
        <v>6072</v>
      </c>
      <c r="B490" s="554" t="s">
        <v>1705</v>
      </c>
      <c r="C490" s="554" t="s">
        <v>1706</v>
      </c>
      <c r="D490" s="554" t="s">
        <v>1696</v>
      </c>
      <c r="E490" s="554" t="s">
        <v>61</v>
      </c>
      <c r="F490" s="554">
        <v>5</v>
      </c>
      <c r="G490" s="554" t="s">
        <v>1699</v>
      </c>
      <c r="H490" s="554" t="s">
        <v>1390</v>
      </c>
      <c r="J490" s="554" t="s">
        <v>1101</v>
      </c>
      <c r="K490" s="554" t="s">
        <v>1100</v>
      </c>
      <c r="L490" s="554" t="s">
        <v>6346</v>
      </c>
      <c r="M490" s="554" t="s">
        <v>6735</v>
      </c>
    </row>
    <row r="491" spans="1:13" x14ac:dyDescent="0.35">
      <c r="A491" s="554" t="s">
        <v>6072</v>
      </c>
      <c r="B491" s="554" t="s">
        <v>1705</v>
      </c>
      <c r="C491" s="554" t="s">
        <v>1706</v>
      </c>
      <c r="D491" s="554" t="s">
        <v>1696</v>
      </c>
      <c r="E491" s="554" t="s">
        <v>1101</v>
      </c>
      <c r="F491" s="554">
        <v>6</v>
      </c>
      <c r="G491" s="554" t="s">
        <v>1700</v>
      </c>
      <c r="H491" s="554" t="s">
        <v>1388</v>
      </c>
      <c r="J491" s="554" t="s">
        <v>61</v>
      </c>
      <c r="K491" s="554" t="s">
        <v>1100</v>
      </c>
      <c r="L491" s="554" t="s">
        <v>6346</v>
      </c>
      <c r="M491" s="554" t="s">
        <v>6735</v>
      </c>
    </row>
    <row r="492" spans="1:13" x14ac:dyDescent="0.35">
      <c r="A492" s="554" t="s">
        <v>6072</v>
      </c>
      <c r="B492" s="554" t="s">
        <v>1707</v>
      </c>
      <c r="C492" s="554" t="s">
        <v>1708</v>
      </c>
      <c r="D492" s="554" t="s">
        <v>1696</v>
      </c>
      <c r="E492" s="554" t="s">
        <v>1101</v>
      </c>
      <c r="F492" s="554">
        <v>1</v>
      </c>
      <c r="G492" s="554" t="s">
        <v>1347</v>
      </c>
      <c r="H492" s="554" t="s">
        <v>1703</v>
      </c>
      <c r="J492" s="554" t="s">
        <v>61</v>
      </c>
      <c r="K492" s="554" t="s">
        <v>1100</v>
      </c>
      <c r="L492" s="554" t="s">
        <v>2658</v>
      </c>
      <c r="M492" s="554" t="s">
        <v>6735</v>
      </c>
    </row>
    <row r="493" spans="1:13" x14ac:dyDescent="0.35">
      <c r="A493" s="554" t="s">
        <v>6072</v>
      </c>
      <c r="B493" s="554" t="s">
        <v>1707</v>
      </c>
      <c r="C493" s="554" t="s">
        <v>1708</v>
      </c>
      <c r="D493" s="554" t="s">
        <v>1696</v>
      </c>
      <c r="E493" s="554" t="s">
        <v>1101</v>
      </c>
      <c r="F493" s="554">
        <v>2</v>
      </c>
      <c r="G493" s="554" t="s">
        <v>1363</v>
      </c>
      <c r="H493" s="554" t="s">
        <v>1364</v>
      </c>
      <c r="J493" s="554" t="s">
        <v>61</v>
      </c>
      <c r="K493" s="554" t="s">
        <v>1100</v>
      </c>
      <c r="L493" s="554" t="s">
        <v>2658</v>
      </c>
      <c r="M493" s="554" t="s">
        <v>6735</v>
      </c>
    </row>
    <row r="494" spans="1:13" x14ac:dyDescent="0.35">
      <c r="A494" s="554" t="s">
        <v>6072</v>
      </c>
      <c r="B494" s="554" t="s">
        <v>1707</v>
      </c>
      <c r="C494" s="554" t="s">
        <v>1708</v>
      </c>
      <c r="D494" s="554" t="s">
        <v>1696</v>
      </c>
      <c r="E494" s="554" t="s">
        <v>61</v>
      </c>
      <c r="F494" s="554">
        <v>3</v>
      </c>
      <c r="G494" s="554" t="s">
        <v>1704</v>
      </c>
      <c r="H494" s="554" t="s">
        <v>1705</v>
      </c>
      <c r="J494" s="554" t="s">
        <v>1101</v>
      </c>
      <c r="K494" s="554" t="s">
        <v>1100</v>
      </c>
      <c r="L494" s="554" t="s">
        <v>2658</v>
      </c>
      <c r="M494" s="554" t="s">
        <v>6735</v>
      </c>
    </row>
    <row r="495" spans="1:13" x14ac:dyDescent="0.35">
      <c r="A495" s="554" t="s">
        <v>6072</v>
      </c>
      <c r="B495" s="554" t="s">
        <v>1709</v>
      </c>
      <c r="C495" s="554" t="s">
        <v>1710</v>
      </c>
      <c r="D495" s="554" t="s">
        <v>1696</v>
      </c>
      <c r="E495" s="554" t="s">
        <v>61</v>
      </c>
      <c r="F495" s="554">
        <v>1</v>
      </c>
      <c r="G495" s="554" t="s">
        <v>1368</v>
      </c>
      <c r="H495" s="554" t="s">
        <v>1317</v>
      </c>
      <c r="J495" s="554" t="s">
        <v>1101</v>
      </c>
      <c r="K495" s="554" t="s">
        <v>820</v>
      </c>
      <c r="L495" s="554" t="s">
        <v>6348</v>
      </c>
      <c r="M495" s="554" t="s">
        <v>6735</v>
      </c>
    </row>
    <row r="496" spans="1:13" x14ac:dyDescent="0.35">
      <c r="A496" s="554" t="s">
        <v>6072</v>
      </c>
      <c r="B496" s="554" t="s">
        <v>1709</v>
      </c>
      <c r="C496" s="554" t="s">
        <v>1710</v>
      </c>
      <c r="D496" s="554" t="s">
        <v>1696</v>
      </c>
      <c r="E496" s="554" t="s">
        <v>61</v>
      </c>
      <c r="F496" s="554">
        <v>2</v>
      </c>
      <c r="G496" s="554" t="s">
        <v>1369</v>
      </c>
      <c r="H496" s="554" t="s">
        <v>1344</v>
      </c>
      <c r="J496" s="554" t="s">
        <v>1101</v>
      </c>
      <c r="K496" s="554" t="s">
        <v>820</v>
      </c>
      <c r="L496" s="554" t="s">
        <v>6348</v>
      </c>
      <c r="M496" s="554" t="s">
        <v>6735</v>
      </c>
    </row>
    <row r="497" spans="1:13" x14ac:dyDescent="0.35">
      <c r="A497" s="554" t="s">
        <v>6072</v>
      </c>
      <c r="B497" s="554" t="s">
        <v>1709</v>
      </c>
      <c r="C497" s="554" t="s">
        <v>1710</v>
      </c>
      <c r="D497" s="554" t="s">
        <v>1696</v>
      </c>
      <c r="E497" s="554" t="s">
        <v>1101</v>
      </c>
      <c r="F497" s="554">
        <v>3</v>
      </c>
      <c r="G497" s="554" t="s">
        <v>1377</v>
      </c>
      <c r="H497" s="554" t="s">
        <v>1371</v>
      </c>
      <c r="J497" s="554" t="s">
        <v>61</v>
      </c>
      <c r="K497" s="554" t="s">
        <v>896</v>
      </c>
      <c r="L497" s="554" t="s">
        <v>6348</v>
      </c>
      <c r="M497" s="554" t="s">
        <v>6735</v>
      </c>
    </row>
    <row r="498" spans="1:13" x14ac:dyDescent="0.35">
      <c r="A498" s="554" t="s">
        <v>6072</v>
      </c>
      <c r="B498" s="554" t="s">
        <v>1709</v>
      </c>
      <c r="C498" s="554" t="s">
        <v>1710</v>
      </c>
      <c r="D498" s="554" t="s">
        <v>1696</v>
      </c>
      <c r="E498" s="554" t="s">
        <v>61</v>
      </c>
      <c r="F498" s="554">
        <v>4</v>
      </c>
      <c r="G498" s="554" t="s">
        <v>1699</v>
      </c>
      <c r="H498" s="554" t="s">
        <v>1390</v>
      </c>
      <c r="J498" s="554" t="s">
        <v>1101</v>
      </c>
      <c r="K498" s="554" t="s">
        <v>1100</v>
      </c>
      <c r="L498" s="554" t="s">
        <v>6348</v>
      </c>
      <c r="M498" s="554" t="s">
        <v>6735</v>
      </c>
    </row>
    <row r="499" spans="1:13" x14ac:dyDescent="0.35">
      <c r="A499" s="554" t="s">
        <v>6072</v>
      </c>
      <c r="B499" s="554" t="s">
        <v>1709</v>
      </c>
      <c r="C499" s="554" t="s">
        <v>1710</v>
      </c>
      <c r="D499" s="554" t="s">
        <v>1696</v>
      </c>
      <c r="E499" s="554" t="s">
        <v>1101</v>
      </c>
      <c r="F499" s="554">
        <v>5</v>
      </c>
      <c r="G499" s="554" t="s">
        <v>1698</v>
      </c>
      <c r="H499" s="554" t="s">
        <v>1388</v>
      </c>
      <c r="J499" s="554" t="s">
        <v>61</v>
      </c>
      <c r="K499" s="554" t="s">
        <v>1100</v>
      </c>
      <c r="L499" s="554" t="s">
        <v>6348</v>
      </c>
      <c r="M499" s="554" t="s">
        <v>6735</v>
      </c>
    </row>
    <row r="500" spans="1:13" x14ac:dyDescent="0.35">
      <c r="A500" s="554" t="s">
        <v>6072</v>
      </c>
      <c r="B500" s="554" t="s">
        <v>1709</v>
      </c>
      <c r="C500" s="554" t="s">
        <v>1710</v>
      </c>
      <c r="D500" s="554" t="s">
        <v>1696</v>
      </c>
      <c r="E500" s="554" t="s">
        <v>1101</v>
      </c>
      <c r="F500" s="554">
        <v>6</v>
      </c>
      <c r="G500" s="554" t="s">
        <v>1700</v>
      </c>
      <c r="H500" s="554" t="s">
        <v>1388</v>
      </c>
      <c r="J500" s="554" t="s">
        <v>61</v>
      </c>
      <c r="K500" s="554" t="s">
        <v>1100</v>
      </c>
      <c r="L500" s="554" t="s">
        <v>6348</v>
      </c>
      <c r="M500" s="554" t="s">
        <v>6735</v>
      </c>
    </row>
    <row r="501" spans="1:13" x14ac:dyDescent="0.35">
      <c r="A501" s="554" t="s">
        <v>6072</v>
      </c>
      <c r="B501" s="554" t="s">
        <v>1711</v>
      </c>
      <c r="C501" s="554" t="s">
        <v>1712</v>
      </c>
      <c r="D501" s="554" t="s">
        <v>1696</v>
      </c>
      <c r="E501" s="554" t="s">
        <v>1101</v>
      </c>
      <c r="F501" s="554">
        <v>1</v>
      </c>
      <c r="G501" s="554" t="s">
        <v>1347</v>
      </c>
      <c r="H501" s="554" t="s">
        <v>1713</v>
      </c>
      <c r="J501" s="554" t="s">
        <v>61</v>
      </c>
      <c r="K501" s="554" t="s">
        <v>1100</v>
      </c>
      <c r="L501" s="554" t="s">
        <v>2658</v>
      </c>
      <c r="M501" s="554" t="s">
        <v>6735</v>
      </c>
    </row>
    <row r="502" spans="1:13" x14ac:dyDescent="0.35">
      <c r="A502" s="554" t="s">
        <v>6072</v>
      </c>
      <c r="B502" s="554" t="s">
        <v>1711</v>
      </c>
      <c r="C502" s="554" t="s">
        <v>1712</v>
      </c>
      <c r="D502" s="554" t="s">
        <v>1696</v>
      </c>
      <c r="E502" s="554" t="s">
        <v>1101</v>
      </c>
      <c r="F502" s="554">
        <v>2</v>
      </c>
      <c r="G502" s="554" t="s">
        <v>1363</v>
      </c>
      <c r="H502" s="554" t="s">
        <v>1364</v>
      </c>
      <c r="J502" s="554" t="s">
        <v>61</v>
      </c>
      <c r="K502" s="554" t="s">
        <v>1100</v>
      </c>
      <c r="L502" s="554" t="s">
        <v>2658</v>
      </c>
      <c r="M502" s="554" t="s">
        <v>6735</v>
      </c>
    </row>
    <row r="503" spans="1:13" x14ac:dyDescent="0.35">
      <c r="A503" s="554" t="s">
        <v>6072</v>
      </c>
      <c r="B503" s="554" t="s">
        <v>1711</v>
      </c>
      <c r="C503" s="554" t="s">
        <v>1712</v>
      </c>
      <c r="D503" s="554" t="s">
        <v>1696</v>
      </c>
      <c r="E503" s="554" t="s">
        <v>61</v>
      </c>
      <c r="F503" s="554">
        <v>3</v>
      </c>
      <c r="G503" s="554" t="s">
        <v>1714</v>
      </c>
      <c r="H503" s="554" t="s">
        <v>1709</v>
      </c>
      <c r="J503" s="554" t="s">
        <v>1101</v>
      </c>
      <c r="K503" s="554" t="s">
        <v>1100</v>
      </c>
      <c r="L503" s="554" t="s">
        <v>2658</v>
      </c>
      <c r="M503" s="554" t="s">
        <v>6735</v>
      </c>
    </row>
    <row r="504" spans="1:13" x14ac:dyDescent="0.35">
      <c r="A504" s="554" t="s">
        <v>6072</v>
      </c>
      <c r="B504" s="554" t="s">
        <v>1715</v>
      </c>
      <c r="C504" s="554" t="s">
        <v>1716</v>
      </c>
      <c r="D504" s="554" t="s">
        <v>1696</v>
      </c>
      <c r="E504" s="554" t="s">
        <v>61</v>
      </c>
      <c r="F504" s="554">
        <v>1</v>
      </c>
      <c r="G504" s="554" t="s">
        <v>1368</v>
      </c>
      <c r="H504" s="554" t="s">
        <v>1317</v>
      </c>
      <c r="J504" s="554" t="s">
        <v>1101</v>
      </c>
      <c r="K504" s="554" t="s">
        <v>823</v>
      </c>
      <c r="L504" s="554" t="s">
        <v>6349</v>
      </c>
      <c r="M504" s="554" t="s">
        <v>6735</v>
      </c>
    </row>
    <row r="505" spans="1:13" x14ac:dyDescent="0.35">
      <c r="A505" s="554" t="s">
        <v>6072</v>
      </c>
      <c r="B505" s="554" t="s">
        <v>1715</v>
      </c>
      <c r="C505" s="554" t="s">
        <v>1716</v>
      </c>
      <c r="D505" s="554" t="s">
        <v>1696</v>
      </c>
      <c r="E505" s="554" t="s">
        <v>61</v>
      </c>
      <c r="F505" s="554">
        <v>2</v>
      </c>
      <c r="G505" s="554" t="s">
        <v>1369</v>
      </c>
      <c r="H505" s="554" t="s">
        <v>1344</v>
      </c>
      <c r="J505" s="554" t="s">
        <v>1101</v>
      </c>
      <c r="K505" s="554" t="s">
        <v>823</v>
      </c>
      <c r="L505" s="554" t="s">
        <v>6349</v>
      </c>
      <c r="M505" s="554" t="s">
        <v>6735</v>
      </c>
    </row>
    <row r="506" spans="1:13" x14ac:dyDescent="0.35">
      <c r="A506" s="554" t="s">
        <v>6072</v>
      </c>
      <c r="B506" s="554" t="s">
        <v>1715</v>
      </c>
      <c r="C506" s="554" t="s">
        <v>1716</v>
      </c>
      <c r="D506" s="554" t="s">
        <v>1696</v>
      </c>
      <c r="E506" s="554" t="s">
        <v>1101</v>
      </c>
      <c r="F506" s="554">
        <v>3</v>
      </c>
      <c r="G506" s="554" t="s">
        <v>1697</v>
      </c>
      <c r="H506" s="554" t="s">
        <v>1371</v>
      </c>
      <c r="J506" s="554" t="s">
        <v>61</v>
      </c>
      <c r="K506" s="554" t="s">
        <v>898</v>
      </c>
      <c r="L506" s="554" t="s">
        <v>6349</v>
      </c>
      <c r="M506" s="554" t="s">
        <v>6735</v>
      </c>
    </row>
    <row r="507" spans="1:13" x14ac:dyDescent="0.35">
      <c r="A507" s="554" t="s">
        <v>6072</v>
      </c>
      <c r="B507" s="554" t="s">
        <v>1715</v>
      </c>
      <c r="C507" s="554" t="s">
        <v>1716</v>
      </c>
      <c r="D507" s="554" t="s">
        <v>1696</v>
      </c>
      <c r="E507" s="554" t="s">
        <v>61</v>
      </c>
      <c r="F507" s="554">
        <v>4</v>
      </c>
      <c r="G507" s="554" t="s">
        <v>1699</v>
      </c>
      <c r="H507" s="554" t="s">
        <v>1390</v>
      </c>
      <c r="J507" s="554" t="s">
        <v>1101</v>
      </c>
      <c r="K507" s="554" t="s">
        <v>1100</v>
      </c>
      <c r="L507" s="554" t="s">
        <v>6349</v>
      </c>
      <c r="M507" s="554" t="s">
        <v>6735</v>
      </c>
    </row>
    <row r="508" spans="1:13" x14ac:dyDescent="0.35">
      <c r="A508" s="554" t="s">
        <v>6072</v>
      </c>
      <c r="B508" s="554" t="s">
        <v>1715</v>
      </c>
      <c r="C508" s="554" t="s">
        <v>1716</v>
      </c>
      <c r="D508" s="554" t="s">
        <v>1696</v>
      </c>
      <c r="E508" s="554" t="s">
        <v>1101</v>
      </c>
      <c r="F508" s="554">
        <v>5</v>
      </c>
      <c r="G508" s="554" t="s">
        <v>1698</v>
      </c>
      <c r="H508" s="554" t="s">
        <v>1388</v>
      </c>
      <c r="J508" s="554" t="s">
        <v>61</v>
      </c>
      <c r="K508" s="554" t="s">
        <v>1100</v>
      </c>
      <c r="L508" s="554" t="s">
        <v>6349</v>
      </c>
      <c r="M508" s="554" t="s">
        <v>6735</v>
      </c>
    </row>
    <row r="509" spans="1:13" x14ac:dyDescent="0.35">
      <c r="A509" s="554" t="s">
        <v>6072</v>
      </c>
      <c r="B509" s="554" t="s">
        <v>1715</v>
      </c>
      <c r="C509" s="554" t="s">
        <v>1716</v>
      </c>
      <c r="D509" s="554" t="s">
        <v>1696</v>
      </c>
      <c r="E509" s="554" t="s">
        <v>1101</v>
      </c>
      <c r="F509" s="554">
        <v>6</v>
      </c>
      <c r="G509" s="554" t="s">
        <v>1700</v>
      </c>
      <c r="H509" s="554" t="s">
        <v>1388</v>
      </c>
      <c r="J509" s="554" t="s">
        <v>61</v>
      </c>
      <c r="K509" s="554" t="s">
        <v>1100</v>
      </c>
      <c r="L509" s="554" t="s">
        <v>6349</v>
      </c>
      <c r="M509" s="554" t="s">
        <v>6735</v>
      </c>
    </row>
    <row r="510" spans="1:13" x14ac:dyDescent="0.35">
      <c r="A510" s="554" t="s">
        <v>6072</v>
      </c>
      <c r="B510" s="554" t="s">
        <v>1717</v>
      </c>
      <c r="C510" s="554" t="s">
        <v>1718</v>
      </c>
      <c r="D510" s="554" t="s">
        <v>1696</v>
      </c>
      <c r="E510" s="554" t="s">
        <v>1101</v>
      </c>
      <c r="F510" s="554">
        <v>1</v>
      </c>
      <c r="G510" s="554" t="s">
        <v>1347</v>
      </c>
      <c r="H510" s="554" t="s">
        <v>1713</v>
      </c>
      <c r="J510" s="554" t="s">
        <v>61</v>
      </c>
      <c r="K510" s="554" t="s">
        <v>1100</v>
      </c>
      <c r="L510" s="554" t="s">
        <v>2658</v>
      </c>
      <c r="M510" s="554" t="s">
        <v>6735</v>
      </c>
    </row>
    <row r="511" spans="1:13" x14ac:dyDescent="0.35">
      <c r="A511" s="554" t="s">
        <v>6072</v>
      </c>
      <c r="B511" s="554" t="s">
        <v>1717</v>
      </c>
      <c r="C511" s="554" t="s">
        <v>1718</v>
      </c>
      <c r="D511" s="554" t="s">
        <v>1696</v>
      </c>
      <c r="E511" s="554" t="s">
        <v>1101</v>
      </c>
      <c r="F511" s="554">
        <v>2</v>
      </c>
      <c r="G511" s="554" t="s">
        <v>1363</v>
      </c>
      <c r="H511" s="554" t="s">
        <v>1364</v>
      </c>
      <c r="J511" s="554" t="s">
        <v>61</v>
      </c>
      <c r="K511" s="554" t="s">
        <v>1100</v>
      </c>
      <c r="L511" s="554" t="s">
        <v>2658</v>
      </c>
      <c r="M511" s="554" t="s">
        <v>6735</v>
      </c>
    </row>
    <row r="512" spans="1:13" x14ac:dyDescent="0.35">
      <c r="A512" s="554" t="s">
        <v>6072</v>
      </c>
      <c r="B512" s="554" t="s">
        <v>1717</v>
      </c>
      <c r="C512" s="554" t="s">
        <v>1718</v>
      </c>
      <c r="D512" s="554" t="s">
        <v>1696</v>
      </c>
      <c r="E512" s="554" t="s">
        <v>61</v>
      </c>
      <c r="F512" s="554">
        <v>3</v>
      </c>
      <c r="G512" s="554" t="s">
        <v>1719</v>
      </c>
      <c r="H512" s="554" t="s">
        <v>1715</v>
      </c>
      <c r="J512" s="554" t="s">
        <v>1101</v>
      </c>
      <c r="K512" s="554" t="s">
        <v>1100</v>
      </c>
      <c r="L512" s="554" t="s">
        <v>2658</v>
      </c>
      <c r="M512" s="554" t="s">
        <v>6735</v>
      </c>
    </row>
    <row r="513" spans="1:13" x14ac:dyDescent="0.35">
      <c r="A513" s="554" t="s">
        <v>6072</v>
      </c>
      <c r="B513" s="554" t="s">
        <v>1720</v>
      </c>
      <c r="C513" s="554" t="s">
        <v>1721</v>
      </c>
      <c r="D513" s="554" t="s">
        <v>1696</v>
      </c>
      <c r="E513" s="554" t="s">
        <v>61</v>
      </c>
      <c r="F513" s="554">
        <v>1</v>
      </c>
      <c r="G513" s="554" t="s">
        <v>1368</v>
      </c>
      <c r="H513" s="554" t="s">
        <v>1317</v>
      </c>
      <c r="J513" s="554" t="s">
        <v>1101</v>
      </c>
      <c r="K513" s="554" t="s">
        <v>826</v>
      </c>
      <c r="L513" s="554" t="s">
        <v>6350</v>
      </c>
      <c r="M513" s="554" t="s">
        <v>6735</v>
      </c>
    </row>
    <row r="514" spans="1:13" x14ac:dyDescent="0.35">
      <c r="A514" s="554" t="s">
        <v>6072</v>
      </c>
      <c r="B514" s="554" t="s">
        <v>1720</v>
      </c>
      <c r="C514" s="554" t="s">
        <v>1721</v>
      </c>
      <c r="D514" s="554" t="s">
        <v>1696</v>
      </c>
      <c r="E514" s="554" t="s">
        <v>61</v>
      </c>
      <c r="F514" s="554">
        <v>2</v>
      </c>
      <c r="G514" s="554" t="s">
        <v>1369</v>
      </c>
      <c r="H514" s="554" t="s">
        <v>1344</v>
      </c>
      <c r="J514" s="554" t="s">
        <v>1101</v>
      </c>
      <c r="K514" s="554" t="s">
        <v>826</v>
      </c>
      <c r="L514" s="554" t="s">
        <v>6350</v>
      </c>
      <c r="M514" s="554" t="s">
        <v>6735</v>
      </c>
    </row>
    <row r="515" spans="1:13" x14ac:dyDescent="0.35">
      <c r="A515" s="554" t="s">
        <v>6072</v>
      </c>
      <c r="B515" s="554" t="s">
        <v>1720</v>
      </c>
      <c r="C515" s="554" t="s">
        <v>1721</v>
      </c>
      <c r="D515" s="554" t="s">
        <v>1696</v>
      </c>
      <c r="E515" s="554" t="s">
        <v>1101</v>
      </c>
      <c r="F515" s="554">
        <v>3</v>
      </c>
      <c r="G515" s="554" t="s">
        <v>1697</v>
      </c>
      <c r="H515" s="554" t="s">
        <v>1371</v>
      </c>
      <c r="J515" s="554" t="s">
        <v>61</v>
      </c>
      <c r="K515" s="554" t="s">
        <v>900</v>
      </c>
      <c r="L515" s="554" t="s">
        <v>6350</v>
      </c>
      <c r="M515" s="554" t="s">
        <v>6735</v>
      </c>
    </row>
    <row r="516" spans="1:13" x14ac:dyDescent="0.35">
      <c r="A516" s="554" t="s">
        <v>6072</v>
      </c>
      <c r="B516" s="554" t="s">
        <v>1720</v>
      </c>
      <c r="C516" s="554" t="s">
        <v>1721</v>
      </c>
      <c r="D516" s="554" t="s">
        <v>1696</v>
      </c>
      <c r="E516" s="554" t="s">
        <v>61</v>
      </c>
      <c r="F516" s="554">
        <v>4</v>
      </c>
      <c r="G516" s="554" t="s">
        <v>1699</v>
      </c>
      <c r="H516" s="554" t="s">
        <v>1390</v>
      </c>
      <c r="J516" s="554" t="s">
        <v>1101</v>
      </c>
      <c r="K516" s="554" t="s">
        <v>1100</v>
      </c>
      <c r="L516" s="554" t="s">
        <v>6350</v>
      </c>
      <c r="M516" s="554" t="s">
        <v>6735</v>
      </c>
    </row>
    <row r="517" spans="1:13" x14ac:dyDescent="0.35">
      <c r="A517" s="554" t="s">
        <v>6072</v>
      </c>
      <c r="B517" s="554" t="s">
        <v>1720</v>
      </c>
      <c r="C517" s="554" t="s">
        <v>1721</v>
      </c>
      <c r="D517" s="554" t="s">
        <v>1696</v>
      </c>
      <c r="E517" s="554" t="s">
        <v>1101</v>
      </c>
      <c r="F517" s="554">
        <v>5</v>
      </c>
      <c r="G517" s="554" t="s">
        <v>1698</v>
      </c>
      <c r="H517" s="554" t="s">
        <v>1388</v>
      </c>
      <c r="J517" s="554" t="s">
        <v>61</v>
      </c>
      <c r="K517" s="554" t="s">
        <v>1100</v>
      </c>
      <c r="L517" s="554" t="s">
        <v>6350</v>
      </c>
      <c r="M517" s="554" t="s">
        <v>6735</v>
      </c>
    </row>
    <row r="518" spans="1:13" x14ac:dyDescent="0.35">
      <c r="A518" s="554" t="s">
        <v>6072</v>
      </c>
      <c r="B518" s="554" t="s">
        <v>1720</v>
      </c>
      <c r="C518" s="554" t="s">
        <v>1721</v>
      </c>
      <c r="D518" s="554" t="s">
        <v>1696</v>
      </c>
      <c r="E518" s="554" t="s">
        <v>1101</v>
      </c>
      <c r="F518" s="554">
        <v>6</v>
      </c>
      <c r="G518" s="554" t="s">
        <v>1700</v>
      </c>
      <c r="H518" s="554" t="s">
        <v>1388</v>
      </c>
      <c r="J518" s="554" t="s">
        <v>61</v>
      </c>
      <c r="K518" s="554" t="s">
        <v>1100</v>
      </c>
      <c r="L518" s="554" t="s">
        <v>6350</v>
      </c>
      <c r="M518" s="554" t="s">
        <v>6735</v>
      </c>
    </row>
    <row r="519" spans="1:13" x14ac:dyDescent="0.35">
      <c r="A519" s="554" t="s">
        <v>6072</v>
      </c>
      <c r="B519" s="554" t="s">
        <v>1722</v>
      </c>
      <c r="C519" s="554" t="s">
        <v>1723</v>
      </c>
      <c r="D519" s="554" t="s">
        <v>1696</v>
      </c>
      <c r="E519" s="554" t="s">
        <v>1101</v>
      </c>
      <c r="F519" s="554">
        <v>1</v>
      </c>
      <c r="G519" s="554" t="s">
        <v>1347</v>
      </c>
      <c r="H519" s="554" t="s">
        <v>1713</v>
      </c>
      <c r="J519" s="554" t="s">
        <v>61</v>
      </c>
      <c r="K519" s="554" t="s">
        <v>1100</v>
      </c>
      <c r="L519" s="554" t="s">
        <v>2658</v>
      </c>
      <c r="M519" s="554" t="s">
        <v>6735</v>
      </c>
    </row>
    <row r="520" spans="1:13" x14ac:dyDescent="0.35">
      <c r="A520" s="554" t="s">
        <v>6072</v>
      </c>
      <c r="B520" s="554" t="s">
        <v>1722</v>
      </c>
      <c r="C520" s="554" t="s">
        <v>1723</v>
      </c>
      <c r="D520" s="554" t="s">
        <v>1696</v>
      </c>
      <c r="E520" s="554" t="s">
        <v>1101</v>
      </c>
      <c r="F520" s="554">
        <v>2</v>
      </c>
      <c r="G520" s="554" t="s">
        <v>1363</v>
      </c>
      <c r="H520" s="554" t="s">
        <v>1364</v>
      </c>
      <c r="J520" s="554" t="s">
        <v>61</v>
      </c>
      <c r="K520" s="554" t="s">
        <v>1100</v>
      </c>
      <c r="L520" s="554" t="s">
        <v>2658</v>
      </c>
      <c r="M520" s="554" t="s">
        <v>6735</v>
      </c>
    </row>
    <row r="521" spans="1:13" x14ac:dyDescent="0.35">
      <c r="A521" s="554" t="s">
        <v>6072</v>
      </c>
      <c r="B521" s="554" t="s">
        <v>1722</v>
      </c>
      <c r="C521" s="554" t="s">
        <v>1723</v>
      </c>
      <c r="D521" s="554" t="s">
        <v>1696</v>
      </c>
      <c r="E521" s="554" t="s">
        <v>61</v>
      </c>
      <c r="F521" s="554">
        <v>3</v>
      </c>
      <c r="G521" s="554" t="s">
        <v>1704</v>
      </c>
      <c r="H521" s="554" t="s">
        <v>1720</v>
      </c>
      <c r="J521" s="554" t="s">
        <v>1101</v>
      </c>
      <c r="K521" s="554" t="s">
        <v>1100</v>
      </c>
      <c r="L521" s="554" t="s">
        <v>2658</v>
      </c>
      <c r="M521" s="554" t="s">
        <v>6735</v>
      </c>
    </row>
    <row r="522" spans="1:13" x14ac:dyDescent="0.35">
      <c r="A522" s="554" t="s">
        <v>6072</v>
      </c>
      <c r="B522" s="554" t="s">
        <v>1724</v>
      </c>
      <c r="C522" s="554" t="s">
        <v>1725</v>
      </c>
      <c r="D522" s="554" t="s">
        <v>1696</v>
      </c>
      <c r="E522" s="554" t="s">
        <v>61</v>
      </c>
      <c r="F522" s="554">
        <v>1</v>
      </c>
      <c r="G522" s="554" t="s">
        <v>1368</v>
      </c>
      <c r="H522" s="554" t="s">
        <v>1317</v>
      </c>
      <c r="J522" s="554" t="s">
        <v>1101</v>
      </c>
      <c r="K522" s="554" t="s">
        <v>829</v>
      </c>
      <c r="L522" s="554" t="s">
        <v>6351</v>
      </c>
      <c r="M522" s="554" t="s">
        <v>6735</v>
      </c>
    </row>
    <row r="523" spans="1:13" x14ac:dyDescent="0.35">
      <c r="A523" s="554" t="s">
        <v>6072</v>
      </c>
      <c r="B523" s="554" t="s">
        <v>1724</v>
      </c>
      <c r="C523" s="554" t="s">
        <v>1725</v>
      </c>
      <c r="D523" s="554" t="s">
        <v>1696</v>
      </c>
      <c r="E523" s="554" t="s">
        <v>61</v>
      </c>
      <c r="F523" s="554">
        <v>2</v>
      </c>
      <c r="G523" s="554" t="s">
        <v>1369</v>
      </c>
      <c r="H523" s="554" t="s">
        <v>1344</v>
      </c>
      <c r="J523" s="554" t="s">
        <v>1101</v>
      </c>
      <c r="K523" s="554" t="s">
        <v>829</v>
      </c>
      <c r="L523" s="554" t="s">
        <v>6351</v>
      </c>
      <c r="M523" s="554" t="s">
        <v>6735</v>
      </c>
    </row>
    <row r="524" spans="1:13" x14ac:dyDescent="0.35">
      <c r="A524" s="554" t="s">
        <v>6072</v>
      </c>
      <c r="B524" s="554" t="s">
        <v>1724</v>
      </c>
      <c r="C524" s="554" t="s">
        <v>1725</v>
      </c>
      <c r="D524" s="554" t="s">
        <v>1696</v>
      </c>
      <c r="E524" s="554" t="s">
        <v>1101</v>
      </c>
      <c r="F524" s="554">
        <v>3</v>
      </c>
      <c r="G524" s="554" t="s">
        <v>1697</v>
      </c>
      <c r="H524" s="554" t="s">
        <v>1371</v>
      </c>
      <c r="J524" s="554" t="s">
        <v>61</v>
      </c>
      <c r="K524" s="554" t="s">
        <v>902</v>
      </c>
      <c r="L524" s="554" t="s">
        <v>6351</v>
      </c>
      <c r="M524" s="554" t="s">
        <v>6735</v>
      </c>
    </row>
    <row r="525" spans="1:13" x14ac:dyDescent="0.35">
      <c r="A525" s="554" t="s">
        <v>6072</v>
      </c>
      <c r="B525" s="554" t="s">
        <v>1724</v>
      </c>
      <c r="C525" s="554" t="s">
        <v>1725</v>
      </c>
      <c r="D525" s="554" t="s">
        <v>1696</v>
      </c>
      <c r="E525" s="554" t="s">
        <v>61</v>
      </c>
      <c r="F525" s="554">
        <v>4</v>
      </c>
      <c r="G525" s="554" t="s">
        <v>1699</v>
      </c>
      <c r="H525" s="554" t="s">
        <v>1390</v>
      </c>
      <c r="J525" s="554" t="s">
        <v>1101</v>
      </c>
      <c r="K525" s="554" t="s">
        <v>1100</v>
      </c>
      <c r="L525" s="554" t="s">
        <v>6351</v>
      </c>
      <c r="M525" s="554" t="s">
        <v>6735</v>
      </c>
    </row>
    <row r="526" spans="1:13" x14ac:dyDescent="0.35">
      <c r="A526" s="554" t="s">
        <v>6072</v>
      </c>
      <c r="B526" s="554" t="s">
        <v>1724</v>
      </c>
      <c r="C526" s="554" t="s">
        <v>1725</v>
      </c>
      <c r="D526" s="554" t="s">
        <v>1696</v>
      </c>
      <c r="E526" s="554" t="s">
        <v>1101</v>
      </c>
      <c r="F526" s="554">
        <v>5</v>
      </c>
      <c r="G526" s="554" t="s">
        <v>1698</v>
      </c>
      <c r="H526" s="554" t="s">
        <v>1388</v>
      </c>
      <c r="J526" s="554" t="s">
        <v>61</v>
      </c>
      <c r="K526" s="554" t="s">
        <v>1100</v>
      </c>
      <c r="L526" s="554" t="s">
        <v>6351</v>
      </c>
      <c r="M526" s="554" t="s">
        <v>6735</v>
      </c>
    </row>
    <row r="527" spans="1:13" x14ac:dyDescent="0.35">
      <c r="A527" s="554" t="s">
        <v>6072</v>
      </c>
      <c r="B527" s="554" t="s">
        <v>1724</v>
      </c>
      <c r="C527" s="554" t="s">
        <v>1725</v>
      </c>
      <c r="D527" s="554" t="s">
        <v>1696</v>
      </c>
      <c r="E527" s="554" t="s">
        <v>1101</v>
      </c>
      <c r="F527" s="554">
        <v>6</v>
      </c>
      <c r="G527" s="554" t="s">
        <v>1700</v>
      </c>
      <c r="H527" s="554" t="s">
        <v>1388</v>
      </c>
      <c r="J527" s="554" t="s">
        <v>61</v>
      </c>
      <c r="K527" s="554" t="s">
        <v>1100</v>
      </c>
      <c r="L527" s="554" t="s">
        <v>6351</v>
      </c>
      <c r="M527" s="554" t="s">
        <v>6735</v>
      </c>
    </row>
    <row r="528" spans="1:13" x14ac:dyDescent="0.35">
      <c r="A528" s="554" t="s">
        <v>6072</v>
      </c>
      <c r="B528" s="554" t="s">
        <v>1726</v>
      </c>
      <c r="C528" s="554" t="s">
        <v>1727</v>
      </c>
      <c r="D528" s="554" t="s">
        <v>1696</v>
      </c>
      <c r="E528" s="554" t="s">
        <v>1101</v>
      </c>
      <c r="F528" s="554">
        <v>1</v>
      </c>
      <c r="G528" s="554" t="s">
        <v>1347</v>
      </c>
      <c r="H528" s="554" t="s">
        <v>1713</v>
      </c>
      <c r="J528" s="554" t="s">
        <v>61</v>
      </c>
      <c r="K528" s="554" t="s">
        <v>1100</v>
      </c>
      <c r="L528" s="554" t="s">
        <v>2658</v>
      </c>
      <c r="M528" s="554" t="s">
        <v>6735</v>
      </c>
    </row>
    <row r="529" spans="1:13" x14ac:dyDescent="0.35">
      <c r="A529" s="554" t="s">
        <v>6072</v>
      </c>
      <c r="B529" s="554" t="s">
        <v>1726</v>
      </c>
      <c r="C529" s="554" t="s">
        <v>1727</v>
      </c>
      <c r="D529" s="554" t="s">
        <v>1696</v>
      </c>
      <c r="E529" s="554" t="s">
        <v>1101</v>
      </c>
      <c r="F529" s="554">
        <v>2</v>
      </c>
      <c r="G529" s="554" t="s">
        <v>1363</v>
      </c>
      <c r="H529" s="554" t="s">
        <v>1364</v>
      </c>
      <c r="J529" s="554" t="s">
        <v>61</v>
      </c>
      <c r="K529" s="554" t="s">
        <v>1100</v>
      </c>
      <c r="L529" s="554" t="s">
        <v>2658</v>
      </c>
      <c r="M529" s="554" t="s">
        <v>6735</v>
      </c>
    </row>
    <row r="530" spans="1:13" x14ac:dyDescent="0.35">
      <c r="A530" s="554" t="s">
        <v>6072</v>
      </c>
      <c r="B530" s="554" t="s">
        <v>1726</v>
      </c>
      <c r="C530" s="554" t="s">
        <v>1727</v>
      </c>
      <c r="D530" s="554" t="s">
        <v>1696</v>
      </c>
      <c r="E530" s="554" t="s">
        <v>61</v>
      </c>
      <c r="F530" s="554">
        <v>3</v>
      </c>
      <c r="G530" s="554" t="s">
        <v>1704</v>
      </c>
      <c r="H530" s="554" t="s">
        <v>1724</v>
      </c>
      <c r="J530" s="554" t="s">
        <v>1101</v>
      </c>
      <c r="K530" s="554" t="s">
        <v>1100</v>
      </c>
      <c r="L530" s="554" t="s">
        <v>2658</v>
      </c>
      <c r="M530" s="554" t="s">
        <v>6735</v>
      </c>
    </row>
    <row r="531" spans="1:13" x14ac:dyDescent="0.35">
      <c r="A531" s="554" t="s">
        <v>6072</v>
      </c>
      <c r="B531" s="554" t="s">
        <v>1728</v>
      </c>
      <c r="C531" s="554" t="s">
        <v>1729</v>
      </c>
      <c r="D531" s="554" t="s">
        <v>1696</v>
      </c>
      <c r="E531" s="554" t="s">
        <v>61</v>
      </c>
      <c r="F531" s="554">
        <v>1</v>
      </c>
      <c r="G531" s="554" t="s">
        <v>1368</v>
      </c>
      <c r="H531" s="554" t="s">
        <v>1317</v>
      </c>
      <c r="J531" s="554" t="s">
        <v>1101</v>
      </c>
      <c r="K531" s="554" t="s">
        <v>832</v>
      </c>
      <c r="L531" s="554" t="s">
        <v>6353</v>
      </c>
      <c r="M531" s="554" t="s">
        <v>6735</v>
      </c>
    </row>
    <row r="532" spans="1:13" x14ac:dyDescent="0.35">
      <c r="A532" s="554" t="s">
        <v>6072</v>
      </c>
      <c r="B532" s="554" t="s">
        <v>1728</v>
      </c>
      <c r="C532" s="554" t="s">
        <v>1729</v>
      </c>
      <c r="D532" s="554" t="s">
        <v>1696</v>
      </c>
      <c r="E532" s="554" t="s">
        <v>61</v>
      </c>
      <c r="F532" s="554">
        <v>2</v>
      </c>
      <c r="G532" s="554" t="s">
        <v>1369</v>
      </c>
      <c r="H532" s="554" t="s">
        <v>1344</v>
      </c>
      <c r="J532" s="554" t="s">
        <v>1101</v>
      </c>
      <c r="K532" s="554" t="s">
        <v>832</v>
      </c>
      <c r="L532" s="554" t="s">
        <v>6353</v>
      </c>
      <c r="M532" s="554" t="s">
        <v>6735</v>
      </c>
    </row>
    <row r="533" spans="1:13" x14ac:dyDescent="0.35">
      <c r="A533" s="554" t="s">
        <v>6072</v>
      </c>
      <c r="B533" s="554" t="s">
        <v>1728</v>
      </c>
      <c r="C533" s="554" t="s">
        <v>1729</v>
      </c>
      <c r="D533" s="554" t="s">
        <v>1696</v>
      </c>
      <c r="E533" s="554" t="s">
        <v>1101</v>
      </c>
      <c r="F533" s="554">
        <v>3</v>
      </c>
      <c r="G533" s="554" t="s">
        <v>1377</v>
      </c>
      <c r="H533" s="554" t="s">
        <v>1371</v>
      </c>
      <c r="J533" s="554" t="s">
        <v>61</v>
      </c>
      <c r="K533" s="554" t="s">
        <v>905</v>
      </c>
      <c r="L533" s="554" t="s">
        <v>6353</v>
      </c>
      <c r="M533" s="554" t="s">
        <v>6735</v>
      </c>
    </row>
    <row r="534" spans="1:13" x14ac:dyDescent="0.35">
      <c r="A534" s="554" t="s">
        <v>6072</v>
      </c>
      <c r="B534" s="554" t="s">
        <v>1728</v>
      </c>
      <c r="C534" s="554" t="s">
        <v>1729</v>
      </c>
      <c r="D534" s="554" t="s">
        <v>1696</v>
      </c>
      <c r="E534" s="554" t="s">
        <v>61</v>
      </c>
      <c r="F534" s="554">
        <v>4</v>
      </c>
      <c r="G534" s="554" t="s">
        <v>1699</v>
      </c>
      <c r="H534" s="554" t="s">
        <v>1390</v>
      </c>
      <c r="J534" s="554" t="s">
        <v>1101</v>
      </c>
      <c r="K534" s="554" t="s">
        <v>1100</v>
      </c>
      <c r="L534" s="554" t="s">
        <v>6353</v>
      </c>
      <c r="M534" s="554" t="s">
        <v>6735</v>
      </c>
    </row>
    <row r="535" spans="1:13" x14ac:dyDescent="0.35">
      <c r="A535" s="554" t="s">
        <v>6072</v>
      </c>
      <c r="B535" s="554" t="s">
        <v>1728</v>
      </c>
      <c r="C535" s="554" t="s">
        <v>1729</v>
      </c>
      <c r="D535" s="554" t="s">
        <v>1696</v>
      </c>
      <c r="E535" s="554" t="s">
        <v>1101</v>
      </c>
      <c r="F535" s="554">
        <v>5</v>
      </c>
      <c r="G535" s="554" t="s">
        <v>1698</v>
      </c>
      <c r="H535" s="554" t="s">
        <v>1388</v>
      </c>
      <c r="J535" s="554" t="s">
        <v>61</v>
      </c>
      <c r="K535" s="554" t="s">
        <v>1100</v>
      </c>
      <c r="L535" s="554" t="s">
        <v>6353</v>
      </c>
      <c r="M535" s="554" t="s">
        <v>6735</v>
      </c>
    </row>
    <row r="536" spans="1:13" x14ac:dyDescent="0.35">
      <c r="A536" s="554" t="s">
        <v>6072</v>
      </c>
      <c r="B536" s="554" t="s">
        <v>1728</v>
      </c>
      <c r="C536" s="554" t="s">
        <v>1729</v>
      </c>
      <c r="D536" s="554" t="s">
        <v>1696</v>
      </c>
      <c r="E536" s="554" t="s">
        <v>1101</v>
      </c>
      <c r="F536" s="554">
        <v>6</v>
      </c>
      <c r="G536" s="554" t="s">
        <v>1700</v>
      </c>
      <c r="H536" s="554" t="s">
        <v>1388</v>
      </c>
      <c r="J536" s="554" t="s">
        <v>61</v>
      </c>
      <c r="K536" s="554" t="s">
        <v>1100</v>
      </c>
      <c r="L536" s="554" t="s">
        <v>6353</v>
      </c>
      <c r="M536" s="554" t="s">
        <v>6735</v>
      </c>
    </row>
    <row r="537" spans="1:13" x14ac:dyDescent="0.35">
      <c r="A537" s="554" t="s">
        <v>6072</v>
      </c>
      <c r="B537" s="554" t="s">
        <v>1730</v>
      </c>
      <c r="C537" s="554" t="s">
        <v>1731</v>
      </c>
      <c r="D537" s="554" t="s">
        <v>1696</v>
      </c>
      <c r="E537" s="554" t="s">
        <v>1101</v>
      </c>
      <c r="F537" s="554">
        <v>1</v>
      </c>
      <c r="G537" s="554" t="s">
        <v>1347</v>
      </c>
      <c r="H537" s="554" t="s">
        <v>1732</v>
      </c>
      <c r="J537" s="554" t="s">
        <v>61</v>
      </c>
      <c r="K537" s="554" t="s">
        <v>1100</v>
      </c>
      <c r="L537" s="554" t="s">
        <v>2658</v>
      </c>
      <c r="M537" s="554" t="s">
        <v>6735</v>
      </c>
    </row>
    <row r="538" spans="1:13" x14ac:dyDescent="0.35">
      <c r="A538" s="554" t="s">
        <v>6072</v>
      </c>
      <c r="B538" s="554" t="s">
        <v>1730</v>
      </c>
      <c r="C538" s="554" t="s">
        <v>1731</v>
      </c>
      <c r="D538" s="554" t="s">
        <v>1696</v>
      </c>
      <c r="E538" s="554" t="s">
        <v>1101</v>
      </c>
      <c r="F538" s="554">
        <v>2</v>
      </c>
      <c r="G538" s="554" t="s">
        <v>1363</v>
      </c>
      <c r="H538" s="554" t="s">
        <v>1364</v>
      </c>
      <c r="J538" s="554" t="s">
        <v>61</v>
      </c>
      <c r="K538" s="554" t="s">
        <v>1100</v>
      </c>
      <c r="L538" s="554" t="s">
        <v>2658</v>
      </c>
      <c r="M538" s="554" t="s">
        <v>6735</v>
      </c>
    </row>
    <row r="539" spans="1:13" x14ac:dyDescent="0.35">
      <c r="A539" s="554" t="s">
        <v>6072</v>
      </c>
      <c r="B539" s="554" t="s">
        <v>1730</v>
      </c>
      <c r="C539" s="554" t="s">
        <v>1731</v>
      </c>
      <c r="D539" s="554" t="s">
        <v>1696</v>
      </c>
      <c r="E539" s="554" t="s">
        <v>61</v>
      </c>
      <c r="F539" s="554">
        <v>3</v>
      </c>
      <c r="G539" s="554" t="s">
        <v>1704</v>
      </c>
      <c r="H539" s="554" t="s">
        <v>1728</v>
      </c>
      <c r="J539" s="554" t="s">
        <v>1101</v>
      </c>
      <c r="K539" s="554" t="s">
        <v>1100</v>
      </c>
      <c r="L539" s="554" t="s">
        <v>2658</v>
      </c>
      <c r="M539" s="554" t="s">
        <v>6735</v>
      </c>
    </row>
    <row r="540" spans="1:13" x14ac:dyDescent="0.35">
      <c r="A540" s="554" t="s">
        <v>6072</v>
      </c>
      <c r="B540" s="554" t="s">
        <v>1733</v>
      </c>
      <c r="C540" s="554" t="s">
        <v>1734</v>
      </c>
      <c r="D540" s="554" t="s">
        <v>1341</v>
      </c>
      <c r="E540" s="554" t="s">
        <v>61</v>
      </c>
      <c r="F540" s="554">
        <v>1</v>
      </c>
      <c r="G540" s="554" t="s">
        <v>1368</v>
      </c>
      <c r="H540" s="554" t="s">
        <v>1317</v>
      </c>
      <c r="J540" s="554" t="s">
        <v>1101</v>
      </c>
      <c r="K540" s="554" t="s">
        <v>834</v>
      </c>
      <c r="L540" s="554" t="s">
        <v>6354</v>
      </c>
      <c r="M540" s="554" t="s">
        <v>6735</v>
      </c>
    </row>
    <row r="541" spans="1:13" x14ac:dyDescent="0.35">
      <c r="A541" s="554" t="s">
        <v>6072</v>
      </c>
      <c r="B541" s="554" t="s">
        <v>1733</v>
      </c>
      <c r="C541" s="554" t="s">
        <v>1734</v>
      </c>
      <c r="D541" s="554" t="s">
        <v>1341</v>
      </c>
      <c r="E541" s="554" t="s">
        <v>61</v>
      </c>
      <c r="F541" s="554">
        <v>2</v>
      </c>
      <c r="G541" s="554" t="s">
        <v>1369</v>
      </c>
      <c r="H541" s="554" t="s">
        <v>1344</v>
      </c>
      <c r="J541" s="554" t="s">
        <v>1101</v>
      </c>
      <c r="K541" s="554" t="s">
        <v>834</v>
      </c>
      <c r="L541" s="554" t="s">
        <v>6354</v>
      </c>
      <c r="M541" s="554" t="s">
        <v>6735</v>
      </c>
    </row>
    <row r="542" spans="1:13" x14ac:dyDescent="0.35">
      <c r="A542" s="554" t="s">
        <v>6072</v>
      </c>
      <c r="B542" s="554" t="s">
        <v>1733</v>
      </c>
      <c r="C542" s="554" t="s">
        <v>1734</v>
      </c>
      <c r="D542" s="554" t="s">
        <v>1341</v>
      </c>
      <c r="E542" s="554" t="s">
        <v>1101</v>
      </c>
      <c r="F542" s="554">
        <v>3</v>
      </c>
      <c r="G542" s="554" t="s">
        <v>1377</v>
      </c>
      <c r="H542" s="554" t="s">
        <v>1371</v>
      </c>
      <c r="J542" s="554" t="s">
        <v>61</v>
      </c>
      <c r="K542" s="554" t="s">
        <v>907</v>
      </c>
      <c r="L542" s="554" t="s">
        <v>6354</v>
      </c>
      <c r="M542" s="554" t="s">
        <v>6735</v>
      </c>
    </row>
    <row r="543" spans="1:13" x14ac:dyDescent="0.35">
      <c r="A543" s="554" t="s">
        <v>6072</v>
      </c>
      <c r="B543" s="554" t="s">
        <v>1733</v>
      </c>
      <c r="C543" s="554" t="s">
        <v>1734</v>
      </c>
      <c r="D543" s="554" t="s">
        <v>1341</v>
      </c>
      <c r="E543" s="554" t="s">
        <v>61</v>
      </c>
      <c r="F543" s="554">
        <v>4</v>
      </c>
      <c r="G543" s="554" t="s">
        <v>1735</v>
      </c>
      <c r="H543" s="554" t="s">
        <v>1390</v>
      </c>
      <c r="J543" s="554" t="s">
        <v>1101</v>
      </c>
      <c r="K543" s="554" t="s">
        <v>1100</v>
      </c>
      <c r="L543" s="554" t="s">
        <v>6354</v>
      </c>
      <c r="M543" s="554" t="s">
        <v>6735</v>
      </c>
    </row>
    <row r="544" spans="1:13" x14ac:dyDescent="0.35">
      <c r="A544" s="554" t="s">
        <v>6072</v>
      </c>
      <c r="B544" s="554" t="s">
        <v>1733</v>
      </c>
      <c r="C544" s="554" t="s">
        <v>1734</v>
      </c>
      <c r="D544" s="554" t="s">
        <v>1341</v>
      </c>
      <c r="E544" s="554" t="s">
        <v>1101</v>
      </c>
      <c r="F544" s="554">
        <v>5</v>
      </c>
      <c r="G544" s="554" t="s">
        <v>1698</v>
      </c>
      <c r="H544" s="554" t="s">
        <v>1388</v>
      </c>
      <c r="J544" s="554" t="s">
        <v>61</v>
      </c>
      <c r="K544" s="554" t="s">
        <v>1100</v>
      </c>
      <c r="L544" s="554" t="s">
        <v>6354</v>
      </c>
      <c r="M544" s="554" t="s">
        <v>6735</v>
      </c>
    </row>
    <row r="545" spans="1:13" x14ac:dyDescent="0.35">
      <c r="A545" s="554" t="s">
        <v>6072</v>
      </c>
      <c r="B545" s="554" t="s">
        <v>1733</v>
      </c>
      <c r="C545" s="554" t="s">
        <v>1734</v>
      </c>
      <c r="D545" s="554" t="s">
        <v>1341</v>
      </c>
      <c r="E545" s="554" t="s">
        <v>1101</v>
      </c>
      <c r="F545" s="554">
        <v>6</v>
      </c>
      <c r="G545" s="554" t="s">
        <v>1700</v>
      </c>
      <c r="H545" s="554" t="s">
        <v>1388</v>
      </c>
      <c r="J545" s="554" t="s">
        <v>61</v>
      </c>
      <c r="K545" s="554" t="s">
        <v>1100</v>
      </c>
      <c r="L545" s="554" t="s">
        <v>6354</v>
      </c>
      <c r="M545" s="554" t="s">
        <v>6735</v>
      </c>
    </row>
    <row r="546" spans="1:13" x14ac:dyDescent="0.35">
      <c r="A546" s="554" t="s">
        <v>6072</v>
      </c>
      <c r="B546" s="554" t="s">
        <v>1736</v>
      </c>
      <c r="C546" s="554" t="s">
        <v>849</v>
      </c>
      <c r="D546" s="554" t="s">
        <v>1341</v>
      </c>
      <c r="E546" s="554" t="s">
        <v>61</v>
      </c>
      <c r="F546" s="554">
        <v>1</v>
      </c>
      <c r="G546" s="554" t="s">
        <v>1342</v>
      </c>
      <c r="H546" s="554" t="s">
        <v>1317</v>
      </c>
      <c r="J546" s="554" t="s">
        <v>1101</v>
      </c>
      <c r="K546" s="554" t="s">
        <v>848</v>
      </c>
      <c r="L546" s="554" t="s">
        <v>6355</v>
      </c>
      <c r="M546" s="554" t="s">
        <v>6735</v>
      </c>
    </row>
    <row r="547" spans="1:13" x14ac:dyDescent="0.35">
      <c r="A547" s="554" t="s">
        <v>6072</v>
      </c>
      <c r="B547" s="554" t="s">
        <v>1736</v>
      </c>
      <c r="C547" s="554" t="s">
        <v>849</v>
      </c>
      <c r="D547" s="554" t="s">
        <v>1341</v>
      </c>
      <c r="E547" s="554" t="s">
        <v>61</v>
      </c>
      <c r="F547" s="554">
        <v>2</v>
      </c>
      <c r="G547" s="554" t="s">
        <v>1343</v>
      </c>
      <c r="H547" s="554" t="s">
        <v>1344</v>
      </c>
      <c r="J547" s="554" t="s">
        <v>1101</v>
      </c>
      <c r="K547" s="554" t="s">
        <v>848</v>
      </c>
      <c r="L547" s="554" t="s">
        <v>6355</v>
      </c>
      <c r="M547" s="554" t="s">
        <v>6735</v>
      </c>
    </row>
    <row r="548" spans="1:13" x14ac:dyDescent="0.35">
      <c r="A548" s="554" t="s">
        <v>6072</v>
      </c>
      <c r="B548" s="554" t="s">
        <v>1737</v>
      </c>
      <c r="C548" s="554" t="s">
        <v>1738</v>
      </c>
      <c r="D548" s="554" t="s">
        <v>1341</v>
      </c>
      <c r="E548" s="554" t="s">
        <v>1101</v>
      </c>
      <c r="F548" s="554">
        <v>1</v>
      </c>
      <c r="G548" s="554" t="s">
        <v>1600</v>
      </c>
      <c r="H548" s="554" t="s">
        <v>1732</v>
      </c>
      <c r="J548" s="554" t="s">
        <v>61</v>
      </c>
      <c r="K548" s="554" t="s">
        <v>1100</v>
      </c>
      <c r="L548" s="554" t="s">
        <v>2658</v>
      </c>
      <c r="M548" s="554" t="s">
        <v>6735</v>
      </c>
    </row>
    <row r="549" spans="1:13" x14ac:dyDescent="0.35">
      <c r="A549" s="554" t="s">
        <v>6072</v>
      </c>
      <c r="B549" s="554" t="s">
        <v>1737</v>
      </c>
      <c r="C549" s="554" t="s">
        <v>1738</v>
      </c>
      <c r="D549" s="554" t="s">
        <v>1341</v>
      </c>
      <c r="E549" s="554" t="s">
        <v>1101</v>
      </c>
      <c r="F549" s="554">
        <v>2</v>
      </c>
      <c r="G549" s="554" t="s">
        <v>1602</v>
      </c>
      <c r="H549" s="554" t="s">
        <v>1364</v>
      </c>
      <c r="J549" s="554" t="s">
        <v>61</v>
      </c>
      <c r="K549" s="554" t="s">
        <v>1100</v>
      </c>
      <c r="L549" s="554" t="s">
        <v>2658</v>
      </c>
      <c r="M549" s="554" t="s">
        <v>6735</v>
      </c>
    </row>
    <row r="550" spans="1:13" x14ac:dyDescent="0.35">
      <c r="A550" s="554" t="s">
        <v>6072</v>
      </c>
      <c r="B550" s="554" t="s">
        <v>1739</v>
      </c>
      <c r="C550" s="554" t="s">
        <v>1740</v>
      </c>
      <c r="D550" s="554" t="s">
        <v>1341</v>
      </c>
      <c r="E550" s="554" t="s">
        <v>1101</v>
      </c>
      <c r="F550" s="554">
        <v>1</v>
      </c>
      <c r="G550" s="554" t="s">
        <v>1347</v>
      </c>
      <c r="H550" s="554" t="s">
        <v>1732</v>
      </c>
      <c r="J550" s="554" t="s">
        <v>61</v>
      </c>
      <c r="K550" s="554" t="s">
        <v>1100</v>
      </c>
      <c r="L550" s="554" t="s">
        <v>2658</v>
      </c>
      <c r="M550" s="554" t="s">
        <v>6735</v>
      </c>
    </row>
    <row r="551" spans="1:13" x14ac:dyDescent="0.35">
      <c r="A551" s="554" t="s">
        <v>6072</v>
      </c>
      <c r="B551" s="554" t="s">
        <v>1739</v>
      </c>
      <c r="C551" s="554" t="s">
        <v>1740</v>
      </c>
      <c r="D551" s="554" t="s">
        <v>1341</v>
      </c>
      <c r="E551" s="554" t="s">
        <v>1101</v>
      </c>
      <c r="F551" s="554">
        <v>2</v>
      </c>
      <c r="G551" s="554" t="s">
        <v>1363</v>
      </c>
      <c r="H551" s="554" t="s">
        <v>1364</v>
      </c>
      <c r="J551" s="554" t="s">
        <v>61</v>
      </c>
      <c r="K551" s="554" t="s">
        <v>1100</v>
      </c>
      <c r="L551" s="554" t="s">
        <v>2658</v>
      </c>
      <c r="M551" s="554" t="s">
        <v>6735</v>
      </c>
    </row>
    <row r="552" spans="1:13" x14ac:dyDescent="0.35">
      <c r="A552" s="554" t="s">
        <v>6072</v>
      </c>
      <c r="B552" s="554" t="s">
        <v>1741</v>
      </c>
      <c r="C552" s="554" t="s">
        <v>1742</v>
      </c>
      <c r="D552" s="554" t="s">
        <v>1341</v>
      </c>
      <c r="E552" s="554" t="s">
        <v>61</v>
      </c>
      <c r="F552" s="554">
        <v>1</v>
      </c>
      <c r="G552" s="554" t="s">
        <v>1368</v>
      </c>
      <c r="H552" s="554" t="s">
        <v>1317</v>
      </c>
      <c r="J552" s="554" t="s">
        <v>1101</v>
      </c>
      <c r="K552" s="554" t="s">
        <v>836</v>
      </c>
      <c r="L552" s="554" t="s">
        <v>6356</v>
      </c>
      <c r="M552" s="554" t="s">
        <v>6735</v>
      </c>
    </row>
    <row r="553" spans="1:13" x14ac:dyDescent="0.35">
      <c r="A553" s="554" t="s">
        <v>6072</v>
      </c>
      <c r="B553" s="554" t="s">
        <v>1741</v>
      </c>
      <c r="C553" s="554" t="s">
        <v>1742</v>
      </c>
      <c r="D553" s="554" t="s">
        <v>1341</v>
      </c>
      <c r="E553" s="554" t="s">
        <v>61</v>
      </c>
      <c r="F553" s="554">
        <v>2</v>
      </c>
      <c r="G553" s="554" t="s">
        <v>1369</v>
      </c>
      <c r="H553" s="554" t="s">
        <v>1344</v>
      </c>
      <c r="J553" s="554" t="s">
        <v>1101</v>
      </c>
      <c r="K553" s="554" t="s">
        <v>836</v>
      </c>
      <c r="L553" s="554" t="s">
        <v>6356</v>
      </c>
      <c r="M553" s="554" t="s">
        <v>6735</v>
      </c>
    </row>
    <row r="554" spans="1:13" x14ac:dyDescent="0.35">
      <c r="A554" s="554" t="s">
        <v>6072</v>
      </c>
      <c r="B554" s="554" t="s">
        <v>1741</v>
      </c>
      <c r="C554" s="554" t="s">
        <v>1742</v>
      </c>
      <c r="D554" s="554" t="s">
        <v>1341</v>
      </c>
      <c r="E554" s="554" t="s">
        <v>1101</v>
      </c>
      <c r="F554" s="554">
        <v>3</v>
      </c>
      <c r="G554" s="554" t="s">
        <v>1377</v>
      </c>
      <c r="H554" s="554" t="s">
        <v>1371</v>
      </c>
      <c r="J554" s="554" t="s">
        <v>61</v>
      </c>
      <c r="K554" s="554" t="s">
        <v>909</v>
      </c>
      <c r="L554" s="554" t="s">
        <v>6356</v>
      </c>
      <c r="M554" s="554" t="s">
        <v>6735</v>
      </c>
    </row>
    <row r="555" spans="1:13" x14ac:dyDescent="0.35">
      <c r="A555" s="554" t="s">
        <v>6072</v>
      </c>
      <c r="B555" s="554" t="s">
        <v>1741</v>
      </c>
      <c r="C555" s="554" t="s">
        <v>1742</v>
      </c>
      <c r="D555" s="554" t="s">
        <v>1341</v>
      </c>
      <c r="E555" s="554" t="s">
        <v>61</v>
      </c>
      <c r="F555" s="554">
        <v>4</v>
      </c>
      <c r="G555" s="554" t="s">
        <v>1699</v>
      </c>
      <c r="H555" s="554" t="s">
        <v>1390</v>
      </c>
      <c r="J555" s="554" t="s">
        <v>1101</v>
      </c>
      <c r="K555" s="554" t="s">
        <v>1100</v>
      </c>
      <c r="L555" s="554" t="s">
        <v>6356</v>
      </c>
      <c r="M555" s="554" t="s">
        <v>6735</v>
      </c>
    </row>
    <row r="556" spans="1:13" x14ac:dyDescent="0.35">
      <c r="A556" s="554" t="s">
        <v>6072</v>
      </c>
      <c r="B556" s="554" t="s">
        <v>1741</v>
      </c>
      <c r="C556" s="554" t="s">
        <v>1742</v>
      </c>
      <c r="D556" s="554" t="s">
        <v>1341</v>
      </c>
      <c r="E556" s="554" t="s">
        <v>1101</v>
      </c>
      <c r="F556" s="554">
        <v>5</v>
      </c>
      <c r="G556" s="554" t="s">
        <v>1698</v>
      </c>
      <c r="H556" s="554" t="s">
        <v>1388</v>
      </c>
      <c r="J556" s="554" t="s">
        <v>61</v>
      </c>
      <c r="K556" s="554" t="s">
        <v>1100</v>
      </c>
      <c r="L556" s="554" t="s">
        <v>6356</v>
      </c>
      <c r="M556" s="554" t="s">
        <v>6735</v>
      </c>
    </row>
    <row r="557" spans="1:13" x14ac:dyDescent="0.35">
      <c r="A557" s="554" t="s">
        <v>6072</v>
      </c>
      <c r="B557" s="554" t="s">
        <v>1741</v>
      </c>
      <c r="C557" s="554" t="s">
        <v>1742</v>
      </c>
      <c r="D557" s="554" t="s">
        <v>1341</v>
      </c>
      <c r="E557" s="554" t="s">
        <v>1101</v>
      </c>
      <c r="F557" s="554">
        <v>6</v>
      </c>
      <c r="G557" s="554" t="s">
        <v>1743</v>
      </c>
      <c r="H557" s="554" t="s">
        <v>1388</v>
      </c>
      <c r="J557" s="554" t="s">
        <v>61</v>
      </c>
      <c r="K557" s="554" t="s">
        <v>1100</v>
      </c>
      <c r="L557" s="554" t="s">
        <v>6356</v>
      </c>
      <c r="M557" s="554" t="s">
        <v>6735</v>
      </c>
    </row>
    <row r="558" spans="1:13" x14ac:dyDescent="0.35">
      <c r="A558" s="554" t="s">
        <v>6072</v>
      </c>
      <c r="B558" s="554" t="s">
        <v>1744</v>
      </c>
      <c r="C558" s="554" t="s">
        <v>851</v>
      </c>
      <c r="D558" s="554" t="s">
        <v>1341</v>
      </c>
      <c r="E558" s="554" t="s">
        <v>61</v>
      </c>
      <c r="F558" s="554">
        <v>1</v>
      </c>
      <c r="G558" s="554" t="s">
        <v>1342</v>
      </c>
      <c r="H558" s="554" t="s">
        <v>1317</v>
      </c>
      <c r="J558" s="554" t="s">
        <v>1101</v>
      </c>
      <c r="K558" s="554" t="s">
        <v>850</v>
      </c>
      <c r="L558" s="554" t="s">
        <v>6357</v>
      </c>
      <c r="M558" s="554" t="s">
        <v>6735</v>
      </c>
    </row>
    <row r="559" spans="1:13" x14ac:dyDescent="0.35">
      <c r="A559" s="554" t="s">
        <v>6072</v>
      </c>
      <c r="B559" s="554" t="s">
        <v>1744</v>
      </c>
      <c r="C559" s="554" t="s">
        <v>851</v>
      </c>
      <c r="D559" s="554" t="s">
        <v>1341</v>
      </c>
      <c r="E559" s="554" t="s">
        <v>61</v>
      </c>
      <c r="F559" s="554">
        <v>2</v>
      </c>
      <c r="G559" s="554" t="s">
        <v>1343</v>
      </c>
      <c r="H559" s="554" t="s">
        <v>1344</v>
      </c>
      <c r="J559" s="554" t="s">
        <v>1101</v>
      </c>
      <c r="K559" s="554" t="s">
        <v>850</v>
      </c>
      <c r="L559" s="554" t="s">
        <v>6357</v>
      </c>
      <c r="M559" s="554" t="s">
        <v>6735</v>
      </c>
    </row>
    <row r="560" spans="1:13" x14ac:dyDescent="0.35">
      <c r="A560" s="554" t="s">
        <v>6072</v>
      </c>
      <c r="B560" s="554" t="s">
        <v>1745</v>
      </c>
      <c r="C560" s="554" t="s">
        <v>1746</v>
      </c>
      <c r="D560" s="554" t="s">
        <v>1341</v>
      </c>
      <c r="E560" s="554" t="s">
        <v>1101</v>
      </c>
      <c r="F560" s="554">
        <v>1</v>
      </c>
      <c r="G560" s="554" t="s">
        <v>1600</v>
      </c>
      <c r="H560" s="554" t="s">
        <v>1732</v>
      </c>
      <c r="J560" s="554" t="s">
        <v>61</v>
      </c>
      <c r="K560" s="554" t="s">
        <v>1100</v>
      </c>
      <c r="L560" s="554" t="s">
        <v>2658</v>
      </c>
      <c r="M560" s="554" t="s">
        <v>6735</v>
      </c>
    </row>
    <row r="561" spans="1:13" x14ac:dyDescent="0.35">
      <c r="A561" s="554" t="s">
        <v>6072</v>
      </c>
      <c r="B561" s="554" t="s">
        <v>1745</v>
      </c>
      <c r="C561" s="554" t="s">
        <v>1746</v>
      </c>
      <c r="D561" s="554" t="s">
        <v>1341</v>
      </c>
      <c r="E561" s="554" t="s">
        <v>1101</v>
      </c>
      <c r="F561" s="554">
        <v>2</v>
      </c>
      <c r="G561" s="554" t="s">
        <v>1602</v>
      </c>
      <c r="H561" s="554" t="s">
        <v>1364</v>
      </c>
      <c r="J561" s="554" t="s">
        <v>61</v>
      </c>
      <c r="K561" s="554" t="s">
        <v>1100</v>
      </c>
      <c r="L561" s="554" t="s">
        <v>2658</v>
      </c>
      <c r="M561" s="554" t="s">
        <v>6735</v>
      </c>
    </row>
    <row r="562" spans="1:13" x14ac:dyDescent="0.35">
      <c r="A562" s="554" t="s">
        <v>6072</v>
      </c>
      <c r="B562" s="554" t="s">
        <v>1747</v>
      </c>
      <c r="C562" s="554" t="s">
        <v>1748</v>
      </c>
      <c r="D562" s="554" t="s">
        <v>1341</v>
      </c>
      <c r="E562" s="554" t="s">
        <v>1101</v>
      </c>
      <c r="F562" s="554">
        <v>1</v>
      </c>
      <c r="G562" s="554" t="s">
        <v>1347</v>
      </c>
      <c r="H562" s="554" t="s">
        <v>1732</v>
      </c>
      <c r="J562" s="554" t="s">
        <v>61</v>
      </c>
      <c r="K562" s="554" t="s">
        <v>1100</v>
      </c>
      <c r="L562" s="554" t="s">
        <v>2658</v>
      </c>
      <c r="M562" s="554" t="s">
        <v>6735</v>
      </c>
    </row>
    <row r="563" spans="1:13" x14ac:dyDescent="0.35">
      <c r="A563" s="554" t="s">
        <v>6072</v>
      </c>
      <c r="B563" s="554" t="s">
        <v>1747</v>
      </c>
      <c r="C563" s="554" t="s">
        <v>1748</v>
      </c>
      <c r="D563" s="554" t="s">
        <v>1341</v>
      </c>
      <c r="E563" s="554" t="s">
        <v>1101</v>
      </c>
      <c r="F563" s="554">
        <v>2</v>
      </c>
      <c r="G563" s="554" t="s">
        <v>1363</v>
      </c>
      <c r="H563" s="554" t="s">
        <v>1364</v>
      </c>
      <c r="J563" s="554" t="s">
        <v>61</v>
      </c>
      <c r="K563" s="554" t="s">
        <v>1100</v>
      </c>
      <c r="L563" s="554" t="s">
        <v>2658</v>
      </c>
      <c r="M563" s="554" t="s">
        <v>6735</v>
      </c>
    </row>
    <row r="564" spans="1:13" x14ac:dyDescent="0.35">
      <c r="A564" s="554" t="s">
        <v>6072</v>
      </c>
      <c r="B564" s="554" t="s">
        <v>1749</v>
      </c>
      <c r="C564" s="554" t="s">
        <v>1750</v>
      </c>
      <c r="D564" s="554" t="s">
        <v>1341</v>
      </c>
      <c r="E564" s="554" t="s">
        <v>61</v>
      </c>
      <c r="F564" s="554">
        <v>1</v>
      </c>
      <c r="G564" s="554" t="s">
        <v>1368</v>
      </c>
      <c r="H564" s="554" t="s">
        <v>1317</v>
      </c>
      <c r="J564" s="554" t="s">
        <v>1101</v>
      </c>
      <c r="K564" s="554" t="s">
        <v>839</v>
      </c>
      <c r="L564" s="554" t="s">
        <v>6359</v>
      </c>
      <c r="M564" s="554" t="s">
        <v>6735</v>
      </c>
    </row>
    <row r="565" spans="1:13" x14ac:dyDescent="0.35">
      <c r="A565" s="554" t="s">
        <v>6072</v>
      </c>
      <c r="B565" s="554" t="s">
        <v>1749</v>
      </c>
      <c r="C565" s="554" t="s">
        <v>1750</v>
      </c>
      <c r="D565" s="554" t="s">
        <v>1341</v>
      </c>
      <c r="E565" s="554" t="s">
        <v>61</v>
      </c>
      <c r="F565" s="554">
        <v>2</v>
      </c>
      <c r="G565" s="554" t="s">
        <v>1369</v>
      </c>
      <c r="H565" s="554" t="s">
        <v>1344</v>
      </c>
      <c r="J565" s="554" t="s">
        <v>1101</v>
      </c>
      <c r="K565" s="554" t="s">
        <v>839</v>
      </c>
      <c r="L565" s="554" t="s">
        <v>6359</v>
      </c>
      <c r="M565" s="554" t="s">
        <v>6735</v>
      </c>
    </row>
    <row r="566" spans="1:13" x14ac:dyDescent="0.35">
      <c r="A566" s="554" t="s">
        <v>6072</v>
      </c>
      <c r="B566" s="554" t="s">
        <v>1749</v>
      </c>
      <c r="C566" s="554" t="s">
        <v>1750</v>
      </c>
      <c r="D566" s="554" t="s">
        <v>1341</v>
      </c>
      <c r="E566" s="554" t="s">
        <v>1101</v>
      </c>
      <c r="F566" s="554">
        <v>3</v>
      </c>
      <c r="G566" s="554" t="s">
        <v>1377</v>
      </c>
      <c r="H566" s="554" t="s">
        <v>1371</v>
      </c>
      <c r="J566" s="554" t="s">
        <v>61</v>
      </c>
      <c r="K566" s="554" t="s">
        <v>912</v>
      </c>
      <c r="L566" s="554" t="s">
        <v>6359</v>
      </c>
      <c r="M566" s="554" t="s">
        <v>6735</v>
      </c>
    </row>
    <row r="567" spans="1:13" x14ac:dyDescent="0.35">
      <c r="A567" s="554" t="s">
        <v>6072</v>
      </c>
      <c r="B567" s="554" t="s">
        <v>1749</v>
      </c>
      <c r="C567" s="554" t="s">
        <v>1750</v>
      </c>
      <c r="D567" s="554" t="s">
        <v>1341</v>
      </c>
      <c r="E567" s="554" t="s">
        <v>61</v>
      </c>
      <c r="F567" s="554">
        <v>4</v>
      </c>
      <c r="G567" s="554" t="s">
        <v>1699</v>
      </c>
      <c r="H567" s="554" t="s">
        <v>1390</v>
      </c>
      <c r="J567" s="554" t="s">
        <v>1101</v>
      </c>
      <c r="K567" s="554" t="s">
        <v>1100</v>
      </c>
      <c r="L567" s="554" t="s">
        <v>6359</v>
      </c>
      <c r="M567" s="554" t="s">
        <v>6735</v>
      </c>
    </row>
    <row r="568" spans="1:13" x14ac:dyDescent="0.35">
      <c r="A568" s="554" t="s">
        <v>6072</v>
      </c>
      <c r="B568" s="554" t="s">
        <v>1749</v>
      </c>
      <c r="C568" s="554" t="s">
        <v>1750</v>
      </c>
      <c r="D568" s="554" t="s">
        <v>1341</v>
      </c>
      <c r="E568" s="554" t="s">
        <v>1101</v>
      </c>
      <c r="F568" s="554">
        <v>5</v>
      </c>
      <c r="G568" s="554" t="s">
        <v>1698</v>
      </c>
      <c r="H568" s="554" t="s">
        <v>1388</v>
      </c>
      <c r="J568" s="554" t="s">
        <v>61</v>
      </c>
      <c r="K568" s="554" t="s">
        <v>1100</v>
      </c>
      <c r="L568" s="554" t="s">
        <v>6359</v>
      </c>
      <c r="M568" s="554" t="s">
        <v>6735</v>
      </c>
    </row>
    <row r="569" spans="1:13" x14ac:dyDescent="0.35">
      <c r="A569" s="554" t="s">
        <v>6072</v>
      </c>
      <c r="B569" s="554" t="s">
        <v>1749</v>
      </c>
      <c r="C569" s="554" t="s">
        <v>1750</v>
      </c>
      <c r="D569" s="554" t="s">
        <v>1341</v>
      </c>
      <c r="E569" s="554" t="s">
        <v>1101</v>
      </c>
      <c r="F569" s="554">
        <v>6</v>
      </c>
      <c r="G569" s="554" t="s">
        <v>1743</v>
      </c>
      <c r="H569" s="554" t="s">
        <v>1388</v>
      </c>
      <c r="J569" s="554" t="s">
        <v>61</v>
      </c>
      <c r="K569" s="554" t="s">
        <v>1100</v>
      </c>
      <c r="L569" s="554" t="s">
        <v>6359</v>
      </c>
      <c r="M569" s="554" t="s">
        <v>6735</v>
      </c>
    </row>
    <row r="570" spans="1:13" x14ac:dyDescent="0.35">
      <c r="A570" s="554" t="s">
        <v>6072</v>
      </c>
      <c r="B570" s="554" t="s">
        <v>1751</v>
      </c>
      <c r="C570" s="554" t="s">
        <v>847</v>
      </c>
      <c r="D570" s="554" t="s">
        <v>1341</v>
      </c>
      <c r="E570" s="554" t="s">
        <v>61</v>
      </c>
      <c r="F570" s="554">
        <v>1</v>
      </c>
      <c r="G570" s="554" t="s">
        <v>1342</v>
      </c>
      <c r="H570" s="554" t="s">
        <v>1317</v>
      </c>
      <c r="J570" s="554" t="s">
        <v>1101</v>
      </c>
      <c r="K570" s="554" t="s">
        <v>846</v>
      </c>
      <c r="L570" s="554" t="s">
        <v>6360</v>
      </c>
      <c r="M570" s="554" t="s">
        <v>6735</v>
      </c>
    </row>
    <row r="571" spans="1:13" x14ac:dyDescent="0.35">
      <c r="A571" s="554" t="s">
        <v>6072</v>
      </c>
      <c r="B571" s="554" t="s">
        <v>1751</v>
      </c>
      <c r="C571" s="554" t="s">
        <v>847</v>
      </c>
      <c r="D571" s="554" t="s">
        <v>1341</v>
      </c>
      <c r="E571" s="554" t="s">
        <v>61</v>
      </c>
      <c r="F571" s="554">
        <v>2</v>
      </c>
      <c r="G571" s="554" t="s">
        <v>1343</v>
      </c>
      <c r="H571" s="554" t="s">
        <v>1344</v>
      </c>
      <c r="J571" s="554" t="s">
        <v>1101</v>
      </c>
      <c r="K571" s="554" t="s">
        <v>846</v>
      </c>
      <c r="L571" s="554" t="s">
        <v>6360</v>
      </c>
      <c r="M571" s="554" t="s">
        <v>6735</v>
      </c>
    </row>
    <row r="572" spans="1:13" x14ac:dyDescent="0.35">
      <c r="A572" s="554" t="s">
        <v>6072</v>
      </c>
      <c r="B572" s="554" t="s">
        <v>1752</v>
      </c>
      <c r="C572" s="554" t="s">
        <v>1753</v>
      </c>
      <c r="D572" s="554" t="s">
        <v>1341</v>
      </c>
      <c r="E572" s="554" t="s">
        <v>1101</v>
      </c>
      <c r="F572" s="554">
        <v>1</v>
      </c>
      <c r="G572" s="554" t="s">
        <v>1600</v>
      </c>
      <c r="H572" s="554" t="s">
        <v>1754</v>
      </c>
      <c r="J572" s="554" t="s">
        <v>61</v>
      </c>
      <c r="K572" s="554" t="s">
        <v>1100</v>
      </c>
      <c r="L572" s="554" t="s">
        <v>2658</v>
      </c>
      <c r="M572" s="554" t="s">
        <v>6735</v>
      </c>
    </row>
    <row r="573" spans="1:13" x14ac:dyDescent="0.35">
      <c r="A573" s="554" t="s">
        <v>6072</v>
      </c>
      <c r="B573" s="554" t="s">
        <v>1752</v>
      </c>
      <c r="C573" s="554" t="s">
        <v>1753</v>
      </c>
      <c r="D573" s="554" t="s">
        <v>1341</v>
      </c>
      <c r="E573" s="554" t="s">
        <v>1101</v>
      </c>
      <c r="F573" s="554">
        <v>2</v>
      </c>
      <c r="G573" s="554" t="s">
        <v>1602</v>
      </c>
      <c r="H573" s="554" t="s">
        <v>1364</v>
      </c>
      <c r="J573" s="554" t="s">
        <v>61</v>
      </c>
      <c r="K573" s="554" t="s">
        <v>1100</v>
      </c>
      <c r="L573" s="554" t="s">
        <v>2658</v>
      </c>
      <c r="M573" s="554" t="s">
        <v>6735</v>
      </c>
    </row>
    <row r="574" spans="1:13" x14ac:dyDescent="0.35">
      <c r="A574" s="554" t="s">
        <v>6072</v>
      </c>
      <c r="B574" s="554" t="s">
        <v>1755</v>
      </c>
      <c r="C574" s="554" t="s">
        <v>1756</v>
      </c>
      <c r="D574" s="554" t="s">
        <v>1341</v>
      </c>
      <c r="E574" s="554" t="s">
        <v>1101</v>
      </c>
      <c r="F574" s="554">
        <v>1</v>
      </c>
      <c r="G574" s="554" t="s">
        <v>1347</v>
      </c>
      <c r="H574" s="554" t="s">
        <v>1754</v>
      </c>
      <c r="J574" s="554" t="s">
        <v>61</v>
      </c>
      <c r="K574" s="554" t="s">
        <v>1100</v>
      </c>
      <c r="L574" s="554" t="s">
        <v>2658</v>
      </c>
      <c r="M574" s="554" t="s">
        <v>6735</v>
      </c>
    </row>
    <row r="575" spans="1:13" x14ac:dyDescent="0.35">
      <c r="A575" s="554" t="s">
        <v>6072</v>
      </c>
      <c r="B575" s="554" t="s">
        <v>1755</v>
      </c>
      <c r="C575" s="554" t="s">
        <v>1756</v>
      </c>
      <c r="D575" s="554" t="s">
        <v>1341</v>
      </c>
      <c r="E575" s="554" t="s">
        <v>1101</v>
      </c>
      <c r="F575" s="554">
        <v>2</v>
      </c>
      <c r="G575" s="554" t="s">
        <v>1363</v>
      </c>
      <c r="H575" s="554" t="s">
        <v>1364</v>
      </c>
      <c r="J575" s="554" t="s">
        <v>61</v>
      </c>
      <c r="K575" s="554" t="s">
        <v>1100</v>
      </c>
      <c r="L575" s="554" t="s">
        <v>2658</v>
      </c>
      <c r="M575" s="554" t="s">
        <v>6735</v>
      </c>
    </row>
    <row r="576" spans="1:13" x14ac:dyDescent="0.35">
      <c r="A576" s="554" t="s">
        <v>6072</v>
      </c>
      <c r="B576" s="554" t="s">
        <v>1757</v>
      </c>
      <c r="C576" s="554" t="s">
        <v>1758</v>
      </c>
      <c r="D576" s="554" t="s">
        <v>1341</v>
      </c>
      <c r="E576" s="554" t="s">
        <v>61</v>
      </c>
      <c r="F576" s="554">
        <v>1</v>
      </c>
      <c r="G576" s="554" t="s">
        <v>1368</v>
      </c>
      <c r="H576" s="554" t="s">
        <v>1317</v>
      </c>
      <c r="J576" s="554" t="s">
        <v>1101</v>
      </c>
      <c r="K576" s="554" t="s">
        <v>841</v>
      </c>
      <c r="L576" s="554" t="s">
        <v>6361</v>
      </c>
      <c r="M576" s="554" t="s">
        <v>6735</v>
      </c>
    </row>
    <row r="577" spans="1:13" x14ac:dyDescent="0.35">
      <c r="A577" s="554" t="s">
        <v>6072</v>
      </c>
      <c r="B577" s="554" t="s">
        <v>1757</v>
      </c>
      <c r="C577" s="554" t="s">
        <v>1758</v>
      </c>
      <c r="D577" s="554" t="s">
        <v>1341</v>
      </c>
      <c r="E577" s="554" t="s">
        <v>61</v>
      </c>
      <c r="F577" s="554">
        <v>2</v>
      </c>
      <c r="G577" s="554" t="s">
        <v>1369</v>
      </c>
      <c r="H577" s="554" t="s">
        <v>1344</v>
      </c>
      <c r="J577" s="554" t="s">
        <v>1101</v>
      </c>
      <c r="K577" s="554" t="s">
        <v>841</v>
      </c>
      <c r="L577" s="554" t="s">
        <v>6361</v>
      </c>
      <c r="M577" s="554" t="s">
        <v>6735</v>
      </c>
    </row>
    <row r="578" spans="1:13" x14ac:dyDescent="0.35">
      <c r="A578" s="554" t="s">
        <v>6072</v>
      </c>
      <c r="B578" s="554" t="s">
        <v>1757</v>
      </c>
      <c r="C578" s="554" t="s">
        <v>1758</v>
      </c>
      <c r="D578" s="554" t="s">
        <v>1341</v>
      </c>
      <c r="E578" s="554" t="s">
        <v>1101</v>
      </c>
      <c r="F578" s="554">
        <v>3</v>
      </c>
      <c r="G578" s="554" t="s">
        <v>1377</v>
      </c>
      <c r="H578" s="554" t="s">
        <v>1371</v>
      </c>
      <c r="J578" s="554" t="s">
        <v>61</v>
      </c>
      <c r="K578" s="554" t="s">
        <v>914</v>
      </c>
      <c r="L578" s="554" t="s">
        <v>6361</v>
      </c>
      <c r="M578" s="554" t="s">
        <v>6735</v>
      </c>
    </row>
    <row r="579" spans="1:13" x14ac:dyDescent="0.35">
      <c r="A579" s="554" t="s">
        <v>6072</v>
      </c>
      <c r="B579" s="554" t="s">
        <v>1757</v>
      </c>
      <c r="C579" s="554" t="s">
        <v>1758</v>
      </c>
      <c r="D579" s="554" t="s">
        <v>1341</v>
      </c>
      <c r="E579" s="554" t="s">
        <v>61</v>
      </c>
      <c r="F579" s="554">
        <v>4</v>
      </c>
      <c r="G579" s="554" t="s">
        <v>1699</v>
      </c>
      <c r="H579" s="554" t="s">
        <v>1390</v>
      </c>
      <c r="J579" s="554" t="s">
        <v>1101</v>
      </c>
      <c r="K579" s="554" t="s">
        <v>1100</v>
      </c>
      <c r="L579" s="554" t="s">
        <v>6361</v>
      </c>
      <c r="M579" s="554" t="s">
        <v>6735</v>
      </c>
    </row>
    <row r="580" spans="1:13" x14ac:dyDescent="0.35">
      <c r="A580" s="554" t="s">
        <v>6072</v>
      </c>
      <c r="B580" s="554" t="s">
        <v>1757</v>
      </c>
      <c r="C580" s="554" t="s">
        <v>1758</v>
      </c>
      <c r="D580" s="554" t="s">
        <v>1341</v>
      </c>
      <c r="E580" s="554" t="s">
        <v>1101</v>
      </c>
      <c r="F580" s="554">
        <v>5</v>
      </c>
      <c r="G580" s="554" t="s">
        <v>1698</v>
      </c>
      <c r="H580" s="554" t="s">
        <v>1388</v>
      </c>
      <c r="J580" s="554" t="s">
        <v>61</v>
      </c>
      <c r="K580" s="554" t="s">
        <v>1100</v>
      </c>
      <c r="L580" s="554" t="s">
        <v>6361</v>
      </c>
      <c r="M580" s="554" t="s">
        <v>6735</v>
      </c>
    </row>
    <row r="581" spans="1:13" x14ac:dyDescent="0.35">
      <c r="A581" s="554" t="s">
        <v>6072</v>
      </c>
      <c r="B581" s="554" t="s">
        <v>1757</v>
      </c>
      <c r="C581" s="554" t="s">
        <v>1758</v>
      </c>
      <c r="D581" s="554" t="s">
        <v>1341</v>
      </c>
      <c r="E581" s="554" t="s">
        <v>1101</v>
      </c>
      <c r="F581" s="554">
        <v>6</v>
      </c>
      <c r="G581" s="554" t="s">
        <v>1700</v>
      </c>
      <c r="H581" s="554" t="s">
        <v>1388</v>
      </c>
      <c r="J581" s="554" t="s">
        <v>61</v>
      </c>
      <c r="K581" s="554" t="s">
        <v>1100</v>
      </c>
      <c r="L581" s="554" t="s">
        <v>6361</v>
      </c>
      <c r="M581" s="554" t="s">
        <v>6735</v>
      </c>
    </row>
    <row r="582" spans="1:13" x14ac:dyDescent="0.35">
      <c r="A582" s="554" t="s">
        <v>6072</v>
      </c>
      <c r="B582" s="554" t="s">
        <v>1759</v>
      </c>
      <c r="C582" s="554" t="s">
        <v>1760</v>
      </c>
      <c r="D582" s="554" t="s">
        <v>1341</v>
      </c>
      <c r="E582" s="554" t="s">
        <v>1101</v>
      </c>
      <c r="F582" s="554">
        <v>1</v>
      </c>
      <c r="G582" s="554" t="s">
        <v>1347</v>
      </c>
      <c r="H582" s="554" t="s">
        <v>1754</v>
      </c>
      <c r="J582" s="554" t="s">
        <v>61</v>
      </c>
      <c r="K582" s="554" t="s">
        <v>1100</v>
      </c>
      <c r="L582" s="554" t="s">
        <v>2658</v>
      </c>
      <c r="M582" s="554" t="s">
        <v>6735</v>
      </c>
    </row>
    <row r="583" spans="1:13" x14ac:dyDescent="0.35">
      <c r="A583" s="554" t="s">
        <v>6072</v>
      </c>
      <c r="B583" s="554" t="s">
        <v>1759</v>
      </c>
      <c r="C583" s="554" t="s">
        <v>1760</v>
      </c>
      <c r="D583" s="554" t="s">
        <v>1341</v>
      </c>
      <c r="E583" s="554" t="s">
        <v>1101</v>
      </c>
      <c r="F583" s="554">
        <v>2</v>
      </c>
      <c r="G583" s="554" t="s">
        <v>1363</v>
      </c>
      <c r="H583" s="554" t="s">
        <v>1364</v>
      </c>
      <c r="J583" s="554" t="s">
        <v>61</v>
      </c>
      <c r="K583" s="554" t="s">
        <v>1100</v>
      </c>
      <c r="L583" s="554" t="s">
        <v>2658</v>
      </c>
      <c r="M583" s="554" t="s">
        <v>6735</v>
      </c>
    </row>
    <row r="584" spans="1:13" x14ac:dyDescent="0.35">
      <c r="A584" s="554" t="s">
        <v>6072</v>
      </c>
      <c r="B584" s="554" t="s">
        <v>1761</v>
      </c>
      <c r="C584" s="554" t="s">
        <v>1762</v>
      </c>
      <c r="D584" s="554" t="s">
        <v>1341</v>
      </c>
      <c r="E584" s="554" t="s">
        <v>61</v>
      </c>
      <c r="F584" s="554">
        <v>1</v>
      </c>
      <c r="G584" s="554" t="s">
        <v>1763</v>
      </c>
      <c r="H584" s="554" t="s">
        <v>1317</v>
      </c>
      <c r="J584" s="554" t="s">
        <v>1101</v>
      </c>
      <c r="K584" s="554" t="s">
        <v>870</v>
      </c>
      <c r="L584" s="554" t="s">
        <v>6363</v>
      </c>
      <c r="M584" s="554" t="s">
        <v>6735</v>
      </c>
    </row>
    <row r="585" spans="1:13" x14ac:dyDescent="0.35">
      <c r="A585" s="554" t="s">
        <v>6072</v>
      </c>
      <c r="B585" s="554" t="s">
        <v>1761</v>
      </c>
      <c r="C585" s="554" t="s">
        <v>1762</v>
      </c>
      <c r="D585" s="554" t="s">
        <v>1341</v>
      </c>
      <c r="E585" s="554" t="s">
        <v>61</v>
      </c>
      <c r="F585" s="554">
        <v>2</v>
      </c>
      <c r="G585" s="554" t="s">
        <v>1764</v>
      </c>
      <c r="H585" s="554" t="s">
        <v>1344</v>
      </c>
      <c r="J585" s="554" t="s">
        <v>1101</v>
      </c>
      <c r="K585" s="554" t="s">
        <v>870</v>
      </c>
      <c r="L585" s="554" t="s">
        <v>6363</v>
      </c>
      <c r="M585" s="554" t="s">
        <v>6735</v>
      </c>
    </row>
    <row r="586" spans="1:13" x14ac:dyDescent="0.35">
      <c r="A586" s="554" t="s">
        <v>6072</v>
      </c>
      <c r="B586" s="554" t="s">
        <v>1761</v>
      </c>
      <c r="C586" s="554" t="s">
        <v>1762</v>
      </c>
      <c r="D586" s="554" t="s">
        <v>1341</v>
      </c>
      <c r="E586" s="554" t="s">
        <v>1101</v>
      </c>
      <c r="F586" s="554">
        <v>3</v>
      </c>
      <c r="G586" s="554" t="s">
        <v>1377</v>
      </c>
      <c r="H586" s="554" t="s">
        <v>1371</v>
      </c>
      <c r="J586" s="554" t="s">
        <v>61</v>
      </c>
      <c r="K586" s="554" t="s">
        <v>920</v>
      </c>
      <c r="L586" s="554" t="s">
        <v>6363</v>
      </c>
      <c r="M586" s="554" t="s">
        <v>6735</v>
      </c>
    </row>
    <row r="587" spans="1:13" x14ac:dyDescent="0.35">
      <c r="A587" s="554" t="s">
        <v>6072</v>
      </c>
      <c r="B587" s="554" t="s">
        <v>1761</v>
      </c>
      <c r="C587" s="554" t="s">
        <v>1762</v>
      </c>
      <c r="D587" s="554" t="s">
        <v>1341</v>
      </c>
      <c r="E587" s="554" t="s">
        <v>61</v>
      </c>
      <c r="F587" s="554">
        <v>4</v>
      </c>
      <c r="G587" s="554" t="s">
        <v>1699</v>
      </c>
      <c r="H587" s="554" t="s">
        <v>1390</v>
      </c>
      <c r="J587" s="554" t="s">
        <v>1101</v>
      </c>
      <c r="K587" s="554" t="s">
        <v>1100</v>
      </c>
      <c r="L587" s="554" t="s">
        <v>6363</v>
      </c>
      <c r="M587" s="554" t="s">
        <v>6735</v>
      </c>
    </row>
    <row r="588" spans="1:13" x14ac:dyDescent="0.35">
      <c r="A588" s="554" t="s">
        <v>6072</v>
      </c>
      <c r="B588" s="554" t="s">
        <v>1761</v>
      </c>
      <c r="C588" s="554" t="s">
        <v>1762</v>
      </c>
      <c r="D588" s="554" t="s">
        <v>1341</v>
      </c>
      <c r="E588" s="554" t="s">
        <v>1101</v>
      </c>
      <c r="F588" s="554">
        <v>5</v>
      </c>
      <c r="G588" s="554" t="s">
        <v>1698</v>
      </c>
      <c r="H588" s="554" t="s">
        <v>1388</v>
      </c>
      <c r="J588" s="554" t="s">
        <v>61</v>
      </c>
      <c r="K588" s="554" t="s">
        <v>1100</v>
      </c>
      <c r="L588" s="554" t="s">
        <v>6363</v>
      </c>
      <c r="M588" s="554" t="s">
        <v>6735</v>
      </c>
    </row>
    <row r="589" spans="1:13" x14ac:dyDescent="0.35">
      <c r="A589" s="554" t="s">
        <v>6072</v>
      </c>
      <c r="B589" s="554" t="s">
        <v>1761</v>
      </c>
      <c r="C589" s="554" t="s">
        <v>1762</v>
      </c>
      <c r="D589" s="554" t="s">
        <v>1341</v>
      </c>
      <c r="E589" s="554" t="s">
        <v>1101</v>
      </c>
      <c r="F589" s="554">
        <v>6</v>
      </c>
      <c r="G589" s="554" t="s">
        <v>1765</v>
      </c>
      <c r="H589" s="554" t="s">
        <v>1388</v>
      </c>
      <c r="J589" s="554" t="s">
        <v>61</v>
      </c>
      <c r="K589" s="554" t="s">
        <v>1100</v>
      </c>
      <c r="L589" s="554" t="s">
        <v>6363</v>
      </c>
      <c r="M589" s="554" t="s">
        <v>6735</v>
      </c>
    </row>
    <row r="590" spans="1:13" x14ac:dyDescent="0.35">
      <c r="A590" s="554" t="s">
        <v>6072</v>
      </c>
      <c r="B590" s="554" t="s">
        <v>1766</v>
      </c>
      <c r="C590" s="554" t="s">
        <v>1767</v>
      </c>
      <c r="D590" s="554" t="s">
        <v>1341</v>
      </c>
      <c r="E590" s="554" t="s">
        <v>1101</v>
      </c>
      <c r="F590" s="554">
        <v>1</v>
      </c>
      <c r="G590" s="554" t="s">
        <v>1768</v>
      </c>
      <c r="H590" s="554" t="s">
        <v>1402</v>
      </c>
      <c r="J590" s="554" t="s">
        <v>61</v>
      </c>
      <c r="K590" s="554" t="s">
        <v>1100</v>
      </c>
      <c r="L590" s="554" t="s">
        <v>2658</v>
      </c>
      <c r="M590" s="554" t="s">
        <v>6735</v>
      </c>
    </row>
    <row r="591" spans="1:13" x14ac:dyDescent="0.35">
      <c r="A591" s="554" t="s">
        <v>6072</v>
      </c>
      <c r="B591" s="554" t="s">
        <v>1766</v>
      </c>
      <c r="C591" s="554" t="s">
        <v>1767</v>
      </c>
      <c r="D591" s="554" t="s">
        <v>1341</v>
      </c>
      <c r="E591" s="554" t="s">
        <v>61</v>
      </c>
      <c r="F591" s="554">
        <v>2</v>
      </c>
      <c r="G591" s="554" t="s">
        <v>1769</v>
      </c>
      <c r="H591" s="554" t="s">
        <v>1403</v>
      </c>
      <c r="J591" s="554" t="s">
        <v>1101</v>
      </c>
      <c r="K591" s="554" t="s">
        <v>1100</v>
      </c>
      <c r="L591" s="554" t="s">
        <v>2658</v>
      </c>
      <c r="M591" s="554" t="s">
        <v>6735</v>
      </c>
    </row>
    <row r="592" spans="1:13" x14ac:dyDescent="0.35">
      <c r="A592" s="554" t="s">
        <v>6072</v>
      </c>
      <c r="B592" s="554" t="s">
        <v>1770</v>
      </c>
      <c r="C592" s="554" t="s">
        <v>1771</v>
      </c>
      <c r="D592" s="554" t="s">
        <v>1696</v>
      </c>
      <c r="E592" s="554" t="s">
        <v>61</v>
      </c>
      <c r="F592" s="554">
        <v>1</v>
      </c>
      <c r="G592" s="554" t="s">
        <v>1368</v>
      </c>
      <c r="H592" s="554" t="s">
        <v>1317</v>
      </c>
      <c r="J592" s="554" t="s">
        <v>1101</v>
      </c>
      <c r="K592" s="554" t="s">
        <v>853</v>
      </c>
      <c r="L592" s="554" t="s">
        <v>6364</v>
      </c>
      <c r="M592" s="554" t="s">
        <v>6735</v>
      </c>
    </row>
    <row r="593" spans="1:13" x14ac:dyDescent="0.35">
      <c r="A593" s="554" t="s">
        <v>6072</v>
      </c>
      <c r="B593" s="554" t="s">
        <v>1770</v>
      </c>
      <c r="C593" s="554" t="s">
        <v>1771</v>
      </c>
      <c r="D593" s="554" t="s">
        <v>1696</v>
      </c>
      <c r="E593" s="554" t="s">
        <v>61</v>
      </c>
      <c r="F593" s="554">
        <v>2</v>
      </c>
      <c r="G593" s="554" t="s">
        <v>1369</v>
      </c>
      <c r="H593" s="554" t="s">
        <v>1344</v>
      </c>
      <c r="J593" s="554" t="s">
        <v>1101</v>
      </c>
      <c r="K593" s="554" t="s">
        <v>853</v>
      </c>
      <c r="L593" s="554" t="s">
        <v>6364</v>
      </c>
      <c r="M593" s="554" t="s">
        <v>6735</v>
      </c>
    </row>
    <row r="594" spans="1:13" x14ac:dyDescent="0.35">
      <c r="A594" s="554" t="s">
        <v>6072</v>
      </c>
      <c r="B594" s="554" t="s">
        <v>1770</v>
      </c>
      <c r="C594" s="554" t="s">
        <v>1771</v>
      </c>
      <c r="D594" s="554" t="s">
        <v>1696</v>
      </c>
      <c r="E594" s="554" t="s">
        <v>1101</v>
      </c>
      <c r="F594" s="554">
        <v>3</v>
      </c>
      <c r="G594" s="554" t="s">
        <v>1772</v>
      </c>
      <c r="H594" s="554" t="s">
        <v>1371</v>
      </c>
      <c r="J594" s="554" t="s">
        <v>61</v>
      </c>
      <c r="K594" s="554" t="s">
        <v>917</v>
      </c>
      <c r="L594" s="554" t="s">
        <v>6364</v>
      </c>
      <c r="M594" s="554" t="s">
        <v>6735</v>
      </c>
    </row>
    <row r="595" spans="1:13" x14ac:dyDescent="0.35">
      <c r="A595" s="554" t="s">
        <v>6072</v>
      </c>
      <c r="B595" s="554" t="s">
        <v>1770</v>
      </c>
      <c r="C595" s="554" t="s">
        <v>1771</v>
      </c>
      <c r="D595" s="554" t="s">
        <v>1696</v>
      </c>
      <c r="E595" s="554" t="s">
        <v>61</v>
      </c>
      <c r="F595" s="554">
        <v>4</v>
      </c>
      <c r="G595" s="554" t="s">
        <v>1699</v>
      </c>
      <c r="H595" s="554" t="s">
        <v>1390</v>
      </c>
      <c r="J595" s="554" t="s">
        <v>1101</v>
      </c>
      <c r="K595" s="554" t="s">
        <v>1100</v>
      </c>
      <c r="L595" s="554" t="s">
        <v>6364</v>
      </c>
      <c r="M595" s="554" t="s">
        <v>6735</v>
      </c>
    </row>
    <row r="596" spans="1:13" x14ac:dyDescent="0.35">
      <c r="A596" s="554" t="s">
        <v>6072</v>
      </c>
      <c r="B596" s="554" t="s">
        <v>1770</v>
      </c>
      <c r="C596" s="554" t="s">
        <v>1771</v>
      </c>
      <c r="D596" s="554" t="s">
        <v>1696</v>
      </c>
      <c r="E596" s="554" t="s">
        <v>1101</v>
      </c>
      <c r="F596" s="554">
        <v>5</v>
      </c>
      <c r="G596" s="554" t="s">
        <v>1698</v>
      </c>
      <c r="H596" s="554" t="s">
        <v>1388</v>
      </c>
      <c r="J596" s="554" t="s">
        <v>61</v>
      </c>
      <c r="K596" s="554" t="s">
        <v>1100</v>
      </c>
      <c r="L596" s="554" t="s">
        <v>6364</v>
      </c>
      <c r="M596" s="554" t="s">
        <v>6735</v>
      </c>
    </row>
    <row r="597" spans="1:13" x14ac:dyDescent="0.35">
      <c r="A597" s="554" t="s">
        <v>6072</v>
      </c>
      <c r="B597" s="554" t="s">
        <v>1773</v>
      </c>
      <c r="C597" s="554" t="s">
        <v>1774</v>
      </c>
      <c r="D597" s="554" t="s">
        <v>1696</v>
      </c>
      <c r="E597" s="554" t="s">
        <v>1101</v>
      </c>
      <c r="F597" s="554">
        <v>1</v>
      </c>
      <c r="G597" s="554" t="s">
        <v>1347</v>
      </c>
      <c r="H597" s="554" t="s">
        <v>1775</v>
      </c>
      <c r="J597" s="554" t="s">
        <v>61</v>
      </c>
      <c r="K597" s="554" t="s">
        <v>1100</v>
      </c>
      <c r="L597" s="554" t="s">
        <v>2658</v>
      </c>
      <c r="M597" s="554" t="s">
        <v>6735</v>
      </c>
    </row>
    <row r="598" spans="1:13" x14ac:dyDescent="0.35">
      <c r="A598" s="554" t="s">
        <v>6072</v>
      </c>
      <c r="B598" s="554" t="s">
        <v>1776</v>
      </c>
      <c r="C598" s="554" t="s">
        <v>873</v>
      </c>
      <c r="D598" s="554" t="s">
        <v>1696</v>
      </c>
      <c r="E598" s="554" t="s">
        <v>61</v>
      </c>
      <c r="F598" s="554">
        <v>1</v>
      </c>
      <c r="G598" s="554" t="s">
        <v>1368</v>
      </c>
      <c r="H598" s="554" t="s">
        <v>1317</v>
      </c>
      <c r="J598" s="554" t="s">
        <v>1101</v>
      </c>
      <c r="K598" s="554" t="s">
        <v>872</v>
      </c>
      <c r="L598" s="554" t="s">
        <v>6365</v>
      </c>
      <c r="M598" s="554" t="s">
        <v>6735</v>
      </c>
    </row>
    <row r="599" spans="1:13" x14ac:dyDescent="0.35">
      <c r="A599" s="554" t="s">
        <v>6072</v>
      </c>
      <c r="B599" s="554" t="s">
        <v>1776</v>
      </c>
      <c r="C599" s="554" t="s">
        <v>873</v>
      </c>
      <c r="D599" s="554" t="s">
        <v>1696</v>
      </c>
      <c r="E599" s="554" t="s">
        <v>61</v>
      </c>
      <c r="F599" s="554">
        <v>2</v>
      </c>
      <c r="G599" s="554" t="s">
        <v>1369</v>
      </c>
      <c r="H599" s="554" t="s">
        <v>1344</v>
      </c>
      <c r="J599" s="554" t="s">
        <v>1101</v>
      </c>
      <c r="K599" s="554" t="s">
        <v>872</v>
      </c>
      <c r="L599" s="554" t="s">
        <v>6365</v>
      </c>
      <c r="M599" s="554" t="s">
        <v>6735</v>
      </c>
    </row>
    <row r="600" spans="1:13" x14ac:dyDescent="0.35">
      <c r="A600" s="554" t="s">
        <v>6072</v>
      </c>
      <c r="B600" s="554" t="s">
        <v>1776</v>
      </c>
      <c r="C600" s="554" t="s">
        <v>873</v>
      </c>
      <c r="D600" s="554" t="s">
        <v>1696</v>
      </c>
      <c r="E600" s="554" t="s">
        <v>1101</v>
      </c>
      <c r="F600" s="554">
        <v>3</v>
      </c>
      <c r="G600" s="554" t="s">
        <v>1377</v>
      </c>
      <c r="H600" s="554" t="s">
        <v>1371</v>
      </c>
      <c r="J600" s="554" t="s">
        <v>61</v>
      </c>
      <c r="K600" s="554" t="s">
        <v>922</v>
      </c>
      <c r="L600" s="554" t="s">
        <v>6365</v>
      </c>
      <c r="M600" s="554" t="s">
        <v>6735</v>
      </c>
    </row>
    <row r="601" spans="1:13" x14ac:dyDescent="0.35">
      <c r="A601" s="554" t="s">
        <v>6072</v>
      </c>
      <c r="B601" s="554" t="s">
        <v>1776</v>
      </c>
      <c r="C601" s="554" t="s">
        <v>873</v>
      </c>
      <c r="D601" s="554" t="s">
        <v>1696</v>
      </c>
      <c r="E601" s="554" t="s">
        <v>61</v>
      </c>
      <c r="F601" s="554">
        <v>4</v>
      </c>
      <c r="G601" s="554" t="s">
        <v>1699</v>
      </c>
      <c r="H601" s="554" t="s">
        <v>1390</v>
      </c>
      <c r="J601" s="554" t="s">
        <v>1101</v>
      </c>
      <c r="K601" s="554" t="s">
        <v>1100</v>
      </c>
      <c r="L601" s="554" t="s">
        <v>6365</v>
      </c>
      <c r="M601" s="554" t="s">
        <v>6735</v>
      </c>
    </row>
    <row r="602" spans="1:13" x14ac:dyDescent="0.35">
      <c r="A602" s="554" t="s">
        <v>6072</v>
      </c>
      <c r="B602" s="554" t="s">
        <v>1776</v>
      </c>
      <c r="C602" s="554" t="s">
        <v>873</v>
      </c>
      <c r="D602" s="554" t="s">
        <v>1696</v>
      </c>
      <c r="E602" s="554" t="s">
        <v>1101</v>
      </c>
      <c r="F602" s="554">
        <v>5</v>
      </c>
      <c r="G602" s="554" t="s">
        <v>1698</v>
      </c>
      <c r="H602" s="554" t="s">
        <v>1388</v>
      </c>
      <c r="J602" s="554" t="s">
        <v>61</v>
      </c>
      <c r="K602" s="554" t="s">
        <v>1100</v>
      </c>
      <c r="L602" s="554" t="s">
        <v>6365</v>
      </c>
      <c r="M602" s="554" t="s">
        <v>6735</v>
      </c>
    </row>
    <row r="603" spans="1:13" x14ac:dyDescent="0.35">
      <c r="A603" s="554" t="s">
        <v>6072</v>
      </c>
      <c r="B603" s="554" t="s">
        <v>1777</v>
      </c>
      <c r="C603" s="554" t="s">
        <v>1778</v>
      </c>
      <c r="D603" s="554" t="s">
        <v>1696</v>
      </c>
      <c r="E603" s="554" t="s">
        <v>1101</v>
      </c>
      <c r="F603" s="554">
        <v>1</v>
      </c>
      <c r="G603" s="554" t="s">
        <v>1347</v>
      </c>
      <c r="H603" s="554" t="s">
        <v>1775</v>
      </c>
      <c r="J603" s="554" t="s">
        <v>61</v>
      </c>
      <c r="K603" s="554" t="s">
        <v>1100</v>
      </c>
      <c r="L603" s="554" t="s">
        <v>2658</v>
      </c>
      <c r="M603" s="554" t="s">
        <v>6735</v>
      </c>
    </row>
    <row r="604" spans="1:13" x14ac:dyDescent="0.35">
      <c r="A604" s="554" t="s">
        <v>6072</v>
      </c>
      <c r="B604" s="554" t="s">
        <v>1384</v>
      </c>
      <c r="C604" s="554" t="s">
        <v>806</v>
      </c>
      <c r="D604" s="554" t="s">
        <v>1353</v>
      </c>
      <c r="E604" s="554" t="s">
        <v>61</v>
      </c>
      <c r="F604" s="554">
        <v>1</v>
      </c>
      <c r="G604" s="554" t="s">
        <v>1779</v>
      </c>
      <c r="H604" s="554" t="s">
        <v>1232</v>
      </c>
      <c r="J604" s="554" t="s">
        <v>1101</v>
      </c>
      <c r="K604" s="554" t="s">
        <v>805</v>
      </c>
      <c r="L604" s="554" t="s">
        <v>6368</v>
      </c>
      <c r="M604" s="554" t="s">
        <v>6735</v>
      </c>
    </row>
    <row r="605" spans="1:13" x14ac:dyDescent="0.35">
      <c r="A605" s="554" t="s">
        <v>6072</v>
      </c>
      <c r="B605" s="554" t="s">
        <v>1384</v>
      </c>
      <c r="C605" s="554" t="s">
        <v>806</v>
      </c>
      <c r="D605" s="554" t="s">
        <v>1353</v>
      </c>
      <c r="E605" s="554" t="s">
        <v>61</v>
      </c>
      <c r="F605" s="554">
        <v>2</v>
      </c>
      <c r="G605" s="554" t="s">
        <v>1780</v>
      </c>
      <c r="H605" s="554" t="s">
        <v>1344</v>
      </c>
      <c r="J605" s="554" t="s">
        <v>1101</v>
      </c>
      <c r="K605" s="554" t="s">
        <v>805</v>
      </c>
      <c r="L605" s="554" t="s">
        <v>6368</v>
      </c>
      <c r="M605" s="554" t="s">
        <v>6735</v>
      </c>
    </row>
    <row r="606" spans="1:13" x14ac:dyDescent="0.35">
      <c r="A606" s="554" t="s">
        <v>6072</v>
      </c>
      <c r="B606" s="554" t="s">
        <v>1384</v>
      </c>
      <c r="C606" s="554" t="s">
        <v>806</v>
      </c>
      <c r="D606" s="554" t="s">
        <v>1353</v>
      </c>
      <c r="E606" s="554" t="s">
        <v>61</v>
      </c>
      <c r="F606" s="554">
        <v>3</v>
      </c>
      <c r="G606" s="554" t="s">
        <v>1781</v>
      </c>
      <c r="H606" s="554" t="s">
        <v>1317</v>
      </c>
      <c r="J606" s="554" t="s">
        <v>1101</v>
      </c>
      <c r="K606" s="554" t="s">
        <v>805</v>
      </c>
      <c r="L606" s="554" t="s">
        <v>6368</v>
      </c>
      <c r="M606" s="554" t="s">
        <v>6735</v>
      </c>
    </row>
    <row r="607" spans="1:13" x14ac:dyDescent="0.35">
      <c r="A607" s="554" t="s">
        <v>6072</v>
      </c>
      <c r="B607" s="554" t="s">
        <v>1384</v>
      </c>
      <c r="C607" s="554" t="s">
        <v>806</v>
      </c>
      <c r="D607" s="554" t="s">
        <v>1353</v>
      </c>
      <c r="E607" s="554" t="s">
        <v>61</v>
      </c>
      <c r="F607" s="554">
        <v>4</v>
      </c>
      <c r="G607" s="554" t="s">
        <v>1343</v>
      </c>
      <c r="H607" s="554" t="s">
        <v>1344</v>
      </c>
      <c r="J607" s="554" t="s">
        <v>1101</v>
      </c>
      <c r="K607" s="554" t="s">
        <v>805</v>
      </c>
      <c r="L607" s="554" t="s">
        <v>6368</v>
      </c>
      <c r="M607" s="554" t="s">
        <v>6735</v>
      </c>
    </row>
    <row r="608" spans="1:13" x14ac:dyDescent="0.35">
      <c r="A608" s="554" t="s">
        <v>6072</v>
      </c>
      <c r="B608" s="554" t="s">
        <v>1384</v>
      </c>
      <c r="C608" s="554" t="s">
        <v>806</v>
      </c>
      <c r="D608" s="554" t="s">
        <v>1353</v>
      </c>
      <c r="E608" s="554" t="s">
        <v>1101</v>
      </c>
      <c r="F608" s="554">
        <v>5</v>
      </c>
      <c r="G608" s="554" t="s">
        <v>1782</v>
      </c>
      <c r="H608" s="554" t="s">
        <v>1317</v>
      </c>
      <c r="J608" s="554" t="s">
        <v>61</v>
      </c>
      <c r="K608" s="554" t="s">
        <v>805</v>
      </c>
      <c r="L608" s="554" t="s">
        <v>6368</v>
      </c>
      <c r="M608" s="554" t="s">
        <v>6735</v>
      </c>
    </row>
    <row r="609" spans="1:13" x14ac:dyDescent="0.35">
      <c r="A609" s="554" t="s">
        <v>6072</v>
      </c>
      <c r="B609" s="554" t="s">
        <v>1384</v>
      </c>
      <c r="C609" s="554" t="s">
        <v>806</v>
      </c>
      <c r="D609" s="554" t="s">
        <v>1353</v>
      </c>
      <c r="E609" s="554" t="s">
        <v>1101</v>
      </c>
      <c r="F609" s="554">
        <v>6</v>
      </c>
      <c r="G609" s="554" t="s">
        <v>1783</v>
      </c>
      <c r="H609" s="554" t="s">
        <v>1371</v>
      </c>
      <c r="J609" s="554" t="s">
        <v>61</v>
      </c>
      <c r="K609" s="554" t="s">
        <v>790</v>
      </c>
      <c r="L609" s="554" t="s">
        <v>6368</v>
      </c>
      <c r="M609" s="554" t="s">
        <v>6735</v>
      </c>
    </row>
    <row r="610" spans="1:13" x14ac:dyDescent="0.35">
      <c r="A610" s="554" t="s">
        <v>6072</v>
      </c>
      <c r="B610" s="554" t="s">
        <v>1384</v>
      </c>
      <c r="C610" s="554" t="s">
        <v>806</v>
      </c>
      <c r="D610" s="554" t="s">
        <v>1353</v>
      </c>
      <c r="E610" s="554" t="s">
        <v>1101</v>
      </c>
      <c r="F610" s="554">
        <v>7</v>
      </c>
      <c r="G610" s="554" t="s">
        <v>1784</v>
      </c>
      <c r="H610" s="554" t="s">
        <v>6736</v>
      </c>
      <c r="I610" s="554" t="s">
        <v>1585</v>
      </c>
      <c r="J610" s="554" t="s">
        <v>61</v>
      </c>
      <c r="K610" s="554" t="s">
        <v>1100</v>
      </c>
      <c r="L610" s="554" t="s">
        <v>6368</v>
      </c>
      <c r="M610" s="554" t="s">
        <v>6737</v>
      </c>
    </row>
    <row r="611" spans="1:13" x14ac:dyDescent="0.35">
      <c r="A611" s="554" t="s">
        <v>6072</v>
      </c>
      <c r="B611" s="554" t="s">
        <v>1483</v>
      </c>
      <c r="C611" s="554" t="s">
        <v>809</v>
      </c>
      <c r="D611" s="554" t="s">
        <v>1353</v>
      </c>
      <c r="E611" s="554" t="s">
        <v>61</v>
      </c>
      <c r="F611" s="554">
        <v>1</v>
      </c>
      <c r="G611" s="554" t="s">
        <v>1786</v>
      </c>
      <c r="H611" s="554" t="s">
        <v>1232</v>
      </c>
      <c r="J611" s="554" t="s">
        <v>1101</v>
      </c>
      <c r="K611" s="554" t="s">
        <v>808</v>
      </c>
      <c r="L611" s="554" t="s">
        <v>6369</v>
      </c>
      <c r="M611" s="554" t="s">
        <v>6735</v>
      </c>
    </row>
    <row r="612" spans="1:13" x14ac:dyDescent="0.35">
      <c r="A612" s="554" t="s">
        <v>6072</v>
      </c>
      <c r="B612" s="554" t="s">
        <v>1483</v>
      </c>
      <c r="C612" s="554" t="s">
        <v>809</v>
      </c>
      <c r="D612" s="554" t="s">
        <v>1353</v>
      </c>
      <c r="E612" s="554" t="s">
        <v>61</v>
      </c>
      <c r="F612" s="554">
        <v>2</v>
      </c>
      <c r="G612" s="554" t="s">
        <v>1787</v>
      </c>
      <c r="H612" s="554" t="s">
        <v>1344</v>
      </c>
      <c r="J612" s="554" t="s">
        <v>1101</v>
      </c>
      <c r="K612" s="554" t="s">
        <v>808</v>
      </c>
      <c r="L612" s="554" t="s">
        <v>6369</v>
      </c>
      <c r="M612" s="554" t="s">
        <v>6735</v>
      </c>
    </row>
    <row r="613" spans="1:13" x14ac:dyDescent="0.35">
      <c r="A613" s="554" t="s">
        <v>6072</v>
      </c>
      <c r="B613" s="554" t="s">
        <v>1483</v>
      </c>
      <c r="C613" s="554" t="s">
        <v>809</v>
      </c>
      <c r="D613" s="554" t="s">
        <v>1353</v>
      </c>
      <c r="E613" s="554" t="s">
        <v>61</v>
      </c>
      <c r="F613" s="554">
        <v>3</v>
      </c>
      <c r="G613" s="554" t="s">
        <v>1788</v>
      </c>
      <c r="H613" s="554" t="s">
        <v>1317</v>
      </c>
      <c r="J613" s="554" t="s">
        <v>1101</v>
      </c>
      <c r="K613" s="554" t="s">
        <v>808</v>
      </c>
      <c r="L613" s="554" t="s">
        <v>6369</v>
      </c>
      <c r="M613" s="554" t="s">
        <v>6735</v>
      </c>
    </row>
    <row r="614" spans="1:13" x14ac:dyDescent="0.35">
      <c r="A614" s="554" t="s">
        <v>6072</v>
      </c>
      <c r="B614" s="554" t="s">
        <v>1483</v>
      </c>
      <c r="C614" s="554" t="s">
        <v>809</v>
      </c>
      <c r="D614" s="554" t="s">
        <v>1353</v>
      </c>
      <c r="E614" s="554" t="s">
        <v>61</v>
      </c>
      <c r="F614" s="554">
        <v>4</v>
      </c>
      <c r="G614" s="554" t="s">
        <v>1789</v>
      </c>
      <c r="H614" s="554" t="s">
        <v>1344</v>
      </c>
      <c r="J614" s="554" t="s">
        <v>1101</v>
      </c>
      <c r="K614" s="554" t="s">
        <v>808</v>
      </c>
      <c r="L614" s="554" t="s">
        <v>6369</v>
      </c>
      <c r="M614" s="554" t="s">
        <v>6735</v>
      </c>
    </row>
    <row r="615" spans="1:13" x14ac:dyDescent="0.35">
      <c r="A615" s="554" t="s">
        <v>6072</v>
      </c>
      <c r="B615" s="554" t="s">
        <v>1483</v>
      </c>
      <c r="C615" s="554" t="s">
        <v>809</v>
      </c>
      <c r="D615" s="554" t="s">
        <v>1353</v>
      </c>
      <c r="E615" s="554" t="s">
        <v>1101</v>
      </c>
      <c r="F615" s="554">
        <v>5</v>
      </c>
      <c r="G615" s="554" t="s">
        <v>1782</v>
      </c>
      <c r="H615" s="554" t="s">
        <v>1317</v>
      </c>
      <c r="J615" s="554" t="s">
        <v>61</v>
      </c>
      <c r="K615" s="554" t="s">
        <v>808</v>
      </c>
      <c r="L615" s="554" t="s">
        <v>6369</v>
      </c>
      <c r="M615" s="554" t="s">
        <v>6735</v>
      </c>
    </row>
    <row r="616" spans="1:13" x14ac:dyDescent="0.35">
      <c r="A616" s="554" t="s">
        <v>6072</v>
      </c>
      <c r="B616" s="554" t="s">
        <v>1483</v>
      </c>
      <c r="C616" s="554" t="s">
        <v>809</v>
      </c>
      <c r="D616" s="554" t="s">
        <v>1353</v>
      </c>
      <c r="E616" s="554" t="s">
        <v>1101</v>
      </c>
      <c r="F616" s="554">
        <v>6</v>
      </c>
      <c r="G616" s="554" t="s">
        <v>1783</v>
      </c>
      <c r="H616" s="554" t="s">
        <v>1371</v>
      </c>
      <c r="J616" s="554" t="s">
        <v>61</v>
      </c>
      <c r="K616" s="554" t="s">
        <v>792</v>
      </c>
      <c r="L616" s="554" t="s">
        <v>6369</v>
      </c>
      <c r="M616" s="554" t="s">
        <v>6735</v>
      </c>
    </row>
    <row r="617" spans="1:13" x14ac:dyDescent="0.35">
      <c r="A617" s="554" t="s">
        <v>6072</v>
      </c>
      <c r="B617" s="554" t="s">
        <v>1483</v>
      </c>
      <c r="C617" s="554" t="s">
        <v>809</v>
      </c>
      <c r="D617" s="554" t="s">
        <v>1353</v>
      </c>
      <c r="E617" s="554" t="s">
        <v>1101</v>
      </c>
      <c r="F617" s="554">
        <v>7</v>
      </c>
      <c r="G617" s="554" t="s">
        <v>1784</v>
      </c>
      <c r="H617" s="554" t="s">
        <v>1790</v>
      </c>
      <c r="J617" s="554" t="s">
        <v>61</v>
      </c>
      <c r="K617" s="554" t="s">
        <v>1100</v>
      </c>
      <c r="L617" s="554" t="s">
        <v>6369</v>
      </c>
      <c r="M617" s="554" t="s">
        <v>6737</v>
      </c>
    </row>
    <row r="618" spans="1:13" x14ac:dyDescent="0.35">
      <c r="A618" s="554" t="s">
        <v>6072</v>
      </c>
      <c r="B618" s="554" t="s">
        <v>1588</v>
      </c>
      <c r="C618" s="554" t="s">
        <v>812</v>
      </c>
      <c r="D618" s="554" t="s">
        <v>1353</v>
      </c>
      <c r="E618" s="554" t="s">
        <v>61</v>
      </c>
      <c r="F618" s="554">
        <v>1</v>
      </c>
      <c r="G618" s="554" t="s">
        <v>1342</v>
      </c>
      <c r="H618" s="554" t="s">
        <v>1317</v>
      </c>
      <c r="J618" s="554" t="s">
        <v>1101</v>
      </c>
      <c r="K618" s="554" t="s">
        <v>811</v>
      </c>
      <c r="L618" s="554" t="s">
        <v>6370</v>
      </c>
      <c r="M618" s="554" t="s">
        <v>6735</v>
      </c>
    </row>
    <row r="619" spans="1:13" x14ac:dyDescent="0.35">
      <c r="A619" s="554" t="s">
        <v>6072</v>
      </c>
      <c r="B619" s="554" t="s">
        <v>1588</v>
      </c>
      <c r="C619" s="554" t="s">
        <v>812</v>
      </c>
      <c r="D619" s="554" t="s">
        <v>1353</v>
      </c>
      <c r="E619" s="554" t="s">
        <v>61</v>
      </c>
      <c r="F619" s="554">
        <v>2</v>
      </c>
      <c r="G619" s="554" t="s">
        <v>1343</v>
      </c>
      <c r="H619" s="554" t="s">
        <v>1344</v>
      </c>
      <c r="J619" s="554" t="s">
        <v>1101</v>
      </c>
      <c r="K619" s="554" t="s">
        <v>811</v>
      </c>
      <c r="L619" s="554" t="s">
        <v>6370</v>
      </c>
      <c r="M619" s="554" t="s">
        <v>6735</v>
      </c>
    </row>
    <row r="620" spans="1:13" x14ac:dyDescent="0.35">
      <c r="A620" s="554" t="s">
        <v>6072</v>
      </c>
      <c r="B620" s="554" t="s">
        <v>1588</v>
      </c>
      <c r="C620" s="554" t="s">
        <v>812</v>
      </c>
      <c r="D620" s="554" t="s">
        <v>1353</v>
      </c>
      <c r="E620" s="554" t="s">
        <v>1101</v>
      </c>
      <c r="F620" s="554">
        <v>3</v>
      </c>
      <c r="G620" s="554" t="s">
        <v>1782</v>
      </c>
      <c r="H620" s="554" t="s">
        <v>1317</v>
      </c>
      <c r="J620" s="554" t="s">
        <v>61</v>
      </c>
      <c r="K620" s="554" t="s">
        <v>811</v>
      </c>
      <c r="L620" s="554" t="s">
        <v>6370</v>
      </c>
      <c r="M620" s="554" t="s">
        <v>6735</v>
      </c>
    </row>
    <row r="621" spans="1:13" x14ac:dyDescent="0.35">
      <c r="A621" s="554" t="s">
        <v>6072</v>
      </c>
      <c r="B621" s="554" t="s">
        <v>1588</v>
      </c>
      <c r="C621" s="554" t="s">
        <v>812</v>
      </c>
      <c r="D621" s="554" t="s">
        <v>1353</v>
      </c>
      <c r="E621" s="554" t="s">
        <v>1101</v>
      </c>
      <c r="F621" s="554">
        <v>4</v>
      </c>
      <c r="G621" s="554" t="s">
        <v>1783</v>
      </c>
      <c r="H621" s="554" t="s">
        <v>1371</v>
      </c>
      <c r="J621" s="554" t="s">
        <v>61</v>
      </c>
      <c r="K621" s="554" t="s">
        <v>794</v>
      </c>
      <c r="L621" s="554" t="s">
        <v>6370</v>
      </c>
      <c r="M621" s="554" t="s">
        <v>6735</v>
      </c>
    </row>
    <row r="622" spans="1:13" x14ac:dyDescent="0.35">
      <c r="A622" s="554" t="s">
        <v>6072</v>
      </c>
      <c r="B622" s="554" t="s">
        <v>1588</v>
      </c>
      <c r="C622" s="554" t="s">
        <v>812</v>
      </c>
      <c r="D622" s="554" t="s">
        <v>1353</v>
      </c>
      <c r="E622" s="554" t="s">
        <v>1101</v>
      </c>
      <c r="F622" s="554">
        <v>5</v>
      </c>
      <c r="G622" s="554" t="s">
        <v>1784</v>
      </c>
      <c r="H622" s="554" t="s">
        <v>1791</v>
      </c>
      <c r="J622" s="554" t="s">
        <v>61</v>
      </c>
      <c r="K622" s="554" t="s">
        <v>1100</v>
      </c>
      <c r="L622" s="554" t="s">
        <v>6370</v>
      </c>
      <c r="M622" s="554" t="s">
        <v>6737</v>
      </c>
    </row>
    <row r="623" spans="1:13" x14ac:dyDescent="0.35">
      <c r="A623" s="554" t="s">
        <v>6072</v>
      </c>
      <c r="B623" s="554" t="s">
        <v>1352</v>
      </c>
      <c r="C623" s="554" t="s">
        <v>861</v>
      </c>
      <c r="D623" s="554" t="s">
        <v>1353</v>
      </c>
      <c r="E623" s="554" t="s">
        <v>61</v>
      </c>
      <c r="F623" s="554">
        <v>1</v>
      </c>
      <c r="G623" s="554" t="s">
        <v>1342</v>
      </c>
      <c r="H623" s="554" t="s">
        <v>1317</v>
      </c>
      <c r="J623" s="554" t="s">
        <v>1101</v>
      </c>
      <c r="K623" s="554" t="s">
        <v>860</v>
      </c>
      <c r="L623" s="554" t="s">
        <v>6371</v>
      </c>
      <c r="M623" s="554" t="s">
        <v>6735</v>
      </c>
    </row>
    <row r="624" spans="1:13" x14ac:dyDescent="0.35">
      <c r="A624" s="554" t="s">
        <v>6072</v>
      </c>
      <c r="B624" s="554" t="s">
        <v>1352</v>
      </c>
      <c r="C624" s="554" t="s">
        <v>861</v>
      </c>
      <c r="D624" s="554" t="s">
        <v>1353</v>
      </c>
      <c r="E624" s="554" t="s">
        <v>61</v>
      </c>
      <c r="F624" s="554">
        <v>2</v>
      </c>
      <c r="G624" s="554" t="s">
        <v>1343</v>
      </c>
      <c r="H624" s="554" t="s">
        <v>1344</v>
      </c>
      <c r="J624" s="554" t="s">
        <v>1101</v>
      </c>
      <c r="K624" s="554" t="s">
        <v>860</v>
      </c>
      <c r="L624" s="554" t="s">
        <v>6371</v>
      </c>
      <c r="M624" s="554" t="s">
        <v>6735</v>
      </c>
    </row>
    <row r="625" spans="1:13" x14ac:dyDescent="0.35">
      <c r="A625" s="554" t="s">
        <v>6072</v>
      </c>
      <c r="B625" s="554" t="s">
        <v>1352</v>
      </c>
      <c r="C625" s="554" t="s">
        <v>861</v>
      </c>
      <c r="D625" s="554" t="s">
        <v>1353</v>
      </c>
      <c r="E625" s="554" t="s">
        <v>1101</v>
      </c>
      <c r="F625" s="554">
        <v>3</v>
      </c>
      <c r="G625" s="554" t="s">
        <v>1792</v>
      </c>
      <c r="H625" s="554" t="s">
        <v>1317</v>
      </c>
      <c r="J625" s="554" t="s">
        <v>61</v>
      </c>
      <c r="K625" s="554" t="s">
        <v>860</v>
      </c>
      <c r="L625" s="554" t="s">
        <v>6371</v>
      </c>
      <c r="M625" s="554" t="s">
        <v>6735</v>
      </c>
    </row>
    <row r="626" spans="1:13" x14ac:dyDescent="0.35">
      <c r="A626" s="554" t="s">
        <v>6072</v>
      </c>
      <c r="B626" s="554" t="s">
        <v>1352</v>
      </c>
      <c r="C626" s="554" t="s">
        <v>861</v>
      </c>
      <c r="D626" s="554" t="s">
        <v>1353</v>
      </c>
      <c r="E626" s="554" t="s">
        <v>1101</v>
      </c>
      <c r="F626" s="554">
        <v>4</v>
      </c>
      <c r="G626" s="554" t="s">
        <v>1783</v>
      </c>
      <c r="H626" s="554" t="s">
        <v>1371</v>
      </c>
      <c r="J626" s="554" t="s">
        <v>61</v>
      </c>
      <c r="K626" s="554" t="s">
        <v>796</v>
      </c>
      <c r="L626" s="554" t="s">
        <v>6371</v>
      </c>
      <c r="M626" s="554" t="s">
        <v>6735</v>
      </c>
    </row>
    <row r="627" spans="1:13" x14ac:dyDescent="0.35">
      <c r="A627" s="554" t="s">
        <v>6072</v>
      </c>
      <c r="B627" s="554" t="s">
        <v>1352</v>
      </c>
      <c r="C627" s="554" t="s">
        <v>861</v>
      </c>
      <c r="D627" s="554" t="s">
        <v>1353</v>
      </c>
      <c r="E627" s="554" t="s">
        <v>1101</v>
      </c>
      <c r="F627" s="554">
        <v>5</v>
      </c>
      <c r="G627" s="554" t="s">
        <v>1784</v>
      </c>
      <c r="H627" s="554" t="s">
        <v>1349</v>
      </c>
      <c r="J627" s="554" t="s">
        <v>61</v>
      </c>
      <c r="K627" s="554" t="s">
        <v>1100</v>
      </c>
      <c r="L627" s="554" t="s">
        <v>6371</v>
      </c>
      <c r="M627" s="554" t="s">
        <v>6735</v>
      </c>
    </row>
    <row r="628" spans="1:13" x14ac:dyDescent="0.35">
      <c r="A628" s="554" t="s">
        <v>6072</v>
      </c>
      <c r="B628" s="554" t="s">
        <v>1386</v>
      </c>
      <c r="C628" s="554" t="s">
        <v>1793</v>
      </c>
      <c r="D628" s="554" t="s">
        <v>1353</v>
      </c>
      <c r="E628" s="554" t="s">
        <v>1101</v>
      </c>
      <c r="F628" s="554">
        <v>1</v>
      </c>
      <c r="G628" s="554" t="s">
        <v>1377</v>
      </c>
      <c r="H628" s="554" t="s">
        <v>1371</v>
      </c>
      <c r="J628" s="554" t="s">
        <v>61</v>
      </c>
      <c r="K628" s="554" t="s">
        <v>884</v>
      </c>
      <c r="L628" s="554" t="s">
        <v>6373</v>
      </c>
      <c r="M628" s="554" t="s">
        <v>6735</v>
      </c>
    </row>
    <row r="629" spans="1:13" x14ac:dyDescent="0.35">
      <c r="A629" s="554" t="s">
        <v>6072</v>
      </c>
      <c r="B629" s="554" t="s">
        <v>1386</v>
      </c>
      <c r="C629" s="554" t="s">
        <v>1793</v>
      </c>
      <c r="D629" s="554" t="s">
        <v>1353</v>
      </c>
      <c r="E629" s="554" t="s">
        <v>61</v>
      </c>
      <c r="F629" s="554">
        <v>2</v>
      </c>
      <c r="G629" s="554" t="s">
        <v>1794</v>
      </c>
      <c r="H629" s="554" t="s">
        <v>1791</v>
      </c>
      <c r="J629" s="554" t="s">
        <v>1101</v>
      </c>
      <c r="K629" s="554" t="s">
        <v>1100</v>
      </c>
      <c r="L629" s="554" t="s">
        <v>6373</v>
      </c>
      <c r="M629" s="554" t="s">
        <v>6737</v>
      </c>
    </row>
    <row r="630" spans="1:13" x14ac:dyDescent="0.35">
      <c r="A630" s="554" t="s">
        <v>6072</v>
      </c>
      <c r="B630" s="554" t="s">
        <v>1795</v>
      </c>
      <c r="C630" s="554" t="s">
        <v>713</v>
      </c>
      <c r="D630" s="554" t="s">
        <v>1796</v>
      </c>
      <c r="E630" s="554" t="s">
        <v>61</v>
      </c>
      <c r="F630" s="554">
        <v>1</v>
      </c>
      <c r="G630" s="554" t="s">
        <v>1797</v>
      </c>
      <c r="H630" s="554" t="s">
        <v>1798</v>
      </c>
      <c r="J630" s="554" t="s">
        <v>1101</v>
      </c>
      <c r="K630" s="554" t="s">
        <v>712</v>
      </c>
      <c r="L630" s="554" t="s">
        <v>6376</v>
      </c>
      <c r="M630" s="554" t="s">
        <v>6735</v>
      </c>
    </row>
    <row r="631" spans="1:13" x14ac:dyDescent="0.35">
      <c r="A631" s="554" t="s">
        <v>6072</v>
      </c>
      <c r="B631" s="554" t="s">
        <v>1799</v>
      </c>
      <c r="C631" s="554" t="s">
        <v>1800</v>
      </c>
      <c r="D631" s="554" t="s">
        <v>1796</v>
      </c>
      <c r="E631" s="554" t="s">
        <v>1101</v>
      </c>
      <c r="F631" s="554">
        <v>1</v>
      </c>
      <c r="G631" s="554" t="s">
        <v>1801</v>
      </c>
      <c r="H631" s="554" t="s">
        <v>1802</v>
      </c>
      <c r="J631" s="554" t="s">
        <v>61</v>
      </c>
      <c r="K631" s="554" t="s">
        <v>1100</v>
      </c>
      <c r="L631" s="554" t="s">
        <v>2658</v>
      </c>
      <c r="M631" s="554" t="s">
        <v>6735</v>
      </c>
    </row>
    <row r="632" spans="1:13" x14ac:dyDescent="0.35">
      <c r="A632" s="554" t="s">
        <v>6072</v>
      </c>
      <c r="B632" s="554" t="s">
        <v>1799</v>
      </c>
      <c r="C632" s="554" t="s">
        <v>1800</v>
      </c>
      <c r="D632" s="554" t="s">
        <v>1796</v>
      </c>
      <c r="E632" s="554" t="s">
        <v>1101</v>
      </c>
      <c r="F632" s="554">
        <v>2</v>
      </c>
      <c r="G632" s="554" t="s">
        <v>1803</v>
      </c>
      <c r="H632" s="554" t="s">
        <v>1402</v>
      </c>
      <c r="J632" s="554" t="s">
        <v>61</v>
      </c>
      <c r="K632" s="554" t="s">
        <v>1100</v>
      </c>
      <c r="L632" s="554" t="s">
        <v>2658</v>
      </c>
      <c r="M632" s="554" t="s">
        <v>6735</v>
      </c>
    </row>
    <row r="633" spans="1:13" x14ac:dyDescent="0.35">
      <c r="A633" s="554" t="s">
        <v>6072</v>
      </c>
      <c r="B633" s="554" t="s">
        <v>1799</v>
      </c>
      <c r="C633" s="554" t="s">
        <v>1800</v>
      </c>
      <c r="D633" s="554" t="s">
        <v>1796</v>
      </c>
      <c r="E633" s="554" t="s">
        <v>61</v>
      </c>
      <c r="F633" s="554">
        <v>3</v>
      </c>
      <c r="G633" s="554" t="s">
        <v>1203</v>
      </c>
      <c r="H633" s="554" t="s">
        <v>1795</v>
      </c>
      <c r="J633" s="554" t="s">
        <v>1101</v>
      </c>
      <c r="K633" s="554" t="s">
        <v>1100</v>
      </c>
      <c r="L633" s="554" t="s">
        <v>2658</v>
      </c>
      <c r="M633" s="554" t="s">
        <v>6735</v>
      </c>
    </row>
    <row r="634" spans="1:13" x14ac:dyDescent="0.35">
      <c r="A634" s="554" t="s">
        <v>6072</v>
      </c>
      <c r="B634" s="554" t="s">
        <v>1804</v>
      </c>
      <c r="C634" s="554" t="s">
        <v>1805</v>
      </c>
      <c r="D634" s="554" t="s">
        <v>1796</v>
      </c>
      <c r="E634" s="554" t="s">
        <v>61</v>
      </c>
      <c r="F634" s="554">
        <v>1</v>
      </c>
      <c r="G634" s="554" t="s">
        <v>1806</v>
      </c>
      <c r="H634" s="554" t="s">
        <v>1214</v>
      </c>
      <c r="J634" s="554" t="s">
        <v>1101</v>
      </c>
      <c r="K634" s="554" t="s">
        <v>1100</v>
      </c>
      <c r="L634" s="554" t="s">
        <v>2658</v>
      </c>
      <c r="M634" s="554" t="s">
        <v>6737</v>
      </c>
    </row>
    <row r="635" spans="1:13" x14ac:dyDescent="0.35">
      <c r="A635" s="554" t="s">
        <v>6072</v>
      </c>
      <c r="B635" s="554" t="s">
        <v>1807</v>
      </c>
      <c r="C635" s="554" t="s">
        <v>1808</v>
      </c>
      <c r="D635" s="554" t="s">
        <v>1796</v>
      </c>
      <c r="E635" s="554" t="s">
        <v>1101</v>
      </c>
      <c r="F635" s="554">
        <v>1</v>
      </c>
      <c r="G635" s="554" t="s">
        <v>1801</v>
      </c>
      <c r="H635" s="554" t="s">
        <v>1802</v>
      </c>
      <c r="J635" s="554" t="s">
        <v>61</v>
      </c>
      <c r="K635" s="554" t="s">
        <v>1100</v>
      </c>
      <c r="L635" s="554" t="s">
        <v>2658</v>
      </c>
      <c r="M635" s="554" t="s">
        <v>6735</v>
      </c>
    </row>
    <row r="636" spans="1:13" x14ac:dyDescent="0.35">
      <c r="A636" s="554" t="s">
        <v>6072</v>
      </c>
      <c r="B636" s="554" t="s">
        <v>1807</v>
      </c>
      <c r="C636" s="554" t="s">
        <v>1808</v>
      </c>
      <c r="D636" s="554" t="s">
        <v>1796</v>
      </c>
      <c r="E636" s="554" t="s">
        <v>1101</v>
      </c>
      <c r="F636" s="554">
        <v>2</v>
      </c>
      <c r="G636" s="554" t="s">
        <v>1803</v>
      </c>
      <c r="H636" s="554" t="s">
        <v>1364</v>
      </c>
      <c r="J636" s="554" t="s">
        <v>61</v>
      </c>
      <c r="K636" s="554" t="s">
        <v>1100</v>
      </c>
      <c r="L636" s="554" t="s">
        <v>2658</v>
      </c>
      <c r="M636" s="554" t="s">
        <v>6735</v>
      </c>
    </row>
    <row r="637" spans="1:13" x14ac:dyDescent="0.35">
      <c r="A637" s="554" t="s">
        <v>6072</v>
      </c>
      <c r="B637" s="554" t="s">
        <v>1807</v>
      </c>
      <c r="C637" s="554" t="s">
        <v>1808</v>
      </c>
      <c r="D637" s="554" t="s">
        <v>1796</v>
      </c>
      <c r="E637" s="554" t="s">
        <v>61</v>
      </c>
      <c r="F637" s="554">
        <v>3</v>
      </c>
      <c r="G637" s="554" t="s">
        <v>1203</v>
      </c>
      <c r="H637" s="554" t="s">
        <v>1804</v>
      </c>
      <c r="J637" s="554" t="s">
        <v>1101</v>
      </c>
      <c r="K637" s="554" t="s">
        <v>1100</v>
      </c>
      <c r="L637" s="554" t="s">
        <v>2658</v>
      </c>
      <c r="M637" s="554" t="s">
        <v>6735</v>
      </c>
    </row>
    <row r="638" spans="1:13" x14ac:dyDescent="0.35">
      <c r="A638" s="554" t="s">
        <v>6072</v>
      </c>
      <c r="B638" s="554" t="s">
        <v>1809</v>
      </c>
      <c r="C638" s="554" t="s">
        <v>1810</v>
      </c>
      <c r="D638" s="554" t="s">
        <v>1796</v>
      </c>
      <c r="E638" s="554" t="s">
        <v>61</v>
      </c>
      <c r="F638" s="554">
        <v>1</v>
      </c>
      <c r="G638" s="554" t="s">
        <v>1797</v>
      </c>
      <c r="H638" s="554" t="s">
        <v>1798</v>
      </c>
      <c r="J638" s="554" t="s">
        <v>1101</v>
      </c>
      <c r="K638" s="554" t="s">
        <v>727</v>
      </c>
      <c r="L638" s="554" t="s">
        <v>6378</v>
      </c>
      <c r="M638" s="554" t="s">
        <v>6735</v>
      </c>
    </row>
    <row r="639" spans="1:13" x14ac:dyDescent="0.35">
      <c r="A639" s="554" t="s">
        <v>6072</v>
      </c>
      <c r="B639" s="554" t="s">
        <v>1811</v>
      </c>
      <c r="C639" s="554" t="s">
        <v>1812</v>
      </c>
      <c r="D639" s="554" t="s">
        <v>1796</v>
      </c>
      <c r="E639" s="554" t="s">
        <v>1101</v>
      </c>
      <c r="F639" s="554">
        <v>1</v>
      </c>
      <c r="G639" s="554" t="s">
        <v>1801</v>
      </c>
      <c r="H639" s="554" t="s">
        <v>1802</v>
      </c>
      <c r="J639" s="554" t="s">
        <v>61</v>
      </c>
      <c r="K639" s="554" t="s">
        <v>1100</v>
      </c>
      <c r="L639" s="554" t="s">
        <v>2658</v>
      </c>
      <c r="M639" s="554" t="s">
        <v>6735</v>
      </c>
    </row>
    <row r="640" spans="1:13" x14ac:dyDescent="0.35">
      <c r="A640" s="554" t="s">
        <v>6072</v>
      </c>
      <c r="B640" s="554" t="s">
        <v>1811</v>
      </c>
      <c r="C640" s="554" t="s">
        <v>1812</v>
      </c>
      <c r="D640" s="554" t="s">
        <v>1796</v>
      </c>
      <c r="E640" s="554" t="s">
        <v>1101</v>
      </c>
      <c r="F640" s="554">
        <v>2</v>
      </c>
      <c r="G640" s="554" t="s">
        <v>1803</v>
      </c>
      <c r="H640" s="554" t="s">
        <v>1402</v>
      </c>
      <c r="J640" s="554" t="s">
        <v>61</v>
      </c>
      <c r="K640" s="554" t="s">
        <v>1100</v>
      </c>
      <c r="L640" s="554" t="s">
        <v>2658</v>
      </c>
      <c r="M640" s="554" t="s">
        <v>6735</v>
      </c>
    </row>
    <row r="641" spans="1:13" x14ac:dyDescent="0.35">
      <c r="A641" s="554" t="s">
        <v>6072</v>
      </c>
      <c r="B641" s="554" t="s">
        <v>1811</v>
      </c>
      <c r="C641" s="554" t="s">
        <v>1812</v>
      </c>
      <c r="D641" s="554" t="s">
        <v>1796</v>
      </c>
      <c r="E641" s="554" t="s">
        <v>61</v>
      </c>
      <c r="F641" s="554">
        <v>3</v>
      </c>
      <c r="G641" s="554" t="s">
        <v>1203</v>
      </c>
      <c r="H641" s="554" t="s">
        <v>1809</v>
      </c>
      <c r="J641" s="554" t="s">
        <v>1101</v>
      </c>
      <c r="K641" s="554" t="s">
        <v>1100</v>
      </c>
      <c r="L641" s="554" t="s">
        <v>2658</v>
      </c>
      <c r="M641" s="554" t="s">
        <v>6735</v>
      </c>
    </row>
    <row r="642" spans="1:13" x14ac:dyDescent="0.35">
      <c r="A642" s="554" t="s">
        <v>6072</v>
      </c>
      <c r="B642" s="554" t="s">
        <v>1813</v>
      </c>
      <c r="C642" s="554" t="s">
        <v>1814</v>
      </c>
      <c r="D642" s="554" t="s">
        <v>1796</v>
      </c>
      <c r="E642" s="554" t="s">
        <v>61</v>
      </c>
      <c r="F642" s="554">
        <v>1</v>
      </c>
      <c r="G642" s="554" t="s">
        <v>1797</v>
      </c>
      <c r="H642" s="554" t="s">
        <v>1798</v>
      </c>
      <c r="J642" s="554" t="s">
        <v>1101</v>
      </c>
      <c r="K642" s="554" t="s">
        <v>729</v>
      </c>
      <c r="L642" s="554" t="s">
        <v>6379</v>
      </c>
      <c r="M642" s="554" t="s">
        <v>6735</v>
      </c>
    </row>
    <row r="643" spans="1:13" x14ac:dyDescent="0.35">
      <c r="A643" s="554" t="s">
        <v>6072</v>
      </c>
      <c r="B643" s="554" t="s">
        <v>1815</v>
      </c>
      <c r="C643" s="554" t="s">
        <v>1816</v>
      </c>
      <c r="D643" s="554" t="s">
        <v>1796</v>
      </c>
      <c r="E643" s="554" t="s">
        <v>1101</v>
      </c>
      <c r="F643" s="554">
        <v>1</v>
      </c>
      <c r="G643" s="554" t="s">
        <v>1801</v>
      </c>
      <c r="H643" s="554" t="s">
        <v>1802</v>
      </c>
      <c r="J643" s="554" t="s">
        <v>61</v>
      </c>
      <c r="K643" s="554" t="s">
        <v>1100</v>
      </c>
      <c r="L643" s="554" t="s">
        <v>2658</v>
      </c>
      <c r="M643" s="554" t="s">
        <v>6735</v>
      </c>
    </row>
    <row r="644" spans="1:13" x14ac:dyDescent="0.35">
      <c r="A644" s="554" t="s">
        <v>6072</v>
      </c>
      <c r="B644" s="554" t="s">
        <v>1815</v>
      </c>
      <c r="C644" s="554" t="s">
        <v>1816</v>
      </c>
      <c r="D644" s="554" t="s">
        <v>1796</v>
      </c>
      <c r="E644" s="554" t="s">
        <v>1101</v>
      </c>
      <c r="F644" s="554">
        <v>2</v>
      </c>
      <c r="G644" s="554" t="s">
        <v>1803</v>
      </c>
      <c r="H644" s="554" t="s">
        <v>1402</v>
      </c>
      <c r="J644" s="554" t="s">
        <v>61</v>
      </c>
      <c r="K644" s="554" t="s">
        <v>1100</v>
      </c>
      <c r="L644" s="554" t="s">
        <v>2658</v>
      </c>
      <c r="M644" s="554" t="s">
        <v>6735</v>
      </c>
    </row>
    <row r="645" spans="1:13" x14ac:dyDescent="0.35">
      <c r="A645" s="554" t="s">
        <v>6072</v>
      </c>
      <c r="B645" s="554" t="s">
        <v>1815</v>
      </c>
      <c r="C645" s="554" t="s">
        <v>1816</v>
      </c>
      <c r="D645" s="554" t="s">
        <v>1796</v>
      </c>
      <c r="E645" s="554" t="s">
        <v>61</v>
      </c>
      <c r="F645" s="554">
        <v>3</v>
      </c>
      <c r="G645" s="554" t="s">
        <v>1203</v>
      </c>
      <c r="H645" s="554" t="s">
        <v>1813</v>
      </c>
      <c r="J645" s="554" t="s">
        <v>1101</v>
      </c>
      <c r="K645" s="554" t="s">
        <v>1100</v>
      </c>
      <c r="L645" s="554" t="s">
        <v>2658</v>
      </c>
      <c r="M645" s="554" t="s">
        <v>6735</v>
      </c>
    </row>
    <row r="646" spans="1:13" x14ac:dyDescent="0.35">
      <c r="A646" s="554" t="s">
        <v>6072</v>
      </c>
      <c r="B646" s="554" t="s">
        <v>1817</v>
      </c>
      <c r="C646" s="554" t="s">
        <v>1818</v>
      </c>
      <c r="D646" s="554" t="s">
        <v>1796</v>
      </c>
      <c r="E646" s="554" t="s">
        <v>61</v>
      </c>
      <c r="F646" s="554">
        <v>1</v>
      </c>
      <c r="G646" s="554" t="s">
        <v>1819</v>
      </c>
      <c r="H646" s="554" t="s">
        <v>1214</v>
      </c>
      <c r="J646" s="554" t="s">
        <v>1101</v>
      </c>
      <c r="K646" s="554" t="s">
        <v>1100</v>
      </c>
      <c r="L646" s="554" t="s">
        <v>2658</v>
      </c>
      <c r="M646" s="554" t="s">
        <v>6737</v>
      </c>
    </row>
    <row r="647" spans="1:13" x14ac:dyDescent="0.35">
      <c r="A647" s="554" t="s">
        <v>6072</v>
      </c>
      <c r="B647" s="554" t="s">
        <v>1820</v>
      </c>
      <c r="C647" s="554" t="s">
        <v>1821</v>
      </c>
      <c r="D647" s="554" t="s">
        <v>1796</v>
      </c>
      <c r="E647" s="554" t="s">
        <v>1101</v>
      </c>
      <c r="F647" s="554">
        <v>1</v>
      </c>
      <c r="G647" s="554" t="s">
        <v>1801</v>
      </c>
      <c r="H647" s="554" t="s">
        <v>1802</v>
      </c>
      <c r="J647" s="554" t="s">
        <v>61</v>
      </c>
      <c r="K647" s="554" t="s">
        <v>1100</v>
      </c>
      <c r="L647" s="554" t="s">
        <v>2658</v>
      </c>
      <c r="M647" s="554" t="s">
        <v>6735</v>
      </c>
    </row>
    <row r="648" spans="1:13" x14ac:dyDescent="0.35">
      <c r="A648" s="554" t="s">
        <v>6072</v>
      </c>
      <c r="B648" s="554" t="s">
        <v>1820</v>
      </c>
      <c r="C648" s="554" t="s">
        <v>1821</v>
      </c>
      <c r="D648" s="554" t="s">
        <v>1796</v>
      </c>
      <c r="E648" s="554" t="s">
        <v>61</v>
      </c>
      <c r="F648" s="554">
        <v>2</v>
      </c>
      <c r="G648" s="554" t="s">
        <v>1203</v>
      </c>
      <c r="H648" s="554" t="s">
        <v>1817</v>
      </c>
      <c r="J648" s="554" t="s">
        <v>1101</v>
      </c>
      <c r="K648" s="554" t="s">
        <v>1100</v>
      </c>
      <c r="L648" s="554" t="s">
        <v>2658</v>
      </c>
      <c r="M648" s="554" t="s">
        <v>6735</v>
      </c>
    </row>
    <row r="649" spans="1:13" x14ac:dyDescent="0.35">
      <c r="A649" s="554" t="s">
        <v>6072</v>
      </c>
      <c r="B649" s="554" t="s">
        <v>1822</v>
      </c>
      <c r="C649" s="554" t="s">
        <v>1823</v>
      </c>
      <c r="D649" s="554" t="s">
        <v>1796</v>
      </c>
      <c r="E649" s="554" t="s">
        <v>61</v>
      </c>
      <c r="F649" s="554">
        <v>1</v>
      </c>
      <c r="G649" s="554" t="s">
        <v>1263</v>
      </c>
      <c r="H649" s="554" t="s">
        <v>1214</v>
      </c>
      <c r="J649" s="554" t="s">
        <v>1101</v>
      </c>
      <c r="K649" s="554" t="s">
        <v>1100</v>
      </c>
      <c r="L649" s="554" t="s">
        <v>2658</v>
      </c>
      <c r="M649" s="554" t="s">
        <v>6737</v>
      </c>
    </row>
    <row r="650" spans="1:13" x14ac:dyDescent="0.35">
      <c r="A650" s="554" t="s">
        <v>6072</v>
      </c>
      <c r="B650" s="554" t="s">
        <v>1824</v>
      </c>
      <c r="C650" s="554" t="s">
        <v>1825</v>
      </c>
      <c r="D650" s="554" t="s">
        <v>1796</v>
      </c>
      <c r="E650" s="554" t="s">
        <v>1101</v>
      </c>
      <c r="F650" s="554">
        <v>1</v>
      </c>
      <c r="G650" s="554" t="s">
        <v>1801</v>
      </c>
      <c r="H650" s="554" t="s">
        <v>1802</v>
      </c>
      <c r="J650" s="554" t="s">
        <v>61</v>
      </c>
      <c r="K650" s="554" t="s">
        <v>1100</v>
      </c>
      <c r="L650" s="554" t="s">
        <v>2658</v>
      </c>
      <c r="M650" s="554" t="s">
        <v>6735</v>
      </c>
    </row>
    <row r="651" spans="1:13" x14ac:dyDescent="0.35">
      <c r="A651" s="554" t="s">
        <v>6072</v>
      </c>
      <c r="B651" s="554" t="s">
        <v>1824</v>
      </c>
      <c r="C651" s="554" t="s">
        <v>1826</v>
      </c>
      <c r="D651" s="554" t="s">
        <v>1796</v>
      </c>
      <c r="E651" s="554" t="s">
        <v>61</v>
      </c>
      <c r="F651" s="554">
        <v>2</v>
      </c>
      <c r="G651" s="554" t="s">
        <v>1203</v>
      </c>
      <c r="H651" s="554" t="s">
        <v>1822</v>
      </c>
      <c r="J651" s="554" t="s">
        <v>1101</v>
      </c>
      <c r="K651" s="554" t="s">
        <v>1100</v>
      </c>
      <c r="L651" s="554" t="s">
        <v>2658</v>
      </c>
      <c r="M651" s="554" t="s">
        <v>6735</v>
      </c>
    </row>
    <row r="652" spans="1:13" x14ac:dyDescent="0.35">
      <c r="A652" s="554" t="s">
        <v>6072</v>
      </c>
      <c r="B652" s="554" t="s">
        <v>1827</v>
      </c>
      <c r="C652" s="554" t="s">
        <v>1828</v>
      </c>
      <c r="D652" s="554" t="s">
        <v>1796</v>
      </c>
      <c r="E652" s="554" t="s">
        <v>61</v>
      </c>
      <c r="F652" s="554">
        <v>1</v>
      </c>
      <c r="G652" s="554" t="s">
        <v>1797</v>
      </c>
      <c r="H652" s="554" t="s">
        <v>1798</v>
      </c>
      <c r="J652" s="554" t="s">
        <v>1101</v>
      </c>
      <c r="K652" s="554" t="s">
        <v>759</v>
      </c>
      <c r="L652" s="554" t="s">
        <v>6382</v>
      </c>
      <c r="M652" s="554" t="s">
        <v>6735</v>
      </c>
    </row>
    <row r="653" spans="1:13" x14ac:dyDescent="0.35">
      <c r="A653" s="554" t="s">
        <v>6072</v>
      </c>
      <c r="B653" s="554" t="s">
        <v>1829</v>
      </c>
      <c r="C653" s="554" t="s">
        <v>1830</v>
      </c>
      <c r="D653" s="554" t="s">
        <v>1796</v>
      </c>
      <c r="E653" s="554" t="s">
        <v>1101</v>
      </c>
      <c r="F653" s="554">
        <v>1</v>
      </c>
      <c r="G653" s="554" t="s">
        <v>1801</v>
      </c>
      <c r="H653" s="554" t="s">
        <v>1802</v>
      </c>
      <c r="J653" s="554" t="s">
        <v>61</v>
      </c>
      <c r="K653" s="554" t="s">
        <v>1100</v>
      </c>
      <c r="L653" s="554" t="s">
        <v>2658</v>
      </c>
      <c r="M653" s="554" t="s">
        <v>6735</v>
      </c>
    </row>
    <row r="654" spans="1:13" x14ac:dyDescent="0.35">
      <c r="A654" s="554" t="s">
        <v>6072</v>
      </c>
      <c r="B654" s="554" t="s">
        <v>1829</v>
      </c>
      <c r="C654" s="554" t="s">
        <v>1830</v>
      </c>
      <c r="D654" s="554" t="s">
        <v>1796</v>
      </c>
      <c r="E654" s="554" t="s">
        <v>1101</v>
      </c>
      <c r="F654" s="554">
        <v>2</v>
      </c>
      <c r="G654" s="554" t="s">
        <v>1803</v>
      </c>
      <c r="H654" s="554" t="s">
        <v>1402</v>
      </c>
      <c r="J654" s="554" t="s">
        <v>61</v>
      </c>
      <c r="K654" s="554" t="s">
        <v>1100</v>
      </c>
      <c r="L654" s="554" t="s">
        <v>2658</v>
      </c>
      <c r="M654" s="554" t="s">
        <v>6735</v>
      </c>
    </row>
    <row r="655" spans="1:13" x14ac:dyDescent="0.35">
      <c r="A655" s="554" t="s">
        <v>6072</v>
      </c>
      <c r="B655" s="554" t="s">
        <v>1829</v>
      </c>
      <c r="C655" s="554" t="s">
        <v>1830</v>
      </c>
      <c r="D655" s="554" t="s">
        <v>1796</v>
      </c>
      <c r="E655" s="554" t="s">
        <v>61</v>
      </c>
      <c r="F655" s="554">
        <v>3</v>
      </c>
      <c r="G655" s="554" t="s">
        <v>1203</v>
      </c>
      <c r="H655" s="554" t="s">
        <v>1827</v>
      </c>
      <c r="J655" s="554" t="s">
        <v>1101</v>
      </c>
      <c r="K655" s="554" t="s">
        <v>1100</v>
      </c>
      <c r="L655" s="554" t="s">
        <v>2658</v>
      </c>
      <c r="M655" s="554" t="s">
        <v>6735</v>
      </c>
    </row>
    <row r="656" spans="1:13" x14ac:dyDescent="0.35">
      <c r="A656" s="554" t="s">
        <v>6072</v>
      </c>
      <c r="B656" s="554" t="s">
        <v>1831</v>
      </c>
      <c r="C656" s="554" t="s">
        <v>1832</v>
      </c>
      <c r="D656" s="554" t="s">
        <v>1796</v>
      </c>
      <c r="E656" s="554" t="s">
        <v>61</v>
      </c>
      <c r="F656" s="554">
        <v>1</v>
      </c>
      <c r="G656" s="554" t="s">
        <v>1819</v>
      </c>
      <c r="H656" s="554" t="s">
        <v>1214</v>
      </c>
      <c r="J656" s="554" t="s">
        <v>1101</v>
      </c>
      <c r="K656" s="554" t="s">
        <v>1100</v>
      </c>
      <c r="L656" s="554" t="s">
        <v>2658</v>
      </c>
      <c r="M656" s="554" t="s">
        <v>6737</v>
      </c>
    </row>
    <row r="657" spans="1:13" x14ac:dyDescent="0.35">
      <c r="A657" s="554" t="s">
        <v>6072</v>
      </c>
      <c r="B657" s="554" t="s">
        <v>1833</v>
      </c>
      <c r="C657" s="554" t="s">
        <v>1834</v>
      </c>
      <c r="D657" s="554" t="s">
        <v>1796</v>
      </c>
      <c r="E657" s="554" t="s">
        <v>1101</v>
      </c>
      <c r="F657" s="554">
        <v>1</v>
      </c>
      <c r="G657" s="554" t="s">
        <v>1801</v>
      </c>
      <c r="H657" s="554" t="s">
        <v>1802</v>
      </c>
      <c r="J657" s="554" t="s">
        <v>61</v>
      </c>
      <c r="K657" s="554" t="s">
        <v>1100</v>
      </c>
      <c r="L657" s="554" t="s">
        <v>2658</v>
      </c>
      <c r="M657" s="554" t="s">
        <v>6735</v>
      </c>
    </row>
    <row r="658" spans="1:13" x14ac:dyDescent="0.35">
      <c r="A658" s="554" t="s">
        <v>6072</v>
      </c>
      <c r="B658" s="554" t="s">
        <v>1833</v>
      </c>
      <c r="C658" s="554" t="s">
        <v>1834</v>
      </c>
      <c r="D658" s="554" t="s">
        <v>1796</v>
      </c>
      <c r="E658" s="554" t="s">
        <v>1101</v>
      </c>
      <c r="F658" s="554">
        <v>2</v>
      </c>
      <c r="G658" s="554" t="s">
        <v>1803</v>
      </c>
      <c r="H658" s="554" t="s">
        <v>1364</v>
      </c>
      <c r="J658" s="554" t="s">
        <v>61</v>
      </c>
      <c r="K658" s="554" t="s">
        <v>1100</v>
      </c>
      <c r="L658" s="554" t="s">
        <v>2658</v>
      </c>
      <c r="M658" s="554" t="s">
        <v>6735</v>
      </c>
    </row>
    <row r="659" spans="1:13" x14ac:dyDescent="0.35">
      <c r="A659" s="554" t="s">
        <v>6072</v>
      </c>
      <c r="B659" s="554" t="s">
        <v>1833</v>
      </c>
      <c r="C659" s="554" t="s">
        <v>1834</v>
      </c>
      <c r="D659" s="554" t="s">
        <v>1796</v>
      </c>
      <c r="E659" s="554" t="s">
        <v>61</v>
      </c>
      <c r="F659" s="554">
        <v>3</v>
      </c>
      <c r="G659" s="554" t="s">
        <v>1203</v>
      </c>
      <c r="H659" s="554" t="s">
        <v>1831</v>
      </c>
      <c r="J659" s="554" t="s">
        <v>1101</v>
      </c>
      <c r="K659" s="554" t="s">
        <v>1100</v>
      </c>
      <c r="L659" s="554" t="s">
        <v>2658</v>
      </c>
      <c r="M659" s="554" t="s">
        <v>6735</v>
      </c>
    </row>
    <row r="660" spans="1:13" x14ac:dyDescent="0.35">
      <c r="A660" s="554" t="s">
        <v>6072</v>
      </c>
      <c r="B660" s="554" t="s">
        <v>1835</v>
      </c>
      <c r="C660" s="554" t="s">
        <v>1836</v>
      </c>
      <c r="D660" s="554" t="s">
        <v>1341</v>
      </c>
      <c r="E660" s="554" t="s">
        <v>61</v>
      </c>
      <c r="F660" s="554">
        <v>1</v>
      </c>
      <c r="G660" s="554" t="s">
        <v>1837</v>
      </c>
      <c r="H660" s="554" t="s">
        <v>1232</v>
      </c>
      <c r="J660" s="554" t="s">
        <v>1101</v>
      </c>
      <c r="K660" s="554" t="s">
        <v>865</v>
      </c>
      <c r="L660" s="554" t="s">
        <v>6383</v>
      </c>
      <c r="M660" s="554" t="s">
        <v>6735</v>
      </c>
    </row>
    <row r="661" spans="1:13" x14ac:dyDescent="0.35">
      <c r="A661" s="554" t="s">
        <v>6072</v>
      </c>
      <c r="B661" s="554" t="s">
        <v>1838</v>
      </c>
      <c r="C661" s="554" t="s">
        <v>1839</v>
      </c>
      <c r="D661" s="554" t="s">
        <v>1341</v>
      </c>
      <c r="E661" s="554" t="s">
        <v>1101</v>
      </c>
      <c r="F661" s="554">
        <v>1</v>
      </c>
      <c r="G661" s="554" t="s">
        <v>1347</v>
      </c>
      <c r="H661" s="554" t="s">
        <v>1840</v>
      </c>
      <c r="J661" s="554" t="s">
        <v>61</v>
      </c>
      <c r="K661" s="554" t="s">
        <v>1100</v>
      </c>
      <c r="L661" s="554" t="s">
        <v>2658</v>
      </c>
      <c r="M661" s="554" t="s">
        <v>6735</v>
      </c>
    </row>
    <row r="662" spans="1:13" x14ac:dyDescent="0.35">
      <c r="A662" s="554" t="s">
        <v>6072</v>
      </c>
      <c r="B662" s="554" t="s">
        <v>1838</v>
      </c>
      <c r="C662" s="554" t="s">
        <v>1839</v>
      </c>
      <c r="D662" s="554" t="s">
        <v>1341</v>
      </c>
      <c r="E662" s="554" t="s">
        <v>1101</v>
      </c>
      <c r="F662" s="554">
        <v>2</v>
      </c>
      <c r="G662" s="554" t="s">
        <v>1363</v>
      </c>
      <c r="H662" s="554" t="s">
        <v>1364</v>
      </c>
      <c r="J662" s="554" t="s">
        <v>61</v>
      </c>
      <c r="K662" s="554" t="s">
        <v>1100</v>
      </c>
      <c r="L662" s="554" t="s">
        <v>2658</v>
      </c>
      <c r="M662" s="554" t="s">
        <v>6735</v>
      </c>
    </row>
    <row r="663" spans="1:13" x14ac:dyDescent="0.35">
      <c r="A663" s="554" t="s">
        <v>6072</v>
      </c>
      <c r="B663" s="554" t="s">
        <v>1838</v>
      </c>
      <c r="C663" s="554" t="s">
        <v>1839</v>
      </c>
      <c r="D663" s="554" t="s">
        <v>1341</v>
      </c>
      <c r="E663" s="554" t="s">
        <v>61</v>
      </c>
      <c r="F663" s="554">
        <v>3</v>
      </c>
      <c r="G663" s="554" t="s">
        <v>1841</v>
      </c>
      <c r="H663" s="554" t="s">
        <v>1835</v>
      </c>
      <c r="J663" s="554" t="s">
        <v>1101</v>
      </c>
      <c r="K663" s="554" t="s">
        <v>1100</v>
      </c>
      <c r="L663" s="554" t="s">
        <v>2658</v>
      </c>
      <c r="M663" s="554" t="s">
        <v>6735</v>
      </c>
    </row>
    <row r="664" spans="1:13" x14ac:dyDescent="0.35">
      <c r="A664" s="554" t="s">
        <v>6072</v>
      </c>
      <c r="B664" s="554" t="s">
        <v>1842</v>
      </c>
      <c r="C664" s="554" t="s">
        <v>1843</v>
      </c>
      <c r="D664" s="554" t="s">
        <v>1341</v>
      </c>
      <c r="E664" s="554" t="s">
        <v>61</v>
      </c>
      <c r="F664" s="554">
        <v>1</v>
      </c>
      <c r="G664" s="554" t="s">
        <v>1342</v>
      </c>
      <c r="H664" s="554" t="s">
        <v>1317</v>
      </c>
      <c r="J664" s="554" t="s">
        <v>1101</v>
      </c>
      <c r="K664" s="554" t="s">
        <v>863</v>
      </c>
      <c r="L664" s="554" t="s">
        <v>6385</v>
      </c>
      <c r="M664" s="554" t="s">
        <v>6735</v>
      </c>
    </row>
    <row r="665" spans="1:13" x14ac:dyDescent="0.35">
      <c r="A665" s="554" t="s">
        <v>6072</v>
      </c>
      <c r="B665" s="554" t="s">
        <v>1842</v>
      </c>
      <c r="C665" s="554" t="s">
        <v>1843</v>
      </c>
      <c r="D665" s="554" t="s">
        <v>1341</v>
      </c>
      <c r="E665" s="554" t="s">
        <v>61</v>
      </c>
      <c r="F665" s="554">
        <v>2</v>
      </c>
      <c r="G665" s="554" t="s">
        <v>1343</v>
      </c>
      <c r="H665" s="554" t="s">
        <v>1344</v>
      </c>
      <c r="J665" s="554" t="s">
        <v>1101</v>
      </c>
      <c r="K665" s="554" t="s">
        <v>863</v>
      </c>
      <c r="L665" s="554" t="s">
        <v>6385</v>
      </c>
      <c r="M665" s="554" t="s">
        <v>6735</v>
      </c>
    </row>
    <row r="666" spans="1:13" x14ac:dyDescent="0.35">
      <c r="A666" s="554" t="s">
        <v>6072</v>
      </c>
      <c r="B666" s="554" t="s">
        <v>1842</v>
      </c>
      <c r="C666" s="554" t="s">
        <v>1843</v>
      </c>
      <c r="D666" s="554" t="s">
        <v>1341</v>
      </c>
      <c r="E666" s="554" t="s">
        <v>1101</v>
      </c>
      <c r="F666" s="554">
        <v>3</v>
      </c>
      <c r="G666" s="554" t="s">
        <v>1844</v>
      </c>
      <c r="H666" s="554" t="s">
        <v>1790</v>
      </c>
      <c r="J666" s="554" t="s">
        <v>61</v>
      </c>
      <c r="K666" s="554" t="s">
        <v>1100</v>
      </c>
      <c r="L666" s="554" t="s">
        <v>6385</v>
      </c>
      <c r="M666" s="554" t="s">
        <v>6737</v>
      </c>
    </row>
    <row r="667" spans="1:13" x14ac:dyDescent="0.35">
      <c r="A667" s="554" t="s">
        <v>6072</v>
      </c>
      <c r="B667" s="554" t="s">
        <v>1845</v>
      </c>
      <c r="C667" s="554" t="s">
        <v>1846</v>
      </c>
      <c r="D667" s="554" t="s">
        <v>1341</v>
      </c>
      <c r="E667" s="554" t="s">
        <v>1101</v>
      </c>
      <c r="F667" s="554">
        <v>1</v>
      </c>
      <c r="G667" s="554" t="s">
        <v>1396</v>
      </c>
      <c r="H667" s="554" t="s">
        <v>1397</v>
      </c>
      <c r="J667" s="554" t="s">
        <v>61</v>
      </c>
      <c r="K667" s="554" t="s">
        <v>1100</v>
      </c>
      <c r="L667" s="554" t="s">
        <v>2658</v>
      </c>
      <c r="M667" s="554" t="s">
        <v>6735</v>
      </c>
    </row>
    <row r="668" spans="1:13" x14ac:dyDescent="0.35">
      <c r="A668" s="554" t="s">
        <v>6072</v>
      </c>
      <c r="B668" s="554" t="s">
        <v>1845</v>
      </c>
      <c r="C668" s="554" t="s">
        <v>1846</v>
      </c>
      <c r="D668" s="554" t="s">
        <v>1341</v>
      </c>
      <c r="E668" s="554" t="s">
        <v>61</v>
      </c>
      <c r="F668" s="554">
        <v>2</v>
      </c>
      <c r="G668" s="554" t="s">
        <v>1398</v>
      </c>
      <c r="H668" s="554" t="s">
        <v>1399</v>
      </c>
      <c r="J668" s="554" t="s">
        <v>1101</v>
      </c>
      <c r="K668" s="554" t="s">
        <v>1100</v>
      </c>
      <c r="L668" s="554" t="s">
        <v>2658</v>
      </c>
      <c r="M668" s="554" t="s">
        <v>6735</v>
      </c>
    </row>
    <row r="669" spans="1:13" x14ac:dyDescent="0.35">
      <c r="A669" s="554" t="s">
        <v>6072</v>
      </c>
      <c r="B669" s="554" t="s">
        <v>1845</v>
      </c>
      <c r="C669" s="554" t="s">
        <v>1846</v>
      </c>
      <c r="D669" s="554" t="s">
        <v>1341</v>
      </c>
      <c r="E669" s="554" t="s">
        <v>1847</v>
      </c>
      <c r="F669" s="554">
        <v>3</v>
      </c>
      <c r="G669" s="554" t="s">
        <v>1844</v>
      </c>
      <c r="H669" s="554" t="s">
        <v>1848</v>
      </c>
      <c r="J669" s="554" t="s">
        <v>1849</v>
      </c>
      <c r="K669" s="554" t="s">
        <v>1100</v>
      </c>
      <c r="L669" s="554" t="s">
        <v>2658</v>
      </c>
      <c r="M669" s="554" t="s">
        <v>6737</v>
      </c>
    </row>
    <row r="670" spans="1:13" x14ac:dyDescent="0.35">
      <c r="A670" s="554" t="s">
        <v>6072</v>
      </c>
      <c r="B670" s="554" t="s">
        <v>1850</v>
      </c>
      <c r="C670" s="554" t="s">
        <v>1851</v>
      </c>
      <c r="D670" s="554" t="s">
        <v>1341</v>
      </c>
      <c r="E670" s="554" t="s">
        <v>1101</v>
      </c>
      <c r="F670" s="554">
        <v>1</v>
      </c>
      <c r="G670" s="554" t="s">
        <v>1396</v>
      </c>
      <c r="H670" s="554" t="s">
        <v>1402</v>
      </c>
      <c r="J670" s="554" t="s">
        <v>61</v>
      </c>
      <c r="K670" s="554" t="s">
        <v>1100</v>
      </c>
      <c r="L670" s="554" t="s">
        <v>2658</v>
      </c>
      <c r="M670" s="554" t="s">
        <v>6735</v>
      </c>
    </row>
    <row r="671" spans="1:13" x14ac:dyDescent="0.35">
      <c r="A671" s="554" t="s">
        <v>6072</v>
      </c>
      <c r="B671" s="554" t="s">
        <v>1850</v>
      </c>
      <c r="C671" s="554" t="s">
        <v>1851</v>
      </c>
      <c r="D671" s="554" t="s">
        <v>1341</v>
      </c>
      <c r="E671" s="554" t="s">
        <v>61</v>
      </c>
      <c r="F671" s="554">
        <v>2</v>
      </c>
      <c r="G671" s="554" t="s">
        <v>1398</v>
      </c>
      <c r="H671" s="554" t="s">
        <v>1403</v>
      </c>
      <c r="J671" s="554" t="s">
        <v>1101</v>
      </c>
      <c r="K671" s="554" t="s">
        <v>1100</v>
      </c>
      <c r="L671" s="554" t="s">
        <v>2658</v>
      </c>
      <c r="M671" s="554" t="s">
        <v>6735</v>
      </c>
    </row>
    <row r="672" spans="1:13" x14ac:dyDescent="0.35">
      <c r="A672" s="554" t="s">
        <v>6072</v>
      </c>
      <c r="B672" s="554" t="s">
        <v>1850</v>
      </c>
      <c r="C672" s="554" t="s">
        <v>1851</v>
      </c>
      <c r="D672" s="554" t="s">
        <v>1341</v>
      </c>
      <c r="E672" s="554" t="s">
        <v>1847</v>
      </c>
      <c r="F672" s="554">
        <v>3</v>
      </c>
      <c r="G672" s="554" t="s">
        <v>1844</v>
      </c>
      <c r="H672" s="554" t="s">
        <v>1852</v>
      </c>
      <c r="J672" s="554" t="s">
        <v>1849</v>
      </c>
      <c r="K672" s="554" t="s">
        <v>1100</v>
      </c>
      <c r="L672" s="554" t="s">
        <v>2658</v>
      </c>
      <c r="M672" s="554" t="s">
        <v>6737</v>
      </c>
    </row>
    <row r="673" spans="1:13" x14ac:dyDescent="0.35">
      <c r="A673" s="554" t="s">
        <v>6072</v>
      </c>
      <c r="B673" s="554" t="s">
        <v>1853</v>
      </c>
      <c r="C673" s="554" t="s">
        <v>1854</v>
      </c>
      <c r="D673" s="554" t="s">
        <v>1341</v>
      </c>
      <c r="E673" s="554" t="s">
        <v>1101</v>
      </c>
      <c r="F673" s="554">
        <v>1</v>
      </c>
      <c r="G673" s="554" t="s">
        <v>1347</v>
      </c>
      <c r="H673" s="554" t="s">
        <v>1504</v>
      </c>
      <c r="J673" s="554" t="s">
        <v>61</v>
      </c>
      <c r="K673" s="554" t="s">
        <v>1100</v>
      </c>
      <c r="L673" s="554" t="s">
        <v>2658</v>
      </c>
      <c r="M673" s="554" t="s">
        <v>6735</v>
      </c>
    </row>
    <row r="674" spans="1:13" x14ac:dyDescent="0.35">
      <c r="A674" s="554" t="s">
        <v>6072</v>
      </c>
      <c r="B674" s="554" t="s">
        <v>1853</v>
      </c>
      <c r="C674" s="554" t="s">
        <v>1854</v>
      </c>
      <c r="D674" s="554" t="s">
        <v>1341</v>
      </c>
      <c r="E674" s="554" t="s">
        <v>1101</v>
      </c>
      <c r="F674" s="554">
        <v>2</v>
      </c>
      <c r="G674" s="554" t="s">
        <v>1363</v>
      </c>
      <c r="H674" s="554" t="s">
        <v>1364</v>
      </c>
      <c r="J674" s="554" t="s">
        <v>61</v>
      </c>
      <c r="K674" s="554" t="s">
        <v>1100</v>
      </c>
      <c r="L674" s="554" t="s">
        <v>2658</v>
      </c>
      <c r="M674" s="554" t="s">
        <v>6735</v>
      </c>
    </row>
    <row r="675" spans="1:13" x14ac:dyDescent="0.35">
      <c r="A675" s="554" t="s">
        <v>6072</v>
      </c>
      <c r="B675" s="554" t="s">
        <v>1853</v>
      </c>
      <c r="C675" s="554" t="s">
        <v>1854</v>
      </c>
      <c r="D675" s="554" t="s">
        <v>1341</v>
      </c>
      <c r="E675" s="554" t="s">
        <v>61</v>
      </c>
      <c r="F675" s="554">
        <v>3</v>
      </c>
      <c r="G675" s="554" t="s">
        <v>1844</v>
      </c>
      <c r="H675" s="554" t="s">
        <v>1855</v>
      </c>
      <c r="J675" s="554" t="s">
        <v>1101</v>
      </c>
      <c r="K675" s="554" t="s">
        <v>1100</v>
      </c>
      <c r="L675" s="554" t="s">
        <v>2658</v>
      </c>
      <c r="M675" s="554" t="s">
        <v>6737</v>
      </c>
    </row>
    <row r="676" spans="1:13" x14ac:dyDescent="0.35">
      <c r="A676" s="554" t="s">
        <v>6072</v>
      </c>
      <c r="B676" s="554" t="s">
        <v>1856</v>
      </c>
      <c r="C676" s="554" t="s">
        <v>868</v>
      </c>
      <c r="D676" s="554" t="s">
        <v>1696</v>
      </c>
      <c r="E676" s="554" t="s">
        <v>61</v>
      </c>
      <c r="F676" s="554">
        <v>1</v>
      </c>
      <c r="G676" s="554" t="s">
        <v>1857</v>
      </c>
      <c r="H676" s="554" t="s">
        <v>1317</v>
      </c>
      <c r="J676" s="554" t="s">
        <v>1101</v>
      </c>
      <c r="K676" s="554" t="s">
        <v>867</v>
      </c>
      <c r="L676" s="554" t="s">
        <v>6386</v>
      </c>
      <c r="M676" s="554" t="s">
        <v>6735</v>
      </c>
    </row>
    <row r="677" spans="1:13" x14ac:dyDescent="0.35">
      <c r="A677" s="554" t="s">
        <v>6072</v>
      </c>
      <c r="B677" s="554" t="s">
        <v>1856</v>
      </c>
      <c r="C677" s="554" t="s">
        <v>868</v>
      </c>
      <c r="D677" s="554" t="s">
        <v>1696</v>
      </c>
      <c r="E677" s="554" t="s">
        <v>61</v>
      </c>
      <c r="F677" s="554">
        <v>2</v>
      </c>
      <c r="G677" s="554" t="s">
        <v>1858</v>
      </c>
      <c r="H677" s="554" t="s">
        <v>1344</v>
      </c>
      <c r="J677" s="554" t="s">
        <v>1101</v>
      </c>
      <c r="K677" s="554" t="s">
        <v>867</v>
      </c>
      <c r="L677" s="554" t="s">
        <v>6386</v>
      </c>
      <c r="M677" s="554" t="s">
        <v>6735</v>
      </c>
    </row>
    <row r="678" spans="1:13" x14ac:dyDescent="0.35">
      <c r="A678" s="554" t="s">
        <v>6072</v>
      </c>
      <c r="B678" s="554" t="s">
        <v>1856</v>
      </c>
      <c r="C678" s="554" t="s">
        <v>868</v>
      </c>
      <c r="D678" s="554" t="s">
        <v>1696</v>
      </c>
      <c r="E678" s="554" t="s">
        <v>1101</v>
      </c>
      <c r="F678" s="554">
        <v>3</v>
      </c>
      <c r="G678" s="554" t="s">
        <v>1844</v>
      </c>
      <c r="H678" s="554" t="s">
        <v>1859</v>
      </c>
      <c r="J678" s="554" t="s">
        <v>61</v>
      </c>
      <c r="K678" s="554" t="s">
        <v>1100</v>
      </c>
      <c r="L678" s="554" t="s">
        <v>6386</v>
      </c>
      <c r="M678" s="554" t="s">
        <v>6737</v>
      </c>
    </row>
    <row r="679" spans="1:13" x14ac:dyDescent="0.35">
      <c r="A679" s="554" t="s">
        <v>6072</v>
      </c>
      <c r="B679" s="554" t="s">
        <v>1856</v>
      </c>
      <c r="C679" s="554" t="s">
        <v>868</v>
      </c>
      <c r="D679" s="554" t="s">
        <v>1696</v>
      </c>
      <c r="E679" s="554" t="s">
        <v>1101</v>
      </c>
      <c r="F679" s="554">
        <v>4</v>
      </c>
      <c r="G679" s="554" t="s">
        <v>1860</v>
      </c>
      <c r="H679" s="554" t="s">
        <v>1364</v>
      </c>
      <c r="J679" s="554" t="s">
        <v>61</v>
      </c>
      <c r="K679" s="554" t="s">
        <v>1100</v>
      </c>
      <c r="L679" s="554" t="s">
        <v>6386</v>
      </c>
      <c r="M679" s="554" t="s">
        <v>6735</v>
      </c>
    </row>
    <row r="680" spans="1:13" x14ac:dyDescent="0.35">
      <c r="A680" s="554" t="s">
        <v>6072</v>
      </c>
      <c r="B680" s="554" t="s">
        <v>1861</v>
      </c>
      <c r="C680" s="554" t="s">
        <v>1862</v>
      </c>
      <c r="D680" s="554" t="s">
        <v>1696</v>
      </c>
      <c r="E680" s="554" t="s">
        <v>1101</v>
      </c>
      <c r="F680" s="554">
        <v>1</v>
      </c>
      <c r="G680" s="554" t="s">
        <v>1347</v>
      </c>
      <c r="H680" s="554" t="s">
        <v>1703</v>
      </c>
      <c r="J680" s="554" t="s">
        <v>61</v>
      </c>
      <c r="K680" s="554" t="s">
        <v>1100</v>
      </c>
      <c r="L680" s="554" t="s">
        <v>2658</v>
      </c>
      <c r="M680" s="554" t="s">
        <v>6735</v>
      </c>
    </row>
    <row r="681" spans="1:13" x14ac:dyDescent="0.35">
      <c r="A681" s="554" t="s">
        <v>6072</v>
      </c>
      <c r="B681" s="554" t="s">
        <v>1861</v>
      </c>
      <c r="C681" s="554" t="s">
        <v>1862</v>
      </c>
      <c r="D681" s="554" t="s">
        <v>1696</v>
      </c>
      <c r="E681" s="554" t="s">
        <v>61</v>
      </c>
      <c r="F681" s="554">
        <v>2</v>
      </c>
      <c r="G681" s="554" t="s">
        <v>1844</v>
      </c>
      <c r="H681" s="554" t="s">
        <v>1863</v>
      </c>
      <c r="J681" s="554" t="s">
        <v>1101</v>
      </c>
      <c r="K681" s="554" t="s">
        <v>1100</v>
      </c>
      <c r="L681" s="554" t="s">
        <v>2658</v>
      </c>
      <c r="M681" s="554" t="s">
        <v>6737</v>
      </c>
    </row>
    <row r="682" spans="1:13" x14ac:dyDescent="0.35">
      <c r="A682" s="554" t="s">
        <v>6072</v>
      </c>
      <c r="B682" s="554" t="s">
        <v>1861</v>
      </c>
      <c r="C682" s="554" t="s">
        <v>1862</v>
      </c>
      <c r="D682" s="554" t="s">
        <v>1696</v>
      </c>
      <c r="E682" s="554" t="s">
        <v>6061</v>
      </c>
      <c r="F682" s="554">
        <v>3</v>
      </c>
      <c r="G682" s="554" t="s">
        <v>1864</v>
      </c>
      <c r="H682" s="554" t="s">
        <v>1856</v>
      </c>
      <c r="J682" s="554" t="s">
        <v>1101</v>
      </c>
      <c r="K682" s="554" t="s">
        <v>1100</v>
      </c>
      <c r="L682" s="554" t="s">
        <v>2658</v>
      </c>
      <c r="M682" s="554" t="s">
        <v>6735</v>
      </c>
    </row>
    <row r="683" spans="1:13" x14ac:dyDescent="0.35">
      <c r="A683" s="554" t="s">
        <v>6072</v>
      </c>
      <c r="B683" s="554" t="s">
        <v>1228</v>
      </c>
      <c r="C683" s="554" t="s">
        <v>1865</v>
      </c>
      <c r="D683" s="554" t="s">
        <v>1229</v>
      </c>
      <c r="E683" s="554" t="s">
        <v>61</v>
      </c>
      <c r="F683" s="554">
        <v>1</v>
      </c>
      <c r="G683" s="554" t="s">
        <v>1866</v>
      </c>
      <c r="H683" s="554" t="s">
        <v>1177</v>
      </c>
      <c r="J683" s="554" t="s">
        <v>1101</v>
      </c>
      <c r="K683" s="554" t="s">
        <v>1100</v>
      </c>
      <c r="L683" s="554" t="s">
        <v>2658</v>
      </c>
      <c r="M683" s="554" t="s">
        <v>6735</v>
      </c>
    </row>
    <row r="684" spans="1:13" x14ac:dyDescent="0.35">
      <c r="A684" s="554" t="s">
        <v>6072</v>
      </c>
      <c r="B684" s="554" t="s">
        <v>1228</v>
      </c>
      <c r="C684" s="554" t="s">
        <v>1867</v>
      </c>
      <c r="D684" s="554" t="s">
        <v>1229</v>
      </c>
      <c r="E684" s="554" t="s">
        <v>1101</v>
      </c>
      <c r="F684" s="554">
        <v>2</v>
      </c>
      <c r="G684" s="554" t="s">
        <v>1868</v>
      </c>
      <c r="H684" s="554" t="s">
        <v>1177</v>
      </c>
      <c r="J684" s="554" t="s">
        <v>61</v>
      </c>
      <c r="K684" s="554" t="s">
        <v>1100</v>
      </c>
      <c r="L684" s="554" t="s">
        <v>2658</v>
      </c>
      <c r="M684" s="554" t="s">
        <v>6735</v>
      </c>
    </row>
    <row r="685" spans="1:13" x14ac:dyDescent="0.35">
      <c r="A685" s="554" t="s">
        <v>6072</v>
      </c>
      <c r="B685" s="554" t="s">
        <v>1228</v>
      </c>
      <c r="C685" s="554" t="s">
        <v>1867</v>
      </c>
      <c r="D685" s="554" t="s">
        <v>1229</v>
      </c>
      <c r="E685" s="554" t="s">
        <v>1101</v>
      </c>
      <c r="F685" s="554">
        <v>3</v>
      </c>
      <c r="G685" s="554" t="s">
        <v>1864</v>
      </c>
      <c r="H685" s="554" t="s">
        <v>1869</v>
      </c>
      <c r="J685" s="554" t="s">
        <v>61</v>
      </c>
      <c r="K685" s="554" t="s">
        <v>1100</v>
      </c>
      <c r="L685" s="554" t="s">
        <v>2658</v>
      </c>
      <c r="M685" s="554" t="s">
        <v>6735</v>
      </c>
    </row>
    <row r="686" spans="1:13" x14ac:dyDescent="0.35">
      <c r="A686" s="554" t="s">
        <v>6072</v>
      </c>
      <c r="B686" s="554" t="s">
        <v>1869</v>
      </c>
      <c r="C686" s="554" t="s">
        <v>1870</v>
      </c>
      <c r="D686" s="554" t="s">
        <v>1229</v>
      </c>
      <c r="E686" s="554" t="s">
        <v>1101</v>
      </c>
      <c r="F686" s="554">
        <v>1</v>
      </c>
      <c r="G686" s="554" t="s">
        <v>1871</v>
      </c>
      <c r="H686" s="554" t="s">
        <v>1200</v>
      </c>
      <c r="J686" s="554" t="s">
        <v>61</v>
      </c>
      <c r="K686" s="554" t="s">
        <v>1100</v>
      </c>
      <c r="L686" s="554" t="s">
        <v>2658</v>
      </c>
      <c r="M686" s="554" t="s">
        <v>6735</v>
      </c>
    </row>
    <row r="687" spans="1:13" x14ac:dyDescent="0.35">
      <c r="A687" s="554" t="s">
        <v>6072</v>
      </c>
      <c r="B687" s="554" t="s">
        <v>1869</v>
      </c>
      <c r="C687" s="554" t="s">
        <v>1872</v>
      </c>
      <c r="D687" s="554" t="s">
        <v>1229</v>
      </c>
      <c r="E687" s="554" t="s">
        <v>61</v>
      </c>
      <c r="F687" s="554">
        <v>2</v>
      </c>
      <c r="G687" s="554" t="s">
        <v>1864</v>
      </c>
      <c r="H687" s="554" t="s">
        <v>1228</v>
      </c>
      <c r="J687" s="554" t="s">
        <v>1101</v>
      </c>
      <c r="K687" s="554" t="s">
        <v>1100</v>
      </c>
      <c r="L687" s="554" t="s">
        <v>2658</v>
      </c>
      <c r="M687" s="554" t="s">
        <v>6735</v>
      </c>
    </row>
    <row r="688" spans="1:13" x14ac:dyDescent="0.35">
      <c r="A688" s="554" t="s">
        <v>6072</v>
      </c>
      <c r="B688" s="554" t="s">
        <v>1241</v>
      </c>
      <c r="C688" s="554" t="s">
        <v>1240</v>
      </c>
      <c r="D688" s="554" t="s">
        <v>1242</v>
      </c>
      <c r="E688" s="554" t="s">
        <v>61</v>
      </c>
      <c r="F688" s="554">
        <v>1</v>
      </c>
      <c r="G688" s="554" t="s">
        <v>1866</v>
      </c>
      <c r="H688" s="554" t="s">
        <v>1237</v>
      </c>
      <c r="J688" s="554" t="s">
        <v>1101</v>
      </c>
      <c r="K688" s="554" t="s">
        <v>1100</v>
      </c>
      <c r="L688" s="554" t="s">
        <v>2658</v>
      </c>
      <c r="M688" s="554" t="s">
        <v>6735</v>
      </c>
    </row>
    <row r="689" spans="1:13" x14ac:dyDescent="0.35">
      <c r="A689" s="554" t="s">
        <v>6072</v>
      </c>
      <c r="B689" s="554" t="s">
        <v>1241</v>
      </c>
      <c r="C689" s="554" t="s">
        <v>1873</v>
      </c>
      <c r="D689" s="554" t="s">
        <v>1242</v>
      </c>
      <c r="E689" s="554" t="s">
        <v>1101</v>
      </c>
      <c r="F689" s="554">
        <v>2</v>
      </c>
      <c r="G689" s="554" t="s">
        <v>1868</v>
      </c>
      <c r="H689" s="554" t="s">
        <v>1237</v>
      </c>
      <c r="J689" s="554" t="s">
        <v>61</v>
      </c>
      <c r="K689" s="554" t="s">
        <v>1100</v>
      </c>
      <c r="L689" s="554" t="s">
        <v>2658</v>
      </c>
      <c r="M689" s="554" t="s">
        <v>6735</v>
      </c>
    </row>
    <row r="690" spans="1:13" x14ac:dyDescent="0.35">
      <c r="A690" s="554" t="s">
        <v>6072</v>
      </c>
      <c r="B690" s="554" t="s">
        <v>1241</v>
      </c>
      <c r="C690" s="554" t="s">
        <v>1873</v>
      </c>
      <c r="D690" s="554" t="s">
        <v>1242</v>
      </c>
      <c r="E690" s="554" t="s">
        <v>1101</v>
      </c>
      <c r="F690" s="554">
        <v>3</v>
      </c>
      <c r="G690" s="554" t="s">
        <v>1864</v>
      </c>
      <c r="H690" s="554" t="s">
        <v>1874</v>
      </c>
      <c r="J690" s="554" t="s">
        <v>61</v>
      </c>
      <c r="K690" s="554" t="s">
        <v>1100</v>
      </c>
      <c r="L690" s="554" t="s">
        <v>2658</v>
      </c>
      <c r="M690" s="554" t="s">
        <v>6735</v>
      </c>
    </row>
    <row r="691" spans="1:13" x14ac:dyDescent="0.35">
      <c r="A691" s="554" t="s">
        <v>6072</v>
      </c>
      <c r="B691" s="554" t="s">
        <v>1874</v>
      </c>
      <c r="C691" s="554" t="s">
        <v>771</v>
      </c>
      <c r="D691" s="554" t="s">
        <v>1242</v>
      </c>
      <c r="E691" s="554" t="s">
        <v>1101</v>
      </c>
      <c r="F691" s="554">
        <v>1</v>
      </c>
      <c r="G691" s="554" t="s">
        <v>1875</v>
      </c>
      <c r="H691" s="554" t="s">
        <v>1876</v>
      </c>
      <c r="J691" s="554" t="s">
        <v>61</v>
      </c>
      <c r="K691" s="554" t="s">
        <v>1100</v>
      </c>
      <c r="L691" s="554" t="s">
        <v>6388</v>
      </c>
      <c r="M691" s="554" t="s">
        <v>6735</v>
      </c>
    </row>
    <row r="692" spans="1:13" x14ac:dyDescent="0.35">
      <c r="A692" s="554" t="s">
        <v>6072</v>
      </c>
      <c r="B692" s="554" t="s">
        <v>1874</v>
      </c>
      <c r="C692" s="554" t="s">
        <v>1877</v>
      </c>
      <c r="D692" s="554" t="s">
        <v>1242</v>
      </c>
      <c r="E692" s="554" t="s">
        <v>1101</v>
      </c>
      <c r="F692" s="554">
        <v>2</v>
      </c>
      <c r="G692" s="554" t="s">
        <v>1878</v>
      </c>
      <c r="H692" s="554" t="s">
        <v>1879</v>
      </c>
      <c r="J692" s="554" t="s">
        <v>61</v>
      </c>
      <c r="K692" s="554" t="s">
        <v>770</v>
      </c>
      <c r="L692" s="554" t="s">
        <v>6388</v>
      </c>
      <c r="M692" s="554" t="s">
        <v>6735</v>
      </c>
    </row>
    <row r="693" spans="1:13" x14ac:dyDescent="0.35">
      <c r="A693" s="554" t="s">
        <v>6072</v>
      </c>
      <c r="B693" s="554" t="s">
        <v>1874</v>
      </c>
      <c r="C693" s="554" t="s">
        <v>1877</v>
      </c>
      <c r="D693" s="554" t="s">
        <v>1242</v>
      </c>
      <c r="E693" s="554" t="s">
        <v>61</v>
      </c>
      <c r="F693" s="554">
        <v>3</v>
      </c>
      <c r="G693" s="554" t="s">
        <v>1864</v>
      </c>
      <c r="H693" s="554" t="s">
        <v>1241</v>
      </c>
      <c r="J693" s="554" t="s">
        <v>1101</v>
      </c>
      <c r="K693" s="554" t="s">
        <v>1100</v>
      </c>
      <c r="L693" s="554" t="s">
        <v>6388</v>
      </c>
      <c r="M693" s="554" t="s">
        <v>6735</v>
      </c>
    </row>
    <row r="694" spans="1:13" x14ac:dyDescent="0.35">
      <c r="A694" s="554" t="s">
        <v>6072</v>
      </c>
      <c r="B694" s="554" t="s">
        <v>1258</v>
      </c>
      <c r="C694" s="554" t="s">
        <v>1867</v>
      </c>
      <c r="D694" s="554" t="s">
        <v>1229</v>
      </c>
      <c r="E694" s="554" t="s">
        <v>61</v>
      </c>
      <c r="F694" s="554">
        <v>1</v>
      </c>
      <c r="G694" s="554" t="s">
        <v>1866</v>
      </c>
      <c r="H694" s="554" t="s">
        <v>1256</v>
      </c>
      <c r="J694" s="554" t="s">
        <v>1101</v>
      </c>
      <c r="K694" s="554" t="s">
        <v>1100</v>
      </c>
      <c r="L694" s="554" t="s">
        <v>2658</v>
      </c>
      <c r="M694" s="554" t="s">
        <v>6735</v>
      </c>
    </row>
    <row r="695" spans="1:13" x14ac:dyDescent="0.35">
      <c r="A695" s="554" t="s">
        <v>6072</v>
      </c>
      <c r="B695" s="554" t="s">
        <v>1258</v>
      </c>
      <c r="C695" s="554" t="s">
        <v>1867</v>
      </c>
      <c r="D695" s="554" t="s">
        <v>1229</v>
      </c>
      <c r="E695" s="554" t="s">
        <v>1101</v>
      </c>
      <c r="F695" s="554">
        <v>2</v>
      </c>
      <c r="G695" s="554" t="s">
        <v>1868</v>
      </c>
      <c r="H695" s="554" t="s">
        <v>1256</v>
      </c>
      <c r="J695" s="554" t="s">
        <v>61</v>
      </c>
      <c r="K695" s="554" t="s">
        <v>1100</v>
      </c>
      <c r="L695" s="554" t="s">
        <v>2658</v>
      </c>
      <c r="M695" s="554" t="s">
        <v>6735</v>
      </c>
    </row>
    <row r="696" spans="1:13" x14ac:dyDescent="0.35">
      <c r="A696" s="554" t="s">
        <v>6072</v>
      </c>
      <c r="B696" s="554" t="s">
        <v>1880</v>
      </c>
      <c r="C696" s="554" t="s">
        <v>1881</v>
      </c>
      <c r="D696" s="554" t="s">
        <v>1229</v>
      </c>
      <c r="E696" s="554" t="s">
        <v>1101</v>
      </c>
      <c r="F696" s="554">
        <v>1</v>
      </c>
      <c r="G696" s="554" t="s">
        <v>1871</v>
      </c>
      <c r="H696" s="554" t="s">
        <v>1200</v>
      </c>
      <c r="J696" s="554" t="s">
        <v>61</v>
      </c>
      <c r="K696" s="554" t="s">
        <v>1100</v>
      </c>
      <c r="L696" s="554" t="s">
        <v>2658</v>
      </c>
      <c r="M696" s="554" t="s">
        <v>6735</v>
      </c>
    </row>
    <row r="697" spans="1:13" x14ac:dyDescent="0.35">
      <c r="A697" s="554" t="s">
        <v>6072</v>
      </c>
      <c r="B697" s="554" t="s">
        <v>1880</v>
      </c>
      <c r="C697" s="554" t="s">
        <v>1881</v>
      </c>
      <c r="D697" s="554" t="s">
        <v>1229</v>
      </c>
      <c r="E697" s="554" t="s">
        <v>61</v>
      </c>
      <c r="F697" s="554">
        <v>2</v>
      </c>
      <c r="G697" s="554" t="s">
        <v>1864</v>
      </c>
      <c r="H697" s="554" t="s">
        <v>1258</v>
      </c>
      <c r="J697" s="554" t="s">
        <v>1101</v>
      </c>
      <c r="K697" s="554" t="s">
        <v>1100</v>
      </c>
      <c r="L697" s="554" t="s">
        <v>2658</v>
      </c>
      <c r="M697" s="554" t="s">
        <v>6735</v>
      </c>
    </row>
    <row r="698" spans="1:13" x14ac:dyDescent="0.35">
      <c r="A698" s="554" t="s">
        <v>6072</v>
      </c>
      <c r="B698" s="554" t="s">
        <v>1882</v>
      </c>
      <c r="C698" s="554" t="s">
        <v>1883</v>
      </c>
      <c r="D698" s="554" t="s">
        <v>1884</v>
      </c>
      <c r="E698" s="554" t="s">
        <v>1101</v>
      </c>
      <c r="F698" s="554">
        <v>1</v>
      </c>
      <c r="G698" s="554" t="s">
        <v>1885</v>
      </c>
      <c r="H698" s="554" t="s">
        <v>1886</v>
      </c>
      <c r="J698" s="554" t="s">
        <v>61</v>
      </c>
      <c r="K698" s="554" t="s">
        <v>1100</v>
      </c>
      <c r="L698" s="554" t="s">
        <v>2658</v>
      </c>
      <c r="M698" s="554" t="s">
        <v>6735</v>
      </c>
    </row>
    <row r="699" spans="1:13" x14ac:dyDescent="0.35">
      <c r="A699" s="554" t="s">
        <v>6072</v>
      </c>
      <c r="B699" s="554" t="s">
        <v>1882</v>
      </c>
      <c r="C699" s="554" t="s">
        <v>1883</v>
      </c>
      <c r="D699" s="554" t="s">
        <v>1884</v>
      </c>
      <c r="E699" s="554" t="s">
        <v>61</v>
      </c>
      <c r="F699" s="554">
        <v>2</v>
      </c>
      <c r="G699" s="554" t="s">
        <v>1885</v>
      </c>
      <c r="H699" s="554" t="s">
        <v>1886</v>
      </c>
      <c r="J699" s="554" t="s">
        <v>1101</v>
      </c>
      <c r="K699" s="554" t="s">
        <v>1100</v>
      </c>
      <c r="L699" s="554" t="s">
        <v>2658</v>
      </c>
      <c r="M699" s="554" t="s">
        <v>6735</v>
      </c>
    </row>
    <row r="700" spans="1:13" x14ac:dyDescent="0.35">
      <c r="A700" s="554" t="s">
        <v>6072</v>
      </c>
      <c r="B700" s="554" t="s">
        <v>1882</v>
      </c>
      <c r="C700" s="554" t="s">
        <v>1883</v>
      </c>
      <c r="D700" s="554" t="s">
        <v>1884</v>
      </c>
      <c r="E700" s="554" t="s">
        <v>1101</v>
      </c>
      <c r="F700" s="554">
        <v>3</v>
      </c>
      <c r="G700" s="554" t="s">
        <v>1887</v>
      </c>
      <c r="H700" s="554" t="s">
        <v>1888</v>
      </c>
      <c r="J700" s="554" t="s">
        <v>61</v>
      </c>
      <c r="K700" s="554" t="s">
        <v>1100</v>
      </c>
      <c r="L700" s="554" t="s">
        <v>2658</v>
      </c>
      <c r="M700" s="554" t="s">
        <v>6735</v>
      </c>
    </row>
    <row r="701" spans="1:13" x14ac:dyDescent="0.35">
      <c r="A701" s="554" t="s">
        <v>6072</v>
      </c>
      <c r="B701" s="554" t="s">
        <v>1882</v>
      </c>
      <c r="C701" s="554" t="s">
        <v>1883</v>
      </c>
      <c r="D701" s="554" t="s">
        <v>1884</v>
      </c>
      <c r="E701" s="554" t="s">
        <v>61</v>
      </c>
      <c r="F701" s="554">
        <v>4</v>
      </c>
      <c r="G701" s="554" t="s">
        <v>1887</v>
      </c>
      <c r="H701" s="554" t="s">
        <v>1888</v>
      </c>
      <c r="J701" s="554" t="s">
        <v>1101</v>
      </c>
      <c r="K701" s="554" t="s">
        <v>1100</v>
      </c>
      <c r="L701" s="554" t="s">
        <v>2658</v>
      </c>
      <c r="M701" s="554" t="s">
        <v>6735</v>
      </c>
    </row>
    <row r="702" spans="1:13" x14ac:dyDescent="0.35">
      <c r="A702" s="554" t="s">
        <v>6072</v>
      </c>
      <c r="B702" s="554" t="s">
        <v>1889</v>
      </c>
      <c r="C702" s="554" t="s">
        <v>928</v>
      </c>
      <c r="D702" s="554" t="s">
        <v>1890</v>
      </c>
      <c r="E702" s="554" t="s">
        <v>61</v>
      </c>
      <c r="F702" s="554">
        <v>1</v>
      </c>
      <c r="G702" s="554" t="s">
        <v>1891</v>
      </c>
      <c r="H702" s="554" t="s">
        <v>1892</v>
      </c>
      <c r="J702" s="554" t="s">
        <v>1101</v>
      </c>
      <c r="K702" s="554" t="s">
        <v>927</v>
      </c>
      <c r="L702" s="554" t="s">
        <v>6391</v>
      </c>
      <c r="M702" s="554" t="s">
        <v>6735</v>
      </c>
    </row>
    <row r="703" spans="1:13" x14ac:dyDescent="0.35">
      <c r="A703" s="554" t="s">
        <v>6072</v>
      </c>
      <c r="B703" s="554" t="s">
        <v>1893</v>
      </c>
      <c r="C703" s="554" t="s">
        <v>1894</v>
      </c>
      <c r="D703" s="554" t="s">
        <v>1890</v>
      </c>
      <c r="E703" s="554" t="s">
        <v>1101</v>
      </c>
      <c r="F703" s="554">
        <v>1</v>
      </c>
      <c r="G703" s="554" t="s">
        <v>1895</v>
      </c>
      <c r="H703" s="554" t="s">
        <v>1402</v>
      </c>
      <c r="J703" s="554" t="s">
        <v>61</v>
      </c>
      <c r="K703" s="554" t="s">
        <v>1100</v>
      </c>
      <c r="L703" s="554" t="s">
        <v>2658</v>
      </c>
      <c r="M703" s="554" t="s">
        <v>6735</v>
      </c>
    </row>
    <row r="704" spans="1:13" x14ac:dyDescent="0.35">
      <c r="A704" s="554" t="s">
        <v>6072</v>
      </c>
      <c r="B704" s="554" t="s">
        <v>1893</v>
      </c>
      <c r="C704" s="554" t="s">
        <v>1894</v>
      </c>
      <c r="D704" s="554" t="s">
        <v>1890</v>
      </c>
      <c r="E704" s="554" t="s">
        <v>61</v>
      </c>
      <c r="F704" s="554">
        <v>2</v>
      </c>
      <c r="G704" s="554" t="s">
        <v>1864</v>
      </c>
      <c r="H704" s="554" t="s">
        <v>1889</v>
      </c>
      <c r="J704" s="554" t="s">
        <v>1101</v>
      </c>
      <c r="K704" s="554" t="s">
        <v>1100</v>
      </c>
      <c r="L704" s="554" t="s">
        <v>2658</v>
      </c>
      <c r="M704" s="554" t="s">
        <v>6735</v>
      </c>
    </row>
    <row r="705" spans="1:13" x14ac:dyDescent="0.35">
      <c r="A705" s="554" t="s">
        <v>6072</v>
      </c>
      <c r="B705" s="554" t="s">
        <v>1896</v>
      </c>
      <c r="C705" s="554" t="s">
        <v>1897</v>
      </c>
      <c r="D705" s="554" t="s">
        <v>1890</v>
      </c>
      <c r="E705" s="554" t="s">
        <v>1101</v>
      </c>
      <c r="F705" s="554">
        <v>1</v>
      </c>
      <c r="G705" s="554" t="s">
        <v>1898</v>
      </c>
      <c r="H705" s="554" t="s">
        <v>1899</v>
      </c>
      <c r="J705" s="554" t="s">
        <v>61</v>
      </c>
      <c r="K705" s="554" t="s">
        <v>1100</v>
      </c>
      <c r="L705" s="554" t="s">
        <v>6392</v>
      </c>
      <c r="M705" s="554" t="s">
        <v>6735</v>
      </c>
    </row>
    <row r="706" spans="1:13" x14ac:dyDescent="0.35">
      <c r="A706" s="554" t="s">
        <v>6072</v>
      </c>
      <c r="B706" s="554" t="s">
        <v>1896</v>
      </c>
      <c r="C706" s="554" t="s">
        <v>1897</v>
      </c>
      <c r="D706" s="554" t="s">
        <v>1890</v>
      </c>
      <c r="E706" s="554" t="s">
        <v>1101</v>
      </c>
      <c r="F706" s="554">
        <v>2</v>
      </c>
      <c r="G706" s="554" t="s">
        <v>1900</v>
      </c>
      <c r="H706" s="554" t="s">
        <v>1901</v>
      </c>
      <c r="J706" s="554" t="s">
        <v>61</v>
      </c>
      <c r="K706" s="554" t="s">
        <v>945</v>
      </c>
      <c r="L706" s="554" t="s">
        <v>6392</v>
      </c>
      <c r="M706" s="554" t="s">
        <v>6735</v>
      </c>
    </row>
    <row r="707" spans="1:13" x14ac:dyDescent="0.35">
      <c r="A707" s="554" t="s">
        <v>6072</v>
      </c>
      <c r="B707" s="554" t="s">
        <v>1896</v>
      </c>
      <c r="C707" s="554" t="s">
        <v>1897</v>
      </c>
      <c r="D707" s="554" t="s">
        <v>1890</v>
      </c>
      <c r="E707" s="554" t="s">
        <v>1101</v>
      </c>
      <c r="F707" s="554">
        <v>3</v>
      </c>
      <c r="G707" s="554" t="s">
        <v>1902</v>
      </c>
      <c r="H707" s="554" t="s">
        <v>1901</v>
      </c>
      <c r="J707" s="554" t="s">
        <v>61</v>
      </c>
      <c r="K707" s="554" t="s">
        <v>947</v>
      </c>
      <c r="L707" s="554" t="s">
        <v>6392</v>
      </c>
      <c r="M707" s="554" t="s">
        <v>6735</v>
      </c>
    </row>
    <row r="708" spans="1:13" x14ac:dyDescent="0.35">
      <c r="A708" s="554" t="s">
        <v>6072</v>
      </c>
      <c r="B708" s="554" t="s">
        <v>1896</v>
      </c>
      <c r="C708" s="554" t="s">
        <v>1897</v>
      </c>
      <c r="D708" s="554" t="s">
        <v>1890</v>
      </c>
      <c r="E708" s="554" t="s">
        <v>61</v>
      </c>
      <c r="F708" s="554">
        <v>4</v>
      </c>
      <c r="G708" s="554" t="s">
        <v>1903</v>
      </c>
      <c r="H708" s="554" t="s">
        <v>1899</v>
      </c>
      <c r="J708" s="554" t="s">
        <v>1101</v>
      </c>
      <c r="K708" s="554" t="s">
        <v>1100</v>
      </c>
      <c r="L708" s="554" t="s">
        <v>6392</v>
      </c>
      <c r="M708" s="554" t="s">
        <v>6735</v>
      </c>
    </row>
    <row r="709" spans="1:13" x14ac:dyDescent="0.35">
      <c r="A709" s="554" t="s">
        <v>6072</v>
      </c>
      <c r="B709" s="554" t="s">
        <v>1896</v>
      </c>
      <c r="C709" s="554" t="s">
        <v>1897</v>
      </c>
      <c r="D709" s="554" t="s">
        <v>1890</v>
      </c>
      <c r="E709" s="554" t="s">
        <v>61</v>
      </c>
      <c r="F709" s="554">
        <v>5</v>
      </c>
      <c r="G709" s="554" t="s">
        <v>1864</v>
      </c>
      <c r="H709" s="554" t="s">
        <v>1889</v>
      </c>
      <c r="J709" s="554" t="s">
        <v>1101</v>
      </c>
      <c r="K709" s="554" t="s">
        <v>1100</v>
      </c>
      <c r="L709" s="554" t="s">
        <v>6392</v>
      </c>
      <c r="M709" s="554" t="s">
        <v>6735</v>
      </c>
    </row>
    <row r="710" spans="1:13" x14ac:dyDescent="0.35">
      <c r="A710" s="554" t="s">
        <v>6072</v>
      </c>
      <c r="B710" s="554" t="s">
        <v>5074</v>
      </c>
      <c r="C710" s="554" t="s">
        <v>928</v>
      </c>
      <c r="D710" s="554" t="s">
        <v>1890</v>
      </c>
      <c r="E710" s="554" t="s">
        <v>61</v>
      </c>
      <c r="F710" s="554">
        <v>1</v>
      </c>
      <c r="G710" s="554" t="s">
        <v>1891</v>
      </c>
      <c r="H710" s="554" t="s">
        <v>1892</v>
      </c>
      <c r="J710" s="554" t="s">
        <v>1101</v>
      </c>
      <c r="K710" s="554" t="s">
        <v>939</v>
      </c>
      <c r="L710" s="554" t="s">
        <v>2658</v>
      </c>
      <c r="M710" s="554" t="s">
        <v>6735</v>
      </c>
    </row>
    <row r="711" spans="1:13" x14ac:dyDescent="0.35">
      <c r="A711" s="554" t="s">
        <v>6072</v>
      </c>
      <c r="B711" s="554" t="s">
        <v>5075</v>
      </c>
      <c r="C711" s="554" t="s">
        <v>1894</v>
      </c>
      <c r="D711" s="554" t="s">
        <v>1890</v>
      </c>
      <c r="E711" s="554" t="s">
        <v>1101</v>
      </c>
      <c r="F711" s="554">
        <v>1</v>
      </c>
      <c r="G711" s="554" t="s">
        <v>1895</v>
      </c>
      <c r="H711" s="554" t="s">
        <v>1402</v>
      </c>
      <c r="J711" s="554" t="s">
        <v>61</v>
      </c>
      <c r="K711" s="554" t="s">
        <v>1100</v>
      </c>
      <c r="L711" s="554" t="s">
        <v>2658</v>
      </c>
      <c r="M711" s="554" t="s">
        <v>6735</v>
      </c>
    </row>
    <row r="712" spans="1:13" x14ac:dyDescent="0.35">
      <c r="A712" s="554" t="s">
        <v>6072</v>
      </c>
      <c r="B712" s="554" t="s">
        <v>5075</v>
      </c>
      <c r="C712" s="554" t="s">
        <v>1894</v>
      </c>
      <c r="D712" s="554" t="s">
        <v>1890</v>
      </c>
      <c r="E712" s="554" t="s">
        <v>61</v>
      </c>
      <c r="F712" s="554">
        <v>2</v>
      </c>
      <c r="G712" s="554" t="s">
        <v>1864</v>
      </c>
      <c r="H712" s="554" t="s">
        <v>1889</v>
      </c>
      <c r="J712" s="554" t="s">
        <v>1101</v>
      </c>
      <c r="K712" s="554" t="s">
        <v>1100</v>
      </c>
      <c r="L712" s="554" t="s">
        <v>2658</v>
      </c>
      <c r="M712" s="554" t="s">
        <v>6735</v>
      </c>
    </row>
    <row r="713" spans="1:13" x14ac:dyDescent="0.35">
      <c r="A713" s="554" t="s">
        <v>6072</v>
      </c>
      <c r="B713" s="554" t="s">
        <v>5076</v>
      </c>
      <c r="C713" s="554" t="s">
        <v>1897</v>
      </c>
      <c r="D713" s="554" t="s">
        <v>1890</v>
      </c>
      <c r="E713" s="554" t="s">
        <v>1101</v>
      </c>
      <c r="F713" s="554">
        <v>1</v>
      </c>
      <c r="G713" s="554" t="s">
        <v>1898</v>
      </c>
      <c r="H713" s="554" t="s">
        <v>1899</v>
      </c>
      <c r="J713" s="554" t="s">
        <v>61</v>
      </c>
      <c r="K713" s="554" t="s">
        <v>1100</v>
      </c>
      <c r="L713" s="554" t="s">
        <v>2658</v>
      </c>
      <c r="M713" s="554" t="s">
        <v>6735</v>
      </c>
    </row>
    <row r="714" spans="1:13" x14ac:dyDescent="0.35">
      <c r="A714" s="554" t="s">
        <v>6072</v>
      </c>
      <c r="B714" s="554" t="s">
        <v>5076</v>
      </c>
      <c r="C714" s="554" t="s">
        <v>1897</v>
      </c>
      <c r="D714" s="554" t="s">
        <v>1890</v>
      </c>
      <c r="E714" s="554" t="s">
        <v>1101</v>
      </c>
      <c r="F714" s="554">
        <v>2</v>
      </c>
      <c r="G714" s="554" t="s">
        <v>1900</v>
      </c>
      <c r="H714" s="554" t="s">
        <v>1901</v>
      </c>
      <c r="J714" s="554" t="s">
        <v>61</v>
      </c>
      <c r="K714" s="554" t="s">
        <v>945</v>
      </c>
      <c r="L714" s="554" t="s">
        <v>2658</v>
      </c>
      <c r="M714" s="554" t="s">
        <v>6735</v>
      </c>
    </row>
    <row r="715" spans="1:13" x14ac:dyDescent="0.35">
      <c r="A715" s="554" t="s">
        <v>6072</v>
      </c>
      <c r="B715" s="554" t="s">
        <v>1896</v>
      </c>
      <c r="C715" s="554" t="s">
        <v>1897</v>
      </c>
      <c r="D715" s="554" t="s">
        <v>1890</v>
      </c>
      <c r="E715" s="554" t="s">
        <v>1101</v>
      </c>
      <c r="F715" s="554">
        <v>3</v>
      </c>
      <c r="G715" s="554" t="s">
        <v>1902</v>
      </c>
      <c r="H715" s="554" t="s">
        <v>1901</v>
      </c>
      <c r="J715" s="554" t="s">
        <v>61</v>
      </c>
      <c r="K715" s="554" t="s">
        <v>947</v>
      </c>
      <c r="L715" s="554" t="s">
        <v>6392</v>
      </c>
      <c r="M715" s="554" t="s">
        <v>6735</v>
      </c>
    </row>
    <row r="716" spans="1:13" x14ac:dyDescent="0.35">
      <c r="A716" s="554" t="s">
        <v>6072</v>
      </c>
      <c r="B716" s="554" t="s">
        <v>1896</v>
      </c>
      <c r="C716" s="554" t="s">
        <v>1897</v>
      </c>
      <c r="D716" s="554" t="s">
        <v>1890</v>
      </c>
      <c r="E716" s="554" t="s">
        <v>61</v>
      </c>
      <c r="F716" s="554">
        <v>4</v>
      </c>
      <c r="G716" s="554" t="s">
        <v>1903</v>
      </c>
      <c r="H716" s="554" t="s">
        <v>1899</v>
      </c>
      <c r="J716" s="554" t="s">
        <v>1101</v>
      </c>
      <c r="K716" s="554" t="s">
        <v>1100</v>
      </c>
      <c r="L716" s="554" t="s">
        <v>6392</v>
      </c>
      <c r="M716" s="554" t="s">
        <v>6735</v>
      </c>
    </row>
    <row r="717" spans="1:13" x14ac:dyDescent="0.35">
      <c r="A717" s="554" t="s">
        <v>6072</v>
      </c>
      <c r="B717" s="554" t="s">
        <v>1896</v>
      </c>
      <c r="C717" s="554" t="s">
        <v>1897</v>
      </c>
      <c r="D717" s="554" t="s">
        <v>1890</v>
      </c>
      <c r="E717" s="554" t="s">
        <v>61</v>
      </c>
      <c r="F717" s="554">
        <v>5</v>
      </c>
      <c r="G717" s="554" t="s">
        <v>1864</v>
      </c>
      <c r="H717" s="554" t="s">
        <v>1889</v>
      </c>
      <c r="J717" s="554" t="s">
        <v>1101</v>
      </c>
      <c r="K717" s="554" t="s">
        <v>1100</v>
      </c>
      <c r="L717" s="554" t="s">
        <v>6392</v>
      </c>
      <c r="M717" s="554" t="s">
        <v>6735</v>
      </c>
    </row>
    <row r="718" spans="1:13" x14ac:dyDescent="0.35">
      <c r="A718" s="554" t="s">
        <v>6072</v>
      </c>
      <c r="B718" s="554" t="s">
        <v>1904</v>
      </c>
      <c r="C718" s="554" t="s">
        <v>1905</v>
      </c>
      <c r="D718" s="554" t="s">
        <v>1341</v>
      </c>
      <c r="E718" s="554" t="s">
        <v>61</v>
      </c>
      <c r="F718" s="554">
        <v>1</v>
      </c>
      <c r="G718" s="554" t="s">
        <v>1906</v>
      </c>
      <c r="H718" s="554" t="s">
        <v>1907</v>
      </c>
      <c r="J718" s="554" t="s">
        <v>1101</v>
      </c>
      <c r="K718" s="554" t="s">
        <v>1100</v>
      </c>
      <c r="L718" s="554" t="s">
        <v>6395</v>
      </c>
      <c r="M718" s="554" t="s">
        <v>6735</v>
      </c>
    </row>
    <row r="719" spans="1:13" x14ac:dyDescent="0.35">
      <c r="A719" s="554" t="s">
        <v>6072</v>
      </c>
      <c r="B719" s="554" t="s">
        <v>1904</v>
      </c>
      <c r="C719" s="554" t="s">
        <v>1905</v>
      </c>
      <c r="D719" s="554" t="s">
        <v>1341</v>
      </c>
      <c r="E719" s="554" t="s">
        <v>1101</v>
      </c>
      <c r="F719" s="554">
        <v>2</v>
      </c>
      <c r="G719" s="554" t="s">
        <v>1908</v>
      </c>
      <c r="H719" s="554" t="s">
        <v>1909</v>
      </c>
      <c r="J719" s="554" t="s">
        <v>61</v>
      </c>
      <c r="K719" s="554" t="s">
        <v>1100</v>
      </c>
      <c r="L719" s="554" t="s">
        <v>6395</v>
      </c>
      <c r="M719" s="554" t="s">
        <v>6735</v>
      </c>
    </row>
    <row r="720" spans="1:13" x14ac:dyDescent="0.35">
      <c r="A720" s="554" t="s">
        <v>6072</v>
      </c>
      <c r="B720" s="554" t="s">
        <v>1907</v>
      </c>
      <c r="C720" s="554" t="s">
        <v>931</v>
      </c>
      <c r="D720" s="554" t="s">
        <v>1341</v>
      </c>
      <c r="E720" s="554" t="s">
        <v>1101</v>
      </c>
      <c r="F720" s="554">
        <v>1</v>
      </c>
      <c r="G720" s="554" t="s">
        <v>1906</v>
      </c>
      <c r="H720" s="554" t="s">
        <v>1904</v>
      </c>
      <c r="J720" s="554" t="s">
        <v>61</v>
      </c>
      <c r="K720" s="554" t="s">
        <v>930</v>
      </c>
      <c r="L720" s="554" t="s">
        <v>6396</v>
      </c>
      <c r="M720" s="554" t="s">
        <v>6735</v>
      </c>
    </row>
    <row r="721" spans="1:13" x14ac:dyDescent="0.35">
      <c r="A721" s="554" t="s">
        <v>6072</v>
      </c>
      <c r="B721" s="554" t="s">
        <v>1907</v>
      </c>
      <c r="C721" s="554" t="s">
        <v>931</v>
      </c>
      <c r="D721" s="554" t="s">
        <v>1341</v>
      </c>
      <c r="E721" s="554" t="s">
        <v>61</v>
      </c>
      <c r="F721" s="554">
        <v>2</v>
      </c>
      <c r="G721" s="554" t="s">
        <v>1910</v>
      </c>
      <c r="H721" s="554" t="s">
        <v>1911</v>
      </c>
      <c r="J721" s="554" t="s">
        <v>1101</v>
      </c>
      <c r="K721" s="554" t="s">
        <v>1100</v>
      </c>
      <c r="L721" s="554" t="s">
        <v>6396</v>
      </c>
      <c r="M721" s="554" t="s">
        <v>6735</v>
      </c>
    </row>
    <row r="722" spans="1:13" x14ac:dyDescent="0.35">
      <c r="A722" s="554" t="s">
        <v>6072</v>
      </c>
      <c r="B722" s="554" t="s">
        <v>1912</v>
      </c>
      <c r="C722" s="554" t="s">
        <v>1913</v>
      </c>
      <c r="D722" s="554" t="s">
        <v>1341</v>
      </c>
      <c r="E722" s="554" t="s">
        <v>61</v>
      </c>
      <c r="F722" s="554">
        <v>1</v>
      </c>
      <c r="G722" s="554" t="s">
        <v>1906</v>
      </c>
      <c r="H722" s="554" t="s">
        <v>1914</v>
      </c>
      <c r="J722" s="554" t="s">
        <v>1101</v>
      </c>
      <c r="K722" s="554" t="s">
        <v>1100</v>
      </c>
      <c r="L722" s="554" t="s">
        <v>6397</v>
      </c>
      <c r="M722" s="554" t="s">
        <v>6735</v>
      </c>
    </row>
    <row r="723" spans="1:13" x14ac:dyDescent="0.35">
      <c r="A723" s="554" t="s">
        <v>6072</v>
      </c>
      <c r="B723" s="554" t="s">
        <v>1912</v>
      </c>
      <c r="C723" s="554" t="s">
        <v>1913</v>
      </c>
      <c r="D723" s="554" t="s">
        <v>1341</v>
      </c>
      <c r="E723" s="554" t="s">
        <v>1101</v>
      </c>
      <c r="F723" s="554">
        <v>2</v>
      </c>
      <c r="G723" s="554" t="s">
        <v>1908</v>
      </c>
      <c r="H723" s="554" t="s">
        <v>1909</v>
      </c>
      <c r="J723" s="554" t="s">
        <v>61</v>
      </c>
      <c r="K723" s="554" t="s">
        <v>953</v>
      </c>
      <c r="L723" s="554" t="s">
        <v>6397</v>
      </c>
      <c r="M723" s="554" t="s">
        <v>6735</v>
      </c>
    </row>
    <row r="724" spans="1:13" x14ac:dyDescent="0.35">
      <c r="A724" s="554" t="s">
        <v>6072</v>
      </c>
      <c r="B724" s="554" t="s">
        <v>1914</v>
      </c>
      <c r="C724" s="554" t="s">
        <v>934</v>
      </c>
      <c r="D724" s="554" t="s">
        <v>1341</v>
      </c>
      <c r="E724" s="554" t="s">
        <v>1101</v>
      </c>
      <c r="F724" s="554">
        <v>1</v>
      </c>
      <c r="G724" s="554" t="s">
        <v>1906</v>
      </c>
      <c r="H724" s="554" t="s">
        <v>1912</v>
      </c>
      <c r="J724" s="554" t="s">
        <v>61</v>
      </c>
      <c r="K724" s="554" t="s">
        <v>933</v>
      </c>
      <c r="L724" s="554" t="s">
        <v>6398</v>
      </c>
      <c r="M724" s="554" t="s">
        <v>6735</v>
      </c>
    </row>
    <row r="725" spans="1:13" x14ac:dyDescent="0.35">
      <c r="A725" s="554" t="s">
        <v>6072</v>
      </c>
      <c r="B725" s="554" t="s">
        <v>1914</v>
      </c>
      <c r="C725" s="554" t="s">
        <v>934</v>
      </c>
      <c r="D725" s="554" t="s">
        <v>1341</v>
      </c>
      <c r="E725" s="554" t="s">
        <v>61</v>
      </c>
      <c r="F725" s="554">
        <v>2</v>
      </c>
      <c r="G725" s="554" t="s">
        <v>1910</v>
      </c>
      <c r="H725" s="554" t="s">
        <v>1911</v>
      </c>
      <c r="J725" s="554" t="s">
        <v>1101</v>
      </c>
      <c r="K725" s="554" t="s">
        <v>1100</v>
      </c>
      <c r="L725" s="554" t="s">
        <v>6398</v>
      </c>
      <c r="M725" s="554" t="s">
        <v>6735</v>
      </c>
    </row>
    <row r="726" spans="1:13" x14ac:dyDescent="0.35">
      <c r="A726" s="554" t="s">
        <v>6072</v>
      </c>
      <c r="B726" s="554" t="s">
        <v>1915</v>
      </c>
      <c r="C726" s="554" t="s">
        <v>1916</v>
      </c>
      <c r="D726" s="554" t="s">
        <v>1341</v>
      </c>
      <c r="E726" s="554" t="s">
        <v>61</v>
      </c>
      <c r="F726" s="554">
        <v>1</v>
      </c>
      <c r="G726" s="554" t="s">
        <v>1917</v>
      </c>
      <c r="H726" s="554" t="s">
        <v>1911</v>
      </c>
      <c r="J726" s="554" t="s">
        <v>1101</v>
      </c>
      <c r="K726" s="554" t="s">
        <v>936</v>
      </c>
      <c r="L726" s="554" t="s">
        <v>6400</v>
      </c>
      <c r="M726" s="554" t="s">
        <v>6735</v>
      </c>
    </row>
    <row r="727" spans="1:13" x14ac:dyDescent="0.35">
      <c r="A727" s="554" t="s">
        <v>6072</v>
      </c>
      <c r="B727" s="554" t="s">
        <v>1915</v>
      </c>
      <c r="C727" s="554" t="s">
        <v>1916</v>
      </c>
      <c r="D727" s="554" t="s">
        <v>1341</v>
      </c>
      <c r="E727" s="554" t="s">
        <v>1101</v>
      </c>
      <c r="F727" s="554">
        <v>2</v>
      </c>
      <c r="G727" s="554" t="s">
        <v>1697</v>
      </c>
      <c r="H727" s="554" t="s">
        <v>1909</v>
      </c>
      <c r="J727" s="554" t="s">
        <v>61</v>
      </c>
      <c r="K727" s="554" t="s">
        <v>956</v>
      </c>
      <c r="L727" s="554" t="s">
        <v>6400</v>
      </c>
      <c r="M727" s="554" t="s">
        <v>6735</v>
      </c>
    </row>
    <row r="728" spans="1:13" x14ac:dyDescent="0.35">
      <c r="A728" s="554" t="s">
        <v>6072</v>
      </c>
      <c r="B728" s="554" t="s">
        <v>1918</v>
      </c>
      <c r="C728" s="554" t="s">
        <v>725</v>
      </c>
      <c r="D728" s="554" t="s">
        <v>1341</v>
      </c>
      <c r="E728" s="554" t="s">
        <v>61</v>
      </c>
      <c r="F728" s="554">
        <v>1</v>
      </c>
      <c r="G728" s="554" t="s">
        <v>1919</v>
      </c>
      <c r="H728" s="554" t="s">
        <v>1920</v>
      </c>
      <c r="J728" s="554" t="s">
        <v>1101</v>
      </c>
      <c r="K728" s="554" t="s">
        <v>724</v>
      </c>
      <c r="L728" s="554" t="s">
        <v>6402</v>
      </c>
      <c r="M728" s="554" t="s">
        <v>6735</v>
      </c>
    </row>
    <row r="729" spans="1:13" x14ac:dyDescent="0.35">
      <c r="A729" s="554" t="s">
        <v>6072</v>
      </c>
      <c r="B729" s="554" t="s">
        <v>1921</v>
      </c>
      <c r="C729" s="554" t="s">
        <v>1922</v>
      </c>
      <c r="D729" s="554" t="s">
        <v>1341</v>
      </c>
      <c r="E729" s="554" t="s">
        <v>1101</v>
      </c>
      <c r="F729" s="554">
        <v>1</v>
      </c>
      <c r="G729" s="554" t="s">
        <v>1923</v>
      </c>
      <c r="H729" s="554" t="s">
        <v>1371</v>
      </c>
      <c r="J729" s="554" t="s">
        <v>61</v>
      </c>
      <c r="K729" s="554" t="s">
        <v>742</v>
      </c>
      <c r="L729" s="554" t="s">
        <v>6403</v>
      </c>
      <c r="M729" s="554" t="s">
        <v>6735</v>
      </c>
    </row>
    <row r="730" spans="1:13" x14ac:dyDescent="0.35">
      <c r="A730" s="554" t="s">
        <v>6072</v>
      </c>
      <c r="B730" s="554" t="s">
        <v>1924</v>
      </c>
      <c r="C730" s="554" t="s">
        <v>1925</v>
      </c>
      <c r="D730" s="554" t="s">
        <v>1100</v>
      </c>
      <c r="E730" s="554" t="s">
        <v>1101</v>
      </c>
      <c r="F730" s="554">
        <v>1</v>
      </c>
      <c r="G730" s="554" t="s">
        <v>1926</v>
      </c>
      <c r="H730" s="554" t="s">
        <v>1927</v>
      </c>
      <c r="J730" s="554" t="s">
        <v>61</v>
      </c>
      <c r="K730" s="554" t="s">
        <v>1100</v>
      </c>
      <c r="L730" s="554" t="s">
        <v>2658</v>
      </c>
      <c r="M730" s="554" t="s">
        <v>6735</v>
      </c>
    </row>
    <row r="731" spans="1:13" x14ac:dyDescent="0.35">
      <c r="A731" s="554" t="s">
        <v>6072</v>
      </c>
      <c r="B731" s="554" t="s">
        <v>1924</v>
      </c>
      <c r="C731" s="554" t="s">
        <v>1925</v>
      </c>
      <c r="D731" s="554" t="s">
        <v>1100</v>
      </c>
      <c r="E731" s="554" t="s">
        <v>61</v>
      </c>
      <c r="F731" s="554">
        <v>2</v>
      </c>
      <c r="G731" s="554" t="s">
        <v>1928</v>
      </c>
      <c r="H731" s="554" t="s">
        <v>1929</v>
      </c>
      <c r="J731" s="554" t="s">
        <v>1101</v>
      </c>
      <c r="K731" s="554" t="s">
        <v>1100</v>
      </c>
      <c r="L731" s="554" t="s">
        <v>2658</v>
      </c>
      <c r="M731" s="554" t="s">
        <v>6735</v>
      </c>
    </row>
    <row r="732" spans="1:13" x14ac:dyDescent="0.35">
      <c r="A732" s="554" t="s">
        <v>6072</v>
      </c>
      <c r="B732" s="554" t="s">
        <v>1930</v>
      </c>
      <c r="C732" s="554" t="s">
        <v>1931</v>
      </c>
      <c r="D732" s="554" t="s">
        <v>1100</v>
      </c>
      <c r="E732" s="554" t="s">
        <v>1101</v>
      </c>
      <c r="F732" s="554">
        <v>1</v>
      </c>
      <c r="G732" s="554" t="s">
        <v>1926</v>
      </c>
      <c r="H732" s="554" t="s">
        <v>1927</v>
      </c>
      <c r="J732" s="554" t="s">
        <v>61</v>
      </c>
      <c r="K732" s="554" t="s">
        <v>1100</v>
      </c>
      <c r="L732" s="554" t="s">
        <v>2658</v>
      </c>
      <c r="M732" s="554" t="s">
        <v>6735</v>
      </c>
    </row>
    <row r="733" spans="1:13" x14ac:dyDescent="0.35">
      <c r="A733" s="554" t="s">
        <v>6072</v>
      </c>
      <c r="B733" s="554" t="s">
        <v>1930</v>
      </c>
      <c r="C733" s="554" t="s">
        <v>1931</v>
      </c>
      <c r="D733" s="554" t="s">
        <v>1100</v>
      </c>
      <c r="E733" s="554" t="s">
        <v>61</v>
      </c>
      <c r="F733" s="554">
        <v>2</v>
      </c>
      <c r="G733" s="554" t="s">
        <v>1928</v>
      </c>
      <c r="H733" s="554" t="s">
        <v>1929</v>
      </c>
      <c r="J733" s="554" t="s">
        <v>1101</v>
      </c>
      <c r="K733" s="554" t="s">
        <v>1100</v>
      </c>
      <c r="L733" s="554" t="s">
        <v>2658</v>
      </c>
      <c r="M733" s="554" t="s">
        <v>6735</v>
      </c>
    </row>
    <row r="734" spans="1:13" x14ac:dyDescent="0.35">
      <c r="A734" s="554" t="s">
        <v>6072</v>
      </c>
      <c r="B734" s="554" t="s">
        <v>1932</v>
      </c>
      <c r="C734" s="554" t="s">
        <v>1933</v>
      </c>
      <c r="D734" s="554" t="s">
        <v>1100</v>
      </c>
      <c r="E734" s="554" t="s">
        <v>1101</v>
      </c>
      <c r="F734" s="554">
        <v>1</v>
      </c>
      <c r="G734" s="554" t="s">
        <v>1926</v>
      </c>
      <c r="H734" s="554" t="s">
        <v>1927</v>
      </c>
      <c r="J734" s="554" t="s">
        <v>61</v>
      </c>
      <c r="K734" s="554" t="s">
        <v>1100</v>
      </c>
      <c r="L734" s="554" t="s">
        <v>2658</v>
      </c>
      <c r="M734" s="554" t="s">
        <v>6735</v>
      </c>
    </row>
    <row r="735" spans="1:13" x14ac:dyDescent="0.35">
      <c r="A735" s="554" t="s">
        <v>6072</v>
      </c>
      <c r="B735" s="554" t="s">
        <v>1932</v>
      </c>
      <c r="C735" s="554" t="s">
        <v>1933</v>
      </c>
      <c r="D735" s="554" t="s">
        <v>1100</v>
      </c>
      <c r="E735" s="554" t="s">
        <v>61</v>
      </c>
      <c r="F735" s="554">
        <v>2</v>
      </c>
      <c r="G735" s="554" t="s">
        <v>1928</v>
      </c>
      <c r="H735" s="554" t="s">
        <v>1929</v>
      </c>
      <c r="J735" s="554" t="s">
        <v>1101</v>
      </c>
      <c r="K735" s="554" t="s">
        <v>1100</v>
      </c>
      <c r="L735" s="554" t="s">
        <v>2658</v>
      </c>
      <c r="M735" s="554" t="s">
        <v>6735</v>
      </c>
    </row>
    <row r="736" spans="1:13" x14ac:dyDescent="0.35">
      <c r="A736" s="554" t="s">
        <v>6072</v>
      </c>
      <c r="B736" s="554" t="s">
        <v>1934</v>
      </c>
      <c r="C736" s="554" t="s">
        <v>1935</v>
      </c>
      <c r="D736" s="554" t="s">
        <v>1100</v>
      </c>
      <c r="E736" s="554" t="s">
        <v>1101</v>
      </c>
      <c r="F736" s="554">
        <v>1</v>
      </c>
      <c r="G736" s="554" t="s">
        <v>1926</v>
      </c>
      <c r="H736" s="554" t="s">
        <v>1927</v>
      </c>
      <c r="J736" s="554" t="s">
        <v>61</v>
      </c>
      <c r="K736" s="554" t="s">
        <v>1100</v>
      </c>
      <c r="L736" s="554" t="s">
        <v>2658</v>
      </c>
      <c r="M736" s="554" t="s">
        <v>6735</v>
      </c>
    </row>
    <row r="737" spans="1:13" x14ac:dyDescent="0.35">
      <c r="A737" s="554" t="s">
        <v>6072</v>
      </c>
      <c r="B737" s="554" t="s">
        <v>1934</v>
      </c>
      <c r="C737" s="554" t="s">
        <v>1935</v>
      </c>
      <c r="D737" s="554" t="s">
        <v>1100</v>
      </c>
      <c r="E737" s="554" t="s">
        <v>61</v>
      </c>
      <c r="F737" s="554">
        <v>2</v>
      </c>
      <c r="G737" s="554" t="s">
        <v>1928</v>
      </c>
      <c r="H737" s="554" t="s">
        <v>1929</v>
      </c>
      <c r="J737" s="554" t="s">
        <v>1101</v>
      </c>
      <c r="K737" s="554" t="s">
        <v>1100</v>
      </c>
      <c r="L737" s="554" t="s">
        <v>2658</v>
      </c>
      <c r="M737" s="554" t="s">
        <v>6735</v>
      </c>
    </row>
    <row r="738" spans="1:13" x14ac:dyDescent="0.35">
      <c r="A738" s="554" t="s">
        <v>6072</v>
      </c>
      <c r="B738" s="554" t="s">
        <v>1936</v>
      </c>
      <c r="C738" s="554" t="s">
        <v>1937</v>
      </c>
      <c r="D738" s="554" t="s">
        <v>1100</v>
      </c>
      <c r="E738" s="554" t="s">
        <v>1101</v>
      </c>
      <c r="F738" s="554">
        <v>1</v>
      </c>
      <c r="G738" s="554" t="s">
        <v>1926</v>
      </c>
      <c r="H738" s="554" t="s">
        <v>1927</v>
      </c>
      <c r="J738" s="554" t="s">
        <v>61</v>
      </c>
      <c r="K738" s="554" t="s">
        <v>1100</v>
      </c>
      <c r="L738" s="554" t="s">
        <v>2658</v>
      </c>
      <c r="M738" s="554" t="s">
        <v>6735</v>
      </c>
    </row>
    <row r="739" spans="1:13" x14ac:dyDescent="0.35">
      <c r="A739" s="554" t="s">
        <v>6072</v>
      </c>
      <c r="B739" s="554" t="s">
        <v>1936</v>
      </c>
      <c r="C739" s="554" t="s">
        <v>1937</v>
      </c>
      <c r="D739" s="554" t="s">
        <v>1100</v>
      </c>
      <c r="E739" s="554" t="s">
        <v>61</v>
      </c>
      <c r="F739" s="554">
        <v>2</v>
      </c>
      <c r="G739" s="554" t="s">
        <v>1928</v>
      </c>
      <c r="H739" s="554" t="s">
        <v>1929</v>
      </c>
      <c r="J739" s="554" t="s">
        <v>1101</v>
      </c>
      <c r="K739" s="554" t="s">
        <v>1100</v>
      </c>
      <c r="L739" s="554" t="s">
        <v>2658</v>
      </c>
      <c r="M739" s="554" t="s">
        <v>6735</v>
      </c>
    </row>
    <row r="740" spans="1:13" x14ac:dyDescent="0.35">
      <c r="A740" s="554" t="s">
        <v>6072</v>
      </c>
      <c r="B740" s="554" t="s">
        <v>1938</v>
      </c>
      <c r="C740" s="554" t="s">
        <v>1939</v>
      </c>
      <c r="D740" s="554" t="s">
        <v>1100</v>
      </c>
      <c r="E740" s="554" t="s">
        <v>1101</v>
      </c>
      <c r="F740" s="554">
        <v>1</v>
      </c>
      <c r="G740" s="554" t="s">
        <v>1926</v>
      </c>
      <c r="H740" s="554" t="s">
        <v>1927</v>
      </c>
      <c r="J740" s="554" t="s">
        <v>61</v>
      </c>
      <c r="K740" s="554" t="s">
        <v>1100</v>
      </c>
      <c r="L740" s="554" t="s">
        <v>2658</v>
      </c>
      <c r="M740" s="554" t="s">
        <v>6735</v>
      </c>
    </row>
    <row r="741" spans="1:13" x14ac:dyDescent="0.35">
      <c r="A741" s="554" t="s">
        <v>6072</v>
      </c>
      <c r="B741" s="554" t="s">
        <v>1938</v>
      </c>
      <c r="C741" s="554" t="s">
        <v>1939</v>
      </c>
      <c r="D741" s="554" t="s">
        <v>1100</v>
      </c>
      <c r="E741" s="554" t="s">
        <v>61</v>
      </c>
      <c r="F741" s="554">
        <v>2</v>
      </c>
      <c r="G741" s="554" t="s">
        <v>1928</v>
      </c>
      <c r="H741" s="554" t="s">
        <v>1929</v>
      </c>
      <c r="J741" s="554" t="s">
        <v>1101</v>
      </c>
      <c r="K741" s="554" t="s">
        <v>1100</v>
      </c>
      <c r="L741" s="554" t="s">
        <v>2658</v>
      </c>
      <c r="M741" s="554" t="s">
        <v>6735</v>
      </c>
    </row>
    <row r="742" spans="1:13" x14ac:dyDescent="0.35">
      <c r="A742" s="554" t="s">
        <v>6072</v>
      </c>
      <c r="B742" s="554" t="s">
        <v>1940</v>
      </c>
      <c r="C742" s="554" t="s">
        <v>1941</v>
      </c>
      <c r="D742" s="554" t="s">
        <v>1942</v>
      </c>
      <c r="E742" s="554" t="s">
        <v>1101</v>
      </c>
      <c r="F742" s="554">
        <v>1</v>
      </c>
      <c r="G742" s="554" t="s">
        <v>1943</v>
      </c>
      <c r="H742" s="554" t="s">
        <v>1944</v>
      </c>
      <c r="J742" s="554" t="s">
        <v>61</v>
      </c>
      <c r="K742" s="554" t="s">
        <v>1100</v>
      </c>
      <c r="L742" s="554" t="s">
        <v>2658</v>
      </c>
      <c r="M742" s="554" t="s">
        <v>6735</v>
      </c>
    </row>
    <row r="743" spans="1:13" x14ac:dyDescent="0.35">
      <c r="A743" s="554" t="s">
        <v>6072</v>
      </c>
      <c r="B743" s="554" t="s">
        <v>1940</v>
      </c>
      <c r="C743" s="554" t="s">
        <v>1941</v>
      </c>
      <c r="D743" s="554" t="s">
        <v>1942</v>
      </c>
      <c r="E743" s="554" t="s">
        <v>61</v>
      </c>
      <c r="F743" s="554">
        <v>2</v>
      </c>
      <c r="G743" s="554" t="s">
        <v>1945</v>
      </c>
      <c r="H743" s="554" t="s">
        <v>1946</v>
      </c>
      <c r="J743" s="554" t="s">
        <v>1101</v>
      </c>
      <c r="K743" s="554" t="s">
        <v>1100</v>
      </c>
      <c r="L743" s="554" t="s">
        <v>2658</v>
      </c>
      <c r="M743" s="554" t="s">
        <v>6735</v>
      </c>
    </row>
    <row r="744" spans="1:13" x14ac:dyDescent="0.35">
      <c r="A744" s="554" t="s">
        <v>6072</v>
      </c>
      <c r="B744" s="554" t="s">
        <v>1947</v>
      </c>
      <c r="C744" s="554" t="s">
        <v>1948</v>
      </c>
      <c r="D744" s="554" t="s">
        <v>1949</v>
      </c>
      <c r="E744" s="554" t="s">
        <v>61</v>
      </c>
      <c r="F744" s="554">
        <v>1</v>
      </c>
      <c r="G744" s="554" t="s">
        <v>1950</v>
      </c>
      <c r="H744" s="554" t="s">
        <v>1951</v>
      </c>
      <c r="J744" s="554" t="s">
        <v>1101</v>
      </c>
      <c r="K744" s="554" t="s">
        <v>405</v>
      </c>
      <c r="L744" s="554" t="s">
        <v>2658</v>
      </c>
      <c r="M744" s="554" t="s">
        <v>6735</v>
      </c>
    </row>
    <row r="745" spans="1:13" x14ac:dyDescent="0.35">
      <c r="A745" s="554" t="s">
        <v>6072</v>
      </c>
      <c r="B745" s="554" t="s">
        <v>1947</v>
      </c>
      <c r="C745" s="554" t="s">
        <v>1948</v>
      </c>
      <c r="D745" s="554" t="s">
        <v>1949</v>
      </c>
      <c r="E745" s="554" t="s">
        <v>1101</v>
      </c>
      <c r="F745" s="554">
        <v>2</v>
      </c>
      <c r="G745" s="554" t="s">
        <v>1952</v>
      </c>
      <c r="H745" s="554" t="s">
        <v>1953</v>
      </c>
      <c r="J745" s="554" t="s">
        <v>61</v>
      </c>
      <c r="K745" s="554" t="s">
        <v>405</v>
      </c>
      <c r="L745" s="554" t="s">
        <v>2658</v>
      </c>
      <c r="M745" s="554" t="s">
        <v>6735</v>
      </c>
    </row>
    <row r="746" spans="1:13" x14ac:dyDescent="0.35">
      <c r="A746" s="554" t="s">
        <v>6072</v>
      </c>
      <c r="B746" s="554" t="s">
        <v>1947</v>
      </c>
      <c r="C746" s="554" t="s">
        <v>1948</v>
      </c>
      <c r="D746" s="554" t="s">
        <v>1949</v>
      </c>
      <c r="E746" s="554" t="s">
        <v>1101</v>
      </c>
      <c r="F746" s="554">
        <v>3</v>
      </c>
      <c r="G746" s="554" t="s">
        <v>1954</v>
      </c>
      <c r="H746" s="554" t="s">
        <v>1955</v>
      </c>
      <c r="J746" s="554" t="s">
        <v>61</v>
      </c>
      <c r="K746" s="554" t="s">
        <v>360</v>
      </c>
      <c r="L746" s="554" t="s">
        <v>2658</v>
      </c>
      <c r="M746" s="554" t="s">
        <v>6735</v>
      </c>
    </row>
    <row r="747" spans="1:13" x14ac:dyDescent="0.35">
      <c r="A747" s="554" t="s">
        <v>6072</v>
      </c>
      <c r="B747" s="554" t="s">
        <v>1947</v>
      </c>
      <c r="C747" s="554" t="s">
        <v>1948</v>
      </c>
      <c r="D747" s="554" t="s">
        <v>1949</v>
      </c>
      <c r="E747" s="554" t="s">
        <v>1101</v>
      </c>
      <c r="F747" s="554">
        <v>4</v>
      </c>
      <c r="G747" s="554" t="s">
        <v>1957</v>
      </c>
      <c r="H747" s="554" t="s">
        <v>1951</v>
      </c>
      <c r="J747" s="554" t="s">
        <v>61</v>
      </c>
      <c r="K747" s="554" t="s">
        <v>405</v>
      </c>
      <c r="L747" s="554" t="s">
        <v>2658</v>
      </c>
      <c r="M747" s="554" t="s">
        <v>6735</v>
      </c>
    </row>
    <row r="748" spans="1:13" x14ac:dyDescent="0.35">
      <c r="A748" s="554" t="s">
        <v>6072</v>
      </c>
      <c r="B748" s="554" t="s">
        <v>1947</v>
      </c>
      <c r="C748" s="554" t="s">
        <v>1948</v>
      </c>
      <c r="D748" s="554" t="s">
        <v>1949</v>
      </c>
      <c r="E748" s="554" t="s">
        <v>1101</v>
      </c>
      <c r="F748" s="554">
        <v>5</v>
      </c>
      <c r="G748" s="554" t="s">
        <v>1958</v>
      </c>
      <c r="H748" s="554" t="s">
        <v>1959</v>
      </c>
      <c r="J748" s="554" t="s">
        <v>61</v>
      </c>
      <c r="K748" s="554" t="s">
        <v>355</v>
      </c>
      <c r="L748" s="554" t="s">
        <v>2658</v>
      </c>
      <c r="M748" s="554" t="s">
        <v>6735</v>
      </c>
    </row>
    <row r="749" spans="1:13" x14ac:dyDescent="0.35">
      <c r="A749" s="554" t="s">
        <v>6072</v>
      </c>
      <c r="B749" s="554" t="s">
        <v>1960</v>
      </c>
      <c r="C749" s="554" t="s">
        <v>1961</v>
      </c>
      <c r="D749" s="554" t="s">
        <v>1962</v>
      </c>
      <c r="E749" s="554" t="s">
        <v>61</v>
      </c>
      <c r="F749" s="554">
        <v>1</v>
      </c>
      <c r="G749" s="554" t="s">
        <v>1878</v>
      </c>
      <c r="H749" s="554" t="s">
        <v>1963</v>
      </c>
      <c r="J749" s="554" t="s">
        <v>1101</v>
      </c>
      <c r="K749" s="554" t="s">
        <v>405</v>
      </c>
      <c r="L749" s="554" t="s">
        <v>2658</v>
      </c>
      <c r="M749" s="554" t="s">
        <v>6737</v>
      </c>
    </row>
    <row r="750" spans="1:13" x14ac:dyDescent="0.35">
      <c r="A750" s="554" t="s">
        <v>6072</v>
      </c>
      <c r="B750" s="554" t="s">
        <v>1960</v>
      </c>
      <c r="C750" s="554" t="s">
        <v>1961</v>
      </c>
      <c r="D750" s="554" t="s">
        <v>1962</v>
      </c>
      <c r="E750" s="554" t="s">
        <v>61</v>
      </c>
      <c r="F750" s="554">
        <v>2</v>
      </c>
      <c r="G750" s="554" t="s">
        <v>595</v>
      </c>
      <c r="H750" s="554" t="s">
        <v>1964</v>
      </c>
      <c r="J750" s="554" t="s">
        <v>1101</v>
      </c>
      <c r="K750" s="554" t="s">
        <v>594</v>
      </c>
      <c r="L750" s="554" t="s">
        <v>2658</v>
      </c>
      <c r="M750" s="554" t="s">
        <v>6735</v>
      </c>
    </row>
    <row r="751" spans="1:13" x14ac:dyDescent="0.35">
      <c r="A751" s="554" t="s">
        <v>6072</v>
      </c>
      <c r="B751" s="554" t="s">
        <v>1960</v>
      </c>
      <c r="C751" s="554" t="s">
        <v>1961</v>
      </c>
      <c r="D751" s="554" t="s">
        <v>1962</v>
      </c>
      <c r="E751" s="554" t="s">
        <v>1101</v>
      </c>
      <c r="F751" s="554">
        <v>3</v>
      </c>
      <c r="G751" s="554" t="s">
        <v>1965</v>
      </c>
      <c r="H751" s="554" t="s">
        <v>1966</v>
      </c>
      <c r="J751" s="554" t="s">
        <v>61</v>
      </c>
      <c r="K751" s="554" t="s">
        <v>1100</v>
      </c>
      <c r="L751" s="554" t="s">
        <v>2658</v>
      </c>
      <c r="M751" s="554" t="s">
        <v>6737</v>
      </c>
    </row>
    <row r="752" spans="1:13" x14ac:dyDescent="0.35">
      <c r="A752" s="554" t="s">
        <v>6072</v>
      </c>
      <c r="B752" s="554" t="s">
        <v>1960</v>
      </c>
      <c r="C752" s="554" t="s">
        <v>1961</v>
      </c>
      <c r="D752" s="554" t="s">
        <v>1962</v>
      </c>
      <c r="E752" s="554" t="s">
        <v>1101</v>
      </c>
      <c r="F752" s="554">
        <v>4</v>
      </c>
      <c r="G752" s="554" t="s">
        <v>1954</v>
      </c>
      <c r="H752" s="554" t="s">
        <v>1955</v>
      </c>
      <c r="J752" s="554" t="s">
        <v>6061</v>
      </c>
      <c r="K752" s="554" t="s">
        <v>360</v>
      </c>
      <c r="L752" s="554" t="s">
        <v>2658</v>
      </c>
      <c r="M752" s="554" t="s">
        <v>6735</v>
      </c>
    </row>
    <row r="753" spans="1:13" x14ac:dyDescent="0.35">
      <c r="A753" s="554" t="s">
        <v>6072</v>
      </c>
      <c r="B753" s="554" t="s">
        <v>1960</v>
      </c>
      <c r="C753" s="554" t="s">
        <v>1961</v>
      </c>
      <c r="D753" s="554" t="s">
        <v>1962</v>
      </c>
      <c r="E753" s="554" t="s">
        <v>1101</v>
      </c>
      <c r="F753" s="554">
        <v>5</v>
      </c>
      <c r="G753" s="554" t="s">
        <v>1957</v>
      </c>
      <c r="H753" s="554" t="s">
        <v>1963</v>
      </c>
      <c r="J753" s="554" t="s">
        <v>61</v>
      </c>
      <c r="K753" s="554" t="s">
        <v>405</v>
      </c>
      <c r="L753" s="554" t="s">
        <v>2658</v>
      </c>
      <c r="M753" s="554" t="s">
        <v>6737</v>
      </c>
    </row>
    <row r="754" spans="1:13" x14ac:dyDescent="0.35">
      <c r="A754" s="554" t="s">
        <v>6072</v>
      </c>
      <c r="B754" s="554" t="s">
        <v>1960</v>
      </c>
      <c r="C754" s="554" t="s">
        <v>1961</v>
      </c>
      <c r="D754" s="554" t="s">
        <v>1962</v>
      </c>
      <c r="E754" s="554" t="s">
        <v>1101</v>
      </c>
      <c r="F754" s="554">
        <v>6</v>
      </c>
      <c r="G754" s="554" t="s">
        <v>1957</v>
      </c>
      <c r="H754" s="554" t="s">
        <v>1964</v>
      </c>
      <c r="J754" s="554" t="s">
        <v>61</v>
      </c>
      <c r="K754" s="554" t="s">
        <v>594</v>
      </c>
      <c r="L754" s="554" t="s">
        <v>2658</v>
      </c>
      <c r="M754" s="554" t="s">
        <v>6735</v>
      </c>
    </row>
    <row r="755" spans="1:13" x14ac:dyDescent="0.35">
      <c r="A755" s="554" t="s">
        <v>6072</v>
      </c>
      <c r="B755" s="554" t="s">
        <v>1960</v>
      </c>
      <c r="C755" s="554" t="s">
        <v>1961</v>
      </c>
      <c r="D755" s="554" t="s">
        <v>1962</v>
      </c>
      <c r="E755" s="554" t="s">
        <v>1101</v>
      </c>
      <c r="F755" s="554">
        <v>7</v>
      </c>
      <c r="G755" s="554" t="s">
        <v>1958</v>
      </c>
      <c r="H755" s="554" t="s">
        <v>1959</v>
      </c>
      <c r="J755" s="554" t="s">
        <v>61</v>
      </c>
      <c r="K755" s="554" t="s">
        <v>355</v>
      </c>
      <c r="L755" s="554" t="s">
        <v>2658</v>
      </c>
      <c r="M755" s="554" t="s">
        <v>6735</v>
      </c>
    </row>
    <row r="756" spans="1:13" x14ac:dyDescent="0.35">
      <c r="A756" s="554" t="s">
        <v>6072</v>
      </c>
      <c r="B756" s="554" t="s">
        <v>1968</v>
      </c>
      <c r="C756" s="554" t="s">
        <v>1969</v>
      </c>
      <c r="D756" s="554" t="s">
        <v>1949</v>
      </c>
      <c r="E756" s="554" t="s">
        <v>61</v>
      </c>
      <c r="F756" s="554">
        <v>1</v>
      </c>
      <c r="G756" s="554" t="s">
        <v>1970</v>
      </c>
      <c r="H756" s="554" t="s">
        <v>1971</v>
      </c>
      <c r="J756" s="554" t="s">
        <v>1101</v>
      </c>
      <c r="K756" s="554" t="s">
        <v>1100</v>
      </c>
      <c r="L756" s="554" t="s">
        <v>2658</v>
      </c>
      <c r="M756" s="554" t="s">
        <v>6737</v>
      </c>
    </row>
    <row r="757" spans="1:13" x14ac:dyDescent="0.35">
      <c r="A757" s="554" t="s">
        <v>6072</v>
      </c>
      <c r="B757" s="554" t="s">
        <v>1968</v>
      </c>
      <c r="C757" s="554" t="s">
        <v>1969</v>
      </c>
      <c r="D757" s="554" t="s">
        <v>1949</v>
      </c>
      <c r="E757" s="554" t="s">
        <v>1101</v>
      </c>
      <c r="F757" s="554">
        <v>2</v>
      </c>
      <c r="G757" s="554" t="s">
        <v>1952</v>
      </c>
      <c r="H757" s="554" t="s">
        <v>1953</v>
      </c>
      <c r="J757" s="554" t="s">
        <v>61</v>
      </c>
      <c r="K757" s="554" t="s">
        <v>1100</v>
      </c>
      <c r="L757" s="554" t="s">
        <v>2658</v>
      </c>
      <c r="M757" s="554" t="s">
        <v>6735</v>
      </c>
    </row>
    <row r="758" spans="1:13" x14ac:dyDescent="0.35">
      <c r="A758" s="554" t="s">
        <v>6072</v>
      </c>
      <c r="B758" s="554" t="s">
        <v>1968</v>
      </c>
      <c r="C758" s="554" t="s">
        <v>1969</v>
      </c>
      <c r="D758" s="554" t="s">
        <v>1949</v>
      </c>
      <c r="E758" s="554" t="s">
        <v>61</v>
      </c>
      <c r="F758" s="554">
        <v>3</v>
      </c>
      <c r="G758" s="554" t="s">
        <v>1972</v>
      </c>
      <c r="H758" s="554" t="s">
        <v>1973</v>
      </c>
      <c r="J758" s="554" t="s">
        <v>1101</v>
      </c>
      <c r="K758" s="554" t="s">
        <v>1100</v>
      </c>
      <c r="L758" s="554" t="s">
        <v>2658</v>
      </c>
      <c r="M758" s="554" t="s">
        <v>6735</v>
      </c>
    </row>
    <row r="759" spans="1:13" x14ac:dyDescent="0.35">
      <c r="A759" s="554" t="s">
        <v>6072</v>
      </c>
      <c r="B759" s="554" t="s">
        <v>1968</v>
      </c>
      <c r="C759" s="554" t="s">
        <v>1969</v>
      </c>
      <c r="D759" s="554" t="s">
        <v>1949</v>
      </c>
      <c r="E759" s="554" t="s">
        <v>1101</v>
      </c>
      <c r="F759" s="554">
        <v>4</v>
      </c>
      <c r="G759" s="554" t="s">
        <v>1974</v>
      </c>
      <c r="H759" s="554" t="s">
        <v>1971</v>
      </c>
      <c r="J759" s="554" t="s">
        <v>61</v>
      </c>
      <c r="K759" s="554" t="s">
        <v>1100</v>
      </c>
      <c r="L759" s="554" t="s">
        <v>2658</v>
      </c>
      <c r="M759" s="554" t="s">
        <v>6737</v>
      </c>
    </row>
    <row r="760" spans="1:13" x14ac:dyDescent="0.35">
      <c r="A760" s="554" t="s">
        <v>6072</v>
      </c>
      <c r="B760" s="554" t="s">
        <v>1968</v>
      </c>
      <c r="C760" s="554" t="s">
        <v>1969</v>
      </c>
      <c r="D760" s="554" t="s">
        <v>1949</v>
      </c>
      <c r="E760" s="554" t="s">
        <v>1101</v>
      </c>
      <c r="F760" s="554">
        <v>5</v>
      </c>
      <c r="G760" s="554" t="s">
        <v>1958</v>
      </c>
      <c r="H760" s="554" t="s">
        <v>1959</v>
      </c>
      <c r="J760" s="554" t="s">
        <v>61</v>
      </c>
      <c r="K760" s="554" t="s">
        <v>355</v>
      </c>
      <c r="L760" s="554" t="s">
        <v>2658</v>
      </c>
      <c r="M760" s="554" t="s">
        <v>6735</v>
      </c>
    </row>
    <row r="761" spans="1:13" x14ac:dyDescent="0.35">
      <c r="A761" s="554" t="s">
        <v>6072</v>
      </c>
      <c r="B761" s="554" t="s">
        <v>1968</v>
      </c>
      <c r="C761" s="554" t="s">
        <v>1969</v>
      </c>
      <c r="D761" s="554" t="s">
        <v>1949</v>
      </c>
      <c r="E761" s="554" t="s">
        <v>1101</v>
      </c>
      <c r="F761" s="554">
        <v>6</v>
      </c>
      <c r="G761" s="554" t="s">
        <v>1954</v>
      </c>
      <c r="H761" s="554" t="s">
        <v>1955</v>
      </c>
      <c r="J761" s="554" t="s">
        <v>61</v>
      </c>
      <c r="K761" s="554" t="s">
        <v>360</v>
      </c>
      <c r="L761" s="554" t="s">
        <v>2658</v>
      </c>
      <c r="M761" s="554" t="s">
        <v>6735</v>
      </c>
    </row>
    <row r="762" spans="1:13" x14ac:dyDescent="0.35">
      <c r="A762" s="554" t="s">
        <v>6072</v>
      </c>
      <c r="B762" s="554" t="s">
        <v>1975</v>
      </c>
      <c r="C762" s="554" t="s">
        <v>1976</v>
      </c>
      <c r="D762" s="554" t="s">
        <v>1962</v>
      </c>
      <c r="E762" s="554" t="s">
        <v>61</v>
      </c>
      <c r="F762" s="554">
        <v>1</v>
      </c>
      <c r="G762" s="554" t="s">
        <v>1977</v>
      </c>
      <c r="H762" s="554" t="s">
        <v>1971</v>
      </c>
      <c r="J762" s="554" t="s">
        <v>1101</v>
      </c>
      <c r="K762" s="554" t="s">
        <v>1100</v>
      </c>
      <c r="L762" s="554" t="s">
        <v>2658</v>
      </c>
      <c r="M762" s="554" t="s">
        <v>6737</v>
      </c>
    </row>
    <row r="763" spans="1:13" x14ac:dyDescent="0.35">
      <c r="A763" s="554" t="s">
        <v>6072</v>
      </c>
      <c r="B763" s="554" t="s">
        <v>1975</v>
      </c>
      <c r="C763" s="554" t="s">
        <v>1976</v>
      </c>
      <c r="D763" s="554" t="s">
        <v>1962</v>
      </c>
      <c r="E763" s="554" t="s">
        <v>1101</v>
      </c>
      <c r="F763" s="554">
        <v>2</v>
      </c>
      <c r="G763" s="554" t="s">
        <v>1952</v>
      </c>
      <c r="H763" s="554" t="s">
        <v>1966</v>
      </c>
      <c r="J763" s="554" t="s">
        <v>61</v>
      </c>
      <c r="K763" s="554" t="s">
        <v>1100</v>
      </c>
      <c r="L763" s="554" t="s">
        <v>2658</v>
      </c>
      <c r="M763" s="554" t="s">
        <v>6737</v>
      </c>
    </row>
    <row r="764" spans="1:13" x14ac:dyDescent="0.35">
      <c r="A764" s="554" t="s">
        <v>6072</v>
      </c>
      <c r="B764" s="554" t="s">
        <v>1975</v>
      </c>
      <c r="C764" s="554" t="s">
        <v>1976</v>
      </c>
      <c r="D764" s="554" t="s">
        <v>1962</v>
      </c>
      <c r="E764" s="554" t="s">
        <v>61</v>
      </c>
      <c r="F764" s="554">
        <v>3</v>
      </c>
      <c r="G764" s="554" t="s">
        <v>1972</v>
      </c>
      <c r="H764" s="554" t="s">
        <v>1978</v>
      </c>
      <c r="J764" s="554" t="s">
        <v>1101</v>
      </c>
      <c r="K764" s="554" t="s">
        <v>1100</v>
      </c>
      <c r="L764" s="554" t="s">
        <v>2658</v>
      </c>
      <c r="M764" s="554" t="s">
        <v>6735</v>
      </c>
    </row>
    <row r="765" spans="1:13" x14ac:dyDescent="0.35">
      <c r="A765" s="554" t="s">
        <v>6072</v>
      </c>
      <c r="B765" s="554" t="s">
        <v>1975</v>
      </c>
      <c r="C765" s="554" t="s">
        <v>1976</v>
      </c>
      <c r="D765" s="554" t="s">
        <v>1962</v>
      </c>
      <c r="E765" s="554" t="s">
        <v>61</v>
      </c>
      <c r="F765" s="554">
        <v>4</v>
      </c>
      <c r="G765" s="554" t="s">
        <v>1972</v>
      </c>
      <c r="H765" s="554" t="s">
        <v>1973</v>
      </c>
      <c r="J765" s="554" t="s">
        <v>1101</v>
      </c>
      <c r="K765" s="554" t="s">
        <v>1100</v>
      </c>
      <c r="L765" s="554" t="s">
        <v>2658</v>
      </c>
      <c r="M765" s="554" t="s">
        <v>6735</v>
      </c>
    </row>
    <row r="766" spans="1:13" x14ac:dyDescent="0.35">
      <c r="A766" s="554" t="s">
        <v>6072</v>
      </c>
      <c r="B766" s="554" t="s">
        <v>1975</v>
      </c>
      <c r="C766" s="554" t="s">
        <v>1976</v>
      </c>
      <c r="D766" s="554" t="s">
        <v>1962</v>
      </c>
      <c r="E766" s="554" t="s">
        <v>1101</v>
      </c>
      <c r="F766" s="554">
        <v>5</v>
      </c>
      <c r="G766" s="554" t="s">
        <v>1974</v>
      </c>
      <c r="H766" s="554" t="s">
        <v>1971</v>
      </c>
      <c r="J766" s="554" t="s">
        <v>61</v>
      </c>
      <c r="K766" s="554" t="s">
        <v>1100</v>
      </c>
      <c r="L766" s="554" t="s">
        <v>2658</v>
      </c>
      <c r="M766" s="554" t="s">
        <v>6737</v>
      </c>
    </row>
    <row r="767" spans="1:13" x14ac:dyDescent="0.35">
      <c r="A767" s="554" t="s">
        <v>6072</v>
      </c>
      <c r="B767" s="554" t="s">
        <v>1975</v>
      </c>
      <c r="C767" s="554" t="s">
        <v>1976</v>
      </c>
      <c r="D767" s="554" t="s">
        <v>1962</v>
      </c>
      <c r="E767" s="554" t="s">
        <v>1101</v>
      </c>
      <c r="F767" s="554">
        <v>6</v>
      </c>
      <c r="G767" s="554" t="s">
        <v>1958</v>
      </c>
      <c r="H767" s="554" t="s">
        <v>1959</v>
      </c>
      <c r="J767" s="554" t="s">
        <v>61</v>
      </c>
      <c r="K767" s="554" t="s">
        <v>355</v>
      </c>
      <c r="L767" s="554" t="s">
        <v>2658</v>
      </c>
      <c r="M767" s="554" t="s">
        <v>6735</v>
      </c>
    </row>
    <row r="768" spans="1:13" x14ac:dyDescent="0.35">
      <c r="A768" s="554" t="s">
        <v>6072</v>
      </c>
      <c r="B768" s="554" t="s">
        <v>1975</v>
      </c>
      <c r="C768" s="554" t="s">
        <v>1976</v>
      </c>
      <c r="D768" s="554" t="s">
        <v>1962</v>
      </c>
      <c r="E768" s="554" t="s">
        <v>1101</v>
      </c>
      <c r="F768" s="554">
        <v>7</v>
      </c>
      <c r="G768" s="554" t="s">
        <v>1954</v>
      </c>
      <c r="H768" s="554" t="s">
        <v>1955</v>
      </c>
      <c r="J768" s="554" t="s">
        <v>61</v>
      </c>
      <c r="K768" s="554" t="s">
        <v>360</v>
      </c>
      <c r="L768" s="554" t="s">
        <v>2658</v>
      </c>
      <c r="M768" s="554" t="s">
        <v>6735</v>
      </c>
    </row>
    <row r="769" spans="1:13" x14ac:dyDescent="0.35">
      <c r="A769" s="554" t="s">
        <v>6072</v>
      </c>
      <c r="B769" s="554" t="s">
        <v>1955</v>
      </c>
      <c r="C769" s="554" t="s">
        <v>1979</v>
      </c>
      <c r="D769" s="554" t="s">
        <v>1956</v>
      </c>
      <c r="E769" s="554" t="s">
        <v>61</v>
      </c>
      <c r="F769" s="554">
        <v>1</v>
      </c>
      <c r="G769" s="554" t="s">
        <v>1948</v>
      </c>
      <c r="H769" s="554" t="s">
        <v>1947</v>
      </c>
      <c r="J769" s="554" t="s">
        <v>1101</v>
      </c>
      <c r="K769" s="554" t="s">
        <v>360</v>
      </c>
      <c r="L769" s="554" t="s">
        <v>2658</v>
      </c>
      <c r="M769" s="554" t="s">
        <v>6735</v>
      </c>
    </row>
    <row r="770" spans="1:13" x14ac:dyDescent="0.35">
      <c r="A770" s="554" t="s">
        <v>6072</v>
      </c>
      <c r="B770" s="554" t="s">
        <v>1955</v>
      </c>
      <c r="C770" s="554" t="s">
        <v>1979</v>
      </c>
      <c r="D770" s="554" t="s">
        <v>1956</v>
      </c>
      <c r="E770" s="554" t="s">
        <v>61</v>
      </c>
      <c r="F770" s="554">
        <v>2</v>
      </c>
      <c r="G770" s="554" t="s">
        <v>1961</v>
      </c>
      <c r="H770" s="554" t="s">
        <v>1960</v>
      </c>
      <c r="J770" s="554" t="s">
        <v>1101</v>
      </c>
      <c r="K770" s="554" t="s">
        <v>360</v>
      </c>
      <c r="L770" s="554" t="s">
        <v>2658</v>
      </c>
      <c r="M770" s="554" t="s">
        <v>6735</v>
      </c>
    </row>
    <row r="771" spans="1:13" x14ac:dyDescent="0.35">
      <c r="A771" s="554" t="s">
        <v>6072</v>
      </c>
      <c r="B771" s="554" t="s">
        <v>1955</v>
      </c>
      <c r="C771" s="554" t="s">
        <v>1979</v>
      </c>
      <c r="D771" s="554" t="s">
        <v>1956</v>
      </c>
      <c r="E771" s="554" t="s">
        <v>61</v>
      </c>
      <c r="F771" s="554">
        <v>3</v>
      </c>
      <c r="G771" s="554" t="s">
        <v>1969</v>
      </c>
      <c r="H771" s="554" t="s">
        <v>1968</v>
      </c>
      <c r="J771" s="554" t="s">
        <v>1101</v>
      </c>
      <c r="K771" s="554" t="s">
        <v>360</v>
      </c>
      <c r="L771" s="554" t="s">
        <v>2658</v>
      </c>
      <c r="M771" s="554" t="s">
        <v>6735</v>
      </c>
    </row>
    <row r="772" spans="1:13" x14ac:dyDescent="0.35">
      <c r="A772" s="554" t="s">
        <v>6072</v>
      </c>
      <c r="B772" s="554" t="s">
        <v>1955</v>
      </c>
      <c r="C772" s="554" t="s">
        <v>1979</v>
      </c>
      <c r="D772" s="554" t="s">
        <v>1956</v>
      </c>
      <c r="E772" s="554" t="s">
        <v>61</v>
      </c>
      <c r="F772" s="554">
        <v>4</v>
      </c>
      <c r="G772" s="554" t="s">
        <v>1976</v>
      </c>
      <c r="H772" s="554" t="s">
        <v>1975</v>
      </c>
      <c r="J772" s="554" t="s">
        <v>1101</v>
      </c>
      <c r="K772" s="554" t="s">
        <v>360</v>
      </c>
      <c r="L772" s="554" t="s">
        <v>2658</v>
      </c>
      <c r="M772" s="554" t="s">
        <v>6735</v>
      </c>
    </row>
    <row r="773" spans="1:13" x14ac:dyDescent="0.35">
      <c r="A773" s="554" t="s">
        <v>6072</v>
      </c>
      <c r="B773" s="554" t="s">
        <v>1955</v>
      </c>
      <c r="C773" s="554" t="s">
        <v>1979</v>
      </c>
      <c r="D773" s="554" t="s">
        <v>1956</v>
      </c>
      <c r="E773" s="554" t="s">
        <v>1101</v>
      </c>
      <c r="F773" s="554">
        <v>5</v>
      </c>
      <c r="G773" s="554" t="s">
        <v>1952</v>
      </c>
      <c r="H773" s="554" t="s">
        <v>1966</v>
      </c>
      <c r="J773" s="554" t="s">
        <v>61</v>
      </c>
      <c r="K773" s="554" t="s">
        <v>1100</v>
      </c>
      <c r="L773" s="554" t="s">
        <v>2658</v>
      </c>
      <c r="M773" s="554" t="s">
        <v>6737</v>
      </c>
    </row>
    <row r="774" spans="1:13" x14ac:dyDescent="0.35">
      <c r="A774" s="554" t="s">
        <v>6072</v>
      </c>
      <c r="B774" s="554" t="s">
        <v>1955</v>
      </c>
      <c r="C774" s="554" t="s">
        <v>1979</v>
      </c>
      <c r="D774" s="554" t="s">
        <v>1956</v>
      </c>
      <c r="E774" s="554" t="s">
        <v>1101</v>
      </c>
      <c r="F774" s="554">
        <v>6</v>
      </c>
      <c r="G774" s="554" t="s">
        <v>1980</v>
      </c>
      <c r="H774" s="554" t="s">
        <v>1981</v>
      </c>
      <c r="J774" s="554" t="s">
        <v>61</v>
      </c>
      <c r="K774" s="554" t="s">
        <v>1100</v>
      </c>
      <c r="L774" s="554" t="s">
        <v>2658</v>
      </c>
      <c r="M774" s="554" t="s">
        <v>6735</v>
      </c>
    </row>
    <row r="775" spans="1:13" x14ac:dyDescent="0.35">
      <c r="A775" s="554" t="s">
        <v>6072</v>
      </c>
      <c r="B775" s="554" t="s">
        <v>1981</v>
      </c>
      <c r="C775" s="554" t="s">
        <v>1983</v>
      </c>
      <c r="D775" s="554" t="s">
        <v>1982</v>
      </c>
      <c r="E775" s="554" t="s">
        <v>1101</v>
      </c>
      <c r="F775" s="554">
        <v>1</v>
      </c>
      <c r="G775" s="554" t="s">
        <v>1984</v>
      </c>
      <c r="H775" s="554" t="s">
        <v>1985</v>
      </c>
      <c r="J775" s="554" t="s">
        <v>61</v>
      </c>
      <c r="K775" s="554" t="s">
        <v>360</v>
      </c>
      <c r="L775" s="554" t="s">
        <v>2658</v>
      </c>
      <c r="M775" s="554" t="s">
        <v>6735</v>
      </c>
    </row>
    <row r="776" spans="1:13" x14ac:dyDescent="0.35">
      <c r="A776" s="554" t="s">
        <v>6072</v>
      </c>
      <c r="B776" s="554" t="s">
        <v>1981</v>
      </c>
      <c r="C776" s="554" t="s">
        <v>1983</v>
      </c>
      <c r="D776" s="554" t="s">
        <v>1982</v>
      </c>
      <c r="E776" s="554" t="s">
        <v>61</v>
      </c>
      <c r="F776" s="554">
        <v>2</v>
      </c>
      <c r="G776" s="554" t="s">
        <v>1986</v>
      </c>
      <c r="H776" s="554" t="s">
        <v>1987</v>
      </c>
      <c r="J776" s="554" t="s">
        <v>1101</v>
      </c>
      <c r="K776" s="554" t="s">
        <v>615</v>
      </c>
      <c r="L776" s="554" t="s">
        <v>2658</v>
      </c>
      <c r="M776" s="554" t="s">
        <v>6735</v>
      </c>
    </row>
    <row r="777" spans="1:13" x14ac:dyDescent="0.35">
      <c r="A777" s="554" t="s">
        <v>6072</v>
      </c>
      <c r="B777" s="554" t="s">
        <v>1981</v>
      </c>
      <c r="C777" s="554" t="s">
        <v>1983</v>
      </c>
      <c r="D777" s="554" t="s">
        <v>1982</v>
      </c>
      <c r="E777" s="554" t="s">
        <v>61</v>
      </c>
      <c r="F777" s="554">
        <v>3</v>
      </c>
      <c r="G777" s="554" t="s">
        <v>1980</v>
      </c>
      <c r="H777" s="554" t="s">
        <v>1955</v>
      </c>
      <c r="J777" s="554" t="s">
        <v>1101</v>
      </c>
      <c r="K777" s="554" t="s">
        <v>1100</v>
      </c>
      <c r="L777" s="554" t="s">
        <v>2658</v>
      </c>
      <c r="M777" s="554" t="s">
        <v>6735</v>
      </c>
    </row>
    <row r="778" spans="1:13" x14ac:dyDescent="0.35">
      <c r="A778" s="554" t="s">
        <v>6072</v>
      </c>
      <c r="B778" s="554" t="s">
        <v>1988</v>
      </c>
      <c r="C778" s="554" t="s">
        <v>1989</v>
      </c>
      <c r="D778" s="554" t="s">
        <v>1990</v>
      </c>
      <c r="E778" s="554" t="s">
        <v>61</v>
      </c>
      <c r="F778" s="554">
        <v>1</v>
      </c>
      <c r="G778" s="554" t="s">
        <v>1991</v>
      </c>
      <c r="H778" s="554" t="s">
        <v>1317</v>
      </c>
      <c r="J778" s="554" t="s">
        <v>1101</v>
      </c>
      <c r="K778" s="554" t="s">
        <v>1100</v>
      </c>
      <c r="L778" s="554" t="s">
        <v>2658</v>
      </c>
      <c r="M778" s="554" t="s">
        <v>6735</v>
      </c>
    </row>
    <row r="779" spans="1:13" x14ac:dyDescent="0.35">
      <c r="A779" s="554" t="s">
        <v>6072</v>
      </c>
      <c r="B779" s="554" t="s">
        <v>1988</v>
      </c>
      <c r="C779" s="554" t="s">
        <v>1989</v>
      </c>
      <c r="D779" s="554" t="s">
        <v>1990</v>
      </c>
      <c r="E779" s="554" t="s">
        <v>61</v>
      </c>
      <c r="F779" s="554">
        <v>2</v>
      </c>
      <c r="G779" s="554" t="s">
        <v>1991</v>
      </c>
      <c r="H779" s="554" t="s">
        <v>1232</v>
      </c>
      <c r="J779" s="554" t="s">
        <v>1101</v>
      </c>
      <c r="K779" s="554" t="s">
        <v>1100</v>
      </c>
      <c r="L779" s="554" t="s">
        <v>2658</v>
      </c>
      <c r="M779" s="554" t="s">
        <v>6735</v>
      </c>
    </row>
    <row r="780" spans="1:13" x14ac:dyDescent="0.35">
      <c r="A780" s="554" t="s">
        <v>6072</v>
      </c>
      <c r="B780" s="554" t="s">
        <v>1988</v>
      </c>
      <c r="C780" s="554" t="s">
        <v>1989</v>
      </c>
      <c r="D780" s="554" t="s">
        <v>1990</v>
      </c>
      <c r="E780" s="554" t="s">
        <v>1101</v>
      </c>
      <c r="F780" s="554">
        <v>3</v>
      </c>
      <c r="G780" s="554" t="s">
        <v>1992</v>
      </c>
      <c r="H780" s="554" t="s">
        <v>1966</v>
      </c>
      <c r="J780" s="554" t="s">
        <v>61</v>
      </c>
      <c r="K780" s="554" t="s">
        <v>1100</v>
      </c>
      <c r="L780" s="554" t="s">
        <v>2658</v>
      </c>
      <c r="M780" s="554" t="s">
        <v>6737</v>
      </c>
    </row>
    <row r="781" spans="1:13" x14ac:dyDescent="0.35">
      <c r="A781" s="554" t="s">
        <v>6072</v>
      </c>
      <c r="B781" s="554" t="s">
        <v>1988</v>
      </c>
      <c r="C781" s="554" t="s">
        <v>1989</v>
      </c>
      <c r="D781" s="554" t="s">
        <v>1990</v>
      </c>
      <c r="E781" s="554" t="s">
        <v>1101</v>
      </c>
      <c r="F781" s="554">
        <v>4</v>
      </c>
      <c r="G781" s="554" t="s">
        <v>1993</v>
      </c>
      <c r="H781" s="554" t="s">
        <v>1978</v>
      </c>
      <c r="J781" s="554" t="s">
        <v>61</v>
      </c>
      <c r="K781" s="554" t="s">
        <v>1100</v>
      </c>
      <c r="L781" s="554" t="s">
        <v>2658</v>
      </c>
      <c r="M781" s="554" t="s">
        <v>6735</v>
      </c>
    </row>
    <row r="782" spans="1:13" x14ac:dyDescent="0.35">
      <c r="A782" s="554" t="s">
        <v>6072</v>
      </c>
      <c r="B782" s="554" t="s">
        <v>1994</v>
      </c>
      <c r="C782" s="554" t="s">
        <v>1995</v>
      </c>
      <c r="D782" s="554" t="s">
        <v>1990</v>
      </c>
      <c r="E782" s="554" t="s">
        <v>61</v>
      </c>
      <c r="F782" s="554">
        <v>1</v>
      </c>
      <c r="G782" s="554" t="s">
        <v>1878</v>
      </c>
      <c r="H782" s="554" t="s">
        <v>1996</v>
      </c>
      <c r="J782" s="554" t="s">
        <v>1101</v>
      </c>
      <c r="K782" s="554" t="s">
        <v>573</v>
      </c>
      <c r="L782" s="554" t="s">
        <v>2658</v>
      </c>
      <c r="M782" s="554" t="s">
        <v>6737</v>
      </c>
    </row>
    <row r="783" spans="1:13" x14ac:dyDescent="0.35">
      <c r="A783" s="554" t="s">
        <v>6072</v>
      </c>
      <c r="B783" s="554" t="s">
        <v>1994</v>
      </c>
      <c r="C783" s="554" t="s">
        <v>1995</v>
      </c>
      <c r="D783" s="554" t="s">
        <v>1990</v>
      </c>
      <c r="E783" s="554" t="s">
        <v>1101</v>
      </c>
      <c r="F783" s="554">
        <v>2</v>
      </c>
      <c r="G783" s="554" t="s">
        <v>1952</v>
      </c>
      <c r="H783" s="554" t="s">
        <v>1966</v>
      </c>
      <c r="J783" s="554" t="s">
        <v>61</v>
      </c>
      <c r="K783" s="554" t="s">
        <v>588</v>
      </c>
      <c r="L783" s="554" t="s">
        <v>2658</v>
      </c>
      <c r="M783" s="554" t="s">
        <v>6737</v>
      </c>
    </row>
    <row r="784" spans="1:13" x14ac:dyDescent="0.35">
      <c r="A784" s="554" t="s">
        <v>6072</v>
      </c>
      <c r="B784" s="554" t="s">
        <v>1994</v>
      </c>
      <c r="C784" s="554" t="s">
        <v>1995</v>
      </c>
      <c r="D784" s="554" t="s">
        <v>1990</v>
      </c>
      <c r="E784" s="554" t="s">
        <v>1101</v>
      </c>
      <c r="F784" s="554">
        <v>3</v>
      </c>
      <c r="G784" s="554" t="s">
        <v>1997</v>
      </c>
      <c r="H784" s="554" t="s">
        <v>1996</v>
      </c>
      <c r="J784" s="554" t="s">
        <v>61</v>
      </c>
      <c r="K784" s="554" t="s">
        <v>1100</v>
      </c>
      <c r="L784" s="554" t="s">
        <v>2658</v>
      </c>
      <c r="M784" s="554" t="s">
        <v>6737</v>
      </c>
    </row>
    <row r="785" spans="1:13" x14ac:dyDescent="0.35">
      <c r="A785" s="554" t="s">
        <v>6072</v>
      </c>
      <c r="B785" s="554" t="s">
        <v>1994</v>
      </c>
      <c r="C785" s="554" t="s">
        <v>1995</v>
      </c>
      <c r="D785" s="554" t="s">
        <v>1990</v>
      </c>
      <c r="E785" s="554" t="s">
        <v>1101</v>
      </c>
      <c r="F785" s="554">
        <v>4</v>
      </c>
      <c r="G785" s="554" t="s">
        <v>1998</v>
      </c>
      <c r="H785" s="554" t="s">
        <v>1959</v>
      </c>
      <c r="J785" s="554" t="s">
        <v>61</v>
      </c>
      <c r="K785" s="554" t="s">
        <v>355</v>
      </c>
      <c r="L785" s="554" t="s">
        <v>2658</v>
      </c>
      <c r="M785" s="554" t="s">
        <v>6735</v>
      </c>
    </row>
    <row r="786" spans="1:13" x14ac:dyDescent="0.35">
      <c r="A786" s="554" t="s">
        <v>6072</v>
      </c>
      <c r="B786" s="554" t="s">
        <v>1200</v>
      </c>
      <c r="C786" s="554" t="s">
        <v>1999</v>
      </c>
      <c r="D786" s="554" t="s">
        <v>1990</v>
      </c>
      <c r="E786" s="554" t="s">
        <v>1101</v>
      </c>
      <c r="F786" s="554">
        <v>1</v>
      </c>
      <c r="G786" s="554" t="s">
        <v>1952</v>
      </c>
      <c r="H786" s="554" t="s">
        <v>1966</v>
      </c>
      <c r="J786" s="554" t="s">
        <v>61</v>
      </c>
      <c r="K786" s="554" t="s">
        <v>1100</v>
      </c>
      <c r="L786" s="554" t="s">
        <v>2658</v>
      </c>
      <c r="M786" s="554" t="s">
        <v>6737</v>
      </c>
    </row>
    <row r="787" spans="1:13" x14ac:dyDescent="0.35">
      <c r="A787" s="554" t="s">
        <v>6072</v>
      </c>
      <c r="B787" s="554" t="s">
        <v>1200</v>
      </c>
      <c r="C787" s="554" t="s">
        <v>1999</v>
      </c>
      <c r="D787" s="554" t="s">
        <v>1990</v>
      </c>
      <c r="E787" s="554" t="s">
        <v>61</v>
      </c>
      <c r="F787" s="554">
        <v>2</v>
      </c>
      <c r="G787" s="554" t="s">
        <v>2000</v>
      </c>
      <c r="H787" s="554" t="s">
        <v>1869</v>
      </c>
      <c r="J787" s="554" t="s">
        <v>1101</v>
      </c>
      <c r="K787" s="554" t="s">
        <v>1100</v>
      </c>
      <c r="L787" s="554" t="s">
        <v>2658</v>
      </c>
      <c r="M787" s="554" t="s">
        <v>6735</v>
      </c>
    </row>
    <row r="788" spans="1:13" x14ac:dyDescent="0.35">
      <c r="A788" s="554" t="s">
        <v>6072</v>
      </c>
      <c r="B788" s="554" t="s">
        <v>1200</v>
      </c>
      <c r="C788" s="554" t="s">
        <v>1999</v>
      </c>
      <c r="D788" s="554" t="s">
        <v>1990</v>
      </c>
      <c r="E788" s="554" t="s">
        <v>61</v>
      </c>
      <c r="F788" s="554">
        <v>3</v>
      </c>
      <c r="G788" s="554" t="s">
        <v>2001</v>
      </c>
      <c r="H788" s="554" t="s">
        <v>1880</v>
      </c>
      <c r="J788" s="554" t="s">
        <v>1101</v>
      </c>
      <c r="K788" s="554" t="s">
        <v>1100</v>
      </c>
      <c r="L788" s="554" t="s">
        <v>2658</v>
      </c>
      <c r="M788" s="554" t="s">
        <v>6735</v>
      </c>
    </row>
    <row r="789" spans="1:13" x14ac:dyDescent="0.35">
      <c r="A789" s="554" t="s">
        <v>6072</v>
      </c>
      <c r="B789" s="554" t="s">
        <v>1200</v>
      </c>
      <c r="C789" s="554" t="s">
        <v>1999</v>
      </c>
      <c r="D789" s="554" t="s">
        <v>1990</v>
      </c>
      <c r="E789" s="554" t="s">
        <v>61</v>
      </c>
      <c r="F789" s="554">
        <v>4</v>
      </c>
      <c r="G789" s="554" t="s">
        <v>1219</v>
      </c>
      <c r="H789" s="554" t="s">
        <v>1197</v>
      </c>
      <c r="J789" s="554" t="s">
        <v>1101</v>
      </c>
      <c r="K789" s="554" t="s">
        <v>739</v>
      </c>
      <c r="L789" s="554" t="s">
        <v>2658</v>
      </c>
      <c r="M789" s="554" t="s">
        <v>6735</v>
      </c>
    </row>
    <row r="790" spans="1:13" x14ac:dyDescent="0.35">
      <c r="A790" s="554" t="s">
        <v>6072</v>
      </c>
      <c r="B790" s="554" t="s">
        <v>1200</v>
      </c>
      <c r="C790" s="554" t="s">
        <v>1999</v>
      </c>
      <c r="D790" s="554" t="s">
        <v>1990</v>
      </c>
      <c r="E790" s="554" t="s">
        <v>1101</v>
      </c>
      <c r="F790" s="554">
        <v>5</v>
      </c>
      <c r="G790" s="554" t="s">
        <v>1199</v>
      </c>
      <c r="H790" s="554" t="s">
        <v>1197</v>
      </c>
      <c r="J790" s="554" t="s">
        <v>61</v>
      </c>
      <c r="K790" s="554" t="s">
        <v>739</v>
      </c>
      <c r="L790" s="554" t="s">
        <v>2658</v>
      </c>
      <c r="M790" s="554" t="s">
        <v>6735</v>
      </c>
    </row>
    <row r="791" spans="1:13" x14ac:dyDescent="0.35">
      <c r="A791" s="554" t="s">
        <v>6072</v>
      </c>
      <c r="B791" s="554" t="s">
        <v>1200</v>
      </c>
      <c r="C791" s="554" t="s">
        <v>1999</v>
      </c>
      <c r="D791" s="554" t="s">
        <v>1990</v>
      </c>
      <c r="E791" s="554" t="s">
        <v>1101</v>
      </c>
      <c r="F791" s="554">
        <v>6</v>
      </c>
      <c r="G791" s="554" t="s">
        <v>2002</v>
      </c>
      <c r="H791" s="554" t="s">
        <v>1197</v>
      </c>
      <c r="J791" s="554" t="s">
        <v>61</v>
      </c>
      <c r="K791" s="554" t="s">
        <v>714</v>
      </c>
      <c r="L791" s="554" t="s">
        <v>2658</v>
      </c>
      <c r="M791" s="554" t="s">
        <v>6735</v>
      </c>
    </row>
    <row r="792" spans="1:13" x14ac:dyDescent="0.35">
      <c r="A792" s="554" t="s">
        <v>6072</v>
      </c>
      <c r="B792" s="554" t="s">
        <v>1200</v>
      </c>
      <c r="C792" s="554" t="s">
        <v>1999</v>
      </c>
      <c r="D792" s="554" t="s">
        <v>1990</v>
      </c>
      <c r="E792" s="554" t="s">
        <v>61</v>
      </c>
      <c r="F792" s="554">
        <v>7</v>
      </c>
      <c r="G792" s="554" t="s">
        <v>1219</v>
      </c>
      <c r="H792" s="554" t="s">
        <v>1218</v>
      </c>
      <c r="J792" s="554" t="s">
        <v>1101</v>
      </c>
      <c r="K792" s="554" t="s">
        <v>747</v>
      </c>
      <c r="L792" s="554" t="s">
        <v>2658</v>
      </c>
      <c r="M792" s="554" t="s">
        <v>6735</v>
      </c>
    </row>
    <row r="793" spans="1:13" x14ac:dyDescent="0.35">
      <c r="A793" s="554" t="s">
        <v>6072</v>
      </c>
      <c r="B793" s="554" t="s">
        <v>1200</v>
      </c>
      <c r="C793" s="554" t="s">
        <v>1999</v>
      </c>
      <c r="D793" s="554" t="s">
        <v>1990</v>
      </c>
      <c r="E793" s="554" t="s">
        <v>1101</v>
      </c>
      <c r="F793" s="554">
        <v>8</v>
      </c>
      <c r="G793" s="554" t="s">
        <v>1199</v>
      </c>
      <c r="H793" s="554" t="s">
        <v>1218</v>
      </c>
      <c r="J793" s="554" t="s">
        <v>61</v>
      </c>
      <c r="K793" s="554" t="s">
        <v>747</v>
      </c>
      <c r="L793" s="554" t="s">
        <v>2658</v>
      </c>
      <c r="M793" s="554" t="s">
        <v>6735</v>
      </c>
    </row>
    <row r="794" spans="1:13" x14ac:dyDescent="0.35">
      <c r="A794" s="554" t="s">
        <v>6072</v>
      </c>
      <c r="B794" s="554" t="s">
        <v>1200</v>
      </c>
      <c r="C794" s="554" t="s">
        <v>1999</v>
      </c>
      <c r="D794" s="554" t="s">
        <v>1990</v>
      </c>
      <c r="E794" s="554" t="s">
        <v>1101</v>
      </c>
      <c r="F794" s="554">
        <v>9</v>
      </c>
      <c r="G794" s="554" t="s">
        <v>2003</v>
      </c>
      <c r="H794" s="554" t="s">
        <v>1218</v>
      </c>
      <c r="J794" s="554" t="s">
        <v>61</v>
      </c>
      <c r="K794" s="554" t="s">
        <v>731</v>
      </c>
      <c r="L794" s="554" t="s">
        <v>2658</v>
      </c>
      <c r="M794" s="554" t="s">
        <v>6735</v>
      </c>
    </row>
    <row r="795" spans="1:13" x14ac:dyDescent="0.35">
      <c r="A795" s="554" t="s">
        <v>6072</v>
      </c>
      <c r="B795" s="554" t="s">
        <v>1200</v>
      </c>
      <c r="C795" s="554" t="s">
        <v>1999</v>
      </c>
      <c r="D795" s="554" t="s">
        <v>1990</v>
      </c>
      <c r="E795" s="554" t="s">
        <v>61</v>
      </c>
      <c r="F795" s="554">
        <v>10</v>
      </c>
      <c r="G795" s="554" t="s">
        <v>1871</v>
      </c>
      <c r="H795" s="554" t="s">
        <v>1869</v>
      </c>
      <c r="J795" s="554" t="s">
        <v>1101</v>
      </c>
      <c r="K795" s="554" t="s">
        <v>1100</v>
      </c>
      <c r="L795" s="554" t="s">
        <v>2658</v>
      </c>
      <c r="M795" s="554" t="s">
        <v>6735</v>
      </c>
    </row>
    <row r="796" spans="1:13" x14ac:dyDescent="0.35">
      <c r="A796" s="554" t="s">
        <v>6072</v>
      </c>
      <c r="B796" s="554" t="s">
        <v>1200</v>
      </c>
      <c r="C796" s="554" t="s">
        <v>1999</v>
      </c>
      <c r="D796" s="554" t="s">
        <v>1990</v>
      </c>
      <c r="E796" s="554" t="s">
        <v>61</v>
      </c>
      <c r="F796" s="554">
        <v>11</v>
      </c>
      <c r="G796" s="554" t="s">
        <v>1871</v>
      </c>
      <c r="H796" s="554" t="s">
        <v>1880</v>
      </c>
      <c r="J796" s="554" t="s">
        <v>1101</v>
      </c>
      <c r="K796" s="554" t="s">
        <v>1100</v>
      </c>
      <c r="L796" s="554" t="s">
        <v>2658</v>
      </c>
      <c r="M796" s="554" t="s">
        <v>6735</v>
      </c>
    </row>
    <row r="797" spans="1:13" x14ac:dyDescent="0.35">
      <c r="A797" s="554" t="s">
        <v>6072</v>
      </c>
      <c r="B797" s="554" t="s">
        <v>2004</v>
      </c>
      <c r="C797" s="554" t="s">
        <v>2005</v>
      </c>
      <c r="D797" s="554" t="s">
        <v>1990</v>
      </c>
      <c r="E797" s="554" t="s">
        <v>61</v>
      </c>
      <c r="F797" s="554">
        <v>1</v>
      </c>
      <c r="G797" s="554" t="s">
        <v>2006</v>
      </c>
      <c r="H797" s="554" t="s">
        <v>2007</v>
      </c>
      <c r="J797" s="554" t="s">
        <v>1101</v>
      </c>
      <c r="K797" s="554" t="s">
        <v>1100</v>
      </c>
      <c r="L797" s="554" t="s">
        <v>2658</v>
      </c>
      <c r="M797" s="554" t="s">
        <v>6737</v>
      </c>
    </row>
    <row r="798" spans="1:13" x14ac:dyDescent="0.35">
      <c r="A798" s="554" t="s">
        <v>6072</v>
      </c>
      <c r="B798" s="554" t="s">
        <v>2004</v>
      </c>
      <c r="C798" s="554" t="s">
        <v>2005</v>
      </c>
      <c r="D798" s="554" t="s">
        <v>1990</v>
      </c>
      <c r="E798" s="554" t="s">
        <v>61</v>
      </c>
      <c r="F798" s="554">
        <v>2</v>
      </c>
      <c r="G798" s="554" t="s">
        <v>1084</v>
      </c>
      <c r="H798" s="554" t="s">
        <v>2008</v>
      </c>
      <c r="J798" s="554" t="s">
        <v>1101</v>
      </c>
      <c r="K798" s="554" t="s">
        <v>1100</v>
      </c>
      <c r="L798" s="554" t="s">
        <v>2658</v>
      </c>
      <c r="M798" s="554" t="s">
        <v>6735</v>
      </c>
    </row>
    <row r="799" spans="1:13" x14ac:dyDescent="0.35">
      <c r="A799" s="554" t="s">
        <v>6072</v>
      </c>
      <c r="B799" s="554" t="s">
        <v>2004</v>
      </c>
      <c r="C799" s="554" t="s">
        <v>2005</v>
      </c>
      <c r="D799" s="554" t="s">
        <v>1990</v>
      </c>
      <c r="E799" s="554" t="s">
        <v>61</v>
      </c>
      <c r="F799" s="554">
        <v>3</v>
      </c>
      <c r="G799" s="554" t="s">
        <v>2009</v>
      </c>
      <c r="H799" s="554" t="s">
        <v>2010</v>
      </c>
      <c r="J799" s="554" t="s">
        <v>1101</v>
      </c>
      <c r="K799" s="554" t="s">
        <v>1100</v>
      </c>
      <c r="L799" s="554" t="s">
        <v>2658</v>
      </c>
      <c r="M799" s="554" t="s">
        <v>6737</v>
      </c>
    </row>
    <row r="800" spans="1:13" x14ac:dyDescent="0.35">
      <c r="A800" s="554" t="s">
        <v>6072</v>
      </c>
      <c r="B800" s="554" t="s">
        <v>2004</v>
      </c>
      <c r="C800" s="554" t="s">
        <v>2005</v>
      </c>
      <c r="D800" s="554" t="s">
        <v>1990</v>
      </c>
      <c r="E800" s="554" t="s">
        <v>61</v>
      </c>
      <c r="F800" s="554">
        <v>4</v>
      </c>
      <c r="G800" s="554" t="s">
        <v>2011</v>
      </c>
      <c r="H800" s="554" t="s">
        <v>2012</v>
      </c>
      <c r="J800" s="554" t="s">
        <v>1101</v>
      </c>
      <c r="K800" s="554" t="s">
        <v>1100</v>
      </c>
      <c r="L800" s="554" t="s">
        <v>2658</v>
      </c>
      <c r="M800" s="554" t="s">
        <v>6737</v>
      </c>
    </row>
    <row r="801" spans="1:13" x14ac:dyDescent="0.35">
      <c r="A801" s="554" t="s">
        <v>6072</v>
      </c>
      <c r="B801" s="554" t="s">
        <v>2004</v>
      </c>
      <c r="C801" s="554" t="s">
        <v>2005</v>
      </c>
      <c r="D801" s="554" t="s">
        <v>1990</v>
      </c>
      <c r="E801" s="554" t="s">
        <v>1101</v>
      </c>
      <c r="F801" s="554">
        <v>5</v>
      </c>
      <c r="G801" s="554" t="s">
        <v>1952</v>
      </c>
      <c r="H801" s="554" t="s">
        <v>1966</v>
      </c>
      <c r="J801" s="554" t="s">
        <v>61</v>
      </c>
      <c r="K801" s="554" t="s">
        <v>1100</v>
      </c>
      <c r="L801" s="554" t="s">
        <v>2658</v>
      </c>
      <c r="M801" s="554" t="s">
        <v>6737</v>
      </c>
    </row>
    <row r="802" spans="1:13" x14ac:dyDescent="0.35">
      <c r="A802" s="554" t="s">
        <v>6072</v>
      </c>
      <c r="B802" s="554" t="s">
        <v>2004</v>
      </c>
      <c r="C802" s="554" t="s">
        <v>2005</v>
      </c>
      <c r="D802" s="554" t="s">
        <v>1990</v>
      </c>
      <c r="E802" s="554" t="s">
        <v>61</v>
      </c>
      <c r="F802" s="554">
        <v>6</v>
      </c>
      <c r="G802" s="554" t="s">
        <v>1199</v>
      </c>
      <c r="H802" s="554" t="s">
        <v>2007</v>
      </c>
      <c r="J802" s="554" t="s">
        <v>61</v>
      </c>
      <c r="K802" s="554" t="s">
        <v>596</v>
      </c>
      <c r="L802" s="554" t="s">
        <v>2658</v>
      </c>
      <c r="M802" s="554" t="s">
        <v>6737</v>
      </c>
    </row>
    <row r="803" spans="1:13" x14ac:dyDescent="0.35">
      <c r="A803" s="554" t="s">
        <v>6072</v>
      </c>
      <c r="B803" s="554" t="s">
        <v>2004</v>
      </c>
      <c r="C803" s="554" t="s">
        <v>2005</v>
      </c>
      <c r="D803" s="554" t="s">
        <v>1990</v>
      </c>
      <c r="E803" s="554" t="s">
        <v>61</v>
      </c>
      <c r="F803" s="554">
        <v>7</v>
      </c>
      <c r="G803" s="554" t="s">
        <v>1199</v>
      </c>
      <c r="H803" s="554" t="s">
        <v>2008</v>
      </c>
      <c r="J803" s="554" t="s">
        <v>61</v>
      </c>
      <c r="K803" s="554" t="s">
        <v>669</v>
      </c>
      <c r="L803" s="554" t="s">
        <v>2658</v>
      </c>
      <c r="M803" s="554" t="s">
        <v>6735</v>
      </c>
    </row>
    <row r="804" spans="1:13" x14ac:dyDescent="0.35">
      <c r="A804" s="554" t="s">
        <v>6072</v>
      </c>
      <c r="B804" s="554" t="s">
        <v>2004</v>
      </c>
      <c r="C804" s="554" t="s">
        <v>2005</v>
      </c>
      <c r="D804" s="554" t="s">
        <v>1990</v>
      </c>
      <c r="E804" s="554" t="s">
        <v>61</v>
      </c>
      <c r="F804" s="554">
        <v>8</v>
      </c>
      <c r="G804" s="554" t="s">
        <v>1199</v>
      </c>
      <c r="H804" s="554" t="s">
        <v>2010</v>
      </c>
      <c r="J804" s="554" t="s">
        <v>61</v>
      </c>
      <c r="K804" s="554" t="s">
        <v>701</v>
      </c>
      <c r="L804" s="554" t="s">
        <v>2658</v>
      </c>
      <c r="M804" s="554" t="s">
        <v>6737</v>
      </c>
    </row>
    <row r="805" spans="1:13" x14ac:dyDescent="0.35">
      <c r="A805" s="554" t="s">
        <v>6072</v>
      </c>
      <c r="B805" s="554" t="s">
        <v>2004</v>
      </c>
      <c r="C805" s="554" t="s">
        <v>2005</v>
      </c>
      <c r="D805" s="554" t="s">
        <v>1990</v>
      </c>
      <c r="E805" s="554" t="s">
        <v>61</v>
      </c>
      <c r="F805" s="554">
        <v>9</v>
      </c>
      <c r="G805" s="554" t="s">
        <v>1199</v>
      </c>
      <c r="H805" s="554" t="s">
        <v>2012</v>
      </c>
      <c r="J805" s="554" t="s">
        <v>61</v>
      </c>
      <c r="K805" s="554" t="s">
        <v>598</v>
      </c>
      <c r="L805" s="554" t="s">
        <v>2658</v>
      </c>
      <c r="M805" s="554" t="s">
        <v>6737</v>
      </c>
    </row>
    <row r="806" spans="1:13" x14ac:dyDescent="0.35">
      <c r="A806" s="554" t="s">
        <v>6072</v>
      </c>
      <c r="B806" s="554" t="s">
        <v>2004</v>
      </c>
      <c r="C806" s="554" t="s">
        <v>2005</v>
      </c>
      <c r="D806" s="554" t="s">
        <v>1990</v>
      </c>
      <c r="E806" s="554" t="s">
        <v>1101</v>
      </c>
      <c r="F806" s="554">
        <v>10</v>
      </c>
      <c r="G806" s="554" t="s">
        <v>2013</v>
      </c>
      <c r="H806" s="554" t="s">
        <v>1959</v>
      </c>
      <c r="J806" s="554" t="s">
        <v>61</v>
      </c>
      <c r="K806" s="554" t="s">
        <v>355</v>
      </c>
      <c r="L806" s="554" t="s">
        <v>2658</v>
      </c>
      <c r="M806" s="554" t="s">
        <v>6735</v>
      </c>
    </row>
    <row r="807" spans="1:13" x14ac:dyDescent="0.35">
      <c r="A807" s="554" t="s">
        <v>6072</v>
      </c>
      <c r="B807" s="554" t="s">
        <v>1276</v>
      </c>
      <c r="C807" s="554" t="s">
        <v>2014</v>
      </c>
      <c r="D807" s="554" t="s">
        <v>1990</v>
      </c>
      <c r="E807" s="554" t="s">
        <v>61</v>
      </c>
      <c r="F807" s="554">
        <v>1</v>
      </c>
      <c r="G807" s="554" t="s">
        <v>1275</v>
      </c>
      <c r="H807" s="554" t="s">
        <v>1273</v>
      </c>
      <c r="J807" s="554" t="s">
        <v>1101</v>
      </c>
      <c r="K807" s="554" t="s">
        <v>1036</v>
      </c>
      <c r="L807" s="554" t="s">
        <v>2658</v>
      </c>
      <c r="M807" s="554" t="s">
        <v>6735</v>
      </c>
    </row>
    <row r="808" spans="1:13" x14ac:dyDescent="0.35">
      <c r="A808" s="554" t="s">
        <v>6072</v>
      </c>
      <c r="B808" s="554" t="s">
        <v>1276</v>
      </c>
      <c r="C808" s="554" t="s">
        <v>2014</v>
      </c>
      <c r="D808" s="554" t="s">
        <v>1990</v>
      </c>
      <c r="E808" s="554" t="s">
        <v>61</v>
      </c>
      <c r="F808" s="554">
        <v>2</v>
      </c>
      <c r="G808" s="554" t="s">
        <v>1275</v>
      </c>
      <c r="H808" s="554" t="s">
        <v>1289</v>
      </c>
      <c r="J808" s="554" t="s">
        <v>1101</v>
      </c>
      <c r="K808" s="554" t="s">
        <v>1051</v>
      </c>
      <c r="L808" s="554" t="s">
        <v>2658</v>
      </c>
      <c r="M808" s="554" t="s">
        <v>6735</v>
      </c>
    </row>
    <row r="809" spans="1:13" x14ac:dyDescent="0.35">
      <c r="A809" s="554" t="s">
        <v>6072</v>
      </c>
      <c r="B809" s="554" t="s">
        <v>1276</v>
      </c>
      <c r="C809" s="554" t="s">
        <v>2014</v>
      </c>
      <c r="D809" s="554" t="s">
        <v>1990</v>
      </c>
      <c r="E809" s="554" t="s">
        <v>61</v>
      </c>
      <c r="F809" s="554">
        <v>3</v>
      </c>
      <c r="G809" s="554" t="s">
        <v>1275</v>
      </c>
      <c r="H809" s="554" t="s">
        <v>1296</v>
      </c>
      <c r="J809" s="554" t="s">
        <v>1101</v>
      </c>
      <c r="K809" s="554" t="s">
        <v>1046</v>
      </c>
      <c r="L809" s="554" t="s">
        <v>2658</v>
      </c>
      <c r="M809" s="554" t="s">
        <v>6735</v>
      </c>
    </row>
    <row r="810" spans="1:13" x14ac:dyDescent="0.35">
      <c r="A810" s="554" t="s">
        <v>6072</v>
      </c>
      <c r="B810" s="554" t="s">
        <v>1276</v>
      </c>
      <c r="C810" s="554" t="s">
        <v>2014</v>
      </c>
      <c r="D810" s="554" t="s">
        <v>1990</v>
      </c>
      <c r="E810" s="554" t="s">
        <v>61</v>
      </c>
      <c r="F810" s="554">
        <v>4</v>
      </c>
      <c r="G810" s="554" t="s">
        <v>1275</v>
      </c>
      <c r="H810" s="554" t="s">
        <v>1304</v>
      </c>
      <c r="J810" s="554" t="s">
        <v>1101</v>
      </c>
      <c r="K810" s="554" t="s">
        <v>1038</v>
      </c>
      <c r="L810" s="554" t="s">
        <v>2658</v>
      </c>
      <c r="M810" s="554" t="s">
        <v>6735</v>
      </c>
    </row>
    <row r="811" spans="1:13" x14ac:dyDescent="0.35">
      <c r="A811" s="554" t="s">
        <v>6072</v>
      </c>
      <c r="B811" s="554" t="s">
        <v>1276</v>
      </c>
      <c r="C811" s="554" t="s">
        <v>2014</v>
      </c>
      <c r="D811" s="554" t="s">
        <v>1990</v>
      </c>
      <c r="E811" s="554" t="s">
        <v>61</v>
      </c>
      <c r="F811" s="554">
        <v>5</v>
      </c>
      <c r="G811" s="554" t="s">
        <v>1275</v>
      </c>
      <c r="H811" s="554" t="s">
        <v>1319</v>
      </c>
      <c r="J811" s="554" t="s">
        <v>1101</v>
      </c>
      <c r="K811" s="554" t="s">
        <v>1048</v>
      </c>
      <c r="L811" s="554" t="s">
        <v>2658</v>
      </c>
      <c r="M811" s="554" t="s">
        <v>6735</v>
      </c>
    </row>
    <row r="812" spans="1:13" x14ac:dyDescent="0.35">
      <c r="A812" s="554" t="s">
        <v>6072</v>
      </c>
      <c r="B812" s="554" t="s">
        <v>1276</v>
      </c>
      <c r="C812" s="554" t="s">
        <v>2014</v>
      </c>
      <c r="D812" s="554" t="s">
        <v>1990</v>
      </c>
      <c r="E812" s="554" t="s">
        <v>61</v>
      </c>
      <c r="F812" s="554">
        <v>6</v>
      </c>
      <c r="G812" s="554" t="s">
        <v>1275</v>
      </c>
      <c r="H812" s="554" t="s">
        <v>1322</v>
      </c>
      <c r="J812" s="554" t="s">
        <v>1101</v>
      </c>
      <c r="K812" s="554" t="s">
        <v>1042</v>
      </c>
      <c r="L812" s="554" t="s">
        <v>2658</v>
      </c>
      <c r="M812" s="554" t="s">
        <v>6735</v>
      </c>
    </row>
    <row r="813" spans="1:13" x14ac:dyDescent="0.35">
      <c r="A813" s="554" t="s">
        <v>6072</v>
      </c>
      <c r="B813" s="554" t="s">
        <v>1276</v>
      </c>
      <c r="C813" s="554" t="s">
        <v>2014</v>
      </c>
      <c r="D813" s="554" t="s">
        <v>1990</v>
      </c>
      <c r="E813" s="554" t="s">
        <v>61</v>
      </c>
      <c r="F813" s="554">
        <v>7</v>
      </c>
      <c r="G813" s="554" t="s">
        <v>2015</v>
      </c>
      <c r="H813" s="554" t="s">
        <v>1327</v>
      </c>
      <c r="J813" s="554" t="s">
        <v>1101</v>
      </c>
      <c r="K813" s="554" t="s">
        <v>1100</v>
      </c>
      <c r="L813" s="554" t="s">
        <v>2658</v>
      </c>
      <c r="M813" s="554" t="s">
        <v>6735</v>
      </c>
    </row>
    <row r="814" spans="1:13" x14ac:dyDescent="0.35">
      <c r="A814" s="554" t="s">
        <v>6072</v>
      </c>
      <c r="B814" s="554" t="s">
        <v>1276</v>
      </c>
      <c r="C814" s="554" t="s">
        <v>2014</v>
      </c>
      <c r="D814" s="554" t="s">
        <v>1990</v>
      </c>
      <c r="E814" s="554" t="s">
        <v>1101</v>
      </c>
      <c r="F814" s="554">
        <v>8</v>
      </c>
      <c r="G814" s="554" t="s">
        <v>2016</v>
      </c>
      <c r="H814" s="554" t="s">
        <v>1273</v>
      </c>
      <c r="J814" s="554" t="s">
        <v>61</v>
      </c>
      <c r="K814" s="554" t="s">
        <v>1036</v>
      </c>
      <c r="L814" s="554" t="s">
        <v>2658</v>
      </c>
      <c r="M814" s="554" t="s">
        <v>6735</v>
      </c>
    </row>
    <row r="815" spans="1:13" x14ac:dyDescent="0.35">
      <c r="A815" s="554" t="s">
        <v>6072</v>
      </c>
      <c r="B815" s="554" t="s">
        <v>1276</v>
      </c>
      <c r="C815" s="554" t="s">
        <v>2014</v>
      </c>
      <c r="D815" s="554" t="s">
        <v>1990</v>
      </c>
      <c r="E815" s="554" t="s">
        <v>1101</v>
      </c>
      <c r="F815" s="554">
        <v>9</v>
      </c>
      <c r="G815" s="554" t="s">
        <v>2017</v>
      </c>
      <c r="H815" s="554" t="s">
        <v>1289</v>
      </c>
      <c r="J815" s="554" t="s">
        <v>61</v>
      </c>
      <c r="K815" s="554" t="s">
        <v>1051</v>
      </c>
      <c r="L815" s="554" t="s">
        <v>2658</v>
      </c>
      <c r="M815" s="554" t="s">
        <v>6735</v>
      </c>
    </row>
    <row r="816" spans="1:13" x14ac:dyDescent="0.35">
      <c r="A816" s="554" t="s">
        <v>6072</v>
      </c>
      <c r="B816" s="554" t="s">
        <v>1276</v>
      </c>
      <c r="C816" s="554" t="s">
        <v>2014</v>
      </c>
      <c r="D816" s="554" t="s">
        <v>1990</v>
      </c>
      <c r="E816" s="554" t="s">
        <v>1101</v>
      </c>
      <c r="F816" s="554">
        <v>10</v>
      </c>
      <c r="G816" s="554" t="s">
        <v>1291</v>
      </c>
      <c r="H816" s="554" t="s">
        <v>1304</v>
      </c>
      <c r="J816" s="554" t="s">
        <v>61</v>
      </c>
      <c r="K816" s="554" t="s">
        <v>1038</v>
      </c>
      <c r="L816" s="554" t="s">
        <v>2658</v>
      </c>
      <c r="M816" s="554" t="s">
        <v>6735</v>
      </c>
    </row>
    <row r="817" spans="1:13" x14ac:dyDescent="0.35">
      <c r="A817" s="554" t="s">
        <v>6072</v>
      </c>
      <c r="B817" s="554" t="s">
        <v>1276</v>
      </c>
      <c r="C817" s="554" t="s">
        <v>2014</v>
      </c>
      <c r="D817" s="554" t="s">
        <v>1990</v>
      </c>
      <c r="E817" s="554" t="s">
        <v>1101</v>
      </c>
      <c r="F817" s="554">
        <v>11</v>
      </c>
      <c r="G817" s="554" t="s">
        <v>1291</v>
      </c>
      <c r="H817" s="554" t="s">
        <v>1319</v>
      </c>
      <c r="J817" s="554" t="s">
        <v>61</v>
      </c>
      <c r="K817" s="554" t="s">
        <v>1048</v>
      </c>
      <c r="L817" s="554" t="s">
        <v>2658</v>
      </c>
      <c r="M817" s="554" t="s">
        <v>6735</v>
      </c>
    </row>
    <row r="818" spans="1:13" x14ac:dyDescent="0.35">
      <c r="A818" s="554" t="s">
        <v>6072</v>
      </c>
      <c r="B818" s="554" t="s">
        <v>1276</v>
      </c>
      <c r="C818" s="554" t="s">
        <v>2014</v>
      </c>
      <c r="D818" s="554" t="s">
        <v>1990</v>
      </c>
      <c r="E818" s="554" t="s">
        <v>1101</v>
      </c>
      <c r="F818" s="554">
        <v>12</v>
      </c>
      <c r="G818" s="554" t="s">
        <v>1291</v>
      </c>
      <c r="H818" s="554" t="s">
        <v>1322</v>
      </c>
      <c r="J818" s="554" t="s">
        <v>61</v>
      </c>
      <c r="K818" s="554" t="s">
        <v>1042</v>
      </c>
      <c r="L818" s="554" t="s">
        <v>2658</v>
      </c>
      <c r="M818" s="554" t="s">
        <v>6735</v>
      </c>
    </row>
    <row r="819" spans="1:13" x14ac:dyDescent="0.35">
      <c r="A819" s="554" t="s">
        <v>6072</v>
      </c>
      <c r="B819" s="554" t="s">
        <v>1276</v>
      </c>
      <c r="C819" s="554" t="s">
        <v>2014</v>
      </c>
      <c r="D819" s="554" t="s">
        <v>1990</v>
      </c>
      <c r="E819" s="554" t="s">
        <v>1101</v>
      </c>
      <c r="F819" s="554">
        <v>13</v>
      </c>
      <c r="G819" s="554" t="s">
        <v>1292</v>
      </c>
      <c r="H819" s="554" t="s">
        <v>1273</v>
      </c>
      <c r="J819" s="554" t="s">
        <v>61</v>
      </c>
      <c r="K819" s="554" t="s">
        <v>975</v>
      </c>
      <c r="L819" s="554" t="s">
        <v>2658</v>
      </c>
      <c r="M819" s="554" t="s">
        <v>6735</v>
      </c>
    </row>
    <row r="820" spans="1:13" x14ac:dyDescent="0.35">
      <c r="A820" s="554" t="s">
        <v>6072</v>
      </c>
      <c r="B820" s="554" t="s">
        <v>1276</v>
      </c>
      <c r="C820" s="554" t="s">
        <v>2014</v>
      </c>
      <c r="D820" s="554" t="s">
        <v>1990</v>
      </c>
      <c r="E820" s="554" t="s">
        <v>1101</v>
      </c>
      <c r="F820" s="554">
        <v>14</v>
      </c>
      <c r="G820" s="554" t="s">
        <v>1292</v>
      </c>
      <c r="H820" s="554" t="s">
        <v>1289</v>
      </c>
      <c r="J820" s="554" t="s">
        <v>61</v>
      </c>
      <c r="K820" s="554" t="s">
        <v>1000</v>
      </c>
      <c r="L820" s="554" t="s">
        <v>2658</v>
      </c>
      <c r="M820" s="554" t="s">
        <v>6735</v>
      </c>
    </row>
    <row r="821" spans="1:13" x14ac:dyDescent="0.35">
      <c r="A821" s="554" t="s">
        <v>6072</v>
      </c>
      <c r="B821" s="554" t="s">
        <v>1276</v>
      </c>
      <c r="C821" s="554" t="s">
        <v>2014</v>
      </c>
      <c r="D821" s="554" t="s">
        <v>1990</v>
      </c>
      <c r="E821" s="554" t="s">
        <v>1101</v>
      </c>
      <c r="F821" s="554">
        <v>15</v>
      </c>
      <c r="H821" s="554" t="s">
        <v>1304</v>
      </c>
      <c r="J821" s="554" t="s">
        <v>61</v>
      </c>
      <c r="K821" s="554" t="s">
        <v>989</v>
      </c>
      <c r="L821" s="554" t="s">
        <v>2658</v>
      </c>
      <c r="M821" s="554" t="s">
        <v>6735</v>
      </c>
    </row>
    <row r="822" spans="1:13" x14ac:dyDescent="0.35">
      <c r="A822" s="554" t="s">
        <v>6072</v>
      </c>
      <c r="B822" s="554" t="s">
        <v>1276</v>
      </c>
      <c r="C822" s="554" t="s">
        <v>2014</v>
      </c>
      <c r="D822" s="554" t="s">
        <v>1990</v>
      </c>
      <c r="E822" s="554" t="s">
        <v>1101</v>
      </c>
      <c r="F822" s="554">
        <v>16</v>
      </c>
      <c r="H822" s="554" t="s">
        <v>1319</v>
      </c>
      <c r="J822" s="554" t="s">
        <v>61</v>
      </c>
      <c r="K822" s="554" t="s">
        <v>987</v>
      </c>
      <c r="L822" s="554" t="s">
        <v>2658</v>
      </c>
      <c r="M822" s="554" t="s">
        <v>6735</v>
      </c>
    </row>
    <row r="823" spans="1:13" x14ac:dyDescent="0.35">
      <c r="A823" s="554" t="s">
        <v>6072</v>
      </c>
      <c r="B823" s="554" t="s">
        <v>1276</v>
      </c>
      <c r="C823" s="554" t="s">
        <v>2014</v>
      </c>
      <c r="D823" s="554" t="s">
        <v>1990</v>
      </c>
      <c r="E823" s="554" t="s">
        <v>1101</v>
      </c>
      <c r="F823" s="554">
        <v>17</v>
      </c>
      <c r="G823" s="554" t="s">
        <v>1278</v>
      </c>
      <c r="H823" s="554" t="s">
        <v>1322</v>
      </c>
      <c r="J823" s="554" t="s">
        <v>61</v>
      </c>
      <c r="K823" s="554" t="s">
        <v>993</v>
      </c>
      <c r="L823" s="554" t="s">
        <v>2658</v>
      </c>
      <c r="M823" s="554" t="s">
        <v>6735</v>
      </c>
    </row>
    <row r="824" spans="1:13" x14ac:dyDescent="0.35">
      <c r="A824" s="554" t="s">
        <v>6072</v>
      </c>
      <c r="B824" s="554" t="s">
        <v>1276</v>
      </c>
      <c r="C824" s="554" t="s">
        <v>2014</v>
      </c>
      <c r="D824" s="554" t="s">
        <v>1990</v>
      </c>
      <c r="E824" s="554" t="s">
        <v>1101</v>
      </c>
      <c r="F824" s="554">
        <v>18</v>
      </c>
      <c r="G824" s="554" t="s">
        <v>2018</v>
      </c>
      <c r="H824" s="554" t="s">
        <v>2019</v>
      </c>
      <c r="J824" s="554" t="s">
        <v>61</v>
      </c>
      <c r="K824" s="554" t="s">
        <v>1100</v>
      </c>
      <c r="L824" s="554" t="s">
        <v>2658</v>
      </c>
      <c r="M824" s="554" t="s">
        <v>6735</v>
      </c>
    </row>
    <row r="825" spans="1:13" x14ac:dyDescent="0.35">
      <c r="A825" s="554" t="s">
        <v>6072</v>
      </c>
      <c r="B825" s="554" t="s">
        <v>1313</v>
      </c>
      <c r="C825" s="554" t="s">
        <v>2020</v>
      </c>
      <c r="D825" s="554" t="s">
        <v>1990</v>
      </c>
      <c r="E825" s="554" t="s">
        <v>61</v>
      </c>
      <c r="F825" s="554">
        <v>1</v>
      </c>
      <c r="G825" s="554" t="s">
        <v>1312</v>
      </c>
      <c r="H825" s="554" t="s">
        <v>1311</v>
      </c>
      <c r="J825" s="554" t="s">
        <v>1101</v>
      </c>
      <c r="K825" s="554" t="s">
        <v>1040</v>
      </c>
      <c r="L825" s="554" t="s">
        <v>2658</v>
      </c>
      <c r="M825" s="554" t="s">
        <v>6735</v>
      </c>
    </row>
    <row r="826" spans="1:13" x14ac:dyDescent="0.35">
      <c r="A826" s="554" t="s">
        <v>6072</v>
      </c>
      <c r="B826" s="554" t="s">
        <v>1313</v>
      </c>
      <c r="C826" s="554" t="s">
        <v>2020</v>
      </c>
      <c r="D826" s="554" t="s">
        <v>1990</v>
      </c>
      <c r="E826" s="554" t="s">
        <v>1101</v>
      </c>
      <c r="F826" s="554">
        <v>2</v>
      </c>
      <c r="G826" s="554" t="s">
        <v>1277</v>
      </c>
      <c r="H826" s="554" t="s">
        <v>1311</v>
      </c>
      <c r="J826" s="554" t="s">
        <v>61</v>
      </c>
      <c r="K826" s="554" t="s">
        <v>985</v>
      </c>
      <c r="L826" s="554" t="s">
        <v>2658</v>
      </c>
      <c r="M826" s="554" t="s">
        <v>6735</v>
      </c>
    </row>
    <row r="827" spans="1:13" x14ac:dyDescent="0.35">
      <c r="A827" s="554" t="s">
        <v>6072</v>
      </c>
      <c r="B827" s="554" t="s">
        <v>1313</v>
      </c>
      <c r="C827" s="554" t="s">
        <v>2020</v>
      </c>
      <c r="D827" s="554" t="s">
        <v>1990</v>
      </c>
      <c r="E827" s="554" t="s">
        <v>1101</v>
      </c>
      <c r="F827" s="554">
        <v>3</v>
      </c>
      <c r="G827" s="554" t="s">
        <v>1278</v>
      </c>
      <c r="H827" s="554" t="s">
        <v>1311</v>
      </c>
      <c r="J827" s="554" t="s">
        <v>61</v>
      </c>
      <c r="K827" s="554" t="s">
        <v>1040</v>
      </c>
      <c r="L827" s="554" t="s">
        <v>2658</v>
      </c>
      <c r="M827" s="554" t="s">
        <v>6735</v>
      </c>
    </row>
    <row r="828" spans="1:13" x14ac:dyDescent="0.35">
      <c r="A828" s="554" t="s">
        <v>6072</v>
      </c>
      <c r="B828" s="554" t="s">
        <v>2021</v>
      </c>
      <c r="C828" s="554" t="s">
        <v>2022</v>
      </c>
      <c r="D828" s="554" t="s">
        <v>1990</v>
      </c>
      <c r="E828" s="554" t="s">
        <v>61</v>
      </c>
      <c r="F828" s="554">
        <v>1</v>
      </c>
      <c r="G828" s="554" t="s">
        <v>1878</v>
      </c>
      <c r="H828" s="554" t="s">
        <v>2023</v>
      </c>
      <c r="J828" s="554" t="s">
        <v>1101</v>
      </c>
      <c r="K828" s="554" t="s">
        <v>680</v>
      </c>
      <c r="L828" s="554" t="s">
        <v>2658</v>
      </c>
      <c r="M828" s="554" t="s">
        <v>6735</v>
      </c>
    </row>
    <row r="829" spans="1:13" x14ac:dyDescent="0.35">
      <c r="A829" s="554" t="s">
        <v>6072</v>
      </c>
      <c r="B829" s="554" t="s">
        <v>2021</v>
      </c>
      <c r="C829" s="554" t="s">
        <v>2022</v>
      </c>
      <c r="D829" s="554" t="s">
        <v>1990</v>
      </c>
      <c r="E829" s="554" t="s">
        <v>1101</v>
      </c>
      <c r="F829" s="554">
        <v>2</v>
      </c>
      <c r="G829" s="554" t="s">
        <v>1957</v>
      </c>
      <c r="H829" s="554" t="s">
        <v>2023</v>
      </c>
      <c r="J829" s="554" t="s">
        <v>61</v>
      </c>
      <c r="K829" s="554" t="s">
        <v>680</v>
      </c>
      <c r="L829" s="554" t="s">
        <v>2658</v>
      </c>
      <c r="M829" s="554" t="s">
        <v>6735</v>
      </c>
    </row>
    <row r="830" spans="1:13" x14ac:dyDescent="0.35">
      <c r="A830" s="554" t="s">
        <v>6072</v>
      </c>
      <c r="B830" s="554" t="s">
        <v>2021</v>
      </c>
      <c r="C830" s="554" t="s">
        <v>2022</v>
      </c>
      <c r="D830" s="554" t="s">
        <v>1990</v>
      </c>
      <c r="E830" s="554" t="s">
        <v>1101</v>
      </c>
      <c r="F830" s="554">
        <v>3</v>
      </c>
      <c r="G830" s="554" t="s">
        <v>1965</v>
      </c>
      <c r="H830" s="554" t="s">
        <v>1966</v>
      </c>
      <c r="J830" s="554" t="s">
        <v>61</v>
      </c>
      <c r="K830" s="554" t="s">
        <v>680</v>
      </c>
      <c r="L830" s="554" t="s">
        <v>2658</v>
      </c>
      <c r="M830" s="554" t="s">
        <v>6737</v>
      </c>
    </row>
    <row r="831" spans="1:13" x14ac:dyDescent="0.35">
      <c r="A831" s="554" t="s">
        <v>6072</v>
      </c>
      <c r="B831" s="554" t="s">
        <v>2024</v>
      </c>
      <c r="C831" s="554" t="s">
        <v>2025</v>
      </c>
      <c r="D831" s="554" t="s">
        <v>1990</v>
      </c>
      <c r="E831" s="554" t="s">
        <v>61</v>
      </c>
      <c r="F831" s="554">
        <v>1</v>
      </c>
      <c r="G831" s="554" t="s">
        <v>1878</v>
      </c>
      <c r="H831" s="554" t="s">
        <v>2026</v>
      </c>
      <c r="J831" s="554" t="s">
        <v>1101</v>
      </c>
      <c r="K831" s="554" t="s">
        <v>682</v>
      </c>
      <c r="L831" s="554" t="s">
        <v>2658</v>
      </c>
      <c r="M831" s="554" t="s">
        <v>6735</v>
      </c>
    </row>
    <row r="832" spans="1:13" x14ac:dyDescent="0.35">
      <c r="A832" s="554" t="s">
        <v>6072</v>
      </c>
      <c r="B832" s="554" t="s">
        <v>2024</v>
      </c>
      <c r="C832" s="554" t="s">
        <v>2025</v>
      </c>
      <c r="D832" s="554" t="s">
        <v>1990</v>
      </c>
      <c r="E832" s="554" t="s">
        <v>1101</v>
      </c>
      <c r="F832" s="554">
        <v>2</v>
      </c>
      <c r="G832" s="554" t="s">
        <v>1957</v>
      </c>
      <c r="H832" s="554" t="s">
        <v>2026</v>
      </c>
      <c r="J832" s="554" t="s">
        <v>61</v>
      </c>
      <c r="K832" s="554" t="s">
        <v>682</v>
      </c>
      <c r="L832" s="554" t="s">
        <v>2658</v>
      </c>
      <c r="M832" s="554" t="s">
        <v>6735</v>
      </c>
    </row>
    <row r="833" spans="1:13" x14ac:dyDescent="0.35">
      <c r="A833" s="554" t="s">
        <v>6072</v>
      </c>
      <c r="B833" s="554" t="s">
        <v>2024</v>
      </c>
      <c r="C833" s="554" t="s">
        <v>2025</v>
      </c>
      <c r="D833" s="554" t="s">
        <v>1990</v>
      </c>
      <c r="E833" s="554" t="s">
        <v>1101</v>
      </c>
      <c r="F833" s="554">
        <v>3</v>
      </c>
      <c r="G833" s="554" t="s">
        <v>1965</v>
      </c>
      <c r="H833" s="554" t="s">
        <v>1966</v>
      </c>
      <c r="J833" s="554" t="s">
        <v>61</v>
      </c>
      <c r="K833" s="554" t="s">
        <v>682</v>
      </c>
      <c r="L833" s="554" t="s">
        <v>2658</v>
      </c>
      <c r="M833" s="554" t="s">
        <v>6737</v>
      </c>
    </row>
    <row r="834" spans="1:13" x14ac:dyDescent="0.35">
      <c r="A834" s="554" t="s">
        <v>6072</v>
      </c>
      <c r="B834" s="554" t="s">
        <v>2027</v>
      </c>
      <c r="C834" s="554" t="s">
        <v>2011</v>
      </c>
      <c r="D834" s="554" t="s">
        <v>1990</v>
      </c>
      <c r="E834" s="554" t="s">
        <v>61</v>
      </c>
      <c r="F834" s="554">
        <v>1</v>
      </c>
      <c r="G834" s="554" t="s">
        <v>1878</v>
      </c>
      <c r="H834" s="554" t="s">
        <v>2028</v>
      </c>
      <c r="J834" s="554" t="s">
        <v>1101</v>
      </c>
      <c r="K834" s="554" t="s">
        <v>684</v>
      </c>
      <c r="L834" s="554" t="s">
        <v>2658</v>
      </c>
      <c r="M834" s="554" t="s">
        <v>6735</v>
      </c>
    </row>
    <row r="835" spans="1:13" x14ac:dyDescent="0.35">
      <c r="A835" s="554" t="s">
        <v>6072</v>
      </c>
      <c r="B835" s="554" t="s">
        <v>2027</v>
      </c>
      <c r="C835" s="554" t="s">
        <v>2011</v>
      </c>
      <c r="D835" s="554" t="s">
        <v>1990</v>
      </c>
      <c r="E835" s="554" t="s">
        <v>1101</v>
      </c>
      <c r="F835" s="554">
        <v>2</v>
      </c>
      <c r="G835" s="554" t="s">
        <v>1957</v>
      </c>
      <c r="H835" s="554" t="s">
        <v>2028</v>
      </c>
      <c r="J835" s="554" t="s">
        <v>61</v>
      </c>
      <c r="K835" s="554" t="s">
        <v>684</v>
      </c>
      <c r="L835" s="554" t="s">
        <v>2658</v>
      </c>
      <c r="M835" s="554" t="s">
        <v>6735</v>
      </c>
    </row>
    <row r="836" spans="1:13" x14ac:dyDescent="0.35">
      <c r="A836" s="554" t="s">
        <v>6072</v>
      </c>
      <c r="B836" s="554" t="s">
        <v>2027</v>
      </c>
      <c r="C836" s="554" t="s">
        <v>2011</v>
      </c>
      <c r="D836" s="554" t="s">
        <v>1990</v>
      </c>
      <c r="E836" s="554" t="s">
        <v>1101</v>
      </c>
      <c r="F836" s="554">
        <v>3</v>
      </c>
      <c r="G836" s="554" t="s">
        <v>1965</v>
      </c>
      <c r="H836" s="554" t="s">
        <v>1966</v>
      </c>
      <c r="J836" s="554" t="s">
        <v>61</v>
      </c>
      <c r="K836" s="554" t="s">
        <v>684</v>
      </c>
      <c r="L836" s="554" t="s">
        <v>2658</v>
      </c>
      <c r="M836" s="554" t="s">
        <v>6737</v>
      </c>
    </row>
    <row r="837" spans="1:13" x14ac:dyDescent="0.35">
      <c r="A837" s="554" t="s">
        <v>6072</v>
      </c>
      <c r="B837" s="554" t="s">
        <v>1337</v>
      </c>
      <c r="C837" s="554" t="s">
        <v>2029</v>
      </c>
      <c r="D837" s="554" t="s">
        <v>1990</v>
      </c>
      <c r="E837" s="554" t="s">
        <v>61</v>
      </c>
      <c r="F837" s="554">
        <v>1</v>
      </c>
      <c r="G837" s="554" t="s">
        <v>2030</v>
      </c>
      <c r="H837" s="554" t="s">
        <v>1334</v>
      </c>
      <c r="J837" s="554" t="s">
        <v>1101</v>
      </c>
      <c r="K837" s="554" t="s">
        <v>1100</v>
      </c>
      <c r="L837" s="554" t="s">
        <v>2658</v>
      </c>
      <c r="M837" s="554" t="s">
        <v>6735</v>
      </c>
    </row>
    <row r="838" spans="1:13" x14ac:dyDescent="0.35">
      <c r="A838" s="554" t="s">
        <v>6072</v>
      </c>
      <c r="B838" s="554" t="s">
        <v>1337</v>
      </c>
      <c r="C838" s="554" t="s">
        <v>2029</v>
      </c>
      <c r="D838" s="554" t="s">
        <v>1990</v>
      </c>
      <c r="E838" s="554" t="s">
        <v>1101</v>
      </c>
      <c r="F838" s="554">
        <v>2</v>
      </c>
      <c r="G838" s="554" t="s">
        <v>1965</v>
      </c>
      <c r="H838" s="554" t="s">
        <v>1966</v>
      </c>
      <c r="J838" s="554" t="s">
        <v>61</v>
      </c>
      <c r="K838" s="554" t="s">
        <v>1100</v>
      </c>
      <c r="L838" s="554" t="s">
        <v>2658</v>
      </c>
      <c r="M838" s="554" t="s">
        <v>6737</v>
      </c>
    </row>
    <row r="839" spans="1:13" x14ac:dyDescent="0.35">
      <c r="A839" s="554" t="s">
        <v>6072</v>
      </c>
      <c r="B839" s="554" t="s">
        <v>2031</v>
      </c>
      <c r="C839" s="554" t="s">
        <v>2032</v>
      </c>
      <c r="D839" s="554" t="s">
        <v>1990</v>
      </c>
      <c r="E839" s="554" t="s">
        <v>61</v>
      </c>
      <c r="F839" s="554">
        <v>1</v>
      </c>
      <c r="G839" s="554" t="s">
        <v>1878</v>
      </c>
      <c r="H839" s="554" t="s">
        <v>2033</v>
      </c>
      <c r="J839" s="554" t="s">
        <v>1101</v>
      </c>
      <c r="K839" s="554" t="s">
        <v>324</v>
      </c>
      <c r="L839" s="554" t="s">
        <v>2658</v>
      </c>
      <c r="M839" s="554" t="s">
        <v>6735</v>
      </c>
    </row>
    <row r="840" spans="1:13" x14ac:dyDescent="0.35">
      <c r="A840" s="554" t="s">
        <v>6072</v>
      </c>
      <c r="B840" s="554" t="s">
        <v>2031</v>
      </c>
      <c r="C840" s="554" t="s">
        <v>2032</v>
      </c>
      <c r="D840" s="554" t="s">
        <v>1990</v>
      </c>
      <c r="E840" s="554" t="s">
        <v>1101</v>
      </c>
      <c r="F840" s="554">
        <v>2</v>
      </c>
      <c r="G840" s="554" t="s">
        <v>1952</v>
      </c>
      <c r="H840" s="554" t="s">
        <v>1966</v>
      </c>
      <c r="J840" s="554" t="s">
        <v>61</v>
      </c>
      <c r="K840" s="554" t="s">
        <v>1100</v>
      </c>
      <c r="L840" s="554" t="s">
        <v>2658</v>
      </c>
      <c r="M840" s="554" t="s">
        <v>6737</v>
      </c>
    </row>
    <row r="841" spans="1:13" x14ac:dyDescent="0.35">
      <c r="A841" s="554" t="s">
        <v>6072</v>
      </c>
      <c r="B841" s="554" t="s">
        <v>1886</v>
      </c>
      <c r="C841" s="554" t="s">
        <v>2034</v>
      </c>
      <c r="D841" s="554" t="s">
        <v>1990</v>
      </c>
      <c r="E841" s="554" t="s">
        <v>61</v>
      </c>
      <c r="F841" s="554">
        <v>1</v>
      </c>
      <c r="G841" s="554" t="s">
        <v>1878</v>
      </c>
      <c r="H841" s="554" t="s">
        <v>2035</v>
      </c>
      <c r="J841" s="554" t="s">
        <v>1101</v>
      </c>
      <c r="K841" s="554" t="s">
        <v>321</v>
      </c>
      <c r="L841" s="554" t="s">
        <v>2658</v>
      </c>
      <c r="M841" s="554" t="s">
        <v>6735</v>
      </c>
    </row>
    <row r="842" spans="1:13" x14ac:dyDescent="0.35">
      <c r="A842" s="554" t="s">
        <v>6072</v>
      </c>
      <c r="B842" s="554" t="s">
        <v>1886</v>
      </c>
      <c r="C842" s="554" t="s">
        <v>2034</v>
      </c>
      <c r="D842" s="554" t="s">
        <v>1990</v>
      </c>
      <c r="E842" s="554" t="s">
        <v>1101</v>
      </c>
      <c r="F842" s="554">
        <v>2</v>
      </c>
      <c r="G842" s="554" t="s">
        <v>2036</v>
      </c>
      <c r="H842" s="554" t="s">
        <v>2035</v>
      </c>
      <c r="J842" s="554" t="s">
        <v>61</v>
      </c>
      <c r="K842" s="554" t="s">
        <v>321</v>
      </c>
      <c r="L842" s="554" t="s">
        <v>2658</v>
      </c>
      <c r="M842" s="554" t="s">
        <v>6735</v>
      </c>
    </row>
    <row r="843" spans="1:13" x14ac:dyDescent="0.35">
      <c r="A843" s="554" t="s">
        <v>6072</v>
      </c>
      <c r="B843" s="554" t="s">
        <v>1886</v>
      </c>
      <c r="C843" s="554" t="s">
        <v>2034</v>
      </c>
      <c r="D843" s="554" t="s">
        <v>1990</v>
      </c>
      <c r="E843" s="554" t="s">
        <v>61</v>
      </c>
      <c r="F843" s="554">
        <v>3</v>
      </c>
      <c r="G843" s="554" t="s">
        <v>1878</v>
      </c>
      <c r="H843" s="554" t="s">
        <v>2037</v>
      </c>
      <c r="J843" s="554" t="s">
        <v>1101</v>
      </c>
      <c r="K843" s="554" t="s">
        <v>663</v>
      </c>
      <c r="L843" s="554" t="s">
        <v>2658</v>
      </c>
      <c r="M843" s="554" t="s">
        <v>6735</v>
      </c>
    </row>
    <row r="844" spans="1:13" x14ac:dyDescent="0.35">
      <c r="A844" s="554" t="s">
        <v>6072</v>
      </c>
      <c r="B844" s="554" t="s">
        <v>1886</v>
      </c>
      <c r="C844" s="554" t="s">
        <v>2034</v>
      </c>
      <c r="D844" s="554" t="s">
        <v>1990</v>
      </c>
      <c r="E844" s="554" t="s">
        <v>61</v>
      </c>
      <c r="F844" s="554">
        <v>4</v>
      </c>
      <c r="G844" s="554" t="s">
        <v>1878</v>
      </c>
      <c r="H844" s="554" t="s">
        <v>2038</v>
      </c>
      <c r="J844" s="554" t="s">
        <v>1101</v>
      </c>
      <c r="K844" s="554" t="s">
        <v>694</v>
      </c>
      <c r="L844" s="554" t="s">
        <v>2658</v>
      </c>
      <c r="M844" s="554" t="s">
        <v>6735</v>
      </c>
    </row>
    <row r="845" spans="1:13" x14ac:dyDescent="0.35">
      <c r="A845" s="554" t="s">
        <v>6072</v>
      </c>
      <c r="B845" s="554" t="s">
        <v>1886</v>
      </c>
      <c r="C845" s="554" t="s">
        <v>2034</v>
      </c>
      <c r="D845" s="554" t="s">
        <v>1990</v>
      </c>
      <c r="E845" s="554" t="s">
        <v>1101</v>
      </c>
      <c r="F845" s="554">
        <v>5</v>
      </c>
      <c r="G845" s="554" t="s">
        <v>1957</v>
      </c>
      <c r="H845" s="554" t="s">
        <v>2038</v>
      </c>
      <c r="J845" s="554" t="s">
        <v>61</v>
      </c>
      <c r="K845" s="554" t="s">
        <v>694</v>
      </c>
      <c r="L845" s="554" t="s">
        <v>2658</v>
      </c>
      <c r="M845" s="554" t="s">
        <v>6735</v>
      </c>
    </row>
    <row r="846" spans="1:13" x14ac:dyDescent="0.35">
      <c r="A846" s="554" t="s">
        <v>6072</v>
      </c>
      <c r="B846" s="554" t="s">
        <v>1886</v>
      </c>
      <c r="C846" s="554" t="s">
        <v>2034</v>
      </c>
      <c r="D846" s="554" t="s">
        <v>1990</v>
      </c>
      <c r="E846" s="554" t="s">
        <v>1101</v>
      </c>
      <c r="F846" s="554">
        <v>6</v>
      </c>
      <c r="G846" s="554" t="s">
        <v>2039</v>
      </c>
      <c r="H846" s="554" t="s">
        <v>1882</v>
      </c>
      <c r="J846" s="554" t="s">
        <v>61</v>
      </c>
      <c r="K846" s="554" t="s">
        <v>1100</v>
      </c>
      <c r="L846" s="554" t="s">
        <v>2658</v>
      </c>
      <c r="M846" s="554" t="s">
        <v>6735</v>
      </c>
    </row>
    <row r="847" spans="1:13" x14ac:dyDescent="0.35">
      <c r="A847" s="554" t="s">
        <v>6072</v>
      </c>
      <c r="B847" s="554" t="s">
        <v>1886</v>
      </c>
      <c r="C847" s="554" t="s">
        <v>2034</v>
      </c>
      <c r="D847" s="554" t="s">
        <v>1990</v>
      </c>
      <c r="E847" s="554" t="s">
        <v>61</v>
      </c>
      <c r="F847" s="554">
        <v>7</v>
      </c>
      <c r="G847" s="554" t="s">
        <v>2040</v>
      </c>
      <c r="H847" s="554" t="s">
        <v>1882</v>
      </c>
      <c r="J847" s="554" t="s">
        <v>1101</v>
      </c>
      <c r="K847" s="554" t="s">
        <v>1100</v>
      </c>
      <c r="L847" s="554" t="s">
        <v>2658</v>
      </c>
      <c r="M847" s="554" t="s">
        <v>6735</v>
      </c>
    </row>
    <row r="848" spans="1:13" x14ac:dyDescent="0.35">
      <c r="A848" s="554" t="s">
        <v>6072</v>
      </c>
      <c r="B848" s="554" t="s">
        <v>1886</v>
      </c>
      <c r="C848" s="554" t="s">
        <v>2034</v>
      </c>
      <c r="D848" s="554" t="s">
        <v>1990</v>
      </c>
      <c r="E848" s="554" t="s">
        <v>1101</v>
      </c>
      <c r="F848" s="554">
        <v>8</v>
      </c>
      <c r="G848" s="554" t="s">
        <v>1952</v>
      </c>
      <c r="H848" s="554" t="s">
        <v>1966</v>
      </c>
      <c r="J848" s="554" t="s">
        <v>61</v>
      </c>
      <c r="K848" s="554" t="s">
        <v>1100</v>
      </c>
      <c r="L848" s="554" t="s">
        <v>2658</v>
      </c>
      <c r="M848" s="554" t="s">
        <v>6737</v>
      </c>
    </row>
    <row r="849" spans="1:13" x14ac:dyDescent="0.35">
      <c r="A849" s="554" t="s">
        <v>6072</v>
      </c>
      <c r="B849" s="554" t="s">
        <v>1888</v>
      </c>
      <c r="C849" s="554" t="s">
        <v>2041</v>
      </c>
      <c r="D849" s="554" t="s">
        <v>1990</v>
      </c>
      <c r="E849" s="554" t="s">
        <v>61</v>
      </c>
      <c r="F849" s="554">
        <v>1</v>
      </c>
      <c r="G849" s="554" t="s">
        <v>1878</v>
      </c>
      <c r="H849" s="554" t="s">
        <v>2042</v>
      </c>
      <c r="J849" s="554" t="s">
        <v>1101</v>
      </c>
      <c r="K849" s="554" t="s">
        <v>318</v>
      </c>
      <c r="L849" s="554" t="s">
        <v>2658</v>
      </c>
      <c r="M849" s="554" t="s">
        <v>6735</v>
      </c>
    </row>
    <row r="850" spans="1:13" x14ac:dyDescent="0.35">
      <c r="A850" s="554" t="s">
        <v>6072</v>
      </c>
      <c r="B850" s="554" t="s">
        <v>1888</v>
      </c>
      <c r="C850" s="554" t="s">
        <v>2041</v>
      </c>
      <c r="D850" s="554" t="s">
        <v>1990</v>
      </c>
      <c r="E850" s="554" t="s">
        <v>1101</v>
      </c>
      <c r="F850" s="554">
        <v>2</v>
      </c>
      <c r="G850" s="554" t="s">
        <v>2036</v>
      </c>
      <c r="H850" s="554" t="s">
        <v>2042</v>
      </c>
      <c r="J850" s="554" t="s">
        <v>61</v>
      </c>
      <c r="K850" s="554" t="s">
        <v>318</v>
      </c>
      <c r="L850" s="554" t="s">
        <v>2658</v>
      </c>
      <c r="M850" s="554" t="s">
        <v>6735</v>
      </c>
    </row>
    <row r="851" spans="1:13" x14ac:dyDescent="0.35">
      <c r="A851" s="554" t="s">
        <v>6072</v>
      </c>
      <c r="B851" s="554" t="s">
        <v>1888</v>
      </c>
      <c r="C851" s="554" t="s">
        <v>2041</v>
      </c>
      <c r="D851" s="554" t="s">
        <v>1990</v>
      </c>
      <c r="E851" s="554" t="s">
        <v>61</v>
      </c>
      <c r="F851" s="554">
        <v>3</v>
      </c>
      <c r="G851" s="554" t="s">
        <v>1878</v>
      </c>
      <c r="H851" s="554" t="s">
        <v>2043</v>
      </c>
      <c r="J851" s="554" t="s">
        <v>1101</v>
      </c>
      <c r="K851" s="554" t="s">
        <v>316</v>
      </c>
      <c r="L851" s="554" t="s">
        <v>2658</v>
      </c>
      <c r="M851" s="554" t="s">
        <v>6735</v>
      </c>
    </row>
    <row r="852" spans="1:13" x14ac:dyDescent="0.35">
      <c r="A852" s="554" t="s">
        <v>6072</v>
      </c>
      <c r="B852" s="554" t="s">
        <v>1888</v>
      </c>
      <c r="C852" s="554" t="s">
        <v>2041</v>
      </c>
      <c r="D852" s="554" t="s">
        <v>1990</v>
      </c>
      <c r="E852" s="554" t="s">
        <v>1101</v>
      </c>
      <c r="F852" s="554">
        <v>4</v>
      </c>
      <c r="G852" s="554" t="s">
        <v>2036</v>
      </c>
      <c r="H852" s="554" t="s">
        <v>2043</v>
      </c>
      <c r="J852" s="554" t="s">
        <v>61</v>
      </c>
      <c r="K852" s="554" t="s">
        <v>316</v>
      </c>
      <c r="L852" s="554" t="s">
        <v>2658</v>
      </c>
      <c r="M852" s="554" t="s">
        <v>6735</v>
      </c>
    </row>
    <row r="853" spans="1:13" x14ac:dyDescent="0.35">
      <c r="A853" s="554" t="s">
        <v>6072</v>
      </c>
      <c r="B853" s="554" t="s">
        <v>1888</v>
      </c>
      <c r="C853" s="554" t="s">
        <v>2041</v>
      </c>
      <c r="D853" s="554" t="s">
        <v>1990</v>
      </c>
      <c r="E853" s="554" t="s">
        <v>1101</v>
      </c>
      <c r="F853" s="554">
        <v>5</v>
      </c>
      <c r="G853" s="554" t="s">
        <v>2044</v>
      </c>
      <c r="H853" s="554" t="s">
        <v>1882</v>
      </c>
      <c r="J853" s="554" t="s">
        <v>61</v>
      </c>
      <c r="K853" s="554" t="s">
        <v>1100</v>
      </c>
      <c r="L853" s="554" t="s">
        <v>2658</v>
      </c>
      <c r="M853" s="554" t="s">
        <v>6735</v>
      </c>
    </row>
    <row r="854" spans="1:13" x14ac:dyDescent="0.35">
      <c r="A854" s="554" t="s">
        <v>6072</v>
      </c>
      <c r="B854" s="554" t="s">
        <v>1888</v>
      </c>
      <c r="C854" s="554" t="s">
        <v>2041</v>
      </c>
      <c r="D854" s="554" t="s">
        <v>1990</v>
      </c>
      <c r="E854" s="554" t="s">
        <v>61</v>
      </c>
      <c r="F854" s="554">
        <v>6</v>
      </c>
      <c r="G854" s="554" t="s">
        <v>1887</v>
      </c>
      <c r="H854" s="554" t="s">
        <v>1882</v>
      </c>
      <c r="J854" s="554" t="s">
        <v>1101</v>
      </c>
      <c r="K854" s="554" t="s">
        <v>1100</v>
      </c>
      <c r="L854" s="554" t="s">
        <v>2658</v>
      </c>
      <c r="M854" s="554" t="s">
        <v>6735</v>
      </c>
    </row>
    <row r="855" spans="1:13" x14ac:dyDescent="0.35">
      <c r="A855" s="554" t="s">
        <v>6072</v>
      </c>
      <c r="B855" s="554" t="s">
        <v>1888</v>
      </c>
      <c r="C855" s="554" t="s">
        <v>2041</v>
      </c>
      <c r="D855" s="554" t="s">
        <v>1990</v>
      </c>
      <c r="E855" s="554" t="s">
        <v>1101</v>
      </c>
      <c r="F855" s="554">
        <v>7</v>
      </c>
      <c r="G855" s="554" t="s">
        <v>1952</v>
      </c>
      <c r="H855" s="554" t="s">
        <v>1966</v>
      </c>
      <c r="J855" s="554" t="s">
        <v>61</v>
      </c>
      <c r="K855" s="554" t="s">
        <v>1100</v>
      </c>
      <c r="L855" s="554" t="s">
        <v>2658</v>
      </c>
      <c r="M855" s="554" t="s">
        <v>6737</v>
      </c>
    </row>
    <row r="856" spans="1:13" x14ac:dyDescent="0.35">
      <c r="A856" s="554" t="s">
        <v>6072</v>
      </c>
      <c r="B856" s="554" t="s">
        <v>2045</v>
      </c>
      <c r="C856" s="554" t="s">
        <v>2046</v>
      </c>
      <c r="D856" s="554" t="s">
        <v>1990</v>
      </c>
      <c r="E856" s="554" t="s">
        <v>61</v>
      </c>
      <c r="F856" s="554">
        <v>1</v>
      </c>
      <c r="G856" s="554" t="s">
        <v>1878</v>
      </c>
      <c r="H856" s="554" t="s">
        <v>2047</v>
      </c>
      <c r="J856" s="554" t="s">
        <v>1101</v>
      </c>
      <c r="K856" s="554" t="s">
        <v>339</v>
      </c>
      <c r="L856" s="554" t="s">
        <v>2658</v>
      </c>
      <c r="M856" s="554" t="s">
        <v>6735</v>
      </c>
    </row>
    <row r="857" spans="1:13" x14ac:dyDescent="0.35">
      <c r="A857" s="554" t="s">
        <v>6072</v>
      </c>
      <c r="B857" s="554" t="s">
        <v>2045</v>
      </c>
      <c r="C857" s="554" t="s">
        <v>2046</v>
      </c>
      <c r="D857" s="554" t="s">
        <v>1990</v>
      </c>
      <c r="E857" s="554" t="s">
        <v>1101</v>
      </c>
      <c r="F857" s="554">
        <v>2</v>
      </c>
      <c r="G857" s="554" t="s">
        <v>2036</v>
      </c>
      <c r="H857" s="554" t="s">
        <v>2047</v>
      </c>
      <c r="J857" s="554" t="s">
        <v>61</v>
      </c>
      <c r="K857" s="554" t="s">
        <v>339</v>
      </c>
      <c r="L857" s="554" t="s">
        <v>2658</v>
      </c>
      <c r="M857" s="554" t="s">
        <v>6735</v>
      </c>
    </row>
    <row r="858" spans="1:13" x14ac:dyDescent="0.35">
      <c r="A858" s="554" t="s">
        <v>6072</v>
      </c>
      <c r="B858" s="554" t="s">
        <v>2045</v>
      </c>
      <c r="C858" s="554" t="s">
        <v>2046</v>
      </c>
      <c r="D858" s="554" t="s">
        <v>1990</v>
      </c>
      <c r="E858" s="554" t="s">
        <v>1101</v>
      </c>
      <c r="F858" s="554">
        <v>3</v>
      </c>
      <c r="G858" s="554" t="s">
        <v>1952</v>
      </c>
      <c r="H858" s="554" t="s">
        <v>1966</v>
      </c>
      <c r="J858" s="554" t="s">
        <v>61</v>
      </c>
      <c r="K858" s="554" t="s">
        <v>1100</v>
      </c>
      <c r="L858" s="554" t="s">
        <v>2658</v>
      </c>
      <c r="M858" s="554" t="s">
        <v>6737</v>
      </c>
    </row>
    <row r="859" spans="1:13" x14ac:dyDescent="0.35">
      <c r="A859" s="554" t="s">
        <v>6072</v>
      </c>
      <c r="B859" s="554" t="s">
        <v>1371</v>
      </c>
      <c r="C859" s="554" t="s">
        <v>2048</v>
      </c>
      <c r="D859" s="554" t="s">
        <v>1990</v>
      </c>
      <c r="E859" s="554" t="s">
        <v>61</v>
      </c>
      <c r="F859" s="554">
        <v>1</v>
      </c>
      <c r="G859" s="554" t="s">
        <v>2049</v>
      </c>
      <c r="H859" s="554" t="s">
        <v>1334</v>
      </c>
      <c r="J859" s="554" t="s">
        <v>1101</v>
      </c>
      <c r="K859" s="554" t="s">
        <v>1100</v>
      </c>
      <c r="L859" s="554" t="s">
        <v>2658</v>
      </c>
      <c r="M859" s="554" t="s">
        <v>6735</v>
      </c>
    </row>
    <row r="860" spans="1:13" x14ac:dyDescent="0.35">
      <c r="A860" s="554" t="s">
        <v>6072</v>
      </c>
      <c r="B860" s="554" t="s">
        <v>1371</v>
      </c>
      <c r="C860" s="554" t="s">
        <v>2048</v>
      </c>
      <c r="D860" s="554" t="s">
        <v>1990</v>
      </c>
      <c r="E860" s="554" t="s">
        <v>61</v>
      </c>
      <c r="F860" s="554">
        <v>2</v>
      </c>
      <c r="G860" s="554" t="s">
        <v>1370</v>
      </c>
      <c r="H860" s="554" t="s">
        <v>2050</v>
      </c>
      <c r="J860" s="554" t="s">
        <v>1101</v>
      </c>
      <c r="K860" s="554" t="s">
        <v>879</v>
      </c>
      <c r="L860" s="554" t="s">
        <v>2658</v>
      </c>
      <c r="M860" s="554" t="s">
        <v>6737</v>
      </c>
    </row>
    <row r="861" spans="1:13" x14ac:dyDescent="0.35">
      <c r="A861" s="554" t="s">
        <v>6072</v>
      </c>
      <c r="B861" s="554" t="s">
        <v>1371</v>
      </c>
      <c r="C861" s="554" t="s">
        <v>2048</v>
      </c>
      <c r="D861" s="554" t="s">
        <v>1990</v>
      </c>
      <c r="E861" s="554" t="s">
        <v>61</v>
      </c>
      <c r="F861" s="554">
        <v>3</v>
      </c>
      <c r="G861" s="554" t="s">
        <v>1783</v>
      </c>
      <c r="H861" s="554" t="s">
        <v>2051</v>
      </c>
      <c r="J861" s="554" t="s">
        <v>1101</v>
      </c>
      <c r="K861" s="554" t="s">
        <v>790</v>
      </c>
      <c r="L861" s="554" t="s">
        <v>2658</v>
      </c>
      <c r="M861" s="554" t="s">
        <v>6737</v>
      </c>
    </row>
    <row r="862" spans="1:13" x14ac:dyDescent="0.35">
      <c r="A862" s="554" t="s">
        <v>6072</v>
      </c>
      <c r="B862" s="554" t="s">
        <v>1371</v>
      </c>
      <c r="C862" s="554" t="s">
        <v>2048</v>
      </c>
      <c r="D862" s="554" t="s">
        <v>1990</v>
      </c>
      <c r="E862" s="554" t="s">
        <v>61</v>
      </c>
      <c r="F862" s="554">
        <v>4</v>
      </c>
      <c r="G862" s="554" t="s">
        <v>1377</v>
      </c>
      <c r="H862" s="554" t="s">
        <v>1386</v>
      </c>
      <c r="J862" s="554" t="s">
        <v>1101</v>
      </c>
      <c r="K862" s="554" t="s">
        <v>884</v>
      </c>
      <c r="L862" s="554" t="s">
        <v>2658</v>
      </c>
      <c r="M862" s="554" t="s">
        <v>6735</v>
      </c>
    </row>
    <row r="863" spans="1:13" x14ac:dyDescent="0.35">
      <c r="A863" s="554" t="s">
        <v>6072</v>
      </c>
      <c r="B863" s="554" t="s">
        <v>1371</v>
      </c>
      <c r="C863" s="554" t="s">
        <v>2048</v>
      </c>
      <c r="D863" s="554" t="s">
        <v>1990</v>
      </c>
      <c r="E863" s="554" t="s">
        <v>61</v>
      </c>
      <c r="F863" s="554">
        <v>5</v>
      </c>
      <c r="G863" s="554" t="s">
        <v>1923</v>
      </c>
      <c r="H863" s="554" t="s">
        <v>1921</v>
      </c>
      <c r="J863" s="554" t="s">
        <v>1101</v>
      </c>
      <c r="K863" s="554" t="s">
        <v>742</v>
      </c>
      <c r="L863" s="554" t="s">
        <v>2658</v>
      </c>
      <c r="M863" s="554" t="s">
        <v>6735</v>
      </c>
    </row>
    <row r="864" spans="1:13" x14ac:dyDescent="0.35">
      <c r="A864" s="554" t="s">
        <v>6072</v>
      </c>
      <c r="B864" s="554" t="s">
        <v>1371</v>
      </c>
      <c r="C864" s="554" t="s">
        <v>2048</v>
      </c>
      <c r="D864" s="554" t="s">
        <v>1990</v>
      </c>
      <c r="E864" s="554" t="s">
        <v>1101</v>
      </c>
      <c r="F864" s="554">
        <v>6</v>
      </c>
      <c r="G864" s="554" t="s">
        <v>2052</v>
      </c>
      <c r="H864" s="554" t="s">
        <v>1959</v>
      </c>
      <c r="J864" s="554" t="s">
        <v>61</v>
      </c>
      <c r="K864" s="554" t="s">
        <v>355</v>
      </c>
      <c r="L864" s="554" t="s">
        <v>2658</v>
      </c>
      <c r="M864" s="554" t="s">
        <v>6735</v>
      </c>
    </row>
    <row r="865" spans="1:13" x14ac:dyDescent="0.35">
      <c r="A865" s="554" t="s">
        <v>6072</v>
      </c>
      <c r="B865" s="554" t="s">
        <v>1371</v>
      </c>
      <c r="C865" s="554" t="s">
        <v>2048</v>
      </c>
      <c r="D865" s="554" t="s">
        <v>1990</v>
      </c>
      <c r="E865" s="554" t="s">
        <v>1101</v>
      </c>
      <c r="F865" s="554">
        <v>7</v>
      </c>
      <c r="G865" s="554" t="s">
        <v>2053</v>
      </c>
      <c r="H865" s="554" t="s">
        <v>2054</v>
      </c>
      <c r="J865" s="554" t="s">
        <v>61</v>
      </c>
      <c r="K865" s="554" t="s">
        <v>785</v>
      </c>
      <c r="L865" s="554" t="s">
        <v>2658</v>
      </c>
      <c r="M865" s="554" t="s">
        <v>6735</v>
      </c>
    </row>
    <row r="866" spans="1:13" x14ac:dyDescent="0.35">
      <c r="A866" s="554" t="s">
        <v>6072</v>
      </c>
      <c r="B866" s="554" t="s">
        <v>1371</v>
      </c>
      <c r="C866" s="554" t="s">
        <v>2048</v>
      </c>
      <c r="D866" s="554" t="s">
        <v>1990</v>
      </c>
      <c r="E866" s="554" t="s">
        <v>61</v>
      </c>
      <c r="F866" s="554">
        <v>8</v>
      </c>
      <c r="G866" s="554" t="s">
        <v>1878</v>
      </c>
      <c r="H866" s="554" t="s">
        <v>2055</v>
      </c>
      <c r="J866" s="554" t="s">
        <v>1101</v>
      </c>
      <c r="K866" s="554" t="s">
        <v>333</v>
      </c>
      <c r="L866" s="554" t="s">
        <v>2658</v>
      </c>
      <c r="M866" s="554" t="s">
        <v>6735</v>
      </c>
    </row>
    <row r="867" spans="1:13" x14ac:dyDescent="0.35">
      <c r="A867" s="554" t="s">
        <v>6072</v>
      </c>
      <c r="B867" s="554" t="s">
        <v>1371</v>
      </c>
      <c r="C867" s="554" t="s">
        <v>2048</v>
      </c>
      <c r="D867" s="554" t="s">
        <v>1990</v>
      </c>
      <c r="E867" s="554" t="s">
        <v>1101</v>
      </c>
      <c r="F867" s="554">
        <v>9</v>
      </c>
      <c r="G867" s="554" t="s">
        <v>2036</v>
      </c>
      <c r="H867" s="554" t="s">
        <v>2055</v>
      </c>
      <c r="J867" s="554" t="s">
        <v>61</v>
      </c>
      <c r="K867" s="554" t="s">
        <v>333</v>
      </c>
      <c r="L867" s="554" t="s">
        <v>2658</v>
      </c>
      <c r="M867" s="554" t="s">
        <v>6735</v>
      </c>
    </row>
    <row r="868" spans="1:13" x14ac:dyDescent="0.35">
      <c r="A868" s="554" t="s">
        <v>6072</v>
      </c>
      <c r="B868" s="554" t="s">
        <v>1371</v>
      </c>
      <c r="C868" s="554" t="s">
        <v>2048</v>
      </c>
      <c r="D868" s="554" t="s">
        <v>1990</v>
      </c>
      <c r="E868" s="554" t="s">
        <v>61</v>
      </c>
      <c r="F868" s="554">
        <v>10</v>
      </c>
      <c r="G868" s="554" t="s">
        <v>1878</v>
      </c>
      <c r="H868" s="554" t="s">
        <v>2056</v>
      </c>
      <c r="J868" s="554" t="s">
        <v>1101</v>
      </c>
      <c r="K868" s="554" t="s">
        <v>330</v>
      </c>
      <c r="L868" s="554" t="s">
        <v>2658</v>
      </c>
      <c r="M868" s="554" t="s">
        <v>6735</v>
      </c>
    </row>
    <row r="869" spans="1:13" x14ac:dyDescent="0.35">
      <c r="A869" s="554" t="s">
        <v>6072</v>
      </c>
      <c r="B869" s="554" t="s">
        <v>1371</v>
      </c>
      <c r="C869" s="554" t="s">
        <v>2048</v>
      </c>
      <c r="D869" s="554" t="s">
        <v>1990</v>
      </c>
      <c r="E869" s="554" t="s">
        <v>61</v>
      </c>
      <c r="F869" s="554">
        <v>11</v>
      </c>
      <c r="G869" s="554" t="s">
        <v>1878</v>
      </c>
      <c r="H869" s="554" t="s">
        <v>2057</v>
      </c>
      <c r="J869" s="554" t="s">
        <v>1101</v>
      </c>
      <c r="K869" s="554" t="s">
        <v>336</v>
      </c>
      <c r="L869" s="554" t="s">
        <v>2658</v>
      </c>
      <c r="M869" s="554" t="s">
        <v>6735</v>
      </c>
    </row>
    <row r="870" spans="1:13" x14ac:dyDescent="0.35">
      <c r="A870" s="554" t="s">
        <v>6072</v>
      </c>
      <c r="B870" s="554" t="s">
        <v>1371</v>
      </c>
      <c r="C870" s="554" t="s">
        <v>2048</v>
      </c>
      <c r="D870" s="554" t="s">
        <v>1990</v>
      </c>
      <c r="E870" s="554" t="s">
        <v>1101</v>
      </c>
      <c r="F870" s="554">
        <v>12</v>
      </c>
      <c r="G870" s="554" t="s">
        <v>2036</v>
      </c>
      <c r="H870" s="554" t="s">
        <v>2057</v>
      </c>
      <c r="J870" s="554" t="s">
        <v>61</v>
      </c>
      <c r="K870" s="554" t="s">
        <v>336</v>
      </c>
      <c r="L870" s="554" t="s">
        <v>2658</v>
      </c>
      <c r="M870" s="554" t="s">
        <v>6735</v>
      </c>
    </row>
    <row r="871" spans="1:13" x14ac:dyDescent="0.35">
      <c r="A871" s="554" t="s">
        <v>6072</v>
      </c>
      <c r="B871" s="554" t="s">
        <v>1371</v>
      </c>
      <c r="C871" s="554" t="s">
        <v>2048</v>
      </c>
      <c r="D871" s="554" t="s">
        <v>1990</v>
      </c>
      <c r="E871" s="554" t="s">
        <v>61</v>
      </c>
      <c r="F871" s="554">
        <v>13</v>
      </c>
      <c r="G871" s="554" t="s">
        <v>2058</v>
      </c>
      <c r="H871" s="554" t="s">
        <v>2059</v>
      </c>
      <c r="J871" s="554" t="s">
        <v>1101</v>
      </c>
      <c r="K871" s="554" t="s">
        <v>65</v>
      </c>
      <c r="L871" s="554" t="s">
        <v>2658</v>
      </c>
      <c r="M871" s="554" t="s">
        <v>6737</v>
      </c>
    </row>
    <row r="872" spans="1:13" x14ac:dyDescent="0.35">
      <c r="A872" s="554" t="s">
        <v>6072</v>
      </c>
      <c r="B872" s="554" t="s">
        <v>1371</v>
      </c>
      <c r="C872" s="554" t="s">
        <v>2048</v>
      </c>
      <c r="D872" s="554" t="s">
        <v>1990</v>
      </c>
      <c r="E872" s="554" t="s">
        <v>61</v>
      </c>
      <c r="F872" s="554">
        <v>14</v>
      </c>
      <c r="G872" s="554" t="s">
        <v>2060</v>
      </c>
      <c r="H872" s="554" t="s">
        <v>2061</v>
      </c>
      <c r="J872" s="554" t="s">
        <v>1101</v>
      </c>
      <c r="K872" s="554" t="s">
        <v>708</v>
      </c>
      <c r="L872" s="554" t="s">
        <v>2658</v>
      </c>
      <c r="M872" s="554" t="s">
        <v>6737</v>
      </c>
    </row>
    <row r="873" spans="1:13" x14ac:dyDescent="0.35">
      <c r="A873" s="554" t="s">
        <v>6072</v>
      </c>
      <c r="B873" s="554" t="s">
        <v>1371</v>
      </c>
      <c r="C873" s="554" t="s">
        <v>2048</v>
      </c>
      <c r="D873" s="554" t="s">
        <v>1990</v>
      </c>
      <c r="E873" s="554" t="s">
        <v>1101</v>
      </c>
      <c r="F873" s="554">
        <v>15</v>
      </c>
      <c r="G873" s="554" t="s">
        <v>1954</v>
      </c>
      <c r="H873" s="554" t="s">
        <v>2062</v>
      </c>
      <c r="J873" s="554" t="s">
        <v>61</v>
      </c>
      <c r="K873" s="554" t="s">
        <v>360</v>
      </c>
      <c r="L873" s="554" t="s">
        <v>2658</v>
      </c>
      <c r="M873" s="554" t="s">
        <v>6735</v>
      </c>
    </row>
    <row r="874" spans="1:13" x14ac:dyDescent="0.35">
      <c r="A874" s="554" t="s">
        <v>6072</v>
      </c>
      <c r="B874" s="554" t="s">
        <v>1371</v>
      </c>
      <c r="C874" s="554" t="s">
        <v>2048</v>
      </c>
      <c r="D874" s="554" t="s">
        <v>1990</v>
      </c>
      <c r="E874" s="554" t="s">
        <v>61</v>
      </c>
      <c r="F874" s="554">
        <v>16</v>
      </c>
      <c r="G874" s="554" t="s">
        <v>2063</v>
      </c>
      <c r="H874" s="554" t="s">
        <v>1978</v>
      </c>
      <c r="J874" s="554" t="s">
        <v>1101</v>
      </c>
      <c r="K874" s="554" t="s">
        <v>1100</v>
      </c>
      <c r="L874" s="554" t="s">
        <v>2658</v>
      </c>
      <c r="M874" s="554" t="s">
        <v>6735</v>
      </c>
    </row>
    <row r="875" spans="1:13" x14ac:dyDescent="0.35">
      <c r="A875" s="554" t="s">
        <v>6072</v>
      </c>
      <c r="B875" s="554" t="s">
        <v>1371</v>
      </c>
      <c r="C875" s="554" t="s">
        <v>2048</v>
      </c>
      <c r="D875" s="554" t="s">
        <v>1990</v>
      </c>
      <c r="E875" s="554" t="s">
        <v>1101</v>
      </c>
      <c r="F875" s="554">
        <v>17</v>
      </c>
      <c r="G875" s="554" t="s">
        <v>1952</v>
      </c>
      <c r="H875" s="554" t="s">
        <v>1966</v>
      </c>
      <c r="J875" s="554" t="s">
        <v>61</v>
      </c>
      <c r="K875" s="554" t="s">
        <v>1100</v>
      </c>
      <c r="L875" s="554" t="s">
        <v>2658</v>
      </c>
      <c r="M875" s="554" t="s">
        <v>6737</v>
      </c>
    </row>
    <row r="876" spans="1:13" x14ac:dyDescent="0.35">
      <c r="A876" s="554" t="s">
        <v>6072</v>
      </c>
      <c r="B876" s="554" t="s">
        <v>2062</v>
      </c>
      <c r="C876" s="554" t="s">
        <v>2064</v>
      </c>
      <c r="D876" s="554" t="s">
        <v>1956</v>
      </c>
      <c r="E876" s="554" t="s">
        <v>61</v>
      </c>
      <c r="F876" s="554">
        <v>1</v>
      </c>
      <c r="G876" s="554" t="s">
        <v>2065</v>
      </c>
      <c r="H876" s="554" t="s">
        <v>1371</v>
      </c>
      <c r="J876" s="554" t="s">
        <v>1101</v>
      </c>
      <c r="K876" s="554" t="s">
        <v>360</v>
      </c>
      <c r="L876" s="554" t="s">
        <v>2658</v>
      </c>
      <c r="M876" s="554" t="s">
        <v>6735</v>
      </c>
    </row>
    <row r="877" spans="1:13" x14ac:dyDescent="0.35">
      <c r="A877" s="554" t="s">
        <v>6072</v>
      </c>
      <c r="B877" s="554" t="s">
        <v>2062</v>
      </c>
      <c r="C877" s="554" t="s">
        <v>2064</v>
      </c>
      <c r="D877" s="554" t="s">
        <v>1956</v>
      </c>
      <c r="E877" s="554" t="s">
        <v>1101</v>
      </c>
      <c r="F877" s="554">
        <v>2</v>
      </c>
      <c r="G877" s="554" t="s">
        <v>1952</v>
      </c>
      <c r="H877" s="554" t="s">
        <v>1966</v>
      </c>
      <c r="J877" s="554" t="s">
        <v>61</v>
      </c>
      <c r="K877" s="554" t="s">
        <v>1100</v>
      </c>
      <c r="L877" s="554" t="s">
        <v>2658</v>
      </c>
      <c r="M877" s="554" t="s">
        <v>6737</v>
      </c>
    </row>
    <row r="878" spans="1:13" x14ac:dyDescent="0.35">
      <c r="A878" s="554" t="s">
        <v>6072</v>
      </c>
      <c r="B878" s="554" t="s">
        <v>2062</v>
      </c>
      <c r="C878" s="554" t="s">
        <v>2064</v>
      </c>
      <c r="D878" s="554" t="s">
        <v>1956</v>
      </c>
      <c r="E878" s="554" t="s">
        <v>1101</v>
      </c>
      <c r="F878" s="554">
        <v>3</v>
      </c>
      <c r="G878" s="554" t="s">
        <v>2066</v>
      </c>
      <c r="H878" s="554" t="s">
        <v>2067</v>
      </c>
      <c r="J878" s="554" t="s">
        <v>61</v>
      </c>
      <c r="K878" s="554" t="s">
        <v>1100</v>
      </c>
      <c r="L878" s="554" t="s">
        <v>2658</v>
      </c>
      <c r="M878" s="554" t="s">
        <v>6735</v>
      </c>
    </row>
    <row r="879" spans="1:13" x14ac:dyDescent="0.35">
      <c r="A879" s="554" t="s">
        <v>6072</v>
      </c>
      <c r="B879" s="554" t="s">
        <v>1909</v>
      </c>
      <c r="C879" s="554" t="s">
        <v>2068</v>
      </c>
      <c r="D879" s="554" t="s">
        <v>1990</v>
      </c>
      <c r="E879" s="554" t="s">
        <v>61</v>
      </c>
      <c r="F879" s="554">
        <v>1</v>
      </c>
      <c r="G879" s="554" t="s">
        <v>1908</v>
      </c>
      <c r="H879" s="554" t="s">
        <v>1904</v>
      </c>
      <c r="J879" s="554" t="s">
        <v>1101</v>
      </c>
      <c r="K879" s="554" t="s">
        <v>950</v>
      </c>
      <c r="L879" s="554" t="s">
        <v>2658</v>
      </c>
      <c r="M879" s="554" t="s">
        <v>6735</v>
      </c>
    </row>
    <row r="880" spans="1:13" x14ac:dyDescent="0.35">
      <c r="A880" s="554" t="s">
        <v>6072</v>
      </c>
      <c r="B880" s="554" t="s">
        <v>1909</v>
      </c>
      <c r="C880" s="554" t="s">
        <v>2068</v>
      </c>
      <c r="D880" s="554" t="s">
        <v>1990</v>
      </c>
      <c r="E880" s="554" t="s">
        <v>61</v>
      </c>
      <c r="F880" s="554">
        <v>2</v>
      </c>
      <c r="G880" s="554" t="s">
        <v>1908</v>
      </c>
      <c r="H880" s="554" t="s">
        <v>1912</v>
      </c>
      <c r="J880" s="554" t="s">
        <v>1101</v>
      </c>
      <c r="K880" s="554" t="s">
        <v>953</v>
      </c>
      <c r="L880" s="554" t="s">
        <v>2658</v>
      </c>
      <c r="M880" s="554" t="s">
        <v>6735</v>
      </c>
    </row>
    <row r="881" spans="1:13" x14ac:dyDescent="0.35">
      <c r="A881" s="554" t="s">
        <v>6072</v>
      </c>
      <c r="B881" s="554" t="s">
        <v>1909</v>
      </c>
      <c r="C881" s="554" t="s">
        <v>2068</v>
      </c>
      <c r="D881" s="554" t="s">
        <v>1990</v>
      </c>
      <c r="E881" s="554" t="s">
        <v>61</v>
      </c>
      <c r="F881" s="554">
        <v>3</v>
      </c>
      <c r="G881" s="554" t="s">
        <v>1697</v>
      </c>
      <c r="H881" s="554" t="s">
        <v>1915</v>
      </c>
      <c r="J881" s="554" t="s">
        <v>1101</v>
      </c>
      <c r="K881" s="554" t="s">
        <v>956</v>
      </c>
      <c r="L881" s="554" t="s">
        <v>2658</v>
      </c>
      <c r="M881" s="554" t="s">
        <v>6735</v>
      </c>
    </row>
    <row r="882" spans="1:13" x14ac:dyDescent="0.35">
      <c r="A882" s="554" t="s">
        <v>6072</v>
      </c>
      <c r="B882" s="554" t="s">
        <v>1909</v>
      </c>
      <c r="C882" s="554" t="s">
        <v>2068</v>
      </c>
      <c r="D882" s="554" t="s">
        <v>1990</v>
      </c>
      <c r="E882" s="554" t="s">
        <v>1101</v>
      </c>
      <c r="F882" s="554">
        <v>4</v>
      </c>
      <c r="G882" s="554" t="s">
        <v>2069</v>
      </c>
      <c r="H882" s="554" t="s">
        <v>1966</v>
      </c>
      <c r="J882" s="554" t="s">
        <v>61</v>
      </c>
      <c r="K882" s="554" t="s">
        <v>1100</v>
      </c>
      <c r="L882" s="554" t="s">
        <v>2658</v>
      </c>
      <c r="M882" s="554" t="s">
        <v>6737</v>
      </c>
    </row>
    <row r="883" spans="1:13" x14ac:dyDescent="0.35">
      <c r="A883" s="554" t="s">
        <v>6072</v>
      </c>
      <c r="B883" s="554" t="s">
        <v>2067</v>
      </c>
      <c r="C883" s="554" t="s">
        <v>2070</v>
      </c>
      <c r="D883" s="554" t="s">
        <v>1982</v>
      </c>
      <c r="E883" s="554" t="s">
        <v>1101</v>
      </c>
      <c r="F883" s="554">
        <v>1</v>
      </c>
      <c r="G883" s="554" t="s">
        <v>1984</v>
      </c>
      <c r="H883" s="554" t="s">
        <v>1985</v>
      </c>
      <c r="J883" s="554" t="s">
        <v>61</v>
      </c>
      <c r="K883" s="554" t="s">
        <v>360</v>
      </c>
      <c r="L883" s="554" t="s">
        <v>2658</v>
      </c>
      <c r="M883" s="554" t="s">
        <v>6735</v>
      </c>
    </row>
    <row r="884" spans="1:13" x14ac:dyDescent="0.35">
      <c r="A884" s="554" t="s">
        <v>6072</v>
      </c>
      <c r="B884" s="554" t="s">
        <v>2067</v>
      </c>
      <c r="C884" s="554" t="s">
        <v>2070</v>
      </c>
      <c r="D884" s="554" t="s">
        <v>1982</v>
      </c>
      <c r="E884" s="554" t="s">
        <v>61</v>
      </c>
      <c r="F884" s="554">
        <v>2</v>
      </c>
      <c r="G884" s="554" t="s">
        <v>1986</v>
      </c>
      <c r="H884" s="554" t="s">
        <v>1987</v>
      </c>
      <c r="J884" s="554" t="s">
        <v>1101</v>
      </c>
      <c r="K884" s="554" t="s">
        <v>615</v>
      </c>
      <c r="L884" s="554" t="s">
        <v>2658</v>
      </c>
      <c r="M884" s="554" t="s">
        <v>6735</v>
      </c>
    </row>
    <row r="885" spans="1:13" x14ac:dyDescent="0.35">
      <c r="A885" s="554" t="s">
        <v>6072</v>
      </c>
      <c r="B885" s="554" t="s">
        <v>2067</v>
      </c>
      <c r="C885" s="554" t="s">
        <v>2070</v>
      </c>
      <c r="D885" s="554" t="s">
        <v>1982</v>
      </c>
      <c r="E885" s="554" t="s">
        <v>61</v>
      </c>
      <c r="F885" s="554">
        <v>3</v>
      </c>
      <c r="G885" s="554" t="s">
        <v>2066</v>
      </c>
      <c r="H885" s="554" t="s">
        <v>2062</v>
      </c>
      <c r="J885" s="554" t="s">
        <v>1101</v>
      </c>
      <c r="K885" s="554" t="s">
        <v>1100</v>
      </c>
      <c r="L885" s="554" t="s">
        <v>2658</v>
      </c>
      <c r="M885" s="554" t="s">
        <v>6735</v>
      </c>
    </row>
    <row r="886" spans="1:13" x14ac:dyDescent="0.35">
      <c r="A886" s="554" t="s">
        <v>6072</v>
      </c>
      <c r="B886" s="554" t="s">
        <v>1879</v>
      </c>
      <c r="C886" s="554" t="s">
        <v>2071</v>
      </c>
      <c r="D886" s="554" t="s">
        <v>1990</v>
      </c>
      <c r="E886" s="554" t="s">
        <v>61</v>
      </c>
      <c r="F886" s="554">
        <v>1</v>
      </c>
      <c r="G886" s="554" t="s">
        <v>1878</v>
      </c>
      <c r="H886" s="554" t="s">
        <v>1874</v>
      </c>
      <c r="J886" s="554" t="s">
        <v>1101</v>
      </c>
      <c r="K886" s="554" t="s">
        <v>770</v>
      </c>
      <c r="L886" s="554" t="s">
        <v>2658</v>
      </c>
      <c r="M886" s="554" t="s">
        <v>6735</v>
      </c>
    </row>
    <row r="887" spans="1:13" x14ac:dyDescent="0.35">
      <c r="A887" s="554" t="s">
        <v>6072</v>
      </c>
      <c r="B887" s="554" t="s">
        <v>1879</v>
      </c>
      <c r="C887" s="554" t="s">
        <v>2071</v>
      </c>
      <c r="D887" s="554" t="s">
        <v>1990</v>
      </c>
      <c r="E887" s="554" t="s">
        <v>1101</v>
      </c>
      <c r="F887" s="554">
        <v>2</v>
      </c>
      <c r="G887" s="554" t="s">
        <v>2072</v>
      </c>
      <c r="H887" s="554" t="s">
        <v>2073</v>
      </c>
      <c r="J887" s="554" t="s">
        <v>61</v>
      </c>
      <c r="K887" s="554" t="s">
        <v>1100</v>
      </c>
      <c r="L887" s="554" t="s">
        <v>2658</v>
      </c>
      <c r="M887" s="554" t="s">
        <v>6735</v>
      </c>
    </row>
    <row r="888" spans="1:13" x14ac:dyDescent="0.35">
      <c r="A888" s="554" t="s">
        <v>6072</v>
      </c>
      <c r="B888" s="554" t="s">
        <v>1876</v>
      </c>
      <c r="C888" s="554" t="s">
        <v>2074</v>
      </c>
      <c r="D888" s="554" t="s">
        <v>1990</v>
      </c>
      <c r="E888" s="554" t="s">
        <v>61</v>
      </c>
      <c r="F888" s="554">
        <v>1</v>
      </c>
      <c r="G888" s="554" t="s">
        <v>2075</v>
      </c>
      <c r="H888" s="554" t="s">
        <v>1874</v>
      </c>
      <c r="J888" s="554" t="s">
        <v>1101</v>
      </c>
      <c r="K888" s="554" t="s">
        <v>1100</v>
      </c>
      <c r="L888" s="554" t="s">
        <v>2658</v>
      </c>
      <c r="M888" s="554" t="s">
        <v>6735</v>
      </c>
    </row>
    <row r="889" spans="1:13" x14ac:dyDescent="0.35">
      <c r="A889" s="554" t="s">
        <v>6072</v>
      </c>
      <c r="B889" s="554" t="s">
        <v>1876</v>
      </c>
      <c r="C889" s="554" t="s">
        <v>2074</v>
      </c>
      <c r="D889" s="554" t="s">
        <v>1990</v>
      </c>
      <c r="E889" s="554" t="s">
        <v>1101</v>
      </c>
      <c r="F889" s="554">
        <v>2</v>
      </c>
      <c r="G889" s="554" t="s">
        <v>2076</v>
      </c>
      <c r="H889" s="554" t="s">
        <v>1874</v>
      </c>
      <c r="J889" s="554" t="s">
        <v>61</v>
      </c>
      <c r="K889" s="554" t="s">
        <v>1100</v>
      </c>
      <c r="L889" s="554" t="s">
        <v>2658</v>
      </c>
      <c r="M889" s="554" t="s">
        <v>6735</v>
      </c>
    </row>
    <row r="890" spans="1:13" x14ac:dyDescent="0.35">
      <c r="A890" s="554" t="s">
        <v>6072</v>
      </c>
      <c r="B890" s="554" t="s">
        <v>1901</v>
      </c>
      <c r="C890" s="554" t="s">
        <v>2077</v>
      </c>
      <c r="D890" s="554" t="s">
        <v>1990</v>
      </c>
      <c r="E890" s="554" t="s">
        <v>61</v>
      </c>
      <c r="F890" s="554">
        <v>1</v>
      </c>
      <c r="G890" s="554" t="s">
        <v>1900</v>
      </c>
      <c r="H890" s="554" t="s">
        <v>1896</v>
      </c>
      <c r="J890" s="554" t="s">
        <v>1101</v>
      </c>
      <c r="K890" s="554" t="s">
        <v>945</v>
      </c>
      <c r="L890" s="554" t="s">
        <v>2658</v>
      </c>
      <c r="M890" s="554" t="s">
        <v>6735</v>
      </c>
    </row>
    <row r="891" spans="1:13" x14ac:dyDescent="0.35">
      <c r="A891" s="554" t="s">
        <v>6072</v>
      </c>
      <c r="B891" s="554" t="s">
        <v>1901</v>
      </c>
      <c r="C891" s="554" t="s">
        <v>2077</v>
      </c>
      <c r="D891" s="554" t="s">
        <v>1990</v>
      </c>
      <c r="E891" s="554" t="s">
        <v>61</v>
      </c>
      <c r="F891" s="554">
        <v>2</v>
      </c>
      <c r="G891" s="554" t="s">
        <v>1902</v>
      </c>
      <c r="H891" s="554" t="s">
        <v>1896</v>
      </c>
      <c r="J891" s="554" t="s">
        <v>1101</v>
      </c>
      <c r="K891" s="554" t="s">
        <v>947</v>
      </c>
      <c r="L891" s="554" t="s">
        <v>2658</v>
      </c>
      <c r="M891" s="554" t="s">
        <v>6735</v>
      </c>
    </row>
    <row r="892" spans="1:13" x14ac:dyDescent="0.35">
      <c r="A892" s="554" t="s">
        <v>6072</v>
      </c>
      <c r="B892" s="554" t="s">
        <v>1901</v>
      </c>
      <c r="C892" s="554" t="s">
        <v>2077</v>
      </c>
      <c r="D892" s="554" t="s">
        <v>1990</v>
      </c>
      <c r="E892" s="554" t="s">
        <v>1101</v>
      </c>
      <c r="F892" s="554">
        <v>3</v>
      </c>
      <c r="G892" s="554" t="s">
        <v>2052</v>
      </c>
      <c r="H892" s="554" t="s">
        <v>1959</v>
      </c>
      <c r="J892" s="554" t="s">
        <v>61</v>
      </c>
      <c r="K892" s="554" t="s">
        <v>355</v>
      </c>
      <c r="L892" s="554" t="s">
        <v>2658</v>
      </c>
      <c r="M892" s="554" t="s">
        <v>6735</v>
      </c>
    </row>
    <row r="893" spans="1:13" x14ac:dyDescent="0.35">
      <c r="A893" s="554" t="s">
        <v>6072</v>
      </c>
      <c r="B893" s="554" t="s">
        <v>1901</v>
      </c>
      <c r="C893" s="554" t="s">
        <v>2077</v>
      </c>
      <c r="D893" s="554" t="s">
        <v>1990</v>
      </c>
      <c r="E893" s="554" t="s">
        <v>1101</v>
      </c>
      <c r="F893" s="554">
        <v>4</v>
      </c>
      <c r="G893" s="554" t="s">
        <v>2072</v>
      </c>
      <c r="H893" s="554" t="s">
        <v>1966</v>
      </c>
      <c r="J893" s="554" t="s">
        <v>61</v>
      </c>
      <c r="K893" s="554" t="s">
        <v>1100</v>
      </c>
      <c r="L893" s="554" t="s">
        <v>2658</v>
      </c>
      <c r="M893" s="554" t="s">
        <v>6737</v>
      </c>
    </row>
    <row r="894" spans="1:13" x14ac:dyDescent="0.35">
      <c r="A894" s="554" t="s">
        <v>6072</v>
      </c>
      <c r="B894" s="554" t="s">
        <v>1899</v>
      </c>
      <c r="C894" s="554" t="s">
        <v>2078</v>
      </c>
      <c r="D894" s="554" t="s">
        <v>1990</v>
      </c>
      <c r="E894" s="554" t="s">
        <v>61</v>
      </c>
      <c r="F894" s="554">
        <v>1</v>
      </c>
      <c r="G894" s="554" t="s">
        <v>1898</v>
      </c>
      <c r="H894" s="554" t="s">
        <v>1896</v>
      </c>
      <c r="J894" s="554" t="s">
        <v>1101</v>
      </c>
      <c r="K894" s="554" t="s">
        <v>1100</v>
      </c>
      <c r="L894" s="554" t="s">
        <v>2658</v>
      </c>
      <c r="M894" s="554" t="s">
        <v>6735</v>
      </c>
    </row>
    <row r="895" spans="1:13" x14ac:dyDescent="0.35">
      <c r="A895" s="554" t="s">
        <v>6072</v>
      </c>
      <c r="B895" s="554" t="s">
        <v>1899</v>
      </c>
      <c r="C895" s="554" t="s">
        <v>2078</v>
      </c>
      <c r="D895" s="554" t="s">
        <v>1990</v>
      </c>
      <c r="E895" s="554" t="s">
        <v>1101</v>
      </c>
      <c r="F895" s="554">
        <v>2</v>
      </c>
      <c r="G895" s="554" t="s">
        <v>1903</v>
      </c>
      <c r="H895" s="554" t="s">
        <v>1896</v>
      </c>
      <c r="J895" s="554" t="s">
        <v>61</v>
      </c>
      <c r="K895" s="554" t="s">
        <v>1100</v>
      </c>
      <c r="L895" s="554" t="s">
        <v>2658</v>
      </c>
      <c r="M895" s="554" t="s">
        <v>6735</v>
      </c>
    </row>
    <row r="896" spans="1:13" x14ac:dyDescent="0.35">
      <c r="A896" s="554" t="s">
        <v>6072</v>
      </c>
      <c r="B896" s="554" t="s">
        <v>2079</v>
      </c>
      <c r="C896" s="554" t="s">
        <v>2080</v>
      </c>
      <c r="D896" s="554" t="s">
        <v>1990</v>
      </c>
      <c r="E896" s="554" t="s">
        <v>1101</v>
      </c>
      <c r="F896" s="554">
        <v>1</v>
      </c>
      <c r="G896" s="554" t="s">
        <v>2081</v>
      </c>
      <c r="H896" s="554" t="s">
        <v>1966</v>
      </c>
      <c r="J896" s="554" t="s">
        <v>61</v>
      </c>
      <c r="K896" s="554" t="s">
        <v>1100</v>
      </c>
      <c r="L896" s="554" t="s">
        <v>2658</v>
      </c>
      <c r="M896" s="554" t="s">
        <v>6737</v>
      </c>
    </row>
    <row r="897" spans="1:13" x14ac:dyDescent="0.35">
      <c r="A897" s="554" t="s">
        <v>6072</v>
      </c>
      <c r="B897" s="554" t="s">
        <v>2079</v>
      </c>
      <c r="C897" s="554" t="s">
        <v>2080</v>
      </c>
      <c r="D897" s="554" t="s">
        <v>1990</v>
      </c>
      <c r="E897" s="554" t="s">
        <v>61</v>
      </c>
      <c r="F897" s="554">
        <v>2</v>
      </c>
      <c r="G897" s="554" t="s">
        <v>2082</v>
      </c>
      <c r="H897" s="554" t="s">
        <v>1966</v>
      </c>
      <c r="J897" s="554" t="s">
        <v>1101</v>
      </c>
      <c r="K897" s="554" t="s">
        <v>1100</v>
      </c>
      <c r="L897" s="554" t="s">
        <v>2658</v>
      </c>
      <c r="M897" s="554" t="s">
        <v>6737</v>
      </c>
    </row>
    <row r="898" spans="1:13" x14ac:dyDescent="0.35">
      <c r="A898" s="554" t="s">
        <v>6072</v>
      </c>
      <c r="B898" s="554" t="s">
        <v>2083</v>
      </c>
      <c r="C898" s="554" t="s">
        <v>2084</v>
      </c>
      <c r="D898" s="554" t="s">
        <v>1990</v>
      </c>
      <c r="E898" s="554" t="s">
        <v>1101</v>
      </c>
      <c r="F898" s="554">
        <v>1</v>
      </c>
      <c r="G898" s="554" t="s">
        <v>1342</v>
      </c>
      <c r="H898" s="554" t="s">
        <v>2085</v>
      </c>
      <c r="J898" s="554" t="s">
        <v>61</v>
      </c>
      <c r="K898" s="554" t="s">
        <v>300</v>
      </c>
      <c r="L898" s="554" t="s">
        <v>2658</v>
      </c>
      <c r="M898" s="554" t="s">
        <v>6735</v>
      </c>
    </row>
    <row r="899" spans="1:13" x14ac:dyDescent="0.35">
      <c r="A899" s="554" t="s">
        <v>6072</v>
      </c>
      <c r="B899" s="554" t="s">
        <v>2083</v>
      </c>
      <c r="C899" s="554" t="s">
        <v>2084</v>
      </c>
      <c r="D899" s="554" t="s">
        <v>1990</v>
      </c>
      <c r="E899" s="554" t="s">
        <v>61</v>
      </c>
      <c r="F899" s="554">
        <v>2</v>
      </c>
      <c r="G899" s="554" t="s">
        <v>1952</v>
      </c>
      <c r="H899" s="554" t="s">
        <v>1966</v>
      </c>
      <c r="J899" s="554" t="s">
        <v>1101</v>
      </c>
      <c r="K899" s="554" t="s">
        <v>1100</v>
      </c>
      <c r="L899" s="554" t="s">
        <v>2658</v>
      </c>
      <c r="M899" s="554" t="s">
        <v>6737</v>
      </c>
    </row>
    <row r="900" spans="1:13" x14ac:dyDescent="0.35">
      <c r="A900" s="554" t="s">
        <v>6072</v>
      </c>
      <c r="B900" s="554" t="s">
        <v>1285</v>
      </c>
      <c r="C900" s="554" t="s">
        <v>2086</v>
      </c>
      <c r="D900" s="554" t="s">
        <v>1990</v>
      </c>
      <c r="E900" s="554" t="s">
        <v>1101</v>
      </c>
      <c r="F900" s="554">
        <v>1</v>
      </c>
      <c r="G900" s="554" t="s">
        <v>1284</v>
      </c>
      <c r="H900" s="554" t="s">
        <v>1280</v>
      </c>
      <c r="J900" s="554" t="s">
        <v>61</v>
      </c>
      <c r="K900" s="554" t="s">
        <v>961</v>
      </c>
      <c r="L900" s="554" t="s">
        <v>2658</v>
      </c>
      <c r="M900" s="554" t="s">
        <v>6735</v>
      </c>
    </row>
    <row r="901" spans="1:13" x14ac:dyDescent="0.35">
      <c r="A901" s="554" t="s">
        <v>6072</v>
      </c>
      <c r="B901" s="554" t="s">
        <v>1285</v>
      </c>
      <c r="C901" s="554" t="s">
        <v>2086</v>
      </c>
      <c r="D901" s="554" t="s">
        <v>1990</v>
      </c>
      <c r="E901" s="554" t="s">
        <v>1101</v>
      </c>
      <c r="F901" s="554">
        <v>2</v>
      </c>
      <c r="G901" s="554" t="s">
        <v>1284</v>
      </c>
      <c r="H901" s="554" t="s">
        <v>1293</v>
      </c>
      <c r="J901" s="554" t="s">
        <v>61</v>
      </c>
      <c r="K901" s="554" t="s">
        <v>996</v>
      </c>
      <c r="L901" s="554" t="s">
        <v>2658</v>
      </c>
      <c r="M901" s="554" t="s">
        <v>6735</v>
      </c>
    </row>
    <row r="902" spans="1:13" x14ac:dyDescent="0.35">
      <c r="A902" s="554" t="s">
        <v>6072</v>
      </c>
      <c r="B902" s="554" t="s">
        <v>1285</v>
      </c>
      <c r="C902" s="554" t="s">
        <v>2086</v>
      </c>
      <c r="D902" s="554" t="s">
        <v>1990</v>
      </c>
      <c r="E902" s="554" t="s">
        <v>1101</v>
      </c>
      <c r="F902" s="554">
        <v>3</v>
      </c>
      <c r="G902" s="554" t="s">
        <v>1284</v>
      </c>
      <c r="H902" s="554" t="s">
        <v>1297</v>
      </c>
      <c r="J902" s="554" t="s">
        <v>61</v>
      </c>
      <c r="K902" s="554" t="s">
        <v>969</v>
      </c>
      <c r="L902" s="554" t="s">
        <v>2658</v>
      </c>
      <c r="M902" s="554" t="s">
        <v>6735</v>
      </c>
    </row>
    <row r="903" spans="1:13" x14ac:dyDescent="0.35">
      <c r="A903" s="554" t="s">
        <v>6072</v>
      </c>
      <c r="B903" s="554" t="s">
        <v>1285</v>
      </c>
      <c r="C903" s="554" t="s">
        <v>2086</v>
      </c>
      <c r="D903" s="554" t="s">
        <v>1990</v>
      </c>
      <c r="E903" s="554" t="s">
        <v>1101</v>
      </c>
      <c r="F903" s="554">
        <v>4</v>
      </c>
      <c r="G903" s="554" t="s">
        <v>1284</v>
      </c>
      <c r="H903" s="554" t="s">
        <v>1301</v>
      </c>
      <c r="J903" s="554" t="s">
        <v>61</v>
      </c>
      <c r="K903" s="554" t="s">
        <v>1003</v>
      </c>
      <c r="L903" s="554" t="s">
        <v>2658</v>
      </c>
      <c r="M903" s="554" t="s">
        <v>6735</v>
      </c>
    </row>
    <row r="904" spans="1:13" x14ac:dyDescent="0.35">
      <c r="A904" s="554" t="s">
        <v>6072</v>
      </c>
      <c r="B904" s="554" t="s">
        <v>1285</v>
      </c>
      <c r="C904" s="554" t="s">
        <v>2086</v>
      </c>
      <c r="D904" s="554" t="s">
        <v>1990</v>
      </c>
      <c r="E904" s="554" t="s">
        <v>1101</v>
      </c>
      <c r="F904" s="554">
        <v>5</v>
      </c>
      <c r="G904" s="554" t="s">
        <v>1284</v>
      </c>
      <c r="H904" s="554" t="s">
        <v>1308</v>
      </c>
      <c r="J904" s="554" t="s">
        <v>61</v>
      </c>
      <c r="K904" s="554" t="s">
        <v>963</v>
      </c>
      <c r="L904" s="554" t="s">
        <v>2658</v>
      </c>
      <c r="M904" s="554" t="s">
        <v>6735</v>
      </c>
    </row>
    <row r="905" spans="1:13" x14ac:dyDescent="0.35">
      <c r="A905" s="554" t="s">
        <v>6072</v>
      </c>
      <c r="B905" s="554" t="s">
        <v>1285</v>
      </c>
      <c r="C905" s="554" t="s">
        <v>2086</v>
      </c>
      <c r="D905" s="554" t="s">
        <v>1990</v>
      </c>
      <c r="E905" s="554" t="s">
        <v>1101</v>
      </c>
      <c r="F905" s="554">
        <v>6</v>
      </c>
      <c r="G905" s="554" t="s">
        <v>1284</v>
      </c>
      <c r="H905" s="554" t="s">
        <v>1320</v>
      </c>
      <c r="J905" s="554" t="s">
        <v>61</v>
      </c>
      <c r="K905" s="554" t="s">
        <v>971</v>
      </c>
      <c r="L905" s="554" t="s">
        <v>2658</v>
      </c>
      <c r="M905" s="554" t="s">
        <v>6735</v>
      </c>
    </row>
    <row r="906" spans="1:13" x14ac:dyDescent="0.35">
      <c r="A906" s="554" t="s">
        <v>6072</v>
      </c>
      <c r="B906" s="554" t="s">
        <v>1285</v>
      </c>
      <c r="C906" s="554" t="s">
        <v>2086</v>
      </c>
      <c r="D906" s="554" t="s">
        <v>1990</v>
      </c>
      <c r="E906" s="554" t="s">
        <v>1101</v>
      </c>
      <c r="F906" s="554">
        <v>7</v>
      </c>
      <c r="G906" s="554" t="s">
        <v>1284</v>
      </c>
      <c r="H906" s="554" t="s">
        <v>1325</v>
      </c>
      <c r="J906" s="554" t="s">
        <v>61</v>
      </c>
      <c r="K906" s="554" t="s">
        <v>967</v>
      </c>
      <c r="L906" s="554" t="s">
        <v>2658</v>
      </c>
      <c r="M906" s="554" t="s">
        <v>6735</v>
      </c>
    </row>
    <row r="907" spans="1:13" x14ac:dyDescent="0.35">
      <c r="A907" s="554" t="s">
        <v>6072</v>
      </c>
      <c r="B907" s="554" t="s">
        <v>1285</v>
      </c>
      <c r="C907" s="554" t="s">
        <v>2086</v>
      </c>
      <c r="D907" s="554" t="s">
        <v>1990</v>
      </c>
      <c r="E907" s="554" t="s">
        <v>1101</v>
      </c>
      <c r="F907" s="554">
        <v>8</v>
      </c>
      <c r="G907" s="554" t="s">
        <v>2087</v>
      </c>
      <c r="H907" s="554" t="s">
        <v>2088</v>
      </c>
      <c r="J907" s="554" t="s">
        <v>61</v>
      </c>
      <c r="K907" s="554" t="s">
        <v>1008</v>
      </c>
      <c r="L907" s="554" t="s">
        <v>2658</v>
      </c>
      <c r="M907" s="554" t="s">
        <v>6735</v>
      </c>
    </row>
    <row r="908" spans="1:13" x14ac:dyDescent="0.35">
      <c r="A908" s="554" t="s">
        <v>6072</v>
      </c>
      <c r="B908" s="554" t="s">
        <v>1285</v>
      </c>
      <c r="C908" s="554" t="s">
        <v>2086</v>
      </c>
      <c r="D908" s="554" t="s">
        <v>1990</v>
      </c>
      <c r="E908" s="554" t="s">
        <v>61</v>
      </c>
      <c r="F908" s="554">
        <v>9</v>
      </c>
      <c r="G908" s="554" t="s">
        <v>2089</v>
      </c>
      <c r="H908" s="554" t="s">
        <v>2073</v>
      </c>
      <c r="J908" s="554" t="s">
        <v>1101</v>
      </c>
      <c r="K908" s="554" t="s">
        <v>1100</v>
      </c>
      <c r="L908" s="554" t="s">
        <v>2658</v>
      </c>
      <c r="M908" s="554" t="s">
        <v>6735</v>
      </c>
    </row>
    <row r="909" spans="1:13" x14ac:dyDescent="0.35">
      <c r="A909" s="554" t="s">
        <v>6072</v>
      </c>
      <c r="B909" s="554" t="s">
        <v>1283</v>
      </c>
      <c r="C909" s="554" t="s">
        <v>2090</v>
      </c>
      <c r="D909" s="554" t="s">
        <v>1990</v>
      </c>
      <c r="E909" s="554" t="s">
        <v>1101</v>
      </c>
      <c r="F909" s="554">
        <v>1</v>
      </c>
      <c r="G909" s="554" t="s">
        <v>1282</v>
      </c>
      <c r="H909" s="554" t="s">
        <v>1280</v>
      </c>
      <c r="J909" s="554" t="s">
        <v>61</v>
      </c>
      <c r="K909" s="554" t="s">
        <v>1100</v>
      </c>
      <c r="L909" s="554" t="s">
        <v>2658</v>
      </c>
      <c r="M909" s="554" t="s">
        <v>6735</v>
      </c>
    </row>
    <row r="910" spans="1:13" x14ac:dyDescent="0.35">
      <c r="A910" s="554" t="s">
        <v>6072</v>
      </c>
      <c r="B910" s="554" t="s">
        <v>1283</v>
      </c>
      <c r="C910" s="554" t="s">
        <v>2090</v>
      </c>
      <c r="D910" s="554" t="s">
        <v>1990</v>
      </c>
      <c r="E910" s="554" t="s">
        <v>61</v>
      </c>
      <c r="F910" s="554">
        <v>2</v>
      </c>
      <c r="G910" s="554" t="s">
        <v>1286</v>
      </c>
      <c r="H910" s="554" t="s">
        <v>1280</v>
      </c>
      <c r="J910" s="554" t="s">
        <v>1101</v>
      </c>
      <c r="K910" s="554" t="s">
        <v>1100</v>
      </c>
      <c r="L910" s="554" t="s">
        <v>2658</v>
      </c>
      <c r="M910" s="554" t="s">
        <v>6735</v>
      </c>
    </row>
    <row r="911" spans="1:13" x14ac:dyDescent="0.35">
      <c r="A911" s="554" t="s">
        <v>6072</v>
      </c>
      <c r="B911" s="554" t="s">
        <v>1283</v>
      </c>
      <c r="C911" s="554" t="s">
        <v>2090</v>
      </c>
      <c r="D911" s="554" t="s">
        <v>1990</v>
      </c>
      <c r="E911" s="554" t="s">
        <v>1101</v>
      </c>
      <c r="F911" s="554">
        <v>3</v>
      </c>
      <c r="G911" s="554" t="s">
        <v>1282</v>
      </c>
      <c r="H911" s="554" t="s">
        <v>1293</v>
      </c>
      <c r="J911" s="554" t="s">
        <v>61</v>
      </c>
      <c r="K911" s="554" t="s">
        <v>1100</v>
      </c>
      <c r="L911" s="554" t="s">
        <v>2658</v>
      </c>
      <c r="M911" s="554" t="s">
        <v>6735</v>
      </c>
    </row>
    <row r="912" spans="1:13" x14ac:dyDescent="0.35">
      <c r="A912" s="554" t="s">
        <v>6072</v>
      </c>
      <c r="B912" s="554" t="s">
        <v>1283</v>
      </c>
      <c r="C912" s="554" t="s">
        <v>2090</v>
      </c>
      <c r="D912" s="554" t="s">
        <v>1990</v>
      </c>
      <c r="E912" s="554" t="s">
        <v>61</v>
      </c>
      <c r="F912" s="554">
        <v>4</v>
      </c>
      <c r="G912" s="554" t="s">
        <v>1286</v>
      </c>
      <c r="H912" s="554" t="s">
        <v>1293</v>
      </c>
      <c r="J912" s="554" t="s">
        <v>1101</v>
      </c>
      <c r="K912" s="554" t="s">
        <v>1100</v>
      </c>
      <c r="L912" s="554" t="s">
        <v>2658</v>
      </c>
      <c r="M912" s="554" t="s">
        <v>6735</v>
      </c>
    </row>
    <row r="913" spans="1:13" x14ac:dyDescent="0.35">
      <c r="A913" s="554" t="s">
        <v>6072</v>
      </c>
      <c r="B913" s="554" t="s">
        <v>1283</v>
      </c>
      <c r="C913" s="554" t="s">
        <v>2090</v>
      </c>
      <c r="D913" s="554" t="s">
        <v>1990</v>
      </c>
      <c r="E913" s="554" t="s">
        <v>1101</v>
      </c>
      <c r="F913" s="554">
        <v>5</v>
      </c>
      <c r="G913" s="554" t="s">
        <v>1282</v>
      </c>
      <c r="H913" s="554" t="s">
        <v>1297</v>
      </c>
      <c r="J913" s="554" t="s">
        <v>61</v>
      </c>
      <c r="K913" s="554" t="s">
        <v>1100</v>
      </c>
      <c r="L913" s="554" t="s">
        <v>2658</v>
      </c>
      <c r="M913" s="554" t="s">
        <v>6735</v>
      </c>
    </row>
    <row r="914" spans="1:13" x14ac:dyDescent="0.35">
      <c r="A914" s="554" t="s">
        <v>6072</v>
      </c>
      <c r="B914" s="554" t="s">
        <v>1283</v>
      </c>
      <c r="C914" s="554" t="s">
        <v>2090</v>
      </c>
      <c r="D914" s="554" t="s">
        <v>1990</v>
      </c>
      <c r="E914" s="554" t="s">
        <v>61</v>
      </c>
      <c r="F914" s="554">
        <v>6</v>
      </c>
      <c r="G914" s="554" t="s">
        <v>1286</v>
      </c>
      <c r="H914" s="554" t="s">
        <v>1297</v>
      </c>
      <c r="J914" s="554" t="s">
        <v>1101</v>
      </c>
      <c r="K914" s="554" t="s">
        <v>1100</v>
      </c>
      <c r="L914" s="554" t="s">
        <v>2658</v>
      </c>
      <c r="M914" s="554" t="s">
        <v>6735</v>
      </c>
    </row>
    <row r="915" spans="1:13" x14ac:dyDescent="0.35">
      <c r="A915" s="554" t="s">
        <v>6072</v>
      </c>
      <c r="B915" s="554" t="s">
        <v>1283</v>
      </c>
      <c r="C915" s="554" t="s">
        <v>2090</v>
      </c>
      <c r="D915" s="554" t="s">
        <v>1990</v>
      </c>
      <c r="E915" s="554" t="s">
        <v>1101</v>
      </c>
      <c r="F915" s="554">
        <v>7</v>
      </c>
      <c r="G915" s="554" t="s">
        <v>1282</v>
      </c>
      <c r="H915" s="554" t="s">
        <v>1301</v>
      </c>
      <c r="J915" s="554" t="s">
        <v>61</v>
      </c>
      <c r="K915" s="554" t="s">
        <v>1100</v>
      </c>
      <c r="L915" s="554" t="s">
        <v>2658</v>
      </c>
      <c r="M915" s="554" t="s">
        <v>6735</v>
      </c>
    </row>
    <row r="916" spans="1:13" x14ac:dyDescent="0.35">
      <c r="A916" s="554" t="s">
        <v>6072</v>
      </c>
      <c r="B916" s="554" t="s">
        <v>1283</v>
      </c>
      <c r="C916" s="554" t="s">
        <v>2090</v>
      </c>
      <c r="D916" s="554" t="s">
        <v>1990</v>
      </c>
      <c r="E916" s="554" t="s">
        <v>61</v>
      </c>
      <c r="F916" s="554">
        <v>8</v>
      </c>
      <c r="G916" s="554" t="s">
        <v>1286</v>
      </c>
      <c r="H916" s="554" t="s">
        <v>1301</v>
      </c>
      <c r="J916" s="554" t="s">
        <v>1101</v>
      </c>
      <c r="K916" s="554" t="s">
        <v>1100</v>
      </c>
      <c r="L916" s="554" t="s">
        <v>2658</v>
      </c>
      <c r="M916" s="554" t="s">
        <v>6735</v>
      </c>
    </row>
    <row r="917" spans="1:13" x14ac:dyDescent="0.35">
      <c r="A917" s="554" t="s">
        <v>6072</v>
      </c>
      <c r="B917" s="554" t="s">
        <v>1283</v>
      </c>
      <c r="C917" s="554" t="s">
        <v>2090</v>
      </c>
      <c r="D917" s="554" t="s">
        <v>1990</v>
      </c>
      <c r="E917" s="554" t="s">
        <v>1101</v>
      </c>
      <c r="F917" s="554">
        <v>9</v>
      </c>
      <c r="G917" s="554" t="s">
        <v>1282</v>
      </c>
      <c r="H917" s="554" t="s">
        <v>1308</v>
      </c>
      <c r="J917" s="554" t="s">
        <v>61</v>
      </c>
      <c r="K917" s="554" t="s">
        <v>1100</v>
      </c>
      <c r="L917" s="554" t="s">
        <v>2658</v>
      </c>
      <c r="M917" s="554" t="s">
        <v>6735</v>
      </c>
    </row>
    <row r="918" spans="1:13" x14ac:dyDescent="0.35">
      <c r="A918" s="554" t="s">
        <v>6072</v>
      </c>
      <c r="B918" s="554" t="s">
        <v>1283</v>
      </c>
      <c r="C918" s="554" t="s">
        <v>2090</v>
      </c>
      <c r="D918" s="554" t="s">
        <v>1990</v>
      </c>
      <c r="E918" s="554" t="s">
        <v>61</v>
      </c>
      <c r="F918" s="554">
        <v>10</v>
      </c>
      <c r="G918" s="554" t="s">
        <v>1286</v>
      </c>
      <c r="H918" s="554" t="s">
        <v>1308</v>
      </c>
      <c r="J918" s="554" t="s">
        <v>1101</v>
      </c>
      <c r="K918" s="554" t="s">
        <v>1100</v>
      </c>
      <c r="L918" s="554" t="s">
        <v>2658</v>
      </c>
      <c r="M918" s="554" t="s">
        <v>6735</v>
      </c>
    </row>
    <row r="919" spans="1:13" x14ac:dyDescent="0.35">
      <c r="A919" s="554" t="s">
        <v>6072</v>
      </c>
      <c r="B919" s="554" t="s">
        <v>1283</v>
      </c>
      <c r="C919" s="554" t="s">
        <v>2090</v>
      </c>
      <c r="D919" s="554" t="s">
        <v>1990</v>
      </c>
      <c r="E919" s="554" t="s">
        <v>1101</v>
      </c>
      <c r="F919" s="554">
        <v>11</v>
      </c>
      <c r="G919" s="554" t="s">
        <v>1282</v>
      </c>
      <c r="H919" s="554" t="s">
        <v>1320</v>
      </c>
      <c r="J919" s="554" t="s">
        <v>61</v>
      </c>
      <c r="K919" s="554" t="s">
        <v>1100</v>
      </c>
      <c r="L919" s="554" t="s">
        <v>2658</v>
      </c>
      <c r="M919" s="554" t="s">
        <v>6735</v>
      </c>
    </row>
    <row r="920" spans="1:13" x14ac:dyDescent="0.35">
      <c r="A920" s="554" t="s">
        <v>6072</v>
      </c>
      <c r="B920" s="554" t="s">
        <v>1283</v>
      </c>
      <c r="C920" s="554" t="s">
        <v>2090</v>
      </c>
      <c r="D920" s="554" t="s">
        <v>1990</v>
      </c>
      <c r="E920" s="554" t="s">
        <v>61</v>
      </c>
      <c r="F920" s="554">
        <v>12</v>
      </c>
      <c r="G920" s="554" t="s">
        <v>1286</v>
      </c>
      <c r="H920" s="554" t="s">
        <v>1320</v>
      </c>
      <c r="J920" s="554" t="s">
        <v>1101</v>
      </c>
      <c r="K920" s="554" t="s">
        <v>1100</v>
      </c>
      <c r="L920" s="554" t="s">
        <v>2658</v>
      </c>
      <c r="M920" s="554" t="s">
        <v>6735</v>
      </c>
    </row>
    <row r="921" spans="1:13" x14ac:dyDescent="0.35">
      <c r="A921" s="554" t="s">
        <v>6072</v>
      </c>
      <c r="B921" s="554" t="s">
        <v>1283</v>
      </c>
      <c r="C921" s="554" t="s">
        <v>2090</v>
      </c>
      <c r="D921" s="554" t="s">
        <v>1990</v>
      </c>
      <c r="E921" s="554" t="s">
        <v>1101</v>
      </c>
      <c r="F921" s="554">
        <v>13</v>
      </c>
      <c r="G921" s="554" t="s">
        <v>1282</v>
      </c>
      <c r="H921" s="554" t="s">
        <v>1325</v>
      </c>
      <c r="J921" s="554" t="s">
        <v>61</v>
      </c>
      <c r="K921" s="554" t="s">
        <v>1100</v>
      </c>
      <c r="L921" s="554" t="s">
        <v>2658</v>
      </c>
      <c r="M921" s="554" t="s">
        <v>6735</v>
      </c>
    </row>
    <row r="922" spans="1:13" x14ac:dyDescent="0.35">
      <c r="A922" s="554" t="s">
        <v>6072</v>
      </c>
      <c r="B922" s="554" t="s">
        <v>1283</v>
      </c>
      <c r="C922" s="554" t="s">
        <v>2090</v>
      </c>
      <c r="D922" s="554" t="s">
        <v>1990</v>
      </c>
      <c r="E922" s="554" t="s">
        <v>61</v>
      </c>
      <c r="F922" s="554">
        <v>14</v>
      </c>
      <c r="G922" s="554" t="s">
        <v>1286</v>
      </c>
      <c r="H922" s="554" t="s">
        <v>1325</v>
      </c>
      <c r="J922" s="554" t="s">
        <v>1101</v>
      </c>
      <c r="K922" s="554" t="s">
        <v>1100</v>
      </c>
      <c r="L922" s="554" t="s">
        <v>2658</v>
      </c>
      <c r="M922" s="554" t="s">
        <v>6735</v>
      </c>
    </row>
    <row r="923" spans="1:13" x14ac:dyDescent="0.35">
      <c r="A923" s="554" t="s">
        <v>6072</v>
      </c>
      <c r="B923" s="554" t="s">
        <v>1283</v>
      </c>
      <c r="C923" s="554" t="s">
        <v>2090</v>
      </c>
      <c r="D923" s="554" t="s">
        <v>1990</v>
      </c>
      <c r="E923" s="554" t="s">
        <v>1101</v>
      </c>
      <c r="F923" s="554">
        <v>15</v>
      </c>
      <c r="G923" s="554" t="s">
        <v>1282</v>
      </c>
      <c r="H923" s="554" t="s">
        <v>1331</v>
      </c>
      <c r="J923" s="554" t="s">
        <v>61</v>
      </c>
      <c r="K923" s="554" t="s">
        <v>1100</v>
      </c>
      <c r="L923" s="554" t="s">
        <v>2658</v>
      </c>
      <c r="M923" s="554" t="s">
        <v>6735</v>
      </c>
    </row>
    <row r="924" spans="1:13" x14ac:dyDescent="0.35">
      <c r="A924" s="554" t="s">
        <v>6072</v>
      </c>
      <c r="B924" s="554" t="s">
        <v>1283</v>
      </c>
      <c r="C924" s="554" t="s">
        <v>2090</v>
      </c>
      <c r="D924" s="554" t="s">
        <v>1990</v>
      </c>
      <c r="E924" s="554" t="s">
        <v>61</v>
      </c>
      <c r="F924" s="554">
        <v>16</v>
      </c>
      <c r="G924" s="554" t="s">
        <v>1286</v>
      </c>
      <c r="H924" s="554" t="s">
        <v>1331</v>
      </c>
      <c r="J924" s="554" t="s">
        <v>1101</v>
      </c>
      <c r="K924" s="554" t="s">
        <v>1100</v>
      </c>
      <c r="L924" s="554" t="s">
        <v>2658</v>
      </c>
      <c r="M924" s="554" t="s">
        <v>6735</v>
      </c>
    </row>
    <row r="925" spans="1:13" x14ac:dyDescent="0.35">
      <c r="A925" s="554" t="s">
        <v>6072</v>
      </c>
      <c r="B925" s="554" t="s">
        <v>1316</v>
      </c>
      <c r="C925" s="554" t="s">
        <v>2091</v>
      </c>
      <c r="D925" s="554" t="s">
        <v>1990</v>
      </c>
      <c r="E925" s="554" t="s">
        <v>1101</v>
      </c>
      <c r="F925" s="554">
        <v>1</v>
      </c>
      <c r="G925" s="554" t="s">
        <v>1282</v>
      </c>
      <c r="H925" s="554" t="s">
        <v>1314</v>
      </c>
      <c r="J925" s="554" t="s">
        <v>61</v>
      </c>
      <c r="K925" s="554" t="s">
        <v>1100</v>
      </c>
      <c r="L925" s="554" t="s">
        <v>2658</v>
      </c>
      <c r="M925" s="554" t="s">
        <v>6735</v>
      </c>
    </row>
    <row r="926" spans="1:13" x14ac:dyDescent="0.35">
      <c r="A926" s="554" t="s">
        <v>6072</v>
      </c>
      <c r="B926" s="554" t="s">
        <v>1316</v>
      </c>
      <c r="C926" s="554" t="s">
        <v>2091</v>
      </c>
      <c r="D926" s="554" t="s">
        <v>1990</v>
      </c>
      <c r="E926" s="554" t="s">
        <v>61</v>
      </c>
      <c r="F926" s="554">
        <v>2</v>
      </c>
      <c r="G926" s="554" t="s">
        <v>1286</v>
      </c>
      <c r="H926" s="554" t="s">
        <v>1314</v>
      </c>
      <c r="J926" s="554" t="s">
        <v>1101</v>
      </c>
      <c r="K926" s="554" t="s">
        <v>1100</v>
      </c>
      <c r="L926" s="554" t="s">
        <v>2658</v>
      </c>
      <c r="M926" s="554" t="s">
        <v>6735</v>
      </c>
    </row>
    <row r="927" spans="1:13" x14ac:dyDescent="0.35">
      <c r="A927" s="554" t="s">
        <v>6072</v>
      </c>
      <c r="B927" s="554" t="s">
        <v>2092</v>
      </c>
      <c r="C927" s="554" t="s">
        <v>2093</v>
      </c>
      <c r="D927" s="554" t="s">
        <v>1990</v>
      </c>
      <c r="E927" s="554" t="s">
        <v>1101</v>
      </c>
      <c r="F927" s="554">
        <v>1</v>
      </c>
      <c r="G927" s="554" t="s">
        <v>2094</v>
      </c>
      <c r="H927" s="554" t="s">
        <v>1325</v>
      </c>
      <c r="J927" s="554" t="s">
        <v>61</v>
      </c>
      <c r="K927" s="554" t="s">
        <v>1100</v>
      </c>
      <c r="L927" s="554" t="s">
        <v>2658</v>
      </c>
      <c r="M927" s="554" t="s">
        <v>6735</v>
      </c>
    </row>
    <row r="928" spans="1:13" x14ac:dyDescent="0.35">
      <c r="A928" s="554" t="s">
        <v>6072</v>
      </c>
      <c r="B928" s="554" t="s">
        <v>2092</v>
      </c>
      <c r="C928" s="554" t="s">
        <v>2093</v>
      </c>
      <c r="D928" s="554" t="s">
        <v>1990</v>
      </c>
      <c r="E928" s="554" t="s">
        <v>61</v>
      </c>
      <c r="F928" s="554">
        <v>2</v>
      </c>
      <c r="G928" s="554" t="s">
        <v>1992</v>
      </c>
      <c r="H928" s="554" t="s">
        <v>1966</v>
      </c>
      <c r="I928" s="554" t="s">
        <v>2112</v>
      </c>
      <c r="J928" s="554" t="s">
        <v>1101</v>
      </c>
      <c r="K928" s="554" t="s">
        <v>1100</v>
      </c>
      <c r="L928" s="554" t="s">
        <v>2658</v>
      </c>
      <c r="M928" s="554" t="s">
        <v>6737</v>
      </c>
    </row>
    <row r="929" spans="1:13" x14ac:dyDescent="0.35">
      <c r="A929" s="554" t="s">
        <v>6072</v>
      </c>
      <c r="B929" s="554" t="s">
        <v>1288</v>
      </c>
      <c r="C929" s="554" t="s">
        <v>2097</v>
      </c>
      <c r="D929" s="554" t="s">
        <v>1990</v>
      </c>
      <c r="E929" s="554" t="s">
        <v>1101</v>
      </c>
      <c r="F929" s="554">
        <v>1</v>
      </c>
      <c r="G929" s="554" t="s">
        <v>1303</v>
      </c>
      <c r="H929" s="554" t="s">
        <v>1280</v>
      </c>
      <c r="J929" s="554" t="s">
        <v>61</v>
      </c>
      <c r="K929" s="554" t="s">
        <v>973</v>
      </c>
      <c r="L929" s="554" t="s">
        <v>2658</v>
      </c>
      <c r="M929" s="554" t="s">
        <v>6735</v>
      </c>
    </row>
    <row r="930" spans="1:13" x14ac:dyDescent="0.35">
      <c r="A930" s="554" t="s">
        <v>6072</v>
      </c>
      <c r="B930" s="554" t="s">
        <v>1288</v>
      </c>
      <c r="C930" s="554" t="s">
        <v>2097</v>
      </c>
      <c r="D930" s="554" t="s">
        <v>1990</v>
      </c>
      <c r="E930" s="554" t="s">
        <v>1101</v>
      </c>
      <c r="F930" s="554">
        <v>2</v>
      </c>
      <c r="G930" s="554" t="s">
        <v>1303</v>
      </c>
      <c r="H930" s="554" t="s">
        <v>1293</v>
      </c>
      <c r="J930" s="554" t="s">
        <v>61</v>
      </c>
      <c r="K930" s="554" t="s">
        <v>998</v>
      </c>
      <c r="L930" s="554" t="s">
        <v>2658</v>
      </c>
      <c r="M930" s="554" t="s">
        <v>6735</v>
      </c>
    </row>
    <row r="931" spans="1:13" x14ac:dyDescent="0.35">
      <c r="A931" s="554" t="s">
        <v>6072</v>
      </c>
      <c r="B931" s="554" t="s">
        <v>1288</v>
      </c>
      <c r="C931" s="554" t="s">
        <v>2097</v>
      </c>
      <c r="D931" s="554" t="s">
        <v>1990</v>
      </c>
      <c r="E931" s="554" t="s">
        <v>1101</v>
      </c>
      <c r="F931" s="554">
        <v>3</v>
      </c>
      <c r="G931" s="554" t="s">
        <v>1303</v>
      </c>
      <c r="H931" s="554" t="s">
        <v>1297</v>
      </c>
      <c r="J931" s="554" t="s">
        <v>61</v>
      </c>
      <c r="K931" s="554" t="s">
        <v>981</v>
      </c>
      <c r="L931" s="554" t="s">
        <v>2658</v>
      </c>
      <c r="M931" s="554" t="s">
        <v>6735</v>
      </c>
    </row>
    <row r="932" spans="1:13" x14ac:dyDescent="0.35">
      <c r="A932" s="554" t="s">
        <v>6072</v>
      </c>
      <c r="B932" s="554" t="s">
        <v>1288</v>
      </c>
      <c r="C932" s="554" t="s">
        <v>2097</v>
      </c>
      <c r="D932" s="554" t="s">
        <v>1990</v>
      </c>
      <c r="E932" s="554" t="s">
        <v>1101</v>
      </c>
      <c r="F932" s="554">
        <v>4</v>
      </c>
      <c r="G932" s="554" t="s">
        <v>1303</v>
      </c>
      <c r="H932" s="554" t="s">
        <v>1301</v>
      </c>
      <c r="J932" s="554" t="s">
        <v>61</v>
      </c>
      <c r="K932" s="554" t="s">
        <v>1005</v>
      </c>
      <c r="L932" s="554" t="s">
        <v>2658</v>
      </c>
      <c r="M932" s="554" t="s">
        <v>6735</v>
      </c>
    </row>
    <row r="933" spans="1:13" x14ac:dyDescent="0.35">
      <c r="A933" s="554" t="s">
        <v>6072</v>
      </c>
      <c r="B933" s="554" t="s">
        <v>1288</v>
      </c>
      <c r="C933" s="554" t="s">
        <v>2097</v>
      </c>
      <c r="D933" s="554" t="s">
        <v>1990</v>
      </c>
      <c r="E933" s="554" t="s">
        <v>1101</v>
      </c>
      <c r="F933" s="554">
        <v>5</v>
      </c>
      <c r="G933" s="554" t="s">
        <v>1303</v>
      </c>
      <c r="H933" s="554" t="s">
        <v>1308</v>
      </c>
      <c r="J933" s="554" t="s">
        <v>61</v>
      </c>
      <c r="K933" s="554" t="s">
        <v>991</v>
      </c>
      <c r="L933" s="554" t="s">
        <v>2658</v>
      </c>
      <c r="M933" s="554" t="s">
        <v>6735</v>
      </c>
    </row>
    <row r="934" spans="1:13" x14ac:dyDescent="0.35">
      <c r="A934" s="554" t="s">
        <v>6072</v>
      </c>
      <c r="B934" s="554" t="s">
        <v>1288</v>
      </c>
      <c r="C934" s="554" t="s">
        <v>2097</v>
      </c>
      <c r="D934" s="554" t="s">
        <v>1990</v>
      </c>
      <c r="E934" s="554" t="s">
        <v>1101</v>
      </c>
      <c r="F934" s="554">
        <v>6</v>
      </c>
      <c r="G934" s="554" t="s">
        <v>1303</v>
      </c>
      <c r="H934" s="554" t="s">
        <v>1320</v>
      </c>
      <c r="J934" s="554" t="s">
        <v>61</v>
      </c>
      <c r="K934" s="554" t="s">
        <v>983</v>
      </c>
      <c r="L934" s="554" t="s">
        <v>2658</v>
      </c>
      <c r="M934" s="554" t="s">
        <v>6735</v>
      </c>
    </row>
    <row r="935" spans="1:13" x14ac:dyDescent="0.35">
      <c r="A935" s="554" t="s">
        <v>6072</v>
      </c>
      <c r="B935" s="554" t="s">
        <v>1288</v>
      </c>
      <c r="C935" s="554" t="s">
        <v>2097</v>
      </c>
      <c r="D935" s="554" t="s">
        <v>1990</v>
      </c>
      <c r="E935" s="554" t="s">
        <v>1101</v>
      </c>
      <c r="F935" s="554">
        <v>7</v>
      </c>
      <c r="G935" s="554" t="s">
        <v>1303</v>
      </c>
      <c r="H935" s="554" t="s">
        <v>1325</v>
      </c>
      <c r="J935" s="554" t="s">
        <v>61</v>
      </c>
      <c r="K935" s="554" t="s">
        <v>979</v>
      </c>
      <c r="L935" s="554" t="s">
        <v>2658</v>
      </c>
      <c r="M935" s="554" t="s">
        <v>6735</v>
      </c>
    </row>
    <row r="936" spans="1:13" x14ac:dyDescent="0.35">
      <c r="A936" s="554" t="s">
        <v>6072</v>
      </c>
      <c r="B936" s="554" t="s">
        <v>1288</v>
      </c>
      <c r="C936" s="554" t="s">
        <v>2097</v>
      </c>
      <c r="D936" s="554" t="s">
        <v>1990</v>
      </c>
      <c r="E936" s="554" t="s">
        <v>1101</v>
      </c>
      <c r="F936" s="554">
        <v>8</v>
      </c>
      <c r="G936" s="554" t="s">
        <v>1333</v>
      </c>
      <c r="H936" s="554" t="s">
        <v>1331</v>
      </c>
      <c r="J936" s="554" t="s">
        <v>61</v>
      </c>
      <c r="K936" s="554" t="s">
        <v>1100</v>
      </c>
      <c r="L936" s="554" t="s">
        <v>2658</v>
      </c>
      <c r="M936" s="554" t="s">
        <v>6735</v>
      </c>
    </row>
    <row r="937" spans="1:13" x14ac:dyDescent="0.35">
      <c r="A937" s="554" t="s">
        <v>6072</v>
      </c>
      <c r="B937" s="554" t="s">
        <v>1288</v>
      </c>
      <c r="C937" s="554" t="s">
        <v>2097</v>
      </c>
      <c r="D937" s="554" t="s">
        <v>1990</v>
      </c>
      <c r="E937" s="554" t="s">
        <v>61</v>
      </c>
      <c r="F937" s="554">
        <v>9</v>
      </c>
      <c r="G937" s="554" t="s">
        <v>2089</v>
      </c>
      <c r="H937" s="554" t="s">
        <v>2073</v>
      </c>
      <c r="J937" s="554" t="s">
        <v>1101</v>
      </c>
      <c r="K937" s="554" t="s">
        <v>1100</v>
      </c>
      <c r="L937" s="554" t="s">
        <v>2658</v>
      </c>
      <c r="M937" s="554" t="s">
        <v>6735</v>
      </c>
    </row>
    <row r="938" spans="1:13" x14ac:dyDescent="0.35">
      <c r="A938" s="554" t="s">
        <v>6072</v>
      </c>
      <c r="B938" s="554" t="s">
        <v>2098</v>
      </c>
      <c r="C938" s="554" t="s">
        <v>2099</v>
      </c>
      <c r="D938" s="554" t="s">
        <v>1990</v>
      </c>
      <c r="E938" s="554" t="s">
        <v>1101</v>
      </c>
      <c r="F938" s="554">
        <v>1</v>
      </c>
      <c r="G938" s="554" t="s">
        <v>2100</v>
      </c>
      <c r="H938" s="554" t="s">
        <v>2101</v>
      </c>
      <c r="J938" s="554" t="s">
        <v>61</v>
      </c>
      <c r="K938" s="554" t="s">
        <v>281</v>
      </c>
      <c r="L938" s="554" t="s">
        <v>2658</v>
      </c>
      <c r="M938" s="554" t="s">
        <v>6735</v>
      </c>
    </row>
    <row r="939" spans="1:13" x14ac:dyDescent="0.35">
      <c r="A939" s="554" t="s">
        <v>6072</v>
      </c>
      <c r="B939" s="554" t="s">
        <v>2098</v>
      </c>
      <c r="C939" s="554" t="s">
        <v>2099</v>
      </c>
      <c r="D939" s="554" t="s">
        <v>1990</v>
      </c>
      <c r="E939" s="554" t="s">
        <v>1101</v>
      </c>
      <c r="F939" s="554">
        <v>2</v>
      </c>
      <c r="G939" s="554" t="s">
        <v>2100</v>
      </c>
      <c r="H939" s="554" t="s">
        <v>2102</v>
      </c>
      <c r="J939" s="554" t="s">
        <v>61</v>
      </c>
      <c r="K939" s="554" t="s">
        <v>289</v>
      </c>
      <c r="L939" s="554" t="s">
        <v>2658</v>
      </c>
      <c r="M939" s="554" t="s">
        <v>6735</v>
      </c>
    </row>
    <row r="940" spans="1:13" x14ac:dyDescent="0.35">
      <c r="A940" s="554" t="s">
        <v>6072</v>
      </c>
      <c r="B940" s="554" t="s">
        <v>2098</v>
      </c>
      <c r="C940" s="554" t="s">
        <v>2099</v>
      </c>
      <c r="D940" s="554" t="s">
        <v>1990</v>
      </c>
      <c r="E940" s="554" t="s">
        <v>1101</v>
      </c>
      <c r="F940" s="554">
        <v>3</v>
      </c>
      <c r="G940" s="554" t="s">
        <v>2100</v>
      </c>
      <c r="H940" s="554" t="s">
        <v>2103</v>
      </c>
      <c r="J940" s="554" t="s">
        <v>61</v>
      </c>
      <c r="K940" s="554" t="s">
        <v>291</v>
      </c>
      <c r="L940" s="554" t="s">
        <v>2658</v>
      </c>
      <c r="M940" s="554" t="s">
        <v>6735</v>
      </c>
    </row>
    <row r="941" spans="1:13" x14ac:dyDescent="0.35">
      <c r="A941" s="554" t="s">
        <v>6072</v>
      </c>
      <c r="B941" s="554" t="s">
        <v>2098</v>
      </c>
      <c r="C941" s="554" t="s">
        <v>2099</v>
      </c>
      <c r="D941" s="554" t="s">
        <v>1990</v>
      </c>
      <c r="E941" s="554" t="s">
        <v>1101</v>
      </c>
      <c r="F941" s="554">
        <v>4</v>
      </c>
      <c r="G941" s="554" t="s">
        <v>2100</v>
      </c>
      <c r="H941" s="554" t="s">
        <v>2104</v>
      </c>
      <c r="J941" s="554" t="s">
        <v>61</v>
      </c>
      <c r="K941" s="554" t="s">
        <v>283</v>
      </c>
      <c r="L941" s="554" t="s">
        <v>2658</v>
      </c>
      <c r="M941" s="554" t="s">
        <v>6735</v>
      </c>
    </row>
    <row r="942" spans="1:13" x14ac:dyDescent="0.35">
      <c r="A942" s="554" t="s">
        <v>6072</v>
      </c>
      <c r="B942" s="554" t="s">
        <v>2098</v>
      </c>
      <c r="C942" s="554" t="s">
        <v>2099</v>
      </c>
      <c r="D942" s="554" t="s">
        <v>1990</v>
      </c>
      <c r="E942" s="554" t="s">
        <v>1101</v>
      </c>
      <c r="F942" s="554">
        <v>5</v>
      </c>
      <c r="G942" s="554" t="s">
        <v>2100</v>
      </c>
      <c r="H942" s="554" t="s">
        <v>2105</v>
      </c>
      <c r="J942" s="554" t="s">
        <v>61</v>
      </c>
      <c r="K942" s="554" t="s">
        <v>294</v>
      </c>
      <c r="L942" s="554" t="s">
        <v>2658</v>
      </c>
      <c r="M942" s="554" t="s">
        <v>6735</v>
      </c>
    </row>
    <row r="943" spans="1:13" x14ac:dyDescent="0.35">
      <c r="A943" s="554" t="s">
        <v>6072</v>
      </c>
      <c r="B943" s="554" t="s">
        <v>2098</v>
      </c>
      <c r="C943" s="554" t="s">
        <v>2099</v>
      </c>
      <c r="D943" s="554" t="s">
        <v>1990</v>
      </c>
      <c r="E943" s="554" t="s">
        <v>1101</v>
      </c>
      <c r="F943" s="554">
        <v>6</v>
      </c>
      <c r="G943" s="554" t="s">
        <v>2100</v>
      </c>
      <c r="H943" s="554" t="s">
        <v>2106</v>
      </c>
      <c r="J943" s="554" t="s">
        <v>61</v>
      </c>
      <c r="K943" s="554" t="s">
        <v>297</v>
      </c>
      <c r="L943" s="554" t="s">
        <v>2658</v>
      </c>
      <c r="M943" s="554" t="s">
        <v>6735</v>
      </c>
    </row>
    <row r="944" spans="1:13" x14ac:dyDescent="0.35">
      <c r="A944" s="554" t="s">
        <v>6072</v>
      </c>
      <c r="B944" s="554" t="s">
        <v>2098</v>
      </c>
      <c r="D944" s="554" t="s">
        <v>1990</v>
      </c>
      <c r="E944" s="554" t="s">
        <v>61</v>
      </c>
      <c r="F944" s="554">
        <v>2</v>
      </c>
      <c r="G944" s="554" t="s">
        <v>1992</v>
      </c>
      <c r="H944" s="554" t="s">
        <v>1966</v>
      </c>
      <c r="I944" s="554" t="s">
        <v>2112</v>
      </c>
      <c r="J944" s="554" t="s">
        <v>1101</v>
      </c>
      <c r="K944" s="554" t="s">
        <v>1100</v>
      </c>
      <c r="L944" s="554" t="s">
        <v>1100</v>
      </c>
      <c r="M944" s="554" t="s">
        <v>6737</v>
      </c>
    </row>
    <row r="945" spans="1:13" x14ac:dyDescent="0.35">
      <c r="A945" s="554" t="s">
        <v>6072</v>
      </c>
      <c r="B945" s="554" t="s">
        <v>2107</v>
      </c>
      <c r="C945" s="554" t="s">
        <v>2108</v>
      </c>
      <c r="D945" s="554" t="s">
        <v>1990</v>
      </c>
      <c r="E945" s="554" t="s">
        <v>1101</v>
      </c>
      <c r="F945" s="554">
        <v>1</v>
      </c>
      <c r="G945" s="554" t="s">
        <v>2100</v>
      </c>
      <c r="H945" s="554" t="s">
        <v>2109</v>
      </c>
      <c r="J945" s="554" t="s">
        <v>61</v>
      </c>
      <c r="K945" s="554" t="s">
        <v>287</v>
      </c>
      <c r="L945" s="554" t="s">
        <v>2658</v>
      </c>
      <c r="M945" s="554" t="s">
        <v>6735</v>
      </c>
    </row>
    <row r="946" spans="1:13" x14ac:dyDescent="0.35">
      <c r="A946" s="554" t="s">
        <v>6072</v>
      </c>
      <c r="B946" s="554" t="s">
        <v>2107</v>
      </c>
      <c r="C946" s="554" t="s">
        <v>2108</v>
      </c>
      <c r="D946" s="554" t="s">
        <v>1990</v>
      </c>
      <c r="E946" s="554" t="s">
        <v>61</v>
      </c>
      <c r="F946" s="554">
        <v>2</v>
      </c>
      <c r="G946" s="554" t="s">
        <v>1992</v>
      </c>
      <c r="H946" s="554" t="s">
        <v>1966</v>
      </c>
      <c r="I946" s="554" t="s">
        <v>2112</v>
      </c>
      <c r="J946" s="554" t="s">
        <v>1101</v>
      </c>
      <c r="K946" s="554" t="s">
        <v>1100</v>
      </c>
      <c r="L946" s="554" t="s">
        <v>2658</v>
      </c>
      <c r="M946" s="554" t="s">
        <v>6737</v>
      </c>
    </row>
    <row r="947" spans="1:13" x14ac:dyDescent="0.35">
      <c r="A947" s="554" t="s">
        <v>6072</v>
      </c>
      <c r="B947" s="554" t="s">
        <v>1317</v>
      </c>
      <c r="C947" s="554" t="s">
        <v>2110</v>
      </c>
      <c r="D947" s="554" t="s">
        <v>1318</v>
      </c>
      <c r="E947" s="554" t="s">
        <v>1101</v>
      </c>
      <c r="F947" s="554">
        <v>1</v>
      </c>
      <c r="G947" s="554" t="s">
        <v>1284</v>
      </c>
      <c r="H947" s="554" t="s">
        <v>1314</v>
      </c>
      <c r="J947" s="554" t="s">
        <v>61</v>
      </c>
      <c r="K947" s="554" t="s">
        <v>965</v>
      </c>
      <c r="L947" s="554" t="s">
        <v>2658</v>
      </c>
      <c r="M947" s="554" t="s">
        <v>6735</v>
      </c>
    </row>
    <row r="948" spans="1:13" x14ac:dyDescent="0.35">
      <c r="A948" s="554" t="s">
        <v>6072</v>
      </c>
      <c r="B948" s="554" t="s">
        <v>1317</v>
      </c>
      <c r="C948" s="554" t="s">
        <v>2110</v>
      </c>
      <c r="D948" s="554" t="s">
        <v>1318</v>
      </c>
      <c r="E948" s="554" t="s">
        <v>1101</v>
      </c>
      <c r="F948" s="554">
        <v>2</v>
      </c>
      <c r="G948" s="554" t="s">
        <v>1303</v>
      </c>
      <c r="H948" s="554" t="s">
        <v>1314</v>
      </c>
      <c r="J948" s="554" t="s">
        <v>61</v>
      </c>
      <c r="K948" s="554" t="s">
        <v>977</v>
      </c>
      <c r="L948" s="554" t="s">
        <v>2658</v>
      </c>
      <c r="M948" s="554" t="s">
        <v>6735</v>
      </c>
    </row>
    <row r="949" spans="1:13" x14ac:dyDescent="0.35">
      <c r="A949" s="554" t="s">
        <v>6072</v>
      </c>
      <c r="B949" s="554" t="s">
        <v>1317</v>
      </c>
      <c r="C949" s="554" t="s">
        <v>2110</v>
      </c>
      <c r="D949" s="554" t="s">
        <v>1318</v>
      </c>
      <c r="E949" s="554" t="s">
        <v>1101</v>
      </c>
      <c r="F949" s="554">
        <v>3</v>
      </c>
      <c r="G949" s="554" t="s">
        <v>1342</v>
      </c>
      <c r="H949" s="554" t="s">
        <v>1340</v>
      </c>
      <c r="J949" s="554" t="s">
        <v>61</v>
      </c>
      <c r="K949" s="554" t="s">
        <v>802</v>
      </c>
      <c r="L949" s="554" t="s">
        <v>2658</v>
      </c>
      <c r="M949" s="554" t="s">
        <v>6735</v>
      </c>
    </row>
    <row r="950" spans="1:13" x14ac:dyDescent="0.35">
      <c r="A950" s="554" t="s">
        <v>6072</v>
      </c>
      <c r="B950" s="554" t="s">
        <v>1317</v>
      </c>
      <c r="C950" s="554" t="s">
        <v>2110</v>
      </c>
      <c r="D950" s="554" t="s">
        <v>1201</v>
      </c>
      <c r="E950" s="554" t="s">
        <v>1101</v>
      </c>
      <c r="F950" s="554">
        <v>4</v>
      </c>
      <c r="G950" s="554" t="s">
        <v>1368</v>
      </c>
      <c r="H950" s="554" t="s">
        <v>1366</v>
      </c>
      <c r="J950" s="554" t="s">
        <v>61</v>
      </c>
      <c r="K950" s="554" t="s">
        <v>856</v>
      </c>
      <c r="L950" s="554" t="s">
        <v>2658</v>
      </c>
      <c r="M950" s="554" t="s">
        <v>6735</v>
      </c>
    </row>
    <row r="951" spans="1:13" x14ac:dyDescent="0.35">
      <c r="A951" s="554" t="s">
        <v>6072</v>
      </c>
      <c r="B951" s="554" t="s">
        <v>1317</v>
      </c>
      <c r="C951" s="554" t="s">
        <v>2110</v>
      </c>
      <c r="D951" s="554" t="s">
        <v>1201</v>
      </c>
      <c r="E951" s="554" t="s">
        <v>1101</v>
      </c>
      <c r="F951" s="554">
        <v>5</v>
      </c>
      <c r="G951" s="554" t="s">
        <v>1368</v>
      </c>
      <c r="H951" s="554" t="s">
        <v>1375</v>
      </c>
      <c r="J951" s="554" t="s">
        <v>61</v>
      </c>
      <c r="K951" s="554" t="s">
        <v>858</v>
      </c>
      <c r="L951" s="554" t="s">
        <v>2658</v>
      </c>
      <c r="M951" s="554" t="s">
        <v>6735</v>
      </c>
    </row>
    <row r="952" spans="1:13" x14ac:dyDescent="0.35">
      <c r="A952" s="554" t="s">
        <v>6072</v>
      </c>
      <c r="B952" s="554" t="s">
        <v>1317</v>
      </c>
      <c r="C952" s="554" t="s">
        <v>2110</v>
      </c>
      <c r="D952" s="554" t="s">
        <v>1201</v>
      </c>
      <c r="E952" s="554" t="s">
        <v>1101</v>
      </c>
      <c r="F952" s="554">
        <v>6</v>
      </c>
      <c r="G952" s="554" t="s">
        <v>1368</v>
      </c>
      <c r="H952" s="554" t="s">
        <v>1694</v>
      </c>
      <c r="J952" s="554" t="s">
        <v>61</v>
      </c>
      <c r="K952" s="554" t="s">
        <v>815</v>
      </c>
      <c r="L952" s="554" t="s">
        <v>2658</v>
      </c>
      <c r="M952" s="554" t="s">
        <v>6735</v>
      </c>
    </row>
    <row r="953" spans="1:13" x14ac:dyDescent="0.35">
      <c r="A953" s="554" t="s">
        <v>6072</v>
      </c>
      <c r="B953" s="554" t="s">
        <v>1317</v>
      </c>
      <c r="C953" s="554" t="s">
        <v>2110</v>
      </c>
      <c r="D953" s="554" t="s">
        <v>1201</v>
      </c>
      <c r="E953" s="554" t="s">
        <v>1101</v>
      </c>
      <c r="F953" s="554">
        <v>7</v>
      </c>
      <c r="G953" s="554" t="s">
        <v>1368</v>
      </c>
      <c r="H953" s="554" t="s">
        <v>1705</v>
      </c>
      <c r="J953" s="554" t="s">
        <v>61</v>
      </c>
      <c r="K953" s="554" t="s">
        <v>817</v>
      </c>
      <c r="L953" s="554" t="s">
        <v>2658</v>
      </c>
      <c r="M953" s="554" t="s">
        <v>6735</v>
      </c>
    </row>
    <row r="954" spans="1:13" x14ac:dyDescent="0.35">
      <c r="A954" s="554" t="s">
        <v>6072</v>
      </c>
      <c r="B954" s="554" t="s">
        <v>1317</v>
      </c>
      <c r="C954" s="554" t="s">
        <v>2110</v>
      </c>
      <c r="D954" s="554" t="s">
        <v>1201</v>
      </c>
      <c r="E954" s="554" t="s">
        <v>1101</v>
      </c>
      <c r="F954" s="554">
        <v>8</v>
      </c>
      <c r="G954" s="554" t="s">
        <v>1368</v>
      </c>
      <c r="H954" s="554" t="s">
        <v>1709</v>
      </c>
      <c r="J954" s="554" t="s">
        <v>61</v>
      </c>
      <c r="K954" s="554" t="s">
        <v>820</v>
      </c>
      <c r="L954" s="554" t="s">
        <v>2658</v>
      </c>
      <c r="M954" s="554" t="s">
        <v>6735</v>
      </c>
    </row>
    <row r="955" spans="1:13" x14ac:dyDescent="0.35">
      <c r="A955" s="554" t="s">
        <v>6072</v>
      </c>
      <c r="B955" s="554" t="s">
        <v>1317</v>
      </c>
      <c r="C955" s="554" t="s">
        <v>2110</v>
      </c>
      <c r="D955" s="554" t="s">
        <v>1201</v>
      </c>
      <c r="E955" s="554" t="s">
        <v>1101</v>
      </c>
      <c r="F955" s="554">
        <v>9</v>
      </c>
      <c r="G955" s="554" t="s">
        <v>1368</v>
      </c>
      <c r="H955" s="554" t="s">
        <v>1715</v>
      </c>
      <c r="J955" s="554" t="s">
        <v>61</v>
      </c>
      <c r="K955" s="554" t="s">
        <v>823</v>
      </c>
      <c r="L955" s="554" t="s">
        <v>2658</v>
      </c>
      <c r="M955" s="554" t="s">
        <v>6735</v>
      </c>
    </row>
    <row r="956" spans="1:13" x14ac:dyDescent="0.35">
      <c r="A956" s="554" t="s">
        <v>6072</v>
      </c>
      <c r="B956" s="554" t="s">
        <v>1317</v>
      </c>
      <c r="C956" s="554" t="s">
        <v>2110</v>
      </c>
      <c r="D956" s="554" t="s">
        <v>1201</v>
      </c>
      <c r="E956" s="554" t="s">
        <v>1101</v>
      </c>
      <c r="F956" s="554">
        <v>10</v>
      </c>
      <c r="G956" s="554" t="s">
        <v>1368</v>
      </c>
      <c r="H956" s="554" t="s">
        <v>1720</v>
      </c>
      <c r="J956" s="554" t="s">
        <v>61</v>
      </c>
      <c r="K956" s="554" t="s">
        <v>826</v>
      </c>
      <c r="L956" s="554" t="s">
        <v>2658</v>
      </c>
      <c r="M956" s="554" t="s">
        <v>6735</v>
      </c>
    </row>
    <row r="957" spans="1:13" x14ac:dyDescent="0.35">
      <c r="A957" s="554" t="s">
        <v>6072</v>
      </c>
      <c r="B957" s="554" t="s">
        <v>1317</v>
      </c>
      <c r="C957" s="554" t="s">
        <v>2110</v>
      </c>
      <c r="D957" s="554" t="s">
        <v>1201</v>
      </c>
      <c r="E957" s="554" t="s">
        <v>1101</v>
      </c>
      <c r="F957" s="554">
        <v>11</v>
      </c>
      <c r="G957" s="554" t="s">
        <v>1368</v>
      </c>
      <c r="H957" s="554" t="s">
        <v>1724</v>
      </c>
      <c r="J957" s="554" t="s">
        <v>61</v>
      </c>
      <c r="K957" s="554" t="s">
        <v>829</v>
      </c>
      <c r="L957" s="554" t="s">
        <v>2658</v>
      </c>
      <c r="M957" s="554" t="s">
        <v>6735</v>
      </c>
    </row>
    <row r="958" spans="1:13" x14ac:dyDescent="0.35">
      <c r="A958" s="554" t="s">
        <v>6072</v>
      </c>
      <c r="B958" s="554" t="s">
        <v>1317</v>
      </c>
      <c r="C958" s="554" t="s">
        <v>2110</v>
      </c>
      <c r="D958" s="554" t="s">
        <v>1201</v>
      </c>
      <c r="E958" s="554" t="s">
        <v>1101</v>
      </c>
      <c r="F958" s="554">
        <v>12</v>
      </c>
      <c r="G958" s="554" t="s">
        <v>1368</v>
      </c>
      <c r="H958" s="554" t="s">
        <v>1728</v>
      </c>
      <c r="J958" s="554" t="s">
        <v>61</v>
      </c>
      <c r="K958" s="554" t="s">
        <v>832</v>
      </c>
      <c r="L958" s="554" t="s">
        <v>2658</v>
      </c>
      <c r="M958" s="554" t="s">
        <v>6735</v>
      </c>
    </row>
    <row r="959" spans="1:13" x14ac:dyDescent="0.35">
      <c r="A959" s="554" t="s">
        <v>6072</v>
      </c>
      <c r="B959" s="554" t="s">
        <v>1317</v>
      </c>
      <c r="C959" s="554" t="s">
        <v>2110</v>
      </c>
      <c r="D959" s="554" t="s">
        <v>1201</v>
      </c>
      <c r="E959" s="554" t="s">
        <v>1101</v>
      </c>
      <c r="F959" s="554">
        <v>13</v>
      </c>
      <c r="G959" s="554" t="s">
        <v>1368</v>
      </c>
      <c r="H959" s="554" t="s">
        <v>1733</v>
      </c>
      <c r="J959" s="554" t="s">
        <v>61</v>
      </c>
      <c r="K959" s="554" t="s">
        <v>834</v>
      </c>
      <c r="L959" s="554" t="s">
        <v>2658</v>
      </c>
      <c r="M959" s="554" t="s">
        <v>6735</v>
      </c>
    </row>
    <row r="960" spans="1:13" x14ac:dyDescent="0.35">
      <c r="A960" s="554" t="s">
        <v>6072</v>
      </c>
      <c r="B960" s="554" t="s">
        <v>1317</v>
      </c>
      <c r="C960" s="554" t="s">
        <v>2110</v>
      </c>
      <c r="D960" s="554" t="s">
        <v>1201</v>
      </c>
      <c r="E960" s="554" t="s">
        <v>1101</v>
      </c>
      <c r="F960" s="554">
        <v>14</v>
      </c>
      <c r="G960" s="554" t="s">
        <v>1342</v>
      </c>
      <c r="H960" s="554" t="s">
        <v>1736</v>
      </c>
      <c r="J960" s="554" t="s">
        <v>61</v>
      </c>
      <c r="K960" s="554" t="s">
        <v>848</v>
      </c>
      <c r="L960" s="554" t="s">
        <v>2658</v>
      </c>
      <c r="M960" s="554" t="s">
        <v>6735</v>
      </c>
    </row>
    <row r="961" spans="1:13" x14ac:dyDescent="0.35">
      <c r="A961" s="554" t="s">
        <v>6072</v>
      </c>
      <c r="B961" s="554" t="s">
        <v>1317</v>
      </c>
      <c r="C961" s="554" t="s">
        <v>2110</v>
      </c>
      <c r="D961" s="554" t="s">
        <v>1201</v>
      </c>
      <c r="E961" s="554" t="s">
        <v>1101</v>
      </c>
      <c r="F961" s="554">
        <v>15</v>
      </c>
      <c r="G961" s="554" t="s">
        <v>1368</v>
      </c>
      <c r="H961" s="554" t="s">
        <v>1741</v>
      </c>
      <c r="J961" s="554" t="s">
        <v>61</v>
      </c>
      <c r="K961" s="554" t="s">
        <v>836</v>
      </c>
      <c r="L961" s="554" t="s">
        <v>2658</v>
      </c>
      <c r="M961" s="554" t="s">
        <v>6735</v>
      </c>
    </row>
    <row r="962" spans="1:13" x14ac:dyDescent="0.35">
      <c r="A962" s="554" t="s">
        <v>6072</v>
      </c>
      <c r="B962" s="554" t="s">
        <v>1317</v>
      </c>
      <c r="C962" s="554" t="s">
        <v>2110</v>
      </c>
      <c r="D962" s="554" t="s">
        <v>1201</v>
      </c>
      <c r="E962" s="554" t="s">
        <v>1101</v>
      </c>
      <c r="F962" s="554">
        <v>16</v>
      </c>
      <c r="G962" s="554" t="s">
        <v>1342</v>
      </c>
      <c r="H962" s="554" t="s">
        <v>1744</v>
      </c>
      <c r="J962" s="554" t="s">
        <v>61</v>
      </c>
      <c r="K962" s="554" t="s">
        <v>850</v>
      </c>
      <c r="L962" s="554" t="s">
        <v>2658</v>
      </c>
      <c r="M962" s="554" t="s">
        <v>6735</v>
      </c>
    </row>
    <row r="963" spans="1:13" x14ac:dyDescent="0.35">
      <c r="A963" s="554" t="s">
        <v>6072</v>
      </c>
      <c r="B963" s="554" t="s">
        <v>1317</v>
      </c>
      <c r="C963" s="554" t="s">
        <v>2110</v>
      </c>
      <c r="D963" s="554" t="s">
        <v>1201</v>
      </c>
      <c r="E963" s="554" t="s">
        <v>1101</v>
      </c>
      <c r="F963" s="554">
        <v>17</v>
      </c>
      <c r="G963" s="554" t="s">
        <v>1368</v>
      </c>
      <c r="H963" s="554" t="s">
        <v>1749</v>
      </c>
      <c r="J963" s="554" t="s">
        <v>61</v>
      </c>
      <c r="K963" s="554" t="s">
        <v>839</v>
      </c>
      <c r="L963" s="554" t="s">
        <v>2658</v>
      </c>
      <c r="M963" s="554" t="s">
        <v>6735</v>
      </c>
    </row>
    <row r="964" spans="1:13" x14ac:dyDescent="0.35">
      <c r="A964" s="554" t="s">
        <v>6072</v>
      </c>
      <c r="B964" s="554" t="s">
        <v>1317</v>
      </c>
      <c r="C964" s="554" t="s">
        <v>2110</v>
      </c>
      <c r="D964" s="554" t="s">
        <v>1201</v>
      </c>
      <c r="E964" s="554" t="s">
        <v>1101</v>
      </c>
      <c r="F964" s="554">
        <v>18</v>
      </c>
      <c r="G964" s="554" t="s">
        <v>1342</v>
      </c>
      <c r="H964" s="554" t="s">
        <v>1751</v>
      </c>
      <c r="J964" s="554" t="s">
        <v>61</v>
      </c>
      <c r="K964" s="554" t="s">
        <v>846</v>
      </c>
      <c r="L964" s="554" t="s">
        <v>2658</v>
      </c>
      <c r="M964" s="554" t="s">
        <v>6735</v>
      </c>
    </row>
    <row r="965" spans="1:13" x14ac:dyDescent="0.35">
      <c r="A965" s="554" t="s">
        <v>6072</v>
      </c>
      <c r="B965" s="554" t="s">
        <v>1317</v>
      </c>
      <c r="C965" s="554" t="s">
        <v>2110</v>
      </c>
      <c r="D965" s="554" t="s">
        <v>1201</v>
      </c>
      <c r="E965" s="554" t="s">
        <v>1101</v>
      </c>
      <c r="F965" s="554">
        <v>19</v>
      </c>
      <c r="G965" s="554" t="s">
        <v>1368</v>
      </c>
      <c r="H965" s="554" t="s">
        <v>1757</v>
      </c>
      <c r="J965" s="554" t="s">
        <v>61</v>
      </c>
      <c r="K965" s="554" t="s">
        <v>841</v>
      </c>
      <c r="L965" s="554" t="s">
        <v>2658</v>
      </c>
      <c r="M965" s="554" t="s">
        <v>6735</v>
      </c>
    </row>
    <row r="966" spans="1:13" x14ac:dyDescent="0.35">
      <c r="A966" s="554" t="s">
        <v>6072</v>
      </c>
      <c r="B966" s="554" t="s">
        <v>1317</v>
      </c>
      <c r="C966" s="554" t="s">
        <v>2110</v>
      </c>
      <c r="D966" s="554" t="s">
        <v>1201</v>
      </c>
      <c r="E966" s="554" t="s">
        <v>1101</v>
      </c>
      <c r="F966" s="554">
        <v>20</v>
      </c>
      <c r="G966" s="554" t="s">
        <v>1763</v>
      </c>
      <c r="H966" s="554" t="s">
        <v>1761</v>
      </c>
      <c r="J966" s="554" t="s">
        <v>61</v>
      </c>
      <c r="K966" s="554" t="s">
        <v>870</v>
      </c>
      <c r="L966" s="554" t="s">
        <v>2658</v>
      </c>
      <c r="M966" s="554" t="s">
        <v>6735</v>
      </c>
    </row>
    <row r="967" spans="1:13" x14ac:dyDescent="0.35">
      <c r="A967" s="554" t="s">
        <v>6072</v>
      </c>
      <c r="B967" s="554" t="s">
        <v>1317</v>
      </c>
      <c r="C967" s="554" t="s">
        <v>2110</v>
      </c>
      <c r="D967" s="554" t="s">
        <v>1201</v>
      </c>
      <c r="E967" s="554" t="s">
        <v>1101</v>
      </c>
      <c r="F967" s="554">
        <v>21</v>
      </c>
      <c r="G967" s="554" t="s">
        <v>1368</v>
      </c>
      <c r="H967" s="554" t="s">
        <v>1770</v>
      </c>
      <c r="J967" s="554" t="s">
        <v>61</v>
      </c>
      <c r="K967" s="554" t="s">
        <v>853</v>
      </c>
      <c r="L967" s="554" t="s">
        <v>2658</v>
      </c>
      <c r="M967" s="554" t="s">
        <v>6735</v>
      </c>
    </row>
    <row r="968" spans="1:13" x14ac:dyDescent="0.35">
      <c r="A968" s="554" t="s">
        <v>6072</v>
      </c>
      <c r="B968" s="554" t="s">
        <v>1317</v>
      </c>
      <c r="C968" s="554" t="s">
        <v>2110</v>
      </c>
      <c r="D968" s="554" t="s">
        <v>1201</v>
      </c>
      <c r="E968" s="554" t="s">
        <v>1101</v>
      </c>
      <c r="F968" s="554">
        <v>22</v>
      </c>
      <c r="G968" s="554" t="s">
        <v>1368</v>
      </c>
      <c r="H968" s="554" t="s">
        <v>1776</v>
      </c>
      <c r="J968" s="554" t="s">
        <v>61</v>
      </c>
      <c r="K968" s="554" t="s">
        <v>872</v>
      </c>
      <c r="L968" s="554" t="s">
        <v>2658</v>
      </c>
      <c r="M968" s="554" t="s">
        <v>6735</v>
      </c>
    </row>
    <row r="969" spans="1:13" x14ac:dyDescent="0.35">
      <c r="A969" s="554" t="s">
        <v>6072</v>
      </c>
      <c r="B969" s="554" t="s">
        <v>1317</v>
      </c>
      <c r="C969" s="554" t="s">
        <v>2110</v>
      </c>
      <c r="D969" s="554" t="s">
        <v>1201</v>
      </c>
      <c r="E969" s="554" t="s">
        <v>1101</v>
      </c>
      <c r="F969" s="554">
        <v>23</v>
      </c>
      <c r="G969" s="554" t="s">
        <v>1781</v>
      </c>
      <c r="H969" s="554" t="s">
        <v>1384</v>
      </c>
      <c r="J969" s="554" t="s">
        <v>61</v>
      </c>
      <c r="K969" s="554" t="s">
        <v>805</v>
      </c>
      <c r="L969" s="554" t="s">
        <v>2658</v>
      </c>
      <c r="M969" s="554" t="s">
        <v>6735</v>
      </c>
    </row>
    <row r="970" spans="1:13" x14ac:dyDescent="0.35">
      <c r="A970" s="554" t="s">
        <v>6072</v>
      </c>
      <c r="B970" s="554" t="s">
        <v>1317</v>
      </c>
      <c r="C970" s="554" t="s">
        <v>2110</v>
      </c>
      <c r="D970" s="554" t="s">
        <v>1201</v>
      </c>
      <c r="E970" s="554" t="s">
        <v>61</v>
      </c>
      <c r="F970" s="554">
        <v>24</v>
      </c>
      <c r="G970" s="554" t="s">
        <v>1782</v>
      </c>
      <c r="H970" s="554" t="s">
        <v>1384</v>
      </c>
      <c r="J970" s="554" t="s">
        <v>1101</v>
      </c>
      <c r="K970" s="554" t="s">
        <v>805</v>
      </c>
      <c r="L970" s="554" t="s">
        <v>2658</v>
      </c>
      <c r="M970" s="554" t="s">
        <v>6735</v>
      </c>
    </row>
    <row r="971" spans="1:13" x14ac:dyDescent="0.35">
      <c r="A971" s="554" t="s">
        <v>6072</v>
      </c>
      <c r="B971" s="554" t="s">
        <v>1317</v>
      </c>
      <c r="C971" s="554" t="s">
        <v>2110</v>
      </c>
      <c r="D971" s="554" t="s">
        <v>1201</v>
      </c>
      <c r="E971" s="554" t="s">
        <v>1101</v>
      </c>
      <c r="F971" s="554">
        <v>25</v>
      </c>
      <c r="G971" s="554" t="s">
        <v>1788</v>
      </c>
      <c r="H971" s="554" t="s">
        <v>1483</v>
      </c>
      <c r="J971" s="554" t="s">
        <v>61</v>
      </c>
      <c r="K971" s="554" t="s">
        <v>808</v>
      </c>
      <c r="L971" s="554" t="s">
        <v>2658</v>
      </c>
      <c r="M971" s="554" t="s">
        <v>6735</v>
      </c>
    </row>
    <row r="972" spans="1:13" x14ac:dyDescent="0.35">
      <c r="A972" s="554" t="s">
        <v>6072</v>
      </c>
      <c r="B972" s="554" t="s">
        <v>1317</v>
      </c>
      <c r="C972" s="554" t="s">
        <v>2110</v>
      </c>
      <c r="D972" s="554" t="s">
        <v>1201</v>
      </c>
      <c r="E972" s="554" t="s">
        <v>61</v>
      </c>
      <c r="F972" s="554">
        <v>26</v>
      </c>
      <c r="G972" s="554" t="s">
        <v>1782</v>
      </c>
      <c r="H972" s="554" t="s">
        <v>1483</v>
      </c>
      <c r="J972" s="554" t="s">
        <v>1101</v>
      </c>
      <c r="K972" s="554" t="s">
        <v>808</v>
      </c>
      <c r="L972" s="554" t="s">
        <v>2658</v>
      </c>
      <c r="M972" s="554" t="s">
        <v>6735</v>
      </c>
    </row>
    <row r="973" spans="1:13" x14ac:dyDescent="0.35">
      <c r="A973" s="554" t="s">
        <v>6072</v>
      </c>
      <c r="B973" s="554" t="s">
        <v>1317</v>
      </c>
      <c r="C973" s="554" t="s">
        <v>2110</v>
      </c>
      <c r="D973" s="554" t="s">
        <v>1201</v>
      </c>
      <c r="E973" s="554" t="s">
        <v>1101</v>
      </c>
      <c r="F973" s="554">
        <v>27</v>
      </c>
      <c r="G973" s="554" t="s">
        <v>1342</v>
      </c>
      <c r="H973" s="554" t="s">
        <v>1588</v>
      </c>
      <c r="J973" s="554" t="s">
        <v>61</v>
      </c>
      <c r="K973" s="554" t="s">
        <v>811</v>
      </c>
      <c r="L973" s="554" t="s">
        <v>2658</v>
      </c>
      <c r="M973" s="554" t="s">
        <v>6735</v>
      </c>
    </row>
    <row r="974" spans="1:13" x14ac:dyDescent="0.35">
      <c r="A974" s="554" t="s">
        <v>6072</v>
      </c>
      <c r="B974" s="554" t="s">
        <v>1317</v>
      </c>
      <c r="C974" s="554" t="s">
        <v>2110</v>
      </c>
      <c r="D974" s="554" t="s">
        <v>1201</v>
      </c>
      <c r="E974" s="554" t="s">
        <v>61</v>
      </c>
      <c r="F974" s="554">
        <v>28</v>
      </c>
      <c r="G974" s="554" t="s">
        <v>1782</v>
      </c>
      <c r="H974" s="554" t="s">
        <v>1588</v>
      </c>
      <c r="J974" s="554" t="s">
        <v>1101</v>
      </c>
      <c r="K974" s="554" t="s">
        <v>811</v>
      </c>
      <c r="L974" s="554" t="s">
        <v>2658</v>
      </c>
      <c r="M974" s="554" t="s">
        <v>6735</v>
      </c>
    </row>
    <row r="975" spans="1:13" x14ac:dyDescent="0.35">
      <c r="A975" s="554" t="s">
        <v>6072</v>
      </c>
      <c r="B975" s="554" t="s">
        <v>1317</v>
      </c>
      <c r="C975" s="554" t="s">
        <v>2110</v>
      </c>
      <c r="D975" s="554" t="s">
        <v>1201</v>
      </c>
      <c r="E975" s="554" t="s">
        <v>1101</v>
      </c>
      <c r="F975" s="554">
        <v>29</v>
      </c>
      <c r="G975" s="554" t="s">
        <v>1342</v>
      </c>
      <c r="H975" s="554" t="s">
        <v>1352</v>
      </c>
      <c r="J975" s="554" t="s">
        <v>61</v>
      </c>
      <c r="K975" s="554" t="s">
        <v>860</v>
      </c>
      <c r="L975" s="554" t="s">
        <v>2658</v>
      </c>
      <c r="M975" s="554" t="s">
        <v>6735</v>
      </c>
    </row>
    <row r="976" spans="1:13" x14ac:dyDescent="0.35">
      <c r="A976" s="554" t="s">
        <v>6072</v>
      </c>
      <c r="B976" s="554" t="s">
        <v>1317</v>
      </c>
      <c r="C976" s="554" t="s">
        <v>2110</v>
      </c>
      <c r="D976" s="554" t="s">
        <v>1201</v>
      </c>
      <c r="E976" s="554" t="s">
        <v>61</v>
      </c>
      <c r="F976" s="554">
        <v>30</v>
      </c>
      <c r="G976" s="554" t="s">
        <v>1792</v>
      </c>
      <c r="H976" s="554" t="s">
        <v>1352</v>
      </c>
      <c r="J976" s="554" t="s">
        <v>1101</v>
      </c>
      <c r="K976" s="554" t="s">
        <v>860</v>
      </c>
      <c r="L976" s="554" t="s">
        <v>2658</v>
      </c>
      <c r="M976" s="554" t="s">
        <v>6735</v>
      </c>
    </row>
    <row r="977" spans="1:13" x14ac:dyDescent="0.35">
      <c r="A977" s="554" t="s">
        <v>6072</v>
      </c>
      <c r="B977" s="554" t="s">
        <v>1317</v>
      </c>
      <c r="C977" s="554" t="s">
        <v>2110</v>
      </c>
      <c r="D977" s="554" t="s">
        <v>1201</v>
      </c>
      <c r="E977" s="554" t="s">
        <v>1101</v>
      </c>
      <c r="F977" s="554">
        <v>31</v>
      </c>
      <c r="G977" s="554" t="s">
        <v>1342</v>
      </c>
      <c r="H977" s="554" t="s">
        <v>1842</v>
      </c>
      <c r="J977" s="554" t="s">
        <v>61</v>
      </c>
      <c r="K977" s="554" t="s">
        <v>863</v>
      </c>
      <c r="L977" s="554" t="s">
        <v>2658</v>
      </c>
      <c r="M977" s="554" t="s">
        <v>6735</v>
      </c>
    </row>
    <row r="978" spans="1:13" x14ac:dyDescent="0.35">
      <c r="A978" s="554" t="s">
        <v>6072</v>
      </c>
      <c r="B978" s="554" t="s">
        <v>1317</v>
      </c>
      <c r="C978" s="554" t="s">
        <v>2110</v>
      </c>
      <c r="D978" s="554" t="s">
        <v>1201</v>
      </c>
      <c r="E978" s="554" t="s">
        <v>1101</v>
      </c>
      <c r="F978" s="554">
        <v>32</v>
      </c>
      <c r="G978" s="554" t="s">
        <v>1857</v>
      </c>
      <c r="H978" s="554" t="s">
        <v>1856</v>
      </c>
      <c r="J978" s="554" t="s">
        <v>61</v>
      </c>
      <c r="K978" s="554" t="s">
        <v>867</v>
      </c>
      <c r="L978" s="554" t="s">
        <v>2658</v>
      </c>
      <c r="M978" s="554" t="s">
        <v>6735</v>
      </c>
    </row>
    <row r="979" spans="1:13" x14ac:dyDescent="0.35">
      <c r="A979" s="554" t="s">
        <v>6072</v>
      </c>
      <c r="B979" s="554" t="s">
        <v>1317</v>
      </c>
      <c r="C979" s="554" t="s">
        <v>2110</v>
      </c>
      <c r="D979" s="554" t="s">
        <v>1201</v>
      </c>
      <c r="E979" s="554" t="s">
        <v>1101</v>
      </c>
      <c r="F979" s="554">
        <v>33</v>
      </c>
      <c r="G979" s="554" t="s">
        <v>1342</v>
      </c>
      <c r="H979" s="554" t="s">
        <v>2111</v>
      </c>
      <c r="J979" s="554" t="s">
        <v>61</v>
      </c>
      <c r="K979" s="554" t="s">
        <v>235</v>
      </c>
      <c r="L979" s="554" t="s">
        <v>2658</v>
      </c>
      <c r="M979" s="554" t="s">
        <v>6737</v>
      </c>
    </row>
    <row r="980" spans="1:13" x14ac:dyDescent="0.35">
      <c r="A980" s="554" t="s">
        <v>6072</v>
      </c>
      <c r="B980" s="554" t="s">
        <v>1317</v>
      </c>
      <c r="C980" s="554" t="s">
        <v>2110</v>
      </c>
      <c r="D980" s="554" t="s">
        <v>1201</v>
      </c>
      <c r="E980" s="554" t="s">
        <v>61</v>
      </c>
      <c r="F980" s="554">
        <v>34</v>
      </c>
      <c r="G980" s="554" t="s">
        <v>2089</v>
      </c>
      <c r="H980" s="554" t="s">
        <v>2112</v>
      </c>
      <c r="J980" s="554" t="s">
        <v>1101</v>
      </c>
      <c r="K980" s="554" t="s">
        <v>1100</v>
      </c>
      <c r="L980" s="554" t="s">
        <v>2658</v>
      </c>
      <c r="M980" s="554" t="s">
        <v>6737</v>
      </c>
    </row>
    <row r="981" spans="1:13" x14ac:dyDescent="0.35">
      <c r="A981" s="554" t="s">
        <v>6072</v>
      </c>
      <c r="B981" s="554" t="s">
        <v>1317</v>
      </c>
      <c r="C981" s="554" t="s">
        <v>2110</v>
      </c>
      <c r="D981" s="554" t="s">
        <v>1201</v>
      </c>
      <c r="E981" s="554" t="s">
        <v>61</v>
      </c>
      <c r="F981" s="554">
        <v>35</v>
      </c>
      <c r="G981" s="554" t="s">
        <v>2114</v>
      </c>
      <c r="H981" s="554" t="s">
        <v>2115</v>
      </c>
      <c r="J981" s="554" t="s">
        <v>1101</v>
      </c>
      <c r="K981" s="554" t="s">
        <v>1100</v>
      </c>
      <c r="L981" s="554" t="s">
        <v>2658</v>
      </c>
      <c r="M981" s="554" t="s">
        <v>6735</v>
      </c>
    </row>
    <row r="982" spans="1:13" x14ac:dyDescent="0.35">
      <c r="A982" s="554" t="s">
        <v>6072</v>
      </c>
      <c r="B982" s="554" t="s">
        <v>1317</v>
      </c>
      <c r="C982" s="554" t="s">
        <v>2110</v>
      </c>
      <c r="D982" s="554" t="s">
        <v>1201</v>
      </c>
      <c r="E982" s="554" t="s">
        <v>1101</v>
      </c>
      <c r="F982" s="554">
        <v>36</v>
      </c>
      <c r="G982" s="554" t="s">
        <v>2116</v>
      </c>
      <c r="H982" s="554" t="s">
        <v>1988</v>
      </c>
      <c r="J982" s="554" t="s">
        <v>61</v>
      </c>
      <c r="K982" s="554" t="s">
        <v>1100</v>
      </c>
      <c r="L982" s="554" t="s">
        <v>2658</v>
      </c>
      <c r="M982" s="554" t="s">
        <v>6735</v>
      </c>
    </row>
    <row r="983" spans="1:13" x14ac:dyDescent="0.35">
      <c r="A983" s="554" t="s">
        <v>6072</v>
      </c>
      <c r="B983" s="554" t="s">
        <v>1344</v>
      </c>
      <c r="C983" s="554" t="s">
        <v>2117</v>
      </c>
      <c r="D983" s="554" t="s">
        <v>2118</v>
      </c>
      <c r="E983" s="554" t="s">
        <v>1101</v>
      </c>
      <c r="F983" s="554">
        <v>1</v>
      </c>
      <c r="G983" s="554" t="s">
        <v>1343</v>
      </c>
      <c r="H983" s="554" t="s">
        <v>1340</v>
      </c>
      <c r="J983" s="554" t="s">
        <v>61</v>
      </c>
      <c r="K983" s="554" t="s">
        <v>802</v>
      </c>
      <c r="L983" s="554" t="s">
        <v>2658</v>
      </c>
      <c r="M983" s="554" t="s">
        <v>6735</v>
      </c>
    </row>
    <row r="984" spans="1:13" x14ac:dyDescent="0.35">
      <c r="A984" s="554" t="s">
        <v>6072</v>
      </c>
      <c r="B984" s="554" t="s">
        <v>1344</v>
      </c>
      <c r="C984" s="554" t="s">
        <v>2117</v>
      </c>
      <c r="D984" s="554" t="s">
        <v>2118</v>
      </c>
      <c r="E984" s="554" t="s">
        <v>1101</v>
      </c>
      <c r="F984" s="554">
        <v>2</v>
      </c>
      <c r="G984" s="554" t="s">
        <v>1369</v>
      </c>
      <c r="H984" s="554" t="s">
        <v>1366</v>
      </c>
      <c r="J984" s="554" t="s">
        <v>61</v>
      </c>
      <c r="K984" s="554" t="s">
        <v>856</v>
      </c>
      <c r="L984" s="554" t="s">
        <v>2658</v>
      </c>
      <c r="M984" s="554" t="s">
        <v>6735</v>
      </c>
    </row>
    <row r="985" spans="1:13" x14ac:dyDescent="0.35">
      <c r="A985" s="554" t="s">
        <v>6072</v>
      </c>
      <c r="B985" s="554" t="s">
        <v>1344</v>
      </c>
      <c r="C985" s="554" t="s">
        <v>2117</v>
      </c>
      <c r="D985" s="554" t="s">
        <v>2118</v>
      </c>
      <c r="E985" s="554" t="s">
        <v>1101</v>
      </c>
      <c r="F985" s="554">
        <v>3</v>
      </c>
      <c r="G985" s="554" t="s">
        <v>1369</v>
      </c>
      <c r="H985" s="554" t="s">
        <v>1375</v>
      </c>
      <c r="J985" s="554" t="s">
        <v>61</v>
      </c>
      <c r="K985" s="554" t="s">
        <v>858</v>
      </c>
      <c r="L985" s="554" t="s">
        <v>2658</v>
      </c>
      <c r="M985" s="554" t="s">
        <v>6735</v>
      </c>
    </row>
    <row r="986" spans="1:13" x14ac:dyDescent="0.35">
      <c r="A986" s="554" t="s">
        <v>6072</v>
      </c>
      <c r="B986" s="554" t="s">
        <v>1344</v>
      </c>
      <c r="C986" s="554" t="s">
        <v>2117</v>
      </c>
      <c r="D986" s="554" t="s">
        <v>2118</v>
      </c>
      <c r="E986" s="554" t="s">
        <v>1101</v>
      </c>
      <c r="F986" s="554">
        <v>4</v>
      </c>
      <c r="G986" s="554" t="s">
        <v>1369</v>
      </c>
      <c r="H986" s="554" t="s">
        <v>1694</v>
      </c>
      <c r="J986" s="554" t="s">
        <v>61</v>
      </c>
      <c r="K986" s="554" t="s">
        <v>815</v>
      </c>
      <c r="L986" s="554" t="s">
        <v>2658</v>
      </c>
      <c r="M986" s="554" t="s">
        <v>6735</v>
      </c>
    </row>
    <row r="987" spans="1:13" x14ac:dyDescent="0.35">
      <c r="A987" s="554" t="s">
        <v>6072</v>
      </c>
      <c r="B987" s="554" t="s">
        <v>1344</v>
      </c>
      <c r="C987" s="554" t="s">
        <v>2117</v>
      </c>
      <c r="D987" s="554" t="s">
        <v>2118</v>
      </c>
      <c r="E987" s="554" t="s">
        <v>1101</v>
      </c>
      <c r="F987" s="554">
        <v>5</v>
      </c>
      <c r="G987" s="554" t="s">
        <v>1369</v>
      </c>
      <c r="H987" s="554" t="s">
        <v>1705</v>
      </c>
      <c r="J987" s="554" t="s">
        <v>61</v>
      </c>
      <c r="K987" s="554" t="s">
        <v>817</v>
      </c>
      <c r="L987" s="554" t="s">
        <v>2658</v>
      </c>
      <c r="M987" s="554" t="s">
        <v>6735</v>
      </c>
    </row>
    <row r="988" spans="1:13" x14ac:dyDescent="0.35">
      <c r="A988" s="554" t="s">
        <v>6072</v>
      </c>
      <c r="B988" s="554" t="s">
        <v>1344</v>
      </c>
      <c r="C988" s="554" t="s">
        <v>2117</v>
      </c>
      <c r="D988" s="554" t="s">
        <v>2118</v>
      </c>
      <c r="E988" s="554" t="s">
        <v>1101</v>
      </c>
      <c r="F988" s="554">
        <v>6</v>
      </c>
      <c r="G988" s="554" t="s">
        <v>1369</v>
      </c>
      <c r="H988" s="554" t="s">
        <v>1709</v>
      </c>
      <c r="J988" s="554" t="s">
        <v>61</v>
      </c>
      <c r="K988" s="554" t="s">
        <v>820</v>
      </c>
      <c r="L988" s="554" t="s">
        <v>2658</v>
      </c>
      <c r="M988" s="554" t="s">
        <v>6735</v>
      </c>
    </row>
    <row r="989" spans="1:13" x14ac:dyDescent="0.35">
      <c r="A989" s="554" t="s">
        <v>6072</v>
      </c>
      <c r="B989" s="554" t="s">
        <v>1344</v>
      </c>
      <c r="C989" s="554" t="s">
        <v>2117</v>
      </c>
      <c r="D989" s="554" t="s">
        <v>2118</v>
      </c>
      <c r="E989" s="554" t="s">
        <v>1101</v>
      </c>
      <c r="F989" s="554">
        <v>7</v>
      </c>
      <c r="G989" s="554" t="s">
        <v>1369</v>
      </c>
      <c r="H989" s="554" t="s">
        <v>1715</v>
      </c>
      <c r="J989" s="554" t="s">
        <v>61</v>
      </c>
      <c r="K989" s="554" t="s">
        <v>823</v>
      </c>
      <c r="L989" s="554" t="s">
        <v>2658</v>
      </c>
      <c r="M989" s="554" t="s">
        <v>6735</v>
      </c>
    </row>
    <row r="990" spans="1:13" x14ac:dyDescent="0.35">
      <c r="A990" s="554" t="s">
        <v>6072</v>
      </c>
      <c r="B990" s="554" t="s">
        <v>1344</v>
      </c>
      <c r="C990" s="554" t="s">
        <v>2117</v>
      </c>
      <c r="D990" s="554" t="s">
        <v>2118</v>
      </c>
      <c r="E990" s="554" t="s">
        <v>1101</v>
      </c>
      <c r="F990" s="554">
        <v>8</v>
      </c>
      <c r="G990" s="554" t="s">
        <v>1369</v>
      </c>
      <c r="H990" s="554" t="s">
        <v>1720</v>
      </c>
      <c r="J990" s="554" t="s">
        <v>61</v>
      </c>
      <c r="K990" s="554" t="s">
        <v>826</v>
      </c>
      <c r="L990" s="554" t="s">
        <v>2658</v>
      </c>
      <c r="M990" s="554" t="s">
        <v>6735</v>
      </c>
    </row>
    <row r="991" spans="1:13" x14ac:dyDescent="0.35">
      <c r="A991" s="554" t="s">
        <v>6072</v>
      </c>
      <c r="B991" s="554" t="s">
        <v>1344</v>
      </c>
      <c r="C991" s="554" t="s">
        <v>2117</v>
      </c>
      <c r="D991" s="554" t="s">
        <v>2118</v>
      </c>
      <c r="E991" s="554" t="s">
        <v>1101</v>
      </c>
      <c r="F991" s="554">
        <v>9</v>
      </c>
      <c r="G991" s="554" t="s">
        <v>1369</v>
      </c>
      <c r="H991" s="554" t="s">
        <v>1724</v>
      </c>
      <c r="J991" s="554" t="s">
        <v>61</v>
      </c>
      <c r="K991" s="554" t="s">
        <v>829</v>
      </c>
      <c r="L991" s="554" t="s">
        <v>2658</v>
      </c>
      <c r="M991" s="554" t="s">
        <v>6735</v>
      </c>
    </row>
    <row r="992" spans="1:13" x14ac:dyDescent="0.35">
      <c r="A992" s="554" t="s">
        <v>6072</v>
      </c>
      <c r="B992" s="554" t="s">
        <v>1344</v>
      </c>
      <c r="C992" s="554" t="s">
        <v>2117</v>
      </c>
      <c r="D992" s="554" t="s">
        <v>2118</v>
      </c>
      <c r="E992" s="554" t="s">
        <v>1101</v>
      </c>
      <c r="F992" s="554">
        <v>10</v>
      </c>
      <c r="G992" s="554" t="s">
        <v>1369</v>
      </c>
      <c r="H992" s="554" t="s">
        <v>1728</v>
      </c>
      <c r="J992" s="554" t="s">
        <v>61</v>
      </c>
      <c r="K992" s="554" t="s">
        <v>832</v>
      </c>
      <c r="L992" s="554" t="s">
        <v>2658</v>
      </c>
      <c r="M992" s="554" t="s">
        <v>6735</v>
      </c>
    </row>
    <row r="993" spans="1:13" x14ac:dyDescent="0.35">
      <c r="A993" s="554" t="s">
        <v>6072</v>
      </c>
      <c r="B993" s="554" t="s">
        <v>1344</v>
      </c>
      <c r="C993" s="554" t="s">
        <v>2117</v>
      </c>
      <c r="D993" s="554" t="s">
        <v>2118</v>
      </c>
      <c r="E993" s="554" t="s">
        <v>1101</v>
      </c>
      <c r="F993" s="554">
        <v>11</v>
      </c>
      <c r="G993" s="554" t="s">
        <v>1369</v>
      </c>
      <c r="H993" s="554" t="s">
        <v>1733</v>
      </c>
      <c r="J993" s="554" t="s">
        <v>61</v>
      </c>
      <c r="K993" s="554" t="s">
        <v>834</v>
      </c>
      <c r="L993" s="554" t="s">
        <v>2658</v>
      </c>
      <c r="M993" s="554" t="s">
        <v>6735</v>
      </c>
    </row>
    <row r="994" spans="1:13" x14ac:dyDescent="0.35">
      <c r="A994" s="554" t="s">
        <v>6072</v>
      </c>
      <c r="B994" s="554" t="s">
        <v>1344</v>
      </c>
      <c r="C994" s="554" t="s">
        <v>2117</v>
      </c>
      <c r="D994" s="554" t="s">
        <v>2118</v>
      </c>
      <c r="E994" s="554" t="s">
        <v>1101</v>
      </c>
      <c r="F994" s="554">
        <v>12</v>
      </c>
      <c r="G994" s="554" t="s">
        <v>1343</v>
      </c>
      <c r="H994" s="554" t="s">
        <v>1736</v>
      </c>
      <c r="J994" s="554" t="s">
        <v>61</v>
      </c>
      <c r="K994" s="554" t="s">
        <v>848</v>
      </c>
      <c r="L994" s="554" t="s">
        <v>2658</v>
      </c>
      <c r="M994" s="554" t="s">
        <v>6735</v>
      </c>
    </row>
    <row r="995" spans="1:13" x14ac:dyDescent="0.35">
      <c r="A995" s="554" t="s">
        <v>6072</v>
      </c>
      <c r="B995" s="554" t="s">
        <v>1344</v>
      </c>
      <c r="C995" s="554" t="s">
        <v>2117</v>
      </c>
      <c r="D995" s="554" t="s">
        <v>2118</v>
      </c>
      <c r="E995" s="554" t="s">
        <v>1101</v>
      </c>
      <c r="F995" s="554">
        <v>13</v>
      </c>
      <c r="G995" s="554" t="s">
        <v>1369</v>
      </c>
      <c r="H995" s="554" t="s">
        <v>1741</v>
      </c>
      <c r="J995" s="554" t="s">
        <v>61</v>
      </c>
      <c r="K995" s="554" t="s">
        <v>836</v>
      </c>
      <c r="L995" s="554" t="s">
        <v>2658</v>
      </c>
      <c r="M995" s="554" t="s">
        <v>6735</v>
      </c>
    </row>
    <row r="996" spans="1:13" x14ac:dyDescent="0.35">
      <c r="A996" s="554" t="s">
        <v>6072</v>
      </c>
      <c r="B996" s="554" t="s">
        <v>1344</v>
      </c>
      <c r="C996" s="554" t="s">
        <v>2117</v>
      </c>
      <c r="D996" s="554" t="s">
        <v>2118</v>
      </c>
      <c r="E996" s="554" t="s">
        <v>1101</v>
      </c>
      <c r="F996" s="554">
        <v>14</v>
      </c>
      <c r="G996" s="554" t="s">
        <v>1343</v>
      </c>
      <c r="H996" s="554" t="s">
        <v>1744</v>
      </c>
      <c r="J996" s="554" t="s">
        <v>61</v>
      </c>
      <c r="K996" s="554" t="s">
        <v>850</v>
      </c>
      <c r="L996" s="554" t="s">
        <v>2658</v>
      </c>
      <c r="M996" s="554" t="s">
        <v>6735</v>
      </c>
    </row>
    <row r="997" spans="1:13" x14ac:dyDescent="0.35">
      <c r="A997" s="554" t="s">
        <v>6072</v>
      </c>
      <c r="B997" s="554" t="s">
        <v>1344</v>
      </c>
      <c r="C997" s="554" t="s">
        <v>2117</v>
      </c>
      <c r="D997" s="554" t="s">
        <v>2118</v>
      </c>
      <c r="E997" s="554" t="s">
        <v>1101</v>
      </c>
      <c r="F997" s="554">
        <v>15</v>
      </c>
      <c r="G997" s="554" t="s">
        <v>1369</v>
      </c>
      <c r="H997" s="554" t="s">
        <v>1749</v>
      </c>
      <c r="J997" s="554" t="s">
        <v>61</v>
      </c>
      <c r="K997" s="554" t="s">
        <v>839</v>
      </c>
      <c r="L997" s="554" t="s">
        <v>2658</v>
      </c>
      <c r="M997" s="554" t="s">
        <v>6735</v>
      </c>
    </row>
    <row r="998" spans="1:13" x14ac:dyDescent="0.35">
      <c r="A998" s="554" t="s">
        <v>6072</v>
      </c>
      <c r="B998" s="554" t="s">
        <v>1344</v>
      </c>
      <c r="C998" s="554" t="s">
        <v>2117</v>
      </c>
      <c r="D998" s="554" t="s">
        <v>2118</v>
      </c>
      <c r="E998" s="554" t="s">
        <v>1101</v>
      </c>
      <c r="F998" s="554">
        <v>16</v>
      </c>
      <c r="G998" s="554" t="s">
        <v>1343</v>
      </c>
      <c r="H998" s="554" t="s">
        <v>1751</v>
      </c>
      <c r="J998" s="554" t="s">
        <v>61</v>
      </c>
      <c r="K998" s="554" t="s">
        <v>846</v>
      </c>
      <c r="L998" s="554" t="s">
        <v>2658</v>
      </c>
      <c r="M998" s="554" t="s">
        <v>6735</v>
      </c>
    </row>
    <row r="999" spans="1:13" x14ac:dyDescent="0.35">
      <c r="A999" s="554" t="s">
        <v>6072</v>
      </c>
      <c r="B999" s="554" t="s">
        <v>1344</v>
      </c>
      <c r="C999" s="554" t="s">
        <v>2117</v>
      </c>
      <c r="D999" s="554" t="s">
        <v>2118</v>
      </c>
      <c r="E999" s="554" t="s">
        <v>1101</v>
      </c>
      <c r="F999" s="554">
        <v>17</v>
      </c>
      <c r="G999" s="554" t="s">
        <v>1369</v>
      </c>
      <c r="H999" s="554" t="s">
        <v>1757</v>
      </c>
      <c r="J999" s="554" t="s">
        <v>61</v>
      </c>
      <c r="K999" s="554" t="s">
        <v>841</v>
      </c>
      <c r="L999" s="554" t="s">
        <v>2658</v>
      </c>
      <c r="M999" s="554" t="s">
        <v>6735</v>
      </c>
    </row>
    <row r="1000" spans="1:13" x14ac:dyDescent="0.35">
      <c r="A1000" s="554" t="s">
        <v>6072</v>
      </c>
      <c r="B1000" s="554" t="s">
        <v>1344</v>
      </c>
      <c r="C1000" s="554" t="s">
        <v>2117</v>
      </c>
      <c r="D1000" s="554" t="s">
        <v>2118</v>
      </c>
      <c r="E1000" s="554" t="s">
        <v>1101</v>
      </c>
      <c r="F1000" s="554">
        <v>18</v>
      </c>
      <c r="G1000" s="554" t="s">
        <v>1764</v>
      </c>
      <c r="H1000" s="554" t="s">
        <v>1761</v>
      </c>
      <c r="J1000" s="554" t="s">
        <v>61</v>
      </c>
      <c r="K1000" s="554" t="s">
        <v>870</v>
      </c>
      <c r="L1000" s="554" t="s">
        <v>2658</v>
      </c>
      <c r="M1000" s="554" t="s">
        <v>6735</v>
      </c>
    </row>
    <row r="1001" spans="1:13" x14ac:dyDescent="0.35">
      <c r="A1001" s="554" t="s">
        <v>6072</v>
      </c>
      <c r="B1001" s="554" t="s">
        <v>1344</v>
      </c>
      <c r="C1001" s="554" t="s">
        <v>2117</v>
      </c>
      <c r="D1001" s="554" t="s">
        <v>2118</v>
      </c>
      <c r="E1001" s="554" t="s">
        <v>1101</v>
      </c>
      <c r="F1001" s="554">
        <v>19</v>
      </c>
      <c r="G1001" s="554" t="s">
        <v>1369</v>
      </c>
      <c r="H1001" s="554" t="s">
        <v>1770</v>
      </c>
      <c r="J1001" s="554" t="s">
        <v>61</v>
      </c>
      <c r="K1001" s="554" t="s">
        <v>853</v>
      </c>
      <c r="L1001" s="554" t="s">
        <v>2658</v>
      </c>
      <c r="M1001" s="554" t="s">
        <v>6735</v>
      </c>
    </row>
    <row r="1002" spans="1:13" x14ac:dyDescent="0.35">
      <c r="A1002" s="554" t="s">
        <v>6072</v>
      </c>
      <c r="B1002" s="554" t="s">
        <v>1344</v>
      </c>
      <c r="C1002" s="554" t="s">
        <v>2117</v>
      </c>
      <c r="D1002" s="554" t="s">
        <v>2118</v>
      </c>
      <c r="E1002" s="554" t="s">
        <v>1101</v>
      </c>
      <c r="F1002" s="554">
        <v>20</v>
      </c>
      <c r="G1002" s="554" t="s">
        <v>1369</v>
      </c>
      <c r="H1002" s="554" t="s">
        <v>1776</v>
      </c>
      <c r="J1002" s="554" t="s">
        <v>61</v>
      </c>
      <c r="K1002" s="554" t="s">
        <v>872</v>
      </c>
      <c r="L1002" s="554" t="s">
        <v>2658</v>
      </c>
      <c r="M1002" s="554" t="s">
        <v>6735</v>
      </c>
    </row>
    <row r="1003" spans="1:13" x14ac:dyDescent="0.35">
      <c r="A1003" s="554" t="s">
        <v>6072</v>
      </c>
      <c r="B1003" s="554" t="s">
        <v>1344</v>
      </c>
      <c r="C1003" s="554" t="s">
        <v>2117</v>
      </c>
      <c r="D1003" s="554" t="s">
        <v>2118</v>
      </c>
      <c r="E1003" s="554" t="s">
        <v>1101</v>
      </c>
      <c r="F1003" s="554">
        <v>21</v>
      </c>
      <c r="G1003" s="554" t="s">
        <v>1780</v>
      </c>
      <c r="H1003" s="554" t="s">
        <v>1384</v>
      </c>
      <c r="J1003" s="554" t="s">
        <v>61</v>
      </c>
      <c r="K1003" s="554" t="s">
        <v>805</v>
      </c>
      <c r="L1003" s="554" t="s">
        <v>2658</v>
      </c>
      <c r="M1003" s="554" t="s">
        <v>6735</v>
      </c>
    </row>
    <row r="1004" spans="1:13" x14ac:dyDescent="0.35">
      <c r="A1004" s="554" t="s">
        <v>6072</v>
      </c>
      <c r="B1004" s="554" t="s">
        <v>1344</v>
      </c>
      <c r="C1004" s="554" t="s">
        <v>2117</v>
      </c>
      <c r="D1004" s="554" t="s">
        <v>2118</v>
      </c>
      <c r="E1004" s="554" t="s">
        <v>1101</v>
      </c>
      <c r="F1004" s="554">
        <v>22</v>
      </c>
      <c r="G1004" s="554" t="s">
        <v>1343</v>
      </c>
      <c r="H1004" s="554" t="s">
        <v>1384</v>
      </c>
      <c r="J1004" s="554" t="s">
        <v>61</v>
      </c>
      <c r="K1004" s="554" t="s">
        <v>805</v>
      </c>
      <c r="L1004" s="554" t="s">
        <v>2658</v>
      </c>
      <c r="M1004" s="554" t="s">
        <v>6735</v>
      </c>
    </row>
    <row r="1005" spans="1:13" x14ac:dyDescent="0.35">
      <c r="A1005" s="554" t="s">
        <v>6072</v>
      </c>
      <c r="B1005" s="554" t="s">
        <v>1344</v>
      </c>
      <c r="C1005" s="554" t="s">
        <v>2117</v>
      </c>
      <c r="D1005" s="554" t="s">
        <v>2118</v>
      </c>
      <c r="E1005" s="554" t="s">
        <v>1101</v>
      </c>
      <c r="F1005" s="554">
        <v>23</v>
      </c>
      <c r="G1005" s="554" t="s">
        <v>1787</v>
      </c>
      <c r="H1005" s="554" t="s">
        <v>1483</v>
      </c>
      <c r="J1005" s="554" t="s">
        <v>61</v>
      </c>
      <c r="K1005" s="554" t="s">
        <v>808</v>
      </c>
      <c r="L1005" s="554" t="s">
        <v>2658</v>
      </c>
      <c r="M1005" s="554" t="s">
        <v>6735</v>
      </c>
    </row>
    <row r="1006" spans="1:13" x14ac:dyDescent="0.35">
      <c r="A1006" s="554" t="s">
        <v>6072</v>
      </c>
      <c r="B1006" s="554" t="s">
        <v>1344</v>
      </c>
      <c r="C1006" s="554" t="s">
        <v>2117</v>
      </c>
      <c r="D1006" s="554" t="s">
        <v>2118</v>
      </c>
      <c r="E1006" s="554" t="s">
        <v>1101</v>
      </c>
      <c r="F1006" s="554">
        <v>24</v>
      </c>
      <c r="G1006" s="554" t="s">
        <v>1789</v>
      </c>
      <c r="H1006" s="554" t="s">
        <v>1483</v>
      </c>
      <c r="J1006" s="554" t="s">
        <v>61</v>
      </c>
      <c r="K1006" s="554" t="s">
        <v>808</v>
      </c>
      <c r="L1006" s="554" t="s">
        <v>2658</v>
      </c>
      <c r="M1006" s="554" t="s">
        <v>6735</v>
      </c>
    </row>
    <row r="1007" spans="1:13" x14ac:dyDescent="0.35">
      <c r="A1007" s="554" t="s">
        <v>6072</v>
      </c>
      <c r="B1007" s="554" t="s">
        <v>1344</v>
      </c>
      <c r="C1007" s="554" t="s">
        <v>2117</v>
      </c>
      <c r="D1007" s="554" t="s">
        <v>2118</v>
      </c>
      <c r="E1007" s="554" t="s">
        <v>1101</v>
      </c>
      <c r="F1007" s="554">
        <v>25</v>
      </c>
      <c r="G1007" s="554" t="s">
        <v>1343</v>
      </c>
      <c r="H1007" s="554" t="s">
        <v>1588</v>
      </c>
      <c r="J1007" s="554" t="s">
        <v>61</v>
      </c>
      <c r="K1007" s="554" t="s">
        <v>811</v>
      </c>
      <c r="L1007" s="554" t="s">
        <v>2658</v>
      </c>
      <c r="M1007" s="554" t="s">
        <v>6735</v>
      </c>
    </row>
    <row r="1008" spans="1:13" x14ac:dyDescent="0.35">
      <c r="A1008" s="554" t="s">
        <v>6072</v>
      </c>
      <c r="B1008" s="554" t="s">
        <v>1344</v>
      </c>
      <c r="C1008" s="554" t="s">
        <v>2117</v>
      </c>
      <c r="D1008" s="554" t="s">
        <v>2118</v>
      </c>
      <c r="E1008" s="554" t="s">
        <v>1101</v>
      </c>
      <c r="F1008" s="554">
        <v>26</v>
      </c>
      <c r="G1008" s="554" t="s">
        <v>1343</v>
      </c>
      <c r="H1008" s="554" t="s">
        <v>1352</v>
      </c>
      <c r="J1008" s="554" t="s">
        <v>61</v>
      </c>
      <c r="K1008" s="554" t="s">
        <v>860</v>
      </c>
      <c r="L1008" s="554" t="s">
        <v>2658</v>
      </c>
      <c r="M1008" s="554" t="s">
        <v>6735</v>
      </c>
    </row>
    <row r="1009" spans="1:13" x14ac:dyDescent="0.35">
      <c r="A1009" s="554" t="s">
        <v>6072</v>
      </c>
      <c r="B1009" s="554" t="s">
        <v>1344</v>
      </c>
      <c r="C1009" s="554" t="s">
        <v>2117</v>
      </c>
      <c r="D1009" s="554" t="s">
        <v>2118</v>
      </c>
      <c r="E1009" s="554" t="s">
        <v>1101</v>
      </c>
      <c r="F1009" s="554">
        <v>27</v>
      </c>
      <c r="G1009" s="554" t="s">
        <v>1343</v>
      </c>
      <c r="H1009" s="554" t="s">
        <v>1842</v>
      </c>
      <c r="J1009" s="554" t="s">
        <v>61</v>
      </c>
      <c r="K1009" s="554" t="s">
        <v>863</v>
      </c>
      <c r="L1009" s="554" t="s">
        <v>2658</v>
      </c>
      <c r="M1009" s="554" t="s">
        <v>6735</v>
      </c>
    </row>
    <row r="1010" spans="1:13" x14ac:dyDescent="0.35">
      <c r="A1010" s="554" t="s">
        <v>6072</v>
      </c>
      <c r="B1010" s="554" t="s">
        <v>1344</v>
      </c>
      <c r="C1010" s="554" t="s">
        <v>2117</v>
      </c>
      <c r="D1010" s="554" t="s">
        <v>2118</v>
      </c>
      <c r="E1010" s="554" t="s">
        <v>1101</v>
      </c>
      <c r="F1010" s="554">
        <v>28</v>
      </c>
      <c r="G1010" s="554" t="s">
        <v>1858</v>
      </c>
      <c r="H1010" s="554" t="s">
        <v>1856</v>
      </c>
      <c r="J1010" s="554" t="s">
        <v>61</v>
      </c>
      <c r="K1010" s="554" t="s">
        <v>867</v>
      </c>
      <c r="L1010" s="554" t="s">
        <v>2658</v>
      </c>
      <c r="M1010" s="554" t="s">
        <v>6735</v>
      </c>
    </row>
    <row r="1011" spans="1:13" x14ac:dyDescent="0.35">
      <c r="A1011" s="554" t="s">
        <v>6072</v>
      </c>
      <c r="B1011" s="554" t="s">
        <v>1344</v>
      </c>
      <c r="C1011" s="554" t="s">
        <v>2117</v>
      </c>
      <c r="D1011" s="554" t="s">
        <v>2118</v>
      </c>
      <c r="E1011" s="554" t="s">
        <v>1101</v>
      </c>
      <c r="F1011" s="554">
        <v>29</v>
      </c>
      <c r="G1011" s="554" t="s">
        <v>1343</v>
      </c>
      <c r="H1011" s="554" t="s">
        <v>2111</v>
      </c>
      <c r="J1011" s="554" t="s">
        <v>61</v>
      </c>
      <c r="K1011" s="554" t="s">
        <v>235</v>
      </c>
      <c r="L1011" s="554" t="s">
        <v>2658</v>
      </c>
      <c r="M1011" s="554" t="s">
        <v>6737</v>
      </c>
    </row>
    <row r="1012" spans="1:13" x14ac:dyDescent="0.35">
      <c r="A1012" s="554" t="s">
        <v>6072</v>
      </c>
      <c r="B1012" s="554" t="s">
        <v>1344</v>
      </c>
      <c r="C1012" s="554" t="s">
        <v>2117</v>
      </c>
      <c r="D1012" s="554" t="s">
        <v>2118</v>
      </c>
      <c r="E1012" s="554" t="s">
        <v>61</v>
      </c>
      <c r="F1012" s="554">
        <v>30</v>
      </c>
      <c r="G1012" s="554" t="s">
        <v>2119</v>
      </c>
      <c r="H1012" s="554" t="s">
        <v>2112</v>
      </c>
      <c r="J1012" s="554" t="s">
        <v>1101</v>
      </c>
      <c r="K1012" s="554" t="s">
        <v>1100</v>
      </c>
      <c r="L1012" s="554" t="s">
        <v>2658</v>
      </c>
      <c r="M1012" s="554" t="s">
        <v>6737</v>
      </c>
    </row>
    <row r="1013" spans="1:13" x14ac:dyDescent="0.35">
      <c r="A1013" s="554" t="s">
        <v>6072</v>
      </c>
      <c r="B1013" s="554" t="s">
        <v>2120</v>
      </c>
      <c r="C1013" s="554" t="s">
        <v>2121</v>
      </c>
      <c r="D1013" s="554" t="s">
        <v>1990</v>
      </c>
      <c r="E1013" s="554" t="s">
        <v>1101</v>
      </c>
      <c r="F1013" s="554">
        <v>1</v>
      </c>
      <c r="G1013" s="554" t="s">
        <v>2122</v>
      </c>
      <c r="H1013" s="554" t="s">
        <v>2123</v>
      </c>
      <c r="J1013" s="554" t="s">
        <v>61</v>
      </c>
      <c r="K1013" s="554" t="s">
        <v>1100</v>
      </c>
      <c r="L1013" s="554" t="s">
        <v>2658</v>
      </c>
      <c r="M1013" s="554" t="s">
        <v>6735</v>
      </c>
    </row>
    <row r="1014" spans="1:13" x14ac:dyDescent="0.35">
      <c r="A1014" s="554" t="s">
        <v>6072</v>
      </c>
      <c r="B1014" s="554" t="s">
        <v>2120</v>
      </c>
      <c r="C1014" s="554" t="s">
        <v>2121</v>
      </c>
      <c r="D1014" s="554" t="s">
        <v>1990</v>
      </c>
      <c r="E1014" s="554" t="s">
        <v>61</v>
      </c>
      <c r="F1014" s="554">
        <v>2</v>
      </c>
      <c r="G1014" s="554" t="s">
        <v>2125</v>
      </c>
      <c r="H1014" s="554" t="s">
        <v>2123</v>
      </c>
      <c r="J1014" s="554" t="s">
        <v>1101</v>
      </c>
      <c r="K1014" s="554" t="s">
        <v>1100</v>
      </c>
      <c r="L1014" s="554" t="s">
        <v>2658</v>
      </c>
      <c r="M1014" s="554" t="s">
        <v>6735</v>
      </c>
    </row>
    <row r="1015" spans="1:13" x14ac:dyDescent="0.35">
      <c r="A1015" s="554" t="s">
        <v>6072</v>
      </c>
      <c r="B1015" s="554" t="s">
        <v>1978</v>
      </c>
      <c r="C1015" s="554" t="s">
        <v>2126</v>
      </c>
      <c r="D1015" s="554" t="s">
        <v>1990</v>
      </c>
      <c r="E1015" s="554" t="s">
        <v>1101</v>
      </c>
      <c r="F1015" s="554">
        <v>1</v>
      </c>
      <c r="G1015" s="554" t="s">
        <v>2127</v>
      </c>
      <c r="H1015" s="554" t="s">
        <v>1975</v>
      </c>
      <c r="J1015" s="554" t="s">
        <v>61</v>
      </c>
      <c r="K1015" s="554" t="s">
        <v>1100</v>
      </c>
      <c r="L1015" s="554" t="s">
        <v>2658</v>
      </c>
      <c r="M1015" s="554" t="s">
        <v>6735</v>
      </c>
    </row>
    <row r="1016" spans="1:13" x14ac:dyDescent="0.35">
      <c r="A1016" s="554" t="s">
        <v>6072</v>
      </c>
      <c r="B1016" s="554" t="s">
        <v>1978</v>
      </c>
      <c r="C1016" s="554" t="s">
        <v>2126</v>
      </c>
      <c r="D1016" s="554" t="s">
        <v>1990</v>
      </c>
      <c r="E1016" s="554" t="s">
        <v>61</v>
      </c>
      <c r="F1016" s="554">
        <v>2</v>
      </c>
      <c r="G1016" s="554" t="s">
        <v>1993</v>
      </c>
      <c r="H1016" s="554" t="s">
        <v>1988</v>
      </c>
      <c r="J1016" s="554" t="s">
        <v>1101</v>
      </c>
      <c r="K1016" s="554" t="s">
        <v>1100</v>
      </c>
      <c r="L1016" s="554" t="s">
        <v>2658</v>
      </c>
      <c r="M1016" s="554" t="s">
        <v>6735</v>
      </c>
    </row>
    <row r="1017" spans="1:13" x14ac:dyDescent="0.35">
      <c r="A1017" s="554" t="s">
        <v>6072</v>
      </c>
      <c r="B1017" s="554" t="s">
        <v>1978</v>
      </c>
      <c r="C1017" s="554" t="s">
        <v>2126</v>
      </c>
      <c r="D1017" s="554" t="s">
        <v>1990</v>
      </c>
      <c r="E1017" s="554" t="s">
        <v>1101</v>
      </c>
      <c r="F1017" s="554">
        <v>3</v>
      </c>
      <c r="G1017" s="554" t="s">
        <v>2127</v>
      </c>
      <c r="H1017" s="554" t="s">
        <v>1371</v>
      </c>
      <c r="J1017" s="554" t="s">
        <v>61</v>
      </c>
      <c r="K1017" s="554" t="s">
        <v>1100</v>
      </c>
      <c r="L1017" s="554" t="s">
        <v>2658</v>
      </c>
      <c r="M1017" s="554" t="s">
        <v>6735</v>
      </c>
    </row>
    <row r="1018" spans="1:13" x14ac:dyDescent="0.35">
      <c r="A1018" s="554" t="s">
        <v>6072</v>
      </c>
      <c r="B1018" s="554" t="s">
        <v>1978</v>
      </c>
      <c r="C1018" s="554" t="s">
        <v>2126</v>
      </c>
      <c r="D1018" s="554" t="s">
        <v>1990</v>
      </c>
      <c r="E1018" s="554" t="s">
        <v>61</v>
      </c>
      <c r="F1018" s="554">
        <v>4</v>
      </c>
      <c r="G1018" s="554" t="s">
        <v>2089</v>
      </c>
      <c r="H1018" s="554" t="s">
        <v>2112</v>
      </c>
      <c r="J1018" s="554" t="s">
        <v>1101</v>
      </c>
      <c r="K1018" s="554" t="s">
        <v>1100</v>
      </c>
      <c r="L1018" s="554" t="s">
        <v>2658</v>
      </c>
      <c r="M1018" s="554" t="s">
        <v>6737</v>
      </c>
    </row>
    <row r="1019" spans="1:13" x14ac:dyDescent="0.35">
      <c r="A1019" s="554" t="s">
        <v>6072</v>
      </c>
      <c r="B1019" s="554" t="s">
        <v>1978</v>
      </c>
      <c r="C1019" s="554" t="s">
        <v>2126</v>
      </c>
      <c r="D1019" s="554" t="s">
        <v>1990</v>
      </c>
      <c r="E1019" s="554" t="s">
        <v>1101</v>
      </c>
      <c r="F1019" s="554">
        <v>5</v>
      </c>
      <c r="G1019" s="554" t="s">
        <v>2128</v>
      </c>
      <c r="H1019" s="554" t="s">
        <v>1973</v>
      </c>
      <c r="J1019" s="554" t="s">
        <v>61</v>
      </c>
      <c r="K1019" s="554" t="s">
        <v>1100</v>
      </c>
      <c r="L1019" s="554" t="s">
        <v>2658</v>
      </c>
      <c r="M1019" s="554" t="s">
        <v>6735</v>
      </c>
    </row>
    <row r="1020" spans="1:13" x14ac:dyDescent="0.35">
      <c r="A1020" s="554" t="s">
        <v>6072</v>
      </c>
      <c r="B1020" s="554" t="s">
        <v>1973</v>
      </c>
      <c r="C1020" s="554" t="s">
        <v>2129</v>
      </c>
      <c r="D1020" s="554" t="s">
        <v>1990</v>
      </c>
      <c r="E1020" s="554" t="s">
        <v>1101</v>
      </c>
      <c r="F1020" s="554">
        <v>1</v>
      </c>
      <c r="G1020" s="554" t="s">
        <v>2130</v>
      </c>
      <c r="H1020" s="554" t="s">
        <v>1968</v>
      </c>
      <c r="J1020" s="554" t="s">
        <v>61</v>
      </c>
      <c r="K1020" s="554" t="s">
        <v>1100</v>
      </c>
      <c r="L1020" s="554" t="s">
        <v>2658</v>
      </c>
      <c r="M1020" s="554" t="s">
        <v>6735</v>
      </c>
    </row>
    <row r="1021" spans="1:13" x14ac:dyDescent="0.35">
      <c r="A1021" s="554" t="s">
        <v>6072</v>
      </c>
      <c r="B1021" s="554" t="s">
        <v>1973</v>
      </c>
      <c r="C1021" s="554" t="s">
        <v>2129</v>
      </c>
      <c r="D1021" s="554" t="s">
        <v>1990</v>
      </c>
      <c r="E1021" s="554" t="s">
        <v>61</v>
      </c>
      <c r="F1021" s="554">
        <v>2</v>
      </c>
      <c r="G1021" s="554" t="s">
        <v>2128</v>
      </c>
      <c r="H1021" s="554" t="s">
        <v>1978</v>
      </c>
      <c r="J1021" s="554" t="s">
        <v>1101</v>
      </c>
      <c r="K1021" s="554" t="s">
        <v>1100</v>
      </c>
      <c r="L1021" s="554" t="s">
        <v>2658</v>
      </c>
      <c r="M1021" s="554" t="s">
        <v>6735</v>
      </c>
    </row>
    <row r="1022" spans="1:13" x14ac:dyDescent="0.35">
      <c r="A1022" s="554" t="s">
        <v>6072</v>
      </c>
      <c r="B1022" s="554" t="s">
        <v>1973</v>
      </c>
      <c r="C1022" s="554" t="s">
        <v>2129</v>
      </c>
      <c r="D1022" s="554" t="s">
        <v>1990</v>
      </c>
      <c r="E1022" s="554" t="s">
        <v>61</v>
      </c>
      <c r="F1022" s="554">
        <v>3</v>
      </c>
      <c r="G1022" s="554" t="s">
        <v>2131</v>
      </c>
      <c r="H1022" s="554" t="s">
        <v>1968</v>
      </c>
      <c r="J1022" s="554" t="s">
        <v>1101</v>
      </c>
      <c r="K1022" s="554" t="s">
        <v>1100</v>
      </c>
      <c r="L1022" s="554" t="s">
        <v>2658</v>
      </c>
      <c r="M1022" s="554" t="s">
        <v>6735</v>
      </c>
    </row>
    <row r="1023" spans="1:13" x14ac:dyDescent="0.35">
      <c r="A1023" s="554" t="s">
        <v>6072</v>
      </c>
      <c r="B1023" s="554" t="s">
        <v>2132</v>
      </c>
      <c r="C1023" s="554" t="s">
        <v>2133</v>
      </c>
      <c r="D1023" s="554" t="s">
        <v>1990</v>
      </c>
      <c r="E1023" s="554" t="s">
        <v>1101</v>
      </c>
      <c r="F1023" s="554">
        <v>1</v>
      </c>
      <c r="G1023" s="554" t="s">
        <v>1342</v>
      </c>
      <c r="H1023" s="554" t="s">
        <v>2134</v>
      </c>
      <c r="J1023" s="554" t="s">
        <v>61</v>
      </c>
      <c r="K1023" s="554" t="s">
        <v>209</v>
      </c>
      <c r="L1023" s="554" t="s">
        <v>2658</v>
      </c>
      <c r="M1023" s="554" t="s">
        <v>6735</v>
      </c>
    </row>
    <row r="1024" spans="1:13" x14ac:dyDescent="0.35">
      <c r="A1024" s="554" t="s">
        <v>6072</v>
      </c>
      <c r="B1024" s="554" t="s">
        <v>2132</v>
      </c>
      <c r="C1024" s="554" t="s">
        <v>2133</v>
      </c>
      <c r="D1024" s="554" t="s">
        <v>1990</v>
      </c>
      <c r="E1024" s="554" t="s">
        <v>1101</v>
      </c>
      <c r="F1024" s="554">
        <v>2</v>
      </c>
      <c r="G1024" s="554" t="s">
        <v>1342</v>
      </c>
      <c r="H1024" s="554" t="s">
        <v>2135</v>
      </c>
      <c r="J1024" s="554" t="s">
        <v>61</v>
      </c>
      <c r="K1024" s="554" t="s">
        <v>223</v>
      </c>
      <c r="L1024" s="554" t="s">
        <v>2658</v>
      </c>
      <c r="M1024" s="554" t="s">
        <v>6735</v>
      </c>
    </row>
    <row r="1025" spans="1:13" x14ac:dyDescent="0.35">
      <c r="A1025" s="554" t="s">
        <v>6072</v>
      </c>
      <c r="B1025" s="554" t="s">
        <v>2132</v>
      </c>
      <c r="C1025" s="554" t="s">
        <v>2133</v>
      </c>
      <c r="D1025" s="554" t="s">
        <v>1990</v>
      </c>
      <c r="E1025" s="554" t="s">
        <v>1101</v>
      </c>
      <c r="F1025" s="554">
        <v>3</v>
      </c>
      <c r="G1025" s="554" t="s">
        <v>1342</v>
      </c>
      <c r="H1025" s="554" t="s">
        <v>2136</v>
      </c>
      <c r="J1025" s="554" t="s">
        <v>61</v>
      </c>
      <c r="K1025" s="554" t="s">
        <v>188</v>
      </c>
      <c r="L1025" s="554" t="s">
        <v>2658</v>
      </c>
      <c r="M1025" s="554" t="s">
        <v>6735</v>
      </c>
    </row>
    <row r="1026" spans="1:13" x14ac:dyDescent="0.35">
      <c r="A1026" s="554" t="s">
        <v>6072</v>
      </c>
      <c r="B1026" s="554" t="s">
        <v>2132</v>
      </c>
      <c r="C1026" s="554" t="s">
        <v>2133</v>
      </c>
      <c r="D1026" s="554" t="s">
        <v>1990</v>
      </c>
      <c r="E1026" s="554" t="s">
        <v>61</v>
      </c>
      <c r="F1026" s="554">
        <v>4</v>
      </c>
      <c r="G1026" s="554" t="s">
        <v>2089</v>
      </c>
      <c r="H1026" s="554" t="s">
        <v>2112</v>
      </c>
      <c r="J1026" s="554" t="s">
        <v>1101</v>
      </c>
      <c r="K1026" s="554" t="s">
        <v>1100</v>
      </c>
      <c r="L1026" s="554" t="s">
        <v>2658</v>
      </c>
      <c r="M1026" s="554" t="s">
        <v>6737</v>
      </c>
    </row>
    <row r="1027" spans="1:13" x14ac:dyDescent="0.35">
      <c r="A1027" s="554" t="s">
        <v>6072</v>
      </c>
      <c r="B1027" s="554" t="s">
        <v>2137</v>
      </c>
      <c r="C1027" s="554" t="s">
        <v>2138</v>
      </c>
      <c r="D1027" s="554" t="s">
        <v>1990</v>
      </c>
      <c r="E1027" s="554" t="s">
        <v>1101</v>
      </c>
      <c r="F1027" s="554">
        <v>1</v>
      </c>
      <c r="G1027" s="554" t="s">
        <v>2139</v>
      </c>
      <c r="H1027" s="554" t="s">
        <v>2140</v>
      </c>
      <c r="J1027" s="554" t="s">
        <v>61</v>
      </c>
      <c r="K1027" s="554" t="s">
        <v>71</v>
      </c>
      <c r="L1027" s="554" t="s">
        <v>2658</v>
      </c>
      <c r="M1027" s="554" t="s">
        <v>6737</v>
      </c>
    </row>
    <row r="1028" spans="1:13" x14ac:dyDescent="0.35">
      <c r="A1028" s="554" t="s">
        <v>6072</v>
      </c>
      <c r="B1028" s="554" t="s">
        <v>2137</v>
      </c>
      <c r="C1028" s="554" t="s">
        <v>2138</v>
      </c>
      <c r="D1028" s="554" t="s">
        <v>1990</v>
      </c>
      <c r="E1028" s="554" t="s">
        <v>61</v>
      </c>
      <c r="F1028" s="554">
        <v>2</v>
      </c>
      <c r="G1028" s="554" t="s">
        <v>2089</v>
      </c>
      <c r="H1028" s="554" t="s">
        <v>2112</v>
      </c>
      <c r="J1028" s="554" t="s">
        <v>1101</v>
      </c>
      <c r="K1028" s="554" t="s">
        <v>1100</v>
      </c>
      <c r="L1028" s="554" t="s">
        <v>2658</v>
      </c>
      <c r="M1028" s="554" t="s">
        <v>6737</v>
      </c>
    </row>
    <row r="1029" spans="1:13" x14ac:dyDescent="0.35">
      <c r="A1029" s="554" t="s">
        <v>6072</v>
      </c>
      <c r="B1029" s="554" t="s">
        <v>2141</v>
      </c>
      <c r="C1029" s="554" t="s">
        <v>2142</v>
      </c>
      <c r="D1029" s="554" t="s">
        <v>1990</v>
      </c>
      <c r="E1029" s="554" t="s">
        <v>1101</v>
      </c>
      <c r="F1029" s="554">
        <v>1</v>
      </c>
      <c r="G1029" s="554" t="s">
        <v>1082</v>
      </c>
      <c r="H1029" s="554" t="s">
        <v>2143</v>
      </c>
      <c r="J1029" s="554" t="s">
        <v>61</v>
      </c>
      <c r="K1029" s="554" t="s">
        <v>1100</v>
      </c>
      <c r="L1029" s="554" t="s">
        <v>2658</v>
      </c>
      <c r="M1029" s="554" t="s">
        <v>6735</v>
      </c>
    </row>
    <row r="1030" spans="1:13" x14ac:dyDescent="0.35">
      <c r="A1030" s="554" t="s">
        <v>6072</v>
      </c>
      <c r="B1030" s="554" t="s">
        <v>2141</v>
      </c>
      <c r="C1030" s="554" t="s">
        <v>2142</v>
      </c>
      <c r="D1030" s="554" t="s">
        <v>1990</v>
      </c>
      <c r="E1030" s="554" t="s">
        <v>61</v>
      </c>
      <c r="F1030" s="554">
        <v>2</v>
      </c>
      <c r="G1030" s="554" t="s">
        <v>2089</v>
      </c>
      <c r="H1030" s="554" t="s">
        <v>2112</v>
      </c>
      <c r="J1030" s="554" t="s">
        <v>1101</v>
      </c>
      <c r="K1030" s="554" t="s">
        <v>1100</v>
      </c>
      <c r="L1030" s="554" t="s">
        <v>2658</v>
      </c>
      <c r="M1030" s="554" t="s">
        <v>6737</v>
      </c>
    </row>
    <row r="1031" spans="1:13" x14ac:dyDescent="0.35">
      <c r="A1031" s="554" t="s">
        <v>6072</v>
      </c>
      <c r="B1031" s="554" t="s">
        <v>2144</v>
      </c>
      <c r="C1031" s="554" t="s">
        <v>2145</v>
      </c>
      <c r="D1031" s="554" t="s">
        <v>1990</v>
      </c>
      <c r="E1031" s="554" t="s">
        <v>1101</v>
      </c>
      <c r="F1031" s="554">
        <v>1</v>
      </c>
      <c r="G1031" s="554" t="s">
        <v>2146</v>
      </c>
      <c r="H1031" s="554" t="s">
        <v>2111</v>
      </c>
      <c r="J1031" s="554" t="s">
        <v>61</v>
      </c>
      <c r="K1031" s="554" t="s">
        <v>1100</v>
      </c>
      <c r="L1031" s="554" t="s">
        <v>2658</v>
      </c>
      <c r="M1031" s="554" t="s">
        <v>6737</v>
      </c>
    </row>
    <row r="1032" spans="1:13" x14ac:dyDescent="0.35">
      <c r="A1032" s="554" t="s">
        <v>6072</v>
      </c>
      <c r="B1032" s="554" t="s">
        <v>2144</v>
      </c>
      <c r="C1032" s="554" t="s">
        <v>2145</v>
      </c>
      <c r="D1032" s="554" t="s">
        <v>1990</v>
      </c>
      <c r="E1032" s="554" t="s">
        <v>1101</v>
      </c>
      <c r="F1032" s="554">
        <v>2</v>
      </c>
      <c r="G1032" s="554" t="s">
        <v>2147</v>
      </c>
      <c r="H1032" s="554" t="s">
        <v>2050</v>
      </c>
      <c r="J1032" s="554" t="s">
        <v>61</v>
      </c>
      <c r="K1032" s="554" t="s">
        <v>1100</v>
      </c>
      <c r="L1032" s="554" t="s">
        <v>2658</v>
      </c>
      <c r="M1032" s="554" t="s">
        <v>6737</v>
      </c>
    </row>
    <row r="1033" spans="1:13" x14ac:dyDescent="0.35">
      <c r="A1033" s="554" t="s">
        <v>6072</v>
      </c>
      <c r="B1033" s="554" t="s">
        <v>2144</v>
      </c>
      <c r="C1033" s="554" t="s">
        <v>2145</v>
      </c>
      <c r="D1033" s="554" t="s">
        <v>1990</v>
      </c>
      <c r="E1033" s="554" t="s">
        <v>61</v>
      </c>
      <c r="F1033" s="554">
        <v>3</v>
      </c>
      <c r="G1033" s="554" t="s">
        <v>2089</v>
      </c>
      <c r="H1033" s="554" t="s">
        <v>2112</v>
      </c>
      <c r="J1033" s="554" t="s">
        <v>1101</v>
      </c>
      <c r="K1033" s="554" t="s">
        <v>1100</v>
      </c>
      <c r="L1033" s="554" t="s">
        <v>2658</v>
      </c>
      <c r="M1033" s="554" t="s">
        <v>6737</v>
      </c>
    </row>
    <row r="1034" spans="1:13" x14ac:dyDescent="0.35">
      <c r="A1034" s="554" t="s">
        <v>6072</v>
      </c>
      <c r="B1034" s="554" t="s">
        <v>2148</v>
      </c>
      <c r="C1034" s="554" t="s">
        <v>2149</v>
      </c>
      <c r="D1034" s="554" t="s">
        <v>1990</v>
      </c>
      <c r="E1034" s="554" t="s">
        <v>1101</v>
      </c>
      <c r="F1034" s="554">
        <v>1</v>
      </c>
      <c r="G1034" s="554" t="s">
        <v>2150</v>
      </c>
      <c r="H1034" s="554" t="s">
        <v>2140</v>
      </c>
      <c r="J1034" s="554" t="s">
        <v>61</v>
      </c>
      <c r="K1034" s="554" t="s">
        <v>71</v>
      </c>
      <c r="L1034" s="554" t="s">
        <v>2658</v>
      </c>
      <c r="M1034" s="554" t="s">
        <v>6737</v>
      </c>
    </row>
    <row r="1035" spans="1:13" x14ac:dyDescent="0.35">
      <c r="A1035" s="554" t="s">
        <v>6072</v>
      </c>
      <c r="B1035" s="554" t="s">
        <v>2148</v>
      </c>
      <c r="C1035" s="554" t="s">
        <v>2149</v>
      </c>
      <c r="D1035" s="554" t="s">
        <v>1990</v>
      </c>
      <c r="E1035" s="554" t="s">
        <v>61</v>
      </c>
      <c r="F1035" s="554">
        <v>2</v>
      </c>
      <c r="G1035" s="554" t="s">
        <v>2151</v>
      </c>
      <c r="H1035" s="554" t="s">
        <v>1966</v>
      </c>
      <c r="I1035" s="554" t="s">
        <v>2112</v>
      </c>
      <c r="J1035" s="554" t="s">
        <v>1101</v>
      </c>
      <c r="K1035" s="554" t="s">
        <v>1100</v>
      </c>
      <c r="L1035" s="554" t="s">
        <v>2658</v>
      </c>
      <c r="M1035" s="554" t="s">
        <v>6737</v>
      </c>
    </row>
    <row r="1036" spans="1:13" x14ac:dyDescent="0.35">
      <c r="A1036" s="554" t="s">
        <v>6072</v>
      </c>
      <c r="B1036" s="554" t="s">
        <v>2153</v>
      </c>
      <c r="C1036" s="554" t="s">
        <v>2154</v>
      </c>
      <c r="D1036" s="554" t="s">
        <v>1990</v>
      </c>
      <c r="E1036" s="554" t="s">
        <v>1101</v>
      </c>
      <c r="F1036" s="554">
        <v>1</v>
      </c>
      <c r="G1036" s="554" t="s">
        <v>2146</v>
      </c>
      <c r="H1036" s="554" t="s">
        <v>2111</v>
      </c>
      <c r="J1036" s="554" t="s">
        <v>61</v>
      </c>
      <c r="K1036" s="554" t="s">
        <v>1100</v>
      </c>
      <c r="L1036" s="554" t="s">
        <v>2658</v>
      </c>
      <c r="M1036" s="554" t="s">
        <v>6737</v>
      </c>
    </row>
    <row r="1037" spans="1:13" x14ac:dyDescent="0.35">
      <c r="A1037" s="554" t="s">
        <v>6072</v>
      </c>
      <c r="B1037" s="554" t="s">
        <v>2153</v>
      </c>
      <c r="C1037" s="554" t="s">
        <v>2154</v>
      </c>
      <c r="D1037" s="554" t="s">
        <v>1990</v>
      </c>
      <c r="E1037" s="554" t="s">
        <v>1101</v>
      </c>
      <c r="F1037" s="554">
        <v>2</v>
      </c>
      <c r="G1037" s="554" t="s">
        <v>2147</v>
      </c>
      <c r="H1037" s="554" t="s">
        <v>2050</v>
      </c>
      <c r="J1037" s="554" t="s">
        <v>61</v>
      </c>
      <c r="K1037" s="554" t="s">
        <v>1100</v>
      </c>
      <c r="L1037" s="554" t="s">
        <v>2658</v>
      </c>
      <c r="M1037" s="554" t="s">
        <v>6737</v>
      </c>
    </row>
    <row r="1038" spans="1:13" x14ac:dyDescent="0.35">
      <c r="A1038" s="554" t="s">
        <v>6072</v>
      </c>
      <c r="B1038" s="554" t="s">
        <v>2153</v>
      </c>
      <c r="C1038" s="554" t="s">
        <v>2154</v>
      </c>
      <c r="D1038" s="554" t="s">
        <v>1990</v>
      </c>
      <c r="E1038" s="554" t="s">
        <v>61</v>
      </c>
      <c r="F1038" s="554">
        <v>3</v>
      </c>
      <c r="G1038" s="554" t="s">
        <v>2089</v>
      </c>
      <c r="H1038" s="554" t="s">
        <v>2112</v>
      </c>
      <c r="J1038" s="554" t="s">
        <v>1101</v>
      </c>
      <c r="K1038" s="554" t="s">
        <v>1100</v>
      </c>
      <c r="L1038" s="554" t="s">
        <v>2658</v>
      </c>
      <c r="M1038" s="554" t="s">
        <v>6737</v>
      </c>
    </row>
    <row r="1039" spans="1:13" x14ac:dyDescent="0.35">
      <c r="A1039" s="554" t="s">
        <v>6072</v>
      </c>
      <c r="B1039" s="554" t="s">
        <v>2155</v>
      </c>
      <c r="C1039" s="554" t="s">
        <v>2156</v>
      </c>
      <c r="D1039" s="554" t="s">
        <v>1990</v>
      </c>
      <c r="E1039" s="554" t="s">
        <v>61</v>
      </c>
      <c r="F1039" s="554">
        <v>1</v>
      </c>
      <c r="G1039" s="554" t="s">
        <v>1878</v>
      </c>
      <c r="H1039" s="554" t="s">
        <v>2157</v>
      </c>
      <c r="J1039" s="554" t="s">
        <v>1101</v>
      </c>
      <c r="K1039" s="554" t="s">
        <v>592</v>
      </c>
      <c r="L1039" s="554" t="s">
        <v>2658</v>
      </c>
      <c r="M1039" s="554" t="s">
        <v>6735</v>
      </c>
    </row>
    <row r="1040" spans="1:13" x14ac:dyDescent="0.35">
      <c r="A1040" s="554" t="s">
        <v>6072</v>
      </c>
      <c r="B1040" s="554" t="s">
        <v>2155</v>
      </c>
      <c r="C1040" s="554" t="s">
        <v>2156</v>
      </c>
      <c r="D1040" s="554" t="s">
        <v>1990</v>
      </c>
      <c r="E1040" s="554" t="s">
        <v>1101</v>
      </c>
      <c r="F1040" s="554">
        <v>2</v>
      </c>
      <c r="G1040" s="554" t="s">
        <v>2158</v>
      </c>
      <c r="H1040" s="554" t="s">
        <v>2159</v>
      </c>
      <c r="J1040" s="554" t="s">
        <v>61</v>
      </c>
      <c r="K1040" s="554" t="s">
        <v>71</v>
      </c>
      <c r="L1040" s="554" t="s">
        <v>2658</v>
      </c>
      <c r="M1040" s="554" t="s">
        <v>6737</v>
      </c>
    </row>
    <row r="1041" spans="1:13" x14ac:dyDescent="0.35">
      <c r="A1041" s="554" t="s">
        <v>6072</v>
      </c>
      <c r="B1041" s="554" t="s">
        <v>2160</v>
      </c>
      <c r="C1041" s="554" t="s">
        <v>2161</v>
      </c>
      <c r="D1041" s="554" t="s">
        <v>1990</v>
      </c>
      <c r="E1041" s="554" t="s">
        <v>1101</v>
      </c>
      <c r="F1041" s="554">
        <v>1</v>
      </c>
      <c r="G1041" s="554" t="s">
        <v>2162</v>
      </c>
      <c r="H1041" s="554" t="s">
        <v>2163</v>
      </c>
      <c r="J1041" s="554" t="s">
        <v>61</v>
      </c>
      <c r="K1041" s="554" t="s">
        <v>71</v>
      </c>
      <c r="L1041" s="554" t="s">
        <v>2658</v>
      </c>
      <c r="M1041" s="554" t="s">
        <v>6735</v>
      </c>
    </row>
    <row r="1042" spans="1:13" x14ac:dyDescent="0.35">
      <c r="A1042" s="554" t="s">
        <v>6072</v>
      </c>
      <c r="B1042" s="554" t="s">
        <v>2160</v>
      </c>
      <c r="C1042" s="554" t="s">
        <v>2161</v>
      </c>
      <c r="D1042" s="554" t="s">
        <v>1990</v>
      </c>
      <c r="E1042" s="554" t="s">
        <v>1101</v>
      </c>
      <c r="F1042" s="554">
        <v>2</v>
      </c>
      <c r="G1042" s="554" t="s">
        <v>2162</v>
      </c>
      <c r="H1042" s="554" t="s">
        <v>2164</v>
      </c>
      <c r="J1042" s="554" t="s">
        <v>61</v>
      </c>
      <c r="K1042" s="554" t="s">
        <v>73</v>
      </c>
      <c r="L1042" s="554" t="s">
        <v>2658</v>
      </c>
      <c r="M1042" s="554" t="s">
        <v>6735</v>
      </c>
    </row>
    <row r="1043" spans="1:13" x14ac:dyDescent="0.35">
      <c r="A1043" s="554" t="s">
        <v>6072</v>
      </c>
      <c r="B1043" s="554" t="s">
        <v>2160</v>
      </c>
      <c r="C1043" s="554" t="s">
        <v>2161</v>
      </c>
      <c r="D1043" s="554" t="s">
        <v>1990</v>
      </c>
      <c r="E1043" s="554" t="s">
        <v>1101</v>
      </c>
      <c r="F1043" s="554">
        <v>3</v>
      </c>
      <c r="G1043" s="554" t="s">
        <v>2165</v>
      </c>
      <c r="H1043" s="554" t="s">
        <v>2166</v>
      </c>
      <c r="J1043" s="554" t="s">
        <v>61</v>
      </c>
      <c r="K1043" s="554" t="s">
        <v>112</v>
      </c>
      <c r="L1043" s="554" t="s">
        <v>2658</v>
      </c>
      <c r="M1043" s="554" t="s">
        <v>6735</v>
      </c>
    </row>
    <row r="1044" spans="1:13" x14ac:dyDescent="0.35">
      <c r="A1044" s="554" t="s">
        <v>6072</v>
      </c>
      <c r="B1044" s="554" t="s">
        <v>2160</v>
      </c>
      <c r="C1044" s="554" t="s">
        <v>2161</v>
      </c>
      <c r="D1044" s="554" t="s">
        <v>1990</v>
      </c>
      <c r="E1044" s="554" t="s">
        <v>1101</v>
      </c>
      <c r="F1044" s="554">
        <v>4</v>
      </c>
      <c r="G1044" s="554" t="s">
        <v>2167</v>
      </c>
      <c r="H1044" s="554" t="s">
        <v>2168</v>
      </c>
      <c r="J1044" s="554" t="s">
        <v>61</v>
      </c>
      <c r="K1044" s="554" t="s">
        <v>114</v>
      </c>
      <c r="L1044" s="554" t="s">
        <v>2658</v>
      </c>
      <c r="M1044" s="554" t="s">
        <v>6735</v>
      </c>
    </row>
    <row r="1045" spans="1:13" x14ac:dyDescent="0.35">
      <c r="A1045" s="554" t="s">
        <v>6072</v>
      </c>
      <c r="B1045" s="554" t="s">
        <v>2160</v>
      </c>
      <c r="C1045" s="554" t="s">
        <v>2161</v>
      </c>
      <c r="D1045" s="554" t="s">
        <v>1990</v>
      </c>
      <c r="E1045" s="554" t="s">
        <v>61</v>
      </c>
      <c r="F1045" s="554">
        <v>5</v>
      </c>
      <c r="G1045" s="554" t="s">
        <v>2169</v>
      </c>
      <c r="H1045" s="554" t="s">
        <v>2112</v>
      </c>
      <c r="J1045" s="554" t="s">
        <v>1101</v>
      </c>
      <c r="K1045" s="554" t="s">
        <v>1100</v>
      </c>
      <c r="L1045" s="554" t="s">
        <v>2658</v>
      </c>
      <c r="M1045" s="554" t="s">
        <v>6737</v>
      </c>
    </row>
    <row r="1046" spans="1:13" x14ac:dyDescent="0.35">
      <c r="A1046" s="554" t="s">
        <v>6072</v>
      </c>
      <c r="B1046" s="554" t="s">
        <v>2170</v>
      </c>
      <c r="C1046" s="554" t="s">
        <v>2171</v>
      </c>
      <c r="D1046" s="554" t="s">
        <v>2172</v>
      </c>
      <c r="E1046" s="554" t="s">
        <v>1101</v>
      </c>
      <c r="F1046" s="554">
        <v>1</v>
      </c>
      <c r="G1046" s="554" t="s">
        <v>2173</v>
      </c>
      <c r="H1046" s="554" t="s">
        <v>2174</v>
      </c>
      <c r="J1046" s="554" t="s">
        <v>61</v>
      </c>
      <c r="K1046" s="554" t="s">
        <v>145</v>
      </c>
      <c r="L1046" s="554" t="s">
        <v>2658</v>
      </c>
      <c r="M1046" s="554" t="s">
        <v>6735</v>
      </c>
    </row>
    <row r="1047" spans="1:13" x14ac:dyDescent="0.35">
      <c r="A1047" s="554" t="s">
        <v>6072</v>
      </c>
      <c r="B1047" s="554" t="s">
        <v>2170</v>
      </c>
      <c r="C1047" s="554" t="s">
        <v>2171</v>
      </c>
      <c r="D1047" s="554" t="s">
        <v>2172</v>
      </c>
      <c r="E1047" s="554" t="s">
        <v>1101</v>
      </c>
      <c r="F1047" s="554">
        <v>2</v>
      </c>
      <c r="G1047" s="554" t="s">
        <v>2175</v>
      </c>
      <c r="H1047" s="554" t="s">
        <v>2140</v>
      </c>
      <c r="J1047" s="554" t="s">
        <v>61</v>
      </c>
      <c r="K1047" s="554" t="s">
        <v>71</v>
      </c>
      <c r="L1047" s="554" t="s">
        <v>2658</v>
      </c>
      <c r="M1047" s="554" t="s">
        <v>6737</v>
      </c>
    </row>
    <row r="1048" spans="1:13" x14ac:dyDescent="0.35">
      <c r="A1048" s="554" t="s">
        <v>6072</v>
      </c>
      <c r="B1048" s="554" t="s">
        <v>2170</v>
      </c>
      <c r="C1048" s="554" t="s">
        <v>2171</v>
      </c>
      <c r="D1048" s="554" t="s">
        <v>2172</v>
      </c>
      <c r="E1048" s="554" t="s">
        <v>61</v>
      </c>
      <c r="F1048" s="554">
        <v>3</v>
      </c>
      <c r="G1048" s="554" t="s">
        <v>2089</v>
      </c>
      <c r="H1048" s="554" t="s">
        <v>1966</v>
      </c>
      <c r="I1048" s="554" t="s">
        <v>2112</v>
      </c>
      <c r="J1048" s="554" t="s">
        <v>1101</v>
      </c>
      <c r="K1048" s="554" t="s">
        <v>1100</v>
      </c>
      <c r="L1048" s="554" t="s">
        <v>2658</v>
      </c>
      <c r="M1048" s="554" t="s">
        <v>6737</v>
      </c>
    </row>
    <row r="1049" spans="1:13" x14ac:dyDescent="0.35">
      <c r="A1049" s="554" t="s">
        <v>6072</v>
      </c>
      <c r="B1049" s="554" t="s">
        <v>2177</v>
      </c>
      <c r="C1049" s="554" t="s">
        <v>2178</v>
      </c>
      <c r="D1049" s="554" t="s">
        <v>1990</v>
      </c>
      <c r="E1049" s="554" t="s">
        <v>1101</v>
      </c>
      <c r="F1049" s="554">
        <v>1</v>
      </c>
      <c r="G1049" s="554" t="s">
        <v>2179</v>
      </c>
      <c r="H1049" s="554" t="s">
        <v>2140</v>
      </c>
      <c r="J1049" s="554" t="s">
        <v>61</v>
      </c>
      <c r="K1049" s="554" t="s">
        <v>71</v>
      </c>
      <c r="L1049" s="554" t="s">
        <v>2658</v>
      </c>
      <c r="M1049" s="554" t="s">
        <v>6737</v>
      </c>
    </row>
    <row r="1050" spans="1:13" x14ac:dyDescent="0.35">
      <c r="A1050" s="554" t="s">
        <v>6072</v>
      </c>
      <c r="B1050" s="554" t="s">
        <v>2177</v>
      </c>
      <c r="C1050" s="554" t="s">
        <v>2178</v>
      </c>
      <c r="D1050" s="554" t="s">
        <v>1990</v>
      </c>
      <c r="E1050" s="554" t="s">
        <v>61</v>
      </c>
      <c r="F1050" s="554">
        <v>2</v>
      </c>
      <c r="G1050" s="554" t="s">
        <v>2089</v>
      </c>
      <c r="H1050" s="554" t="s">
        <v>1966</v>
      </c>
      <c r="I1050" s="554" t="s">
        <v>2112</v>
      </c>
      <c r="J1050" s="554" t="s">
        <v>1101</v>
      </c>
      <c r="K1050" s="554" t="s">
        <v>1100</v>
      </c>
      <c r="L1050" s="554" t="s">
        <v>2658</v>
      </c>
      <c r="M1050" s="554" t="s">
        <v>6737</v>
      </c>
    </row>
    <row r="1051" spans="1:13" x14ac:dyDescent="0.35">
      <c r="A1051" s="554" t="s">
        <v>6072</v>
      </c>
      <c r="B1051" s="554" t="s">
        <v>2180</v>
      </c>
      <c r="C1051" s="554" t="s">
        <v>2181</v>
      </c>
      <c r="D1051" s="554" t="s">
        <v>2182</v>
      </c>
      <c r="E1051" s="554" t="s">
        <v>61</v>
      </c>
      <c r="F1051" s="554">
        <v>1</v>
      </c>
      <c r="G1051" s="554" t="s">
        <v>2183</v>
      </c>
      <c r="H1051" s="554" t="s">
        <v>2184</v>
      </c>
      <c r="J1051" s="554" t="s">
        <v>1101</v>
      </c>
      <c r="K1051" s="554" t="s">
        <v>601</v>
      </c>
      <c r="L1051" s="554" t="s">
        <v>2658</v>
      </c>
      <c r="M1051" s="554" t="s">
        <v>6735</v>
      </c>
    </row>
    <row r="1052" spans="1:13" x14ac:dyDescent="0.35">
      <c r="A1052" s="554" t="s">
        <v>6072</v>
      </c>
      <c r="B1052" s="554" t="s">
        <v>2180</v>
      </c>
      <c r="C1052" s="554" t="s">
        <v>2181</v>
      </c>
      <c r="D1052" s="554" t="s">
        <v>2182</v>
      </c>
      <c r="E1052" s="554" t="s">
        <v>1101</v>
      </c>
      <c r="F1052" s="554">
        <v>2</v>
      </c>
      <c r="G1052" s="554" t="s">
        <v>2185</v>
      </c>
      <c r="H1052" s="554" t="s">
        <v>2184</v>
      </c>
      <c r="J1052" s="554" t="s">
        <v>61</v>
      </c>
      <c r="K1052" s="554" t="s">
        <v>601</v>
      </c>
      <c r="L1052" s="554" t="s">
        <v>2658</v>
      </c>
      <c r="M1052" s="554" t="s">
        <v>6735</v>
      </c>
    </row>
    <row r="1053" spans="1:13" x14ac:dyDescent="0.35">
      <c r="A1053" s="554" t="s">
        <v>6072</v>
      </c>
      <c r="B1053" s="554" t="s">
        <v>2180</v>
      </c>
      <c r="C1053" s="554" t="s">
        <v>2181</v>
      </c>
      <c r="D1053" s="554" t="s">
        <v>2182</v>
      </c>
      <c r="E1053" s="554" t="s">
        <v>1101</v>
      </c>
      <c r="F1053" s="554">
        <v>3</v>
      </c>
      <c r="G1053" s="554" t="s">
        <v>2186</v>
      </c>
      <c r="H1053" s="554" t="s">
        <v>2187</v>
      </c>
      <c r="J1053" s="554" t="s">
        <v>61</v>
      </c>
      <c r="K1053" s="554" t="s">
        <v>360</v>
      </c>
      <c r="L1053" s="554" t="s">
        <v>2658</v>
      </c>
      <c r="M1053" s="554" t="s">
        <v>6735</v>
      </c>
    </row>
    <row r="1054" spans="1:13" x14ac:dyDescent="0.35">
      <c r="A1054" s="554" t="s">
        <v>6072</v>
      </c>
      <c r="B1054" s="554" t="s">
        <v>2180</v>
      </c>
      <c r="C1054" s="554" t="s">
        <v>2181</v>
      </c>
      <c r="D1054" s="554" t="s">
        <v>2182</v>
      </c>
      <c r="E1054" s="554" t="s">
        <v>1101</v>
      </c>
      <c r="F1054" s="554">
        <v>4</v>
      </c>
      <c r="G1054" s="554" t="s">
        <v>1952</v>
      </c>
      <c r="H1054" s="554" t="s">
        <v>1966</v>
      </c>
      <c r="J1054" s="554" t="s">
        <v>61</v>
      </c>
      <c r="K1054" s="554" t="s">
        <v>1100</v>
      </c>
      <c r="L1054" s="554" t="s">
        <v>2658</v>
      </c>
      <c r="M1054" s="554" t="s">
        <v>6737</v>
      </c>
    </row>
    <row r="1055" spans="1:13" x14ac:dyDescent="0.35">
      <c r="A1055" s="554" t="s">
        <v>6072</v>
      </c>
      <c r="B1055" s="554" t="s">
        <v>2188</v>
      </c>
      <c r="C1055" s="554" t="s">
        <v>2189</v>
      </c>
      <c r="D1055" s="554" t="s">
        <v>2182</v>
      </c>
      <c r="E1055" s="554" t="s">
        <v>61</v>
      </c>
      <c r="F1055" s="554">
        <v>1</v>
      </c>
      <c r="G1055" s="554" t="s">
        <v>2190</v>
      </c>
      <c r="H1055" s="554" t="s">
        <v>2191</v>
      </c>
      <c r="J1055" s="554" t="s">
        <v>1101</v>
      </c>
      <c r="K1055" s="554" t="s">
        <v>605</v>
      </c>
      <c r="L1055" s="554" t="s">
        <v>2658</v>
      </c>
      <c r="M1055" s="554" t="s">
        <v>6735</v>
      </c>
    </row>
    <row r="1056" spans="1:13" x14ac:dyDescent="0.35">
      <c r="A1056" s="554" t="s">
        <v>6072</v>
      </c>
      <c r="B1056" s="554" t="s">
        <v>2188</v>
      </c>
      <c r="C1056" s="554" t="s">
        <v>2189</v>
      </c>
      <c r="D1056" s="554" t="s">
        <v>2182</v>
      </c>
      <c r="E1056" s="554" t="s">
        <v>1101</v>
      </c>
      <c r="F1056" s="554">
        <v>2</v>
      </c>
      <c r="G1056" s="554" t="s">
        <v>2192</v>
      </c>
      <c r="H1056" s="554" t="s">
        <v>2191</v>
      </c>
      <c r="J1056" s="554" t="s">
        <v>61</v>
      </c>
      <c r="K1056" s="554" t="s">
        <v>605</v>
      </c>
      <c r="L1056" s="554" t="s">
        <v>2658</v>
      </c>
      <c r="M1056" s="554" t="s">
        <v>6735</v>
      </c>
    </row>
    <row r="1057" spans="1:13" x14ac:dyDescent="0.35">
      <c r="A1057" s="554" t="s">
        <v>6072</v>
      </c>
      <c r="B1057" s="554" t="s">
        <v>2188</v>
      </c>
      <c r="C1057" s="554" t="s">
        <v>2189</v>
      </c>
      <c r="D1057" s="554" t="s">
        <v>2182</v>
      </c>
      <c r="E1057" s="554" t="s">
        <v>1101</v>
      </c>
      <c r="F1057" s="554">
        <v>3</v>
      </c>
      <c r="G1057" s="554" t="s">
        <v>2186</v>
      </c>
      <c r="H1057" s="554" t="s">
        <v>2187</v>
      </c>
      <c r="J1057" s="554" t="s">
        <v>61</v>
      </c>
      <c r="K1057" s="554" t="s">
        <v>360</v>
      </c>
      <c r="L1057" s="554" t="s">
        <v>2658</v>
      </c>
      <c r="M1057" s="554" t="s">
        <v>6735</v>
      </c>
    </row>
    <row r="1058" spans="1:13" x14ac:dyDescent="0.35">
      <c r="A1058" s="554" t="s">
        <v>6072</v>
      </c>
      <c r="B1058" s="554" t="s">
        <v>2188</v>
      </c>
      <c r="C1058" s="554" t="s">
        <v>2189</v>
      </c>
      <c r="D1058" s="554" t="s">
        <v>2182</v>
      </c>
      <c r="E1058" s="554" t="s">
        <v>1101</v>
      </c>
      <c r="F1058" s="554">
        <v>4</v>
      </c>
      <c r="G1058" s="554" t="s">
        <v>1952</v>
      </c>
      <c r="H1058" s="554" t="s">
        <v>1966</v>
      </c>
      <c r="J1058" s="554" t="s">
        <v>61</v>
      </c>
      <c r="K1058" s="554" t="s">
        <v>1100</v>
      </c>
      <c r="L1058" s="554" t="s">
        <v>2658</v>
      </c>
      <c r="M1058" s="554" t="s">
        <v>6737</v>
      </c>
    </row>
    <row r="1059" spans="1:13" x14ac:dyDescent="0.35">
      <c r="A1059" s="554" t="s">
        <v>6072</v>
      </c>
      <c r="B1059" s="554" t="s">
        <v>2193</v>
      </c>
      <c r="C1059" s="554" t="s">
        <v>2194</v>
      </c>
      <c r="D1059" s="554" t="s">
        <v>2182</v>
      </c>
      <c r="E1059" s="554" t="s">
        <v>61</v>
      </c>
      <c r="F1059" s="554">
        <v>1</v>
      </c>
      <c r="G1059" s="554" t="s">
        <v>2195</v>
      </c>
      <c r="H1059" s="554" t="s">
        <v>2196</v>
      </c>
      <c r="J1059" s="554" t="s">
        <v>1101</v>
      </c>
      <c r="K1059" s="554" t="s">
        <v>603</v>
      </c>
      <c r="L1059" s="554" t="s">
        <v>2658</v>
      </c>
      <c r="M1059" s="554" t="s">
        <v>6735</v>
      </c>
    </row>
    <row r="1060" spans="1:13" x14ac:dyDescent="0.35">
      <c r="A1060" s="554" t="s">
        <v>6072</v>
      </c>
      <c r="B1060" s="554" t="s">
        <v>2193</v>
      </c>
      <c r="C1060" s="554" t="s">
        <v>2194</v>
      </c>
      <c r="D1060" s="554" t="s">
        <v>2182</v>
      </c>
      <c r="E1060" s="554" t="s">
        <v>1101</v>
      </c>
      <c r="F1060" s="554">
        <v>2</v>
      </c>
      <c r="G1060" s="554" t="s">
        <v>2197</v>
      </c>
      <c r="H1060" s="554" t="s">
        <v>2196</v>
      </c>
      <c r="J1060" s="554" t="s">
        <v>61</v>
      </c>
      <c r="K1060" s="554" t="s">
        <v>603</v>
      </c>
      <c r="L1060" s="554" t="s">
        <v>2658</v>
      </c>
      <c r="M1060" s="554" t="s">
        <v>6735</v>
      </c>
    </row>
    <row r="1061" spans="1:13" x14ac:dyDescent="0.35">
      <c r="A1061" s="554" t="s">
        <v>6072</v>
      </c>
      <c r="B1061" s="554" t="s">
        <v>2193</v>
      </c>
      <c r="C1061" s="554" t="s">
        <v>2194</v>
      </c>
      <c r="D1061" s="554" t="s">
        <v>2182</v>
      </c>
      <c r="E1061" s="554" t="s">
        <v>1101</v>
      </c>
      <c r="F1061" s="554">
        <v>3</v>
      </c>
      <c r="G1061" s="554" t="s">
        <v>2186</v>
      </c>
      <c r="H1061" s="554" t="s">
        <v>2187</v>
      </c>
      <c r="J1061" s="554" t="s">
        <v>61</v>
      </c>
      <c r="K1061" s="554" t="s">
        <v>360</v>
      </c>
      <c r="L1061" s="554" t="s">
        <v>2658</v>
      </c>
      <c r="M1061" s="554" t="s">
        <v>6735</v>
      </c>
    </row>
    <row r="1062" spans="1:13" x14ac:dyDescent="0.35">
      <c r="A1062" s="554" t="s">
        <v>6072</v>
      </c>
      <c r="B1062" s="554" t="s">
        <v>2193</v>
      </c>
      <c r="C1062" s="554" t="s">
        <v>2194</v>
      </c>
      <c r="D1062" s="554" t="s">
        <v>2182</v>
      </c>
      <c r="E1062" s="554" t="s">
        <v>61</v>
      </c>
      <c r="F1062" s="554">
        <v>4</v>
      </c>
      <c r="G1062" s="554" t="s">
        <v>2195</v>
      </c>
      <c r="H1062" s="554" t="s">
        <v>2198</v>
      </c>
      <c r="J1062" s="554" t="s">
        <v>1101</v>
      </c>
      <c r="K1062" s="554" t="s">
        <v>610</v>
      </c>
      <c r="L1062" s="554" t="s">
        <v>2658</v>
      </c>
      <c r="M1062" s="554" t="s">
        <v>6735</v>
      </c>
    </row>
    <row r="1063" spans="1:13" x14ac:dyDescent="0.35">
      <c r="A1063" s="554" t="s">
        <v>6072</v>
      </c>
      <c r="B1063" s="554" t="s">
        <v>2193</v>
      </c>
      <c r="C1063" s="554" t="s">
        <v>2194</v>
      </c>
      <c r="D1063" s="554" t="s">
        <v>2182</v>
      </c>
      <c r="E1063" s="554" t="s">
        <v>1101</v>
      </c>
      <c r="F1063" s="554">
        <v>5</v>
      </c>
      <c r="G1063" s="554" t="s">
        <v>2197</v>
      </c>
      <c r="H1063" s="554" t="s">
        <v>2198</v>
      </c>
      <c r="J1063" s="554" t="s">
        <v>61</v>
      </c>
      <c r="K1063" s="554" t="s">
        <v>610</v>
      </c>
      <c r="L1063" s="554" t="s">
        <v>2658</v>
      </c>
      <c r="M1063" s="554" t="s">
        <v>6735</v>
      </c>
    </row>
    <row r="1064" spans="1:13" x14ac:dyDescent="0.35">
      <c r="A1064" s="554" t="s">
        <v>6072</v>
      </c>
      <c r="B1064" s="554" t="s">
        <v>2193</v>
      </c>
      <c r="C1064" s="554" t="s">
        <v>2194</v>
      </c>
      <c r="D1064" s="554" t="s">
        <v>2182</v>
      </c>
      <c r="E1064" s="554" t="s">
        <v>61</v>
      </c>
      <c r="F1064" s="554">
        <v>6</v>
      </c>
      <c r="G1064" s="554" t="s">
        <v>2195</v>
      </c>
      <c r="H1064" s="554" t="s">
        <v>2199</v>
      </c>
      <c r="J1064" s="554" t="s">
        <v>1101</v>
      </c>
      <c r="K1064" s="554" t="s">
        <v>612</v>
      </c>
      <c r="L1064" s="554" t="s">
        <v>2658</v>
      </c>
      <c r="M1064" s="554" t="s">
        <v>6735</v>
      </c>
    </row>
    <row r="1065" spans="1:13" x14ac:dyDescent="0.35">
      <c r="A1065" s="554" t="s">
        <v>6072</v>
      </c>
      <c r="B1065" s="554" t="s">
        <v>2193</v>
      </c>
      <c r="C1065" s="554" t="s">
        <v>2194</v>
      </c>
      <c r="D1065" s="554" t="s">
        <v>2182</v>
      </c>
      <c r="E1065" s="554" t="s">
        <v>1101</v>
      </c>
      <c r="F1065" s="554">
        <v>7</v>
      </c>
      <c r="G1065" s="554" t="s">
        <v>2197</v>
      </c>
      <c r="H1065" s="554" t="s">
        <v>2199</v>
      </c>
      <c r="J1065" s="554" t="s">
        <v>61</v>
      </c>
      <c r="K1065" s="554" t="s">
        <v>612</v>
      </c>
      <c r="L1065" s="554" t="s">
        <v>2658</v>
      </c>
      <c r="M1065" s="554" t="s">
        <v>6735</v>
      </c>
    </row>
    <row r="1066" spans="1:13" x14ac:dyDescent="0.35">
      <c r="A1066" s="554" t="s">
        <v>6072</v>
      </c>
      <c r="B1066" s="554" t="s">
        <v>2193</v>
      </c>
      <c r="C1066" s="554" t="s">
        <v>2194</v>
      </c>
      <c r="D1066" s="554" t="s">
        <v>2182</v>
      </c>
      <c r="E1066" s="554" t="s">
        <v>61</v>
      </c>
      <c r="F1066" s="554">
        <v>8</v>
      </c>
      <c r="G1066" s="554" t="s">
        <v>2195</v>
      </c>
      <c r="H1066" s="554" t="s">
        <v>2200</v>
      </c>
      <c r="J1066" s="554" t="s">
        <v>1101</v>
      </c>
      <c r="K1066" s="554" t="s">
        <v>607</v>
      </c>
      <c r="L1066" s="554" t="s">
        <v>2658</v>
      </c>
      <c r="M1066" s="554" t="s">
        <v>6735</v>
      </c>
    </row>
    <row r="1067" spans="1:13" x14ac:dyDescent="0.35">
      <c r="A1067" s="554" t="s">
        <v>6072</v>
      </c>
      <c r="B1067" s="554" t="s">
        <v>2193</v>
      </c>
      <c r="C1067" s="554" t="s">
        <v>2194</v>
      </c>
      <c r="D1067" s="554" t="s">
        <v>2182</v>
      </c>
      <c r="E1067" s="554" t="s">
        <v>1101</v>
      </c>
      <c r="F1067" s="554">
        <v>9</v>
      </c>
      <c r="G1067" s="554" t="s">
        <v>2197</v>
      </c>
      <c r="H1067" s="554" t="s">
        <v>2200</v>
      </c>
      <c r="J1067" s="554" t="s">
        <v>61</v>
      </c>
      <c r="K1067" s="554" t="s">
        <v>607</v>
      </c>
      <c r="L1067" s="554" t="s">
        <v>2658</v>
      </c>
      <c r="M1067" s="554" t="s">
        <v>6735</v>
      </c>
    </row>
    <row r="1068" spans="1:13" x14ac:dyDescent="0.35">
      <c r="A1068" s="554" t="s">
        <v>6072</v>
      </c>
      <c r="B1068" s="554" t="s">
        <v>2193</v>
      </c>
      <c r="C1068" s="554" t="s">
        <v>2194</v>
      </c>
      <c r="D1068" s="554" t="s">
        <v>2182</v>
      </c>
      <c r="E1068" s="554" t="s">
        <v>1101</v>
      </c>
      <c r="F1068" s="554">
        <v>10</v>
      </c>
      <c r="G1068" s="554" t="s">
        <v>1952</v>
      </c>
      <c r="H1068" s="554" t="s">
        <v>1966</v>
      </c>
      <c r="J1068" s="554" t="s">
        <v>61</v>
      </c>
      <c r="K1068" s="554" t="s">
        <v>1100</v>
      </c>
      <c r="L1068" s="554" t="s">
        <v>2658</v>
      </c>
      <c r="M1068" s="554" t="s">
        <v>6737</v>
      </c>
    </row>
    <row r="1069" spans="1:13" x14ac:dyDescent="0.35">
      <c r="A1069" s="554" t="s">
        <v>6072</v>
      </c>
      <c r="B1069" s="554" t="s">
        <v>2201</v>
      </c>
      <c r="C1069" s="554" t="s">
        <v>2202</v>
      </c>
      <c r="D1069" s="554" t="s">
        <v>1990</v>
      </c>
      <c r="E1069" s="554" t="s">
        <v>61</v>
      </c>
      <c r="F1069" s="554">
        <v>1</v>
      </c>
      <c r="G1069" s="554" t="s">
        <v>2203</v>
      </c>
      <c r="H1069" s="554" t="s">
        <v>1966</v>
      </c>
      <c r="J1069" s="554" t="s">
        <v>1101</v>
      </c>
      <c r="K1069" s="554" t="s">
        <v>1100</v>
      </c>
      <c r="L1069" s="554" t="s">
        <v>2658</v>
      </c>
      <c r="M1069" s="554" t="s">
        <v>6737</v>
      </c>
    </row>
    <row r="1070" spans="1:13" x14ac:dyDescent="0.35">
      <c r="A1070" s="554" t="s">
        <v>6072</v>
      </c>
      <c r="B1070" s="554" t="s">
        <v>2201</v>
      </c>
      <c r="C1070" s="554" t="s">
        <v>2202</v>
      </c>
      <c r="D1070" s="554" t="s">
        <v>1990</v>
      </c>
      <c r="E1070" s="554" t="s">
        <v>1101</v>
      </c>
      <c r="F1070" s="554">
        <v>2</v>
      </c>
      <c r="G1070" s="554" t="s">
        <v>2204</v>
      </c>
      <c r="H1070" s="554" t="s">
        <v>1966</v>
      </c>
      <c r="J1070" s="554" t="s">
        <v>61</v>
      </c>
      <c r="K1070" s="554" t="s">
        <v>1100</v>
      </c>
      <c r="L1070" s="554" t="s">
        <v>2658</v>
      </c>
      <c r="M1070" s="554" t="s">
        <v>6737</v>
      </c>
    </row>
    <row r="1071" spans="1:13" x14ac:dyDescent="0.35">
      <c r="A1071" s="554" t="s">
        <v>6072</v>
      </c>
      <c r="B1071" s="554" t="s">
        <v>1920</v>
      </c>
      <c r="C1071" s="554" t="s">
        <v>2205</v>
      </c>
      <c r="D1071" s="554" t="s">
        <v>1990</v>
      </c>
      <c r="E1071" s="554" t="s">
        <v>1101</v>
      </c>
      <c r="F1071" s="554">
        <v>1</v>
      </c>
      <c r="G1071" s="554" t="s">
        <v>1919</v>
      </c>
      <c r="H1071" s="554" t="s">
        <v>1918</v>
      </c>
      <c r="J1071" s="554" t="s">
        <v>61</v>
      </c>
      <c r="K1071" s="554" t="s">
        <v>724</v>
      </c>
      <c r="L1071" s="554" t="s">
        <v>2658</v>
      </c>
      <c r="M1071" s="554" t="s">
        <v>6735</v>
      </c>
    </row>
    <row r="1072" spans="1:13" x14ac:dyDescent="0.35">
      <c r="A1072" s="554" t="s">
        <v>6072</v>
      </c>
      <c r="B1072" s="554" t="s">
        <v>1920</v>
      </c>
      <c r="C1072" s="554" t="s">
        <v>2205</v>
      </c>
      <c r="D1072" s="554" t="s">
        <v>1990</v>
      </c>
      <c r="E1072" s="554" t="s">
        <v>61</v>
      </c>
      <c r="F1072" s="554">
        <v>2</v>
      </c>
      <c r="G1072" s="554" t="s">
        <v>2089</v>
      </c>
      <c r="H1072" s="554" t="s">
        <v>2112</v>
      </c>
      <c r="J1072" s="554" t="s">
        <v>1101</v>
      </c>
      <c r="K1072" s="554" t="s">
        <v>1100</v>
      </c>
      <c r="L1072" s="554" t="s">
        <v>2658</v>
      </c>
      <c r="M1072" s="554" t="s">
        <v>6737</v>
      </c>
    </row>
    <row r="1073" spans="1:13" x14ac:dyDescent="0.35">
      <c r="A1073" s="554" t="s">
        <v>6072</v>
      </c>
      <c r="B1073" s="554" t="s">
        <v>2206</v>
      </c>
      <c r="C1073" s="554" t="s">
        <v>2207</v>
      </c>
      <c r="D1073" s="554" t="s">
        <v>2172</v>
      </c>
      <c r="E1073" s="554" t="s">
        <v>61</v>
      </c>
      <c r="F1073" s="554">
        <v>1</v>
      </c>
      <c r="G1073" s="554" t="s">
        <v>2203</v>
      </c>
      <c r="H1073" s="554" t="s">
        <v>1966</v>
      </c>
      <c r="J1073" s="554" t="s">
        <v>1101</v>
      </c>
      <c r="K1073" s="554" t="s">
        <v>1100</v>
      </c>
      <c r="L1073" s="554" t="s">
        <v>2658</v>
      </c>
      <c r="M1073" s="554" t="s">
        <v>6737</v>
      </c>
    </row>
    <row r="1074" spans="1:13" x14ac:dyDescent="0.35">
      <c r="A1074" s="554" t="s">
        <v>6072</v>
      </c>
      <c r="B1074" s="554" t="s">
        <v>2206</v>
      </c>
      <c r="C1074" s="554" t="s">
        <v>2207</v>
      </c>
      <c r="D1074" s="554" t="s">
        <v>2172</v>
      </c>
      <c r="E1074" s="554" t="s">
        <v>1101</v>
      </c>
      <c r="F1074" s="554">
        <v>2</v>
      </c>
      <c r="G1074" s="554" t="s">
        <v>2208</v>
      </c>
      <c r="H1074" s="554" t="s">
        <v>1966</v>
      </c>
      <c r="J1074" s="554" t="s">
        <v>61</v>
      </c>
      <c r="K1074" s="554" t="s">
        <v>1100</v>
      </c>
      <c r="L1074" s="554" t="s">
        <v>2658</v>
      </c>
      <c r="M1074" s="554" t="s">
        <v>6737</v>
      </c>
    </row>
    <row r="1075" spans="1:13" x14ac:dyDescent="0.35">
      <c r="A1075" s="554" t="s">
        <v>6072</v>
      </c>
      <c r="B1075" s="554" t="s">
        <v>2206</v>
      </c>
      <c r="C1075" s="554" t="s">
        <v>2207</v>
      </c>
      <c r="D1075" s="554" t="s">
        <v>2172</v>
      </c>
      <c r="E1075" s="554" t="s">
        <v>1101</v>
      </c>
      <c r="F1075" s="554">
        <v>3</v>
      </c>
      <c r="G1075" s="554" t="s">
        <v>2209</v>
      </c>
      <c r="H1075" s="554" t="s">
        <v>2170</v>
      </c>
      <c r="J1075" s="554" t="s">
        <v>61</v>
      </c>
      <c r="K1075" s="554" t="s">
        <v>1100</v>
      </c>
      <c r="L1075" s="554" t="s">
        <v>2658</v>
      </c>
      <c r="M1075" s="554" t="s">
        <v>6735</v>
      </c>
    </row>
    <row r="1076" spans="1:13" x14ac:dyDescent="0.35">
      <c r="A1076" s="554" t="s">
        <v>6072</v>
      </c>
      <c r="B1076" s="554" t="s">
        <v>2210</v>
      </c>
      <c r="C1076" s="554" t="s">
        <v>2211</v>
      </c>
      <c r="D1076" s="554" t="s">
        <v>1990</v>
      </c>
      <c r="E1076" s="554" t="s">
        <v>61</v>
      </c>
      <c r="F1076" s="554">
        <v>1</v>
      </c>
      <c r="G1076" s="554" t="s">
        <v>2089</v>
      </c>
      <c r="H1076" s="554" t="s">
        <v>2112</v>
      </c>
      <c r="J1076" s="554" t="s">
        <v>1101</v>
      </c>
      <c r="K1076" s="554" t="s">
        <v>1100</v>
      </c>
      <c r="L1076" s="554" t="s">
        <v>2658</v>
      </c>
      <c r="M1076" s="554" t="s">
        <v>6737</v>
      </c>
    </row>
    <row r="1077" spans="1:13" x14ac:dyDescent="0.35">
      <c r="A1077" s="554" t="s">
        <v>6072</v>
      </c>
      <c r="B1077" s="554" t="s">
        <v>2210</v>
      </c>
      <c r="C1077" s="554" t="s">
        <v>2211</v>
      </c>
      <c r="D1077" s="554" t="s">
        <v>1990</v>
      </c>
      <c r="E1077" s="554" t="s">
        <v>61</v>
      </c>
      <c r="F1077" s="554">
        <v>2</v>
      </c>
      <c r="G1077" s="554" t="s">
        <v>2089</v>
      </c>
      <c r="H1077" s="554" t="s">
        <v>2213</v>
      </c>
      <c r="I1077" s="554" t="s">
        <v>2112</v>
      </c>
      <c r="J1077" s="554" t="s">
        <v>1101</v>
      </c>
      <c r="K1077" s="554" t="s">
        <v>1100</v>
      </c>
      <c r="L1077" s="554" t="s">
        <v>2658</v>
      </c>
      <c r="M1077" s="554" t="s">
        <v>6737</v>
      </c>
    </row>
    <row r="1078" spans="1:13" x14ac:dyDescent="0.35">
      <c r="A1078" s="554" t="s">
        <v>6072</v>
      </c>
      <c r="B1078" s="554" t="s">
        <v>2210</v>
      </c>
      <c r="C1078" s="554" t="s">
        <v>2211</v>
      </c>
      <c r="D1078" s="554" t="s">
        <v>1990</v>
      </c>
      <c r="E1078" s="554" t="s">
        <v>1101</v>
      </c>
      <c r="F1078" s="554">
        <v>3</v>
      </c>
      <c r="G1078" s="554" t="s">
        <v>2204</v>
      </c>
      <c r="H1078" s="554" t="s">
        <v>2213</v>
      </c>
      <c r="J1078" s="554" t="s">
        <v>61</v>
      </c>
      <c r="K1078" s="554" t="s">
        <v>1100</v>
      </c>
      <c r="L1078" s="554" t="s">
        <v>2658</v>
      </c>
      <c r="M1078" s="554" t="s">
        <v>6737</v>
      </c>
    </row>
    <row r="1079" spans="1:13" x14ac:dyDescent="0.35">
      <c r="A1079" s="554" t="s">
        <v>6072</v>
      </c>
      <c r="B1079" s="554" t="s">
        <v>2214</v>
      </c>
      <c r="C1079" s="554" t="s">
        <v>2215</v>
      </c>
      <c r="D1079" s="554" t="s">
        <v>1990</v>
      </c>
      <c r="E1079" s="554" t="s">
        <v>1101</v>
      </c>
      <c r="F1079" s="554">
        <v>1</v>
      </c>
      <c r="G1079" s="554" t="s">
        <v>2069</v>
      </c>
      <c r="H1079" s="554" t="s">
        <v>1966</v>
      </c>
      <c r="J1079" s="554" t="s">
        <v>61</v>
      </c>
      <c r="K1079" s="554" t="s">
        <v>1100</v>
      </c>
      <c r="L1079" s="554" t="s">
        <v>2658</v>
      </c>
      <c r="M1079" s="554" t="s">
        <v>6737</v>
      </c>
    </row>
    <row r="1080" spans="1:13" x14ac:dyDescent="0.35">
      <c r="A1080" s="554" t="s">
        <v>6072</v>
      </c>
      <c r="B1080" s="554" t="s">
        <v>2214</v>
      </c>
      <c r="C1080" s="554" t="s">
        <v>2215</v>
      </c>
      <c r="D1080" s="554" t="s">
        <v>1990</v>
      </c>
      <c r="E1080" s="554" t="s">
        <v>61</v>
      </c>
      <c r="F1080" s="554">
        <v>2</v>
      </c>
      <c r="G1080" s="554" t="s">
        <v>1992</v>
      </c>
      <c r="H1080" s="554" t="s">
        <v>2112</v>
      </c>
      <c r="J1080" s="554" t="s">
        <v>1101</v>
      </c>
      <c r="K1080" s="554" t="s">
        <v>1100</v>
      </c>
      <c r="L1080" s="554" t="s">
        <v>2658</v>
      </c>
      <c r="M1080" s="554" t="s">
        <v>6737</v>
      </c>
    </row>
    <row r="1081" spans="1:13" x14ac:dyDescent="0.35">
      <c r="A1081" s="554" t="s">
        <v>6072</v>
      </c>
      <c r="B1081" s="554" t="s">
        <v>1339</v>
      </c>
      <c r="C1081" s="554" t="s">
        <v>2216</v>
      </c>
      <c r="D1081" s="554" t="s">
        <v>1990</v>
      </c>
      <c r="E1081" s="554" t="s">
        <v>1101</v>
      </c>
      <c r="F1081" s="554">
        <v>1</v>
      </c>
      <c r="G1081" s="554" t="s">
        <v>2217</v>
      </c>
      <c r="H1081" s="554" t="s">
        <v>1334</v>
      </c>
      <c r="J1081" s="554" t="s">
        <v>61</v>
      </c>
      <c r="K1081" s="554" t="s">
        <v>1100</v>
      </c>
      <c r="L1081" s="554" t="s">
        <v>2658</v>
      </c>
      <c r="M1081" s="554" t="s">
        <v>6735</v>
      </c>
    </row>
    <row r="1082" spans="1:13" x14ac:dyDescent="0.35">
      <c r="A1082" s="554" t="s">
        <v>6072</v>
      </c>
      <c r="B1082" s="554" t="s">
        <v>1339</v>
      </c>
      <c r="C1082" s="554" t="s">
        <v>2216</v>
      </c>
      <c r="D1082" s="554" t="s">
        <v>1990</v>
      </c>
      <c r="E1082" s="554" t="s">
        <v>1101</v>
      </c>
      <c r="F1082" s="554">
        <v>2</v>
      </c>
      <c r="G1082" s="554" t="s">
        <v>2218</v>
      </c>
      <c r="H1082" s="554" t="s">
        <v>1966</v>
      </c>
      <c r="J1082" s="554" t="s">
        <v>61</v>
      </c>
      <c r="K1082" s="554" t="s">
        <v>1100</v>
      </c>
      <c r="L1082" s="554" t="s">
        <v>2658</v>
      </c>
      <c r="M1082" s="554" t="s">
        <v>6737</v>
      </c>
    </row>
    <row r="1083" spans="1:13" x14ac:dyDescent="0.35">
      <c r="A1083" s="554" t="s">
        <v>6072</v>
      </c>
      <c r="B1083" s="554" t="s">
        <v>1339</v>
      </c>
      <c r="C1083" s="554" t="s">
        <v>2216</v>
      </c>
      <c r="D1083" s="554" t="s">
        <v>1990</v>
      </c>
      <c r="E1083" s="554" t="s">
        <v>61</v>
      </c>
      <c r="F1083" s="554">
        <v>3</v>
      </c>
      <c r="G1083" s="554" t="s">
        <v>2089</v>
      </c>
      <c r="H1083" s="554" t="s">
        <v>1966</v>
      </c>
      <c r="J1083" s="554" t="s">
        <v>1101</v>
      </c>
      <c r="K1083" s="554" t="s">
        <v>1100</v>
      </c>
      <c r="L1083" s="554" t="s">
        <v>2658</v>
      </c>
      <c r="M1083" s="554" t="s">
        <v>6737</v>
      </c>
    </row>
    <row r="1084" spans="1:13" x14ac:dyDescent="0.35">
      <c r="A1084" s="554" t="s">
        <v>6072</v>
      </c>
      <c r="B1084" s="554" t="s">
        <v>1892</v>
      </c>
      <c r="C1084" s="554" t="s">
        <v>2219</v>
      </c>
      <c r="D1084" s="554" t="s">
        <v>1990</v>
      </c>
      <c r="E1084" s="554" t="s">
        <v>1101</v>
      </c>
      <c r="F1084" s="554">
        <v>1</v>
      </c>
      <c r="G1084" s="554" t="s">
        <v>1891</v>
      </c>
      <c r="H1084" s="554" t="s">
        <v>1889</v>
      </c>
      <c r="J1084" s="554" t="s">
        <v>61</v>
      </c>
      <c r="K1084" s="554" t="s">
        <v>927</v>
      </c>
      <c r="L1084" s="554" t="s">
        <v>2658</v>
      </c>
      <c r="M1084" s="554" t="s">
        <v>6735</v>
      </c>
    </row>
    <row r="1085" spans="1:13" x14ac:dyDescent="0.35">
      <c r="A1085" s="554" t="s">
        <v>6072</v>
      </c>
      <c r="B1085" s="554" t="s">
        <v>1892</v>
      </c>
      <c r="C1085" s="554" t="s">
        <v>2219</v>
      </c>
      <c r="D1085" s="554" t="s">
        <v>1990</v>
      </c>
      <c r="E1085" s="554" t="s">
        <v>61</v>
      </c>
      <c r="F1085" s="554">
        <v>2</v>
      </c>
      <c r="G1085" s="554" t="s">
        <v>2089</v>
      </c>
      <c r="H1085" s="554" t="s">
        <v>2112</v>
      </c>
      <c r="J1085" s="554" t="s">
        <v>1101</v>
      </c>
      <c r="K1085" s="554" t="s">
        <v>1100</v>
      </c>
      <c r="L1085" s="554" t="s">
        <v>2658</v>
      </c>
      <c r="M1085" s="554" t="s">
        <v>6737</v>
      </c>
    </row>
    <row r="1086" spans="1:13" x14ac:dyDescent="0.35">
      <c r="A1086" s="554" t="s">
        <v>6072</v>
      </c>
      <c r="B1086" s="554" t="s">
        <v>1798</v>
      </c>
      <c r="C1086" s="554" t="s">
        <v>2220</v>
      </c>
      <c r="D1086" s="554" t="s">
        <v>1990</v>
      </c>
      <c r="E1086" s="554" t="s">
        <v>1101</v>
      </c>
      <c r="F1086" s="554">
        <v>1</v>
      </c>
      <c r="G1086" s="554" t="s">
        <v>1797</v>
      </c>
      <c r="H1086" s="554" t="s">
        <v>1795</v>
      </c>
      <c r="J1086" s="554" t="s">
        <v>61</v>
      </c>
      <c r="K1086" s="554" t="s">
        <v>712</v>
      </c>
      <c r="L1086" s="554" t="s">
        <v>2658</v>
      </c>
      <c r="M1086" s="554" t="s">
        <v>6735</v>
      </c>
    </row>
    <row r="1087" spans="1:13" x14ac:dyDescent="0.35">
      <c r="A1087" s="554" t="s">
        <v>6072</v>
      </c>
      <c r="B1087" s="554" t="s">
        <v>1798</v>
      </c>
      <c r="C1087" s="554" t="s">
        <v>2220</v>
      </c>
      <c r="D1087" s="554" t="s">
        <v>1990</v>
      </c>
      <c r="E1087" s="554" t="s">
        <v>1101</v>
      </c>
      <c r="F1087" s="554">
        <v>2</v>
      </c>
      <c r="G1087" s="554" t="s">
        <v>1797</v>
      </c>
      <c r="H1087" s="554" t="s">
        <v>1809</v>
      </c>
      <c r="J1087" s="554" t="s">
        <v>61</v>
      </c>
      <c r="K1087" s="554" t="s">
        <v>727</v>
      </c>
      <c r="L1087" s="554" t="s">
        <v>2658</v>
      </c>
      <c r="M1087" s="554" t="s">
        <v>6735</v>
      </c>
    </row>
    <row r="1088" spans="1:13" x14ac:dyDescent="0.35">
      <c r="A1088" s="554" t="s">
        <v>6072</v>
      </c>
      <c r="B1088" s="554" t="s">
        <v>1798</v>
      </c>
      <c r="C1088" s="554" t="s">
        <v>2220</v>
      </c>
      <c r="D1088" s="554" t="s">
        <v>1990</v>
      </c>
      <c r="E1088" s="554" t="s">
        <v>1101</v>
      </c>
      <c r="F1088" s="554">
        <v>3</v>
      </c>
      <c r="G1088" s="554" t="s">
        <v>1797</v>
      </c>
      <c r="H1088" s="554" t="s">
        <v>1813</v>
      </c>
      <c r="J1088" s="554" t="s">
        <v>61</v>
      </c>
      <c r="K1088" s="554" t="s">
        <v>729</v>
      </c>
      <c r="L1088" s="554" t="s">
        <v>2658</v>
      </c>
      <c r="M1088" s="554" t="s">
        <v>6735</v>
      </c>
    </row>
    <row r="1089" spans="1:13" x14ac:dyDescent="0.35">
      <c r="A1089" s="554" t="s">
        <v>6072</v>
      </c>
      <c r="B1089" s="554" t="s">
        <v>1798</v>
      </c>
      <c r="C1089" s="554" t="s">
        <v>2220</v>
      </c>
      <c r="D1089" s="554" t="s">
        <v>1990</v>
      </c>
      <c r="E1089" s="554" t="s">
        <v>1101</v>
      </c>
      <c r="F1089" s="554">
        <v>4</v>
      </c>
      <c r="G1089" s="554" t="s">
        <v>1797</v>
      </c>
      <c r="H1089" s="554" t="s">
        <v>1827</v>
      </c>
      <c r="J1089" s="554" t="s">
        <v>61</v>
      </c>
      <c r="K1089" s="554" t="s">
        <v>759</v>
      </c>
      <c r="L1089" s="554" t="s">
        <v>2658</v>
      </c>
      <c r="M1089" s="554" t="s">
        <v>6735</v>
      </c>
    </row>
    <row r="1090" spans="1:13" x14ac:dyDescent="0.35">
      <c r="A1090" s="554" t="s">
        <v>6072</v>
      </c>
      <c r="B1090" s="554" t="s">
        <v>1798</v>
      </c>
      <c r="C1090" s="554" t="s">
        <v>2220</v>
      </c>
      <c r="D1090" s="554" t="s">
        <v>1990</v>
      </c>
      <c r="E1090" s="554" t="s">
        <v>1101</v>
      </c>
      <c r="F1090" s="554">
        <v>5</v>
      </c>
      <c r="G1090" s="554" t="s">
        <v>1797</v>
      </c>
      <c r="H1090" s="554" t="s">
        <v>2221</v>
      </c>
      <c r="J1090" s="554" t="s">
        <v>61</v>
      </c>
      <c r="K1090" s="554" t="s">
        <v>369</v>
      </c>
      <c r="L1090" s="554" t="s">
        <v>2658</v>
      </c>
      <c r="M1090" s="554" t="s">
        <v>6735</v>
      </c>
    </row>
    <row r="1091" spans="1:13" x14ac:dyDescent="0.35">
      <c r="A1091" s="554" t="s">
        <v>6072</v>
      </c>
      <c r="B1091" s="554" t="s">
        <v>1798</v>
      </c>
      <c r="C1091" s="554" t="s">
        <v>2220</v>
      </c>
      <c r="D1091" s="554" t="s">
        <v>1990</v>
      </c>
      <c r="E1091" s="554" t="s">
        <v>1101</v>
      </c>
      <c r="F1091" s="554">
        <v>6</v>
      </c>
      <c r="G1091" s="554" t="s">
        <v>1797</v>
      </c>
      <c r="H1091" s="554" t="s">
        <v>2222</v>
      </c>
      <c r="J1091" s="554" t="s">
        <v>61</v>
      </c>
      <c r="K1091" s="554" t="s">
        <v>371</v>
      </c>
      <c r="L1091" s="554" t="s">
        <v>2658</v>
      </c>
      <c r="M1091" s="554" t="s">
        <v>6735</v>
      </c>
    </row>
    <row r="1092" spans="1:13" x14ac:dyDescent="0.35">
      <c r="A1092" s="554" t="s">
        <v>6072</v>
      </c>
      <c r="B1092" s="554" t="s">
        <v>1798</v>
      </c>
      <c r="C1092" s="554" t="s">
        <v>2220</v>
      </c>
      <c r="D1092" s="554" t="s">
        <v>1990</v>
      </c>
      <c r="E1092" s="554" t="s">
        <v>1101</v>
      </c>
      <c r="F1092" s="554">
        <v>7</v>
      </c>
      <c r="G1092" s="554" t="s">
        <v>1797</v>
      </c>
      <c r="H1092" s="554" t="s">
        <v>2223</v>
      </c>
      <c r="J1092" s="554" t="s">
        <v>61</v>
      </c>
      <c r="K1092" s="554" t="s">
        <v>379</v>
      </c>
      <c r="L1092" s="554" t="s">
        <v>2658</v>
      </c>
      <c r="M1092" s="554" t="s">
        <v>6735</v>
      </c>
    </row>
    <row r="1093" spans="1:13" x14ac:dyDescent="0.35">
      <c r="A1093" s="554" t="s">
        <v>6072</v>
      </c>
      <c r="B1093" s="554" t="s">
        <v>1798</v>
      </c>
      <c r="C1093" s="554" t="s">
        <v>2220</v>
      </c>
      <c r="D1093" s="554" t="s">
        <v>1990</v>
      </c>
      <c r="E1093" s="554" t="s">
        <v>1101</v>
      </c>
      <c r="F1093" s="554">
        <v>8</v>
      </c>
      <c r="G1093" s="554" t="s">
        <v>1797</v>
      </c>
      <c r="H1093" s="554" t="s">
        <v>2224</v>
      </c>
      <c r="J1093" s="554" t="s">
        <v>61</v>
      </c>
      <c r="K1093" s="554" t="s">
        <v>386</v>
      </c>
      <c r="L1093" s="554" t="s">
        <v>2658</v>
      </c>
      <c r="M1093" s="554" t="s">
        <v>6735</v>
      </c>
    </row>
    <row r="1094" spans="1:13" x14ac:dyDescent="0.35">
      <c r="A1094" s="554" t="s">
        <v>6072</v>
      </c>
      <c r="B1094" s="554" t="s">
        <v>1798</v>
      </c>
      <c r="C1094" s="554" t="s">
        <v>2220</v>
      </c>
      <c r="D1094" s="554" t="s">
        <v>1990</v>
      </c>
      <c r="E1094" s="554" t="s">
        <v>1101</v>
      </c>
      <c r="F1094" s="554">
        <v>9</v>
      </c>
      <c r="G1094" s="554" t="s">
        <v>1797</v>
      </c>
      <c r="H1094" s="554" t="s">
        <v>2225</v>
      </c>
      <c r="J1094" s="554" t="s">
        <v>61</v>
      </c>
      <c r="K1094" s="554" t="s">
        <v>620</v>
      </c>
      <c r="L1094" s="554" t="s">
        <v>2658</v>
      </c>
      <c r="M1094" s="554" t="s">
        <v>6735</v>
      </c>
    </row>
    <row r="1095" spans="1:13" x14ac:dyDescent="0.35">
      <c r="A1095" s="554" t="s">
        <v>6072</v>
      </c>
      <c r="B1095" s="554" t="s">
        <v>1798</v>
      </c>
      <c r="C1095" s="554" t="s">
        <v>2220</v>
      </c>
      <c r="D1095" s="554" t="s">
        <v>1990</v>
      </c>
      <c r="E1095" s="554" t="s">
        <v>1101</v>
      </c>
      <c r="F1095" s="554">
        <v>10</v>
      </c>
      <c r="G1095" s="554" t="s">
        <v>1797</v>
      </c>
      <c r="H1095" s="554" t="s">
        <v>2226</v>
      </c>
      <c r="J1095" s="554" t="s">
        <v>61</v>
      </c>
      <c r="K1095" s="554" t="s">
        <v>623</v>
      </c>
      <c r="L1095" s="554" t="s">
        <v>2658</v>
      </c>
      <c r="M1095" s="554" t="s">
        <v>6735</v>
      </c>
    </row>
    <row r="1096" spans="1:13" x14ac:dyDescent="0.35">
      <c r="A1096" s="554" t="s">
        <v>6072</v>
      </c>
      <c r="B1096" s="554" t="s">
        <v>1798</v>
      </c>
      <c r="C1096" s="554" t="s">
        <v>2220</v>
      </c>
      <c r="D1096" s="554" t="s">
        <v>1990</v>
      </c>
      <c r="E1096" s="554" t="s">
        <v>1101</v>
      </c>
      <c r="F1096" s="554">
        <v>11</v>
      </c>
      <c r="G1096" s="554" t="s">
        <v>1797</v>
      </c>
      <c r="H1096" s="554" t="s">
        <v>2227</v>
      </c>
      <c r="J1096" s="554" t="s">
        <v>61</v>
      </c>
      <c r="K1096" s="554" t="s">
        <v>627</v>
      </c>
      <c r="L1096" s="554" t="s">
        <v>2658</v>
      </c>
      <c r="M1096" s="554" t="s">
        <v>6735</v>
      </c>
    </row>
    <row r="1097" spans="1:13" x14ac:dyDescent="0.35">
      <c r="A1097" s="554" t="s">
        <v>6072</v>
      </c>
      <c r="B1097" s="554" t="s">
        <v>1798</v>
      </c>
      <c r="C1097" s="554" t="s">
        <v>2220</v>
      </c>
      <c r="D1097" s="554" t="s">
        <v>1990</v>
      </c>
      <c r="E1097" s="554" t="s">
        <v>1101</v>
      </c>
      <c r="F1097" s="554">
        <v>12</v>
      </c>
      <c r="G1097" s="554" t="s">
        <v>1797</v>
      </c>
      <c r="H1097" s="554" t="s">
        <v>2228</v>
      </c>
      <c r="J1097" s="554" t="s">
        <v>61</v>
      </c>
      <c r="K1097" s="554" t="s">
        <v>629</v>
      </c>
      <c r="L1097" s="554" t="s">
        <v>2658</v>
      </c>
      <c r="M1097" s="554" t="s">
        <v>6735</v>
      </c>
    </row>
    <row r="1098" spans="1:13" x14ac:dyDescent="0.35">
      <c r="A1098" s="554" t="s">
        <v>6072</v>
      </c>
      <c r="B1098" s="554" t="s">
        <v>1798</v>
      </c>
      <c r="C1098" s="554" t="s">
        <v>2220</v>
      </c>
      <c r="D1098" s="554" t="s">
        <v>1990</v>
      </c>
      <c r="E1098" s="554" t="s">
        <v>1101</v>
      </c>
      <c r="F1098" s="554">
        <v>13</v>
      </c>
      <c r="G1098" s="554" t="s">
        <v>1797</v>
      </c>
      <c r="H1098" s="554" t="s">
        <v>2229</v>
      </c>
      <c r="J1098" s="554" t="s">
        <v>61</v>
      </c>
      <c r="K1098" s="554" t="s">
        <v>637</v>
      </c>
      <c r="L1098" s="554" t="s">
        <v>2658</v>
      </c>
      <c r="M1098" s="554" t="s">
        <v>6735</v>
      </c>
    </row>
    <row r="1099" spans="1:13" x14ac:dyDescent="0.35">
      <c r="A1099" s="554" t="s">
        <v>6072</v>
      </c>
      <c r="B1099" s="554" t="s">
        <v>1798</v>
      </c>
      <c r="C1099" s="554" t="s">
        <v>2220</v>
      </c>
      <c r="D1099" s="554" t="s">
        <v>1990</v>
      </c>
      <c r="E1099" s="554" t="s">
        <v>1101</v>
      </c>
      <c r="F1099" s="554">
        <v>14</v>
      </c>
      <c r="G1099" s="554" t="s">
        <v>1797</v>
      </c>
      <c r="H1099" s="554" t="s">
        <v>2230</v>
      </c>
      <c r="J1099" s="554" t="s">
        <v>61</v>
      </c>
      <c r="K1099" s="554" t="s">
        <v>639</v>
      </c>
      <c r="L1099" s="554" t="s">
        <v>2658</v>
      </c>
      <c r="M1099" s="554" t="s">
        <v>6735</v>
      </c>
    </row>
    <row r="1100" spans="1:13" x14ac:dyDescent="0.35">
      <c r="A1100" s="554" t="s">
        <v>6072</v>
      </c>
      <c r="B1100" s="554" t="s">
        <v>1798</v>
      </c>
      <c r="C1100" s="554" t="s">
        <v>2220</v>
      </c>
      <c r="D1100" s="554" t="s">
        <v>1990</v>
      </c>
      <c r="E1100" s="554" t="s">
        <v>1101</v>
      </c>
      <c r="F1100" s="554">
        <v>15</v>
      </c>
      <c r="G1100" s="554" t="s">
        <v>1797</v>
      </c>
      <c r="H1100" s="554" t="s">
        <v>2231</v>
      </c>
      <c r="J1100" s="554" t="s">
        <v>61</v>
      </c>
      <c r="K1100" s="554" t="s">
        <v>641</v>
      </c>
      <c r="L1100" s="554" t="s">
        <v>2658</v>
      </c>
      <c r="M1100" s="554" t="s">
        <v>6735</v>
      </c>
    </row>
    <row r="1101" spans="1:13" x14ac:dyDescent="0.35">
      <c r="A1101" s="554" t="s">
        <v>6072</v>
      </c>
      <c r="B1101" s="554" t="s">
        <v>1798</v>
      </c>
      <c r="C1101" s="554" t="s">
        <v>2220</v>
      </c>
      <c r="D1101" s="554" t="s">
        <v>1990</v>
      </c>
      <c r="E1101" s="554" t="s">
        <v>1101</v>
      </c>
      <c r="F1101" s="554">
        <v>16</v>
      </c>
      <c r="G1101" s="554" t="s">
        <v>1797</v>
      </c>
      <c r="H1101" s="554" t="s">
        <v>2232</v>
      </c>
      <c r="J1101" s="554" t="s">
        <v>61</v>
      </c>
      <c r="K1101" s="554" t="s">
        <v>645</v>
      </c>
      <c r="L1101" s="554" t="s">
        <v>2658</v>
      </c>
      <c r="M1101" s="554" t="s">
        <v>6735</v>
      </c>
    </row>
    <row r="1102" spans="1:13" x14ac:dyDescent="0.35">
      <c r="A1102" s="554" t="s">
        <v>6072</v>
      </c>
      <c r="B1102" s="554" t="s">
        <v>1798</v>
      </c>
      <c r="C1102" s="554" t="s">
        <v>2220</v>
      </c>
      <c r="D1102" s="554" t="s">
        <v>1990</v>
      </c>
      <c r="E1102" s="554" t="s">
        <v>1101</v>
      </c>
      <c r="F1102" s="554">
        <v>17</v>
      </c>
      <c r="G1102" s="554" t="s">
        <v>1797</v>
      </c>
      <c r="H1102" s="554" t="s">
        <v>2233</v>
      </c>
      <c r="J1102" s="554" t="s">
        <v>61</v>
      </c>
      <c r="K1102" s="554" t="s">
        <v>643</v>
      </c>
      <c r="L1102" s="554" t="s">
        <v>2658</v>
      </c>
      <c r="M1102" s="554" t="s">
        <v>6735</v>
      </c>
    </row>
    <row r="1103" spans="1:13" x14ac:dyDescent="0.35">
      <c r="A1103" s="554" t="s">
        <v>6072</v>
      </c>
      <c r="B1103" s="554" t="s">
        <v>1798</v>
      </c>
      <c r="C1103" s="554" t="s">
        <v>2220</v>
      </c>
      <c r="D1103" s="554" t="s">
        <v>1990</v>
      </c>
      <c r="E1103" s="554" t="s">
        <v>61</v>
      </c>
      <c r="F1103" s="554">
        <v>18</v>
      </c>
      <c r="G1103" s="554" t="s">
        <v>2089</v>
      </c>
      <c r="H1103" s="554" t="s">
        <v>2112</v>
      </c>
      <c r="J1103" s="554" t="s">
        <v>1101</v>
      </c>
      <c r="K1103" s="554" t="s">
        <v>1100</v>
      </c>
      <c r="L1103" s="554" t="s">
        <v>2658</v>
      </c>
      <c r="M1103" s="554" t="s">
        <v>6737</v>
      </c>
    </row>
    <row r="1104" spans="1:13" x14ac:dyDescent="0.35">
      <c r="A1104" s="554" t="s">
        <v>6072</v>
      </c>
      <c r="B1104" s="554" t="s">
        <v>1232</v>
      </c>
      <c r="C1104" s="554" t="s">
        <v>2234</v>
      </c>
      <c r="D1104" s="554" t="s">
        <v>1990</v>
      </c>
      <c r="E1104" s="554" t="s">
        <v>1101</v>
      </c>
      <c r="F1104" s="554">
        <v>1</v>
      </c>
      <c r="G1104" s="554" t="s">
        <v>764</v>
      </c>
      <c r="H1104" s="554" t="s">
        <v>1177</v>
      </c>
      <c r="J1104" s="554" t="s">
        <v>61</v>
      </c>
      <c r="K1104" s="554" t="s">
        <v>756</v>
      </c>
      <c r="L1104" s="554" t="s">
        <v>2658</v>
      </c>
      <c r="M1104" s="554" t="s">
        <v>6735</v>
      </c>
    </row>
    <row r="1105" spans="1:13" x14ac:dyDescent="0.35">
      <c r="A1105" s="554" t="s">
        <v>6072</v>
      </c>
      <c r="B1105" s="554" t="s">
        <v>1232</v>
      </c>
      <c r="C1105" s="554" t="s">
        <v>2234</v>
      </c>
      <c r="D1105" s="554" t="s">
        <v>1990</v>
      </c>
      <c r="E1105" s="554" t="s">
        <v>1101</v>
      </c>
      <c r="F1105" s="554">
        <v>2</v>
      </c>
      <c r="G1105" s="554" t="s">
        <v>764</v>
      </c>
      <c r="H1105" s="554" t="s">
        <v>1256</v>
      </c>
      <c r="J1105" s="554" t="s">
        <v>61</v>
      </c>
      <c r="K1105" s="554" t="s">
        <v>763</v>
      </c>
      <c r="L1105" s="554" t="s">
        <v>2658</v>
      </c>
      <c r="M1105" s="554" t="s">
        <v>6735</v>
      </c>
    </row>
    <row r="1106" spans="1:13" x14ac:dyDescent="0.35">
      <c r="A1106" s="554" t="s">
        <v>6072</v>
      </c>
      <c r="B1106" s="554" t="s">
        <v>1232</v>
      </c>
      <c r="C1106" s="554" t="s">
        <v>2234</v>
      </c>
      <c r="D1106" s="554" t="s">
        <v>1990</v>
      </c>
      <c r="E1106" s="554" t="s">
        <v>1101</v>
      </c>
      <c r="F1106" s="554">
        <v>3</v>
      </c>
      <c r="G1106" s="554" t="s">
        <v>1779</v>
      </c>
      <c r="H1106" s="554" t="s">
        <v>1384</v>
      </c>
      <c r="J1106" s="554" t="s">
        <v>61</v>
      </c>
      <c r="K1106" s="554" t="s">
        <v>805</v>
      </c>
      <c r="L1106" s="554" t="s">
        <v>2658</v>
      </c>
      <c r="M1106" s="554" t="s">
        <v>6735</v>
      </c>
    </row>
    <row r="1107" spans="1:13" x14ac:dyDescent="0.35">
      <c r="A1107" s="554" t="s">
        <v>6072</v>
      </c>
      <c r="B1107" s="554" t="s">
        <v>1232</v>
      </c>
      <c r="C1107" s="554" t="s">
        <v>2234</v>
      </c>
      <c r="D1107" s="554" t="s">
        <v>1990</v>
      </c>
      <c r="E1107" s="554" t="s">
        <v>1101</v>
      </c>
      <c r="F1107" s="554">
        <v>4</v>
      </c>
      <c r="G1107" s="554" t="s">
        <v>1786</v>
      </c>
      <c r="H1107" s="554" t="s">
        <v>1483</v>
      </c>
      <c r="J1107" s="554" t="s">
        <v>61</v>
      </c>
      <c r="K1107" s="554" t="s">
        <v>808</v>
      </c>
      <c r="L1107" s="554" t="s">
        <v>2658</v>
      </c>
      <c r="M1107" s="554" t="s">
        <v>6735</v>
      </c>
    </row>
    <row r="1108" spans="1:13" x14ac:dyDescent="0.35">
      <c r="A1108" s="554" t="s">
        <v>6072</v>
      </c>
      <c r="B1108" s="554" t="s">
        <v>1232</v>
      </c>
      <c r="C1108" s="554" t="s">
        <v>2234</v>
      </c>
      <c r="D1108" s="554" t="s">
        <v>1990</v>
      </c>
      <c r="E1108" s="554" t="s">
        <v>1101</v>
      </c>
      <c r="F1108" s="554">
        <v>5</v>
      </c>
      <c r="G1108" s="554" t="s">
        <v>1837</v>
      </c>
      <c r="H1108" s="554" t="s">
        <v>1835</v>
      </c>
      <c r="J1108" s="554" t="s">
        <v>61</v>
      </c>
      <c r="K1108" s="554" t="s">
        <v>865</v>
      </c>
      <c r="L1108" s="554" t="s">
        <v>2658</v>
      </c>
      <c r="M1108" s="554" t="s">
        <v>6735</v>
      </c>
    </row>
    <row r="1109" spans="1:13" x14ac:dyDescent="0.35">
      <c r="A1109" s="554" t="s">
        <v>6072</v>
      </c>
      <c r="B1109" s="554" t="s">
        <v>1232</v>
      </c>
      <c r="C1109" s="554" t="s">
        <v>2234</v>
      </c>
      <c r="D1109" s="554" t="s">
        <v>1990</v>
      </c>
      <c r="E1109" s="554" t="s">
        <v>1101</v>
      </c>
      <c r="F1109" s="554">
        <v>6</v>
      </c>
      <c r="G1109" s="554" t="s">
        <v>1797</v>
      </c>
      <c r="H1109" s="554" t="s">
        <v>2235</v>
      </c>
      <c r="J1109" s="554" t="s">
        <v>61</v>
      </c>
      <c r="K1109" s="554" t="s">
        <v>214</v>
      </c>
      <c r="L1109" s="554" t="s">
        <v>2658</v>
      </c>
      <c r="M1109" s="554" t="s">
        <v>6735</v>
      </c>
    </row>
    <row r="1110" spans="1:13" x14ac:dyDescent="0.35">
      <c r="A1110" s="554" t="s">
        <v>6072</v>
      </c>
      <c r="B1110" s="554" t="s">
        <v>1232</v>
      </c>
      <c r="C1110" s="554" t="s">
        <v>2234</v>
      </c>
      <c r="D1110" s="554" t="s">
        <v>1990</v>
      </c>
      <c r="E1110" s="554" t="s">
        <v>1101</v>
      </c>
      <c r="F1110" s="554">
        <v>7</v>
      </c>
      <c r="G1110" s="554" t="s">
        <v>1342</v>
      </c>
      <c r="H1110" s="554" t="s">
        <v>2236</v>
      </c>
      <c r="J1110" s="554" t="s">
        <v>61</v>
      </c>
      <c r="K1110" s="554" t="s">
        <v>309</v>
      </c>
      <c r="L1110" s="554" t="s">
        <v>2658</v>
      </c>
      <c r="M1110" s="554" t="s">
        <v>6735</v>
      </c>
    </row>
    <row r="1111" spans="1:13" x14ac:dyDescent="0.35">
      <c r="A1111" s="554" t="s">
        <v>6072</v>
      </c>
      <c r="B1111" s="554" t="s">
        <v>1232</v>
      </c>
      <c r="C1111" s="554" t="s">
        <v>2234</v>
      </c>
      <c r="D1111" s="554" t="s">
        <v>1990</v>
      </c>
      <c r="E1111" s="554" t="s">
        <v>1101</v>
      </c>
      <c r="F1111" s="554">
        <v>8</v>
      </c>
      <c r="G1111" s="554" t="s">
        <v>1797</v>
      </c>
      <c r="H1111" s="554" t="s">
        <v>2237</v>
      </c>
      <c r="J1111" s="554" t="s">
        <v>61</v>
      </c>
      <c r="K1111" s="554" t="s">
        <v>312</v>
      </c>
      <c r="L1111" s="554" t="s">
        <v>2658</v>
      </c>
      <c r="M1111" s="554" t="s">
        <v>6735</v>
      </c>
    </row>
    <row r="1112" spans="1:13" x14ac:dyDescent="0.35">
      <c r="A1112" s="554" t="s">
        <v>6072</v>
      </c>
      <c r="B1112" s="554" t="s">
        <v>1232</v>
      </c>
      <c r="C1112" s="554" t="s">
        <v>2234</v>
      </c>
      <c r="D1112" s="554" t="s">
        <v>1990</v>
      </c>
      <c r="E1112" s="554" t="s">
        <v>1101</v>
      </c>
      <c r="F1112" s="554">
        <v>9</v>
      </c>
      <c r="G1112" s="554" t="s">
        <v>1797</v>
      </c>
      <c r="H1112" s="554" t="s">
        <v>2238</v>
      </c>
      <c r="J1112" s="554" t="s">
        <v>61</v>
      </c>
      <c r="K1112" s="554" t="s">
        <v>306</v>
      </c>
      <c r="L1112" s="554" t="s">
        <v>2658</v>
      </c>
      <c r="M1112" s="554" t="s">
        <v>6735</v>
      </c>
    </row>
    <row r="1113" spans="1:13" x14ac:dyDescent="0.35">
      <c r="A1113" s="554" t="s">
        <v>6072</v>
      </c>
      <c r="B1113" s="554" t="s">
        <v>1232</v>
      </c>
      <c r="C1113" s="554" t="s">
        <v>2234</v>
      </c>
      <c r="D1113" s="554" t="s">
        <v>1990</v>
      </c>
      <c r="E1113" s="554" t="s">
        <v>1101</v>
      </c>
      <c r="F1113" s="554">
        <v>10</v>
      </c>
      <c r="G1113" s="554" t="s">
        <v>1797</v>
      </c>
      <c r="H1113" s="554" t="s">
        <v>2239</v>
      </c>
      <c r="J1113" s="554" t="s">
        <v>61</v>
      </c>
      <c r="K1113" s="554" t="s">
        <v>347</v>
      </c>
      <c r="L1113" s="554" t="s">
        <v>2658</v>
      </c>
      <c r="M1113" s="554" t="s">
        <v>6735</v>
      </c>
    </row>
    <row r="1114" spans="1:13" x14ac:dyDescent="0.35">
      <c r="A1114" s="554" t="s">
        <v>6072</v>
      </c>
      <c r="B1114" s="554" t="s">
        <v>1232</v>
      </c>
      <c r="C1114" s="554" t="s">
        <v>2234</v>
      </c>
      <c r="D1114" s="554" t="s">
        <v>1990</v>
      </c>
      <c r="E1114" s="554" t="s">
        <v>1101</v>
      </c>
      <c r="F1114" s="554">
        <v>11</v>
      </c>
      <c r="G1114" s="554" t="s">
        <v>1797</v>
      </c>
      <c r="H1114" s="554" t="s">
        <v>2240</v>
      </c>
      <c r="J1114" s="554" t="s">
        <v>61</v>
      </c>
      <c r="K1114" s="554" t="s">
        <v>303</v>
      </c>
      <c r="L1114" s="554" t="s">
        <v>2658</v>
      </c>
      <c r="M1114" s="554" t="s">
        <v>6735</v>
      </c>
    </row>
    <row r="1115" spans="1:13" x14ac:dyDescent="0.35">
      <c r="A1115" s="554" t="s">
        <v>6072</v>
      </c>
      <c r="B1115" s="554" t="s">
        <v>1232</v>
      </c>
      <c r="C1115" s="554" t="s">
        <v>2234</v>
      </c>
      <c r="D1115" s="554" t="s">
        <v>1990</v>
      </c>
      <c r="E1115" s="554" t="s">
        <v>1101</v>
      </c>
      <c r="F1115" s="554">
        <v>12</v>
      </c>
      <c r="G1115" s="554" t="s">
        <v>1342</v>
      </c>
      <c r="H1115" s="554" t="s">
        <v>2241</v>
      </c>
      <c r="J1115" s="554" t="s">
        <v>61</v>
      </c>
      <c r="K1115" s="554" t="s">
        <v>351</v>
      </c>
      <c r="L1115" s="554" t="s">
        <v>2658</v>
      </c>
      <c r="M1115" s="554" t="s">
        <v>6735</v>
      </c>
    </row>
    <row r="1116" spans="1:13" x14ac:dyDescent="0.35">
      <c r="A1116" s="554" t="s">
        <v>6072</v>
      </c>
      <c r="B1116" s="554" t="s">
        <v>1232</v>
      </c>
      <c r="C1116" s="554" t="s">
        <v>2234</v>
      </c>
      <c r="D1116" s="554" t="s">
        <v>1990</v>
      </c>
      <c r="E1116" s="554" t="s">
        <v>1101</v>
      </c>
      <c r="F1116" s="554">
        <v>13</v>
      </c>
      <c r="G1116" s="554" t="s">
        <v>1342</v>
      </c>
      <c r="H1116" s="554" t="s">
        <v>2242</v>
      </c>
      <c r="J1116" s="554" t="s">
        <v>61</v>
      </c>
      <c r="K1116" s="554" t="s">
        <v>353</v>
      </c>
      <c r="L1116" s="554" t="s">
        <v>2658</v>
      </c>
      <c r="M1116" s="554" t="s">
        <v>6735</v>
      </c>
    </row>
    <row r="1117" spans="1:13" x14ac:dyDescent="0.35">
      <c r="A1117" s="554" t="s">
        <v>6072</v>
      </c>
      <c r="B1117" s="554" t="s">
        <v>1232</v>
      </c>
      <c r="C1117" s="554" t="s">
        <v>2234</v>
      </c>
      <c r="D1117" s="554" t="s">
        <v>1990</v>
      </c>
      <c r="E1117" s="554" t="s">
        <v>1101</v>
      </c>
      <c r="F1117" s="554">
        <v>14</v>
      </c>
      <c r="G1117" s="554" t="s">
        <v>1797</v>
      </c>
      <c r="H1117" s="554" t="s">
        <v>2243</v>
      </c>
      <c r="J1117" s="554" t="s">
        <v>61</v>
      </c>
      <c r="K1117" s="554" t="s">
        <v>358</v>
      </c>
      <c r="L1117" s="554" t="s">
        <v>2658</v>
      </c>
      <c r="M1117" s="554" t="s">
        <v>6735</v>
      </c>
    </row>
    <row r="1118" spans="1:13" x14ac:dyDescent="0.35">
      <c r="A1118" s="554" t="s">
        <v>6072</v>
      </c>
      <c r="B1118" s="554" t="s">
        <v>1232</v>
      </c>
      <c r="C1118" s="554" t="s">
        <v>2234</v>
      </c>
      <c r="D1118" s="554" t="s">
        <v>1990</v>
      </c>
      <c r="E1118" s="554" t="s">
        <v>1101</v>
      </c>
      <c r="F1118" s="554">
        <v>15</v>
      </c>
      <c r="G1118" s="554" t="s">
        <v>1342</v>
      </c>
      <c r="H1118" s="554" t="s">
        <v>2244</v>
      </c>
      <c r="J1118" s="554" t="s">
        <v>61</v>
      </c>
      <c r="K1118" s="554" t="s">
        <v>365</v>
      </c>
      <c r="L1118" s="554" t="s">
        <v>2658</v>
      </c>
      <c r="M1118" s="554" t="s">
        <v>6735</v>
      </c>
    </row>
    <row r="1119" spans="1:13" x14ac:dyDescent="0.35">
      <c r="A1119" s="554" t="s">
        <v>6072</v>
      </c>
      <c r="B1119" s="554" t="s">
        <v>1232</v>
      </c>
      <c r="C1119" s="554" t="s">
        <v>2234</v>
      </c>
      <c r="D1119" s="554" t="s">
        <v>1990</v>
      </c>
      <c r="E1119" s="554" t="s">
        <v>1101</v>
      </c>
      <c r="F1119" s="554">
        <v>16</v>
      </c>
      <c r="G1119" s="554" t="s">
        <v>1342</v>
      </c>
      <c r="H1119" s="554" t="s">
        <v>2245</v>
      </c>
      <c r="J1119" s="554" t="s">
        <v>61</v>
      </c>
      <c r="K1119" s="554" t="s">
        <v>375</v>
      </c>
      <c r="L1119" s="554" t="s">
        <v>2658</v>
      </c>
      <c r="M1119" s="554" t="s">
        <v>6735</v>
      </c>
    </row>
    <row r="1120" spans="1:13" x14ac:dyDescent="0.35">
      <c r="A1120" s="554" t="s">
        <v>6072</v>
      </c>
      <c r="B1120" s="554" t="s">
        <v>1232</v>
      </c>
      <c r="C1120" s="554" t="s">
        <v>2234</v>
      </c>
      <c r="D1120" s="554" t="s">
        <v>1990</v>
      </c>
      <c r="E1120" s="554" t="s">
        <v>1101</v>
      </c>
      <c r="F1120" s="554">
        <v>17</v>
      </c>
      <c r="G1120" s="554" t="s">
        <v>1797</v>
      </c>
      <c r="H1120" s="554" t="s">
        <v>2246</v>
      </c>
      <c r="J1120" s="554" t="s">
        <v>61</v>
      </c>
      <c r="K1120" s="554" t="s">
        <v>787</v>
      </c>
      <c r="L1120" s="554" t="s">
        <v>2658</v>
      </c>
      <c r="M1120" s="554" t="s">
        <v>6735</v>
      </c>
    </row>
    <row r="1121" spans="1:13" x14ac:dyDescent="0.35">
      <c r="A1121" s="554" t="s">
        <v>6072</v>
      </c>
      <c r="B1121" s="554" t="s">
        <v>1232</v>
      </c>
      <c r="C1121" s="554" t="s">
        <v>2234</v>
      </c>
      <c r="D1121" s="554" t="s">
        <v>1990</v>
      </c>
      <c r="E1121" s="554" t="s">
        <v>1101</v>
      </c>
      <c r="F1121" s="554">
        <v>18</v>
      </c>
      <c r="G1121" s="554" t="s">
        <v>1342</v>
      </c>
      <c r="H1121" s="554" t="s">
        <v>2247</v>
      </c>
      <c r="J1121" s="554" t="s">
        <v>61</v>
      </c>
      <c r="K1121" s="554" t="s">
        <v>716</v>
      </c>
      <c r="L1121" s="554" t="s">
        <v>2658</v>
      </c>
      <c r="M1121" s="554" t="s">
        <v>6735</v>
      </c>
    </row>
    <row r="1122" spans="1:13" x14ac:dyDescent="0.35">
      <c r="A1122" s="554" t="s">
        <v>6072</v>
      </c>
      <c r="B1122" s="554" t="s">
        <v>1232</v>
      </c>
      <c r="C1122" s="554" t="s">
        <v>2234</v>
      </c>
      <c r="D1122" s="554" t="s">
        <v>1990</v>
      </c>
      <c r="E1122" s="554" t="s">
        <v>1101</v>
      </c>
      <c r="F1122" s="554">
        <v>18</v>
      </c>
      <c r="G1122" s="554" t="s">
        <v>1342</v>
      </c>
      <c r="H1122" s="554" t="s">
        <v>2247</v>
      </c>
      <c r="J1122" s="554" t="s">
        <v>61</v>
      </c>
      <c r="K1122" s="554" t="s">
        <v>733</v>
      </c>
      <c r="L1122" s="554" t="s">
        <v>2658</v>
      </c>
      <c r="M1122" s="554" t="s">
        <v>6735</v>
      </c>
    </row>
    <row r="1123" spans="1:13" x14ac:dyDescent="0.35">
      <c r="A1123" s="554" t="s">
        <v>6072</v>
      </c>
      <c r="B1123" s="554" t="s">
        <v>1232</v>
      </c>
      <c r="C1123" s="554" t="s">
        <v>2234</v>
      </c>
      <c r="D1123" s="554" t="s">
        <v>1990</v>
      </c>
      <c r="E1123" s="554" t="s">
        <v>1101</v>
      </c>
      <c r="F1123" s="554">
        <v>19</v>
      </c>
      <c r="G1123" s="554" t="s">
        <v>1342</v>
      </c>
      <c r="H1123" s="554" t="s">
        <v>2248</v>
      </c>
      <c r="J1123" s="554" t="s">
        <v>61</v>
      </c>
      <c r="K1123" s="554" t="s">
        <v>721</v>
      </c>
      <c r="L1123" s="554" t="s">
        <v>2658</v>
      </c>
      <c r="M1123" s="554" t="s">
        <v>6735</v>
      </c>
    </row>
    <row r="1124" spans="1:13" x14ac:dyDescent="0.35">
      <c r="A1124" s="554" t="s">
        <v>6072</v>
      </c>
      <c r="B1124" s="554" t="s">
        <v>1232</v>
      </c>
      <c r="C1124" s="554" t="s">
        <v>2234</v>
      </c>
      <c r="D1124" s="554" t="s">
        <v>1990</v>
      </c>
      <c r="E1124" s="554" t="s">
        <v>61</v>
      </c>
      <c r="F1124" s="554">
        <v>20</v>
      </c>
      <c r="G1124" s="554" t="s">
        <v>2089</v>
      </c>
      <c r="H1124" s="554" t="s">
        <v>2112</v>
      </c>
      <c r="J1124" s="554" t="s">
        <v>1101</v>
      </c>
      <c r="K1124" s="554" t="s">
        <v>1100</v>
      </c>
      <c r="L1124" s="554" t="s">
        <v>2658</v>
      </c>
      <c r="M1124" s="554" t="s">
        <v>6737</v>
      </c>
    </row>
    <row r="1125" spans="1:13" x14ac:dyDescent="0.35">
      <c r="A1125" s="554" t="s">
        <v>6072</v>
      </c>
      <c r="B1125" s="554" t="s">
        <v>1232</v>
      </c>
      <c r="C1125" s="554" t="s">
        <v>2234</v>
      </c>
      <c r="D1125" s="554" t="s">
        <v>1990</v>
      </c>
      <c r="E1125" s="554" t="s">
        <v>1101</v>
      </c>
      <c r="F1125" s="554">
        <v>21</v>
      </c>
      <c r="G1125" s="554" t="s">
        <v>2249</v>
      </c>
      <c r="H1125" s="554" t="s">
        <v>1988</v>
      </c>
      <c r="J1125" s="554" t="s">
        <v>61</v>
      </c>
      <c r="K1125" s="554" t="s">
        <v>1100</v>
      </c>
      <c r="L1125" s="554" t="s">
        <v>2658</v>
      </c>
      <c r="M1125" s="554" t="s">
        <v>6735</v>
      </c>
    </row>
    <row r="1126" spans="1:13" x14ac:dyDescent="0.35">
      <c r="A1126" s="554" t="s">
        <v>6072</v>
      </c>
      <c r="B1126" s="554" t="s">
        <v>2187</v>
      </c>
      <c r="C1126" s="554" t="s">
        <v>2186</v>
      </c>
      <c r="D1126" s="554" t="s">
        <v>1956</v>
      </c>
      <c r="E1126" s="554" t="s">
        <v>61</v>
      </c>
      <c r="F1126" s="554">
        <v>1</v>
      </c>
      <c r="G1126" s="554" t="s">
        <v>2065</v>
      </c>
      <c r="H1126" s="554" t="s">
        <v>2180</v>
      </c>
      <c r="J1126" s="554" t="s">
        <v>1101</v>
      </c>
      <c r="K1126" s="554" t="s">
        <v>360</v>
      </c>
      <c r="L1126" s="554" t="s">
        <v>2658</v>
      </c>
      <c r="M1126" s="554" t="s">
        <v>6735</v>
      </c>
    </row>
    <row r="1127" spans="1:13" x14ac:dyDescent="0.35">
      <c r="A1127" s="554" t="s">
        <v>6072</v>
      </c>
      <c r="B1127" s="554" t="s">
        <v>2187</v>
      </c>
      <c r="C1127" s="554" t="s">
        <v>2186</v>
      </c>
      <c r="D1127" s="554" t="s">
        <v>1956</v>
      </c>
      <c r="E1127" s="554" t="s">
        <v>61</v>
      </c>
      <c r="F1127" s="554">
        <v>2</v>
      </c>
      <c r="G1127" s="554" t="s">
        <v>2065</v>
      </c>
      <c r="H1127" s="554" t="s">
        <v>2188</v>
      </c>
      <c r="J1127" s="554" t="s">
        <v>1101</v>
      </c>
      <c r="K1127" s="554" t="s">
        <v>360</v>
      </c>
      <c r="L1127" s="554" t="s">
        <v>2658</v>
      </c>
      <c r="M1127" s="554" t="s">
        <v>6735</v>
      </c>
    </row>
    <row r="1128" spans="1:13" x14ac:dyDescent="0.35">
      <c r="A1128" s="554" t="s">
        <v>6072</v>
      </c>
      <c r="B1128" s="554" t="s">
        <v>2187</v>
      </c>
      <c r="C1128" s="554" t="s">
        <v>2186</v>
      </c>
      <c r="D1128" s="554" t="s">
        <v>1956</v>
      </c>
      <c r="E1128" s="554" t="s">
        <v>61</v>
      </c>
      <c r="F1128" s="554">
        <v>3</v>
      </c>
      <c r="G1128" s="554" t="s">
        <v>2065</v>
      </c>
      <c r="H1128" s="554" t="s">
        <v>2193</v>
      </c>
      <c r="J1128" s="554" t="s">
        <v>1101</v>
      </c>
      <c r="K1128" s="554" t="s">
        <v>360</v>
      </c>
      <c r="L1128" s="554" t="s">
        <v>2658</v>
      </c>
      <c r="M1128" s="554" t="s">
        <v>6735</v>
      </c>
    </row>
    <row r="1129" spans="1:13" x14ac:dyDescent="0.35">
      <c r="A1129" s="554" t="s">
        <v>6072</v>
      </c>
      <c r="B1129" s="554" t="s">
        <v>2187</v>
      </c>
      <c r="C1129" s="554" t="s">
        <v>2186</v>
      </c>
      <c r="D1129" s="554" t="s">
        <v>1956</v>
      </c>
      <c r="E1129" s="554" t="s">
        <v>1101</v>
      </c>
      <c r="F1129" s="554">
        <v>2</v>
      </c>
      <c r="G1129" s="554" t="s">
        <v>1952</v>
      </c>
      <c r="H1129" s="554" t="s">
        <v>1966</v>
      </c>
      <c r="J1129" s="554" t="s">
        <v>61</v>
      </c>
      <c r="K1129" s="554" t="s">
        <v>1100</v>
      </c>
      <c r="L1129" s="554" t="s">
        <v>2658</v>
      </c>
      <c r="M1129" s="554" t="s">
        <v>6737</v>
      </c>
    </row>
    <row r="1130" spans="1:13" x14ac:dyDescent="0.35">
      <c r="A1130" s="554" t="s">
        <v>6072</v>
      </c>
      <c r="B1130" s="554" t="s">
        <v>2187</v>
      </c>
      <c r="C1130" s="554" t="s">
        <v>2186</v>
      </c>
      <c r="D1130" s="554" t="s">
        <v>1956</v>
      </c>
      <c r="E1130" s="554" t="s">
        <v>1101</v>
      </c>
      <c r="F1130" s="554">
        <v>3</v>
      </c>
      <c r="G1130" s="554" t="s">
        <v>2250</v>
      </c>
      <c r="H1130" s="554" t="s">
        <v>2251</v>
      </c>
      <c r="J1130" s="554" t="s">
        <v>61</v>
      </c>
      <c r="K1130" s="554" t="s">
        <v>1100</v>
      </c>
      <c r="L1130" s="554" t="s">
        <v>2658</v>
      </c>
      <c r="M1130" s="554" t="s">
        <v>6735</v>
      </c>
    </row>
    <row r="1131" spans="1:13" x14ac:dyDescent="0.35">
      <c r="A1131" s="554" t="s">
        <v>6072</v>
      </c>
      <c r="B1131" s="554" t="s">
        <v>1911</v>
      </c>
      <c r="C1131" s="554" t="s">
        <v>2252</v>
      </c>
      <c r="D1131" s="554" t="s">
        <v>1990</v>
      </c>
      <c r="E1131" s="554" t="s">
        <v>1101</v>
      </c>
      <c r="F1131" s="554">
        <v>1</v>
      </c>
      <c r="G1131" s="554" t="s">
        <v>1910</v>
      </c>
      <c r="H1131" s="554" t="s">
        <v>1907</v>
      </c>
      <c r="J1131" s="554" t="s">
        <v>61</v>
      </c>
      <c r="K1131" s="554" t="s">
        <v>930</v>
      </c>
      <c r="L1131" s="554" t="s">
        <v>2658</v>
      </c>
      <c r="M1131" s="554" t="s">
        <v>6735</v>
      </c>
    </row>
    <row r="1132" spans="1:13" x14ac:dyDescent="0.35">
      <c r="A1132" s="554" t="s">
        <v>6072</v>
      </c>
      <c r="B1132" s="554" t="s">
        <v>1911</v>
      </c>
      <c r="C1132" s="554" t="s">
        <v>2252</v>
      </c>
      <c r="D1132" s="554" t="s">
        <v>1990</v>
      </c>
      <c r="E1132" s="554" t="s">
        <v>1101</v>
      </c>
      <c r="F1132" s="554">
        <v>2</v>
      </c>
      <c r="G1132" s="554" t="s">
        <v>1910</v>
      </c>
      <c r="H1132" s="554" t="s">
        <v>1914</v>
      </c>
      <c r="J1132" s="554" t="s">
        <v>61</v>
      </c>
      <c r="K1132" s="554" t="s">
        <v>933</v>
      </c>
      <c r="L1132" s="554" t="s">
        <v>2658</v>
      </c>
      <c r="M1132" s="554" t="s">
        <v>6735</v>
      </c>
    </row>
    <row r="1133" spans="1:13" x14ac:dyDescent="0.35">
      <c r="A1133" s="554" t="s">
        <v>6072</v>
      </c>
      <c r="B1133" s="554" t="s">
        <v>1911</v>
      </c>
      <c r="C1133" s="554" t="s">
        <v>2252</v>
      </c>
      <c r="D1133" s="554" t="s">
        <v>1990</v>
      </c>
      <c r="E1133" s="554" t="s">
        <v>1101</v>
      </c>
      <c r="F1133" s="554">
        <v>3</v>
      </c>
      <c r="G1133" s="554" t="s">
        <v>1917</v>
      </c>
      <c r="H1133" s="554" t="s">
        <v>1915</v>
      </c>
      <c r="J1133" s="554" t="s">
        <v>61</v>
      </c>
      <c r="K1133" s="554" t="s">
        <v>936</v>
      </c>
      <c r="L1133" s="554" t="s">
        <v>2658</v>
      </c>
      <c r="M1133" s="554" t="s">
        <v>6735</v>
      </c>
    </row>
    <row r="1134" spans="1:13" x14ac:dyDescent="0.35">
      <c r="A1134" s="554" t="s">
        <v>6072</v>
      </c>
      <c r="B1134" s="554" t="s">
        <v>1911</v>
      </c>
      <c r="C1134" s="554" t="s">
        <v>2252</v>
      </c>
      <c r="D1134" s="554" t="s">
        <v>1990</v>
      </c>
      <c r="E1134" s="554" t="s">
        <v>61</v>
      </c>
      <c r="F1134" s="554">
        <v>4</v>
      </c>
      <c r="G1134" s="554" t="s">
        <v>2089</v>
      </c>
      <c r="H1134" s="554" t="s">
        <v>2112</v>
      </c>
      <c r="J1134" s="554" t="s">
        <v>1101</v>
      </c>
      <c r="K1134" s="554" t="s">
        <v>1100</v>
      </c>
      <c r="L1134" s="554" t="s">
        <v>2658</v>
      </c>
      <c r="M1134" s="554" t="s">
        <v>6737</v>
      </c>
    </row>
    <row r="1135" spans="1:13" x14ac:dyDescent="0.35">
      <c r="A1135" s="554" t="s">
        <v>6072</v>
      </c>
      <c r="B1135" s="554" t="s">
        <v>2253</v>
      </c>
      <c r="C1135" s="554" t="s">
        <v>2254</v>
      </c>
      <c r="D1135" s="554" t="s">
        <v>2182</v>
      </c>
      <c r="E1135" s="554" t="s">
        <v>1101</v>
      </c>
      <c r="F1135" s="554">
        <v>1</v>
      </c>
      <c r="G1135" s="554" t="s">
        <v>2255</v>
      </c>
      <c r="H1135" s="554" t="s">
        <v>2256</v>
      </c>
      <c r="J1135" s="554" t="s">
        <v>61</v>
      </c>
      <c r="K1135" s="554" t="s">
        <v>390</v>
      </c>
      <c r="L1135" s="554" t="s">
        <v>2658</v>
      </c>
      <c r="M1135" s="554" t="s">
        <v>6735</v>
      </c>
    </row>
    <row r="1136" spans="1:13" x14ac:dyDescent="0.35">
      <c r="A1136" s="554" t="s">
        <v>6072</v>
      </c>
      <c r="B1136" s="554" t="s">
        <v>2253</v>
      </c>
      <c r="C1136" s="554" t="s">
        <v>2254</v>
      </c>
      <c r="D1136" s="554" t="s">
        <v>2182</v>
      </c>
      <c r="E1136" s="554" t="s">
        <v>61</v>
      </c>
      <c r="F1136" s="554">
        <v>2</v>
      </c>
      <c r="G1136" s="554" t="s">
        <v>2089</v>
      </c>
      <c r="H1136" s="554" t="s">
        <v>2112</v>
      </c>
      <c r="J1136" s="554" t="s">
        <v>1101</v>
      </c>
      <c r="K1136" s="554" t="s">
        <v>1100</v>
      </c>
      <c r="L1136" s="554" t="s">
        <v>2658</v>
      </c>
      <c r="M1136" s="554" t="s">
        <v>6737</v>
      </c>
    </row>
    <row r="1137" spans="1:13" x14ac:dyDescent="0.35">
      <c r="A1137" s="554" t="s">
        <v>6072</v>
      </c>
      <c r="B1137" s="554" t="s">
        <v>2257</v>
      </c>
      <c r="C1137" s="554" t="s">
        <v>2258</v>
      </c>
      <c r="D1137" s="554" t="s">
        <v>2182</v>
      </c>
      <c r="E1137" s="554" t="s">
        <v>1101</v>
      </c>
      <c r="F1137" s="554">
        <v>1</v>
      </c>
      <c r="G1137" s="554" t="s">
        <v>2259</v>
      </c>
      <c r="H1137" s="554" t="s">
        <v>2260</v>
      </c>
      <c r="J1137" s="554" t="s">
        <v>61</v>
      </c>
      <c r="K1137" s="554" t="s">
        <v>394</v>
      </c>
      <c r="L1137" s="554" t="s">
        <v>2658</v>
      </c>
      <c r="M1137" s="554" t="s">
        <v>6735</v>
      </c>
    </row>
    <row r="1138" spans="1:13" x14ac:dyDescent="0.35">
      <c r="A1138" s="554" t="s">
        <v>6072</v>
      </c>
      <c r="B1138" s="554" t="s">
        <v>2257</v>
      </c>
      <c r="C1138" s="554" t="s">
        <v>2258</v>
      </c>
      <c r="D1138" s="554" t="s">
        <v>2182</v>
      </c>
      <c r="E1138" s="554" t="s">
        <v>61</v>
      </c>
      <c r="F1138" s="554">
        <v>2</v>
      </c>
      <c r="G1138" s="554" t="s">
        <v>2089</v>
      </c>
      <c r="H1138" s="554" t="s">
        <v>2112</v>
      </c>
      <c r="J1138" s="554" t="s">
        <v>1101</v>
      </c>
      <c r="K1138" s="554" t="s">
        <v>1100</v>
      </c>
      <c r="L1138" s="554" t="s">
        <v>2658</v>
      </c>
      <c r="M1138" s="554" t="s">
        <v>6737</v>
      </c>
    </row>
    <row r="1139" spans="1:13" x14ac:dyDescent="0.35">
      <c r="A1139" s="554" t="s">
        <v>6072</v>
      </c>
      <c r="B1139" s="554" t="s">
        <v>2261</v>
      </c>
      <c r="C1139" s="554" t="s">
        <v>2262</v>
      </c>
      <c r="D1139" s="554" t="s">
        <v>2182</v>
      </c>
      <c r="E1139" s="554" t="s">
        <v>1101</v>
      </c>
      <c r="F1139" s="554">
        <v>1</v>
      </c>
      <c r="G1139" s="554" t="s">
        <v>1797</v>
      </c>
      <c r="H1139" s="554" t="s">
        <v>2263</v>
      </c>
      <c r="J1139" s="554" t="s">
        <v>61</v>
      </c>
      <c r="K1139" s="554" t="s">
        <v>392</v>
      </c>
      <c r="L1139" s="554" t="s">
        <v>2658</v>
      </c>
      <c r="M1139" s="554" t="s">
        <v>6735</v>
      </c>
    </row>
    <row r="1140" spans="1:13" x14ac:dyDescent="0.35">
      <c r="A1140" s="554" t="s">
        <v>6072</v>
      </c>
      <c r="B1140" s="554" t="s">
        <v>2261</v>
      </c>
      <c r="C1140" s="554" t="s">
        <v>2262</v>
      </c>
      <c r="D1140" s="554" t="s">
        <v>2182</v>
      </c>
      <c r="E1140" s="554" t="s">
        <v>1101</v>
      </c>
      <c r="F1140" s="554">
        <v>2</v>
      </c>
      <c r="G1140" s="554" t="s">
        <v>1797</v>
      </c>
      <c r="H1140" s="554" t="s">
        <v>2264</v>
      </c>
      <c r="J1140" s="554" t="s">
        <v>61</v>
      </c>
      <c r="K1140" s="554" t="s">
        <v>399</v>
      </c>
      <c r="L1140" s="554" t="s">
        <v>2658</v>
      </c>
      <c r="M1140" s="554" t="s">
        <v>6735</v>
      </c>
    </row>
    <row r="1141" spans="1:13" x14ac:dyDescent="0.35">
      <c r="A1141" s="554" t="s">
        <v>6072</v>
      </c>
      <c r="B1141" s="554" t="s">
        <v>2261</v>
      </c>
      <c r="C1141" s="554" t="s">
        <v>2262</v>
      </c>
      <c r="D1141" s="554" t="s">
        <v>2182</v>
      </c>
      <c r="E1141" s="554" t="s">
        <v>1101</v>
      </c>
      <c r="F1141" s="554">
        <v>3</v>
      </c>
      <c r="G1141" s="554" t="s">
        <v>1797</v>
      </c>
      <c r="H1141" s="554" t="s">
        <v>2265</v>
      </c>
      <c r="J1141" s="554" t="s">
        <v>61</v>
      </c>
      <c r="K1141" s="554" t="s">
        <v>401</v>
      </c>
      <c r="L1141" s="554" t="s">
        <v>2658</v>
      </c>
      <c r="M1141" s="554" t="s">
        <v>6735</v>
      </c>
    </row>
    <row r="1142" spans="1:13" x14ac:dyDescent="0.35">
      <c r="A1142" s="554" t="s">
        <v>6072</v>
      </c>
      <c r="B1142" s="554" t="s">
        <v>2261</v>
      </c>
      <c r="C1142" s="554" t="s">
        <v>2262</v>
      </c>
      <c r="D1142" s="554" t="s">
        <v>2182</v>
      </c>
      <c r="E1142" s="554" t="s">
        <v>1101</v>
      </c>
      <c r="F1142" s="554">
        <v>4</v>
      </c>
      <c r="G1142" s="554" t="s">
        <v>1797</v>
      </c>
      <c r="H1142" s="554" t="s">
        <v>2266</v>
      </c>
      <c r="J1142" s="554" t="s">
        <v>61</v>
      </c>
      <c r="K1142" s="554" t="s">
        <v>396</v>
      </c>
      <c r="L1142" s="554" t="s">
        <v>2658</v>
      </c>
      <c r="M1142" s="554" t="s">
        <v>6735</v>
      </c>
    </row>
    <row r="1143" spans="1:13" x14ac:dyDescent="0.35">
      <c r="A1143" s="554" t="s">
        <v>6072</v>
      </c>
      <c r="B1143" s="554" t="s">
        <v>2261</v>
      </c>
      <c r="C1143" s="554" t="s">
        <v>2262</v>
      </c>
      <c r="D1143" s="554" t="s">
        <v>2182</v>
      </c>
      <c r="E1143" s="554" t="s">
        <v>1101</v>
      </c>
      <c r="F1143" s="554">
        <v>5</v>
      </c>
      <c r="G1143" s="554" t="s">
        <v>2267</v>
      </c>
      <c r="H1143" s="554" t="s">
        <v>1959</v>
      </c>
      <c r="J1143" s="554" t="s">
        <v>61</v>
      </c>
      <c r="K1143" s="554" t="s">
        <v>355</v>
      </c>
      <c r="L1143" s="554" t="s">
        <v>2658</v>
      </c>
      <c r="M1143" s="554" t="s">
        <v>6735</v>
      </c>
    </row>
    <row r="1144" spans="1:13" x14ac:dyDescent="0.35">
      <c r="A1144" s="554" t="s">
        <v>6072</v>
      </c>
      <c r="B1144" s="554" t="s">
        <v>2261</v>
      </c>
      <c r="C1144" s="554" t="s">
        <v>2262</v>
      </c>
      <c r="D1144" s="554" t="s">
        <v>2182</v>
      </c>
      <c r="E1144" s="554" t="s">
        <v>61</v>
      </c>
      <c r="F1144" s="554">
        <v>6</v>
      </c>
      <c r="G1144" s="554" t="s">
        <v>2089</v>
      </c>
      <c r="H1144" s="554" t="s">
        <v>2112</v>
      </c>
      <c r="J1144" s="554" t="s">
        <v>1101</v>
      </c>
      <c r="K1144" s="554" t="s">
        <v>1100</v>
      </c>
      <c r="L1144" s="554" t="s">
        <v>2658</v>
      </c>
      <c r="M1144" s="554" t="s">
        <v>6737</v>
      </c>
    </row>
    <row r="1145" spans="1:13" x14ac:dyDescent="0.35">
      <c r="A1145" s="554" t="s">
        <v>6072</v>
      </c>
      <c r="B1145" s="554" t="s">
        <v>2251</v>
      </c>
      <c r="C1145" s="554" t="s">
        <v>1983</v>
      </c>
      <c r="D1145" s="554" t="s">
        <v>1982</v>
      </c>
      <c r="E1145" s="554" t="s">
        <v>1101</v>
      </c>
      <c r="F1145" s="554">
        <v>1</v>
      </c>
      <c r="G1145" s="554" t="s">
        <v>1984</v>
      </c>
      <c r="H1145" s="554" t="s">
        <v>1985</v>
      </c>
      <c r="J1145" s="554" t="s">
        <v>61</v>
      </c>
      <c r="K1145" s="554" t="s">
        <v>360</v>
      </c>
      <c r="L1145" s="554" t="s">
        <v>2658</v>
      </c>
      <c r="M1145" s="554" t="s">
        <v>6735</v>
      </c>
    </row>
    <row r="1146" spans="1:13" x14ac:dyDescent="0.35">
      <c r="A1146" s="554" t="s">
        <v>6072</v>
      </c>
      <c r="B1146" s="554" t="s">
        <v>2251</v>
      </c>
      <c r="C1146" s="554" t="s">
        <v>1983</v>
      </c>
      <c r="D1146" s="554" t="s">
        <v>1982</v>
      </c>
      <c r="E1146" s="554" t="s">
        <v>61</v>
      </c>
      <c r="F1146" s="554">
        <v>2</v>
      </c>
      <c r="G1146" s="554" t="s">
        <v>1986</v>
      </c>
      <c r="H1146" s="554" t="s">
        <v>1987</v>
      </c>
      <c r="J1146" s="554" t="s">
        <v>1101</v>
      </c>
      <c r="K1146" s="554" t="s">
        <v>615</v>
      </c>
      <c r="L1146" s="554" t="s">
        <v>2658</v>
      </c>
      <c r="M1146" s="554" t="s">
        <v>6735</v>
      </c>
    </row>
    <row r="1147" spans="1:13" x14ac:dyDescent="0.35">
      <c r="A1147" s="554" t="s">
        <v>6072</v>
      </c>
      <c r="B1147" s="554" t="s">
        <v>2251</v>
      </c>
      <c r="C1147" s="554" t="s">
        <v>1983</v>
      </c>
      <c r="D1147" s="554" t="s">
        <v>1982</v>
      </c>
      <c r="E1147" s="554" t="s">
        <v>61</v>
      </c>
      <c r="F1147" s="554">
        <v>3</v>
      </c>
      <c r="G1147" s="554" t="s">
        <v>2250</v>
      </c>
      <c r="H1147" s="554" t="s">
        <v>2187</v>
      </c>
      <c r="J1147" s="554" t="s">
        <v>1101</v>
      </c>
      <c r="K1147" s="554" t="s">
        <v>1100</v>
      </c>
      <c r="L1147" s="554" t="s">
        <v>2658</v>
      </c>
      <c r="M1147" s="554" t="s">
        <v>6735</v>
      </c>
    </row>
    <row r="1148" spans="1:13" x14ac:dyDescent="0.35">
      <c r="A1148" s="554" t="s">
        <v>6072</v>
      </c>
      <c r="B1148" s="554" t="s">
        <v>2268</v>
      </c>
      <c r="C1148" s="554" t="s">
        <v>2269</v>
      </c>
      <c r="D1148" s="554" t="s">
        <v>1990</v>
      </c>
      <c r="E1148" s="554" t="s">
        <v>1101</v>
      </c>
      <c r="F1148" s="554">
        <v>1</v>
      </c>
      <c r="G1148" s="554" t="s">
        <v>1965</v>
      </c>
      <c r="H1148" s="554" t="s">
        <v>1966</v>
      </c>
      <c r="J1148" s="554" t="s">
        <v>61</v>
      </c>
      <c r="K1148" s="554" t="s">
        <v>1100</v>
      </c>
      <c r="L1148" s="554" t="s">
        <v>2658</v>
      </c>
      <c r="M1148" s="554" t="s">
        <v>6737</v>
      </c>
    </row>
    <row r="1149" spans="1:13" x14ac:dyDescent="0.35">
      <c r="A1149" s="554" t="s">
        <v>6072</v>
      </c>
      <c r="B1149" s="554" t="s">
        <v>2268</v>
      </c>
      <c r="C1149" s="554" t="s">
        <v>2269</v>
      </c>
      <c r="D1149" s="554" t="s">
        <v>1990</v>
      </c>
      <c r="E1149" s="554" t="s">
        <v>61</v>
      </c>
      <c r="F1149" s="554">
        <v>2</v>
      </c>
      <c r="G1149" s="554" t="s">
        <v>2089</v>
      </c>
      <c r="H1149" s="554" t="s">
        <v>2213</v>
      </c>
      <c r="I1149" s="554" t="s">
        <v>2112</v>
      </c>
      <c r="J1149" s="554" t="s">
        <v>1101</v>
      </c>
      <c r="K1149" s="554" t="s">
        <v>1100</v>
      </c>
      <c r="L1149" s="554" t="s">
        <v>2658</v>
      </c>
      <c r="M1149" s="554" t="s">
        <v>6737</v>
      </c>
    </row>
    <row r="1150" spans="1:13" x14ac:dyDescent="0.35">
      <c r="A1150" s="554" t="s">
        <v>6072</v>
      </c>
      <c r="B1150" s="554" t="s">
        <v>2270</v>
      </c>
      <c r="C1150" s="554" t="s">
        <v>2271</v>
      </c>
      <c r="D1150" s="554" t="s">
        <v>1990</v>
      </c>
      <c r="E1150" s="554" t="s">
        <v>1101</v>
      </c>
      <c r="F1150" s="554">
        <v>1</v>
      </c>
      <c r="G1150" s="554" t="s">
        <v>1965</v>
      </c>
      <c r="H1150" s="554" t="s">
        <v>1966</v>
      </c>
      <c r="J1150" s="554" t="s">
        <v>61</v>
      </c>
      <c r="K1150" s="554" t="s">
        <v>1100</v>
      </c>
      <c r="L1150" s="554" t="s">
        <v>2658</v>
      </c>
      <c r="M1150" s="554" t="s">
        <v>6737</v>
      </c>
    </row>
    <row r="1151" spans="1:13" x14ac:dyDescent="0.35">
      <c r="A1151" s="554" t="s">
        <v>6072</v>
      </c>
      <c r="B1151" s="554" t="s">
        <v>2270</v>
      </c>
      <c r="C1151" s="554" t="s">
        <v>2271</v>
      </c>
      <c r="D1151" s="554" t="s">
        <v>1990</v>
      </c>
      <c r="E1151" s="554" t="s">
        <v>61</v>
      </c>
      <c r="F1151" s="554">
        <v>2</v>
      </c>
      <c r="G1151" s="554" t="s">
        <v>2089</v>
      </c>
      <c r="H1151" s="554" t="s">
        <v>2213</v>
      </c>
      <c r="I1151" s="554" t="s">
        <v>2112</v>
      </c>
      <c r="J1151" s="554" t="s">
        <v>1101</v>
      </c>
      <c r="K1151" s="554" t="s">
        <v>1100</v>
      </c>
      <c r="L1151" s="554" t="s">
        <v>2658</v>
      </c>
      <c r="M1151" s="554" t="s">
        <v>6737</v>
      </c>
    </row>
    <row r="1152" spans="1:13" x14ac:dyDescent="0.35">
      <c r="A1152" s="554" t="s">
        <v>6072</v>
      </c>
      <c r="B1152" s="554" t="s">
        <v>2272</v>
      </c>
      <c r="C1152" s="554" t="s">
        <v>2273</v>
      </c>
      <c r="D1152" s="554" t="s">
        <v>1990</v>
      </c>
      <c r="E1152" s="554" t="s">
        <v>1101</v>
      </c>
      <c r="F1152" s="554">
        <v>1</v>
      </c>
      <c r="G1152" s="554" t="s">
        <v>1965</v>
      </c>
      <c r="H1152" s="554" t="s">
        <v>1966</v>
      </c>
      <c r="J1152" s="554" t="s">
        <v>61</v>
      </c>
      <c r="K1152" s="554" t="s">
        <v>1100</v>
      </c>
      <c r="L1152" s="554" t="s">
        <v>2658</v>
      </c>
      <c r="M1152" s="554" t="s">
        <v>6737</v>
      </c>
    </row>
    <row r="1153" spans="1:13" x14ac:dyDescent="0.35">
      <c r="A1153" s="554" t="s">
        <v>6072</v>
      </c>
      <c r="B1153" s="554" t="s">
        <v>2272</v>
      </c>
      <c r="C1153" s="554" t="s">
        <v>2273</v>
      </c>
      <c r="D1153" s="554" t="s">
        <v>1990</v>
      </c>
      <c r="E1153" s="554" t="s">
        <v>61</v>
      </c>
      <c r="F1153" s="554">
        <v>2</v>
      </c>
      <c r="G1153" s="554" t="s">
        <v>2089</v>
      </c>
      <c r="H1153" s="554" t="s">
        <v>2213</v>
      </c>
      <c r="I1153" s="554" t="s">
        <v>2112</v>
      </c>
      <c r="J1153" s="554" t="s">
        <v>1101</v>
      </c>
      <c r="K1153" s="554" t="s">
        <v>1100</v>
      </c>
      <c r="L1153" s="554" t="s">
        <v>2658</v>
      </c>
      <c r="M1153" s="554" t="s">
        <v>6737</v>
      </c>
    </row>
    <row r="1154" spans="1:13" x14ac:dyDescent="0.35">
      <c r="A1154" s="554" t="s">
        <v>6072</v>
      </c>
      <c r="B1154" s="554" t="s">
        <v>2274</v>
      </c>
      <c r="C1154" s="554" t="s">
        <v>2275</v>
      </c>
      <c r="D1154" s="554" t="s">
        <v>1990</v>
      </c>
      <c r="E1154" s="554" t="s">
        <v>61</v>
      </c>
      <c r="F1154" s="554">
        <v>1</v>
      </c>
      <c r="G1154" s="554" t="s">
        <v>2276</v>
      </c>
      <c r="H1154" s="554" t="s">
        <v>1966</v>
      </c>
      <c r="J1154" s="554" t="s">
        <v>1101</v>
      </c>
      <c r="K1154" s="554" t="s">
        <v>1100</v>
      </c>
      <c r="L1154" s="554" t="s">
        <v>2658</v>
      </c>
      <c r="M1154" s="554" t="s">
        <v>6737</v>
      </c>
    </row>
    <row r="1155" spans="1:13" x14ac:dyDescent="0.35">
      <c r="A1155" s="554" t="s">
        <v>6072</v>
      </c>
      <c r="B1155" s="554" t="s">
        <v>2274</v>
      </c>
      <c r="C1155" s="554" t="s">
        <v>2275</v>
      </c>
      <c r="D1155" s="554" t="s">
        <v>1990</v>
      </c>
      <c r="E1155" s="554" t="s">
        <v>1101</v>
      </c>
      <c r="F1155" s="554">
        <v>2</v>
      </c>
      <c r="G1155" s="554" t="s">
        <v>2277</v>
      </c>
      <c r="H1155" s="554" t="s">
        <v>2278</v>
      </c>
      <c r="J1155" s="554" t="s">
        <v>1101</v>
      </c>
      <c r="K1155" s="554" t="s">
        <v>1100</v>
      </c>
      <c r="L1155" s="554" t="s">
        <v>2658</v>
      </c>
      <c r="M1155" s="554" t="s">
        <v>6737</v>
      </c>
    </row>
    <row r="1156" spans="1:13" x14ac:dyDescent="0.35">
      <c r="A1156" s="554" t="s">
        <v>6072</v>
      </c>
      <c r="B1156" s="554" t="s">
        <v>2279</v>
      </c>
      <c r="C1156" s="554" t="s">
        <v>2280</v>
      </c>
      <c r="D1156" s="554" t="s">
        <v>1990</v>
      </c>
      <c r="E1156" s="554" t="s">
        <v>61</v>
      </c>
      <c r="F1156" s="554">
        <v>1</v>
      </c>
      <c r="G1156" s="554" t="s">
        <v>2281</v>
      </c>
      <c r="H1156" s="554" t="s">
        <v>1966</v>
      </c>
      <c r="I1156" s="554" t="s">
        <v>6738</v>
      </c>
      <c r="J1156" s="554" t="s">
        <v>1101</v>
      </c>
      <c r="K1156" s="554" t="s">
        <v>1100</v>
      </c>
      <c r="L1156" s="554" t="s">
        <v>2658</v>
      </c>
      <c r="M1156" s="554" t="s">
        <v>6737</v>
      </c>
    </row>
    <row r="1157" spans="1:13" x14ac:dyDescent="0.35">
      <c r="A1157" s="554" t="s">
        <v>6072</v>
      </c>
      <c r="B1157" s="554" t="s">
        <v>2283</v>
      </c>
      <c r="C1157" s="554" t="s">
        <v>2284</v>
      </c>
      <c r="D1157" s="554" t="s">
        <v>1990</v>
      </c>
      <c r="E1157" s="554" t="s">
        <v>1101</v>
      </c>
      <c r="F1157" s="554">
        <v>1</v>
      </c>
      <c r="G1157" s="554" t="s">
        <v>2285</v>
      </c>
      <c r="H1157" s="554" t="s">
        <v>1966</v>
      </c>
      <c r="J1157" s="554" t="s">
        <v>61</v>
      </c>
      <c r="K1157" s="554" t="s">
        <v>1100</v>
      </c>
      <c r="L1157" s="554" t="s">
        <v>2658</v>
      </c>
      <c r="M1157" s="554" t="s">
        <v>6737</v>
      </c>
    </row>
    <row r="1158" spans="1:13" x14ac:dyDescent="0.35">
      <c r="A1158" s="554" t="s">
        <v>6072</v>
      </c>
      <c r="B1158" s="554" t="s">
        <v>2283</v>
      </c>
      <c r="C1158" s="554" t="s">
        <v>2284</v>
      </c>
      <c r="D1158" s="554" t="s">
        <v>1990</v>
      </c>
      <c r="E1158" s="554" t="s">
        <v>61</v>
      </c>
      <c r="F1158" s="554">
        <v>2</v>
      </c>
      <c r="G1158" s="554" t="s">
        <v>2286</v>
      </c>
      <c r="H1158" s="554" t="s">
        <v>2278</v>
      </c>
      <c r="J1158" s="554" t="s">
        <v>1101</v>
      </c>
      <c r="K1158" s="554" t="s">
        <v>1100</v>
      </c>
      <c r="L1158" s="554" t="s">
        <v>2658</v>
      </c>
      <c r="M1158" s="554" t="s">
        <v>6737</v>
      </c>
    </row>
    <row r="1159" spans="1:13" x14ac:dyDescent="0.35">
      <c r="A1159" s="554" t="s">
        <v>6072</v>
      </c>
      <c r="B1159" s="554" t="s">
        <v>2287</v>
      </c>
      <c r="C1159" s="554" t="s">
        <v>2288</v>
      </c>
      <c r="D1159" s="554" t="s">
        <v>1990</v>
      </c>
      <c r="E1159" s="554" t="s">
        <v>61</v>
      </c>
      <c r="F1159" s="554">
        <v>1</v>
      </c>
      <c r="G1159" s="554" t="s">
        <v>2289</v>
      </c>
      <c r="H1159" s="554" t="s">
        <v>1966</v>
      </c>
      <c r="J1159" s="554" t="s">
        <v>1101</v>
      </c>
      <c r="K1159" s="554" t="s">
        <v>1100</v>
      </c>
      <c r="L1159" s="554" t="s">
        <v>2658</v>
      </c>
      <c r="M1159" s="554" t="s">
        <v>6737</v>
      </c>
    </row>
    <row r="1160" spans="1:13" x14ac:dyDescent="0.35">
      <c r="A1160" s="554" t="s">
        <v>6072</v>
      </c>
      <c r="B1160" s="554" t="s">
        <v>2287</v>
      </c>
      <c r="C1160" s="554" t="s">
        <v>2288</v>
      </c>
      <c r="D1160" s="554" t="s">
        <v>1990</v>
      </c>
      <c r="E1160" s="554" t="s">
        <v>61</v>
      </c>
      <c r="F1160" s="554">
        <v>2</v>
      </c>
      <c r="G1160" s="554" t="s">
        <v>2290</v>
      </c>
      <c r="H1160" s="554" t="s">
        <v>2261</v>
      </c>
      <c r="J1160" s="554" t="s">
        <v>1101</v>
      </c>
      <c r="K1160" s="554" t="s">
        <v>1100</v>
      </c>
      <c r="L1160" s="554" t="s">
        <v>2658</v>
      </c>
      <c r="M1160" s="554" t="s">
        <v>6735</v>
      </c>
    </row>
    <row r="1161" spans="1:13" x14ac:dyDescent="0.35">
      <c r="A1161" s="554" t="s">
        <v>6072</v>
      </c>
      <c r="B1161" s="554" t="s">
        <v>2123</v>
      </c>
      <c r="C1161" s="554" t="s">
        <v>2291</v>
      </c>
      <c r="D1161" s="554" t="s">
        <v>2124</v>
      </c>
      <c r="E1161" s="554" t="s">
        <v>61</v>
      </c>
      <c r="F1161" s="554">
        <v>1</v>
      </c>
      <c r="G1161" s="554" t="s">
        <v>2292</v>
      </c>
      <c r="H1161" s="554" t="s">
        <v>2120</v>
      </c>
      <c r="J1161" s="554" t="s">
        <v>1101</v>
      </c>
      <c r="K1161" s="554" t="s">
        <v>1100</v>
      </c>
      <c r="L1161" s="554" t="s">
        <v>2658</v>
      </c>
      <c r="M1161" s="554" t="s">
        <v>6735</v>
      </c>
    </row>
    <row r="1162" spans="1:13" x14ac:dyDescent="0.35">
      <c r="A1162" s="554" t="s">
        <v>6072</v>
      </c>
      <c r="B1162" s="554" t="s">
        <v>2123</v>
      </c>
      <c r="C1162" s="554" t="s">
        <v>2291</v>
      </c>
      <c r="D1162" s="554" t="s">
        <v>2124</v>
      </c>
      <c r="E1162" s="554" t="s">
        <v>1101</v>
      </c>
      <c r="F1162" s="554">
        <v>2</v>
      </c>
      <c r="G1162" s="554" t="s">
        <v>2293</v>
      </c>
      <c r="H1162" s="554" t="s">
        <v>2120</v>
      </c>
      <c r="J1162" s="554" t="s">
        <v>61</v>
      </c>
      <c r="K1162" s="554" t="s">
        <v>1100</v>
      </c>
      <c r="L1162" s="554" t="s">
        <v>2658</v>
      </c>
      <c r="M1162" s="554" t="s">
        <v>6735</v>
      </c>
    </row>
    <row r="1163" spans="1:13" x14ac:dyDescent="0.35">
      <c r="A1163" s="554" t="s">
        <v>6072</v>
      </c>
      <c r="B1163" s="554" t="s">
        <v>2294</v>
      </c>
      <c r="C1163" s="554" t="s">
        <v>2295</v>
      </c>
      <c r="D1163" s="554" t="s">
        <v>1990</v>
      </c>
      <c r="E1163" s="554" t="s">
        <v>1101</v>
      </c>
      <c r="F1163" s="554">
        <v>1</v>
      </c>
      <c r="G1163" s="554" t="s">
        <v>2296</v>
      </c>
      <c r="H1163" s="554" t="s">
        <v>1966</v>
      </c>
      <c r="J1163" s="554" t="s">
        <v>61</v>
      </c>
      <c r="K1163" s="554" t="s">
        <v>1100</v>
      </c>
      <c r="L1163" s="554" t="s">
        <v>2658</v>
      </c>
      <c r="M1163" s="554" t="s">
        <v>6737</v>
      </c>
    </row>
    <row r="1164" spans="1:13" x14ac:dyDescent="0.35">
      <c r="A1164" s="554" t="s">
        <v>6072</v>
      </c>
      <c r="B1164" s="554" t="s">
        <v>2294</v>
      </c>
      <c r="C1164" s="554" t="s">
        <v>2295</v>
      </c>
      <c r="D1164" s="554" t="s">
        <v>1990</v>
      </c>
      <c r="E1164" s="554" t="s">
        <v>61</v>
      </c>
      <c r="F1164" s="554">
        <v>2</v>
      </c>
      <c r="G1164" s="554" t="s">
        <v>2297</v>
      </c>
      <c r="H1164" s="554" t="s">
        <v>1966</v>
      </c>
      <c r="J1164" s="554" t="s">
        <v>1101</v>
      </c>
      <c r="K1164" s="554" t="s">
        <v>1100</v>
      </c>
      <c r="L1164" s="554" t="s">
        <v>2658</v>
      </c>
      <c r="M1164" s="554" t="s">
        <v>6737</v>
      </c>
    </row>
    <row r="1165" spans="1:13" x14ac:dyDescent="0.35">
      <c r="A1165" s="554" t="s">
        <v>6072</v>
      </c>
      <c r="B1165" s="554" t="s">
        <v>1953</v>
      </c>
      <c r="C1165" s="554" t="s">
        <v>2298</v>
      </c>
      <c r="D1165" s="554" t="s">
        <v>1990</v>
      </c>
      <c r="E1165" s="554" t="s">
        <v>1101</v>
      </c>
      <c r="F1165" s="554">
        <v>1</v>
      </c>
      <c r="G1165" s="554" t="s">
        <v>2299</v>
      </c>
      <c r="H1165" s="554" t="s">
        <v>1966</v>
      </c>
      <c r="J1165" s="554" t="s">
        <v>61</v>
      </c>
      <c r="K1165" s="554" t="s">
        <v>1100</v>
      </c>
      <c r="L1165" s="554" t="s">
        <v>2658</v>
      </c>
      <c r="M1165" s="554" t="s">
        <v>6737</v>
      </c>
    </row>
    <row r="1166" spans="1:13" x14ac:dyDescent="0.35">
      <c r="A1166" s="554" t="s">
        <v>6072</v>
      </c>
      <c r="B1166" s="554" t="s">
        <v>1953</v>
      </c>
      <c r="C1166" s="554" t="s">
        <v>2298</v>
      </c>
      <c r="D1166" s="554" t="s">
        <v>1990</v>
      </c>
      <c r="E1166" s="554" t="s">
        <v>61</v>
      </c>
      <c r="F1166" s="554">
        <v>2</v>
      </c>
      <c r="G1166" s="554" t="s">
        <v>2300</v>
      </c>
      <c r="H1166" s="554" t="s">
        <v>1947</v>
      </c>
      <c r="I1166" s="554" t="s">
        <v>1968</v>
      </c>
      <c r="J1166" s="554" t="s">
        <v>1101</v>
      </c>
      <c r="K1166" s="554" t="s">
        <v>1100</v>
      </c>
      <c r="L1166" s="554" t="s">
        <v>2658</v>
      </c>
      <c r="M1166" s="554" t="s">
        <v>6735</v>
      </c>
    </row>
    <row r="1167" spans="1:13" x14ac:dyDescent="0.35">
      <c r="A1167" s="554" t="s">
        <v>6072</v>
      </c>
      <c r="B1167" s="554" t="s">
        <v>2302</v>
      </c>
      <c r="C1167" s="554" t="s">
        <v>2303</v>
      </c>
      <c r="D1167" s="554" t="s">
        <v>1990</v>
      </c>
      <c r="E1167" s="554" t="s">
        <v>61</v>
      </c>
      <c r="F1167" s="554">
        <v>1</v>
      </c>
      <c r="G1167" s="554" t="s">
        <v>2303</v>
      </c>
      <c r="H1167" s="554" t="s">
        <v>1966</v>
      </c>
      <c r="J1167" s="554" t="s">
        <v>1101</v>
      </c>
      <c r="K1167" s="554" t="s">
        <v>1100</v>
      </c>
      <c r="L1167" s="554" t="s">
        <v>2658</v>
      </c>
      <c r="M1167" s="554" t="s">
        <v>6737</v>
      </c>
    </row>
    <row r="1168" spans="1:13" x14ac:dyDescent="0.35">
      <c r="A1168" s="554" t="s">
        <v>6072</v>
      </c>
      <c r="B1168" s="554" t="s">
        <v>2302</v>
      </c>
      <c r="C1168" s="554" t="s">
        <v>2303</v>
      </c>
      <c r="D1168" s="554" t="s">
        <v>1990</v>
      </c>
      <c r="E1168" s="554" t="s">
        <v>1101</v>
      </c>
      <c r="F1168" s="554">
        <v>2</v>
      </c>
      <c r="G1168" s="554" t="s">
        <v>2304</v>
      </c>
      <c r="H1168" s="554" t="s">
        <v>2278</v>
      </c>
      <c r="J1168" s="554" t="s">
        <v>61</v>
      </c>
      <c r="K1168" s="554" t="s">
        <v>1100</v>
      </c>
      <c r="L1168" s="554" t="s">
        <v>2658</v>
      </c>
      <c r="M1168" s="554" t="s">
        <v>6737</v>
      </c>
    </row>
    <row r="1169" spans="1:13" x14ac:dyDescent="0.35">
      <c r="A1169" s="554" t="s">
        <v>6072</v>
      </c>
      <c r="B1169" s="554" t="s">
        <v>2305</v>
      </c>
      <c r="C1169" s="554" t="s">
        <v>2306</v>
      </c>
      <c r="D1169" s="554" t="s">
        <v>1990</v>
      </c>
      <c r="E1169" s="554" t="s">
        <v>1101</v>
      </c>
      <c r="F1169" s="554">
        <v>1</v>
      </c>
      <c r="G1169" s="554" t="s">
        <v>2307</v>
      </c>
      <c r="H1169" s="554" t="s">
        <v>1966</v>
      </c>
      <c r="J1169" s="554" t="s">
        <v>61</v>
      </c>
      <c r="K1169" s="554" t="s">
        <v>1100</v>
      </c>
      <c r="L1169" s="554" t="s">
        <v>2658</v>
      </c>
      <c r="M1169" s="554" t="s">
        <v>6737</v>
      </c>
    </row>
    <row r="1170" spans="1:13" x14ac:dyDescent="0.35">
      <c r="A1170" s="554" t="s">
        <v>6072</v>
      </c>
      <c r="B1170" s="554" t="s">
        <v>2305</v>
      </c>
      <c r="C1170" s="554" t="s">
        <v>2306</v>
      </c>
      <c r="D1170" s="554" t="s">
        <v>1990</v>
      </c>
      <c r="E1170" s="554" t="s">
        <v>61</v>
      </c>
      <c r="F1170" s="554">
        <v>2</v>
      </c>
      <c r="G1170" s="554" t="s">
        <v>2308</v>
      </c>
      <c r="H1170" s="554" t="s">
        <v>2278</v>
      </c>
      <c r="J1170" s="554" t="s">
        <v>1101</v>
      </c>
      <c r="K1170" s="554" t="s">
        <v>1100</v>
      </c>
      <c r="L1170" s="554" t="s">
        <v>2658</v>
      </c>
      <c r="M1170" s="554" t="s">
        <v>6737</v>
      </c>
    </row>
    <row r="1171" spans="1:13" x14ac:dyDescent="0.35">
      <c r="A1171" s="554" t="s">
        <v>6072</v>
      </c>
      <c r="B1171" s="554" t="s">
        <v>2309</v>
      </c>
      <c r="C1171" s="554" t="s">
        <v>2310</v>
      </c>
      <c r="D1171" s="554" t="s">
        <v>1990</v>
      </c>
      <c r="E1171" s="554" t="s">
        <v>1101</v>
      </c>
      <c r="F1171" s="554">
        <v>1</v>
      </c>
      <c r="G1171" s="554" t="s">
        <v>2311</v>
      </c>
      <c r="H1171" s="554" t="s">
        <v>1966</v>
      </c>
      <c r="J1171" s="554" t="s">
        <v>61</v>
      </c>
      <c r="K1171" s="554" t="s">
        <v>1100</v>
      </c>
      <c r="L1171" s="554" t="s">
        <v>2658</v>
      </c>
      <c r="M1171" s="554" t="s">
        <v>6737</v>
      </c>
    </row>
    <row r="1172" spans="1:13" x14ac:dyDescent="0.35">
      <c r="A1172" s="554" t="s">
        <v>6072</v>
      </c>
      <c r="B1172" s="554" t="s">
        <v>2309</v>
      </c>
      <c r="C1172" s="554" t="s">
        <v>2310</v>
      </c>
      <c r="D1172" s="554" t="s">
        <v>1990</v>
      </c>
      <c r="E1172" s="554" t="s">
        <v>61</v>
      </c>
      <c r="F1172" s="554">
        <v>2</v>
      </c>
      <c r="G1172" s="554" t="s">
        <v>2312</v>
      </c>
      <c r="H1172" s="554" t="s">
        <v>2112</v>
      </c>
      <c r="J1172" s="554" t="s">
        <v>1101</v>
      </c>
      <c r="K1172" s="554" t="s">
        <v>1100</v>
      </c>
      <c r="L1172" s="554" t="s">
        <v>2658</v>
      </c>
      <c r="M1172" s="554" t="s">
        <v>6737</v>
      </c>
    </row>
    <row r="1173" spans="1:13" x14ac:dyDescent="0.35">
      <c r="A1173" s="554" t="s">
        <v>6072</v>
      </c>
      <c r="B1173" s="554" t="s">
        <v>2313</v>
      </c>
      <c r="C1173" s="554" t="s">
        <v>2314</v>
      </c>
      <c r="D1173" s="554" t="s">
        <v>1990</v>
      </c>
      <c r="E1173" s="554" t="s">
        <v>61</v>
      </c>
      <c r="F1173" s="554">
        <v>1</v>
      </c>
      <c r="G1173" s="554" t="s">
        <v>2315</v>
      </c>
      <c r="H1173" s="554" t="s">
        <v>2073</v>
      </c>
      <c r="J1173" s="554" t="s">
        <v>1101</v>
      </c>
      <c r="K1173" s="554" t="s">
        <v>1100</v>
      </c>
      <c r="L1173" s="554" t="s">
        <v>2658</v>
      </c>
      <c r="M1173" s="554" t="s">
        <v>6735</v>
      </c>
    </row>
    <row r="1174" spans="1:13" x14ac:dyDescent="0.35">
      <c r="A1174" s="554" t="s">
        <v>6072</v>
      </c>
      <c r="B1174" s="554" t="s">
        <v>2313</v>
      </c>
      <c r="C1174" s="554" t="s">
        <v>2314</v>
      </c>
      <c r="D1174" s="554" t="s">
        <v>1990</v>
      </c>
      <c r="E1174" s="554" t="s">
        <v>1101</v>
      </c>
      <c r="F1174" s="554">
        <v>2</v>
      </c>
      <c r="G1174" s="554" t="s">
        <v>2316</v>
      </c>
      <c r="H1174" s="554" t="s">
        <v>2098</v>
      </c>
      <c r="J1174" s="554" t="s">
        <v>61</v>
      </c>
      <c r="K1174" s="554" t="s">
        <v>1100</v>
      </c>
      <c r="L1174" s="554" t="s">
        <v>2658</v>
      </c>
      <c r="M1174" s="554" t="s">
        <v>6735</v>
      </c>
    </row>
    <row r="1175" spans="1:13" x14ac:dyDescent="0.35">
      <c r="A1175" s="554" t="s">
        <v>6072</v>
      </c>
      <c r="B1175" s="554" t="s">
        <v>2317</v>
      </c>
      <c r="C1175" s="554" t="s">
        <v>2318</v>
      </c>
      <c r="D1175" s="554" t="s">
        <v>1990</v>
      </c>
      <c r="E1175" s="554" t="s">
        <v>1849</v>
      </c>
      <c r="F1175" s="554">
        <v>0</v>
      </c>
      <c r="G1175" s="554" t="s">
        <v>2319</v>
      </c>
      <c r="H1175" s="554" t="s">
        <v>2278</v>
      </c>
      <c r="J1175" s="554" t="s">
        <v>1849</v>
      </c>
      <c r="K1175" s="554" t="s">
        <v>1100</v>
      </c>
      <c r="L1175" s="554" t="s">
        <v>2658</v>
      </c>
      <c r="M1175" s="554" t="s">
        <v>6737</v>
      </c>
    </row>
    <row r="1176" spans="1:13" x14ac:dyDescent="0.35">
      <c r="A1176" s="554" t="s">
        <v>6072</v>
      </c>
      <c r="B1176" s="554" t="s">
        <v>2073</v>
      </c>
      <c r="C1176" s="554" t="s">
        <v>2320</v>
      </c>
      <c r="D1176" s="554" t="s">
        <v>1967</v>
      </c>
      <c r="E1176" s="554" t="s">
        <v>1101</v>
      </c>
      <c r="F1176" s="554">
        <v>1</v>
      </c>
      <c r="G1176" s="554" t="s">
        <v>2321</v>
      </c>
      <c r="H1176" s="554" t="s">
        <v>2322</v>
      </c>
      <c r="J1176" s="554" t="s">
        <v>61</v>
      </c>
      <c r="K1176" s="554" t="s">
        <v>1100</v>
      </c>
      <c r="L1176" s="554" t="s">
        <v>2658</v>
      </c>
      <c r="M1176" s="554" t="s">
        <v>6735</v>
      </c>
    </row>
    <row r="1177" spans="1:13" x14ac:dyDescent="0.35">
      <c r="A1177" s="554" t="s">
        <v>6072</v>
      </c>
      <c r="B1177" s="554" t="s">
        <v>2073</v>
      </c>
      <c r="C1177" s="554" t="s">
        <v>2320</v>
      </c>
      <c r="D1177" s="554" t="s">
        <v>1967</v>
      </c>
      <c r="E1177" s="554" t="s">
        <v>61</v>
      </c>
      <c r="F1177" s="554">
        <v>2</v>
      </c>
      <c r="G1177" s="554" t="s">
        <v>2069</v>
      </c>
      <c r="H1177" s="554" t="s">
        <v>2278</v>
      </c>
      <c r="J1177" s="554" t="s">
        <v>1101</v>
      </c>
      <c r="K1177" s="554" t="s">
        <v>1100</v>
      </c>
      <c r="L1177" s="554" t="s">
        <v>2658</v>
      </c>
      <c r="M1177" s="554" t="s">
        <v>6737</v>
      </c>
    </row>
    <row r="1178" spans="1:13" x14ac:dyDescent="0.35">
      <c r="A1178" s="554" t="s">
        <v>6072</v>
      </c>
      <c r="B1178" s="554" t="s">
        <v>2073</v>
      </c>
      <c r="C1178" s="554" t="s">
        <v>2320</v>
      </c>
      <c r="D1178" s="554" t="s">
        <v>1967</v>
      </c>
      <c r="E1178" s="554" t="s">
        <v>1101</v>
      </c>
      <c r="F1178" s="554">
        <v>3</v>
      </c>
      <c r="G1178" s="554" t="s">
        <v>2323</v>
      </c>
      <c r="H1178" s="554" t="s">
        <v>2278</v>
      </c>
      <c r="J1178" s="554" t="s">
        <v>61</v>
      </c>
      <c r="K1178" s="554" t="s">
        <v>1100</v>
      </c>
      <c r="L1178" s="554" t="s">
        <v>2658</v>
      </c>
      <c r="M1178" s="554" t="s">
        <v>6737</v>
      </c>
    </row>
    <row r="1179" spans="1:13" x14ac:dyDescent="0.35">
      <c r="A1179" s="554" t="s">
        <v>6072</v>
      </c>
      <c r="B1179" s="554" t="s">
        <v>2073</v>
      </c>
      <c r="C1179" s="554" t="s">
        <v>2320</v>
      </c>
      <c r="D1179" s="554" t="s">
        <v>1967</v>
      </c>
      <c r="E1179" s="554" t="s">
        <v>61</v>
      </c>
      <c r="F1179" s="554">
        <v>4</v>
      </c>
      <c r="G1179" s="554" t="s">
        <v>2324</v>
      </c>
      <c r="H1179" s="554" t="s">
        <v>2325</v>
      </c>
      <c r="J1179" s="554" t="s">
        <v>1101</v>
      </c>
      <c r="K1179" s="554" t="s">
        <v>1100</v>
      </c>
      <c r="L1179" s="554" t="s">
        <v>2658</v>
      </c>
      <c r="M1179" s="554" t="s">
        <v>6735</v>
      </c>
    </row>
    <row r="1180" spans="1:13" x14ac:dyDescent="0.35">
      <c r="A1180" s="554" t="s">
        <v>6072</v>
      </c>
      <c r="B1180" s="554" t="s">
        <v>2073</v>
      </c>
      <c r="C1180" s="554" t="s">
        <v>2320</v>
      </c>
      <c r="D1180" s="554" t="s">
        <v>1967</v>
      </c>
      <c r="E1180" s="554" t="s">
        <v>61</v>
      </c>
      <c r="F1180" s="554">
        <v>5</v>
      </c>
      <c r="G1180" s="554" t="s">
        <v>2327</v>
      </c>
      <c r="H1180" s="554" t="s">
        <v>1955</v>
      </c>
      <c r="J1180" s="554" t="s">
        <v>1101</v>
      </c>
      <c r="K1180" s="554" t="s">
        <v>615</v>
      </c>
      <c r="L1180" s="554" t="s">
        <v>2658</v>
      </c>
      <c r="M1180" s="554" t="s">
        <v>6735</v>
      </c>
    </row>
    <row r="1181" spans="1:13" x14ac:dyDescent="0.35">
      <c r="A1181" s="554" t="s">
        <v>6072</v>
      </c>
      <c r="B1181" s="554" t="s">
        <v>2073</v>
      </c>
      <c r="C1181" s="554" t="s">
        <v>2320</v>
      </c>
      <c r="D1181" s="554" t="s">
        <v>1967</v>
      </c>
      <c r="E1181" s="554" t="s">
        <v>61</v>
      </c>
      <c r="F1181" s="554">
        <v>6</v>
      </c>
      <c r="G1181" s="554" t="s">
        <v>2327</v>
      </c>
      <c r="H1181" s="554" t="s">
        <v>2062</v>
      </c>
      <c r="J1181" s="554" t="s">
        <v>1101</v>
      </c>
      <c r="K1181" s="554" t="s">
        <v>615</v>
      </c>
      <c r="L1181" s="554" t="s">
        <v>2658</v>
      </c>
      <c r="M1181" s="554" t="s">
        <v>6735</v>
      </c>
    </row>
    <row r="1182" spans="1:13" x14ac:dyDescent="0.35">
      <c r="A1182" s="554" t="s">
        <v>6072</v>
      </c>
      <c r="B1182" s="554" t="s">
        <v>2073</v>
      </c>
      <c r="C1182" s="554" t="s">
        <v>2320</v>
      </c>
      <c r="D1182" s="554" t="s">
        <v>1967</v>
      </c>
      <c r="E1182" s="554" t="s">
        <v>61</v>
      </c>
      <c r="F1182" s="554">
        <v>7</v>
      </c>
      <c r="G1182" s="554" t="s">
        <v>2327</v>
      </c>
      <c r="H1182" s="554" t="s">
        <v>2187</v>
      </c>
      <c r="J1182" s="554" t="s">
        <v>1101</v>
      </c>
      <c r="K1182" s="554" t="s">
        <v>615</v>
      </c>
      <c r="L1182" s="554" t="s">
        <v>2658</v>
      </c>
      <c r="M1182" s="554" t="s">
        <v>6735</v>
      </c>
    </row>
    <row r="1183" spans="1:13" x14ac:dyDescent="0.35">
      <c r="A1183" s="554" t="s">
        <v>6072</v>
      </c>
      <c r="B1183" s="554" t="s">
        <v>2328</v>
      </c>
      <c r="C1183" s="554" t="s">
        <v>2329</v>
      </c>
      <c r="D1183" s="554" t="s">
        <v>1967</v>
      </c>
      <c r="E1183" s="554" t="s">
        <v>61</v>
      </c>
      <c r="F1183" s="554">
        <v>1</v>
      </c>
      <c r="G1183" s="554" t="s">
        <v>2330</v>
      </c>
      <c r="H1183" s="554" t="s">
        <v>1276</v>
      </c>
      <c r="J1183" s="554" t="s">
        <v>1101</v>
      </c>
      <c r="K1183" s="554" t="s">
        <v>1100</v>
      </c>
      <c r="L1183" s="554" t="s">
        <v>2658</v>
      </c>
      <c r="M1183" s="554" t="s">
        <v>6735</v>
      </c>
    </row>
    <row r="1184" spans="1:13" x14ac:dyDescent="0.35">
      <c r="A1184" s="554" t="s">
        <v>6072</v>
      </c>
      <c r="B1184" s="554" t="s">
        <v>2328</v>
      </c>
      <c r="C1184" s="554" t="s">
        <v>2329</v>
      </c>
      <c r="D1184" s="554" t="s">
        <v>1967</v>
      </c>
      <c r="E1184" s="554" t="s">
        <v>1101</v>
      </c>
      <c r="F1184" s="554">
        <v>2</v>
      </c>
      <c r="G1184" s="554" t="s">
        <v>2331</v>
      </c>
      <c r="H1184" s="554" t="s">
        <v>2019</v>
      </c>
      <c r="J1184" s="554" t="s">
        <v>61</v>
      </c>
      <c r="K1184" s="554" t="s">
        <v>1100</v>
      </c>
      <c r="L1184" s="554" t="s">
        <v>2658</v>
      </c>
      <c r="M1184" s="554" t="s">
        <v>6735</v>
      </c>
    </row>
    <row r="1185" spans="1:13" x14ac:dyDescent="0.35">
      <c r="A1185" s="554" t="s">
        <v>6072</v>
      </c>
      <c r="B1185" s="554" t="s">
        <v>2019</v>
      </c>
      <c r="C1185" s="554" t="s">
        <v>2332</v>
      </c>
      <c r="D1185" s="554" t="s">
        <v>1967</v>
      </c>
      <c r="E1185" s="554" t="s">
        <v>61</v>
      </c>
      <c r="F1185" s="554">
        <v>1</v>
      </c>
      <c r="G1185" s="554" t="s">
        <v>2333</v>
      </c>
      <c r="H1185" s="554" t="s">
        <v>1276</v>
      </c>
      <c r="J1185" s="554" t="s">
        <v>1101</v>
      </c>
      <c r="K1185" s="554" t="s">
        <v>1100</v>
      </c>
      <c r="L1185" s="554" t="s">
        <v>2658</v>
      </c>
      <c r="M1185" s="554" t="s">
        <v>6735</v>
      </c>
    </row>
    <row r="1186" spans="1:13" x14ac:dyDescent="0.35">
      <c r="A1186" s="554" t="s">
        <v>6072</v>
      </c>
      <c r="B1186" s="554" t="s">
        <v>2019</v>
      </c>
      <c r="C1186" s="554" t="s">
        <v>2332</v>
      </c>
      <c r="D1186" s="554" t="s">
        <v>1967</v>
      </c>
      <c r="E1186" s="554" t="s">
        <v>61</v>
      </c>
      <c r="F1186" s="554">
        <v>2</v>
      </c>
      <c r="G1186" s="554" t="s">
        <v>2089</v>
      </c>
      <c r="H1186" s="554" t="s">
        <v>2328</v>
      </c>
      <c r="J1186" s="554" t="s">
        <v>1101</v>
      </c>
      <c r="K1186" s="554" t="s">
        <v>1100</v>
      </c>
      <c r="L1186" s="554" t="s">
        <v>2658</v>
      </c>
      <c r="M1186" s="554" t="s">
        <v>6735</v>
      </c>
    </row>
    <row r="1187" spans="1:13" x14ac:dyDescent="0.35">
      <c r="A1187" s="554" t="s">
        <v>6072</v>
      </c>
      <c r="B1187" s="554" t="s">
        <v>2019</v>
      </c>
      <c r="C1187" s="554" t="s">
        <v>2332</v>
      </c>
      <c r="D1187" s="554" t="s">
        <v>1967</v>
      </c>
      <c r="E1187" s="554" t="s">
        <v>1101</v>
      </c>
      <c r="F1187" s="554">
        <v>3</v>
      </c>
      <c r="G1187" s="554" t="s">
        <v>2321</v>
      </c>
      <c r="H1187" s="554" t="s">
        <v>2334</v>
      </c>
      <c r="J1187" s="554" t="s">
        <v>61</v>
      </c>
      <c r="K1187" s="554" t="s">
        <v>1100</v>
      </c>
      <c r="L1187" s="554" t="s">
        <v>2658</v>
      </c>
      <c r="M1187" s="554" t="s">
        <v>6735</v>
      </c>
    </row>
    <row r="1188" spans="1:13" x14ac:dyDescent="0.35">
      <c r="A1188" s="554" t="s">
        <v>6072</v>
      </c>
      <c r="B1188" s="554" t="s">
        <v>2335</v>
      </c>
      <c r="C1188" s="554" t="s">
        <v>2336</v>
      </c>
      <c r="D1188" s="554" t="s">
        <v>1967</v>
      </c>
      <c r="E1188" s="554" t="s">
        <v>61</v>
      </c>
      <c r="F1188" s="554">
        <v>1</v>
      </c>
      <c r="G1188" s="554" t="s">
        <v>2069</v>
      </c>
      <c r="H1188" s="554" t="s">
        <v>2325</v>
      </c>
      <c r="J1188" s="554" t="s">
        <v>1101</v>
      </c>
      <c r="K1188" s="554" t="s">
        <v>1100</v>
      </c>
      <c r="L1188" s="554" t="s">
        <v>2658</v>
      </c>
      <c r="M1188" s="554" t="s">
        <v>6735</v>
      </c>
    </row>
    <row r="1189" spans="1:13" x14ac:dyDescent="0.35">
      <c r="A1189" s="554" t="s">
        <v>6072</v>
      </c>
      <c r="B1189" s="554" t="s">
        <v>2335</v>
      </c>
      <c r="C1189" s="554" t="s">
        <v>2336</v>
      </c>
      <c r="D1189" s="554" t="s">
        <v>1967</v>
      </c>
      <c r="E1189" s="554" t="s">
        <v>1101</v>
      </c>
      <c r="F1189" s="554">
        <v>2</v>
      </c>
      <c r="G1189" s="554" t="s">
        <v>2337</v>
      </c>
      <c r="H1189" s="554" t="s">
        <v>2338</v>
      </c>
      <c r="J1189" s="554" t="s">
        <v>61</v>
      </c>
      <c r="K1189" s="554" t="s">
        <v>1100</v>
      </c>
      <c r="L1189" s="554" t="s">
        <v>2658</v>
      </c>
      <c r="M1189" s="554" t="s">
        <v>6735</v>
      </c>
    </row>
    <row r="1190" spans="1:13" x14ac:dyDescent="0.35">
      <c r="A1190" s="554" t="s">
        <v>6072</v>
      </c>
      <c r="B1190" s="554" t="s">
        <v>2339</v>
      </c>
      <c r="C1190" s="554" t="s">
        <v>2340</v>
      </c>
      <c r="D1190" s="554" t="s">
        <v>1967</v>
      </c>
      <c r="E1190" s="554" t="s">
        <v>61</v>
      </c>
      <c r="F1190" s="554">
        <v>1</v>
      </c>
      <c r="G1190" s="554" t="s">
        <v>2341</v>
      </c>
      <c r="H1190" s="554" t="s">
        <v>1200</v>
      </c>
      <c r="J1190" s="554" t="s">
        <v>1101</v>
      </c>
      <c r="K1190" s="554" t="s">
        <v>1100</v>
      </c>
      <c r="L1190" s="554" t="s">
        <v>2658</v>
      </c>
      <c r="M1190" s="554" t="s">
        <v>6735</v>
      </c>
    </row>
    <row r="1191" spans="1:13" x14ac:dyDescent="0.35">
      <c r="A1191" s="554" t="s">
        <v>6072</v>
      </c>
      <c r="B1191" s="554" t="s">
        <v>2339</v>
      </c>
      <c r="C1191" s="554" t="s">
        <v>2340</v>
      </c>
      <c r="D1191" s="554" t="s">
        <v>1967</v>
      </c>
      <c r="E1191" s="554" t="s">
        <v>1101</v>
      </c>
      <c r="F1191" s="554">
        <v>2</v>
      </c>
      <c r="G1191" s="554" t="s">
        <v>2337</v>
      </c>
      <c r="H1191" s="554" t="s">
        <v>2342</v>
      </c>
      <c r="J1191" s="554" t="s">
        <v>61</v>
      </c>
      <c r="K1191" s="554" t="s">
        <v>1100</v>
      </c>
      <c r="L1191" s="554" t="s">
        <v>2658</v>
      </c>
      <c r="M1191" s="554" t="s">
        <v>6735</v>
      </c>
    </row>
    <row r="1192" spans="1:13" x14ac:dyDescent="0.35">
      <c r="A1192" s="554" t="s">
        <v>6072</v>
      </c>
      <c r="B1192" s="554" t="s">
        <v>2343</v>
      </c>
      <c r="C1192" s="554" t="s">
        <v>2344</v>
      </c>
      <c r="D1192" s="554" t="s">
        <v>1967</v>
      </c>
      <c r="E1192" s="554" t="s">
        <v>61</v>
      </c>
      <c r="F1192" s="554">
        <v>1</v>
      </c>
      <c r="G1192" s="554" t="s">
        <v>2324</v>
      </c>
      <c r="H1192" s="554" t="s">
        <v>2325</v>
      </c>
      <c r="J1192" s="554" t="s">
        <v>1101</v>
      </c>
      <c r="K1192" s="554" t="s">
        <v>1100</v>
      </c>
      <c r="L1192" s="554" t="s">
        <v>2658</v>
      </c>
      <c r="M1192" s="554" t="s">
        <v>6735</v>
      </c>
    </row>
    <row r="1193" spans="1:13" x14ac:dyDescent="0.35">
      <c r="A1193" s="554" t="s">
        <v>6072</v>
      </c>
      <c r="B1193" s="554" t="s">
        <v>2343</v>
      </c>
      <c r="C1193" s="554" t="s">
        <v>2344</v>
      </c>
      <c r="D1193" s="554" t="s">
        <v>1967</v>
      </c>
      <c r="E1193" s="554" t="s">
        <v>1101</v>
      </c>
      <c r="F1193" s="554">
        <v>2</v>
      </c>
      <c r="G1193" s="554" t="s">
        <v>2337</v>
      </c>
      <c r="H1193" s="554" t="s">
        <v>2345</v>
      </c>
      <c r="J1193" s="554" t="s">
        <v>61</v>
      </c>
      <c r="K1193" s="554" t="s">
        <v>1100</v>
      </c>
      <c r="L1193" s="554" t="s">
        <v>2658</v>
      </c>
      <c r="M1193" s="554" t="s">
        <v>6735</v>
      </c>
    </row>
    <row r="1194" spans="1:13" x14ac:dyDescent="0.35">
      <c r="A1194" s="554" t="s">
        <v>6072</v>
      </c>
      <c r="B1194" s="554" t="s">
        <v>2346</v>
      </c>
      <c r="C1194" s="554" t="s">
        <v>2347</v>
      </c>
      <c r="D1194" s="554" t="s">
        <v>1967</v>
      </c>
      <c r="E1194" s="554" t="s">
        <v>61</v>
      </c>
      <c r="F1194" s="554">
        <v>1</v>
      </c>
      <c r="G1194" s="554" t="s">
        <v>2069</v>
      </c>
      <c r="H1194" s="554" t="s">
        <v>1200</v>
      </c>
      <c r="J1194" s="554" t="s">
        <v>1101</v>
      </c>
      <c r="K1194" s="554" t="s">
        <v>1100</v>
      </c>
      <c r="L1194" s="554" t="s">
        <v>2658</v>
      </c>
      <c r="M1194" s="554" t="s">
        <v>6735</v>
      </c>
    </row>
    <row r="1195" spans="1:13" x14ac:dyDescent="0.35">
      <c r="A1195" s="554" t="s">
        <v>6072</v>
      </c>
      <c r="B1195" s="554" t="s">
        <v>2346</v>
      </c>
      <c r="C1195" s="554" t="s">
        <v>2347</v>
      </c>
      <c r="D1195" s="554" t="s">
        <v>1967</v>
      </c>
      <c r="E1195" s="554" t="s">
        <v>1101</v>
      </c>
      <c r="F1195" s="554">
        <v>2</v>
      </c>
      <c r="G1195" s="554" t="s">
        <v>2337</v>
      </c>
      <c r="H1195" s="554" t="s">
        <v>2348</v>
      </c>
      <c r="J1195" s="554" t="s">
        <v>61</v>
      </c>
      <c r="K1195" s="554" t="s">
        <v>1100</v>
      </c>
      <c r="L1195" s="554" t="s">
        <v>2658</v>
      </c>
      <c r="M1195" s="554" t="s">
        <v>6735</v>
      </c>
    </row>
    <row r="1196" spans="1:13" x14ac:dyDescent="0.35">
      <c r="A1196" s="554" t="s">
        <v>6072</v>
      </c>
      <c r="B1196" s="554" t="s">
        <v>2349</v>
      </c>
      <c r="C1196" s="554" t="s">
        <v>2350</v>
      </c>
      <c r="D1196" s="554" t="s">
        <v>1967</v>
      </c>
      <c r="E1196" s="554" t="s">
        <v>61</v>
      </c>
      <c r="F1196" s="554">
        <v>1</v>
      </c>
      <c r="G1196" s="554" t="s">
        <v>2069</v>
      </c>
      <c r="H1196" s="554" t="s">
        <v>2351</v>
      </c>
      <c r="J1196" s="554" t="s">
        <v>1101</v>
      </c>
      <c r="K1196" s="554" t="s">
        <v>1100</v>
      </c>
      <c r="L1196" s="554" t="s">
        <v>2658</v>
      </c>
      <c r="M1196" s="554" t="s">
        <v>6737</v>
      </c>
    </row>
    <row r="1197" spans="1:13" x14ac:dyDescent="0.35">
      <c r="A1197" s="554" t="s">
        <v>6072</v>
      </c>
      <c r="B1197" s="554" t="s">
        <v>2352</v>
      </c>
      <c r="C1197" s="554" t="s">
        <v>2353</v>
      </c>
      <c r="D1197" s="554" t="s">
        <v>1967</v>
      </c>
      <c r="E1197" s="554" t="s">
        <v>61</v>
      </c>
      <c r="F1197" s="554">
        <v>1</v>
      </c>
      <c r="G1197" s="554" t="s">
        <v>2354</v>
      </c>
      <c r="H1197" s="554" t="s">
        <v>2325</v>
      </c>
      <c r="J1197" s="554" t="s">
        <v>1101</v>
      </c>
      <c r="K1197" s="554" t="s">
        <v>1100</v>
      </c>
      <c r="L1197" s="554" t="s">
        <v>2658</v>
      </c>
      <c r="M1197" s="554" t="s">
        <v>6735</v>
      </c>
    </row>
    <row r="1198" spans="1:13" x14ac:dyDescent="0.35">
      <c r="A1198" s="554" t="s">
        <v>6072</v>
      </c>
      <c r="B1198" s="554" t="s">
        <v>2352</v>
      </c>
      <c r="C1198" s="554" t="s">
        <v>2353</v>
      </c>
      <c r="D1198" s="554" t="s">
        <v>2113</v>
      </c>
      <c r="E1198" s="554" t="s">
        <v>1101</v>
      </c>
      <c r="F1198" s="554">
        <v>2</v>
      </c>
      <c r="G1198" s="554" t="s">
        <v>2355</v>
      </c>
      <c r="H1198" s="554" t="s">
        <v>2112</v>
      </c>
      <c r="J1198" s="554" t="s">
        <v>61</v>
      </c>
      <c r="K1198" s="554" t="s">
        <v>1100</v>
      </c>
      <c r="L1198" s="554" t="s">
        <v>2658</v>
      </c>
      <c r="M1198" s="554" t="s">
        <v>6737</v>
      </c>
    </row>
    <row r="1199" spans="1:13" x14ac:dyDescent="0.35">
      <c r="A1199" s="554" t="s">
        <v>6072</v>
      </c>
      <c r="B1199" s="554" t="s">
        <v>2115</v>
      </c>
      <c r="C1199" s="554" t="s">
        <v>2356</v>
      </c>
      <c r="D1199" s="554" t="s">
        <v>1967</v>
      </c>
      <c r="E1199" s="554" t="s">
        <v>61</v>
      </c>
      <c r="F1199" s="554">
        <v>1</v>
      </c>
      <c r="G1199" s="554" t="s">
        <v>2069</v>
      </c>
      <c r="H1199" s="554" t="s">
        <v>2278</v>
      </c>
      <c r="J1199" s="554" t="s">
        <v>1101</v>
      </c>
      <c r="K1199" s="554" t="s">
        <v>1100</v>
      </c>
      <c r="L1199" s="554" t="s">
        <v>2658</v>
      </c>
      <c r="M1199" s="554" t="s">
        <v>6737</v>
      </c>
    </row>
    <row r="1200" spans="1:13" x14ac:dyDescent="0.35">
      <c r="A1200" s="554" t="s">
        <v>6072</v>
      </c>
      <c r="B1200" s="554" t="s">
        <v>2115</v>
      </c>
      <c r="C1200" s="554" t="s">
        <v>2356</v>
      </c>
      <c r="D1200" s="554" t="s">
        <v>1967</v>
      </c>
      <c r="E1200" s="554" t="s">
        <v>1101</v>
      </c>
      <c r="F1200" s="554">
        <v>2</v>
      </c>
      <c r="G1200" s="554" t="s">
        <v>2337</v>
      </c>
      <c r="H1200" s="554" t="s">
        <v>2278</v>
      </c>
      <c r="J1200" s="554" t="s">
        <v>61</v>
      </c>
      <c r="K1200" s="554" t="s">
        <v>1100</v>
      </c>
      <c r="L1200" s="554" t="s">
        <v>2658</v>
      </c>
      <c r="M1200" s="554" t="s">
        <v>6737</v>
      </c>
    </row>
    <row r="1201" spans="1:13" x14ac:dyDescent="0.35">
      <c r="A1201" s="554" t="s">
        <v>6072</v>
      </c>
      <c r="B1201" s="554" t="s">
        <v>2115</v>
      </c>
      <c r="C1201" s="554" t="s">
        <v>2356</v>
      </c>
      <c r="D1201" s="554" t="s">
        <v>1967</v>
      </c>
      <c r="E1201" s="554" t="s">
        <v>1101</v>
      </c>
      <c r="F1201" s="554">
        <v>3</v>
      </c>
      <c r="G1201" s="554" t="s">
        <v>2357</v>
      </c>
      <c r="H1201" s="554" t="s">
        <v>2325</v>
      </c>
      <c r="J1201" s="554" t="s">
        <v>61</v>
      </c>
      <c r="K1201" s="554" t="s">
        <v>1100</v>
      </c>
      <c r="L1201" s="554" t="s">
        <v>2658</v>
      </c>
      <c r="M1201" s="554" t="s">
        <v>6735</v>
      </c>
    </row>
    <row r="1202" spans="1:13" x14ac:dyDescent="0.35">
      <c r="A1202" s="554" t="s">
        <v>6072</v>
      </c>
      <c r="B1202" s="554" t="s">
        <v>2115</v>
      </c>
      <c r="C1202" s="554" t="s">
        <v>2356</v>
      </c>
      <c r="D1202" s="554" t="s">
        <v>1967</v>
      </c>
      <c r="E1202" s="554" t="s">
        <v>61</v>
      </c>
      <c r="F1202" s="554">
        <v>4</v>
      </c>
      <c r="G1202" s="554" t="s">
        <v>2324</v>
      </c>
      <c r="H1202" s="554" t="s">
        <v>2325</v>
      </c>
      <c r="J1202" s="554" t="s">
        <v>1101</v>
      </c>
      <c r="K1202" s="554" t="s">
        <v>1100</v>
      </c>
      <c r="L1202" s="554" t="s">
        <v>2658</v>
      </c>
      <c r="M1202" s="554" t="s">
        <v>6735</v>
      </c>
    </row>
    <row r="1203" spans="1:13" x14ac:dyDescent="0.35">
      <c r="A1203" s="554" t="s">
        <v>6072</v>
      </c>
      <c r="B1203" s="554" t="s">
        <v>2325</v>
      </c>
      <c r="C1203" s="554" t="s">
        <v>2358</v>
      </c>
      <c r="D1203" s="554" t="s">
        <v>2326</v>
      </c>
      <c r="E1203" s="554" t="s">
        <v>1101</v>
      </c>
      <c r="F1203" s="554">
        <v>1</v>
      </c>
      <c r="G1203" s="554" t="s">
        <v>2081</v>
      </c>
      <c r="H1203" s="554" t="s">
        <v>1966</v>
      </c>
      <c r="J1203" s="554" t="s">
        <v>61</v>
      </c>
      <c r="K1203" s="554" t="s">
        <v>1100</v>
      </c>
      <c r="L1203" s="554" t="s">
        <v>2658</v>
      </c>
      <c r="M1203" s="554" t="s">
        <v>6737</v>
      </c>
    </row>
    <row r="1204" spans="1:13" x14ac:dyDescent="0.35">
      <c r="A1204" s="554" t="s">
        <v>6072</v>
      </c>
      <c r="B1204" s="554" t="s">
        <v>2325</v>
      </c>
      <c r="C1204" s="554" t="s">
        <v>2358</v>
      </c>
      <c r="D1204" s="554" t="s">
        <v>2326</v>
      </c>
      <c r="E1204" s="554" t="s">
        <v>61</v>
      </c>
      <c r="F1204" s="554">
        <v>2</v>
      </c>
      <c r="G1204" s="554" t="s">
        <v>2359</v>
      </c>
      <c r="H1204" s="554" t="s">
        <v>2112</v>
      </c>
      <c r="J1204" s="554" t="s">
        <v>1101</v>
      </c>
      <c r="K1204" s="554" t="s">
        <v>1100</v>
      </c>
      <c r="L1204" s="554" t="s">
        <v>2658</v>
      </c>
      <c r="M1204" s="554" t="s">
        <v>6737</v>
      </c>
    </row>
    <row r="1205" spans="1:13" x14ac:dyDescent="0.35">
      <c r="A1205" s="554" t="s">
        <v>6072</v>
      </c>
      <c r="B1205" s="554" t="s">
        <v>2325</v>
      </c>
      <c r="C1205" s="554" t="s">
        <v>2358</v>
      </c>
      <c r="D1205" s="554" t="s">
        <v>2326</v>
      </c>
      <c r="E1205" s="554" t="s">
        <v>61</v>
      </c>
      <c r="F1205" s="554">
        <v>3</v>
      </c>
      <c r="G1205" s="554" t="s">
        <v>2360</v>
      </c>
      <c r="H1205" s="554" t="s">
        <v>2115</v>
      </c>
      <c r="J1205" s="554" t="s">
        <v>1101</v>
      </c>
      <c r="K1205" s="554" t="s">
        <v>1100</v>
      </c>
      <c r="L1205" s="554" t="s">
        <v>2658</v>
      </c>
      <c r="M1205" s="554" t="s">
        <v>6735</v>
      </c>
    </row>
    <row r="1206" spans="1:13" x14ac:dyDescent="0.35">
      <c r="A1206" s="554" t="s">
        <v>6072</v>
      </c>
      <c r="B1206" s="554" t="s">
        <v>2322</v>
      </c>
      <c r="C1206" s="554" t="s">
        <v>2361</v>
      </c>
      <c r="D1206" s="554" t="s">
        <v>2113</v>
      </c>
      <c r="E1206" s="554" t="s">
        <v>61</v>
      </c>
      <c r="F1206" s="554">
        <v>1</v>
      </c>
      <c r="G1206" s="554" t="s">
        <v>2362</v>
      </c>
      <c r="H1206" s="554" t="s">
        <v>2073</v>
      </c>
      <c r="J1206" s="554" t="s">
        <v>1101</v>
      </c>
      <c r="K1206" s="554" t="s">
        <v>1100</v>
      </c>
      <c r="L1206" s="554" t="s">
        <v>2658</v>
      </c>
      <c r="M1206" s="554" t="s">
        <v>6735</v>
      </c>
    </row>
    <row r="1207" spans="1:13" x14ac:dyDescent="0.35">
      <c r="A1207" s="554" t="s">
        <v>6072</v>
      </c>
      <c r="B1207" s="554" t="s">
        <v>2322</v>
      </c>
      <c r="C1207" s="554" t="s">
        <v>2361</v>
      </c>
      <c r="D1207" s="554" t="s">
        <v>2113</v>
      </c>
      <c r="E1207" s="554" t="s">
        <v>1101</v>
      </c>
      <c r="F1207" s="554">
        <v>2</v>
      </c>
      <c r="G1207" s="554" t="s">
        <v>2363</v>
      </c>
      <c r="H1207" s="554" t="s">
        <v>2278</v>
      </c>
      <c r="J1207" s="554" t="s">
        <v>61</v>
      </c>
      <c r="K1207" s="554" t="s">
        <v>1100</v>
      </c>
      <c r="L1207" s="554" t="s">
        <v>2658</v>
      </c>
      <c r="M1207" s="554" t="s">
        <v>6737</v>
      </c>
    </row>
    <row r="1208" spans="1:13" x14ac:dyDescent="0.35">
      <c r="A1208" s="554" t="s">
        <v>6072</v>
      </c>
      <c r="B1208" s="554" t="s">
        <v>2322</v>
      </c>
      <c r="C1208" s="554" t="s">
        <v>2361</v>
      </c>
      <c r="D1208" s="554" t="s">
        <v>2113</v>
      </c>
      <c r="E1208" s="554" t="s">
        <v>1101</v>
      </c>
      <c r="F1208" s="554">
        <v>3</v>
      </c>
      <c r="G1208" s="554" t="s">
        <v>2357</v>
      </c>
      <c r="H1208" s="554" t="s">
        <v>2325</v>
      </c>
      <c r="J1208" s="554" t="s">
        <v>61</v>
      </c>
      <c r="K1208" s="554" t="s">
        <v>1100</v>
      </c>
      <c r="L1208" s="554" t="s">
        <v>2658</v>
      </c>
      <c r="M1208" s="554" t="s">
        <v>6735</v>
      </c>
    </row>
    <row r="1209" spans="1:13" x14ac:dyDescent="0.35">
      <c r="A1209" s="554" t="s">
        <v>6072</v>
      </c>
      <c r="B1209" s="554" t="s">
        <v>2334</v>
      </c>
      <c r="C1209" s="554" t="s">
        <v>2364</v>
      </c>
      <c r="D1209" s="554" t="s">
        <v>2113</v>
      </c>
      <c r="E1209" s="554" t="s">
        <v>1101</v>
      </c>
      <c r="F1209" s="554">
        <v>1</v>
      </c>
      <c r="G1209" s="554" t="s">
        <v>2363</v>
      </c>
      <c r="H1209" s="554" t="s">
        <v>1317</v>
      </c>
      <c r="J1209" s="554" t="s">
        <v>61</v>
      </c>
      <c r="K1209" s="554" t="s">
        <v>1100</v>
      </c>
      <c r="L1209" s="554" t="s">
        <v>2658</v>
      </c>
      <c r="M1209" s="554" t="s">
        <v>6735</v>
      </c>
    </row>
    <row r="1210" spans="1:13" x14ac:dyDescent="0.35">
      <c r="A1210" s="554" t="s">
        <v>6072</v>
      </c>
      <c r="B1210" s="554" t="s">
        <v>2334</v>
      </c>
      <c r="C1210" s="554" t="s">
        <v>2364</v>
      </c>
      <c r="D1210" s="554" t="s">
        <v>2113</v>
      </c>
      <c r="E1210" s="554" t="s">
        <v>61</v>
      </c>
      <c r="F1210" s="554">
        <v>2</v>
      </c>
      <c r="G1210" s="554" t="s">
        <v>2362</v>
      </c>
      <c r="H1210" s="554" t="s">
        <v>2019</v>
      </c>
      <c r="J1210" s="554" t="s">
        <v>1101</v>
      </c>
      <c r="K1210" s="554" t="s">
        <v>1100</v>
      </c>
      <c r="L1210" s="554" t="s">
        <v>2658</v>
      </c>
      <c r="M1210" s="554" t="s">
        <v>6735</v>
      </c>
    </row>
    <row r="1211" spans="1:13" x14ac:dyDescent="0.35">
      <c r="A1211" s="554" t="s">
        <v>6072</v>
      </c>
      <c r="B1211" s="554" t="s">
        <v>2338</v>
      </c>
      <c r="C1211" s="554" t="s">
        <v>2365</v>
      </c>
      <c r="D1211" s="554" t="s">
        <v>2113</v>
      </c>
      <c r="E1211" s="554" t="s">
        <v>61</v>
      </c>
      <c r="F1211" s="554">
        <v>1</v>
      </c>
      <c r="G1211" s="554" t="s">
        <v>2362</v>
      </c>
      <c r="H1211" s="554" t="s">
        <v>2335</v>
      </c>
      <c r="J1211" s="554" t="s">
        <v>1101</v>
      </c>
      <c r="K1211" s="554" t="s">
        <v>1100</v>
      </c>
      <c r="L1211" s="554" t="s">
        <v>2658</v>
      </c>
      <c r="M1211" s="554" t="s">
        <v>6735</v>
      </c>
    </row>
    <row r="1212" spans="1:13" x14ac:dyDescent="0.35">
      <c r="A1212" s="554" t="s">
        <v>6072</v>
      </c>
      <c r="B1212" s="554" t="s">
        <v>2338</v>
      </c>
      <c r="C1212" s="554" t="s">
        <v>2365</v>
      </c>
      <c r="D1212" s="554" t="s">
        <v>2113</v>
      </c>
      <c r="E1212" s="554" t="s">
        <v>1101</v>
      </c>
      <c r="F1212" s="554">
        <v>2</v>
      </c>
      <c r="G1212" s="554" t="s">
        <v>2357</v>
      </c>
      <c r="H1212" s="554" t="s">
        <v>2325</v>
      </c>
      <c r="J1212" s="554" t="s">
        <v>61</v>
      </c>
      <c r="K1212" s="554" t="s">
        <v>1100</v>
      </c>
      <c r="L1212" s="554" t="s">
        <v>2658</v>
      </c>
      <c r="M1212" s="554" t="s">
        <v>6735</v>
      </c>
    </row>
    <row r="1213" spans="1:13" x14ac:dyDescent="0.35">
      <c r="A1213" s="554" t="s">
        <v>6072</v>
      </c>
      <c r="B1213" s="554" t="s">
        <v>2342</v>
      </c>
      <c r="C1213" s="554" t="s">
        <v>2366</v>
      </c>
      <c r="D1213" s="554" t="s">
        <v>2113</v>
      </c>
      <c r="E1213" s="554" t="s">
        <v>1101</v>
      </c>
      <c r="F1213" s="554">
        <v>1</v>
      </c>
      <c r="G1213" s="554" t="s">
        <v>2363</v>
      </c>
      <c r="H1213" s="554" t="s">
        <v>1317</v>
      </c>
      <c r="J1213" s="554" t="s">
        <v>61</v>
      </c>
      <c r="K1213" s="554" t="s">
        <v>1100</v>
      </c>
      <c r="L1213" s="554" t="s">
        <v>2658</v>
      </c>
      <c r="M1213" s="554" t="s">
        <v>6735</v>
      </c>
    </row>
    <row r="1214" spans="1:13" x14ac:dyDescent="0.35">
      <c r="A1214" s="554" t="s">
        <v>6072</v>
      </c>
      <c r="B1214" s="554" t="s">
        <v>2342</v>
      </c>
      <c r="C1214" s="554" t="s">
        <v>2366</v>
      </c>
      <c r="D1214" s="554" t="s">
        <v>2113</v>
      </c>
      <c r="E1214" s="554" t="s">
        <v>61</v>
      </c>
      <c r="F1214" s="554">
        <v>2</v>
      </c>
      <c r="G1214" s="554" t="s">
        <v>2362</v>
      </c>
      <c r="H1214" s="554" t="s">
        <v>2339</v>
      </c>
      <c r="J1214" s="554" t="s">
        <v>1101</v>
      </c>
      <c r="K1214" s="554" t="s">
        <v>1100</v>
      </c>
      <c r="L1214" s="554" t="s">
        <v>2658</v>
      </c>
      <c r="M1214" s="554" t="s">
        <v>6735</v>
      </c>
    </row>
    <row r="1215" spans="1:13" x14ac:dyDescent="0.35">
      <c r="A1215" s="554" t="s">
        <v>6072</v>
      </c>
      <c r="B1215" s="554" t="s">
        <v>2342</v>
      </c>
      <c r="C1215" s="554" t="s">
        <v>2366</v>
      </c>
      <c r="D1215" s="554" t="s">
        <v>2113</v>
      </c>
      <c r="E1215" s="554" t="s">
        <v>1101</v>
      </c>
      <c r="F1215" s="554">
        <v>3</v>
      </c>
      <c r="G1215" s="554" t="s">
        <v>2367</v>
      </c>
      <c r="H1215" s="554" t="s">
        <v>2325</v>
      </c>
      <c r="J1215" s="554" t="s">
        <v>61</v>
      </c>
      <c r="K1215" s="554" t="s">
        <v>1100</v>
      </c>
      <c r="L1215" s="554" t="s">
        <v>2658</v>
      </c>
      <c r="M1215" s="554" t="s">
        <v>6735</v>
      </c>
    </row>
    <row r="1216" spans="1:13" x14ac:dyDescent="0.35">
      <c r="A1216" s="554" t="s">
        <v>6072</v>
      </c>
      <c r="B1216" s="554" t="s">
        <v>2345</v>
      </c>
      <c r="C1216" s="554" t="s">
        <v>2368</v>
      </c>
      <c r="D1216" s="554" t="s">
        <v>2113</v>
      </c>
      <c r="E1216" s="554" t="s">
        <v>1101</v>
      </c>
      <c r="F1216" s="554">
        <v>1</v>
      </c>
      <c r="G1216" s="554" t="s">
        <v>2363</v>
      </c>
      <c r="H1216" s="554" t="s">
        <v>1317</v>
      </c>
      <c r="J1216" s="554" t="s">
        <v>61</v>
      </c>
      <c r="K1216" s="554" t="s">
        <v>1100</v>
      </c>
      <c r="L1216" s="554" t="s">
        <v>2658</v>
      </c>
      <c r="M1216" s="554" t="s">
        <v>6735</v>
      </c>
    </row>
    <row r="1217" spans="1:13" x14ac:dyDescent="0.35">
      <c r="A1217" s="554" t="s">
        <v>6072</v>
      </c>
      <c r="B1217" s="554" t="s">
        <v>2345</v>
      </c>
      <c r="C1217" s="554" t="s">
        <v>2368</v>
      </c>
      <c r="D1217" s="554" t="s">
        <v>2113</v>
      </c>
      <c r="E1217" s="554" t="s">
        <v>61</v>
      </c>
      <c r="F1217" s="554">
        <v>2</v>
      </c>
      <c r="G1217" s="554" t="s">
        <v>2362</v>
      </c>
      <c r="H1217" s="554" t="s">
        <v>2343</v>
      </c>
      <c r="J1217" s="554" t="s">
        <v>1101</v>
      </c>
      <c r="K1217" s="554" t="s">
        <v>1100</v>
      </c>
      <c r="L1217" s="554" t="s">
        <v>2658</v>
      </c>
      <c r="M1217" s="554" t="s">
        <v>6735</v>
      </c>
    </row>
    <row r="1218" spans="1:13" x14ac:dyDescent="0.35">
      <c r="A1218" s="554" t="s">
        <v>6072</v>
      </c>
      <c r="B1218" s="554" t="s">
        <v>2348</v>
      </c>
      <c r="C1218" s="554" t="s">
        <v>2369</v>
      </c>
      <c r="D1218" s="554" t="s">
        <v>2113</v>
      </c>
      <c r="E1218" s="554" t="s">
        <v>1101</v>
      </c>
      <c r="F1218" s="554">
        <v>1</v>
      </c>
      <c r="G1218" s="554" t="s">
        <v>2363</v>
      </c>
      <c r="H1218" s="554" t="s">
        <v>1317</v>
      </c>
      <c r="J1218" s="554" t="s">
        <v>61</v>
      </c>
      <c r="K1218" s="554" t="s">
        <v>1100</v>
      </c>
      <c r="L1218" s="554" t="s">
        <v>2658</v>
      </c>
      <c r="M1218" s="554" t="s">
        <v>6735</v>
      </c>
    </row>
    <row r="1219" spans="1:13" x14ac:dyDescent="0.35">
      <c r="A1219" s="554" t="s">
        <v>6072</v>
      </c>
      <c r="B1219" s="554" t="s">
        <v>2348</v>
      </c>
      <c r="C1219" s="554" t="s">
        <v>2369</v>
      </c>
      <c r="D1219" s="554" t="s">
        <v>2113</v>
      </c>
      <c r="E1219" s="554" t="s">
        <v>61</v>
      </c>
      <c r="F1219" s="554">
        <v>2</v>
      </c>
      <c r="G1219" s="554" t="s">
        <v>2362</v>
      </c>
      <c r="H1219" s="554" t="s">
        <v>2346</v>
      </c>
      <c r="J1219" s="554" t="s">
        <v>1101</v>
      </c>
      <c r="K1219" s="554" t="s">
        <v>1100</v>
      </c>
      <c r="L1219" s="554" t="s">
        <v>2658</v>
      </c>
      <c r="M1219" s="554" t="s">
        <v>6735</v>
      </c>
    </row>
    <row r="1220" spans="1:13" x14ac:dyDescent="0.35">
      <c r="A1220" s="554" t="s">
        <v>6072</v>
      </c>
      <c r="B1220" s="554" t="s">
        <v>2370</v>
      </c>
      <c r="C1220" s="554" t="s">
        <v>2371</v>
      </c>
      <c r="D1220" s="554" t="s">
        <v>2113</v>
      </c>
      <c r="E1220" s="554" t="s">
        <v>1101</v>
      </c>
      <c r="F1220" s="554">
        <v>1</v>
      </c>
      <c r="G1220" s="554" t="s">
        <v>2363</v>
      </c>
      <c r="H1220" s="554" t="s">
        <v>2325</v>
      </c>
      <c r="J1220" s="554" t="s">
        <v>61</v>
      </c>
      <c r="K1220" s="554" t="s">
        <v>1100</v>
      </c>
      <c r="L1220" s="554" t="s">
        <v>2658</v>
      </c>
      <c r="M1220" s="554" t="s">
        <v>6735</v>
      </c>
    </row>
    <row r="1221" spans="1:13" x14ac:dyDescent="0.35">
      <c r="A1221" s="554" t="s">
        <v>6072</v>
      </c>
      <c r="B1221" s="554" t="s">
        <v>2370</v>
      </c>
      <c r="C1221" s="554" t="s">
        <v>2371</v>
      </c>
      <c r="D1221" s="554" t="s">
        <v>2113</v>
      </c>
      <c r="E1221" s="554" t="s">
        <v>61</v>
      </c>
      <c r="F1221" s="554">
        <v>2</v>
      </c>
      <c r="G1221" s="554" t="s">
        <v>2362</v>
      </c>
      <c r="H1221" s="554" t="s">
        <v>1966</v>
      </c>
      <c r="J1221" s="554" t="s">
        <v>1101</v>
      </c>
      <c r="K1221" s="554" t="s">
        <v>1100</v>
      </c>
      <c r="L1221" s="554" t="s">
        <v>2658</v>
      </c>
      <c r="M1221" s="554" t="s">
        <v>6737</v>
      </c>
    </row>
    <row r="1222" spans="1:13" x14ac:dyDescent="0.35">
      <c r="A1222" s="554" t="s">
        <v>6072</v>
      </c>
      <c r="B1222" s="554" t="s">
        <v>2372</v>
      </c>
      <c r="C1222" s="554" t="s">
        <v>236</v>
      </c>
      <c r="D1222" s="554" t="s">
        <v>1100</v>
      </c>
      <c r="E1222" s="554" t="s">
        <v>61</v>
      </c>
      <c r="F1222" s="554">
        <v>1</v>
      </c>
      <c r="G1222" s="554" t="s">
        <v>1342</v>
      </c>
      <c r="H1222" s="554" t="s">
        <v>1317</v>
      </c>
      <c r="J1222" s="554" t="s">
        <v>1101</v>
      </c>
      <c r="K1222" s="554" t="s">
        <v>235</v>
      </c>
      <c r="L1222" s="554" t="s">
        <v>6447</v>
      </c>
      <c r="M1222" s="554" t="s">
        <v>6735</v>
      </c>
    </row>
    <row r="1223" spans="1:13" x14ac:dyDescent="0.35">
      <c r="A1223" s="554" t="s">
        <v>6072</v>
      </c>
      <c r="B1223" s="554" t="s">
        <v>2372</v>
      </c>
      <c r="C1223" s="554" t="s">
        <v>236</v>
      </c>
      <c r="D1223" s="554" t="s">
        <v>1100</v>
      </c>
      <c r="E1223" s="554" t="s">
        <v>61</v>
      </c>
      <c r="F1223" s="554">
        <v>2</v>
      </c>
      <c r="G1223" s="554" t="s">
        <v>1343</v>
      </c>
      <c r="H1223" s="554" t="s">
        <v>1344</v>
      </c>
      <c r="J1223" s="554" t="s">
        <v>1101</v>
      </c>
      <c r="K1223" s="554" t="s">
        <v>235</v>
      </c>
      <c r="L1223" s="554" t="s">
        <v>6447</v>
      </c>
      <c r="M1223" s="554" t="s">
        <v>6735</v>
      </c>
    </row>
    <row r="1224" spans="1:13" x14ac:dyDescent="0.35">
      <c r="A1224" s="554" t="s">
        <v>6072</v>
      </c>
      <c r="B1224" s="554" t="s">
        <v>2373</v>
      </c>
      <c r="C1224" s="554" t="s">
        <v>240</v>
      </c>
      <c r="D1224" s="554" t="s">
        <v>1100</v>
      </c>
      <c r="E1224" s="554" t="s">
        <v>61</v>
      </c>
      <c r="F1224" s="554">
        <v>1</v>
      </c>
      <c r="G1224" s="554" t="s">
        <v>1342</v>
      </c>
      <c r="H1224" s="554" t="s">
        <v>1317</v>
      </c>
      <c r="J1224" s="554" t="s">
        <v>1101</v>
      </c>
      <c r="K1224" s="554" t="s">
        <v>239</v>
      </c>
      <c r="L1224" s="554" t="s">
        <v>6448</v>
      </c>
      <c r="M1224" s="554" t="s">
        <v>6735</v>
      </c>
    </row>
    <row r="1225" spans="1:13" x14ac:dyDescent="0.35">
      <c r="A1225" s="554" t="s">
        <v>6072</v>
      </c>
      <c r="B1225" s="554" t="s">
        <v>2373</v>
      </c>
      <c r="C1225" s="554" t="s">
        <v>240</v>
      </c>
      <c r="D1225" s="554" t="s">
        <v>1100</v>
      </c>
      <c r="E1225" s="554" t="s">
        <v>61</v>
      </c>
      <c r="F1225" s="554">
        <v>2</v>
      </c>
      <c r="G1225" s="554" t="s">
        <v>1343</v>
      </c>
      <c r="H1225" s="554" t="s">
        <v>1344</v>
      </c>
      <c r="J1225" s="554" t="s">
        <v>1101</v>
      </c>
      <c r="K1225" s="554" t="s">
        <v>239</v>
      </c>
      <c r="L1225" s="554" t="s">
        <v>6448</v>
      </c>
      <c r="M1225" s="554" t="s">
        <v>6735</v>
      </c>
    </row>
    <row r="1226" spans="1:13" x14ac:dyDescent="0.35">
      <c r="A1226" s="554" t="s">
        <v>6072</v>
      </c>
      <c r="B1226" s="554" t="s">
        <v>2374</v>
      </c>
      <c r="C1226" s="554" t="s">
        <v>156</v>
      </c>
      <c r="D1226" s="554" t="s">
        <v>1100</v>
      </c>
      <c r="E1226" s="554" t="s">
        <v>61</v>
      </c>
      <c r="F1226" s="554">
        <v>1</v>
      </c>
      <c r="G1226" s="554" t="s">
        <v>1342</v>
      </c>
      <c r="H1226" s="554" t="s">
        <v>1317</v>
      </c>
      <c r="J1226" s="554" t="s">
        <v>1101</v>
      </c>
      <c r="K1226" s="554" t="s">
        <v>155</v>
      </c>
      <c r="L1226" s="554" t="s">
        <v>6450</v>
      </c>
      <c r="M1226" s="554" t="s">
        <v>6735</v>
      </c>
    </row>
    <row r="1227" spans="1:13" x14ac:dyDescent="0.35">
      <c r="A1227" s="554" t="s">
        <v>6072</v>
      </c>
      <c r="B1227" s="554" t="s">
        <v>2374</v>
      </c>
      <c r="C1227" s="554" t="s">
        <v>156</v>
      </c>
      <c r="D1227" s="554" t="s">
        <v>1100</v>
      </c>
      <c r="E1227" s="554" t="s">
        <v>61</v>
      </c>
      <c r="F1227" s="554">
        <v>2</v>
      </c>
      <c r="G1227" s="554" t="s">
        <v>1343</v>
      </c>
      <c r="H1227" s="554" t="s">
        <v>1344</v>
      </c>
      <c r="J1227" s="554" t="s">
        <v>1101</v>
      </c>
      <c r="K1227" s="554" t="s">
        <v>155</v>
      </c>
      <c r="L1227" s="554" t="s">
        <v>6450</v>
      </c>
      <c r="M1227" s="554" t="s">
        <v>6735</v>
      </c>
    </row>
    <row r="1228" spans="1:13" x14ac:dyDescent="0.35">
      <c r="A1228" s="554" t="s">
        <v>6072</v>
      </c>
      <c r="B1228" s="554" t="s">
        <v>2375</v>
      </c>
      <c r="C1228" s="554" t="s">
        <v>177</v>
      </c>
      <c r="D1228" s="554" t="s">
        <v>1100</v>
      </c>
      <c r="E1228" s="554" t="s">
        <v>61</v>
      </c>
      <c r="F1228" s="554">
        <v>1</v>
      </c>
      <c r="G1228" s="554" t="s">
        <v>1342</v>
      </c>
      <c r="H1228" s="554" t="s">
        <v>1317</v>
      </c>
      <c r="J1228" s="554" t="s">
        <v>1101</v>
      </c>
      <c r="K1228" s="554" t="s">
        <v>176</v>
      </c>
      <c r="L1228" s="554" t="s">
        <v>6451</v>
      </c>
      <c r="M1228" s="554" t="s">
        <v>6735</v>
      </c>
    </row>
    <row r="1229" spans="1:13" x14ac:dyDescent="0.35">
      <c r="A1229" s="554" t="s">
        <v>6072</v>
      </c>
      <c r="B1229" s="554" t="s">
        <v>2375</v>
      </c>
      <c r="C1229" s="554" t="s">
        <v>177</v>
      </c>
      <c r="D1229" s="554" t="s">
        <v>1100</v>
      </c>
      <c r="E1229" s="554" t="s">
        <v>61</v>
      </c>
      <c r="F1229" s="554">
        <v>2</v>
      </c>
      <c r="G1229" s="554" t="s">
        <v>1343</v>
      </c>
      <c r="H1229" s="554" t="s">
        <v>1344</v>
      </c>
      <c r="J1229" s="554" t="s">
        <v>1101</v>
      </c>
      <c r="K1229" s="554" t="s">
        <v>176</v>
      </c>
      <c r="L1229" s="554" t="s">
        <v>6451</v>
      </c>
      <c r="M1229" s="554" t="s">
        <v>6735</v>
      </c>
    </row>
    <row r="1230" spans="1:13" x14ac:dyDescent="0.35">
      <c r="A1230" s="554" t="s">
        <v>6072</v>
      </c>
      <c r="B1230" s="554" t="s">
        <v>2376</v>
      </c>
      <c r="C1230" s="554" t="s">
        <v>202</v>
      </c>
      <c r="D1230" s="554" t="s">
        <v>1100</v>
      </c>
      <c r="E1230" s="554" t="s">
        <v>61</v>
      </c>
      <c r="F1230" s="554">
        <v>1</v>
      </c>
      <c r="G1230" s="554" t="s">
        <v>1342</v>
      </c>
      <c r="H1230" s="554" t="s">
        <v>1317</v>
      </c>
      <c r="J1230" s="554" t="s">
        <v>1101</v>
      </c>
      <c r="K1230" s="554" t="s">
        <v>201</v>
      </c>
      <c r="L1230" s="554" t="s">
        <v>6452</v>
      </c>
      <c r="M1230" s="554" t="s">
        <v>6735</v>
      </c>
    </row>
    <row r="1231" spans="1:13" x14ac:dyDescent="0.35">
      <c r="A1231" s="554" t="s">
        <v>6072</v>
      </c>
      <c r="B1231" s="554" t="s">
        <v>2376</v>
      </c>
      <c r="C1231" s="554" t="s">
        <v>202</v>
      </c>
      <c r="D1231" s="554" t="s">
        <v>1100</v>
      </c>
      <c r="E1231" s="554" t="s">
        <v>61</v>
      </c>
      <c r="F1231" s="554">
        <v>2</v>
      </c>
      <c r="G1231" s="554" t="s">
        <v>1343</v>
      </c>
      <c r="H1231" s="554" t="s">
        <v>1344</v>
      </c>
      <c r="J1231" s="554" t="s">
        <v>1101</v>
      </c>
      <c r="K1231" s="554" t="s">
        <v>201</v>
      </c>
      <c r="L1231" s="554" t="s">
        <v>6452</v>
      </c>
      <c r="M1231" s="554" t="s">
        <v>6735</v>
      </c>
    </row>
    <row r="1232" spans="1:13" x14ac:dyDescent="0.35">
      <c r="A1232" s="554" t="s">
        <v>6072</v>
      </c>
      <c r="B1232" s="554" t="s">
        <v>2377</v>
      </c>
      <c r="C1232" s="554" t="s">
        <v>2378</v>
      </c>
      <c r="D1232" s="554" t="s">
        <v>1100</v>
      </c>
      <c r="E1232" s="554" t="s">
        <v>61</v>
      </c>
      <c r="F1232" s="554">
        <v>1</v>
      </c>
      <c r="G1232" s="554" t="s">
        <v>1342</v>
      </c>
      <c r="H1232" s="554" t="s">
        <v>1317</v>
      </c>
      <c r="J1232" s="554" t="s">
        <v>1101</v>
      </c>
      <c r="K1232" s="554" t="s">
        <v>217</v>
      </c>
      <c r="L1232" s="554" t="s">
        <v>6453</v>
      </c>
      <c r="M1232" s="554" t="s">
        <v>6735</v>
      </c>
    </row>
    <row r="1233" spans="1:13" x14ac:dyDescent="0.35">
      <c r="A1233" s="554" t="s">
        <v>6072</v>
      </c>
      <c r="B1233" s="554" t="s">
        <v>2377</v>
      </c>
      <c r="C1233" s="554" t="s">
        <v>2378</v>
      </c>
      <c r="D1233" s="554" t="s">
        <v>1100</v>
      </c>
      <c r="E1233" s="554" t="s">
        <v>61</v>
      </c>
      <c r="F1233" s="554">
        <v>2</v>
      </c>
      <c r="G1233" s="554" t="s">
        <v>1343</v>
      </c>
      <c r="H1233" s="554" t="s">
        <v>1344</v>
      </c>
      <c r="J1233" s="554" t="s">
        <v>1101</v>
      </c>
      <c r="K1233" s="554" t="s">
        <v>217</v>
      </c>
      <c r="L1233" s="554" t="s">
        <v>6453</v>
      </c>
      <c r="M1233" s="554" t="s">
        <v>6735</v>
      </c>
    </row>
    <row r="1234" spans="1:13" x14ac:dyDescent="0.35">
      <c r="A1234" s="554" t="s">
        <v>6072</v>
      </c>
      <c r="B1234" s="554" t="s">
        <v>2379</v>
      </c>
      <c r="C1234" s="554" t="s">
        <v>172</v>
      </c>
      <c r="D1234" s="554" t="s">
        <v>1100</v>
      </c>
      <c r="E1234" s="554" t="s">
        <v>61</v>
      </c>
      <c r="F1234" s="554">
        <v>1</v>
      </c>
      <c r="G1234" s="554" t="s">
        <v>1342</v>
      </c>
      <c r="H1234" s="554" t="s">
        <v>1317</v>
      </c>
      <c r="J1234" s="554" t="s">
        <v>1101</v>
      </c>
      <c r="K1234" s="554" t="s">
        <v>171</v>
      </c>
      <c r="L1234" s="554" t="s">
        <v>6454</v>
      </c>
      <c r="M1234" s="554" t="s">
        <v>6735</v>
      </c>
    </row>
    <row r="1235" spans="1:13" x14ac:dyDescent="0.35">
      <c r="A1235" s="554" t="s">
        <v>6072</v>
      </c>
      <c r="B1235" s="554" t="s">
        <v>2379</v>
      </c>
      <c r="C1235" s="554" t="s">
        <v>172</v>
      </c>
      <c r="D1235" s="554" t="s">
        <v>1100</v>
      </c>
      <c r="E1235" s="554" t="s">
        <v>61</v>
      </c>
      <c r="F1235" s="554">
        <v>2</v>
      </c>
      <c r="G1235" s="554" t="s">
        <v>1343</v>
      </c>
      <c r="H1235" s="554" t="s">
        <v>1344</v>
      </c>
      <c r="J1235" s="554" t="s">
        <v>1101</v>
      </c>
      <c r="K1235" s="554" t="s">
        <v>171</v>
      </c>
      <c r="L1235" s="554" t="s">
        <v>6454</v>
      </c>
      <c r="M1235" s="554" t="s">
        <v>6735</v>
      </c>
    </row>
    <row r="1236" spans="1:13" x14ac:dyDescent="0.35">
      <c r="A1236" s="554" t="s">
        <v>6072</v>
      </c>
      <c r="B1236" s="554" t="s">
        <v>2380</v>
      </c>
      <c r="C1236" s="554" t="s">
        <v>158</v>
      </c>
      <c r="D1236" s="554" t="s">
        <v>1100</v>
      </c>
      <c r="E1236" s="554" t="s">
        <v>61</v>
      </c>
      <c r="F1236" s="554">
        <v>1</v>
      </c>
      <c r="G1236" s="554" t="s">
        <v>1342</v>
      </c>
      <c r="H1236" s="554" t="s">
        <v>1317</v>
      </c>
      <c r="J1236" s="554" t="s">
        <v>1101</v>
      </c>
      <c r="K1236" s="554" t="s">
        <v>157</v>
      </c>
      <c r="L1236" s="554" t="s">
        <v>6455</v>
      </c>
      <c r="M1236" s="554" t="s">
        <v>6735</v>
      </c>
    </row>
    <row r="1237" spans="1:13" x14ac:dyDescent="0.35">
      <c r="A1237" s="554" t="s">
        <v>6072</v>
      </c>
      <c r="B1237" s="554" t="s">
        <v>2380</v>
      </c>
      <c r="C1237" s="554" t="s">
        <v>158</v>
      </c>
      <c r="D1237" s="554" t="s">
        <v>1100</v>
      </c>
      <c r="E1237" s="554" t="s">
        <v>61</v>
      </c>
      <c r="F1237" s="554">
        <v>2</v>
      </c>
      <c r="G1237" s="554" t="s">
        <v>1343</v>
      </c>
      <c r="H1237" s="554" t="s">
        <v>1344</v>
      </c>
      <c r="J1237" s="554" t="s">
        <v>1101</v>
      </c>
      <c r="K1237" s="554" t="s">
        <v>157</v>
      </c>
      <c r="L1237" s="554" t="s">
        <v>6455</v>
      </c>
      <c r="M1237" s="554" t="s">
        <v>6735</v>
      </c>
    </row>
    <row r="1238" spans="1:13" x14ac:dyDescent="0.35">
      <c r="A1238" s="554" t="s">
        <v>6072</v>
      </c>
      <c r="B1238" s="554" t="s">
        <v>2381</v>
      </c>
      <c r="C1238" s="554" t="s">
        <v>179</v>
      </c>
      <c r="D1238" s="554" t="s">
        <v>1100</v>
      </c>
      <c r="E1238" s="554" t="s">
        <v>61</v>
      </c>
      <c r="F1238" s="554">
        <v>1</v>
      </c>
      <c r="G1238" s="554" t="s">
        <v>1342</v>
      </c>
      <c r="H1238" s="554" t="s">
        <v>1317</v>
      </c>
      <c r="J1238" s="554" t="s">
        <v>1101</v>
      </c>
      <c r="K1238" s="554" t="s">
        <v>178</v>
      </c>
      <c r="L1238" s="554" t="s">
        <v>6456</v>
      </c>
      <c r="M1238" s="554" t="s">
        <v>6735</v>
      </c>
    </row>
    <row r="1239" spans="1:13" x14ac:dyDescent="0.35">
      <c r="A1239" s="554" t="s">
        <v>6072</v>
      </c>
      <c r="B1239" s="554" t="s">
        <v>2381</v>
      </c>
      <c r="C1239" s="554" t="s">
        <v>179</v>
      </c>
      <c r="D1239" s="554" t="s">
        <v>1100</v>
      </c>
      <c r="E1239" s="554" t="s">
        <v>61</v>
      </c>
      <c r="F1239" s="554">
        <v>2</v>
      </c>
      <c r="G1239" s="554" t="s">
        <v>1343</v>
      </c>
      <c r="H1239" s="554" t="s">
        <v>1344</v>
      </c>
      <c r="J1239" s="554" t="s">
        <v>1101</v>
      </c>
      <c r="K1239" s="554" t="s">
        <v>178</v>
      </c>
      <c r="L1239" s="554" t="s">
        <v>6456</v>
      </c>
      <c r="M1239" s="554" t="s">
        <v>6735</v>
      </c>
    </row>
    <row r="1240" spans="1:13" x14ac:dyDescent="0.35">
      <c r="A1240" s="554" t="s">
        <v>6072</v>
      </c>
      <c r="B1240" s="554" t="s">
        <v>2235</v>
      </c>
      <c r="C1240" s="554" t="s">
        <v>2382</v>
      </c>
      <c r="D1240" s="554" t="s">
        <v>1100</v>
      </c>
      <c r="E1240" s="554" t="s">
        <v>61</v>
      </c>
      <c r="F1240" s="554">
        <v>1</v>
      </c>
      <c r="G1240" s="554" t="s">
        <v>1797</v>
      </c>
      <c r="H1240" s="554" t="s">
        <v>1232</v>
      </c>
      <c r="J1240" s="554" t="s">
        <v>1101</v>
      </c>
      <c r="K1240" s="554" t="s">
        <v>214</v>
      </c>
      <c r="L1240" s="554" t="s">
        <v>6458</v>
      </c>
      <c r="M1240" s="554" t="s">
        <v>6735</v>
      </c>
    </row>
    <row r="1241" spans="1:13" x14ac:dyDescent="0.35">
      <c r="A1241" s="554" t="s">
        <v>6072</v>
      </c>
      <c r="B1241" s="554" t="s">
        <v>2235</v>
      </c>
      <c r="C1241" s="554" t="s">
        <v>2382</v>
      </c>
      <c r="D1241" s="554" t="s">
        <v>1100</v>
      </c>
      <c r="E1241" s="554" t="s">
        <v>61</v>
      </c>
      <c r="F1241" s="554">
        <v>2</v>
      </c>
      <c r="G1241" s="554" t="s">
        <v>1343</v>
      </c>
      <c r="H1241" s="554" t="s">
        <v>1344</v>
      </c>
      <c r="J1241" s="554" t="s">
        <v>1101</v>
      </c>
      <c r="K1241" s="554" t="s">
        <v>214</v>
      </c>
      <c r="L1241" s="554" t="s">
        <v>6458</v>
      </c>
      <c r="M1241" s="554" t="s">
        <v>6735</v>
      </c>
    </row>
    <row r="1242" spans="1:13" x14ac:dyDescent="0.35">
      <c r="A1242" s="554" t="s">
        <v>6072</v>
      </c>
      <c r="B1242" s="554" t="s">
        <v>2174</v>
      </c>
      <c r="C1242" s="554" t="s">
        <v>2383</v>
      </c>
      <c r="D1242" s="554" t="s">
        <v>1100</v>
      </c>
      <c r="E1242" s="554" t="s">
        <v>61</v>
      </c>
      <c r="F1242" s="554">
        <v>1</v>
      </c>
      <c r="G1242" s="554" t="s">
        <v>2384</v>
      </c>
      <c r="H1242" s="554" t="s">
        <v>1317</v>
      </c>
      <c r="J1242" s="554" t="s">
        <v>1101</v>
      </c>
      <c r="K1242" s="554" t="s">
        <v>145</v>
      </c>
      <c r="L1242" s="554" t="s">
        <v>6460</v>
      </c>
      <c r="M1242" s="554" t="s">
        <v>6735</v>
      </c>
    </row>
    <row r="1243" spans="1:13" x14ac:dyDescent="0.35">
      <c r="A1243" s="554" t="s">
        <v>6072</v>
      </c>
      <c r="B1243" s="554" t="s">
        <v>2174</v>
      </c>
      <c r="C1243" s="554" t="s">
        <v>2383</v>
      </c>
      <c r="D1243" s="554" t="s">
        <v>1100</v>
      </c>
      <c r="E1243" s="554" t="s">
        <v>61</v>
      </c>
      <c r="F1243" s="554">
        <v>2</v>
      </c>
      <c r="G1243" s="554" t="s">
        <v>2173</v>
      </c>
      <c r="H1243" s="554" t="s">
        <v>2170</v>
      </c>
      <c r="J1243" s="554" t="s">
        <v>1101</v>
      </c>
      <c r="K1243" s="554" t="s">
        <v>145</v>
      </c>
      <c r="L1243" s="554" t="s">
        <v>6460</v>
      </c>
      <c r="M1243" s="554" t="s">
        <v>6735</v>
      </c>
    </row>
    <row r="1244" spans="1:13" x14ac:dyDescent="0.35">
      <c r="A1244" s="554" t="s">
        <v>6072</v>
      </c>
      <c r="B1244" s="554" t="s">
        <v>2385</v>
      </c>
      <c r="C1244" s="554" t="s">
        <v>149</v>
      </c>
      <c r="D1244" s="554" t="s">
        <v>1100</v>
      </c>
      <c r="E1244" s="554" t="s">
        <v>61</v>
      </c>
      <c r="F1244" s="554">
        <v>1</v>
      </c>
      <c r="G1244" s="554" t="s">
        <v>1342</v>
      </c>
      <c r="H1244" s="554" t="s">
        <v>1317</v>
      </c>
      <c r="J1244" s="554" t="s">
        <v>1101</v>
      </c>
      <c r="K1244" s="554" t="s">
        <v>148</v>
      </c>
      <c r="L1244" s="554" t="s">
        <v>6462</v>
      </c>
      <c r="M1244" s="554" t="s">
        <v>6735</v>
      </c>
    </row>
    <row r="1245" spans="1:13" x14ac:dyDescent="0.35">
      <c r="A1245" s="554" t="s">
        <v>6072</v>
      </c>
      <c r="B1245" s="554" t="s">
        <v>2385</v>
      </c>
      <c r="C1245" s="554" t="s">
        <v>149</v>
      </c>
      <c r="D1245" s="554" t="s">
        <v>1100</v>
      </c>
      <c r="E1245" s="554" t="s">
        <v>61</v>
      </c>
      <c r="F1245" s="554">
        <v>2</v>
      </c>
      <c r="G1245" s="554" t="s">
        <v>1343</v>
      </c>
      <c r="H1245" s="554" t="s">
        <v>1344</v>
      </c>
      <c r="J1245" s="554" t="s">
        <v>1101</v>
      </c>
      <c r="K1245" s="554" t="s">
        <v>148</v>
      </c>
      <c r="L1245" s="554" t="s">
        <v>6462</v>
      </c>
      <c r="M1245" s="554" t="s">
        <v>6735</v>
      </c>
    </row>
    <row r="1246" spans="1:13" x14ac:dyDescent="0.35">
      <c r="A1246" s="554" t="s">
        <v>6072</v>
      </c>
      <c r="B1246" s="554" t="s">
        <v>2386</v>
      </c>
      <c r="C1246" s="554" t="s">
        <v>151</v>
      </c>
      <c r="D1246" s="554" t="s">
        <v>1100</v>
      </c>
      <c r="E1246" s="554" t="s">
        <v>61</v>
      </c>
      <c r="F1246" s="554">
        <v>1</v>
      </c>
      <c r="G1246" s="554" t="s">
        <v>1342</v>
      </c>
      <c r="H1246" s="554" t="s">
        <v>1317</v>
      </c>
      <c r="J1246" s="554" t="s">
        <v>1101</v>
      </c>
      <c r="K1246" s="554" t="s">
        <v>150</v>
      </c>
      <c r="L1246" s="554" t="s">
        <v>6463</v>
      </c>
      <c r="M1246" s="554" t="s">
        <v>6735</v>
      </c>
    </row>
    <row r="1247" spans="1:13" x14ac:dyDescent="0.35">
      <c r="A1247" s="554" t="s">
        <v>6072</v>
      </c>
      <c r="B1247" s="554" t="s">
        <v>2386</v>
      </c>
      <c r="C1247" s="554" t="s">
        <v>151</v>
      </c>
      <c r="D1247" s="554" t="s">
        <v>1100</v>
      </c>
      <c r="E1247" s="554" t="s">
        <v>61</v>
      </c>
      <c r="F1247" s="554">
        <v>2</v>
      </c>
      <c r="G1247" s="554" t="s">
        <v>1343</v>
      </c>
      <c r="H1247" s="554" t="s">
        <v>1344</v>
      </c>
      <c r="J1247" s="554" t="s">
        <v>1101</v>
      </c>
      <c r="K1247" s="554" t="s">
        <v>150</v>
      </c>
      <c r="L1247" s="554" t="s">
        <v>6463</v>
      </c>
      <c r="M1247" s="554" t="s">
        <v>6735</v>
      </c>
    </row>
    <row r="1248" spans="1:13" x14ac:dyDescent="0.35">
      <c r="A1248" s="554" t="s">
        <v>6072</v>
      </c>
      <c r="B1248" s="554" t="s">
        <v>2387</v>
      </c>
      <c r="C1248" s="554" t="s">
        <v>153</v>
      </c>
      <c r="D1248" s="554" t="s">
        <v>1100</v>
      </c>
      <c r="E1248" s="554" t="s">
        <v>61</v>
      </c>
      <c r="F1248" s="554">
        <v>1</v>
      </c>
      <c r="G1248" s="554" t="s">
        <v>1342</v>
      </c>
      <c r="H1248" s="554" t="s">
        <v>1317</v>
      </c>
      <c r="J1248" s="554" t="s">
        <v>1101</v>
      </c>
      <c r="K1248" s="554" t="s">
        <v>152</v>
      </c>
      <c r="L1248" s="554" t="s">
        <v>6464</v>
      </c>
      <c r="M1248" s="554" t="s">
        <v>6735</v>
      </c>
    </row>
    <row r="1249" spans="1:13" x14ac:dyDescent="0.35">
      <c r="A1249" s="554" t="s">
        <v>6072</v>
      </c>
      <c r="B1249" s="554" t="s">
        <v>2387</v>
      </c>
      <c r="C1249" s="554" t="s">
        <v>153</v>
      </c>
      <c r="D1249" s="554" t="s">
        <v>1100</v>
      </c>
      <c r="E1249" s="554" t="s">
        <v>61</v>
      </c>
      <c r="F1249" s="554">
        <v>2</v>
      </c>
      <c r="G1249" s="554" t="s">
        <v>1343</v>
      </c>
      <c r="H1249" s="554" t="s">
        <v>1344</v>
      </c>
      <c r="J1249" s="554" t="s">
        <v>1101</v>
      </c>
      <c r="K1249" s="554" t="s">
        <v>152</v>
      </c>
      <c r="L1249" s="554" t="s">
        <v>6464</v>
      </c>
      <c r="M1249" s="554" t="s">
        <v>6735</v>
      </c>
    </row>
    <row r="1250" spans="1:13" x14ac:dyDescent="0.35">
      <c r="A1250" s="554" t="s">
        <v>6072</v>
      </c>
      <c r="B1250" s="554" t="s">
        <v>2388</v>
      </c>
      <c r="C1250" s="554" t="s">
        <v>164</v>
      </c>
      <c r="D1250" s="554" t="s">
        <v>1100</v>
      </c>
      <c r="E1250" s="554" t="s">
        <v>61</v>
      </c>
      <c r="F1250" s="554">
        <v>1</v>
      </c>
      <c r="G1250" s="554" t="s">
        <v>1342</v>
      </c>
      <c r="H1250" s="554" t="s">
        <v>1317</v>
      </c>
      <c r="J1250" s="554" t="s">
        <v>1101</v>
      </c>
      <c r="K1250" s="554" t="s">
        <v>163</v>
      </c>
      <c r="L1250" s="554" t="s">
        <v>6466</v>
      </c>
      <c r="M1250" s="554" t="s">
        <v>6735</v>
      </c>
    </row>
    <row r="1251" spans="1:13" x14ac:dyDescent="0.35">
      <c r="A1251" s="554" t="s">
        <v>6072</v>
      </c>
      <c r="B1251" s="554" t="s">
        <v>2388</v>
      </c>
      <c r="C1251" s="554" t="s">
        <v>164</v>
      </c>
      <c r="D1251" s="554" t="s">
        <v>1100</v>
      </c>
      <c r="E1251" s="554" t="s">
        <v>61</v>
      </c>
      <c r="F1251" s="554">
        <v>2</v>
      </c>
      <c r="G1251" s="554" t="s">
        <v>1343</v>
      </c>
      <c r="H1251" s="554" t="s">
        <v>1344</v>
      </c>
      <c r="J1251" s="554" t="s">
        <v>1101</v>
      </c>
      <c r="K1251" s="554" t="s">
        <v>163</v>
      </c>
      <c r="L1251" s="554" t="s">
        <v>6466</v>
      </c>
      <c r="M1251" s="554" t="s">
        <v>6735</v>
      </c>
    </row>
    <row r="1252" spans="1:13" x14ac:dyDescent="0.35">
      <c r="A1252" s="554" t="s">
        <v>6072</v>
      </c>
      <c r="B1252" s="554" t="s">
        <v>2389</v>
      </c>
      <c r="C1252" s="554" t="s">
        <v>170</v>
      </c>
      <c r="D1252" s="554" t="s">
        <v>1100</v>
      </c>
      <c r="E1252" s="554" t="s">
        <v>61</v>
      </c>
      <c r="F1252" s="554">
        <v>1</v>
      </c>
      <c r="G1252" s="554" t="s">
        <v>1342</v>
      </c>
      <c r="H1252" s="554" t="s">
        <v>1317</v>
      </c>
      <c r="J1252" s="554" t="s">
        <v>1101</v>
      </c>
      <c r="K1252" s="554" t="s">
        <v>169</v>
      </c>
      <c r="L1252" s="554" t="s">
        <v>6467</v>
      </c>
      <c r="M1252" s="554" t="s">
        <v>6735</v>
      </c>
    </row>
    <row r="1253" spans="1:13" x14ac:dyDescent="0.35">
      <c r="A1253" s="554" t="s">
        <v>6072</v>
      </c>
      <c r="B1253" s="554" t="s">
        <v>2389</v>
      </c>
      <c r="C1253" s="554" t="s">
        <v>170</v>
      </c>
      <c r="D1253" s="554" t="s">
        <v>1100</v>
      </c>
      <c r="E1253" s="554" t="s">
        <v>61</v>
      </c>
      <c r="F1253" s="554">
        <v>2</v>
      </c>
      <c r="G1253" s="554" t="s">
        <v>1343</v>
      </c>
      <c r="H1253" s="554" t="s">
        <v>1344</v>
      </c>
      <c r="J1253" s="554" t="s">
        <v>1101</v>
      </c>
      <c r="K1253" s="554" t="s">
        <v>169</v>
      </c>
      <c r="L1253" s="554" t="s">
        <v>6467</v>
      </c>
      <c r="M1253" s="554" t="s">
        <v>6735</v>
      </c>
    </row>
    <row r="1254" spans="1:13" x14ac:dyDescent="0.35">
      <c r="A1254" s="554" t="s">
        <v>6072</v>
      </c>
      <c r="B1254" s="554" t="s">
        <v>2390</v>
      </c>
      <c r="C1254" s="554" t="s">
        <v>160</v>
      </c>
      <c r="D1254" s="554" t="s">
        <v>1100</v>
      </c>
      <c r="E1254" s="554" t="s">
        <v>61</v>
      </c>
      <c r="F1254" s="554">
        <v>1</v>
      </c>
      <c r="G1254" s="554" t="s">
        <v>1342</v>
      </c>
      <c r="H1254" s="554" t="s">
        <v>1317</v>
      </c>
      <c r="J1254" s="554" t="s">
        <v>1101</v>
      </c>
      <c r="K1254" s="554" t="s">
        <v>159</v>
      </c>
      <c r="L1254" s="554" t="s">
        <v>6468</v>
      </c>
      <c r="M1254" s="554" t="s">
        <v>6735</v>
      </c>
    </row>
    <row r="1255" spans="1:13" x14ac:dyDescent="0.35">
      <c r="A1255" s="554" t="s">
        <v>6072</v>
      </c>
      <c r="B1255" s="554" t="s">
        <v>2390</v>
      </c>
      <c r="C1255" s="554" t="s">
        <v>160</v>
      </c>
      <c r="D1255" s="554" t="s">
        <v>1100</v>
      </c>
      <c r="E1255" s="554" t="s">
        <v>61</v>
      </c>
      <c r="F1255" s="554">
        <v>2</v>
      </c>
      <c r="G1255" s="554" t="s">
        <v>1343</v>
      </c>
      <c r="H1255" s="554" t="s">
        <v>1344</v>
      </c>
      <c r="J1255" s="554" t="s">
        <v>1101</v>
      </c>
      <c r="K1255" s="554" t="s">
        <v>159</v>
      </c>
      <c r="L1255" s="554" t="s">
        <v>6468</v>
      </c>
      <c r="M1255" s="554" t="s">
        <v>6735</v>
      </c>
    </row>
    <row r="1256" spans="1:13" x14ac:dyDescent="0.35">
      <c r="A1256" s="554" t="s">
        <v>6072</v>
      </c>
      <c r="B1256" s="554" t="s">
        <v>2391</v>
      </c>
      <c r="C1256" s="554" t="s">
        <v>2392</v>
      </c>
      <c r="D1256" s="554" t="s">
        <v>1100</v>
      </c>
      <c r="E1256" s="554" t="s">
        <v>61</v>
      </c>
      <c r="F1256" s="554">
        <v>1</v>
      </c>
      <c r="G1256" s="554" t="s">
        <v>1342</v>
      </c>
      <c r="H1256" s="554" t="s">
        <v>1317</v>
      </c>
      <c r="J1256" s="554" t="s">
        <v>1101</v>
      </c>
      <c r="K1256" s="554" t="s">
        <v>161</v>
      </c>
      <c r="L1256" s="554" t="s">
        <v>6469</v>
      </c>
      <c r="M1256" s="554" t="s">
        <v>6735</v>
      </c>
    </row>
    <row r="1257" spans="1:13" x14ac:dyDescent="0.35">
      <c r="A1257" s="554" t="s">
        <v>6072</v>
      </c>
      <c r="B1257" s="554" t="s">
        <v>2391</v>
      </c>
      <c r="C1257" s="554" t="s">
        <v>2392</v>
      </c>
      <c r="D1257" s="554" t="s">
        <v>1100</v>
      </c>
      <c r="E1257" s="554" t="s">
        <v>61</v>
      </c>
      <c r="F1257" s="554">
        <v>2</v>
      </c>
      <c r="G1257" s="554" t="s">
        <v>1343</v>
      </c>
      <c r="H1257" s="554" t="s">
        <v>1344</v>
      </c>
      <c r="J1257" s="554" t="s">
        <v>1101</v>
      </c>
      <c r="K1257" s="554" t="s">
        <v>161</v>
      </c>
      <c r="L1257" s="554" t="s">
        <v>6469</v>
      </c>
      <c r="M1257" s="554" t="s">
        <v>6735</v>
      </c>
    </row>
    <row r="1258" spans="1:13" x14ac:dyDescent="0.35">
      <c r="A1258" s="554" t="s">
        <v>6072</v>
      </c>
      <c r="B1258" s="554" t="s">
        <v>2393</v>
      </c>
      <c r="C1258" s="554" t="s">
        <v>168</v>
      </c>
      <c r="D1258" s="554" t="s">
        <v>1100</v>
      </c>
      <c r="E1258" s="554" t="s">
        <v>61</v>
      </c>
      <c r="F1258" s="554">
        <v>1</v>
      </c>
      <c r="G1258" s="554" t="s">
        <v>1342</v>
      </c>
      <c r="H1258" s="554" t="s">
        <v>1317</v>
      </c>
      <c r="J1258" s="554" t="s">
        <v>1101</v>
      </c>
      <c r="K1258" s="554" t="s">
        <v>167</v>
      </c>
      <c r="L1258" s="554" t="s">
        <v>6470</v>
      </c>
      <c r="M1258" s="554" t="s">
        <v>6735</v>
      </c>
    </row>
    <row r="1259" spans="1:13" x14ac:dyDescent="0.35">
      <c r="A1259" s="554" t="s">
        <v>6072</v>
      </c>
      <c r="B1259" s="554" t="s">
        <v>2393</v>
      </c>
      <c r="C1259" s="554" t="s">
        <v>168</v>
      </c>
      <c r="D1259" s="554" t="s">
        <v>1100</v>
      </c>
      <c r="E1259" s="554" t="s">
        <v>61</v>
      </c>
      <c r="F1259" s="554">
        <v>2</v>
      </c>
      <c r="G1259" s="554" t="s">
        <v>1343</v>
      </c>
      <c r="H1259" s="554" t="s">
        <v>1344</v>
      </c>
      <c r="J1259" s="554" t="s">
        <v>1101</v>
      </c>
      <c r="K1259" s="554" t="s">
        <v>167</v>
      </c>
      <c r="L1259" s="554" t="s">
        <v>6470</v>
      </c>
      <c r="M1259" s="554" t="s">
        <v>6735</v>
      </c>
    </row>
    <row r="1260" spans="1:13" x14ac:dyDescent="0.35">
      <c r="A1260" s="554" t="s">
        <v>6072</v>
      </c>
      <c r="B1260" s="554" t="s">
        <v>2394</v>
      </c>
      <c r="C1260" s="554" t="s">
        <v>166</v>
      </c>
      <c r="D1260" s="554" t="s">
        <v>1100</v>
      </c>
      <c r="E1260" s="554" t="s">
        <v>61</v>
      </c>
      <c r="F1260" s="554">
        <v>1</v>
      </c>
      <c r="G1260" s="554" t="s">
        <v>1342</v>
      </c>
      <c r="H1260" s="554" t="s">
        <v>1317</v>
      </c>
      <c r="J1260" s="554" t="s">
        <v>1101</v>
      </c>
      <c r="K1260" s="554" t="s">
        <v>165</v>
      </c>
      <c r="L1260" s="554" t="s">
        <v>6471</v>
      </c>
      <c r="M1260" s="554" t="s">
        <v>6735</v>
      </c>
    </row>
    <row r="1261" spans="1:13" x14ac:dyDescent="0.35">
      <c r="A1261" s="554" t="s">
        <v>6072</v>
      </c>
      <c r="B1261" s="554" t="s">
        <v>2394</v>
      </c>
      <c r="C1261" s="554" t="s">
        <v>166</v>
      </c>
      <c r="D1261" s="554" t="s">
        <v>1100</v>
      </c>
      <c r="E1261" s="554" t="s">
        <v>61</v>
      </c>
      <c r="F1261" s="554">
        <v>2</v>
      </c>
      <c r="G1261" s="554" t="s">
        <v>1343</v>
      </c>
      <c r="H1261" s="554" t="s">
        <v>1344</v>
      </c>
      <c r="J1261" s="554" t="s">
        <v>1101</v>
      </c>
      <c r="K1261" s="554" t="s">
        <v>165</v>
      </c>
      <c r="L1261" s="554" t="s">
        <v>6471</v>
      </c>
      <c r="M1261" s="554" t="s">
        <v>6735</v>
      </c>
    </row>
    <row r="1262" spans="1:13" x14ac:dyDescent="0.35">
      <c r="A1262" s="554" t="s">
        <v>6072</v>
      </c>
      <c r="B1262" s="554" t="s">
        <v>2395</v>
      </c>
      <c r="C1262" s="554" t="s">
        <v>174</v>
      </c>
      <c r="D1262" s="554" t="s">
        <v>1100</v>
      </c>
      <c r="E1262" s="554" t="s">
        <v>61</v>
      </c>
      <c r="F1262" s="554">
        <v>1</v>
      </c>
      <c r="G1262" s="554" t="s">
        <v>1342</v>
      </c>
      <c r="H1262" s="554" t="s">
        <v>1317</v>
      </c>
      <c r="J1262" s="554" t="s">
        <v>1101</v>
      </c>
      <c r="K1262" s="554" t="s">
        <v>173</v>
      </c>
      <c r="L1262" s="554" t="s">
        <v>6472</v>
      </c>
      <c r="M1262" s="554" t="s">
        <v>6735</v>
      </c>
    </row>
    <row r="1263" spans="1:13" x14ac:dyDescent="0.35">
      <c r="A1263" s="554" t="s">
        <v>6072</v>
      </c>
      <c r="B1263" s="554" t="s">
        <v>2395</v>
      </c>
      <c r="C1263" s="554" t="s">
        <v>174</v>
      </c>
      <c r="D1263" s="554" t="s">
        <v>1100</v>
      </c>
      <c r="E1263" s="554" t="s">
        <v>61</v>
      </c>
      <c r="F1263" s="554">
        <v>2</v>
      </c>
      <c r="G1263" s="554" t="s">
        <v>1343</v>
      </c>
      <c r="H1263" s="554" t="s">
        <v>1344</v>
      </c>
      <c r="J1263" s="554" t="s">
        <v>1101</v>
      </c>
      <c r="K1263" s="554" t="s">
        <v>173</v>
      </c>
      <c r="L1263" s="554" t="s">
        <v>6472</v>
      </c>
      <c r="M1263" s="554" t="s">
        <v>6735</v>
      </c>
    </row>
    <row r="1264" spans="1:13" x14ac:dyDescent="0.35">
      <c r="A1264" s="554" t="s">
        <v>6072</v>
      </c>
      <c r="B1264" s="554" t="s">
        <v>2396</v>
      </c>
      <c r="C1264" s="554" t="s">
        <v>183</v>
      </c>
      <c r="D1264" s="554" t="s">
        <v>1100</v>
      </c>
      <c r="E1264" s="554" t="s">
        <v>61</v>
      </c>
      <c r="F1264" s="554">
        <v>1</v>
      </c>
      <c r="G1264" s="554" t="s">
        <v>1342</v>
      </c>
      <c r="H1264" s="554" t="s">
        <v>1317</v>
      </c>
      <c r="J1264" s="554" t="s">
        <v>1101</v>
      </c>
      <c r="K1264" s="554" t="s">
        <v>182</v>
      </c>
      <c r="L1264" s="554" t="s">
        <v>6473</v>
      </c>
      <c r="M1264" s="554" t="s">
        <v>6735</v>
      </c>
    </row>
    <row r="1265" spans="1:13" x14ac:dyDescent="0.35">
      <c r="A1265" s="554" t="s">
        <v>6072</v>
      </c>
      <c r="B1265" s="554" t="s">
        <v>2396</v>
      </c>
      <c r="C1265" s="554" t="s">
        <v>183</v>
      </c>
      <c r="D1265" s="554" t="s">
        <v>1100</v>
      </c>
      <c r="E1265" s="554" t="s">
        <v>61</v>
      </c>
      <c r="F1265" s="554">
        <v>2</v>
      </c>
      <c r="G1265" s="554" t="s">
        <v>1343</v>
      </c>
      <c r="H1265" s="554" t="s">
        <v>1344</v>
      </c>
      <c r="J1265" s="554" t="s">
        <v>1101</v>
      </c>
      <c r="K1265" s="554" t="s">
        <v>182</v>
      </c>
      <c r="L1265" s="554" t="s">
        <v>6473</v>
      </c>
      <c r="M1265" s="554" t="s">
        <v>6735</v>
      </c>
    </row>
    <row r="1266" spans="1:13" x14ac:dyDescent="0.35">
      <c r="A1266" s="554" t="s">
        <v>6072</v>
      </c>
      <c r="B1266" s="554" t="s">
        <v>2397</v>
      </c>
      <c r="C1266" s="554" t="s">
        <v>181</v>
      </c>
      <c r="D1266" s="554" t="s">
        <v>1100</v>
      </c>
      <c r="E1266" s="554" t="s">
        <v>61</v>
      </c>
      <c r="F1266" s="554">
        <v>1</v>
      </c>
      <c r="G1266" s="554" t="s">
        <v>1342</v>
      </c>
      <c r="H1266" s="554" t="s">
        <v>1317</v>
      </c>
      <c r="J1266" s="554" t="s">
        <v>1101</v>
      </c>
      <c r="K1266" s="554" t="s">
        <v>180</v>
      </c>
      <c r="L1266" s="554" t="s">
        <v>6474</v>
      </c>
      <c r="M1266" s="554" t="s">
        <v>6735</v>
      </c>
    </row>
    <row r="1267" spans="1:13" x14ac:dyDescent="0.35">
      <c r="A1267" s="554" t="s">
        <v>6072</v>
      </c>
      <c r="B1267" s="554" t="s">
        <v>2397</v>
      </c>
      <c r="C1267" s="554" t="s">
        <v>181</v>
      </c>
      <c r="D1267" s="554" t="s">
        <v>1100</v>
      </c>
      <c r="E1267" s="554" t="s">
        <v>61</v>
      </c>
      <c r="F1267" s="554">
        <v>2</v>
      </c>
      <c r="G1267" s="554" t="s">
        <v>1343</v>
      </c>
      <c r="H1267" s="554" t="s">
        <v>1344</v>
      </c>
      <c r="J1267" s="554" t="s">
        <v>1101</v>
      </c>
      <c r="K1267" s="554" t="s">
        <v>180</v>
      </c>
      <c r="L1267" s="554" t="s">
        <v>6474</v>
      </c>
      <c r="M1267" s="554" t="s">
        <v>6735</v>
      </c>
    </row>
    <row r="1268" spans="1:13" x14ac:dyDescent="0.35">
      <c r="A1268" s="554" t="s">
        <v>6072</v>
      </c>
      <c r="B1268" s="554" t="s">
        <v>2398</v>
      </c>
      <c r="C1268" s="554" t="s">
        <v>185</v>
      </c>
      <c r="D1268" s="554" t="s">
        <v>1100</v>
      </c>
      <c r="E1268" s="554" t="s">
        <v>61</v>
      </c>
      <c r="F1268" s="554">
        <v>1</v>
      </c>
      <c r="G1268" s="554" t="s">
        <v>1342</v>
      </c>
      <c r="H1268" s="554" t="s">
        <v>1317</v>
      </c>
      <c r="J1268" s="554" t="s">
        <v>1101</v>
      </c>
      <c r="K1268" s="554" t="s">
        <v>184</v>
      </c>
      <c r="L1268" s="554" t="s">
        <v>6475</v>
      </c>
      <c r="M1268" s="554" t="s">
        <v>6735</v>
      </c>
    </row>
    <row r="1269" spans="1:13" x14ac:dyDescent="0.35">
      <c r="A1269" s="554" t="s">
        <v>6072</v>
      </c>
      <c r="B1269" s="554" t="s">
        <v>2398</v>
      </c>
      <c r="C1269" s="554" t="s">
        <v>185</v>
      </c>
      <c r="D1269" s="554" t="s">
        <v>1100</v>
      </c>
      <c r="E1269" s="554" t="s">
        <v>61</v>
      </c>
      <c r="F1269" s="554">
        <v>2</v>
      </c>
      <c r="G1269" s="554" t="s">
        <v>1343</v>
      </c>
      <c r="H1269" s="554" t="s">
        <v>1344</v>
      </c>
      <c r="J1269" s="554" t="s">
        <v>1101</v>
      </c>
      <c r="K1269" s="554" t="s">
        <v>184</v>
      </c>
      <c r="L1269" s="554" t="s">
        <v>6475</v>
      </c>
      <c r="M1269" s="554" t="s">
        <v>6735</v>
      </c>
    </row>
    <row r="1270" spans="1:13" x14ac:dyDescent="0.35">
      <c r="A1270" s="554" t="s">
        <v>6072</v>
      </c>
      <c r="B1270" s="554" t="s">
        <v>2399</v>
      </c>
      <c r="C1270" s="554" t="s">
        <v>197</v>
      </c>
      <c r="D1270" s="554" t="s">
        <v>1100</v>
      </c>
      <c r="E1270" s="554" t="s">
        <v>61</v>
      </c>
      <c r="F1270" s="554">
        <v>1</v>
      </c>
      <c r="G1270" s="554" t="s">
        <v>1342</v>
      </c>
      <c r="H1270" s="554" t="s">
        <v>1317</v>
      </c>
      <c r="J1270" s="554" t="s">
        <v>1101</v>
      </c>
      <c r="K1270" s="554" t="s">
        <v>196</v>
      </c>
      <c r="L1270" s="554" t="s">
        <v>6476</v>
      </c>
      <c r="M1270" s="554" t="s">
        <v>6735</v>
      </c>
    </row>
    <row r="1271" spans="1:13" x14ac:dyDescent="0.35">
      <c r="A1271" s="554" t="s">
        <v>6072</v>
      </c>
      <c r="B1271" s="554" t="s">
        <v>2399</v>
      </c>
      <c r="C1271" s="554" t="s">
        <v>197</v>
      </c>
      <c r="D1271" s="554" t="s">
        <v>1100</v>
      </c>
      <c r="E1271" s="554" t="s">
        <v>61</v>
      </c>
      <c r="F1271" s="554">
        <v>2</v>
      </c>
      <c r="G1271" s="554" t="s">
        <v>1343</v>
      </c>
      <c r="H1271" s="554" t="s">
        <v>1344</v>
      </c>
      <c r="J1271" s="554" t="s">
        <v>1101</v>
      </c>
      <c r="K1271" s="554" t="s">
        <v>196</v>
      </c>
      <c r="L1271" s="554" t="s">
        <v>6476</v>
      </c>
      <c r="M1271" s="554" t="s">
        <v>6735</v>
      </c>
    </row>
    <row r="1272" spans="1:13" x14ac:dyDescent="0.35">
      <c r="A1272" s="554" t="s">
        <v>6072</v>
      </c>
      <c r="B1272" s="554" t="s">
        <v>2400</v>
      </c>
      <c r="C1272" s="554" t="s">
        <v>191</v>
      </c>
      <c r="D1272" s="554" t="s">
        <v>1100</v>
      </c>
      <c r="E1272" s="554" t="s">
        <v>61</v>
      </c>
      <c r="F1272" s="554">
        <v>1</v>
      </c>
      <c r="G1272" s="554" t="s">
        <v>1342</v>
      </c>
      <c r="H1272" s="554" t="s">
        <v>1317</v>
      </c>
      <c r="J1272" s="554" t="s">
        <v>1101</v>
      </c>
      <c r="K1272" s="554" t="s">
        <v>190</v>
      </c>
      <c r="L1272" s="554" t="s">
        <v>6477</v>
      </c>
      <c r="M1272" s="554" t="s">
        <v>6735</v>
      </c>
    </row>
    <row r="1273" spans="1:13" x14ac:dyDescent="0.35">
      <c r="A1273" s="554" t="s">
        <v>6072</v>
      </c>
      <c r="B1273" s="554" t="s">
        <v>2400</v>
      </c>
      <c r="C1273" s="554" t="s">
        <v>191</v>
      </c>
      <c r="D1273" s="554" t="s">
        <v>1100</v>
      </c>
      <c r="E1273" s="554" t="s">
        <v>61</v>
      </c>
      <c r="F1273" s="554">
        <v>2</v>
      </c>
      <c r="G1273" s="554" t="s">
        <v>1343</v>
      </c>
      <c r="H1273" s="554" t="s">
        <v>1344</v>
      </c>
      <c r="J1273" s="554" t="s">
        <v>1101</v>
      </c>
      <c r="K1273" s="554" t="s">
        <v>190</v>
      </c>
      <c r="L1273" s="554" t="s">
        <v>6477</v>
      </c>
      <c r="M1273" s="554" t="s">
        <v>6735</v>
      </c>
    </row>
    <row r="1274" spans="1:13" x14ac:dyDescent="0.35">
      <c r="A1274" s="554" t="s">
        <v>6072</v>
      </c>
      <c r="B1274" s="554" t="s">
        <v>2401</v>
      </c>
      <c r="C1274" s="554" t="s">
        <v>194</v>
      </c>
      <c r="D1274" s="554" t="s">
        <v>1100</v>
      </c>
      <c r="E1274" s="554" t="s">
        <v>61</v>
      </c>
      <c r="F1274" s="554">
        <v>1</v>
      </c>
      <c r="G1274" s="554" t="s">
        <v>1342</v>
      </c>
      <c r="H1274" s="554" t="s">
        <v>1317</v>
      </c>
      <c r="J1274" s="554" t="s">
        <v>1101</v>
      </c>
      <c r="K1274" s="554" t="s">
        <v>193</v>
      </c>
      <c r="L1274" s="554" t="s">
        <v>6478</v>
      </c>
      <c r="M1274" s="554" t="s">
        <v>6735</v>
      </c>
    </row>
    <row r="1275" spans="1:13" x14ac:dyDescent="0.35">
      <c r="A1275" s="554" t="s">
        <v>6072</v>
      </c>
      <c r="B1275" s="554" t="s">
        <v>2401</v>
      </c>
      <c r="C1275" s="554" t="s">
        <v>194</v>
      </c>
      <c r="D1275" s="554" t="s">
        <v>1100</v>
      </c>
      <c r="E1275" s="554" t="s">
        <v>61</v>
      </c>
      <c r="F1275" s="554">
        <v>2</v>
      </c>
      <c r="G1275" s="554" t="s">
        <v>1343</v>
      </c>
      <c r="H1275" s="554" t="s">
        <v>1344</v>
      </c>
      <c r="J1275" s="554" t="s">
        <v>1101</v>
      </c>
      <c r="K1275" s="554" t="s">
        <v>193</v>
      </c>
      <c r="L1275" s="554" t="s">
        <v>6478</v>
      </c>
      <c r="M1275" s="554" t="s">
        <v>6735</v>
      </c>
    </row>
    <row r="1276" spans="1:13" x14ac:dyDescent="0.35">
      <c r="A1276" s="554" t="s">
        <v>6072</v>
      </c>
      <c r="B1276" s="554" t="s">
        <v>2402</v>
      </c>
      <c r="C1276" s="554" t="s">
        <v>199</v>
      </c>
      <c r="D1276" s="554" t="s">
        <v>1100</v>
      </c>
      <c r="E1276" s="554" t="s">
        <v>61</v>
      </c>
      <c r="F1276" s="554">
        <v>1</v>
      </c>
      <c r="G1276" s="554" t="s">
        <v>1342</v>
      </c>
      <c r="H1276" s="554" t="s">
        <v>1317</v>
      </c>
      <c r="J1276" s="554" t="s">
        <v>1101</v>
      </c>
      <c r="K1276" s="554" t="s">
        <v>198</v>
      </c>
      <c r="L1276" s="554" t="s">
        <v>6479</v>
      </c>
      <c r="M1276" s="554" t="s">
        <v>6735</v>
      </c>
    </row>
    <row r="1277" spans="1:13" x14ac:dyDescent="0.35">
      <c r="A1277" s="554" t="s">
        <v>6072</v>
      </c>
      <c r="B1277" s="554" t="s">
        <v>2402</v>
      </c>
      <c r="C1277" s="554" t="s">
        <v>199</v>
      </c>
      <c r="D1277" s="554" t="s">
        <v>1100</v>
      </c>
      <c r="E1277" s="554" t="s">
        <v>61</v>
      </c>
      <c r="F1277" s="554">
        <v>2</v>
      </c>
      <c r="G1277" s="554" t="s">
        <v>1343</v>
      </c>
      <c r="H1277" s="554" t="s">
        <v>1344</v>
      </c>
      <c r="J1277" s="554" t="s">
        <v>1101</v>
      </c>
      <c r="K1277" s="554" t="s">
        <v>198</v>
      </c>
      <c r="L1277" s="554" t="s">
        <v>6479</v>
      </c>
      <c r="M1277" s="554" t="s">
        <v>6735</v>
      </c>
    </row>
    <row r="1278" spans="1:13" x14ac:dyDescent="0.35">
      <c r="A1278" s="554" t="s">
        <v>6072</v>
      </c>
      <c r="B1278" s="554" t="s">
        <v>2403</v>
      </c>
      <c r="C1278" s="554" t="s">
        <v>1077</v>
      </c>
      <c r="D1278" s="554" t="s">
        <v>1100</v>
      </c>
      <c r="E1278" s="554" t="s">
        <v>61</v>
      </c>
      <c r="F1278" s="554">
        <v>1</v>
      </c>
      <c r="G1278" s="554" t="s">
        <v>1342</v>
      </c>
      <c r="H1278" s="554" t="s">
        <v>1317</v>
      </c>
      <c r="J1278" s="554" t="s">
        <v>1101</v>
      </c>
      <c r="K1278" s="554" t="s">
        <v>205</v>
      </c>
      <c r="L1278" s="554" t="s">
        <v>6480</v>
      </c>
      <c r="M1278" s="554" t="s">
        <v>6735</v>
      </c>
    </row>
    <row r="1279" spans="1:13" x14ac:dyDescent="0.35">
      <c r="A1279" s="554" t="s">
        <v>6072</v>
      </c>
      <c r="B1279" s="554" t="s">
        <v>2403</v>
      </c>
      <c r="C1279" s="554" t="s">
        <v>1077</v>
      </c>
      <c r="D1279" s="554" t="s">
        <v>1100</v>
      </c>
      <c r="E1279" s="554" t="s">
        <v>61</v>
      </c>
      <c r="F1279" s="554">
        <v>2</v>
      </c>
      <c r="G1279" s="554" t="s">
        <v>1343</v>
      </c>
      <c r="H1279" s="554" t="s">
        <v>1344</v>
      </c>
      <c r="J1279" s="554" t="s">
        <v>1101</v>
      </c>
      <c r="K1279" s="554" t="s">
        <v>205</v>
      </c>
      <c r="L1279" s="554" t="s">
        <v>6480</v>
      </c>
      <c r="M1279" s="554" t="s">
        <v>6735</v>
      </c>
    </row>
    <row r="1280" spans="1:13" x14ac:dyDescent="0.35">
      <c r="A1280" s="554" t="s">
        <v>6072</v>
      </c>
      <c r="B1280" s="554" t="s">
        <v>2404</v>
      </c>
      <c r="C1280" s="554" t="s">
        <v>204</v>
      </c>
      <c r="D1280" s="554" t="s">
        <v>1100</v>
      </c>
      <c r="E1280" s="554" t="s">
        <v>61</v>
      </c>
      <c r="F1280" s="554">
        <v>1</v>
      </c>
      <c r="G1280" s="554" t="s">
        <v>1342</v>
      </c>
      <c r="H1280" s="554" t="s">
        <v>1317</v>
      </c>
      <c r="J1280" s="554" t="s">
        <v>1101</v>
      </c>
      <c r="K1280" s="554" t="s">
        <v>203</v>
      </c>
      <c r="L1280" s="554" t="s">
        <v>6481</v>
      </c>
      <c r="M1280" s="554" t="s">
        <v>6735</v>
      </c>
    </row>
    <row r="1281" spans="1:13" x14ac:dyDescent="0.35">
      <c r="A1281" s="554" t="s">
        <v>6072</v>
      </c>
      <c r="B1281" s="554" t="s">
        <v>2404</v>
      </c>
      <c r="C1281" s="554" t="s">
        <v>204</v>
      </c>
      <c r="D1281" s="554" t="s">
        <v>1100</v>
      </c>
      <c r="E1281" s="554" t="s">
        <v>61</v>
      </c>
      <c r="F1281" s="554">
        <v>2</v>
      </c>
      <c r="G1281" s="554" t="s">
        <v>1343</v>
      </c>
      <c r="H1281" s="554" t="s">
        <v>1344</v>
      </c>
      <c r="J1281" s="554" t="s">
        <v>1101</v>
      </c>
      <c r="K1281" s="554" t="s">
        <v>203</v>
      </c>
      <c r="L1281" s="554" t="s">
        <v>6481</v>
      </c>
      <c r="M1281" s="554" t="s">
        <v>6735</v>
      </c>
    </row>
    <row r="1282" spans="1:13" x14ac:dyDescent="0.35">
      <c r="A1282" s="554" t="s">
        <v>6072</v>
      </c>
      <c r="B1282" s="554" t="s">
        <v>2405</v>
      </c>
      <c r="C1282" s="554" t="s">
        <v>1078</v>
      </c>
      <c r="D1282" s="554" t="s">
        <v>1100</v>
      </c>
      <c r="E1282" s="554" t="s">
        <v>61</v>
      </c>
      <c r="F1282" s="554">
        <v>1</v>
      </c>
      <c r="G1282" s="554" t="s">
        <v>1342</v>
      </c>
      <c r="H1282" s="554" t="s">
        <v>1317</v>
      </c>
      <c r="J1282" s="554" t="s">
        <v>1101</v>
      </c>
      <c r="K1282" s="554" t="s">
        <v>211</v>
      </c>
      <c r="L1282" s="554" t="s">
        <v>6482</v>
      </c>
      <c r="M1282" s="554" t="s">
        <v>6735</v>
      </c>
    </row>
    <row r="1283" spans="1:13" x14ac:dyDescent="0.35">
      <c r="A1283" s="554" t="s">
        <v>6072</v>
      </c>
      <c r="B1283" s="554" t="s">
        <v>2405</v>
      </c>
      <c r="C1283" s="554" t="s">
        <v>1078</v>
      </c>
      <c r="D1283" s="554" t="s">
        <v>1100</v>
      </c>
      <c r="E1283" s="554" t="s">
        <v>61</v>
      </c>
      <c r="F1283" s="554">
        <v>2</v>
      </c>
      <c r="G1283" s="554" t="s">
        <v>1343</v>
      </c>
      <c r="H1283" s="554" t="s">
        <v>1344</v>
      </c>
      <c r="J1283" s="554" t="s">
        <v>1101</v>
      </c>
      <c r="K1283" s="554" t="s">
        <v>211</v>
      </c>
      <c r="L1283" s="554" t="s">
        <v>6482</v>
      </c>
      <c r="M1283" s="554" t="s">
        <v>6735</v>
      </c>
    </row>
    <row r="1284" spans="1:13" x14ac:dyDescent="0.35">
      <c r="A1284" s="554" t="s">
        <v>6072</v>
      </c>
      <c r="B1284" s="554" t="s">
        <v>2406</v>
      </c>
      <c r="C1284" s="554" t="s">
        <v>1079</v>
      </c>
      <c r="D1284" s="554" t="s">
        <v>1100</v>
      </c>
      <c r="E1284" s="554" t="s">
        <v>61</v>
      </c>
      <c r="F1284" s="554">
        <v>1</v>
      </c>
      <c r="G1284" s="554" t="s">
        <v>1342</v>
      </c>
      <c r="H1284" s="554" t="s">
        <v>1317</v>
      </c>
      <c r="J1284" s="554" t="s">
        <v>1101</v>
      </c>
      <c r="K1284" s="554" t="s">
        <v>219</v>
      </c>
      <c r="L1284" s="554" t="s">
        <v>6483</v>
      </c>
      <c r="M1284" s="554" t="s">
        <v>6735</v>
      </c>
    </row>
    <row r="1285" spans="1:13" x14ac:dyDescent="0.35">
      <c r="A1285" s="554" t="s">
        <v>6072</v>
      </c>
      <c r="B1285" s="554" t="s">
        <v>2406</v>
      </c>
      <c r="C1285" s="554" t="s">
        <v>1079</v>
      </c>
      <c r="D1285" s="554" t="s">
        <v>1100</v>
      </c>
      <c r="E1285" s="554" t="s">
        <v>61</v>
      </c>
      <c r="F1285" s="554">
        <v>2</v>
      </c>
      <c r="G1285" s="554" t="s">
        <v>1343</v>
      </c>
      <c r="H1285" s="554" t="s">
        <v>1344</v>
      </c>
      <c r="J1285" s="554" t="s">
        <v>1101</v>
      </c>
      <c r="K1285" s="554" t="s">
        <v>219</v>
      </c>
      <c r="L1285" s="554" t="s">
        <v>6483</v>
      </c>
      <c r="M1285" s="554" t="s">
        <v>6735</v>
      </c>
    </row>
    <row r="1286" spans="1:13" x14ac:dyDescent="0.35">
      <c r="A1286" s="554" t="s">
        <v>6072</v>
      </c>
      <c r="B1286" s="554" t="s">
        <v>2407</v>
      </c>
      <c r="C1286" s="554" t="s">
        <v>226</v>
      </c>
      <c r="D1286" s="554" t="s">
        <v>1100</v>
      </c>
      <c r="E1286" s="554" t="s">
        <v>61</v>
      </c>
      <c r="F1286" s="554">
        <v>1</v>
      </c>
      <c r="G1286" s="554" t="s">
        <v>1342</v>
      </c>
      <c r="H1286" s="554" t="s">
        <v>1317</v>
      </c>
      <c r="J1286" s="554" t="s">
        <v>1101</v>
      </c>
      <c r="K1286" s="554" t="s">
        <v>225</v>
      </c>
      <c r="L1286" s="554" t="s">
        <v>6484</v>
      </c>
      <c r="M1286" s="554" t="s">
        <v>6735</v>
      </c>
    </row>
    <row r="1287" spans="1:13" x14ac:dyDescent="0.35">
      <c r="A1287" s="554" t="s">
        <v>6072</v>
      </c>
      <c r="B1287" s="554" t="s">
        <v>2407</v>
      </c>
      <c r="C1287" s="554" t="s">
        <v>226</v>
      </c>
      <c r="D1287" s="554" t="s">
        <v>1100</v>
      </c>
      <c r="E1287" s="554" t="s">
        <v>61</v>
      </c>
      <c r="F1287" s="554">
        <v>2</v>
      </c>
      <c r="G1287" s="554" t="s">
        <v>1343</v>
      </c>
      <c r="H1287" s="554" t="s">
        <v>1344</v>
      </c>
      <c r="J1287" s="554" t="s">
        <v>1101</v>
      </c>
      <c r="K1287" s="554" t="s">
        <v>225</v>
      </c>
      <c r="L1287" s="554" t="s">
        <v>6484</v>
      </c>
      <c r="M1287" s="554" t="s">
        <v>6735</v>
      </c>
    </row>
    <row r="1288" spans="1:13" x14ac:dyDescent="0.35">
      <c r="A1288" s="554" t="s">
        <v>6072</v>
      </c>
      <c r="B1288" s="554" t="s">
        <v>2408</v>
      </c>
      <c r="C1288" s="554" t="s">
        <v>2409</v>
      </c>
      <c r="D1288" s="554" t="s">
        <v>1100</v>
      </c>
      <c r="E1288" s="554" t="s">
        <v>61</v>
      </c>
      <c r="F1288" s="554">
        <v>1</v>
      </c>
      <c r="G1288" s="554" t="s">
        <v>1342</v>
      </c>
      <c r="H1288" s="554" t="s">
        <v>1317</v>
      </c>
      <c r="J1288" s="554" t="s">
        <v>1101</v>
      </c>
      <c r="K1288" s="554" t="s">
        <v>227</v>
      </c>
      <c r="L1288" s="554" t="s">
        <v>6485</v>
      </c>
      <c r="M1288" s="554" t="s">
        <v>6735</v>
      </c>
    </row>
    <row r="1289" spans="1:13" x14ac:dyDescent="0.35">
      <c r="A1289" s="554" t="s">
        <v>6072</v>
      </c>
      <c r="B1289" s="554" t="s">
        <v>2408</v>
      </c>
      <c r="C1289" s="554" t="s">
        <v>2409</v>
      </c>
      <c r="D1289" s="554" t="s">
        <v>1100</v>
      </c>
      <c r="E1289" s="554" t="s">
        <v>61</v>
      </c>
      <c r="F1289" s="554">
        <v>2</v>
      </c>
      <c r="G1289" s="554" t="s">
        <v>1343</v>
      </c>
      <c r="H1289" s="554" t="s">
        <v>1344</v>
      </c>
      <c r="J1289" s="554" t="s">
        <v>1101</v>
      </c>
      <c r="K1289" s="554" t="s">
        <v>227</v>
      </c>
      <c r="L1289" s="554" t="s">
        <v>6485</v>
      </c>
      <c r="M1289" s="554" t="s">
        <v>6735</v>
      </c>
    </row>
    <row r="1290" spans="1:13" x14ac:dyDescent="0.35">
      <c r="A1290" s="554" t="s">
        <v>6072</v>
      </c>
      <c r="B1290" s="554" t="s">
        <v>2410</v>
      </c>
      <c r="C1290" s="554" t="s">
        <v>1080</v>
      </c>
      <c r="D1290" s="554" t="s">
        <v>1100</v>
      </c>
      <c r="E1290" s="554" t="s">
        <v>61</v>
      </c>
      <c r="F1290" s="554">
        <v>1</v>
      </c>
      <c r="G1290" s="554" t="s">
        <v>1797</v>
      </c>
      <c r="H1290" s="554" t="s">
        <v>1317</v>
      </c>
      <c r="J1290" s="554" t="s">
        <v>1101</v>
      </c>
      <c r="K1290" s="554" t="s">
        <v>221</v>
      </c>
      <c r="L1290" s="554" t="s">
        <v>6486</v>
      </c>
      <c r="M1290" s="554" t="s">
        <v>6735</v>
      </c>
    </row>
    <row r="1291" spans="1:13" x14ac:dyDescent="0.35">
      <c r="A1291" s="554" t="s">
        <v>6072</v>
      </c>
      <c r="B1291" s="554" t="s">
        <v>2411</v>
      </c>
      <c r="C1291" s="554" t="s">
        <v>208</v>
      </c>
      <c r="D1291" s="554" t="s">
        <v>1100</v>
      </c>
      <c r="E1291" s="554" t="s">
        <v>61</v>
      </c>
      <c r="F1291" s="554">
        <v>1</v>
      </c>
      <c r="G1291" s="554" t="s">
        <v>1342</v>
      </c>
      <c r="H1291" s="554" t="s">
        <v>1317</v>
      </c>
      <c r="J1291" s="554" t="s">
        <v>1101</v>
      </c>
      <c r="K1291" s="554" t="s">
        <v>207</v>
      </c>
      <c r="L1291" s="554" t="s">
        <v>6487</v>
      </c>
      <c r="M1291" s="554" t="s">
        <v>6735</v>
      </c>
    </row>
    <row r="1292" spans="1:13" x14ac:dyDescent="0.35">
      <c r="A1292" s="554" t="s">
        <v>6072</v>
      </c>
      <c r="B1292" s="554" t="s">
        <v>2411</v>
      </c>
      <c r="C1292" s="554" t="s">
        <v>208</v>
      </c>
      <c r="D1292" s="554" t="s">
        <v>1100</v>
      </c>
      <c r="E1292" s="554" t="s">
        <v>61</v>
      </c>
      <c r="F1292" s="554">
        <v>2</v>
      </c>
      <c r="G1292" s="554" t="s">
        <v>1343</v>
      </c>
      <c r="H1292" s="554" t="s">
        <v>1344</v>
      </c>
      <c r="J1292" s="554" t="s">
        <v>1101</v>
      </c>
      <c r="K1292" s="554" t="s">
        <v>207</v>
      </c>
      <c r="L1292" s="554" t="s">
        <v>6487</v>
      </c>
      <c r="M1292" s="554" t="s">
        <v>6735</v>
      </c>
    </row>
    <row r="1293" spans="1:13" x14ac:dyDescent="0.35">
      <c r="A1293" s="554" t="s">
        <v>6072</v>
      </c>
      <c r="B1293" s="554" t="s">
        <v>2412</v>
      </c>
      <c r="C1293" s="554" t="s">
        <v>187</v>
      </c>
      <c r="D1293" s="554" t="s">
        <v>1100</v>
      </c>
      <c r="E1293" s="554" t="s">
        <v>61</v>
      </c>
      <c r="F1293" s="554">
        <v>1</v>
      </c>
      <c r="G1293" s="554" t="s">
        <v>1342</v>
      </c>
      <c r="H1293" s="554" t="s">
        <v>1317</v>
      </c>
      <c r="J1293" s="554" t="s">
        <v>1101</v>
      </c>
      <c r="K1293" s="554" t="s">
        <v>186</v>
      </c>
      <c r="L1293" s="554" t="s">
        <v>6488</v>
      </c>
      <c r="M1293" s="554" t="s">
        <v>6735</v>
      </c>
    </row>
    <row r="1294" spans="1:13" x14ac:dyDescent="0.35">
      <c r="A1294" s="554" t="s">
        <v>6072</v>
      </c>
      <c r="B1294" s="554" t="s">
        <v>2412</v>
      </c>
      <c r="C1294" s="554" t="s">
        <v>187</v>
      </c>
      <c r="D1294" s="554" t="s">
        <v>1100</v>
      </c>
      <c r="E1294" s="554" t="s">
        <v>61</v>
      </c>
      <c r="F1294" s="554">
        <v>2</v>
      </c>
      <c r="G1294" s="554" t="s">
        <v>1343</v>
      </c>
      <c r="H1294" s="554" t="s">
        <v>1344</v>
      </c>
      <c r="J1294" s="554" t="s">
        <v>1101</v>
      </c>
      <c r="K1294" s="554" t="s">
        <v>186</v>
      </c>
      <c r="L1294" s="554" t="s">
        <v>6488</v>
      </c>
      <c r="M1294" s="554" t="s">
        <v>6735</v>
      </c>
    </row>
    <row r="1295" spans="1:13" x14ac:dyDescent="0.35">
      <c r="A1295" s="554" t="s">
        <v>6072</v>
      </c>
      <c r="B1295" s="554" t="s">
        <v>2134</v>
      </c>
      <c r="C1295" s="554" t="s">
        <v>210</v>
      </c>
      <c r="D1295" s="554" t="s">
        <v>1100</v>
      </c>
      <c r="E1295" s="554" t="s">
        <v>61</v>
      </c>
      <c r="F1295" s="554">
        <v>1</v>
      </c>
      <c r="G1295" s="554" t="s">
        <v>1342</v>
      </c>
      <c r="H1295" s="554" t="s">
        <v>2132</v>
      </c>
      <c r="J1295" s="554" t="s">
        <v>1101</v>
      </c>
      <c r="K1295" s="554" t="s">
        <v>209</v>
      </c>
      <c r="L1295" s="554" t="s">
        <v>6490</v>
      </c>
      <c r="M1295" s="554" t="s">
        <v>6735</v>
      </c>
    </row>
    <row r="1296" spans="1:13" x14ac:dyDescent="0.35">
      <c r="A1296" s="554" t="s">
        <v>6072</v>
      </c>
      <c r="B1296" s="554" t="s">
        <v>2134</v>
      </c>
      <c r="C1296" s="554" t="s">
        <v>210</v>
      </c>
      <c r="D1296" s="554" t="s">
        <v>1100</v>
      </c>
      <c r="E1296" s="554" t="s">
        <v>61</v>
      </c>
      <c r="F1296" s="554">
        <v>2</v>
      </c>
      <c r="G1296" s="554" t="s">
        <v>1343</v>
      </c>
      <c r="H1296" s="554" t="s">
        <v>1344</v>
      </c>
      <c r="J1296" s="554" t="s">
        <v>1101</v>
      </c>
      <c r="K1296" s="554" t="s">
        <v>209</v>
      </c>
      <c r="L1296" s="554" t="s">
        <v>6490</v>
      </c>
      <c r="M1296" s="554" t="s">
        <v>6735</v>
      </c>
    </row>
    <row r="1297" spans="1:13" x14ac:dyDescent="0.35">
      <c r="A1297" s="554" t="s">
        <v>6072</v>
      </c>
      <c r="B1297" s="554" t="s">
        <v>2143</v>
      </c>
      <c r="C1297" s="554" t="s">
        <v>233</v>
      </c>
      <c r="D1297" s="554" t="s">
        <v>1100</v>
      </c>
      <c r="E1297" s="554" t="s">
        <v>61</v>
      </c>
      <c r="F1297" s="554">
        <v>1</v>
      </c>
      <c r="G1297" s="554" t="s">
        <v>1797</v>
      </c>
      <c r="H1297" s="554" t="s">
        <v>2141</v>
      </c>
      <c r="J1297" s="554" t="s">
        <v>1101</v>
      </c>
      <c r="K1297" s="554" t="s">
        <v>232</v>
      </c>
      <c r="L1297" s="554" t="s">
        <v>6491</v>
      </c>
      <c r="M1297" s="554" t="s">
        <v>6735</v>
      </c>
    </row>
    <row r="1298" spans="1:13" x14ac:dyDescent="0.35">
      <c r="A1298" s="554" t="s">
        <v>6072</v>
      </c>
      <c r="B1298" s="554" t="s">
        <v>2135</v>
      </c>
      <c r="C1298" s="554" t="s">
        <v>1081</v>
      </c>
      <c r="D1298" s="554" t="s">
        <v>1100</v>
      </c>
      <c r="E1298" s="554" t="s">
        <v>61</v>
      </c>
      <c r="F1298" s="554">
        <v>1</v>
      </c>
      <c r="G1298" s="554" t="s">
        <v>1342</v>
      </c>
      <c r="H1298" s="554" t="s">
        <v>2132</v>
      </c>
      <c r="J1298" s="554" t="s">
        <v>1101</v>
      </c>
      <c r="K1298" s="554" t="s">
        <v>223</v>
      </c>
      <c r="L1298" s="554" t="s">
        <v>6492</v>
      </c>
      <c r="M1298" s="554" t="s">
        <v>6735</v>
      </c>
    </row>
    <row r="1299" spans="1:13" x14ac:dyDescent="0.35">
      <c r="A1299" s="554" t="s">
        <v>6072</v>
      </c>
      <c r="B1299" s="554" t="s">
        <v>2135</v>
      </c>
      <c r="C1299" s="554" t="s">
        <v>1081</v>
      </c>
      <c r="D1299" s="554" t="s">
        <v>1100</v>
      </c>
      <c r="E1299" s="554" t="s">
        <v>61</v>
      </c>
      <c r="F1299" s="554">
        <v>2</v>
      </c>
      <c r="G1299" s="554" t="s">
        <v>1343</v>
      </c>
      <c r="H1299" s="554" t="s">
        <v>1344</v>
      </c>
      <c r="J1299" s="554" t="s">
        <v>1101</v>
      </c>
      <c r="K1299" s="554" t="s">
        <v>223</v>
      </c>
      <c r="L1299" s="554" t="s">
        <v>6492</v>
      </c>
      <c r="M1299" s="554" t="s">
        <v>6735</v>
      </c>
    </row>
    <row r="1300" spans="1:13" x14ac:dyDescent="0.35">
      <c r="A1300" s="554" t="s">
        <v>6072</v>
      </c>
      <c r="B1300" s="554" t="s">
        <v>2136</v>
      </c>
      <c r="C1300" s="554" t="s">
        <v>189</v>
      </c>
      <c r="D1300" s="554" t="s">
        <v>1100</v>
      </c>
      <c r="E1300" s="554" t="s">
        <v>61</v>
      </c>
      <c r="F1300" s="554">
        <v>1</v>
      </c>
      <c r="G1300" s="554" t="s">
        <v>1342</v>
      </c>
      <c r="H1300" s="554" t="s">
        <v>2132</v>
      </c>
      <c r="J1300" s="554" t="s">
        <v>1101</v>
      </c>
      <c r="K1300" s="554" t="s">
        <v>188</v>
      </c>
      <c r="L1300" s="554" t="s">
        <v>6493</v>
      </c>
      <c r="M1300" s="554" t="s">
        <v>6735</v>
      </c>
    </row>
    <row r="1301" spans="1:13" x14ac:dyDescent="0.35">
      <c r="A1301" s="554" t="s">
        <v>6072</v>
      </c>
      <c r="B1301" s="554" t="s">
        <v>2136</v>
      </c>
      <c r="C1301" s="554" t="s">
        <v>189</v>
      </c>
      <c r="D1301" s="554" t="s">
        <v>1100</v>
      </c>
      <c r="E1301" s="554" t="s">
        <v>61</v>
      </c>
      <c r="F1301" s="554">
        <v>2</v>
      </c>
      <c r="G1301" s="554" t="s">
        <v>1343</v>
      </c>
      <c r="H1301" s="554" t="s">
        <v>1344</v>
      </c>
      <c r="J1301" s="554" t="s">
        <v>1101</v>
      </c>
      <c r="K1301" s="554" t="s">
        <v>188</v>
      </c>
      <c r="L1301" s="554" t="s">
        <v>6493</v>
      </c>
      <c r="M1301" s="554" t="s">
        <v>6735</v>
      </c>
    </row>
    <row r="1302" spans="1:13" x14ac:dyDescent="0.35">
      <c r="A1302" s="554" t="s">
        <v>6072</v>
      </c>
      <c r="B1302" s="554" t="s">
        <v>4411</v>
      </c>
      <c r="C1302" s="554" t="s">
        <v>3022</v>
      </c>
      <c r="D1302" s="554" t="s">
        <v>1100</v>
      </c>
      <c r="E1302" s="554" t="s">
        <v>61</v>
      </c>
      <c r="F1302" s="554">
        <v>1</v>
      </c>
      <c r="G1302" s="554" t="s">
        <v>1342</v>
      </c>
      <c r="H1302" s="554">
        <v>49000</v>
      </c>
      <c r="J1302" s="554" t="s">
        <v>1101</v>
      </c>
      <c r="K1302" s="554" t="s">
        <v>4423</v>
      </c>
      <c r="L1302" s="554" t="s">
        <v>6495</v>
      </c>
      <c r="M1302" s="554" t="s">
        <v>6735</v>
      </c>
    </row>
    <row r="1303" spans="1:13" x14ac:dyDescent="0.35">
      <c r="A1303" s="554" t="s">
        <v>6072</v>
      </c>
      <c r="B1303" s="554" t="s">
        <v>2163</v>
      </c>
      <c r="C1303" s="554" t="s">
        <v>72</v>
      </c>
      <c r="D1303" s="554" t="s">
        <v>1100</v>
      </c>
      <c r="E1303" s="554" t="s">
        <v>61</v>
      </c>
      <c r="F1303" s="554">
        <v>1</v>
      </c>
      <c r="G1303" s="554" t="s">
        <v>2139</v>
      </c>
      <c r="H1303" s="554" t="s">
        <v>2137</v>
      </c>
      <c r="J1303" s="554" t="s">
        <v>1101</v>
      </c>
      <c r="K1303" s="554" t="s">
        <v>71</v>
      </c>
      <c r="L1303" s="554" t="s">
        <v>6497</v>
      </c>
      <c r="M1303" s="554" t="s">
        <v>6735</v>
      </c>
    </row>
    <row r="1304" spans="1:13" x14ac:dyDescent="0.35">
      <c r="A1304" s="554" t="s">
        <v>6072</v>
      </c>
      <c r="B1304" s="554" t="s">
        <v>2163</v>
      </c>
      <c r="C1304" s="554" t="s">
        <v>72</v>
      </c>
      <c r="D1304" s="554" t="s">
        <v>1100</v>
      </c>
      <c r="E1304" s="554" t="s">
        <v>61</v>
      </c>
      <c r="F1304" s="554">
        <v>2</v>
      </c>
      <c r="G1304" s="554" t="s">
        <v>2150</v>
      </c>
      <c r="H1304" s="554" t="s">
        <v>2148</v>
      </c>
      <c r="J1304" s="554" t="s">
        <v>1101</v>
      </c>
      <c r="K1304" s="554" t="s">
        <v>71</v>
      </c>
      <c r="L1304" s="554" t="s">
        <v>6497</v>
      </c>
      <c r="M1304" s="554" t="s">
        <v>6735</v>
      </c>
    </row>
    <row r="1305" spans="1:13" x14ac:dyDescent="0.35">
      <c r="A1305" s="554" t="s">
        <v>6072</v>
      </c>
      <c r="B1305" s="554" t="s">
        <v>2163</v>
      </c>
      <c r="C1305" s="554" t="s">
        <v>72</v>
      </c>
      <c r="D1305" s="554" t="s">
        <v>1100</v>
      </c>
      <c r="E1305" s="554" t="s">
        <v>61</v>
      </c>
      <c r="F1305" s="554">
        <v>3</v>
      </c>
      <c r="G1305" s="554" t="s">
        <v>2158</v>
      </c>
      <c r="H1305" s="554" t="s">
        <v>2155</v>
      </c>
      <c r="J1305" s="554" t="s">
        <v>1101</v>
      </c>
      <c r="K1305" s="554" t="s">
        <v>71</v>
      </c>
      <c r="L1305" s="554" t="s">
        <v>6497</v>
      </c>
      <c r="M1305" s="554" t="s">
        <v>6735</v>
      </c>
    </row>
    <row r="1306" spans="1:13" x14ac:dyDescent="0.35">
      <c r="A1306" s="554" t="s">
        <v>6072</v>
      </c>
      <c r="B1306" s="554" t="s">
        <v>2163</v>
      </c>
      <c r="C1306" s="554" t="s">
        <v>72</v>
      </c>
      <c r="D1306" s="554" t="s">
        <v>1100</v>
      </c>
      <c r="E1306" s="554" t="s">
        <v>61</v>
      </c>
      <c r="F1306" s="554">
        <v>4</v>
      </c>
      <c r="G1306" s="554" t="s">
        <v>2162</v>
      </c>
      <c r="H1306" s="554" t="s">
        <v>2160</v>
      </c>
      <c r="J1306" s="554" t="s">
        <v>1101</v>
      </c>
      <c r="K1306" s="554" t="s">
        <v>71</v>
      </c>
      <c r="L1306" s="554" t="s">
        <v>6497</v>
      </c>
      <c r="M1306" s="554" t="s">
        <v>6735</v>
      </c>
    </row>
    <row r="1307" spans="1:13" x14ac:dyDescent="0.35">
      <c r="A1307" s="554" t="s">
        <v>6072</v>
      </c>
      <c r="B1307" s="554" t="s">
        <v>2163</v>
      </c>
      <c r="C1307" s="554" t="s">
        <v>72</v>
      </c>
      <c r="D1307" s="554" t="s">
        <v>1100</v>
      </c>
      <c r="E1307" s="554" t="s">
        <v>61</v>
      </c>
      <c r="F1307" s="554">
        <v>5</v>
      </c>
      <c r="G1307" s="554" t="s">
        <v>2175</v>
      </c>
      <c r="H1307" s="554" t="s">
        <v>2170</v>
      </c>
      <c r="J1307" s="554" t="s">
        <v>1101</v>
      </c>
      <c r="K1307" s="554" t="s">
        <v>71</v>
      </c>
      <c r="L1307" s="554" t="s">
        <v>6497</v>
      </c>
      <c r="M1307" s="554" t="s">
        <v>6735</v>
      </c>
    </row>
    <row r="1308" spans="1:13" x14ac:dyDescent="0.35">
      <c r="A1308" s="554" t="s">
        <v>6072</v>
      </c>
      <c r="B1308" s="554" t="s">
        <v>2163</v>
      </c>
      <c r="C1308" s="554" t="s">
        <v>72</v>
      </c>
      <c r="D1308" s="554" t="s">
        <v>1100</v>
      </c>
      <c r="E1308" s="554" t="s">
        <v>61</v>
      </c>
      <c r="F1308" s="554">
        <v>6</v>
      </c>
      <c r="G1308" s="554" t="s">
        <v>2179</v>
      </c>
      <c r="H1308" s="554" t="s">
        <v>2177</v>
      </c>
      <c r="J1308" s="554" t="s">
        <v>1101</v>
      </c>
      <c r="K1308" s="554" t="s">
        <v>71</v>
      </c>
      <c r="L1308" s="554" t="s">
        <v>6497</v>
      </c>
      <c r="M1308" s="554" t="s">
        <v>6735</v>
      </c>
    </row>
    <row r="1309" spans="1:13" x14ac:dyDescent="0.35">
      <c r="A1309" s="554" t="s">
        <v>6072</v>
      </c>
      <c r="B1309" s="554" t="s">
        <v>2164</v>
      </c>
      <c r="C1309" s="554" t="s">
        <v>74</v>
      </c>
      <c r="D1309" s="554" t="s">
        <v>1100</v>
      </c>
      <c r="E1309" s="554" t="s">
        <v>61</v>
      </c>
      <c r="F1309" s="554">
        <v>1</v>
      </c>
      <c r="G1309" s="554" t="s">
        <v>2139</v>
      </c>
      <c r="H1309" s="554" t="s">
        <v>2137</v>
      </c>
      <c r="J1309" s="554" t="s">
        <v>1101</v>
      </c>
      <c r="K1309" s="554" t="s">
        <v>73</v>
      </c>
      <c r="L1309" s="554" t="s">
        <v>6498</v>
      </c>
      <c r="M1309" s="554" t="s">
        <v>6735</v>
      </c>
    </row>
    <row r="1310" spans="1:13" x14ac:dyDescent="0.35">
      <c r="A1310" s="554" t="s">
        <v>6072</v>
      </c>
      <c r="B1310" s="554" t="s">
        <v>2164</v>
      </c>
      <c r="C1310" s="554" t="s">
        <v>74</v>
      </c>
      <c r="D1310" s="554" t="s">
        <v>1100</v>
      </c>
      <c r="E1310" s="554" t="s">
        <v>61</v>
      </c>
      <c r="F1310" s="554">
        <v>2</v>
      </c>
      <c r="G1310" s="554" t="s">
        <v>2150</v>
      </c>
      <c r="H1310" s="554" t="s">
        <v>2148</v>
      </c>
      <c r="J1310" s="554" t="s">
        <v>1101</v>
      </c>
      <c r="K1310" s="554" t="s">
        <v>73</v>
      </c>
      <c r="L1310" s="554" t="s">
        <v>6498</v>
      </c>
      <c r="M1310" s="554" t="s">
        <v>6735</v>
      </c>
    </row>
    <row r="1311" spans="1:13" x14ac:dyDescent="0.35">
      <c r="A1311" s="554" t="s">
        <v>6072</v>
      </c>
      <c r="B1311" s="554" t="s">
        <v>2164</v>
      </c>
      <c r="C1311" s="554" t="s">
        <v>74</v>
      </c>
      <c r="D1311" s="554" t="s">
        <v>1100</v>
      </c>
      <c r="E1311" s="554" t="s">
        <v>61</v>
      </c>
      <c r="F1311" s="554">
        <v>3</v>
      </c>
      <c r="G1311" s="554" t="s">
        <v>2413</v>
      </c>
      <c r="H1311" s="554" t="s">
        <v>2148</v>
      </c>
      <c r="J1311" s="554" t="s">
        <v>1101</v>
      </c>
      <c r="K1311" s="554" t="s">
        <v>73</v>
      </c>
      <c r="L1311" s="554" t="s">
        <v>6498</v>
      </c>
      <c r="M1311" s="554" t="s">
        <v>6735</v>
      </c>
    </row>
    <row r="1312" spans="1:13" x14ac:dyDescent="0.35">
      <c r="A1312" s="554" t="s">
        <v>6072</v>
      </c>
      <c r="B1312" s="554" t="s">
        <v>2164</v>
      </c>
      <c r="C1312" s="554" t="s">
        <v>74</v>
      </c>
      <c r="D1312" s="554" t="s">
        <v>1100</v>
      </c>
      <c r="E1312" s="554" t="s">
        <v>61</v>
      </c>
      <c r="F1312" s="554">
        <v>4</v>
      </c>
      <c r="G1312" s="554" t="s">
        <v>2162</v>
      </c>
      <c r="H1312" s="554" t="s">
        <v>2160</v>
      </c>
      <c r="J1312" s="554" t="s">
        <v>1101</v>
      </c>
      <c r="K1312" s="554" t="s">
        <v>73</v>
      </c>
      <c r="L1312" s="554" t="s">
        <v>6498</v>
      </c>
      <c r="M1312" s="554" t="s">
        <v>6735</v>
      </c>
    </row>
    <row r="1313" spans="1:13" x14ac:dyDescent="0.35">
      <c r="A1313" s="554" t="s">
        <v>6072</v>
      </c>
      <c r="B1313" s="554" t="s">
        <v>2164</v>
      </c>
      <c r="C1313" s="554" t="s">
        <v>74</v>
      </c>
      <c r="D1313" s="554" t="s">
        <v>1100</v>
      </c>
      <c r="E1313" s="554" t="s">
        <v>61</v>
      </c>
      <c r="F1313" s="554">
        <v>5</v>
      </c>
      <c r="G1313" s="554" t="s">
        <v>2175</v>
      </c>
      <c r="H1313" s="554" t="s">
        <v>2170</v>
      </c>
      <c r="J1313" s="554" t="s">
        <v>1101</v>
      </c>
      <c r="K1313" s="554" t="s">
        <v>73</v>
      </c>
      <c r="L1313" s="554" t="s">
        <v>6498</v>
      </c>
      <c r="M1313" s="554" t="s">
        <v>6735</v>
      </c>
    </row>
    <row r="1314" spans="1:13" x14ac:dyDescent="0.35">
      <c r="A1314" s="554" t="s">
        <v>6072</v>
      </c>
      <c r="B1314" s="554" t="s">
        <v>2164</v>
      </c>
      <c r="C1314" s="554" t="s">
        <v>74</v>
      </c>
      <c r="D1314" s="554" t="s">
        <v>1100</v>
      </c>
      <c r="E1314" s="554" t="s">
        <v>61</v>
      </c>
      <c r="F1314" s="554">
        <v>6</v>
      </c>
      <c r="G1314" s="554" t="s">
        <v>2179</v>
      </c>
      <c r="H1314" s="554" t="s">
        <v>2177</v>
      </c>
      <c r="J1314" s="554" t="s">
        <v>1101</v>
      </c>
      <c r="K1314" s="554" t="s">
        <v>73</v>
      </c>
      <c r="L1314" s="554" t="s">
        <v>6498</v>
      </c>
      <c r="M1314" s="554" t="s">
        <v>6735</v>
      </c>
    </row>
    <row r="1315" spans="1:13" x14ac:dyDescent="0.35">
      <c r="A1315" s="554" t="s">
        <v>6072</v>
      </c>
      <c r="B1315" s="554" t="s">
        <v>2414</v>
      </c>
      <c r="C1315" s="554" t="s">
        <v>76</v>
      </c>
      <c r="D1315" s="554" t="s">
        <v>1100</v>
      </c>
      <c r="E1315" s="554" t="s">
        <v>61</v>
      </c>
      <c r="F1315" s="554">
        <v>1</v>
      </c>
      <c r="G1315" s="554" t="s">
        <v>2139</v>
      </c>
      <c r="H1315" s="554" t="s">
        <v>2137</v>
      </c>
      <c r="J1315" s="554" t="s">
        <v>1101</v>
      </c>
      <c r="K1315" s="554" t="s">
        <v>75</v>
      </c>
      <c r="L1315" s="554" t="s">
        <v>6499</v>
      </c>
      <c r="M1315" s="554" t="s">
        <v>6735</v>
      </c>
    </row>
    <row r="1316" spans="1:13" x14ac:dyDescent="0.35">
      <c r="A1316" s="554" t="s">
        <v>6072</v>
      </c>
      <c r="B1316" s="554" t="s">
        <v>2414</v>
      </c>
      <c r="C1316" s="554" t="s">
        <v>76</v>
      </c>
      <c r="D1316" s="554" t="s">
        <v>1100</v>
      </c>
      <c r="E1316" s="554" t="s">
        <v>61</v>
      </c>
      <c r="F1316" s="554">
        <v>2</v>
      </c>
      <c r="G1316" s="554" t="s">
        <v>2150</v>
      </c>
      <c r="H1316" s="554" t="s">
        <v>2148</v>
      </c>
      <c r="J1316" s="554" t="s">
        <v>1101</v>
      </c>
      <c r="K1316" s="554" t="s">
        <v>75</v>
      </c>
      <c r="L1316" s="554" t="s">
        <v>6499</v>
      </c>
      <c r="M1316" s="554" t="s">
        <v>6735</v>
      </c>
    </row>
    <row r="1317" spans="1:13" x14ac:dyDescent="0.35">
      <c r="A1317" s="554" t="s">
        <v>6072</v>
      </c>
      <c r="B1317" s="554" t="s">
        <v>2414</v>
      </c>
      <c r="C1317" s="554" t="s">
        <v>76</v>
      </c>
      <c r="D1317" s="554" t="s">
        <v>1100</v>
      </c>
      <c r="E1317" s="554" t="s">
        <v>61</v>
      </c>
      <c r="F1317" s="554">
        <v>3</v>
      </c>
      <c r="G1317" s="554" t="s">
        <v>2175</v>
      </c>
      <c r="H1317" s="554" t="s">
        <v>2170</v>
      </c>
      <c r="J1317" s="554" t="s">
        <v>1101</v>
      </c>
      <c r="K1317" s="554" t="s">
        <v>75</v>
      </c>
      <c r="L1317" s="554" t="s">
        <v>6499</v>
      </c>
      <c r="M1317" s="554" t="s">
        <v>6735</v>
      </c>
    </row>
    <row r="1318" spans="1:13" x14ac:dyDescent="0.35">
      <c r="A1318" s="554" t="s">
        <v>6072</v>
      </c>
      <c r="B1318" s="554" t="s">
        <v>2414</v>
      </c>
      <c r="C1318" s="554" t="s">
        <v>76</v>
      </c>
      <c r="D1318" s="554" t="s">
        <v>1100</v>
      </c>
      <c r="E1318" s="554" t="s">
        <v>61</v>
      </c>
      <c r="F1318" s="554">
        <v>4</v>
      </c>
      <c r="G1318" s="554" t="s">
        <v>2179</v>
      </c>
      <c r="H1318" s="554" t="s">
        <v>2177</v>
      </c>
      <c r="J1318" s="554" t="s">
        <v>1101</v>
      </c>
      <c r="K1318" s="554" t="s">
        <v>75</v>
      </c>
      <c r="L1318" s="554" t="s">
        <v>6499</v>
      </c>
      <c r="M1318" s="554" t="s">
        <v>6735</v>
      </c>
    </row>
    <row r="1319" spans="1:13" x14ac:dyDescent="0.35">
      <c r="A1319" s="554" t="s">
        <v>6072</v>
      </c>
      <c r="B1319" s="554" t="s">
        <v>2415</v>
      </c>
      <c r="C1319" s="554" t="s">
        <v>2416</v>
      </c>
      <c r="D1319" s="554" t="s">
        <v>1100</v>
      </c>
      <c r="E1319" s="554" t="s">
        <v>61</v>
      </c>
      <c r="F1319" s="554">
        <v>1</v>
      </c>
      <c r="G1319" s="554" t="s">
        <v>2139</v>
      </c>
      <c r="H1319" s="554" t="s">
        <v>2137</v>
      </c>
      <c r="J1319" s="554" t="s">
        <v>1101</v>
      </c>
      <c r="K1319" s="554" t="s">
        <v>77</v>
      </c>
      <c r="L1319" s="554" t="s">
        <v>6500</v>
      </c>
      <c r="M1319" s="554" t="s">
        <v>6735</v>
      </c>
    </row>
    <row r="1320" spans="1:13" x14ac:dyDescent="0.35">
      <c r="A1320" s="554" t="s">
        <v>6072</v>
      </c>
      <c r="B1320" s="554" t="s">
        <v>2415</v>
      </c>
      <c r="C1320" s="554" t="s">
        <v>2416</v>
      </c>
      <c r="D1320" s="554" t="s">
        <v>1100</v>
      </c>
      <c r="E1320" s="554" t="s">
        <v>61</v>
      </c>
      <c r="F1320" s="554">
        <v>2</v>
      </c>
      <c r="G1320" s="554" t="s">
        <v>2417</v>
      </c>
      <c r="H1320" s="554" t="s">
        <v>2148</v>
      </c>
      <c r="J1320" s="554" t="s">
        <v>1101</v>
      </c>
      <c r="K1320" s="554" t="s">
        <v>77</v>
      </c>
      <c r="L1320" s="554" t="s">
        <v>6500</v>
      </c>
      <c r="M1320" s="554" t="s">
        <v>6735</v>
      </c>
    </row>
    <row r="1321" spans="1:13" x14ac:dyDescent="0.35">
      <c r="A1321" s="554" t="s">
        <v>6072</v>
      </c>
      <c r="B1321" s="554" t="s">
        <v>2415</v>
      </c>
      <c r="C1321" s="554" t="s">
        <v>2416</v>
      </c>
      <c r="D1321" s="554" t="s">
        <v>1100</v>
      </c>
      <c r="E1321" s="554" t="s">
        <v>61</v>
      </c>
      <c r="F1321" s="554">
        <v>3</v>
      </c>
      <c r="G1321" s="554" t="s">
        <v>2175</v>
      </c>
      <c r="H1321" s="554" t="s">
        <v>2170</v>
      </c>
      <c r="J1321" s="554" t="s">
        <v>1101</v>
      </c>
      <c r="K1321" s="554" t="s">
        <v>77</v>
      </c>
      <c r="L1321" s="554" t="s">
        <v>6500</v>
      </c>
      <c r="M1321" s="554" t="s">
        <v>6735</v>
      </c>
    </row>
    <row r="1322" spans="1:13" x14ac:dyDescent="0.35">
      <c r="A1322" s="554" t="s">
        <v>6072</v>
      </c>
      <c r="B1322" s="554" t="s">
        <v>2415</v>
      </c>
      <c r="C1322" s="554" t="s">
        <v>2416</v>
      </c>
      <c r="D1322" s="554" t="s">
        <v>1100</v>
      </c>
      <c r="E1322" s="554" t="s">
        <v>61</v>
      </c>
      <c r="F1322" s="554">
        <v>4</v>
      </c>
      <c r="G1322" s="554" t="s">
        <v>2179</v>
      </c>
      <c r="H1322" s="554" t="s">
        <v>2177</v>
      </c>
      <c r="J1322" s="554" t="s">
        <v>1101</v>
      </c>
      <c r="K1322" s="554" t="s">
        <v>77</v>
      </c>
      <c r="L1322" s="554" t="s">
        <v>6500</v>
      </c>
      <c r="M1322" s="554" t="s">
        <v>6735</v>
      </c>
    </row>
    <row r="1323" spans="1:13" x14ac:dyDescent="0.35">
      <c r="A1323" s="554" t="s">
        <v>6072</v>
      </c>
      <c r="B1323" s="554" t="s">
        <v>2418</v>
      </c>
      <c r="C1323" s="554" t="s">
        <v>80</v>
      </c>
      <c r="D1323" s="554" t="s">
        <v>1100</v>
      </c>
      <c r="E1323" s="554" t="s">
        <v>61</v>
      </c>
      <c r="F1323" s="554">
        <v>1</v>
      </c>
      <c r="G1323" s="554" t="s">
        <v>2175</v>
      </c>
      <c r="H1323" s="554" t="s">
        <v>2170</v>
      </c>
      <c r="J1323" s="554" t="s">
        <v>1101</v>
      </c>
      <c r="K1323" s="554" t="s">
        <v>79</v>
      </c>
      <c r="L1323" s="554" t="s">
        <v>6501</v>
      </c>
      <c r="M1323" s="554" t="s">
        <v>6735</v>
      </c>
    </row>
    <row r="1324" spans="1:13" x14ac:dyDescent="0.35">
      <c r="A1324" s="554" t="s">
        <v>6072</v>
      </c>
      <c r="B1324" s="554" t="s">
        <v>2419</v>
      </c>
      <c r="C1324" s="554" t="s">
        <v>82</v>
      </c>
      <c r="D1324" s="554" t="s">
        <v>1100</v>
      </c>
      <c r="E1324" s="554" t="s">
        <v>61</v>
      </c>
      <c r="F1324" s="554">
        <v>1</v>
      </c>
      <c r="G1324" s="554" t="s">
        <v>2139</v>
      </c>
      <c r="H1324" s="554" t="s">
        <v>2137</v>
      </c>
      <c r="J1324" s="554" t="s">
        <v>1101</v>
      </c>
      <c r="K1324" s="554" t="s">
        <v>81</v>
      </c>
      <c r="L1324" s="554" t="s">
        <v>6502</v>
      </c>
      <c r="M1324" s="554" t="s">
        <v>6735</v>
      </c>
    </row>
    <row r="1325" spans="1:13" x14ac:dyDescent="0.35">
      <c r="A1325" s="554" t="s">
        <v>6072</v>
      </c>
      <c r="B1325" s="554" t="s">
        <v>2419</v>
      </c>
      <c r="C1325" s="554" t="s">
        <v>82</v>
      </c>
      <c r="D1325" s="554" t="s">
        <v>1100</v>
      </c>
      <c r="E1325" s="554" t="s">
        <v>61</v>
      </c>
      <c r="F1325" s="554">
        <v>2</v>
      </c>
      <c r="G1325" s="554" t="s">
        <v>2150</v>
      </c>
      <c r="H1325" s="554" t="s">
        <v>2148</v>
      </c>
      <c r="J1325" s="554" t="s">
        <v>1101</v>
      </c>
      <c r="K1325" s="554" t="s">
        <v>81</v>
      </c>
      <c r="L1325" s="554" t="s">
        <v>6502</v>
      </c>
      <c r="M1325" s="554" t="s">
        <v>6735</v>
      </c>
    </row>
    <row r="1326" spans="1:13" x14ac:dyDescent="0.35">
      <c r="A1326" s="554" t="s">
        <v>6072</v>
      </c>
      <c r="B1326" s="554" t="s">
        <v>2419</v>
      </c>
      <c r="C1326" s="554" t="s">
        <v>82</v>
      </c>
      <c r="D1326" s="554" t="s">
        <v>1100</v>
      </c>
      <c r="E1326" s="554" t="s">
        <v>61</v>
      </c>
      <c r="F1326" s="554">
        <v>3</v>
      </c>
      <c r="G1326" s="554" t="s">
        <v>2175</v>
      </c>
      <c r="H1326" s="554" t="s">
        <v>2170</v>
      </c>
      <c r="J1326" s="554" t="s">
        <v>1101</v>
      </c>
      <c r="K1326" s="554" t="s">
        <v>81</v>
      </c>
      <c r="L1326" s="554" t="s">
        <v>6502</v>
      </c>
      <c r="M1326" s="554" t="s">
        <v>6735</v>
      </c>
    </row>
    <row r="1327" spans="1:13" x14ac:dyDescent="0.35">
      <c r="A1327" s="554" t="s">
        <v>6072</v>
      </c>
      <c r="B1327" s="554" t="s">
        <v>2419</v>
      </c>
      <c r="C1327" s="554" t="s">
        <v>82</v>
      </c>
      <c r="D1327" s="554" t="s">
        <v>1100</v>
      </c>
      <c r="E1327" s="554" t="s">
        <v>61</v>
      </c>
      <c r="F1327" s="554">
        <v>4</v>
      </c>
      <c r="G1327" s="554" t="s">
        <v>2179</v>
      </c>
      <c r="H1327" s="554" t="s">
        <v>2177</v>
      </c>
      <c r="J1327" s="554" t="s">
        <v>1101</v>
      </c>
      <c r="K1327" s="554" t="s">
        <v>81</v>
      </c>
      <c r="L1327" s="554" t="s">
        <v>6502</v>
      </c>
      <c r="M1327" s="554" t="s">
        <v>6735</v>
      </c>
    </row>
    <row r="1328" spans="1:13" x14ac:dyDescent="0.35">
      <c r="A1328" s="554" t="s">
        <v>6072</v>
      </c>
      <c r="B1328" s="554" t="s">
        <v>2420</v>
      </c>
      <c r="C1328" s="554" t="s">
        <v>85</v>
      </c>
      <c r="D1328" s="554" t="s">
        <v>1100</v>
      </c>
      <c r="E1328" s="554" t="s">
        <v>61</v>
      </c>
      <c r="F1328" s="554">
        <v>1</v>
      </c>
      <c r="G1328" s="554" t="s">
        <v>2139</v>
      </c>
      <c r="H1328" s="554" t="s">
        <v>2137</v>
      </c>
      <c r="J1328" s="554" t="s">
        <v>1101</v>
      </c>
      <c r="K1328" s="554" t="s">
        <v>84</v>
      </c>
      <c r="L1328" s="554" t="s">
        <v>6504</v>
      </c>
      <c r="M1328" s="554" t="s">
        <v>6735</v>
      </c>
    </row>
    <row r="1329" spans="1:13" x14ac:dyDescent="0.35">
      <c r="A1329" s="554" t="s">
        <v>6072</v>
      </c>
      <c r="B1329" s="554" t="s">
        <v>2420</v>
      </c>
      <c r="C1329" s="554" t="s">
        <v>85</v>
      </c>
      <c r="D1329" s="554" t="s">
        <v>1100</v>
      </c>
      <c r="E1329" s="554" t="s">
        <v>61</v>
      </c>
      <c r="F1329" s="554">
        <v>2</v>
      </c>
      <c r="G1329" s="554" t="s">
        <v>2150</v>
      </c>
      <c r="H1329" s="554" t="s">
        <v>2148</v>
      </c>
      <c r="J1329" s="554" t="s">
        <v>1101</v>
      </c>
      <c r="K1329" s="554" t="s">
        <v>84</v>
      </c>
      <c r="L1329" s="554" t="s">
        <v>6504</v>
      </c>
      <c r="M1329" s="554" t="s">
        <v>6735</v>
      </c>
    </row>
    <row r="1330" spans="1:13" x14ac:dyDescent="0.35">
      <c r="A1330" s="554" t="s">
        <v>6072</v>
      </c>
      <c r="B1330" s="554" t="s">
        <v>2420</v>
      </c>
      <c r="C1330" s="554" t="s">
        <v>85</v>
      </c>
      <c r="D1330" s="554" t="s">
        <v>1100</v>
      </c>
      <c r="E1330" s="554" t="s">
        <v>61</v>
      </c>
      <c r="F1330" s="554">
        <v>3</v>
      </c>
      <c r="G1330" s="554" t="s">
        <v>2175</v>
      </c>
      <c r="H1330" s="554" t="s">
        <v>2170</v>
      </c>
      <c r="J1330" s="554" t="s">
        <v>1101</v>
      </c>
      <c r="K1330" s="554" t="s">
        <v>84</v>
      </c>
      <c r="L1330" s="554" t="s">
        <v>6504</v>
      </c>
      <c r="M1330" s="554" t="s">
        <v>6735</v>
      </c>
    </row>
    <row r="1331" spans="1:13" x14ac:dyDescent="0.35">
      <c r="A1331" s="554" t="s">
        <v>6072</v>
      </c>
      <c r="B1331" s="554" t="s">
        <v>2420</v>
      </c>
      <c r="C1331" s="554" t="s">
        <v>85</v>
      </c>
      <c r="D1331" s="554" t="s">
        <v>1100</v>
      </c>
      <c r="E1331" s="554" t="s">
        <v>61</v>
      </c>
      <c r="F1331" s="554">
        <v>4</v>
      </c>
      <c r="G1331" s="554" t="s">
        <v>2179</v>
      </c>
      <c r="H1331" s="554" t="s">
        <v>2177</v>
      </c>
      <c r="J1331" s="554" t="s">
        <v>1101</v>
      </c>
      <c r="K1331" s="554" t="s">
        <v>84</v>
      </c>
      <c r="L1331" s="554" t="s">
        <v>6504</v>
      </c>
      <c r="M1331" s="554" t="s">
        <v>6735</v>
      </c>
    </row>
    <row r="1332" spans="1:13" x14ac:dyDescent="0.35">
      <c r="A1332" s="554" t="s">
        <v>6072</v>
      </c>
      <c r="B1332" s="554" t="s">
        <v>2421</v>
      </c>
      <c r="C1332" s="554" t="s">
        <v>87</v>
      </c>
      <c r="D1332" s="554" t="s">
        <v>1100</v>
      </c>
      <c r="E1332" s="554" t="s">
        <v>61</v>
      </c>
      <c r="F1332" s="554">
        <v>1</v>
      </c>
      <c r="G1332" s="554" t="s">
        <v>2139</v>
      </c>
      <c r="H1332" s="554" t="s">
        <v>2137</v>
      </c>
      <c r="J1332" s="554" t="s">
        <v>1101</v>
      </c>
      <c r="K1332" s="554" t="s">
        <v>86</v>
      </c>
      <c r="L1332" s="554" t="s">
        <v>6505</v>
      </c>
      <c r="M1332" s="554" t="s">
        <v>6735</v>
      </c>
    </row>
    <row r="1333" spans="1:13" x14ac:dyDescent="0.35">
      <c r="A1333" s="554" t="s">
        <v>6072</v>
      </c>
      <c r="B1333" s="554" t="s">
        <v>2421</v>
      </c>
      <c r="C1333" s="554" t="s">
        <v>87</v>
      </c>
      <c r="D1333" s="554" t="s">
        <v>1100</v>
      </c>
      <c r="E1333" s="554" t="s">
        <v>61</v>
      </c>
      <c r="F1333" s="554">
        <v>2</v>
      </c>
      <c r="G1333" s="554" t="s">
        <v>2150</v>
      </c>
      <c r="H1333" s="554" t="s">
        <v>2148</v>
      </c>
      <c r="J1333" s="554" t="s">
        <v>1101</v>
      </c>
      <c r="K1333" s="554" t="s">
        <v>86</v>
      </c>
      <c r="L1333" s="554" t="s">
        <v>6505</v>
      </c>
      <c r="M1333" s="554" t="s">
        <v>6735</v>
      </c>
    </row>
    <row r="1334" spans="1:13" x14ac:dyDescent="0.35">
      <c r="A1334" s="554" t="s">
        <v>6072</v>
      </c>
      <c r="B1334" s="554" t="s">
        <v>2421</v>
      </c>
      <c r="C1334" s="554" t="s">
        <v>87</v>
      </c>
      <c r="D1334" s="554" t="s">
        <v>1100</v>
      </c>
      <c r="E1334" s="554" t="s">
        <v>61</v>
      </c>
      <c r="F1334" s="554">
        <v>3</v>
      </c>
      <c r="G1334" s="554" t="s">
        <v>2175</v>
      </c>
      <c r="H1334" s="554" t="s">
        <v>2170</v>
      </c>
      <c r="J1334" s="554" t="s">
        <v>1101</v>
      </c>
      <c r="K1334" s="554" t="s">
        <v>86</v>
      </c>
      <c r="L1334" s="554" t="s">
        <v>6505</v>
      </c>
      <c r="M1334" s="554" t="s">
        <v>6735</v>
      </c>
    </row>
    <row r="1335" spans="1:13" x14ac:dyDescent="0.35">
      <c r="A1335" s="554" t="s">
        <v>6072</v>
      </c>
      <c r="B1335" s="554" t="s">
        <v>2421</v>
      </c>
      <c r="C1335" s="554" t="s">
        <v>87</v>
      </c>
      <c r="D1335" s="554" t="s">
        <v>1100</v>
      </c>
      <c r="E1335" s="554" t="s">
        <v>61</v>
      </c>
      <c r="F1335" s="554">
        <v>4</v>
      </c>
      <c r="G1335" s="554" t="s">
        <v>2179</v>
      </c>
      <c r="H1335" s="554" t="s">
        <v>2177</v>
      </c>
      <c r="J1335" s="554" t="s">
        <v>1101</v>
      </c>
      <c r="K1335" s="554" t="s">
        <v>86</v>
      </c>
      <c r="L1335" s="554" t="s">
        <v>6505</v>
      </c>
      <c r="M1335" s="554" t="s">
        <v>6735</v>
      </c>
    </row>
    <row r="1336" spans="1:13" x14ac:dyDescent="0.35">
      <c r="A1336" s="554" t="s">
        <v>6072</v>
      </c>
      <c r="B1336" s="554" t="s">
        <v>2422</v>
      </c>
      <c r="C1336" s="554" t="s">
        <v>2423</v>
      </c>
      <c r="D1336" s="554" t="s">
        <v>1100</v>
      </c>
      <c r="E1336" s="554" t="s">
        <v>61</v>
      </c>
      <c r="F1336" s="554">
        <v>1</v>
      </c>
      <c r="G1336" s="554" t="s">
        <v>2139</v>
      </c>
      <c r="H1336" s="554" t="s">
        <v>2137</v>
      </c>
      <c r="J1336" s="554" t="s">
        <v>1101</v>
      </c>
      <c r="K1336" s="554" t="s">
        <v>88</v>
      </c>
      <c r="L1336" s="554" t="s">
        <v>6506</v>
      </c>
      <c r="M1336" s="554" t="s">
        <v>6735</v>
      </c>
    </row>
    <row r="1337" spans="1:13" x14ac:dyDescent="0.35">
      <c r="A1337" s="554" t="s">
        <v>6072</v>
      </c>
      <c r="B1337" s="554" t="s">
        <v>2422</v>
      </c>
      <c r="C1337" s="554" t="s">
        <v>2423</v>
      </c>
      <c r="D1337" s="554" t="s">
        <v>1100</v>
      </c>
      <c r="E1337" s="554" t="s">
        <v>61</v>
      </c>
      <c r="F1337" s="554">
        <v>2</v>
      </c>
      <c r="G1337" s="554" t="s">
        <v>2150</v>
      </c>
      <c r="H1337" s="554" t="s">
        <v>2148</v>
      </c>
      <c r="J1337" s="554" t="s">
        <v>1101</v>
      </c>
      <c r="K1337" s="554" t="s">
        <v>88</v>
      </c>
      <c r="L1337" s="554" t="s">
        <v>6506</v>
      </c>
      <c r="M1337" s="554" t="s">
        <v>6735</v>
      </c>
    </row>
    <row r="1338" spans="1:13" x14ac:dyDescent="0.35">
      <c r="A1338" s="554" t="s">
        <v>6072</v>
      </c>
      <c r="B1338" s="554" t="s">
        <v>2422</v>
      </c>
      <c r="C1338" s="554" t="s">
        <v>2423</v>
      </c>
      <c r="D1338" s="554" t="s">
        <v>1100</v>
      </c>
      <c r="E1338" s="554" t="s">
        <v>61</v>
      </c>
      <c r="F1338" s="554">
        <v>3</v>
      </c>
      <c r="G1338" s="554" t="s">
        <v>2175</v>
      </c>
      <c r="H1338" s="554" t="s">
        <v>2170</v>
      </c>
      <c r="J1338" s="554" t="s">
        <v>1101</v>
      </c>
      <c r="K1338" s="554" t="s">
        <v>88</v>
      </c>
      <c r="L1338" s="554" t="s">
        <v>6506</v>
      </c>
      <c r="M1338" s="554" t="s">
        <v>6735</v>
      </c>
    </row>
    <row r="1339" spans="1:13" x14ac:dyDescent="0.35">
      <c r="A1339" s="554" t="s">
        <v>6072</v>
      </c>
      <c r="B1339" s="554" t="s">
        <v>2422</v>
      </c>
      <c r="C1339" s="554" t="s">
        <v>2423</v>
      </c>
      <c r="D1339" s="554" t="s">
        <v>1100</v>
      </c>
      <c r="E1339" s="554" t="s">
        <v>61</v>
      </c>
      <c r="F1339" s="554">
        <v>4</v>
      </c>
      <c r="G1339" s="554" t="s">
        <v>2179</v>
      </c>
      <c r="H1339" s="554" t="s">
        <v>2177</v>
      </c>
      <c r="J1339" s="554" t="s">
        <v>1101</v>
      </c>
      <c r="K1339" s="554" t="s">
        <v>88</v>
      </c>
      <c r="L1339" s="554" t="s">
        <v>6506</v>
      </c>
      <c r="M1339" s="554" t="s">
        <v>6735</v>
      </c>
    </row>
    <row r="1340" spans="1:13" x14ac:dyDescent="0.35">
      <c r="A1340" s="554" t="s">
        <v>6072</v>
      </c>
      <c r="B1340" s="554" t="s">
        <v>2424</v>
      </c>
      <c r="C1340" s="554" t="s">
        <v>2425</v>
      </c>
      <c r="D1340" s="554" t="s">
        <v>1100</v>
      </c>
      <c r="E1340" s="554" t="s">
        <v>61</v>
      </c>
      <c r="F1340" s="554">
        <v>1</v>
      </c>
      <c r="G1340" s="554" t="s">
        <v>2139</v>
      </c>
      <c r="H1340" s="554" t="s">
        <v>2137</v>
      </c>
      <c r="J1340" s="554" t="s">
        <v>1101</v>
      </c>
      <c r="K1340" s="554" t="s">
        <v>90</v>
      </c>
      <c r="L1340" s="554" t="s">
        <v>6507</v>
      </c>
      <c r="M1340" s="554" t="s">
        <v>6735</v>
      </c>
    </row>
    <row r="1341" spans="1:13" x14ac:dyDescent="0.35">
      <c r="A1341" s="554" t="s">
        <v>6072</v>
      </c>
      <c r="B1341" s="554" t="s">
        <v>2424</v>
      </c>
      <c r="C1341" s="554" t="s">
        <v>2425</v>
      </c>
      <c r="D1341" s="554" t="s">
        <v>1100</v>
      </c>
      <c r="E1341" s="554" t="s">
        <v>61</v>
      </c>
      <c r="F1341" s="554">
        <v>2</v>
      </c>
      <c r="G1341" s="554" t="s">
        <v>2150</v>
      </c>
      <c r="H1341" s="554" t="s">
        <v>2148</v>
      </c>
      <c r="J1341" s="554" t="s">
        <v>1101</v>
      </c>
      <c r="K1341" s="554" t="s">
        <v>90</v>
      </c>
      <c r="L1341" s="554" t="s">
        <v>6507</v>
      </c>
      <c r="M1341" s="554" t="s">
        <v>6735</v>
      </c>
    </row>
    <row r="1342" spans="1:13" x14ac:dyDescent="0.35">
      <c r="A1342" s="554" t="s">
        <v>6072</v>
      </c>
      <c r="B1342" s="554" t="s">
        <v>2424</v>
      </c>
      <c r="C1342" s="554" t="s">
        <v>2425</v>
      </c>
      <c r="D1342" s="554" t="s">
        <v>1100</v>
      </c>
      <c r="E1342" s="554" t="s">
        <v>61</v>
      </c>
      <c r="F1342" s="554">
        <v>3</v>
      </c>
      <c r="G1342" s="554" t="s">
        <v>2175</v>
      </c>
      <c r="H1342" s="554" t="s">
        <v>2170</v>
      </c>
      <c r="J1342" s="554" t="s">
        <v>1101</v>
      </c>
      <c r="K1342" s="554" t="s">
        <v>90</v>
      </c>
      <c r="L1342" s="554" t="s">
        <v>6507</v>
      </c>
      <c r="M1342" s="554" t="s">
        <v>6735</v>
      </c>
    </row>
    <row r="1343" spans="1:13" x14ac:dyDescent="0.35">
      <c r="A1343" s="554" t="s">
        <v>6072</v>
      </c>
      <c r="B1343" s="554" t="s">
        <v>2424</v>
      </c>
      <c r="C1343" s="554" t="s">
        <v>2425</v>
      </c>
      <c r="D1343" s="554" t="s">
        <v>1100</v>
      </c>
      <c r="E1343" s="554" t="s">
        <v>61</v>
      </c>
      <c r="F1343" s="554">
        <v>4</v>
      </c>
      <c r="G1343" s="554" t="s">
        <v>2179</v>
      </c>
      <c r="H1343" s="554" t="s">
        <v>2177</v>
      </c>
      <c r="J1343" s="554" t="s">
        <v>1101</v>
      </c>
      <c r="K1343" s="554" t="s">
        <v>90</v>
      </c>
      <c r="L1343" s="554" t="s">
        <v>6507</v>
      </c>
      <c r="M1343" s="554" t="s">
        <v>6735</v>
      </c>
    </row>
    <row r="1344" spans="1:13" x14ac:dyDescent="0.35">
      <c r="A1344" s="554" t="s">
        <v>6072</v>
      </c>
      <c r="B1344" s="554" t="s">
        <v>2426</v>
      </c>
      <c r="C1344" s="554" t="s">
        <v>93</v>
      </c>
      <c r="D1344" s="554" t="s">
        <v>1100</v>
      </c>
      <c r="E1344" s="554" t="s">
        <v>61</v>
      </c>
      <c r="F1344" s="554">
        <v>1</v>
      </c>
      <c r="G1344" s="554" t="s">
        <v>2139</v>
      </c>
      <c r="H1344" s="554" t="s">
        <v>2137</v>
      </c>
      <c r="J1344" s="554" t="s">
        <v>1101</v>
      </c>
      <c r="K1344" s="554" t="s">
        <v>92</v>
      </c>
      <c r="L1344" s="554" t="s">
        <v>6508</v>
      </c>
      <c r="M1344" s="554" t="s">
        <v>6735</v>
      </c>
    </row>
    <row r="1345" spans="1:13" x14ac:dyDescent="0.35">
      <c r="A1345" s="554" t="s">
        <v>6072</v>
      </c>
      <c r="B1345" s="554" t="s">
        <v>2426</v>
      </c>
      <c r="C1345" s="554" t="s">
        <v>93</v>
      </c>
      <c r="D1345" s="554" t="s">
        <v>1100</v>
      </c>
      <c r="E1345" s="554" t="s">
        <v>61</v>
      </c>
      <c r="F1345" s="554">
        <v>2</v>
      </c>
      <c r="G1345" s="554" t="s">
        <v>2150</v>
      </c>
      <c r="H1345" s="554" t="s">
        <v>2148</v>
      </c>
      <c r="J1345" s="554" t="s">
        <v>1101</v>
      </c>
      <c r="K1345" s="554" t="s">
        <v>92</v>
      </c>
      <c r="L1345" s="554" t="s">
        <v>6508</v>
      </c>
      <c r="M1345" s="554" t="s">
        <v>6735</v>
      </c>
    </row>
    <row r="1346" spans="1:13" x14ac:dyDescent="0.35">
      <c r="A1346" s="554" t="s">
        <v>6072</v>
      </c>
      <c r="B1346" s="554" t="s">
        <v>2426</v>
      </c>
      <c r="C1346" s="554" t="s">
        <v>93</v>
      </c>
      <c r="D1346" s="554" t="s">
        <v>1100</v>
      </c>
      <c r="E1346" s="554" t="s">
        <v>61</v>
      </c>
      <c r="F1346" s="554">
        <v>3</v>
      </c>
      <c r="G1346" s="554" t="s">
        <v>2175</v>
      </c>
      <c r="H1346" s="554" t="s">
        <v>2170</v>
      </c>
      <c r="J1346" s="554" t="s">
        <v>1101</v>
      </c>
      <c r="K1346" s="554" t="s">
        <v>92</v>
      </c>
      <c r="L1346" s="554" t="s">
        <v>6508</v>
      </c>
      <c r="M1346" s="554" t="s">
        <v>6735</v>
      </c>
    </row>
    <row r="1347" spans="1:13" x14ac:dyDescent="0.35">
      <c r="A1347" s="554" t="s">
        <v>6072</v>
      </c>
      <c r="B1347" s="554" t="s">
        <v>2426</v>
      </c>
      <c r="C1347" s="554" t="s">
        <v>93</v>
      </c>
      <c r="D1347" s="554" t="s">
        <v>1100</v>
      </c>
      <c r="E1347" s="554" t="s">
        <v>61</v>
      </c>
      <c r="F1347" s="554">
        <v>4</v>
      </c>
      <c r="G1347" s="554" t="s">
        <v>2179</v>
      </c>
      <c r="H1347" s="554" t="s">
        <v>2177</v>
      </c>
      <c r="J1347" s="554" t="s">
        <v>1101</v>
      </c>
      <c r="K1347" s="554" t="s">
        <v>92</v>
      </c>
      <c r="L1347" s="554" t="s">
        <v>6508</v>
      </c>
      <c r="M1347" s="554" t="s">
        <v>6735</v>
      </c>
    </row>
    <row r="1348" spans="1:13" x14ac:dyDescent="0.35">
      <c r="A1348" s="554" t="s">
        <v>6072</v>
      </c>
      <c r="B1348" s="554" t="s">
        <v>2427</v>
      </c>
      <c r="C1348" s="554" t="s">
        <v>95</v>
      </c>
      <c r="D1348" s="554" t="s">
        <v>1100</v>
      </c>
      <c r="E1348" s="554" t="s">
        <v>61</v>
      </c>
      <c r="F1348" s="554">
        <v>1</v>
      </c>
      <c r="G1348" s="554" t="s">
        <v>2139</v>
      </c>
      <c r="H1348" s="554" t="s">
        <v>2137</v>
      </c>
      <c r="J1348" s="554" t="s">
        <v>1101</v>
      </c>
      <c r="K1348" s="554" t="s">
        <v>94</v>
      </c>
      <c r="L1348" s="554" t="s">
        <v>6509</v>
      </c>
      <c r="M1348" s="554" t="s">
        <v>6735</v>
      </c>
    </row>
    <row r="1349" spans="1:13" x14ac:dyDescent="0.35">
      <c r="A1349" s="554" t="s">
        <v>6072</v>
      </c>
      <c r="B1349" s="554" t="s">
        <v>2427</v>
      </c>
      <c r="C1349" s="554" t="s">
        <v>95</v>
      </c>
      <c r="D1349" s="554" t="s">
        <v>1100</v>
      </c>
      <c r="E1349" s="554" t="s">
        <v>61</v>
      </c>
      <c r="F1349" s="554">
        <v>2</v>
      </c>
      <c r="G1349" s="554" t="s">
        <v>2150</v>
      </c>
      <c r="H1349" s="554" t="s">
        <v>2148</v>
      </c>
      <c r="J1349" s="554" t="s">
        <v>1101</v>
      </c>
      <c r="K1349" s="554" t="s">
        <v>94</v>
      </c>
      <c r="L1349" s="554" t="s">
        <v>6509</v>
      </c>
      <c r="M1349" s="554" t="s">
        <v>6735</v>
      </c>
    </row>
    <row r="1350" spans="1:13" x14ac:dyDescent="0.35">
      <c r="A1350" s="554" t="s">
        <v>6072</v>
      </c>
      <c r="B1350" s="554" t="s">
        <v>2427</v>
      </c>
      <c r="C1350" s="554" t="s">
        <v>95</v>
      </c>
      <c r="D1350" s="554" t="s">
        <v>1100</v>
      </c>
      <c r="E1350" s="554" t="s">
        <v>61</v>
      </c>
      <c r="F1350" s="554">
        <v>3</v>
      </c>
      <c r="G1350" s="554" t="s">
        <v>2175</v>
      </c>
      <c r="H1350" s="554" t="s">
        <v>2170</v>
      </c>
      <c r="J1350" s="554" t="s">
        <v>1101</v>
      </c>
      <c r="K1350" s="554" t="s">
        <v>94</v>
      </c>
      <c r="L1350" s="554" t="s">
        <v>6509</v>
      </c>
      <c r="M1350" s="554" t="s">
        <v>6735</v>
      </c>
    </row>
    <row r="1351" spans="1:13" x14ac:dyDescent="0.35">
      <c r="A1351" s="554" t="s">
        <v>6072</v>
      </c>
      <c r="B1351" s="554" t="s">
        <v>2427</v>
      </c>
      <c r="C1351" s="554" t="s">
        <v>95</v>
      </c>
      <c r="D1351" s="554" t="s">
        <v>1100</v>
      </c>
      <c r="E1351" s="554" t="s">
        <v>61</v>
      </c>
      <c r="F1351" s="554">
        <v>4</v>
      </c>
      <c r="G1351" s="554" t="s">
        <v>2179</v>
      </c>
      <c r="H1351" s="554" t="s">
        <v>2177</v>
      </c>
      <c r="J1351" s="554" t="s">
        <v>1101</v>
      </c>
      <c r="K1351" s="554" t="s">
        <v>94</v>
      </c>
      <c r="L1351" s="554" t="s">
        <v>6509</v>
      </c>
      <c r="M1351" s="554" t="s">
        <v>6735</v>
      </c>
    </row>
    <row r="1352" spans="1:13" x14ac:dyDescent="0.35">
      <c r="A1352" s="554" t="s">
        <v>6072</v>
      </c>
      <c r="B1352" s="554" t="s">
        <v>2428</v>
      </c>
      <c r="C1352" s="554" t="s">
        <v>98</v>
      </c>
      <c r="D1352" s="554" t="s">
        <v>1100</v>
      </c>
      <c r="E1352" s="554" t="s">
        <v>61</v>
      </c>
      <c r="F1352" s="554">
        <v>1</v>
      </c>
      <c r="G1352" s="554" t="s">
        <v>2429</v>
      </c>
      <c r="H1352" s="554" t="s">
        <v>2148</v>
      </c>
      <c r="J1352" s="554" t="s">
        <v>1101</v>
      </c>
      <c r="K1352" s="554" t="s">
        <v>97</v>
      </c>
      <c r="L1352" s="554" t="s">
        <v>6511</v>
      </c>
      <c r="M1352" s="554" t="s">
        <v>6735</v>
      </c>
    </row>
    <row r="1353" spans="1:13" x14ac:dyDescent="0.35">
      <c r="A1353" s="554" t="s">
        <v>6072</v>
      </c>
      <c r="B1353" s="554" t="s">
        <v>2430</v>
      </c>
      <c r="C1353" s="554" t="s">
        <v>100</v>
      </c>
      <c r="D1353" s="554" t="s">
        <v>1100</v>
      </c>
      <c r="E1353" s="554" t="s">
        <v>61</v>
      </c>
      <c r="F1353" s="554">
        <v>1</v>
      </c>
      <c r="G1353" s="554" t="s">
        <v>2431</v>
      </c>
      <c r="H1353" s="554" t="s">
        <v>2148</v>
      </c>
      <c r="J1353" s="554" t="s">
        <v>1101</v>
      </c>
      <c r="K1353" s="554" t="s">
        <v>99</v>
      </c>
      <c r="L1353" s="554" t="s">
        <v>6512</v>
      </c>
      <c r="M1353" s="554" t="s">
        <v>6735</v>
      </c>
    </row>
    <row r="1354" spans="1:13" x14ac:dyDescent="0.35">
      <c r="A1354" s="554" t="s">
        <v>6072</v>
      </c>
      <c r="B1354" s="554" t="s">
        <v>2432</v>
      </c>
      <c r="C1354" s="554" t="s">
        <v>2433</v>
      </c>
      <c r="D1354" s="554" t="s">
        <v>1100</v>
      </c>
      <c r="E1354" s="554" t="s">
        <v>61</v>
      </c>
      <c r="F1354" s="554">
        <v>1</v>
      </c>
      <c r="G1354" s="554" t="s">
        <v>2434</v>
      </c>
      <c r="H1354" s="554" t="s">
        <v>2148</v>
      </c>
      <c r="J1354" s="554" t="s">
        <v>1101</v>
      </c>
      <c r="K1354" s="554" t="s">
        <v>101</v>
      </c>
      <c r="L1354" s="554" t="s">
        <v>6513</v>
      </c>
      <c r="M1354" s="554" t="s">
        <v>6735</v>
      </c>
    </row>
    <row r="1355" spans="1:13" x14ac:dyDescent="0.35">
      <c r="A1355" s="554" t="s">
        <v>6072</v>
      </c>
      <c r="B1355" s="554" t="s">
        <v>2435</v>
      </c>
      <c r="C1355" s="554" t="s">
        <v>2436</v>
      </c>
      <c r="D1355" s="554" t="s">
        <v>1100</v>
      </c>
      <c r="E1355" s="554" t="s">
        <v>61</v>
      </c>
      <c r="F1355" s="554">
        <v>1</v>
      </c>
      <c r="G1355" s="554" t="s">
        <v>2437</v>
      </c>
      <c r="H1355" s="554" t="s">
        <v>2148</v>
      </c>
      <c r="J1355" s="554" t="s">
        <v>1101</v>
      </c>
      <c r="K1355" s="554" t="s">
        <v>103</v>
      </c>
      <c r="L1355" s="554" t="s">
        <v>6514</v>
      </c>
      <c r="M1355" s="554" t="s">
        <v>6735</v>
      </c>
    </row>
    <row r="1356" spans="1:13" x14ac:dyDescent="0.35">
      <c r="A1356" s="554" t="s">
        <v>6072</v>
      </c>
      <c r="B1356" s="554" t="s">
        <v>2438</v>
      </c>
      <c r="C1356" s="554" t="s">
        <v>2439</v>
      </c>
      <c r="D1356" s="554" t="s">
        <v>1100</v>
      </c>
      <c r="E1356" s="554" t="s">
        <v>61</v>
      </c>
      <c r="F1356" s="554">
        <v>1</v>
      </c>
      <c r="G1356" s="554" t="s">
        <v>2440</v>
      </c>
      <c r="H1356" s="554" t="s">
        <v>2148</v>
      </c>
      <c r="J1356" s="554" t="s">
        <v>1101</v>
      </c>
      <c r="K1356" s="554" t="s">
        <v>105</v>
      </c>
      <c r="L1356" s="554" t="s">
        <v>6515</v>
      </c>
      <c r="M1356" s="554" t="s">
        <v>6735</v>
      </c>
    </row>
    <row r="1357" spans="1:13" x14ac:dyDescent="0.35">
      <c r="A1357" s="554" t="s">
        <v>6072</v>
      </c>
      <c r="B1357" s="554" t="s">
        <v>2441</v>
      </c>
      <c r="C1357" s="554" t="s">
        <v>109</v>
      </c>
      <c r="D1357" s="554" t="s">
        <v>1100</v>
      </c>
      <c r="E1357" s="554" t="s">
        <v>61</v>
      </c>
      <c r="F1357" s="554">
        <v>1</v>
      </c>
      <c r="G1357" s="554" t="s">
        <v>2442</v>
      </c>
      <c r="H1357" s="554" t="s">
        <v>2148</v>
      </c>
      <c r="J1357" s="554" t="s">
        <v>1101</v>
      </c>
      <c r="K1357" s="554" t="s">
        <v>108</v>
      </c>
      <c r="L1357" s="554" t="s">
        <v>6517</v>
      </c>
      <c r="M1357" s="554" t="s">
        <v>6735</v>
      </c>
    </row>
    <row r="1358" spans="1:13" x14ac:dyDescent="0.35">
      <c r="A1358" s="554" t="s">
        <v>6072</v>
      </c>
      <c r="B1358" s="554" t="s">
        <v>2443</v>
      </c>
      <c r="C1358" s="554" t="s">
        <v>111</v>
      </c>
      <c r="D1358" s="554" t="s">
        <v>1100</v>
      </c>
      <c r="E1358" s="554" t="s">
        <v>61</v>
      </c>
      <c r="F1358" s="554">
        <v>1</v>
      </c>
      <c r="G1358" s="554" t="s">
        <v>111</v>
      </c>
      <c r="H1358" s="554" t="s">
        <v>2148</v>
      </c>
      <c r="J1358" s="554" t="s">
        <v>1101</v>
      </c>
      <c r="K1358" s="554" t="s">
        <v>110</v>
      </c>
      <c r="L1358" s="554" t="s">
        <v>6518</v>
      </c>
      <c r="M1358" s="554" t="s">
        <v>6735</v>
      </c>
    </row>
    <row r="1359" spans="1:13" x14ac:dyDescent="0.35">
      <c r="A1359" s="554" t="s">
        <v>6072</v>
      </c>
      <c r="B1359" s="554" t="s">
        <v>2166</v>
      </c>
      <c r="C1359" s="554" t="s">
        <v>113</v>
      </c>
      <c r="D1359" s="554" t="s">
        <v>1100</v>
      </c>
      <c r="E1359" s="554" t="s">
        <v>61</v>
      </c>
      <c r="F1359" s="554">
        <v>1</v>
      </c>
      <c r="G1359" s="554" t="s">
        <v>2165</v>
      </c>
      <c r="H1359" s="554" t="s">
        <v>2148</v>
      </c>
      <c r="J1359" s="554" t="s">
        <v>1101</v>
      </c>
      <c r="K1359" s="554" t="s">
        <v>112</v>
      </c>
      <c r="L1359" s="554" t="s">
        <v>6519</v>
      </c>
      <c r="M1359" s="554" t="s">
        <v>6735</v>
      </c>
    </row>
    <row r="1360" spans="1:13" x14ac:dyDescent="0.35">
      <c r="A1360" s="554" t="s">
        <v>6072</v>
      </c>
      <c r="B1360" s="554" t="s">
        <v>2166</v>
      </c>
      <c r="C1360" s="554" t="s">
        <v>113</v>
      </c>
      <c r="D1360" s="554" t="s">
        <v>1100</v>
      </c>
      <c r="E1360" s="554" t="s">
        <v>61</v>
      </c>
      <c r="F1360" s="554">
        <v>2</v>
      </c>
      <c r="G1360" s="554" t="s">
        <v>2165</v>
      </c>
      <c r="H1360" s="554" t="s">
        <v>2160</v>
      </c>
      <c r="J1360" s="554" t="s">
        <v>1101</v>
      </c>
      <c r="K1360" s="554" t="s">
        <v>112</v>
      </c>
      <c r="L1360" s="554" t="s">
        <v>6519</v>
      </c>
      <c r="M1360" s="554" t="s">
        <v>6735</v>
      </c>
    </row>
    <row r="1361" spans="1:13" x14ac:dyDescent="0.35">
      <c r="A1361" s="554" t="s">
        <v>6072</v>
      </c>
      <c r="B1361" s="554" t="s">
        <v>2168</v>
      </c>
      <c r="C1361" s="554" t="s">
        <v>115</v>
      </c>
      <c r="D1361" s="554" t="s">
        <v>1100</v>
      </c>
      <c r="E1361" s="554" t="s">
        <v>61</v>
      </c>
      <c r="F1361" s="554">
        <v>1</v>
      </c>
      <c r="G1361" s="554" t="s">
        <v>2167</v>
      </c>
      <c r="H1361" s="554" t="s">
        <v>2160</v>
      </c>
      <c r="J1361" s="554" t="s">
        <v>1101</v>
      </c>
      <c r="K1361" s="554" t="s">
        <v>114</v>
      </c>
      <c r="L1361" s="554" t="s">
        <v>6520</v>
      </c>
      <c r="M1361" s="554" t="s">
        <v>6735</v>
      </c>
    </row>
    <row r="1362" spans="1:13" x14ac:dyDescent="0.35">
      <c r="A1362" s="554" t="s">
        <v>6072</v>
      </c>
      <c r="B1362" s="554" t="s">
        <v>2444</v>
      </c>
      <c r="C1362" s="554" t="s">
        <v>118</v>
      </c>
      <c r="D1362" s="554" t="s">
        <v>1100</v>
      </c>
      <c r="E1362" s="554" t="s">
        <v>61</v>
      </c>
      <c r="F1362" s="554">
        <v>1</v>
      </c>
      <c r="G1362" s="554" t="s">
        <v>2445</v>
      </c>
      <c r="H1362" s="554" t="s">
        <v>2170</v>
      </c>
      <c r="J1362" s="554" t="s">
        <v>1101</v>
      </c>
      <c r="K1362" s="554" t="s">
        <v>117</v>
      </c>
      <c r="L1362" s="554" t="s">
        <v>6522</v>
      </c>
      <c r="M1362" s="554" t="s">
        <v>6735</v>
      </c>
    </row>
    <row r="1363" spans="1:13" x14ac:dyDescent="0.35">
      <c r="A1363" s="554" t="s">
        <v>6072</v>
      </c>
      <c r="B1363" s="554" t="s">
        <v>2444</v>
      </c>
      <c r="C1363" s="554" t="s">
        <v>118</v>
      </c>
      <c r="D1363" s="554" t="s">
        <v>1100</v>
      </c>
      <c r="E1363" s="554" t="s">
        <v>61</v>
      </c>
      <c r="F1363" s="554">
        <v>2</v>
      </c>
      <c r="G1363" s="554" t="s">
        <v>2179</v>
      </c>
      <c r="H1363" s="554" t="s">
        <v>2177</v>
      </c>
      <c r="J1363" s="554" t="s">
        <v>1101</v>
      </c>
      <c r="K1363" s="554" t="s">
        <v>117</v>
      </c>
      <c r="L1363" s="554" t="s">
        <v>6522</v>
      </c>
      <c r="M1363" s="554" t="s">
        <v>6735</v>
      </c>
    </row>
    <row r="1364" spans="1:13" x14ac:dyDescent="0.35">
      <c r="A1364" s="554" t="s">
        <v>6072</v>
      </c>
      <c r="B1364" s="554" t="s">
        <v>2446</v>
      </c>
      <c r="C1364" s="554" t="s">
        <v>120</v>
      </c>
      <c r="D1364" s="554" t="s">
        <v>1100</v>
      </c>
      <c r="E1364" s="554" t="s">
        <v>61</v>
      </c>
      <c r="F1364" s="554">
        <v>1</v>
      </c>
      <c r="G1364" s="554" t="s">
        <v>2447</v>
      </c>
      <c r="H1364" s="554" t="s">
        <v>2170</v>
      </c>
      <c r="J1364" s="554" t="s">
        <v>1101</v>
      </c>
      <c r="K1364" s="554" t="s">
        <v>119</v>
      </c>
      <c r="L1364" s="554" t="s">
        <v>6523</v>
      </c>
      <c r="M1364" s="554" t="s">
        <v>6735</v>
      </c>
    </row>
    <row r="1365" spans="1:13" x14ac:dyDescent="0.35">
      <c r="A1365" s="554" t="s">
        <v>6072</v>
      </c>
      <c r="B1365" s="554" t="s">
        <v>2446</v>
      </c>
      <c r="C1365" s="554" t="s">
        <v>120</v>
      </c>
      <c r="D1365" s="554" t="s">
        <v>1100</v>
      </c>
      <c r="E1365" s="554" t="s">
        <v>61</v>
      </c>
      <c r="F1365" s="554">
        <v>2</v>
      </c>
      <c r="G1365" s="554" t="s">
        <v>2179</v>
      </c>
      <c r="H1365" s="554" t="s">
        <v>2177</v>
      </c>
      <c r="J1365" s="554" t="s">
        <v>1101</v>
      </c>
      <c r="K1365" s="554" t="s">
        <v>119</v>
      </c>
      <c r="L1365" s="554" t="s">
        <v>6523</v>
      </c>
      <c r="M1365" s="554" t="s">
        <v>6735</v>
      </c>
    </row>
    <row r="1366" spans="1:13" x14ac:dyDescent="0.35">
      <c r="A1366" s="554" t="s">
        <v>6072</v>
      </c>
      <c r="B1366" s="554" t="s">
        <v>2448</v>
      </c>
      <c r="C1366" s="554" t="s">
        <v>122</v>
      </c>
      <c r="D1366" s="554" t="s">
        <v>1100</v>
      </c>
      <c r="E1366" s="554" t="s">
        <v>61</v>
      </c>
      <c r="F1366" s="554">
        <v>1</v>
      </c>
      <c r="G1366" s="554" t="s">
        <v>122</v>
      </c>
      <c r="H1366" s="554" t="s">
        <v>2170</v>
      </c>
      <c r="J1366" s="554" t="s">
        <v>1101</v>
      </c>
      <c r="K1366" s="554" t="s">
        <v>121</v>
      </c>
      <c r="L1366" s="554" t="s">
        <v>6524</v>
      </c>
      <c r="M1366" s="554" t="s">
        <v>6735</v>
      </c>
    </row>
    <row r="1367" spans="1:13" x14ac:dyDescent="0.35">
      <c r="A1367" s="554" t="s">
        <v>6072</v>
      </c>
      <c r="B1367" s="554" t="s">
        <v>2448</v>
      </c>
      <c r="C1367" s="554" t="s">
        <v>122</v>
      </c>
      <c r="D1367" s="554" t="s">
        <v>1100</v>
      </c>
      <c r="E1367" s="554" t="s">
        <v>61</v>
      </c>
      <c r="F1367" s="554">
        <v>2</v>
      </c>
      <c r="G1367" s="554" t="s">
        <v>2179</v>
      </c>
      <c r="H1367" s="554" t="s">
        <v>2177</v>
      </c>
      <c r="J1367" s="554" t="s">
        <v>1101</v>
      </c>
      <c r="K1367" s="554" t="s">
        <v>121</v>
      </c>
      <c r="L1367" s="554" t="s">
        <v>6524</v>
      </c>
      <c r="M1367" s="554" t="s">
        <v>6735</v>
      </c>
    </row>
    <row r="1368" spans="1:13" x14ac:dyDescent="0.35">
      <c r="A1368" s="554" t="s">
        <v>6072</v>
      </c>
      <c r="B1368" s="554" t="s">
        <v>2449</v>
      </c>
      <c r="C1368" s="554" t="s">
        <v>2450</v>
      </c>
      <c r="D1368" s="554" t="s">
        <v>1100</v>
      </c>
      <c r="E1368" s="554" t="s">
        <v>61</v>
      </c>
      <c r="F1368" s="554">
        <v>1</v>
      </c>
      <c r="G1368" s="554" t="s">
        <v>2451</v>
      </c>
      <c r="H1368" s="554" t="s">
        <v>2170</v>
      </c>
      <c r="J1368" s="554" t="s">
        <v>1101</v>
      </c>
      <c r="K1368" s="554" t="s">
        <v>123</v>
      </c>
      <c r="L1368" s="554" t="s">
        <v>6525</v>
      </c>
      <c r="M1368" s="554" t="s">
        <v>6735</v>
      </c>
    </row>
    <row r="1369" spans="1:13" x14ac:dyDescent="0.35">
      <c r="A1369" s="554" t="s">
        <v>6072</v>
      </c>
      <c r="B1369" s="554" t="s">
        <v>2449</v>
      </c>
      <c r="C1369" s="554" t="s">
        <v>2450</v>
      </c>
      <c r="D1369" s="554" t="s">
        <v>1100</v>
      </c>
      <c r="E1369" s="554" t="s">
        <v>61</v>
      </c>
      <c r="F1369" s="554">
        <v>2</v>
      </c>
      <c r="G1369" s="554" t="s">
        <v>2179</v>
      </c>
      <c r="H1369" s="554" t="s">
        <v>2177</v>
      </c>
      <c r="J1369" s="554" t="s">
        <v>1101</v>
      </c>
      <c r="K1369" s="554" t="s">
        <v>123</v>
      </c>
      <c r="L1369" s="554" t="s">
        <v>6525</v>
      </c>
      <c r="M1369" s="554" t="s">
        <v>6735</v>
      </c>
    </row>
    <row r="1370" spans="1:13" x14ac:dyDescent="0.35">
      <c r="A1370" s="554" t="s">
        <v>6072</v>
      </c>
      <c r="B1370" s="554" t="s">
        <v>2452</v>
      </c>
      <c r="C1370" s="554" t="s">
        <v>126</v>
      </c>
      <c r="D1370" s="554" t="s">
        <v>1100</v>
      </c>
      <c r="E1370" s="554" t="s">
        <v>61</v>
      </c>
      <c r="F1370" s="554">
        <v>1</v>
      </c>
      <c r="G1370" s="554" t="s">
        <v>2453</v>
      </c>
      <c r="H1370" s="554" t="s">
        <v>2170</v>
      </c>
      <c r="J1370" s="554" t="s">
        <v>1101</v>
      </c>
      <c r="K1370" s="554" t="s">
        <v>125</v>
      </c>
      <c r="L1370" s="554" t="s">
        <v>6526</v>
      </c>
      <c r="M1370" s="554" t="s">
        <v>6735</v>
      </c>
    </row>
    <row r="1371" spans="1:13" x14ac:dyDescent="0.35">
      <c r="A1371" s="554" t="s">
        <v>6072</v>
      </c>
      <c r="B1371" s="554" t="s">
        <v>2452</v>
      </c>
      <c r="C1371" s="554" t="s">
        <v>126</v>
      </c>
      <c r="D1371" s="554" t="s">
        <v>1100</v>
      </c>
      <c r="E1371" s="554" t="s">
        <v>61</v>
      </c>
      <c r="F1371" s="554">
        <v>2</v>
      </c>
      <c r="G1371" s="554" t="s">
        <v>2179</v>
      </c>
      <c r="H1371" s="554" t="s">
        <v>2177</v>
      </c>
      <c r="J1371" s="554" t="s">
        <v>1101</v>
      </c>
      <c r="K1371" s="554" t="s">
        <v>125</v>
      </c>
      <c r="L1371" s="554" t="s">
        <v>6526</v>
      </c>
      <c r="M1371" s="554" t="s">
        <v>6735</v>
      </c>
    </row>
    <row r="1372" spans="1:13" x14ac:dyDescent="0.35">
      <c r="A1372" s="554" t="s">
        <v>6072</v>
      </c>
      <c r="B1372" s="554" t="s">
        <v>2454</v>
      </c>
      <c r="C1372" s="554" t="s">
        <v>129</v>
      </c>
      <c r="D1372" s="554" t="s">
        <v>1100</v>
      </c>
      <c r="E1372" s="554" t="s">
        <v>61</v>
      </c>
      <c r="F1372" s="554">
        <v>1</v>
      </c>
      <c r="G1372" s="554" t="s">
        <v>2455</v>
      </c>
      <c r="H1372" s="554" t="s">
        <v>2137</v>
      </c>
      <c r="J1372" s="554" t="s">
        <v>1101</v>
      </c>
      <c r="K1372" s="554" t="s">
        <v>128</v>
      </c>
      <c r="L1372" s="554" t="s">
        <v>6528</v>
      </c>
      <c r="M1372" s="554" t="s">
        <v>6735</v>
      </c>
    </row>
    <row r="1373" spans="1:13" x14ac:dyDescent="0.35">
      <c r="A1373" s="554" t="s">
        <v>6072</v>
      </c>
      <c r="B1373" s="554" t="s">
        <v>2454</v>
      </c>
      <c r="C1373" s="554" t="s">
        <v>129</v>
      </c>
      <c r="D1373" s="554" t="s">
        <v>1100</v>
      </c>
      <c r="E1373" s="554" t="s">
        <v>61</v>
      </c>
      <c r="F1373" s="554">
        <v>2</v>
      </c>
      <c r="G1373" s="554" t="s">
        <v>2456</v>
      </c>
      <c r="H1373" s="554" t="s">
        <v>2148</v>
      </c>
      <c r="J1373" s="554" t="s">
        <v>1101</v>
      </c>
      <c r="K1373" s="554" t="s">
        <v>128</v>
      </c>
      <c r="L1373" s="554" t="s">
        <v>6528</v>
      </c>
      <c r="M1373" s="554" t="s">
        <v>6735</v>
      </c>
    </row>
    <row r="1374" spans="1:13" x14ac:dyDescent="0.35">
      <c r="A1374" s="554" t="s">
        <v>6072</v>
      </c>
      <c r="B1374" s="554" t="s">
        <v>2454</v>
      </c>
      <c r="C1374" s="554" t="s">
        <v>129</v>
      </c>
      <c r="D1374" s="554" t="s">
        <v>1100</v>
      </c>
      <c r="E1374" s="554" t="s">
        <v>61</v>
      </c>
      <c r="F1374" s="554">
        <v>3</v>
      </c>
      <c r="G1374" s="554" t="s">
        <v>2457</v>
      </c>
      <c r="H1374" s="554" t="s">
        <v>2170</v>
      </c>
      <c r="J1374" s="554" t="s">
        <v>1101</v>
      </c>
      <c r="K1374" s="554" t="s">
        <v>128</v>
      </c>
      <c r="L1374" s="554" t="s">
        <v>6528</v>
      </c>
      <c r="M1374" s="554" t="s">
        <v>6735</v>
      </c>
    </row>
    <row r="1375" spans="1:13" x14ac:dyDescent="0.35">
      <c r="A1375" s="554" t="s">
        <v>6072</v>
      </c>
      <c r="B1375" s="554" t="s">
        <v>2454</v>
      </c>
      <c r="C1375" s="554" t="s">
        <v>129</v>
      </c>
      <c r="D1375" s="554" t="s">
        <v>1100</v>
      </c>
      <c r="E1375" s="554" t="s">
        <v>61</v>
      </c>
      <c r="F1375" s="554">
        <v>4</v>
      </c>
      <c r="G1375" s="554" t="s">
        <v>2458</v>
      </c>
      <c r="H1375" s="554" t="s">
        <v>2177</v>
      </c>
      <c r="J1375" s="554" t="s">
        <v>1101</v>
      </c>
      <c r="K1375" s="554" t="s">
        <v>128</v>
      </c>
      <c r="L1375" s="554" t="s">
        <v>6528</v>
      </c>
      <c r="M1375" s="554" t="s">
        <v>6735</v>
      </c>
    </row>
    <row r="1376" spans="1:13" x14ac:dyDescent="0.35">
      <c r="A1376" s="554" t="s">
        <v>6072</v>
      </c>
      <c r="B1376" s="554" t="s">
        <v>2459</v>
      </c>
      <c r="C1376" s="554" t="s">
        <v>131</v>
      </c>
      <c r="D1376" s="554" t="s">
        <v>1100</v>
      </c>
      <c r="E1376" s="554" t="s">
        <v>61</v>
      </c>
      <c r="F1376" s="554">
        <v>1</v>
      </c>
      <c r="G1376" s="554" t="s">
        <v>2460</v>
      </c>
      <c r="H1376" s="554" t="s">
        <v>2137</v>
      </c>
      <c r="J1376" s="554" t="s">
        <v>1101</v>
      </c>
      <c r="K1376" s="554" t="s">
        <v>130</v>
      </c>
      <c r="L1376" s="554" t="s">
        <v>6529</v>
      </c>
      <c r="M1376" s="554" t="s">
        <v>6735</v>
      </c>
    </row>
    <row r="1377" spans="1:13" x14ac:dyDescent="0.35">
      <c r="A1377" s="554" t="s">
        <v>6072</v>
      </c>
      <c r="B1377" s="554" t="s">
        <v>2459</v>
      </c>
      <c r="C1377" s="554" t="s">
        <v>131</v>
      </c>
      <c r="D1377" s="554" t="s">
        <v>1100</v>
      </c>
      <c r="E1377" s="554" t="s">
        <v>61</v>
      </c>
      <c r="F1377" s="554">
        <v>2</v>
      </c>
      <c r="G1377" s="554" t="s">
        <v>2461</v>
      </c>
      <c r="H1377" s="554" t="s">
        <v>2148</v>
      </c>
      <c r="J1377" s="554" t="s">
        <v>1101</v>
      </c>
      <c r="K1377" s="554" t="s">
        <v>130</v>
      </c>
      <c r="L1377" s="554" t="s">
        <v>6529</v>
      </c>
      <c r="M1377" s="554" t="s">
        <v>6735</v>
      </c>
    </row>
    <row r="1378" spans="1:13" x14ac:dyDescent="0.35">
      <c r="A1378" s="554" t="s">
        <v>6072</v>
      </c>
      <c r="B1378" s="554" t="s">
        <v>2459</v>
      </c>
      <c r="C1378" s="554" t="s">
        <v>131</v>
      </c>
      <c r="D1378" s="554" t="s">
        <v>1100</v>
      </c>
      <c r="E1378" s="554" t="s">
        <v>61</v>
      </c>
      <c r="F1378" s="554">
        <v>3</v>
      </c>
      <c r="G1378" s="554" t="s">
        <v>2462</v>
      </c>
      <c r="H1378" s="554" t="s">
        <v>2170</v>
      </c>
      <c r="J1378" s="554" t="s">
        <v>1101</v>
      </c>
      <c r="K1378" s="554" t="s">
        <v>130</v>
      </c>
      <c r="L1378" s="554" t="s">
        <v>6529</v>
      </c>
      <c r="M1378" s="554" t="s">
        <v>6735</v>
      </c>
    </row>
    <row r="1379" spans="1:13" x14ac:dyDescent="0.35">
      <c r="A1379" s="554" t="s">
        <v>6072</v>
      </c>
      <c r="B1379" s="554" t="s">
        <v>2459</v>
      </c>
      <c r="C1379" s="554" t="s">
        <v>131</v>
      </c>
      <c r="D1379" s="554" t="s">
        <v>1100</v>
      </c>
      <c r="E1379" s="554" t="s">
        <v>61</v>
      </c>
      <c r="F1379" s="554">
        <v>4</v>
      </c>
      <c r="G1379" s="554" t="s">
        <v>2463</v>
      </c>
      <c r="H1379" s="554" t="s">
        <v>2177</v>
      </c>
      <c r="J1379" s="554" t="s">
        <v>1101</v>
      </c>
      <c r="K1379" s="554" t="s">
        <v>130</v>
      </c>
      <c r="L1379" s="554" t="s">
        <v>6529</v>
      </c>
      <c r="M1379" s="554" t="s">
        <v>6735</v>
      </c>
    </row>
    <row r="1380" spans="1:13" x14ac:dyDescent="0.35">
      <c r="A1380" s="554" t="s">
        <v>6072</v>
      </c>
      <c r="B1380" s="554" t="s">
        <v>2464</v>
      </c>
      <c r="C1380" s="554" t="s">
        <v>2465</v>
      </c>
      <c r="D1380" s="554" t="s">
        <v>1100</v>
      </c>
      <c r="E1380" s="554" t="s">
        <v>61</v>
      </c>
      <c r="F1380" s="554">
        <v>1</v>
      </c>
      <c r="G1380" s="554" t="s">
        <v>2466</v>
      </c>
      <c r="H1380" s="554" t="s">
        <v>1317</v>
      </c>
      <c r="J1380" s="554" t="s">
        <v>1101</v>
      </c>
      <c r="K1380" s="554" t="s">
        <v>133</v>
      </c>
      <c r="L1380" s="554" t="s">
        <v>6531</v>
      </c>
      <c r="M1380" s="554" t="s">
        <v>6735</v>
      </c>
    </row>
    <row r="1381" spans="1:13" x14ac:dyDescent="0.35">
      <c r="A1381" s="554" t="s">
        <v>6072</v>
      </c>
      <c r="B1381" s="554" t="s">
        <v>2467</v>
      </c>
      <c r="C1381" s="554" t="s">
        <v>2468</v>
      </c>
      <c r="D1381" s="554" t="s">
        <v>1100</v>
      </c>
      <c r="E1381" s="554" t="s">
        <v>61</v>
      </c>
      <c r="F1381" s="554">
        <v>1</v>
      </c>
      <c r="G1381" s="554" t="s">
        <v>2466</v>
      </c>
      <c r="H1381" s="554" t="s">
        <v>1317</v>
      </c>
      <c r="J1381" s="554" t="s">
        <v>1101</v>
      </c>
      <c r="K1381" s="554" t="s">
        <v>135</v>
      </c>
      <c r="L1381" s="554" t="s">
        <v>6532</v>
      </c>
      <c r="M1381" s="554" t="s">
        <v>6735</v>
      </c>
    </row>
    <row r="1382" spans="1:13" x14ac:dyDescent="0.35">
      <c r="A1382" s="554" t="s">
        <v>6072</v>
      </c>
      <c r="B1382" s="554" t="s">
        <v>2469</v>
      </c>
      <c r="C1382" s="554" t="s">
        <v>2470</v>
      </c>
      <c r="D1382" s="554" t="s">
        <v>1100</v>
      </c>
      <c r="E1382" s="554" t="s">
        <v>61</v>
      </c>
      <c r="F1382" s="554">
        <v>1</v>
      </c>
      <c r="G1382" s="554" t="s">
        <v>2466</v>
      </c>
      <c r="H1382" s="554" t="s">
        <v>1317</v>
      </c>
      <c r="J1382" s="554" t="s">
        <v>1101</v>
      </c>
      <c r="K1382" s="554" t="s">
        <v>137</v>
      </c>
      <c r="L1382" s="554" t="s">
        <v>6533</v>
      </c>
      <c r="M1382" s="554" t="s">
        <v>6735</v>
      </c>
    </row>
    <row r="1383" spans="1:13" x14ac:dyDescent="0.35">
      <c r="A1383" s="554" t="s">
        <v>6072</v>
      </c>
      <c r="B1383" s="554" t="s">
        <v>2471</v>
      </c>
      <c r="C1383" s="554" t="s">
        <v>2472</v>
      </c>
      <c r="D1383" s="554" t="s">
        <v>1100</v>
      </c>
      <c r="E1383" s="554" t="s">
        <v>61</v>
      </c>
      <c r="F1383" s="554">
        <v>1</v>
      </c>
      <c r="G1383" s="554" t="s">
        <v>2466</v>
      </c>
      <c r="H1383" s="554" t="s">
        <v>1317</v>
      </c>
      <c r="J1383" s="554" t="s">
        <v>1101</v>
      </c>
      <c r="K1383" s="554" t="s">
        <v>139</v>
      </c>
      <c r="L1383" s="554" t="s">
        <v>6534</v>
      </c>
      <c r="M1383" s="554" t="s">
        <v>6735</v>
      </c>
    </row>
    <row r="1384" spans="1:13" x14ac:dyDescent="0.35">
      <c r="A1384" s="554" t="s">
        <v>6072</v>
      </c>
      <c r="B1384" s="554" t="s">
        <v>2473</v>
      </c>
      <c r="C1384" s="554" t="s">
        <v>2474</v>
      </c>
      <c r="D1384" s="554" t="s">
        <v>1100</v>
      </c>
      <c r="E1384" s="554" t="s">
        <v>61</v>
      </c>
      <c r="F1384" s="554">
        <v>1</v>
      </c>
      <c r="G1384" s="554" t="s">
        <v>2466</v>
      </c>
      <c r="H1384" s="554" t="s">
        <v>1317</v>
      </c>
      <c r="J1384" s="554" t="s">
        <v>1101</v>
      </c>
      <c r="K1384" s="554" t="s">
        <v>141</v>
      </c>
      <c r="L1384" s="554" t="s">
        <v>6535</v>
      </c>
      <c r="M1384" s="554" t="s">
        <v>6735</v>
      </c>
    </row>
    <row r="1385" spans="1:13" x14ac:dyDescent="0.35">
      <c r="A1385" s="554" t="s">
        <v>6072</v>
      </c>
      <c r="B1385" s="554" t="s">
        <v>4412</v>
      </c>
      <c r="C1385" s="554" t="s">
        <v>3023</v>
      </c>
      <c r="D1385" s="554" t="s">
        <v>1100</v>
      </c>
      <c r="E1385" s="554" t="s">
        <v>61</v>
      </c>
      <c r="F1385" s="554">
        <v>1</v>
      </c>
      <c r="G1385" s="554" t="s">
        <v>1342</v>
      </c>
      <c r="H1385" s="554">
        <v>49000</v>
      </c>
      <c r="J1385" s="554" t="s">
        <v>1101</v>
      </c>
      <c r="K1385" s="554" t="s">
        <v>4424</v>
      </c>
      <c r="L1385" s="554" t="s">
        <v>6537</v>
      </c>
      <c r="M1385" s="554" t="s">
        <v>6735</v>
      </c>
    </row>
    <row r="1386" spans="1:13" x14ac:dyDescent="0.35">
      <c r="A1386" s="554" t="s">
        <v>6072</v>
      </c>
      <c r="B1386" s="554" t="s">
        <v>2221</v>
      </c>
      <c r="C1386" s="554" t="s">
        <v>370</v>
      </c>
      <c r="D1386" s="554" t="s">
        <v>1100</v>
      </c>
      <c r="E1386" s="554" t="s">
        <v>61</v>
      </c>
      <c r="F1386" s="554">
        <v>1</v>
      </c>
      <c r="G1386" s="554" t="s">
        <v>1797</v>
      </c>
      <c r="H1386" s="554" t="s">
        <v>1798</v>
      </c>
      <c r="J1386" s="554" t="s">
        <v>1101</v>
      </c>
      <c r="K1386" s="554" t="s">
        <v>369</v>
      </c>
      <c r="L1386" s="554" t="s">
        <v>6539</v>
      </c>
      <c r="M1386" s="554" t="s">
        <v>6735</v>
      </c>
    </row>
    <row r="1387" spans="1:13" x14ac:dyDescent="0.35">
      <c r="A1387" s="554" t="s">
        <v>6072</v>
      </c>
      <c r="B1387" s="554" t="s">
        <v>2222</v>
      </c>
      <c r="C1387" s="554" t="s">
        <v>372</v>
      </c>
      <c r="D1387" s="554" t="s">
        <v>1100</v>
      </c>
      <c r="E1387" s="554" t="s">
        <v>61</v>
      </c>
      <c r="F1387" s="554">
        <v>1</v>
      </c>
      <c r="G1387" s="554" t="s">
        <v>1797</v>
      </c>
      <c r="H1387" s="554" t="s">
        <v>1798</v>
      </c>
      <c r="J1387" s="554" t="s">
        <v>1101</v>
      </c>
      <c r="K1387" s="554" t="s">
        <v>371</v>
      </c>
      <c r="L1387" s="554" t="s">
        <v>6540</v>
      </c>
      <c r="M1387" s="554" t="s">
        <v>6735</v>
      </c>
    </row>
    <row r="1388" spans="1:13" x14ac:dyDescent="0.35">
      <c r="A1388" s="554" t="s">
        <v>6072</v>
      </c>
      <c r="B1388" s="554" t="s">
        <v>2223</v>
      </c>
      <c r="C1388" s="554" t="s">
        <v>380</v>
      </c>
      <c r="D1388" s="554" t="s">
        <v>1100</v>
      </c>
      <c r="E1388" s="554" t="s">
        <v>61</v>
      </c>
      <c r="F1388" s="554">
        <v>1</v>
      </c>
      <c r="G1388" s="554" t="s">
        <v>1797</v>
      </c>
      <c r="H1388" s="554" t="s">
        <v>1798</v>
      </c>
      <c r="J1388" s="554" t="s">
        <v>1101</v>
      </c>
      <c r="K1388" s="554" t="s">
        <v>379</v>
      </c>
      <c r="L1388" s="554" t="s">
        <v>6542</v>
      </c>
      <c r="M1388" s="554" t="s">
        <v>6735</v>
      </c>
    </row>
    <row r="1389" spans="1:13" x14ac:dyDescent="0.35">
      <c r="A1389" s="554" t="s">
        <v>6072</v>
      </c>
      <c r="B1389" s="554" t="s">
        <v>2224</v>
      </c>
      <c r="C1389" s="554" t="s">
        <v>387</v>
      </c>
      <c r="D1389" s="554" t="s">
        <v>1100</v>
      </c>
      <c r="E1389" s="554" t="s">
        <v>61</v>
      </c>
      <c r="F1389" s="554">
        <v>1</v>
      </c>
      <c r="G1389" s="554" t="s">
        <v>1797</v>
      </c>
      <c r="H1389" s="554" t="s">
        <v>1798</v>
      </c>
      <c r="J1389" s="554" t="s">
        <v>1101</v>
      </c>
      <c r="K1389" s="554" t="s">
        <v>386</v>
      </c>
      <c r="L1389" s="554" t="s">
        <v>6543</v>
      </c>
      <c r="M1389" s="554" t="s">
        <v>6735</v>
      </c>
    </row>
    <row r="1390" spans="1:13" x14ac:dyDescent="0.35">
      <c r="A1390" s="554" t="s">
        <v>6072</v>
      </c>
      <c r="B1390" s="554" t="s">
        <v>2225</v>
      </c>
      <c r="C1390" s="554" t="s">
        <v>621</v>
      </c>
      <c r="D1390" s="554" t="s">
        <v>1100</v>
      </c>
      <c r="E1390" s="554" t="s">
        <v>61</v>
      </c>
      <c r="F1390" s="554">
        <v>1</v>
      </c>
      <c r="G1390" s="554" t="s">
        <v>1797</v>
      </c>
      <c r="H1390" s="554" t="s">
        <v>1798</v>
      </c>
      <c r="J1390" s="554" t="s">
        <v>1101</v>
      </c>
      <c r="K1390" s="554" t="s">
        <v>620</v>
      </c>
      <c r="L1390" s="554" t="s">
        <v>6545</v>
      </c>
      <c r="M1390" s="554" t="s">
        <v>6735</v>
      </c>
    </row>
    <row r="1391" spans="1:13" x14ac:dyDescent="0.35">
      <c r="A1391" s="554" t="s">
        <v>6072</v>
      </c>
      <c r="B1391" s="554" t="s">
        <v>2226</v>
      </c>
      <c r="C1391" s="554" t="s">
        <v>2475</v>
      </c>
      <c r="D1391" s="554" t="s">
        <v>1100</v>
      </c>
      <c r="E1391" s="554" t="s">
        <v>61</v>
      </c>
      <c r="F1391" s="554">
        <v>1</v>
      </c>
      <c r="G1391" s="554" t="s">
        <v>1797</v>
      </c>
      <c r="H1391" s="554" t="s">
        <v>1798</v>
      </c>
      <c r="J1391" s="554" t="s">
        <v>1101</v>
      </c>
      <c r="K1391" s="554" t="s">
        <v>623</v>
      </c>
      <c r="L1391" s="554" t="s">
        <v>6546</v>
      </c>
      <c r="M1391" s="554" t="s">
        <v>6735</v>
      </c>
    </row>
    <row r="1392" spans="1:13" x14ac:dyDescent="0.35">
      <c r="A1392" s="554" t="s">
        <v>6072</v>
      </c>
      <c r="B1392" s="554" t="s">
        <v>2227</v>
      </c>
      <c r="C1392" s="554" t="s">
        <v>628</v>
      </c>
      <c r="D1392" s="554" t="s">
        <v>1100</v>
      </c>
      <c r="E1392" s="554" t="s">
        <v>61</v>
      </c>
      <c r="F1392" s="554">
        <v>1</v>
      </c>
      <c r="G1392" s="554" t="s">
        <v>1797</v>
      </c>
      <c r="H1392" s="554" t="s">
        <v>1798</v>
      </c>
      <c r="J1392" s="554" t="s">
        <v>1101</v>
      </c>
      <c r="K1392" s="554" t="s">
        <v>627</v>
      </c>
      <c r="L1392" s="554" t="s">
        <v>6548</v>
      </c>
      <c r="M1392" s="554" t="s">
        <v>6735</v>
      </c>
    </row>
    <row r="1393" spans="1:13" x14ac:dyDescent="0.35">
      <c r="A1393" s="554" t="s">
        <v>6072</v>
      </c>
      <c r="B1393" s="554" t="s">
        <v>2228</v>
      </c>
      <c r="C1393" s="554" t="s">
        <v>630</v>
      </c>
      <c r="D1393" s="554" t="s">
        <v>1100</v>
      </c>
      <c r="E1393" s="554" t="s">
        <v>61</v>
      </c>
      <c r="F1393" s="554">
        <v>1</v>
      </c>
      <c r="G1393" s="554" t="s">
        <v>1797</v>
      </c>
      <c r="H1393" s="554" t="s">
        <v>1798</v>
      </c>
      <c r="J1393" s="554" t="s">
        <v>1101</v>
      </c>
      <c r="K1393" s="554" t="s">
        <v>629</v>
      </c>
      <c r="L1393" s="554" t="s">
        <v>6549</v>
      </c>
      <c r="M1393" s="554" t="s">
        <v>6735</v>
      </c>
    </row>
    <row r="1394" spans="1:13" x14ac:dyDescent="0.35">
      <c r="A1394" s="554" t="s">
        <v>6072</v>
      </c>
      <c r="B1394" s="554" t="s">
        <v>2229</v>
      </c>
      <c r="C1394" s="554" t="s">
        <v>638</v>
      </c>
      <c r="D1394" s="554" t="s">
        <v>1100</v>
      </c>
      <c r="E1394" s="554" t="s">
        <v>61</v>
      </c>
      <c r="F1394" s="554">
        <v>1</v>
      </c>
      <c r="G1394" s="554" t="s">
        <v>1797</v>
      </c>
      <c r="H1394" s="554" t="s">
        <v>1798</v>
      </c>
      <c r="J1394" s="554" t="s">
        <v>1101</v>
      </c>
      <c r="K1394" s="554" t="s">
        <v>637</v>
      </c>
      <c r="L1394" s="554" t="s">
        <v>6550</v>
      </c>
      <c r="M1394" s="554" t="s">
        <v>6735</v>
      </c>
    </row>
    <row r="1395" spans="1:13" x14ac:dyDescent="0.35">
      <c r="A1395" s="554" t="s">
        <v>6072</v>
      </c>
      <c r="B1395" s="554" t="s">
        <v>2230</v>
      </c>
      <c r="C1395" s="554" t="s">
        <v>2476</v>
      </c>
      <c r="D1395" s="554" t="s">
        <v>1100</v>
      </c>
      <c r="E1395" s="554" t="s">
        <v>61</v>
      </c>
      <c r="F1395" s="554">
        <v>1</v>
      </c>
      <c r="G1395" s="554" t="s">
        <v>1797</v>
      </c>
      <c r="H1395" s="554" t="s">
        <v>1798</v>
      </c>
      <c r="J1395" s="554" t="s">
        <v>1101</v>
      </c>
      <c r="K1395" s="554" t="s">
        <v>639</v>
      </c>
      <c r="L1395" s="554" t="s">
        <v>6551</v>
      </c>
      <c r="M1395" s="554" t="s">
        <v>6735</v>
      </c>
    </row>
    <row r="1396" spans="1:13" x14ac:dyDescent="0.35">
      <c r="A1396" s="554" t="s">
        <v>6072</v>
      </c>
      <c r="B1396" s="554" t="s">
        <v>2231</v>
      </c>
      <c r="C1396" s="554" t="s">
        <v>642</v>
      </c>
      <c r="D1396" s="554" t="s">
        <v>1100</v>
      </c>
      <c r="E1396" s="554" t="s">
        <v>61</v>
      </c>
      <c r="F1396" s="554">
        <v>1</v>
      </c>
      <c r="G1396" s="554" t="s">
        <v>1797</v>
      </c>
      <c r="H1396" s="554" t="s">
        <v>1798</v>
      </c>
      <c r="J1396" s="554" t="s">
        <v>1101</v>
      </c>
      <c r="K1396" s="554" t="s">
        <v>641</v>
      </c>
      <c r="L1396" s="554" t="s">
        <v>6552</v>
      </c>
      <c r="M1396" s="554" t="s">
        <v>6735</v>
      </c>
    </row>
    <row r="1397" spans="1:13" x14ac:dyDescent="0.35">
      <c r="A1397" s="554" t="s">
        <v>6072</v>
      </c>
      <c r="B1397" s="554" t="s">
        <v>2232</v>
      </c>
      <c r="C1397" s="554" t="s">
        <v>2477</v>
      </c>
      <c r="D1397" s="554" t="s">
        <v>1100</v>
      </c>
      <c r="E1397" s="554" t="s">
        <v>61</v>
      </c>
      <c r="F1397" s="554">
        <v>1</v>
      </c>
      <c r="G1397" s="554" t="s">
        <v>1797</v>
      </c>
      <c r="H1397" s="554" t="s">
        <v>1798</v>
      </c>
      <c r="J1397" s="554" t="s">
        <v>1101</v>
      </c>
      <c r="K1397" s="554" t="s">
        <v>645</v>
      </c>
      <c r="L1397" s="554" t="s">
        <v>6553</v>
      </c>
      <c r="M1397" s="554" t="s">
        <v>6735</v>
      </c>
    </row>
    <row r="1398" spans="1:13" x14ac:dyDescent="0.35">
      <c r="A1398" s="554" t="s">
        <v>6072</v>
      </c>
      <c r="B1398" s="554" t="s">
        <v>2256</v>
      </c>
      <c r="C1398" s="554" t="s">
        <v>391</v>
      </c>
      <c r="D1398" s="554" t="s">
        <v>1100</v>
      </c>
      <c r="E1398" s="554" t="s">
        <v>61</v>
      </c>
      <c r="F1398" s="554">
        <v>1</v>
      </c>
      <c r="G1398" s="554" t="s">
        <v>2478</v>
      </c>
      <c r="H1398" s="554" t="s">
        <v>2253</v>
      </c>
      <c r="J1398" s="554" t="s">
        <v>1101</v>
      </c>
      <c r="K1398" s="554" t="s">
        <v>390</v>
      </c>
      <c r="L1398" s="554" t="s">
        <v>6555</v>
      </c>
      <c r="M1398" s="554" t="s">
        <v>6735</v>
      </c>
    </row>
    <row r="1399" spans="1:13" x14ac:dyDescent="0.35">
      <c r="A1399" s="554" t="s">
        <v>6072</v>
      </c>
      <c r="B1399" s="554" t="s">
        <v>2260</v>
      </c>
      <c r="C1399" s="554" t="s">
        <v>395</v>
      </c>
      <c r="D1399" s="554" t="s">
        <v>1100</v>
      </c>
      <c r="E1399" s="554" t="s">
        <v>61</v>
      </c>
      <c r="F1399" s="554">
        <v>1</v>
      </c>
      <c r="G1399" s="554" t="s">
        <v>1797</v>
      </c>
      <c r="H1399" s="554" t="s">
        <v>2257</v>
      </c>
      <c r="J1399" s="554" t="s">
        <v>1101</v>
      </c>
      <c r="K1399" s="554" t="s">
        <v>394</v>
      </c>
      <c r="L1399" s="554" t="s">
        <v>6556</v>
      </c>
      <c r="M1399" s="554" t="s">
        <v>6735</v>
      </c>
    </row>
    <row r="1400" spans="1:13" x14ac:dyDescent="0.35">
      <c r="A1400" s="554" t="s">
        <v>6072</v>
      </c>
      <c r="B1400" s="554" t="s">
        <v>2263</v>
      </c>
      <c r="C1400" s="554" t="s">
        <v>393</v>
      </c>
      <c r="D1400" s="554" t="s">
        <v>1100</v>
      </c>
      <c r="E1400" s="554" t="s">
        <v>61</v>
      </c>
      <c r="F1400" s="554">
        <v>1</v>
      </c>
      <c r="G1400" s="554" t="s">
        <v>1797</v>
      </c>
      <c r="H1400" s="554" t="s">
        <v>2261</v>
      </c>
      <c r="J1400" s="554" t="s">
        <v>1101</v>
      </c>
      <c r="K1400" s="554" t="s">
        <v>392</v>
      </c>
      <c r="L1400" s="554" t="s">
        <v>6557</v>
      </c>
      <c r="M1400" s="554" t="s">
        <v>6735</v>
      </c>
    </row>
    <row r="1401" spans="1:13" x14ac:dyDescent="0.35">
      <c r="A1401" s="554" t="s">
        <v>6072</v>
      </c>
      <c r="B1401" s="554" t="s">
        <v>2264</v>
      </c>
      <c r="C1401" s="554" t="s">
        <v>400</v>
      </c>
      <c r="D1401" s="554" t="s">
        <v>1100</v>
      </c>
      <c r="E1401" s="554" t="s">
        <v>61</v>
      </c>
      <c r="F1401" s="554">
        <v>1</v>
      </c>
      <c r="G1401" s="554" t="s">
        <v>1797</v>
      </c>
      <c r="H1401" s="554" t="s">
        <v>2261</v>
      </c>
      <c r="J1401" s="554" t="s">
        <v>1101</v>
      </c>
      <c r="K1401" s="554" t="s">
        <v>399</v>
      </c>
      <c r="L1401" s="554" t="s">
        <v>6558</v>
      </c>
      <c r="M1401" s="554" t="s">
        <v>6735</v>
      </c>
    </row>
    <row r="1402" spans="1:13" x14ac:dyDescent="0.35">
      <c r="A1402" s="554" t="s">
        <v>6072</v>
      </c>
      <c r="B1402" s="554" t="s">
        <v>2265</v>
      </c>
      <c r="C1402" s="554" t="s">
        <v>402</v>
      </c>
      <c r="D1402" s="554" t="s">
        <v>1100</v>
      </c>
      <c r="E1402" s="554" t="s">
        <v>61</v>
      </c>
      <c r="F1402" s="554">
        <v>1</v>
      </c>
      <c r="G1402" s="554" t="s">
        <v>1797</v>
      </c>
      <c r="H1402" s="554" t="s">
        <v>2261</v>
      </c>
      <c r="J1402" s="554" t="s">
        <v>1101</v>
      </c>
      <c r="K1402" s="554" t="s">
        <v>401</v>
      </c>
      <c r="L1402" s="554" t="s">
        <v>6559</v>
      </c>
      <c r="M1402" s="554" t="s">
        <v>6735</v>
      </c>
    </row>
    <row r="1403" spans="1:13" x14ac:dyDescent="0.35">
      <c r="A1403" s="554" t="s">
        <v>6072</v>
      </c>
      <c r="B1403" s="554" t="s">
        <v>2266</v>
      </c>
      <c r="C1403" s="554" t="s">
        <v>397</v>
      </c>
      <c r="D1403" s="554" t="s">
        <v>1100</v>
      </c>
      <c r="E1403" s="554" t="s">
        <v>61</v>
      </c>
      <c r="F1403" s="554">
        <v>1</v>
      </c>
      <c r="G1403" s="554" t="s">
        <v>1797</v>
      </c>
      <c r="H1403" s="554" t="s">
        <v>2261</v>
      </c>
      <c r="J1403" s="554" t="s">
        <v>1101</v>
      </c>
      <c r="K1403" s="554" t="s">
        <v>396</v>
      </c>
      <c r="L1403" s="554" t="s">
        <v>6560</v>
      </c>
      <c r="M1403" s="554" t="s">
        <v>6735</v>
      </c>
    </row>
    <row r="1404" spans="1:13" x14ac:dyDescent="0.35">
      <c r="A1404" s="554" t="s">
        <v>6072</v>
      </c>
      <c r="B1404" s="554" t="s">
        <v>4413</v>
      </c>
      <c r="C1404" s="554" t="s">
        <v>3024</v>
      </c>
      <c r="D1404" s="554" t="s">
        <v>1100</v>
      </c>
      <c r="E1404" s="554" t="s">
        <v>61</v>
      </c>
      <c r="F1404" s="554">
        <v>1</v>
      </c>
      <c r="G1404" s="554" t="s">
        <v>1342</v>
      </c>
      <c r="H1404" s="554">
        <v>49000</v>
      </c>
      <c r="J1404" s="554" t="s">
        <v>1101</v>
      </c>
      <c r="K1404" s="554" t="s">
        <v>4425</v>
      </c>
      <c r="L1404" s="554" t="s">
        <v>6562</v>
      </c>
      <c r="M1404" s="554" t="s">
        <v>6735</v>
      </c>
    </row>
    <row r="1405" spans="1:13" x14ac:dyDescent="0.35">
      <c r="A1405" s="554" t="s">
        <v>6072</v>
      </c>
      <c r="B1405" s="554" t="s">
        <v>2101</v>
      </c>
      <c r="C1405" s="554" t="s">
        <v>282</v>
      </c>
      <c r="D1405" s="554" t="s">
        <v>1100</v>
      </c>
      <c r="E1405" s="554" t="s">
        <v>61</v>
      </c>
      <c r="F1405" s="554">
        <v>1</v>
      </c>
      <c r="G1405" s="554" t="s">
        <v>1342</v>
      </c>
      <c r="H1405" s="554" t="s">
        <v>2098</v>
      </c>
      <c r="J1405" s="554" t="s">
        <v>1101</v>
      </c>
      <c r="K1405" s="554" t="s">
        <v>281</v>
      </c>
      <c r="L1405" s="554" t="s">
        <v>6565</v>
      </c>
      <c r="M1405" s="554" t="s">
        <v>6735</v>
      </c>
    </row>
    <row r="1406" spans="1:13" x14ac:dyDescent="0.35">
      <c r="A1406" s="554" t="s">
        <v>6072</v>
      </c>
      <c r="B1406" s="554" t="s">
        <v>2101</v>
      </c>
      <c r="C1406" s="554" t="s">
        <v>282</v>
      </c>
      <c r="D1406" s="554" t="s">
        <v>1100</v>
      </c>
      <c r="E1406" s="554" t="s">
        <v>61</v>
      </c>
      <c r="F1406" s="554">
        <v>2</v>
      </c>
      <c r="G1406" s="554" t="s">
        <v>1343</v>
      </c>
      <c r="H1406" s="554" t="s">
        <v>1344</v>
      </c>
      <c r="J1406" s="554" t="s">
        <v>1101</v>
      </c>
      <c r="K1406" s="554" t="s">
        <v>281</v>
      </c>
      <c r="L1406" s="554" t="s">
        <v>6565</v>
      </c>
      <c r="M1406" s="554" t="s">
        <v>6735</v>
      </c>
    </row>
    <row r="1407" spans="1:13" x14ac:dyDescent="0.35">
      <c r="A1407" s="554" t="s">
        <v>6072</v>
      </c>
      <c r="B1407" s="554" t="s">
        <v>2102</v>
      </c>
      <c r="C1407" s="554" t="s">
        <v>290</v>
      </c>
      <c r="D1407" s="554" t="s">
        <v>1100</v>
      </c>
      <c r="E1407" s="554" t="s">
        <v>61</v>
      </c>
      <c r="F1407" s="554">
        <v>1</v>
      </c>
      <c r="G1407" s="554" t="s">
        <v>1342</v>
      </c>
      <c r="H1407" s="554" t="s">
        <v>2098</v>
      </c>
      <c r="J1407" s="554" t="s">
        <v>1101</v>
      </c>
      <c r="K1407" s="554" t="s">
        <v>289</v>
      </c>
      <c r="L1407" s="554" t="s">
        <v>6566</v>
      </c>
      <c r="M1407" s="554" t="s">
        <v>6735</v>
      </c>
    </row>
    <row r="1408" spans="1:13" x14ac:dyDescent="0.35">
      <c r="A1408" s="554" t="s">
        <v>6072</v>
      </c>
      <c r="B1408" s="554" t="s">
        <v>2102</v>
      </c>
      <c r="C1408" s="554" t="s">
        <v>290</v>
      </c>
      <c r="D1408" s="554" t="s">
        <v>1100</v>
      </c>
      <c r="E1408" s="554" t="s">
        <v>61</v>
      </c>
      <c r="F1408" s="554">
        <v>2</v>
      </c>
      <c r="G1408" s="554" t="s">
        <v>1343</v>
      </c>
      <c r="H1408" s="554" t="s">
        <v>1344</v>
      </c>
      <c r="J1408" s="554" t="s">
        <v>1101</v>
      </c>
      <c r="K1408" s="554" t="s">
        <v>289</v>
      </c>
      <c r="L1408" s="554" t="s">
        <v>6566</v>
      </c>
      <c r="M1408" s="554" t="s">
        <v>6735</v>
      </c>
    </row>
    <row r="1409" spans="1:13" x14ac:dyDescent="0.35">
      <c r="A1409" s="554" t="s">
        <v>6072</v>
      </c>
      <c r="B1409" s="554" t="s">
        <v>2103</v>
      </c>
      <c r="C1409" s="554" t="s">
        <v>292</v>
      </c>
      <c r="D1409" s="554" t="s">
        <v>1100</v>
      </c>
      <c r="E1409" s="554" t="s">
        <v>61</v>
      </c>
      <c r="F1409" s="554">
        <v>1</v>
      </c>
      <c r="G1409" s="554" t="s">
        <v>1342</v>
      </c>
      <c r="H1409" s="554" t="s">
        <v>2098</v>
      </c>
      <c r="J1409" s="554" t="s">
        <v>1101</v>
      </c>
      <c r="K1409" s="554" t="s">
        <v>291</v>
      </c>
      <c r="L1409" s="554" t="s">
        <v>6567</v>
      </c>
      <c r="M1409" s="554" t="s">
        <v>6735</v>
      </c>
    </row>
    <row r="1410" spans="1:13" x14ac:dyDescent="0.35">
      <c r="A1410" s="554" t="s">
        <v>6072</v>
      </c>
      <c r="B1410" s="554" t="s">
        <v>2103</v>
      </c>
      <c r="C1410" s="554" t="s">
        <v>292</v>
      </c>
      <c r="D1410" s="554" t="s">
        <v>1100</v>
      </c>
      <c r="E1410" s="554" t="s">
        <v>61</v>
      </c>
      <c r="F1410" s="554">
        <v>2</v>
      </c>
      <c r="G1410" s="554" t="s">
        <v>1343</v>
      </c>
      <c r="H1410" s="554" t="s">
        <v>1344</v>
      </c>
      <c r="J1410" s="554" t="s">
        <v>1101</v>
      </c>
      <c r="K1410" s="554" t="s">
        <v>291</v>
      </c>
      <c r="L1410" s="554" t="s">
        <v>6567</v>
      </c>
      <c r="M1410" s="554" t="s">
        <v>6735</v>
      </c>
    </row>
    <row r="1411" spans="1:13" x14ac:dyDescent="0.35">
      <c r="A1411" s="554" t="s">
        <v>6072</v>
      </c>
      <c r="B1411" s="554" t="s">
        <v>2109</v>
      </c>
      <c r="C1411" s="554" t="s">
        <v>288</v>
      </c>
      <c r="E1411" s="554" t="s">
        <v>61</v>
      </c>
      <c r="F1411" s="554">
        <v>1</v>
      </c>
      <c r="G1411" s="554" t="s">
        <v>1342</v>
      </c>
      <c r="H1411" s="554" t="s">
        <v>2107</v>
      </c>
      <c r="J1411" s="554" t="s">
        <v>1101</v>
      </c>
      <c r="K1411" s="554" t="s">
        <v>287</v>
      </c>
      <c r="L1411" s="554" t="s">
        <v>1100</v>
      </c>
      <c r="M1411" s="554" t="s">
        <v>6735</v>
      </c>
    </row>
    <row r="1412" spans="1:13" x14ac:dyDescent="0.35">
      <c r="A1412" s="554" t="s">
        <v>6072</v>
      </c>
      <c r="B1412" s="554" t="s">
        <v>2109</v>
      </c>
      <c r="E1412" s="554" t="s">
        <v>61</v>
      </c>
      <c r="F1412" s="554">
        <v>2</v>
      </c>
      <c r="G1412" s="554" t="s">
        <v>1343</v>
      </c>
      <c r="H1412" s="554" t="s">
        <v>1344</v>
      </c>
      <c r="J1412" s="554" t="s">
        <v>1101</v>
      </c>
      <c r="K1412" s="554" t="s">
        <v>287</v>
      </c>
      <c r="L1412" s="554" t="s">
        <v>1100</v>
      </c>
      <c r="M1412" s="554" t="s">
        <v>6735</v>
      </c>
    </row>
    <row r="1413" spans="1:13" x14ac:dyDescent="0.35">
      <c r="A1413" s="554" t="s">
        <v>6072</v>
      </c>
      <c r="B1413" s="554" t="s">
        <v>2104</v>
      </c>
      <c r="C1413" s="554" t="s">
        <v>2479</v>
      </c>
      <c r="D1413" s="554" t="s">
        <v>1100</v>
      </c>
      <c r="E1413" s="554" t="s">
        <v>61</v>
      </c>
      <c r="F1413" s="554">
        <v>1</v>
      </c>
      <c r="G1413" s="554" t="s">
        <v>1342</v>
      </c>
      <c r="H1413" s="554" t="s">
        <v>2098</v>
      </c>
      <c r="J1413" s="554" t="s">
        <v>1101</v>
      </c>
      <c r="K1413" s="554" t="s">
        <v>283</v>
      </c>
      <c r="L1413" s="554" t="s">
        <v>6569</v>
      </c>
      <c r="M1413" s="554" t="s">
        <v>6735</v>
      </c>
    </row>
    <row r="1414" spans="1:13" x14ac:dyDescent="0.35">
      <c r="A1414" s="554" t="s">
        <v>6072</v>
      </c>
      <c r="B1414" s="554" t="s">
        <v>2104</v>
      </c>
      <c r="C1414" s="554" t="s">
        <v>2480</v>
      </c>
      <c r="D1414" s="554" t="s">
        <v>1100</v>
      </c>
      <c r="E1414" s="554" t="s">
        <v>61</v>
      </c>
      <c r="F1414" s="554">
        <v>2</v>
      </c>
      <c r="G1414" s="554" t="s">
        <v>1343</v>
      </c>
      <c r="H1414" s="554" t="s">
        <v>1344</v>
      </c>
      <c r="J1414" s="554" t="s">
        <v>1101</v>
      </c>
      <c r="K1414" s="554" t="s">
        <v>283</v>
      </c>
      <c r="L1414" s="554" t="s">
        <v>6569</v>
      </c>
      <c r="M1414" s="554" t="s">
        <v>6735</v>
      </c>
    </row>
    <row r="1415" spans="1:13" x14ac:dyDescent="0.35">
      <c r="A1415" s="554" t="s">
        <v>6072</v>
      </c>
      <c r="B1415" s="554" t="s">
        <v>2105</v>
      </c>
      <c r="C1415" s="554" t="s">
        <v>295</v>
      </c>
      <c r="D1415" s="554" t="s">
        <v>1100</v>
      </c>
      <c r="E1415" s="554" t="s">
        <v>61</v>
      </c>
      <c r="F1415" s="554">
        <v>1</v>
      </c>
      <c r="G1415" s="554" t="s">
        <v>1342</v>
      </c>
      <c r="H1415" s="554" t="s">
        <v>2098</v>
      </c>
      <c r="J1415" s="554" t="s">
        <v>1101</v>
      </c>
      <c r="K1415" s="554" t="s">
        <v>294</v>
      </c>
      <c r="L1415" s="554" t="s">
        <v>6570</v>
      </c>
      <c r="M1415" s="554" t="s">
        <v>6735</v>
      </c>
    </row>
    <row r="1416" spans="1:13" x14ac:dyDescent="0.35">
      <c r="A1416" s="554" t="s">
        <v>6072</v>
      </c>
      <c r="B1416" s="554" t="s">
        <v>2105</v>
      </c>
      <c r="C1416" s="554" t="s">
        <v>2481</v>
      </c>
      <c r="D1416" s="554" t="s">
        <v>1100</v>
      </c>
      <c r="E1416" s="554" t="s">
        <v>61</v>
      </c>
      <c r="F1416" s="554">
        <v>2</v>
      </c>
      <c r="G1416" s="554" t="s">
        <v>1343</v>
      </c>
      <c r="H1416" s="554" t="s">
        <v>1344</v>
      </c>
      <c r="J1416" s="554" t="s">
        <v>1101</v>
      </c>
      <c r="K1416" s="554" t="s">
        <v>294</v>
      </c>
      <c r="L1416" s="554" t="s">
        <v>6570</v>
      </c>
      <c r="M1416" s="554" t="s">
        <v>6735</v>
      </c>
    </row>
    <row r="1417" spans="1:13" x14ac:dyDescent="0.35">
      <c r="A1417" s="554" t="s">
        <v>6072</v>
      </c>
      <c r="B1417" s="554" t="s">
        <v>2106</v>
      </c>
      <c r="C1417" s="554" t="s">
        <v>298</v>
      </c>
      <c r="D1417" s="554" t="s">
        <v>1100</v>
      </c>
      <c r="E1417" s="554" t="s">
        <v>61</v>
      </c>
      <c r="F1417" s="554">
        <v>1</v>
      </c>
      <c r="G1417" s="554" t="s">
        <v>1342</v>
      </c>
      <c r="H1417" s="554" t="s">
        <v>2098</v>
      </c>
      <c r="J1417" s="554" t="s">
        <v>1101</v>
      </c>
      <c r="K1417" s="554" t="s">
        <v>297</v>
      </c>
      <c r="L1417" s="554" t="s">
        <v>6572</v>
      </c>
      <c r="M1417" s="554" t="s">
        <v>6735</v>
      </c>
    </row>
    <row r="1418" spans="1:13" x14ac:dyDescent="0.35">
      <c r="A1418" s="554" t="s">
        <v>6072</v>
      </c>
      <c r="B1418" s="554" t="s">
        <v>2106</v>
      </c>
      <c r="C1418" s="554" t="s">
        <v>298</v>
      </c>
      <c r="D1418" s="554" t="s">
        <v>1100</v>
      </c>
      <c r="E1418" s="554" t="s">
        <v>61</v>
      </c>
      <c r="F1418" s="554">
        <v>2</v>
      </c>
      <c r="G1418" s="554" t="s">
        <v>1343</v>
      </c>
      <c r="H1418" s="554" t="s">
        <v>1344</v>
      </c>
      <c r="J1418" s="554" t="s">
        <v>1101</v>
      </c>
      <c r="K1418" s="554" t="s">
        <v>297</v>
      </c>
      <c r="L1418" s="554" t="s">
        <v>6572</v>
      </c>
      <c r="M1418" s="554" t="s">
        <v>6735</v>
      </c>
    </row>
    <row r="1419" spans="1:13" x14ac:dyDescent="0.35">
      <c r="A1419" s="554" t="s">
        <v>6072</v>
      </c>
      <c r="B1419" s="554" t="s">
        <v>2236</v>
      </c>
      <c r="C1419" s="554" t="s">
        <v>310</v>
      </c>
      <c r="D1419" s="554" t="s">
        <v>1100</v>
      </c>
      <c r="E1419" s="554" t="s">
        <v>61</v>
      </c>
      <c r="F1419" s="554">
        <v>1</v>
      </c>
      <c r="G1419" s="554" t="s">
        <v>1342</v>
      </c>
      <c r="H1419" s="554" t="s">
        <v>1232</v>
      </c>
      <c r="J1419" s="554" t="s">
        <v>1101</v>
      </c>
      <c r="K1419" s="554" t="s">
        <v>309</v>
      </c>
      <c r="L1419" s="554" t="s">
        <v>6574</v>
      </c>
      <c r="M1419" s="554" t="s">
        <v>6735</v>
      </c>
    </row>
    <row r="1420" spans="1:13" x14ac:dyDescent="0.35">
      <c r="A1420" s="554" t="s">
        <v>6072</v>
      </c>
      <c r="B1420" s="554" t="s">
        <v>2236</v>
      </c>
      <c r="C1420" s="554" t="s">
        <v>310</v>
      </c>
      <c r="D1420" s="554" t="s">
        <v>1100</v>
      </c>
      <c r="E1420" s="554" t="s">
        <v>61</v>
      </c>
      <c r="F1420" s="554">
        <v>2</v>
      </c>
      <c r="G1420" s="554" t="s">
        <v>1343</v>
      </c>
      <c r="H1420" s="554" t="s">
        <v>1344</v>
      </c>
      <c r="J1420" s="554" t="s">
        <v>1101</v>
      </c>
      <c r="K1420" s="554" t="s">
        <v>309</v>
      </c>
      <c r="L1420" s="554" t="s">
        <v>6574</v>
      </c>
      <c r="M1420" s="554" t="s">
        <v>6735</v>
      </c>
    </row>
    <row r="1421" spans="1:13" x14ac:dyDescent="0.35">
      <c r="A1421" s="554" t="s">
        <v>6072</v>
      </c>
      <c r="B1421" s="554" t="s">
        <v>2482</v>
      </c>
      <c r="C1421" s="554" t="s">
        <v>286</v>
      </c>
      <c r="D1421" s="554" t="s">
        <v>1100</v>
      </c>
      <c r="E1421" s="554" t="s">
        <v>61</v>
      </c>
      <c r="F1421" s="554">
        <v>1</v>
      </c>
      <c r="G1421" s="554" t="s">
        <v>1342</v>
      </c>
      <c r="H1421" s="554" t="s">
        <v>1317</v>
      </c>
      <c r="J1421" s="554" t="s">
        <v>1101</v>
      </c>
      <c r="K1421" s="554" t="s">
        <v>285</v>
      </c>
      <c r="L1421" s="554" t="s">
        <v>2658</v>
      </c>
      <c r="M1421" s="554" t="s">
        <v>6735</v>
      </c>
    </row>
    <row r="1422" spans="1:13" x14ac:dyDescent="0.35">
      <c r="A1422" s="554" t="s">
        <v>6072</v>
      </c>
      <c r="B1422" s="554" t="s">
        <v>2482</v>
      </c>
      <c r="C1422" s="554" t="s">
        <v>286</v>
      </c>
      <c r="D1422" s="554" t="s">
        <v>1100</v>
      </c>
      <c r="E1422" s="554" t="s">
        <v>61</v>
      </c>
      <c r="F1422" s="554">
        <v>2</v>
      </c>
      <c r="G1422" s="554" t="s">
        <v>1343</v>
      </c>
      <c r="H1422" s="554" t="s">
        <v>1344</v>
      </c>
      <c r="J1422" s="554" t="s">
        <v>1101</v>
      </c>
      <c r="K1422" s="554" t="s">
        <v>285</v>
      </c>
      <c r="L1422" s="554" t="s">
        <v>2658</v>
      </c>
      <c r="M1422" s="554" t="s">
        <v>6735</v>
      </c>
    </row>
    <row r="1423" spans="1:13" x14ac:dyDescent="0.35">
      <c r="A1423" s="554" t="s">
        <v>6072</v>
      </c>
      <c r="B1423" s="554" t="s">
        <v>2237</v>
      </c>
      <c r="C1423" s="554" t="s">
        <v>313</v>
      </c>
      <c r="D1423" s="554" t="s">
        <v>1100</v>
      </c>
      <c r="E1423" s="554" t="s">
        <v>61</v>
      </c>
      <c r="F1423" s="554">
        <v>1</v>
      </c>
      <c r="G1423" s="554" t="s">
        <v>1797</v>
      </c>
      <c r="H1423" s="554" t="s">
        <v>1232</v>
      </c>
      <c r="J1423" s="554" t="s">
        <v>1101</v>
      </c>
      <c r="K1423" s="554" t="s">
        <v>312</v>
      </c>
      <c r="L1423" s="554" t="s">
        <v>6577</v>
      </c>
      <c r="M1423" s="554" t="s">
        <v>6735</v>
      </c>
    </row>
    <row r="1424" spans="1:13" x14ac:dyDescent="0.35">
      <c r="A1424" s="554" t="s">
        <v>6072</v>
      </c>
      <c r="B1424" s="554" t="s">
        <v>2238</v>
      </c>
      <c r="C1424" s="554" t="s">
        <v>307</v>
      </c>
      <c r="D1424" s="554" t="s">
        <v>1100</v>
      </c>
      <c r="E1424" s="554" t="s">
        <v>61</v>
      </c>
      <c r="F1424" s="554">
        <v>1</v>
      </c>
      <c r="G1424" s="554" t="s">
        <v>1797</v>
      </c>
      <c r="H1424" s="554" t="s">
        <v>1232</v>
      </c>
      <c r="J1424" s="554" t="s">
        <v>1101</v>
      </c>
      <c r="K1424" s="554" t="s">
        <v>306</v>
      </c>
      <c r="L1424" s="554" t="s">
        <v>6578</v>
      </c>
      <c r="M1424" s="554" t="s">
        <v>6735</v>
      </c>
    </row>
    <row r="1425" spans="1:13" x14ac:dyDescent="0.35">
      <c r="A1425" s="554" t="s">
        <v>6072</v>
      </c>
      <c r="B1425" s="554" t="s">
        <v>2085</v>
      </c>
      <c r="C1425" s="554" t="s">
        <v>301</v>
      </c>
      <c r="D1425" s="554" t="s">
        <v>1100</v>
      </c>
      <c r="E1425" s="554" t="s">
        <v>61</v>
      </c>
      <c r="F1425" s="554">
        <v>1</v>
      </c>
      <c r="G1425" s="554" t="s">
        <v>1342</v>
      </c>
      <c r="H1425" s="554" t="s">
        <v>2083</v>
      </c>
      <c r="J1425" s="554" t="s">
        <v>1101</v>
      </c>
      <c r="K1425" s="554" t="s">
        <v>300</v>
      </c>
      <c r="L1425" s="554" t="s">
        <v>6579</v>
      </c>
      <c r="M1425" s="554" t="s">
        <v>6735</v>
      </c>
    </row>
    <row r="1426" spans="1:13" x14ac:dyDescent="0.35">
      <c r="A1426" s="554" t="s">
        <v>6072</v>
      </c>
      <c r="B1426" s="554" t="s">
        <v>2085</v>
      </c>
      <c r="C1426" s="554" t="s">
        <v>301</v>
      </c>
      <c r="D1426" s="554" t="s">
        <v>1100</v>
      </c>
      <c r="E1426" s="554" t="s">
        <v>61</v>
      </c>
      <c r="F1426" s="554">
        <v>2</v>
      </c>
      <c r="G1426" s="554" t="s">
        <v>1343</v>
      </c>
      <c r="H1426" s="554" t="s">
        <v>1344</v>
      </c>
      <c r="J1426" s="554" t="s">
        <v>1101</v>
      </c>
      <c r="K1426" s="554" t="s">
        <v>300</v>
      </c>
      <c r="L1426" s="554" t="s">
        <v>6579</v>
      </c>
      <c r="M1426" s="554" t="s">
        <v>6735</v>
      </c>
    </row>
    <row r="1427" spans="1:13" x14ac:dyDescent="0.35">
      <c r="A1427" s="554" t="s">
        <v>6072</v>
      </c>
      <c r="B1427" s="554" t="s">
        <v>2483</v>
      </c>
      <c r="C1427" s="554" t="s">
        <v>231</v>
      </c>
      <c r="D1427" s="554" t="s">
        <v>1100</v>
      </c>
      <c r="E1427" s="554" t="s">
        <v>61</v>
      </c>
      <c r="F1427" s="554">
        <v>1</v>
      </c>
      <c r="G1427" s="554" t="s">
        <v>1342</v>
      </c>
      <c r="H1427" s="554" t="s">
        <v>1317</v>
      </c>
      <c r="J1427" s="554" t="s">
        <v>1101</v>
      </c>
      <c r="K1427" s="554" t="s">
        <v>230</v>
      </c>
      <c r="L1427" s="554" t="s">
        <v>6581</v>
      </c>
      <c r="M1427" s="554" t="s">
        <v>6735</v>
      </c>
    </row>
    <row r="1428" spans="1:13" x14ac:dyDescent="0.35">
      <c r="A1428" s="554" t="s">
        <v>6072</v>
      </c>
      <c r="B1428" s="554" t="s">
        <v>2483</v>
      </c>
      <c r="C1428" s="554" t="s">
        <v>231</v>
      </c>
      <c r="D1428" s="554" t="s">
        <v>1100</v>
      </c>
      <c r="E1428" s="554" t="s">
        <v>61</v>
      </c>
      <c r="F1428" s="554">
        <v>2</v>
      </c>
      <c r="G1428" s="554" t="s">
        <v>1343</v>
      </c>
      <c r="H1428" s="554" t="s">
        <v>1344</v>
      </c>
      <c r="J1428" s="554" t="s">
        <v>1101</v>
      </c>
      <c r="K1428" s="554" t="s">
        <v>230</v>
      </c>
      <c r="L1428" s="554" t="s">
        <v>6581</v>
      </c>
      <c r="M1428" s="554" t="s">
        <v>6735</v>
      </c>
    </row>
    <row r="1429" spans="1:13" x14ac:dyDescent="0.35">
      <c r="A1429" s="554" t="s">
        <v>6072</v>
      </c>
      <c r="B1429" s="554" t="s">
        <v>4416</v>
      </c>
      <c r="C1429" s="554" t="s">
        <v>231</v>
      </c>
      <c r="D1429" s="554" t="s">
        <v>1100</v>
      </c>
      <c r="E1429" s="554" t="s">
        <v>61</v>
      </c>
      <c r="F1429" s="554">
        <v>1</v>
      </c>
      <c r="G1429" s="554" t="s">
        <v>1342</v>
      </c>
      <c r="H1429" s="554">
        <v>49999</v>
      </c>
      <c r="J1429" s="554" t="s">
        <v>1101</v>
      </c>
      <c r="K1429" s="554" t="s">
        <v>4426</v>
      </c>
      <c r="L1429" s="554" t="s">
        <v>6583</v>
      </c>
      <c r="M1429" s="554" t="s">
        <v>6735</v>
      </c>
    </row>
    <row r="1430" spans="1:13" x14ac:dyDescent="0.35">
      <c r="A1430" s="554" t="s">
        <v>6072</v>
      </c>
      <c r="B1430" s="554" t="s">
        <v>4416</v>
      </c>
      <c r="C1430" s="554" t="s">
        <v>231</v>
      </c>
      <c r="D1430" s="554" t="s">
        <v>1100</v>
      </c>
      <c r="E1430" s="554" t="s">
        <v>61</v>
      </c>
      <c r="F1430" s="554">
        <v>2</v>
      </c>
      <c r="G1430" s="554" t="s">
        <v>1343</v>
      </c>
      <c r="H1430" s="554" t="s">
        <v>1344</v>
      </c>
      <c r="J1430" s="554" t="s">
        <v>1101</v>
      </c>
      <c r="K1430" s="554" t="s">
        <v>4426</v>
      </c>
      <c r="L1430" s="554" t="s">
        <v>6583</v>
      </c>
      <c r="M1430" s="554" t="s">
        <v>6735</v>
      </c>
    </row>
    <row r="1431" spans="1:13" x14ac:dyDescent="0.35">
      <c r="A1431" s="554" t="s">
        <v>6072</v>
      </c>
      <c r="B1431" s="554" t="s">
        <v>1348</v>
      </c>
      <c r="C1431" s="554" t="s">
        <v>2484</v>
      </c>
      <c r="D1431" s="554" t="s">
        <v>1100</v>
      </c>
      <c r="E1431" s="554" t="s">
        <v>61</v>
      </c>
      <c r="F1431" s="554">
        <v>1</v>
      </c>
      <c r="G1431" s="554" t="s">
        <v>1347</v>
      </c>
      <c r="H1431" s="554" t="s">
        <v>1356</v>
      </c>
      <c r="I1431" s="554" t="s">
        <v>1361</v>
      </c>
      <c r="J1431" s="554" t="s">
        <v>1101</v>
      </c>
      <c r="K1431" s="554" t="s">
        <v>1100</v>
      </c>
      <c r="L1431" s="554" t="s">
        <v>2658</v>
      </c>
      <c r="M1431" s="554" t="s">
        <v>6735</v>
      </c>
    </row>
    <row r="1432" spans="1:13" x14ac:dyDescent="0.35">
      <c r="A1432" s="554" t="s">
        <v>6072</v>
      </c>
      <c r="B1432" s="554" t="s">
        <v>1374</v>
      </c>
      <c r="C1432" s="554" t="s">
        <v>2486</v>
      </c>
      <c r="D1432" s="554" t="s">
        <v>1100</v>
      </c>
      <c r="E1432" s="554" t="s">
        <v>61</v>
      </c>
      <c r="F1432" s="554">
        <v>1</v>
      </c>
      <c r="G1432" s="554" t="s">
        <v>1347</v>
      </c>
      <c r="H1432" s="554" t="s">
        <v>1372</v>
      </c>
      <c r="J1432" s="554" t="s">
        <v>1101</v>
      </c>
      <c r="K1432" s="554" t="s">
        <v>1100</v>
      </c>
      <c r="L1432" s="554" t="s">
        <v>2658</v>
      </c>
      <c r="M1432" s="554" t="s">
        <v>6735</v>
      </c>
    </row>
    <row r="1433" spans="1:13" x14ac:dyDescent="0.35">
      <c r="A1433" s="554" t="s">
        <v>6072</v>
      </c>
      <c r="B1433" s="554" t="s">
        <v>1380</v>
      </c>
      <c r="C1433" s="554" t="s">
        <v>2487</v>
      </c>
      <c r="D1433" s="554" t="s">
        <v>1100</v>
      </c>
      <c r="E1433" s="554" t="s">
        <v>61</v>
      </c>
      <c r="F1433" s="554">
        <v>1</v>
      </c>
      <c r="G1433" s="554" t="s">
        <v>1347</v>
      </c>
      <c r="H1433" s="554" t="s">
        <v>1378</v>
      </c>
      <c r="J1433" s="554" t="s">
        <v>6061</v>
      </c>
      <c r="K1433" s="554" t="s">
        <v>1100</v>
      </c>
      <c r="L1433" s="554" t="s">
        <v>2658</v>
      </c>
      <c r="M1433" s="554" t="s">
        <v>6735</v>
      </c>
    </row>
    <row r="1434" spans="1:13" x14ac:dyDescent="0.35">
      <c r="A1434" s="554" t="s">
        <v>6072</v>
      </c>
      <c r="B1434" s="554" t="s">
        <v>1407</v>
      </c>
      <c r="C1434" s="554" t="s">
        <v>2488</v>
      </c>
      <c r="D1434" s="554" t="s">
        <v>1100</v>
      </c>
      <c r="E1434" s="554" t="s">
        <v>61</v>
      </c>
      <c r="F1434" s="554">
        <v>1</v>
      </c>
      <c r="G1434" s="554" t="s">
        <v>1347</v>
      </c>
      <c r="H1434" s="554" t="s">
        <v>2489</v>
      </c>
      <c r="J1434" s="554" t="s">
        <v>1101</v>
      </c>
      <c r="K1434" s="554" t="s">
        <v>1100</v>
      </c>
      <c r="L1434" s="554" t="s">
        <v>2658</v>
      </c>
      <c r="M1434" s="554" t="s">
        <v>6737</v>
      </c>
    </row>
    <row r="1435" spans="1:13" x14ac:dyDescent="0.35">
      <c r="A1435" s="554" t="s">
        <v>6072</v>
      </c>
      <c r="B1435" s="554" t="s">
        <v>1504</v>
      </c>
      <c r="C1435" s="554" t="s">
        <v>2490</v>
      </c>
      <c r="D1435" s="554" t="s">
        <v>1100</v>
      </c>
      <c r="E1435" s="554" t="s">
        <v>61</v>
      </c>
      <c r="F1435" s="554">
        <v>1</v>
      </c>
      <c r="G1435" s="554" t="s">
        <v>1347</v>
      </c>
      <c r="H1435" s="554" t="s">
        <v>6739</v>
      </c>
      <c r="I1435" s="554" t="s">
        <v>1855</v>
      </c>
      <c r="J1435" s="554" t="s">
        <v>1101</v>
      </c>
      <c r="K1435" s="554" t="s">
        <v>1100</v>
      </c>
      <c r="L1435" s="554" t="s">
        <v>2658</v>
      </c>
      <c r="M1435" s="554" t="s">
        <v>6737</v>
      </c>
    </row>
    <row r="1436" spans="1:13" x14ac:dyDescent="0.35">
      <c r="A1436" s="554" t="s">
        <v>6072</v>
      </c>
      <c r="B1436" s="554" t="s">
        <v>1601</v>
      </c>
      <c r="C1436" s="554" t="s">
        <v>2492</v>
      </c>
      <c r="D1436" s="554" t="s">
        <v>1100</v>
      </c>
      <c r="E1436" s="554" t="s">
        <v>61</v>
      </c>
      <c r="F1436" s="554">
        <v>1</v>
      </c>
      <c r="G1436" s="554" t="s">
        <v>1347</v>
      </c>
      <c r="H1436" s="554" t="s">
        <v>6740</v>
      </c>
      <c r="I1436" s="554" t="s">
        <v>6741</v>
      </c>
      <c r="J1436" s="554" t="s">
        <v>1101</v>
      </c>
      <c r="K1436" s="554" t="s">
        <v>1100</v>
      </c>
      <c r="L1436" s="554" t="s">
        <v>2658</v>
      </c>
      <c r="M1436" s="554" t="s">
        <v>6737</v>
      </c>
    </row>
    <row r="1437" spans="1:13" x14ac:dyDescent="0.35">
      <c r="A1437" s="554" t="s">
        <v>6072</v>
      </c>
      <c r="B1437" s="554" t="s">
        <v>1675</v>
      </c>
      <c r="C1437" s="554" t="s">
        <v>2494</v>
      </c>
      <c r="D1437" s="554" t="s">
        <v>1100</v>
      </c>
      <c r="E1437" s="554" t="s">
        <v>61</v>
      </c>
      <c r="F1437" s="554">
        <v>1</v>
      </c>
      <c r="G1437" s="554" t="s">
        <v>1347</v>
      </c>
      <c r="H1437" s="554" t="s">
        <v>6742</v>
      </c>
      <c r="I1437" s="554" t="s">
        <v>6743</v>
      </c>
      <c r="J1437" s="554" t="s">
        <v>1101</v>
      </c>
      <c r="K1437" s="554" t="s">
        <v>1100</v>
      </c>
      <c r="L1437" s="554" t="s">
        <v>2658</v>
      </c>
      <c r="M1437" s="554" t="s">
        <v>6737</v>
      </c>
    </row>
    <row r="1438" spans="1:13" x14ac:dyDescent="0.35">
      <c r="A1438" s="554" t="s">
        <v>6072</v>
      </c>
      <c r="B1438" s="554" t="s">
        <v>1691</v>
      </c>
      <c r="C1438" s="554" t="s">
        <v>2496</v>
      </c>
      <c r="D1438" s="554" t="s">
        <v>1100</v>
      </c>
      <c r="E1438" s="554" t="s">
        <v>61</v>
      </c>
      <c r="F1438" s="554">
        <v>1</v>
      </c>
      <c r="G1438" s="554" t="s">
        <v>1347</v>
      </c>
      <c r="H1438" s="554" t="s">
        <v>6744</v>
      </c>
      <c r="I1438" s="554" t="s">
        <v>6745</v>
      </c>
      <c r="J1438" s="554" t="s">
        <v>1101</v>
      </c>
      <c r="K1438" s="554" t="s">
        <v>1100</v>
      </c>
      <c r="L1438" s="554" t="s">
        <v>2658</v>
      </c>
      <c r="M1438" s="554" t="s">
        <v>6737</v>
      </c>
    </row>
    <row r="1439" spans="1:13" x14ac:dyDescent="0.35">
      <c r="A1439" s="554" t="s">
        <v>6072</v>
      </c>
      <c r="B1439" s="554" t="s">
        <v>1703</v>
      </c>
      <c r="C1439" s="554" t="s">
        <v>2498</v>
      </c>
      <c r="D1439" s="554" t="s">
        <v>1100</v>
      </c>
      <c r="E1439" s="554" t="s">
        <v>61</v>
      </c>
      <c r="F1439" s="554">
        <v>1</v>
      </c>
      <c r="G1439" s="554" t="s">
        <v>1347</v>
      </c>
      <c r="H1439" s="554" t="s">
        <v>1863</v>
      </c>
      <c r="J1439" s="554" t="s">
        <v>1101</v>
      </c>
      <c r="K1439" s="554" t="s">
        <v>1100</v>
      </c>
      <c r="L1439" s="554" t="s">
        <v>2658</v>
      </c>
      <c r="M1439" s="554" t="s">
        <v>6737</v>
      </c>
    </row>
    <row r="1440" spans="1:13" x14ac:dyDescent="0.35">
      <c r="A1440" s="554" t="s">
        <v>6072</v>
      </c>
      <c r="B1440" s="554" t="s">
        <v>1713</v>
      </c>
      <c r="C1440" s="554" t="s">
        <v>2499</v>
      </c>
      <c r="D1440" s="554" t="s">
        <v>1100</v>
      </c>
      <c r="E1440" s="554" t="s">
        <v>61</v>
      </c>
      <c r="F1440" s="554">
        <v>1</v>
      </c>
      <c r="G1440" s="554" t="s">
        <v>1347</v>
      </c>
      <c r="H1440" s="554" t="s">
        <v>2500</v>
      </c>
      <c r="J1440" s="554" t="s">
        <v>1101</v>
      </c>
      <c r="K1440" s="554" t="s">
        <v>1100</v>
      </c>
      <c r="L1440" s="554" t="s">
        <v>2658</v>
      </c>
      <c r="M1440" s="554" t="s">
        <v>6737</v>
      </c>
    </row>
    <row r="1441" spans="1:13" x14ac:dyDescent="0.35">
      <c r="A1441" s="554" t="s">
        <v>6072</v>
      </c>
      <c r="B1441" s="554" t="s">
        <v>1732</v>
      </c>
      <c r="C1441" s="554" t="s">
        <v>2501</v>
      </c>
      <c r="D1441" s="554" t="s">
        <v>1100</v>
      </c>
      <c r="E1441" s="554" t="s">
        <v>61</v>
      </c>
      <c r="F1441" s="554">
        <v>1</v>
      </c>
      <c r="G1441" s="554" t="s">
        <v>1347</v>
      </c>
      <c r="H1441" s="554" t="s">
        <v>6746</v>
      </c>
      <c r="I1441" s="554" t="s">
        <v>6747</v>
      </c>
      <c r="J1441" s="554" t="s">
        <v>1101</v>
      </c>
      <c r="K1441" s="554" t="s">
        <v>1100</v>
      </c>
      <c r="L1441" s="554" t="s">
        <v>2658</v>
      </c>
      <c r="M1441" s="554" t="s">
        <v>6737</v>
      </c>
    </row>
    <row r="1442" spans="1:13" x14ac:dyDescent="0.35">
      <c r="A1442" s="554" t="s">
        <v>6072</v>
      </c>
      <c r="B1442" s="554" t="s">
        <v>1754</v>
      </c>
      <c r="C1442" s="554" t="s">
        <v>2503</v>
      </c>
      <c r="D1442" s="554" t="s">
        <v>1100</v>
      </c>
      <c r="E1442" s="554" t="s">
        <v>61</v>
      </c>
      <c r="F1442" s="554">
        <v>1</v>
      </c>
      <c r="G1442" s="554" t="s">
        <v>1347</v>
      </c>
      <c r="H1442" s="554" t="s">
        <v>6748</v>
      </c>
      <c r="I1442" s="554" t="s">
        <v>6749</v>
      </c>
      <c r="J1442" s="554" t="s">
        <v>1101</v>
      </c>
      <c r="K1442" s="554" t="s">
        <v>1100</v>
      </c>
      <c r="L1442" s="554" t="s">
        <v>2658</v>
      </c>
      <c r="M1442" s="554" t="s">
        <v>6737</v>
      </c>
    </row>
    <row r="1443" spans="1:13" x14ac:dyDescent="0.35">
      <c r="A1443" s="554" t="s">
        <v>6072</v>
      </c>
      <c r="B1443" s="554" t="s">
        <v>1775</v>
      </c>
      <c r="C1443" s="554" t="s">
        <v>2505</v>
      </c>
      <c r="D1443" s="554" t="s">
        <v>1100</v>
      </c>
      <c r="E1443" s="554" t="s">
        <v>61</v>
      </c>
      <c r="F1443" s="554">
        <v>1</v>
      </c>
      <c r="G1443" s="554" t="s">
        <v>1347</v>
      </c>
      <c r="H1443" s="554" t="s">
        <v>2506</v>
      </c>
      <c r="J1443" s="554" t="s">
        <v>1101</v>
      </c>
      <c r="K1443" s="554" t="s">
        <v>1100</v>
      </c>
      <c r="L1443" s="554" t="s">
        <v>2658</v>
      </c>
      <c r="M1443" s="554" t="s">
        <v>6737</v>
      </c>
    </row>
    <row r="1444" spans="1:13" x14ac:dyDescent="0.35">
      <c r="A1444" s="554" t="s">
        <v>6072</v>
      </c>
      <c r="B1444" s="554" t="s">
        <v>1840</v>
      </c>
      <c r="C1444" s="554" t="s">
        <v>2507</v>
      </c>
      <c r="D1444" s="554" t="s">
        <v>1100</v>
      </c>
      <c r="E1444" s="554" t="s">
        <v>61</v>
      </c>
      <c r="F1444" s="554">
        <v>1</v>
      </c>
      <c r="G1444" s="554" t="s">
        <v>1347</v>
      </c>
      <c r="H1444" s="554" t="s">
        <v>1838</v>
      </c>
      <c r="J1444" s="554" t="s">
        <v>1101</v>
      </c>
      <c r="K1444" s="554" t="s">
        <v>1100</v>
      </c>
      <c r="L1444" s="554" t="s">
        <v>2658</v>
      </c>
      <c r="M1444" s="554" t="s">
        <v>6735</v>
      </c>
    </row>
    <row r="1445" spans="1:13" x14ac:dyDescent="0.35">
      <c r="A1445" s="554" t="s">
        <v>6072</v>
      </c>
      <c r="B1445" s="554" t="s">
        <v>1397</v>
      </c>
      <c r="C1445" s="554" t="s">
        <v>2508</v>
      </c>
      <c r="D1445" s="554" t="s">
        <v>1100</v>
      </c>
      <c r="E1445" s="554" t="s">
        <v>61</v>
      </c>
      <c r="F1445" s="554">
        <v>1</v>
      </c>
      <c r="G1445" s="554" t="s">
        <v>2509</v>
      </c>
      <c r="H1445" s="554" t="s">
        <v>2510</v>
      </c>
      <c r="J1445" s="554" t="s">
        <v>1101</v>
      </c>
      <c r="K1445" s="554" t="s">
        <v>1100</v>
      </c>
      <c r="L1445" s="554" t="s">
        <v>2658</v>
      </c>
      <c r="M1445" s="554" t="s">
        <v>6737</v>
      </c>
    </row>
    <row r="1446" spans="1:13" x14ac:dyDescent="0.35">
      <c r="A1446" s="554" t="s">
        <v>6072</v>
      </c>
      <c r="B1446" s="554" t="s">
        <v>1944</v>
      </c>
      <c r="C1446" s="554" t="s">
        <v>2511</v>
      </c>
      <c r="D1446" s="554" t="s">
        <v>1100</v>
      </c>
      <c r="E1446" s="554" t="s">
        <v>61</v>
      </c>
      <c r="F1446" s="554">
        <v>1</v>
      </c>
      <c r="G1446" s="554" t="s">
        <v>2512</v>
      </c>
      <c r="H1446" s="554" t="s">
        <v>1940</v>
      </c>
      <c r="J1446" s="554" t="s">
        <v>1101</v>
      </c>
      <c r="K1446" s="554" t="s">
        <v>1100</v>
      </c>
      <c r="L1446" s="554" t="s">
        <v>2658</v>
      </c>
      <c r="M1446" s="554" t="s">
        <v>6735</v>
      </c>
    </row>
    <row r="1447" spans="1:13" x14ac:dyDescent="0.35">
      <c r="A1447" s="554" t="s">
        <v>6072</v>
      </c>
      <c r="B1447" s="554" t="s">
        <v>1946</v>
      </c>
      <c r="C1447" s="554" t="s">
        <v>2513</v>
      </c>
      <c r="D1447" s="554" t="s">
        <v>1100</v>
      </c>
      <c r="E1447" s="554" t="s">
        <v>1101</v>
      </c>
      <c r="F1447" s="554">
        <v>1</v>
      </c>
      <c r="G1447" s="554" t="s">
        <v>2512</v>
      </c>
      <c r="H1447" s="554" t="s">
        <v>1940</v>
      </c>
      <c r="J1447" s="554" t="s">
        <v>61</v>
      </c>
      <c r="K1447" s="554" t="s">
        <v>1100</v>
      </c>
      <c r="L1447" s="554" t="s">
        <v>2658</v>
      </c>
      <c r="M1447" s="554" t="s">
        <v>6735</v>
      </c>
    </row>
    <row r="1448" spans="1:13" x14ac:dyDescent="0.35">
      <c r="A1448" s="554" t="s">
        <v>6072</v>
      </c>
      <c r="B1448" s="554" t="s">
        <v>1927</v>
      </c>
      <c r="C1448" s="554" t="s">
        <v>2514</v>
      </c>
      <c r="D1448" s="554" t="s">
        <v>1100</v>
      </c>
      <c r="E1448" s="554" t="s">
        <v>61</v>
      </c>
      <c r="F1448" s="554">
        <v>1</v>
      </c>
      <c r="G1448" s="554" t="s">
        <v>2515</v>
      </c>
      <c r="H1448" s="554" t="s">
        <v>2516</v>
      </c>
      <c r="J1448" s="554" t="s">
        <v>1101</v>
      </c>
      <c r="K1448" s="554" t="s">
        <v>1100</v>
      </c>
      <c r="L1448" s="554" t="s">
        <v>2658</v>
      </c>
      <c r="M1448" s="554" t="s">
        <v>6737</v>
      </c>
    </row>
    <row r="1449" spans="1:13" x14ac:dyDescent="0.35">
      <c r="A1449" s="554" t="s">
        <v>6072</v>
      </c>
      <c r="B1449" s="554" t="s">
        <v>1985</v>
      </c>
      <c r="C1449" s="554" t="s">
        <v>361</v>
      </c>
      <c r="D1449" s="554" t="s">
        <v>1100</v>
      </c>
      <c r="E1449" s="554" t="s">
        <v>61</v>
      </c>
      <c r="F1449" s="554">
        <v>1</v>
      </c>
      <c r="G1449" s="554" t="s">
        <v>2512</v>
      </c>
      <c r="H1449" s="554" t="s">
        <v>1981</v>
      </c>
      <c r="J1449" s="554" t="s">
        <v>1101</v>
      </c>
      <c r="K1449" s="554" t="s">
        <v>360</v>
      </c>
      <c r="L1449" s="554" t="s">
        <v>6587</v>
      </c>
      <c r="M1449" s="554" t="s">
        <v>6735</v>
      </c>
    </row>
    <row r="1450" spans="1:13" x14ac:dyDescent="0.35">
      <c r="A1450" s="554" t="s">
        <v>6072</v>
      </c>
      <c r="B1450" s="554" t="s">
        <v>1985</v>
      </c>
      <c r="C1450" s="554" t="s">
        <v>361</v>
      </c>
      <c r="D1450" s="554" t="s">
        <v>1100</v>
      </c>
      <c r="E1450" s="554" t="s">
        <v>61</v>
      </c>
      <c r="F1450" s="554">
        <v>2</v>
      </c>
      <c r="G1450" s="554" t="s">
        <v>2512</v>
      </c>
      <c r="H1450" s="554" t="s">
        <v>2067</v>
      </c>
      <c r="J1450" s="554" t="s">
        <v>1101</v>
      </c>
      <c r="K1450" s="554" t="s">
        <v>360</v>
      </c>
      <c r="L1450" s="554" t="s">
        <v>6587</v>
      </c>
      <c r="M1450" s="554" t="s">
        <v>6735</v>
      </c>
    </row>
    <row r="1451" spans="1:13" x14ac:dyDescent="0.35">
      <c r="A1451" s="554" t="s">
        <v>6072</v>
      </c>
      <c r="B1451" s="554" t="s">
        <v>1985</v>
      </c>
      <c r="C1451" s="554" t="s">
        <v>361</v>
      </c>
      <c r="D1451" s="554" t="s">
        <v>1100</v>
      </c>
      <c r="E1451" s="554" t="s">
        <v>61</v>
      </c>
      <c r="F1451" s="554">
        <v>3</v>
      </c>
      <c r="G1451" s="554" t="s">
        <v>2512</v>
      </c>
      <c r="H1451" s="554" t="s">
        <v>2251</v>
      </c>
      <c r="J1451" s="554" t="s">
        <v>1101</v>
      </c>
      <c r="K1451" s="554" t="s">
        <v>360</v>
      </c>
      <c r="L1451" s="554" t="s">
        <v>6587</v>
      </c>
      <c r="M1451" s="554" t="s">
        <v>6735</v>
      </c>
    </row>
    <row r="1452" spans="1:13" x14ac:dyDescent="0.35">
      <c r="A1452" s="554" t="s">
        <v>6072</v>
      </c>
      <c r="B1452" s="554" t="s">
        <v>1987</v>
      </c>
      <c r="C1452" s="554" t="s">
        <v>616</v>
      </c>
      <c r="D1452" s="554" t="s">
        <v>1100</v>
      </c>
      <c r="E1452" s="554" t="s">
        <v>1101</v>
      </c>
      <c r="F1452" s="554">
        <v>1</v>
      </c>
      <c r="G1452" s="554" t="s">
        <v>1945</v>
      </c>
      <c r="H1452" s="554" t="s">
        <v>1981</v>
      </c>
      <c r="J1452" s="554" t="s">
        <v>61</v>
      </c>
      <c r="K1452" s="554" t="s">
        <v>615</v>
      </c>
      <c r="L1452" s="554" t="s">
        <v>6588</v>
      </c>
      <c r="M1452" s="554" t="s">
        <v>6735</v>
      </c>
    </row>
    <row r="1453" spans="1:13" x14ac:dyDescent="0.35">
      <c r="A1453" s="554" t="s">
        <v>6072</v>
      </c>
      <c r="B1453" s="554" t="s">
        <v>1987</v>
      </c>
      <c r="C1453" s="554" t="s">
        <v>616</v>
      </c>
      <c r="D1453" s="554" t="s">
        <v>1100</v>
      </c>
      <c r="E1453" s="554" t="s">
        <v>1101</v>
      </c>
      <c r="F1453" s="554">
        <v>2</v>
      </c>
      <c r="G1453" s="554" t="s">
        <v>1945</v>
      </c>
      <c r="H1453" s="554" t="s">
        <v>2067</v>
      </c>
      <c r="J1453" s="554" t="s">
        <v>61</v>
      </c>
      <c r="K1453" s="554" t="s">
        <v>615</v>
      </c>
      <c r="L1453" s="554" t="s">
        <v>6588</v>
      </c>
      <c r="M1453" s="554" t="s">
        <v>6735</v>
      </c>
    </row>
    <row r="1454" spans="1:13" x14ac:dyDescent="0.35">
      <c r="A1454" s="554" t="s">
        <v>6072</v>
      </c>
      <c r="B1454" s="554" t="s">
        <v>1987</v>
      </c>
      <c r="C1454" s="554" t="s">
        <v>616</v>
      </c>
      <c r="D1454" s="554" t="s">
        <v>1100</v>
      </c>
      <c r="E1454" s="554" t="s">
        <v>1101</v>
      </c>
      <c r="F1454" s="554">
        <v>3</v>
      </c>
      <c r="G1454" s="554" t="s">
        <v>1945</v>
      </c>
      <c r="H1454" s="554" t="s">
        <v>2251</v>
      </c>
      <c r="J1454" s="554" t="s">
        <v>61</v>
      </c>
      <c r="K1454" s="554" t="s">
        <v>615</v>
      </c>
      <c r="L1454" s="554" t="s">
        <v>6588</v>
      </c>
      <c r="M1454" s="554" t="s">
        <v>6735</v>
      </c>
    </row>
    <row r="1455" spans="1:13" x14ac:dyDescent="0.35">
      <c r="A1455" s="554" t="s">
        <v>6072</v>
      </c>
      <c r="B1455" s="554" t="s">
        <v>1268</v>
      </c>
      <c r="C1455" s="554" t="s">
        <v>2517</v>
      </c>
      <c r="D1455" s="554" t="s">
        <v>1100</v>
      </c>
      <c r="E1455" s="554" t="s">
        <v>61</v>
      </c>
      <c r="F1455" s="554">
        <v>1</v>
      </c>
      <c r="G1455" s="554" t="s">
        <v>1266</v>
      </c>
      <c r="H1455" s="554" t="s">
        <v>1265</v>
      </c>
      <c r="J1455" s="554" t="s">
        <v>1101</v>
      </c>
      <c r="K1455" s="554" t="s">
        <v>1032</v>
      </c>
      <c r="L1455" s="554" t="s">
        <v>2658</v>
      </c>
      <c r="M1455" s="554" t="s">
        <v>6735</v>
      </c>
    </row>
    <row r="1456" spans="1:13" x14ac:dyDescent="0.35">
      <c r="A1456" s="554" t="s">
        <v>6072</v>
      </c>
      <c r="B1456" s="554" t="s">
        <v>1270</v>
      </c>
      <c r="C1456" s="554" t="s">
        <v>2518</v>
      </c>
      <c r="D1456" s="554" t="s">
        <v>1100</v>
      </c>
      <c r="E1456" s="554" t="s">
        <v>1101</v>
      </c>
      <c r="F1456" s="554">
        <v>1</v>
      </c>
      <c r="G1456" s="554" t="s">
        <v>1266</v>
      </c>
      <c r="H1456" s="554" t="s">
        <v>1265</v>
      </c>
      <c r="J1456" s="554" t="s">
        <v>61</v>
      </c>
      <c r="K1456" s="554" t="s">
        <v>1073</v>
      </c>
      <c r="L1456" s="554" t="s">
        <v>2658</v>
      </c>
      <c r="M1456" s="554" t="s">
        <v>6735</v>
      </c>
    </row>
    <row r="1457" spans="1:13" x14ac:dyDescent="0.35">
      <c r="A1457" s="554" t="s">
        <v>6072</v>
      </c>
      <c r="B1457" s="554" t="s">
        <v>1802</v>
      </c>
      <c r="C1457" s="554" t="s">
        <v>2519</v>
      </c>
      <c r="D1457" s="554" t="s">
        <v>1100</v>
      </c>
      <c r="E1457" s="554" t="s">
        <v>61</v>
      </c>
      <c r="F1457" s="554">
        <v>1</v>
      </c>
      <c r="G1457" s="554" t="s">
        <v>2520</v>
      </c>
      <c r="H1457" s="554" t="s">
        <v>1799</v>
      </c>
      <c r="J1457" s="554" t="s">
        <v>1101</v>
      </c>
      <c r="K1457" s="554" t="s">
        <v>1100</v>
      </c>
      <c r="L1457" s="554" t="s">
        <v>2658</v>
      </c>
      <c r="M1457" s="554" t="s">
        <v>6735</v>
      </c>
    </row>
    <row r="1458" spans="1:13" x14ac:dyDescent="0.35">
      <c r="A1458" s="554" t="s">
        <v>6072</v>
      </c>
      <c r="B1458" s="554" t="s">
        <v>1802</v>
      </c>
      <c r="C1458" s="554" t="s">
        <v>2519</v>
      </c>
      <c r="D1458" s="554" t="s">
        <v>1100</v>
      </c>
      <c r="E1458" s="554" t="s">
        <v>61</v>
      </c>
      <c r="F1458" s="554">
        <v>2</v>
      </c>
      <c r="G1458" s="554" t="s">
        <v>2521</v>
      </c>
      <c r="H1458" s="554" t="s">
        <v>1811</v>
      </c>
      <c r="J1458" s="554" t="s">
        <v>1101</v>
      </c>
      <c r="K1458" s="554" t="s">
        <v>1100</v>
      </c>
      <c r="L1458" s="554" t="s">
        <v>2658</v>
      </c>
      <c r="M1458" s="554" t="s">
        <v>6735</v>
      </c>
    </row>
    <row r="1459" spans="1:13" x14ac:dyDescent="0.35">
      <c r="A1459" s="554" t="s">
        <v>6072</v>
      </c>
      <c r="B1459" s="554" t="s">
        <v>1802</v>
      </c>
      <c r="C1459" s="554" t="s">
        <v>2519</v>
      </c>
      <c r="D1459" s="554" t="s">
        <v>1100</v>
      </c>
      <c r="E1459" s="554" t="s">
        <v>61</v>
      </c>
      <c r="F1459" s="554">
        <v>3</v>
      </c>
      <c r="G1459" s="554" t="s">
        <v>2522</v>
      </c>
      <c r="H1459" s="554" t="s">
        <v>1815</v>
      </c>
      <c r="J1459" s="554" t="s">
        <v>1101</v>
      </c>
      <c r="K1459" s="554" t="s">
        <v>1100</v>
      </c>
      <c r="L1459" s="554" t="s">
        <v>2658</v>
      </c>
      <c r="M1459" s="554" t="s">
        <v>6735</v>
      </c>
    </row>
    <row r="1460" spans="1:13" x14ac:dyDescent="0.35">
      <c r="A1460" s="554" t="s">
        <v>6072</v>
      </c>
      <c r="B1460" s="554" t="s">
        <v>1802</v>
      </c>
      <c r="C1460" s="554" t="s">
        <v>2519</v>
      </c>
      <c r="D1460" s="554" t="s">
        <v>1100</v>
      </c>
      <c r="E1460" s="554" t="s">
        <v>61</v>
      </c>
      <c r="F1460" s="554">
        <v>4</v>
      </c>
      <c r="G1460" s="554" t="s">
        <v>2523</v>
      </c>
      <c r="H1460" s="554" t="s">
        <v>1820</v>
      </c>
      <c r="J1460" s="554" t="s">
        <v>1101</v>
      </c>
      <c r="K1460" s="554" t="s">
        <v>1100</v>
      </c>
      <c r="L1460" s="554" t="s">
        <v>2658</v>
      </c>
      <c r="M1460" s="554" t="s">
        <v>6735</v>
      </c>
    </row>
    <row r="1461" spans="1:13" x14ac:dyDescent="0.35">
      <c r="A1461" s="554" t="s">
        <v>6072</v>
      </c>
      <c r="B1461" s="554" t="s">
        <v>1802</v>
      </c>
      <c r="C1461" s="554" t="s">
        <v>2519</v>
      </c>
      <c r="D1461" s="554" t="s">
        <v>1100</v>
      </c>
      <c r="E1461" s="554" t="s">
        <v>61</v>
      </c>
      <c r="F1461" s="554">
        <v>5</v>
      </c>
      <c r="G1461" s="554" t="s">
        <v>2524</v>
      </c>
      <c r="H1461" s="554" t="s">
        <v>1829</v>
      </c>
      <c r="J1461" s="554" t="s">
        <v>1101</v>
      </c>
      <c r="K1461" s="554" t="s">
        <v>1100</v>
      </c>
      <c r="L1461" s="554" t="s">
        <v>2658</v>
      </c>
      <c r="M1461" s="554" t="s">
        <v>6735</v>
      </c>
    </row>
    <row r="1462" spans="1:13" x14ac:dyDescent="0.35">
      <c r="A1462" s="554" t="s">
        <v>6072</v>
      </c>
      <c r="B1462" s="554" t="s">
        <v>2239</v>
      </c>
      <c r="C1462" s="554" t="s">
        <v>348</v>
      </c>
      <c r="D1462" s="554" t="s">
        <v>1100</v>
      </c>
      <c r="E1462" s="554" t="s">
        <v>61</v>
      </c>
      <c r="F1462" s="554">
        <v>1</v>
      </c>
      <c r="G1462" s="554" t="s">
        <v>1797</v>
      </c>
      <c r="H1462" s="554" t="s">
        <v>1232</v>
      </c>
      <c r="J1462" s="554" t="s">
        <v>1101</v>
      </c>
      <c r="K1462" s="554" t="s">
        <v>347</v>
      </c>
      <c r="L1462" s="554" t="s">
        <v>6593</v>
      </c>
      <c r="M1462" s="554" t="s">
        <v>6735</v>
      </c>
    </row>
    <row r="1463" spans="1:13" x14ac:dyDescent="0.35">
      <c r="A1463" s="554" t="s">
        <v>6072</v>
      </c>
      <c r="B1463" s="554" t="s">
        <v>2240</v>
      </c>
      <c r="C1463" s="554" t="s">
        <v>304</v>
      </c>
      <c r="D1463" s="554" t="s">
        <v>1100</v>
      </c>
      <c r="E1463" s="554" t="s">
        <v>61</v>
      </c>
      <c r="F1463" s="554">
        <v>1</v>
      </c>
      <c r="G1463" s="554" t="s">
        <v>1797</v>
      </c>
      <c r="H1463" s="554" t="s">
        <v>1232</v>
      </c>
      <c r="J1463" s="554" t="s">
        <v>1101</v>
      </c>
      <c r="K1463" s="554" t="s">
        <v>303</v>
      </c>
      <c r="L1463" s="554" t="s">
        <v>6594</v>
      </c>
      <c r="M1463" s="554" t="s">
        <v>6735</v>
      </c>
    </row>
    <row r="1464" spans="1:13" x14ac:dyDescent="0.35">
      <c r="A1464" s="554" t="s">
        <v>6072</v>
      </c>
      <c r="B1464" s="554" t="s">
        <v>2233</v>
      </c>
      <c r="C1464" s="554" t="s">
        <v>2525</v>
      </c>
      <c r="D1464" s="554" t="s">
        <v>1100</v>
      </c>
      <c r="E1464" s="554" t="s">
        <v>61</v>
      </c>
      <c r="F1464" s="554">
        <v>1</v>
      </c>
      <c r="G1464" s="554" t="s">
        <v>1797</v>
      </c>
      <c r="H1464" s="554" t="s">
        <v>1798</v>
      </c>
      <c r="J1464" s="554" t="s">
        <v>1101</v>
      </c>
      <c r="K1464" s="554" t="s">
        <v>643</v>
      </c>
      <c r="L1464" s="554" t="s">
        <v>6595</v>
      </c>
      <c r="M1464" s="554" t="s">
        <v>6735</v>
      </c>
    </row>
    <row r="1465" spans="1:13" x14ac:dyDescent="0.35">
      <c r="A1465" s="554" t="s">
        <v>6072</v>
      </c>
      <c r="B1465" s="554" t="s">
        <v>2241</v>
      </c>
      <c r="C1465" s="554" t="s">
        <v>2526</v>
      </c>
      <c r="D1465" s="554" t="s">
        <v>1100</v>
      </c>
      <c r="E1465" s="554" t="s">
        <v>61</v>
      </c>
      <c r="F1465" s="554">
        <v>1</v>
      </c>
      <c r="G1465" s="554" t="s">
        <v>1342</v>
      </c>
      <c r="H1465" s="554" t="s">
        <v>1232</v>
      </c>
      <c r="J1465" s="554" t="s">
        <v>1101</v>
      </c>
      <c r="K1465" s="554" t="s">
        <v>351</v>
      </c>
      <c r="L1465" s="554" t="s">
        <v>6596</v>
      </c>
      <c r="M1465" s="554" t="s">
        <v>6735</v>
      </c>
    </row>
    <row r="1466" spans="1:13" x14ac:dyDescent="0.35">
      <c r="A1466" s="554" t="s">
        <v>6072</v>
      </c>
      <c r="B1466" s="554" t="s">
        <v>2088</v>
      </c>
      <c r="C1466" s="554" t="s">
        <v>1009</v>
      </c>
      <c r="D1466" s="554" t="s">
        <v>1100</v>
      </c>
      <c r="E1466" s="554" t="s">
        <v>61</v>
      </c>
      <c r="F1466" s="554">
        <v>1</v>
      </c>
      <c r="G1466" s="554" t="s">
        <v>2087</v>
      </c>
      <c r="H1466" s="554" t="s">
        <v>1285</v>
      </c>
      <c r="J1466" s="554" t="s">
        <v>1101</v>
      </c>
      <c r="K1466" s="554" t="s">
        <v>1008</v>
      </c>
      <c r="L1466" s="554" t="s">
        <v>6597</v>
      </c>
      <c r="M1466" s="554" t="s">
        <v>6735</v>
      </c>
    </row>
    <row r="1467" spans="1:13" x14ac:dyDescent="0.35">
      <c r="A1467" s="554" t="s">
        <v>6072</v>
      </c>
      <c r="B1467" s="554" t="s">
        <v>2242</v>
      </c>
      <c r="C1467" s="554" t="s">
        <v>2527</v>
      </c>
      <c r="D1467" s="554" t="s">
        <v>1100</v>
      </c>
      <c r="E1467" s="554" t="s">
        <v>61</v>
      </c>
      <c r="F1467" s="554">
        <v>1</v>
      </c>
      <c r="G1467" s="554" t="s">
        <v>1342</v>
      </c>
      <c r="H1467" s="554" t="s">
        <v>1232</v>
      </c>
      <c r="J1467" s="554" t="s">
        <v>1101</v>
      </c>
      <c r="K1467" s="554" t="s">
        <v>353</v>
      </c>
      <c r="L1467" s="554" t="s">
        <v>6598</v>
      </c>
      <c r="M1467" s="554" t="s">
        <v>6735</v>
      </c>
    </row>
    <row r="1468" spans="1:13" x14ac:dyDescent="0.35">
      <c r="A1468" s="554" t="s">
        <v>6072</v>
      </c>
      <c r="B1468" s="554" t="s">
        <v>1959</v>
      </c>
      <c r="C1468" s="554" t="s">
        <v>356</v>
      </c>
      <c r="D1468" s="554" t="s">
        <v>1100</v>
      </c>
      <c r="E1468" s="554" t="s">
        <v>61</v>
      </c>
      <c r="F1468" s="554">
        <v>1</v>
      </c>
      <c r="G1468" s="554" t="s">
        <v>1797</v>
      </c>
      <c r="H1468" s="554" t="s">
        <v>1947</v>
      </c>
      <c r="J1468" s="554" t="s">
        <v>1101</v>
      </c>
      <c r="K1468" s="554" t="s">
        <v>355</v>
      </c>
      <c r="L1468" s="554" t="s">
        <v>6599</v>
      </c>
      <c r="M1468" s="554" t="s">
        <v>6735</v>
      </c>
    </row>
    <row r="1469" spans="1:13" x14ac:dyDescent="0.35">
      <c r="A1469" s="554" t="s">
        <v>6072</v>
      </c>
      <c r="B1469" s="554" t="s">
        <v>1959</v>
      </c>
      <c r="C1469" s="554" t="s">
        <v>356</v>
      </c>
      <c r="D1469" s="554" t="s">
        <v>1100</v>
      </c>
      <c r="E1469" s="554" t="s">
        <v>61</v>
      </c>
      <c r="F1469" s="554">
        <v>2</v>
      </c>
      <c r="G1469" s="554" t="s">
        <v>1797</v>
      </c>
      <c r="H1469" s="554" t="s">
        <v>1960</v>
      </c>
      <c r="J1469" s="554" t="s">
        <v>1101</v>
      </c>
      <c r="K1469" s="554" t="s">
        <v>355</v>
      </c>
      <c r="L1469" s="554" t="s">
        <v>6599</v>
      </c>
      <c r="M1469" s="554" t="s">
        <v>6735</v>
      </c>
    </row>
    <row r="1470" spans="1:13" x14ac:dyDescent="0.35">
      <c r="A1470" s="554" t="s">
        <v>6072</v>
      </c>
      <c r="B1470" s="554" t="s">
        <v>1959</v>
      </c>
      <c r="C1470" s="554" t="s">
        <v>356</v>
      </c>
      <c r="D1470" s="554" t="s">
        <v>1100</v>
      </c>
      <c r="E1470" s="554" t="s">
        <v>61</v>
      </c>
      <c r="F1470" s="554">
        <v>3</v>
      </c>
      <c r="G1470" s="554" t="s">
        <v>1797</v>
      </c>
      <c r="H1470" s="554" t="s">
        <v>1968</v>
      </c>
      <c r="J1470" s="554" t="s">
        <v>1101</v>
      </c>
      <c r="K1470" s="554" t="s">
        <v>355</v>
      </c>
      <c r="L1470" s="554" t="s">
        <v>6599</v>
      </c>
      <c r="M1470" s="554" t="s">
        <v>6735</v>
      </c>
    </row>
    <row r="1471" spans="1:13" x14ac:dyDescent="0.35">
      <c r="A1471" s="554" t="s">
        <v>6072</v>
      </c>
      <c r="B1471" s="554" t="s">
        <v>1959</v>
      </c>
      <c r="C1471" s="554" t="s">
        <v>356</v>
      </c>
      <c r="D1471" s="554" t="s">
        <v>1100</v>
      </c>
      <c r="E1471" s="554" t="s">
        <v>61</v>
      </c>
      <c r="F1471" s="554">
        <v>4</v>
      </c>
      <c r="G1471" s="554" t="s">
        <v>1797</v>
      </c>
      <c r="H1471" s="554" t="s">
        <v>1975</v>
      </c>
      <c r="J1471" s="554" t="s">
        <v>1101</v>
      </c>
      <c r="K1471" s="554" t="s">
        <v>355</v>
      </c>
      <c r="L1471" s="554" t="s">
        <v>6599</v>
      </c>
      <c r="M1471" s="554" t="s">
        <v>6735</v>
      </c>
    </row>
    <row r="1472" spans="1:13" x14ac:dyDescent="0.35">
      <c r="A1472" s="554" t="s">
        <v>6072</v>
      </c>
      <c r="B1472" s="554" t="s">
        <v>1959</v>
      </c>
      <c r="C1472" s="554" t="s">
        <v>356</v>
      </c>
      <c r="D1472" s="554" t="s">
        <v>1100</v>
      </c>
      <c r="E1472" s="554" t="s">
        <v>61</v>
      </c>
      <c r="F1472" s="554">
        <v>5</v>
      </c>
      <c r="G1472" s="554" t="s">
        <v>1797</v>
      </c>
      <c r="H1472" s="554" t="s">
        <v>1994</v>
      </c>
      <c r="J1472" s="554" t="s">
        <v>1101</v>
      </c>
      <c r="K1472" s="554" t="s">
        <v>355</v>
      </c>
      <c r="L1472" s="554" t="s">
        <v>6599</v>
      </c>
      <c r="M1472" s="554" t="s">
        <v>6735</v>
      </c>
    </row>
    <row r="1473" spans="1:13" x14ac:dyDescent="0.35">
      <c r="A1473" s="554" t="s">
        <v>6072</v>
      </c>
      <c r="B1473" s="554" t="s">
        <v>1959</v>
      </c>
      <c r="C1473" s="554" t="s">
        <v>356</v>
      </c>
      <c r="D1473" s="554" t="s">
        <v>1100</v>
      </c>
      <c r="E1473" s="554" t="s">
        <v>61</v>
      </c>
      <c r="F1473" s="554">
        <v>6</v>
      </c>
      <c r="G1473" s="554" t="s">
        <v>1797</v>
      </c>
      <c r="H1473" s="554" t="s">
        <v>2004</v>
      </c>
      <c r="J1473" s="554" t="s">
        <v>1101</v>
      </c>
      <c r="K1473" s="554" t="s">
        <v>355</v>
      </c>
      <c r="L1473" s="554" t="s">
        <v>6599</v>
      </c>
      <c r="M1473" s="554" t="s">
        <v>6735</v>
      </c>
    </row>
    <row r="1474" spans="1:13" x14ac:dyDescent="0.35">
      <c r="A1474" s="554" t="s">
        <v>6072</v>
      </c>
      <c r="B1474" s="554" t="s">
        <v>1959</v>
      </c>
      <c r="C1474" s="554" t="s">
        <v>356</v>
      </c>
      <c r="D1474" s="554" t="s">
        <v>1100</v>
      </c>
      <c r="E1474" s="554" t="s">
        <v>61</v>
      </c>
      <c r="F1474" s="554">
        <v>7</v>
      </c>
      <c r="G1474" s="554" t="s">
        <v>1797</v>
      </c>
      <c r="H1474" s="554" t="s">
        <v>1371</v>
      </c>
      <c r="J1474" s="554" t="s">
        <v>1101</v>
      </c>
      <c r="K1474" s="554" t="s">
        <v>355</v>
      </c>
      <c r="L1474" s="554" t="s">
        <v>6599</v>
      </c>
      <c r="M1474" s="554" t="s">
        <v>6735</v>
      </c>
    </row>
    <row r="1475" spans="1:13" x14ac:dyDescent="0.35">
      <c r="A1475" s="554" t="s">
        <v>6072</v>
      </c>
      <c r="B1475" s="554" t="s">
        <v>1959</v>
      </c>
      <c r="C1475" s="554" t="s">
        <v>356</v>
      </c>
      <c r="D1475" s="554" t="s">
        <v>1100</v>
      </c>
      <c r="E1475" s="554" t="s">
        <v>61</v>
      </c>
      <c r="F1475" s="554">
        <v>8</v>
      </c>
      <c r="G1475" s="554" t="s">
        <v>1797</v>
      </c>
      <c r="H1475" s="554" t="s">
        <v>1901</v>
      </c>
      <c r="J1475" s="554" t="s">
        <v>1101</v>
      </c>
      <c r="K1475" s="554" t="s">
        <v>355</v>
      </c>
      <c r="L1475" s="554" t="s">
        <v>6599</v>
      </c>
      <c r="M1475" s="554" t="s">
        <v>6735</v>
      </c>
    </row>
    <row r="1476" spans="1:13" x14ac:dyDescent="0.35">
      <c r="A1476" s="554" t="s">
        <v>6072</v>
      </c>
      <c r="B1476" s="554" t="s">
        <v>1959</v>
      </c>
      <c r="C1476" s="554" t="s">
        <v>356</v>
      </c>
      <c r="D1476" s="554" t="s">
        <v>1100</v>
      </c>
      <c r="E1476" s="554" t="s">
        <v>61</v>
      </c>
      <c r="F1476" s="554">
        <v>9</v>
      </c>
      <c r="G1476" s="554" t="s">
        <v>1797</v>
      </c>
      <c r="H1476" s="554" t="s">
        <v>2253</v>
      </c>
      <c r="J1476" s="554" t="s">
        <v>1101</v>
      </c>
      <c r="K1476" s="554" t="s">
        <v>355</v>
      </c>
      <c r="L1476" s="554" t="s">
        <v>6599</v>
      </c>
      <c r="M1476" s="554" t="s">
        <v>6735</v>
      </c>
    </row>
    <row r="1477" spans="1:13" x14ac:dyDescent="0.35">
      <c r="A1477" s="554" t="s">
        <v>6072</v>
      </c>
      <c r="B1477" s="554" t="s">
        <v>1959</v>
      </c>
      <c r="C1477" s="554" t="s">
        <v>356</v>
      </c>
      <c r="D1477" s="554" t="s">
        <v>1100</v>
      </c>
      <c r="E1477" s="554" t="s">
        <v>61</v>
      </c>
      <c r="F1477" s="554">
        <v>10</v>
      </c>
      <c r="G1477" s="554" t="s">
        <v>1797</v>
      </c>
      <c r="H1477" s="554" t="s">
        <v>2261</v>
      </c>
      <c r="J1477" s="554" t="s">
        <v>1101</v>
      </c>
      <c r="K1477" s="554" t="s">
        <v>355</v>
      </c>
      <c r="L1477" s="554" t="s">
        <v>6599</v>
      </c>
      <c r="M1477" s="554" t="s">
        <v>6735</v>
      </c>
    </row>
    <row r="1478" spans="1:13" x14ac:dyDescent="0.35">
      <c r="A1478" s="554" t="s">
        <v>6072</v>
      </c>
      <c r="B1478" s="554" t="s">
        <v>2243</v>
      </c>
      <c r="C1478" s="554" t="s">
        <v>359</v>
      </c>
      <c r="D1478" s="554" t="s">
        <v>1100</v>
      </c>
      <c r="E1478" s="554" t="s">
        <v>61</v>
      </c>
      <c r="F1478" s="554">
        <v>1</v>
      </c>
      <c r="G1478" s="554" t="s">
        <v>1797</v>
      </c>
      <c r="H1478" s="554" t="s">
        <v>1232</v>
      </c>
      <c r="J1478" s="554" t="s">
        <v>1101</v>
      </c>
      <c r="K1478" s="554" t="s">
        <v>358</v>
      </c>
      <c r="L1478" s="554" t="s">
        <v>6600</v>
      </c>
      <c r="M1478" s="554" t="s">
        <v>6735</v>
      </c>
    </row>
    <row r="1479" spans="1:13" x14ac:dyDescent="0.35">
      <c r="A1479" s="554" t="s">
        <v>6072</v>
      </c>
      <c r="B1479" s="554" t="s">
        <v>2244</v>
      </c>
      <c r="C1479" s="554" t="s">
        <v>366</v>
      </c>
      <c r="D1479" s="554" t="s">
        <v>1100</v>
      </c>
      <c r="E1479" s="554" t="s">
        <v>61</v>
      </c>
      <c r="F1479" s="554">
        <v>1</v>
      </c>
      <c r="G1479" s="554" t="s">
        <v>1342</v>
      </c>
      <c r="H1479" s="554" t="s">
        <v>1232</v>
      </c>
      <c r="J1479" s="554" t="s">
        <v>1101</v>
      </c>
      <c r="K1479" s="554" t="s">
        <v>365</v>
      </c>
      <c r="L1479" s="554" t="s">
        <v>6601</v>
      </c>
      <c r="M1479" s="554" t="s">
        <v>6735</v>
      </c>
    </row>
    <row r="1480" spans="1:13" x14ac:dyDescent="0.35">
      <c r="A1480" s="554" t="s">
        <v>6072</v>
      </c>
      <c r="B1480" s="554" t="s">
        <v>2245</v>
      </c>
      <c r="C1480" s="554" t="s">
        <v>376</v>
      </c>
      <c r="D1480" s="554" t="s">
        <v>1100</v>
      </c>
      <c r="E1480" s="554" t="s">
        <v>61</v>
      </c>
      <c r="F1480" s="554">
        <v>1</v>
      </c>
      <c r="G1480" s="554" t="s">
        <v>1342</v>
      </c>
      <c r="H1480" s="554" t="s">
        <v>1232</v>
      </c>
      <c r="J1480" s="554" t="s">
        <v>1101</v>
      </c>
      <c r="K1480" s="554" t="s">
        <v>362</v>
      </c>
      <c r="L1480" s="554" t="s">
        <v>6602</v>
      </c>
      <c r="M1480" s="554" t="s">
        <v>6735</v>
      </c>
    </row>
    <row r="1481" spans="1:13" x14ac:dyDescent="0.35">
      <c r="A1481" s="554" t="s">
        <v>6072</v>
      </c>
      <c r="B1481" s="554" t="s">
        <v>2245</v>
      </c>
      <c r="C1481" s="554" t="s">
        <v>376</v>
      </c>
      <c r="D1481" s="554" t="s">
        <v>1100</v>
      </c>
      <c r="E1481" s="554" t="s">
        <v>61</v>
      </c>
      <c r="F1481" s="554">
        <v>2</v>
      </c>
      <c r="G1481" s="554" t="s">
        <v>1343</v>
      </c>
      <c r="H1481" s="554" t="s">
        <v>1344</v>
      </c>
      <c r="J1481" s="554" t="s">
        <v>1101</v>
      </c>
      <c r="K1481" s="554" t="s">
        <v>362</v>
      </c>
      <c r="L1481" s="554" t="s">
        <v>6602</v>
      </c>
      <c r="M1481" s="554" t="s">
        <v>6735</v>
      </c>
    </row>
    <row r="1482" spans="1:13" x14ac:dyDescent="0.35">
      <c r="A1482" s="554" t="s">
        <v>6072</v>
      </c>
      <c r="B1482" s="554" t="s">
        <v>2054</v>
      </c>
      <c r="C1482" s="554" t="s">
        <v>786</v>
      </c>
      <c r="D1482" s="554" t="s">
        <v>1100</v>
      </c>
      <c r="E1482" s="554" t="s">
        <v>61</v>
      </c>
      <c r="F1482" s="554">
        <v>1</v>
      </c>
      <c r="G1482" s="554" t="s">
        <v>2528</v>
      </c>
      <c r="H1482" s="554" t="s">
        <v>1371</v>
      </c>
      <c r="J1482" s="554" t="s">
        <v>1101</v>
      </c>
      <c r="K1482" s="554" t="s">
        <v>785</v>
      </c>
      <c r="L1482" s="554" t="s">
        <v>6604</v>
      </c>
      <c r="M1482" s="554" t="s">
        <v>6735</v>
      </c>
    </row>
    <row r="1483" spans="1:13" x14ac:dyDescent="0.35">
      <c r="A1483" s="554" t="s">
        <v>6072</v>
      </c>
      <c r="B1483" s="554" t="s">
        <v>2246</v>
      </c>
      <c r="C1483" s="554" t="s">
        <v>788</v>
      </c>
      <c r="D1483" s="554" t="s">
        <v>1100</v>
      </c>
      <c r="E1483" s="554" t="s">
        <v>61</v>
      </c>
      <c r="F1483" s="554">
        <v>1</v>
      </c>
      <c r="G1483" s="554" t="s">
        <v>1797</v>
      </c>
      <c r="H1483" s="554" t="s">
        <v>1232</v>
      </c>
      <c r="J1483" s="554" t="s">
        <v>1101</v>
      </c>
      <c r="K1483" s="554" t="s">
        <v>787</v>
      </c>
      <c r="L1483" s="554" t="s">
        <v>6605</v>
      </c>
      <c r="M1483" s="554" t="s">
        <v>6735</v>
      </c>
    </row>
    <row r="1484" spans="1:13" x14ac:dyDescent="0.35">
      <c r="A1484" s="554" t="s">
        <v>6072</v>
      </c>
      <c r="B1484" s="554" t="s">
        <v>1388</v>
      </c>
      <c r="C1484" s="554" t="s">
        <v>2529</v>
      </c>
      <c r="D1484" s="554" t="s">
        <v>1100</v>
      </c>
      <c r="E1484" s="554" t="s">
        <v>61</v>
      </c>
      <c r="F1484" s="554">
        <v>1</v>
      </c>
      <c r="G1484" s="554" t="s">
        <v>1387</v>
      </c>
      <c r="H1484" s="554" t="s">
        <v>2530</v>
      </c>
      <c r="J1484" s="554" t="s">
        <v>6061</v>
      </c>
      <c r="K1484" s="554" t="s">
        <v>1100</v>
      </c>
      <c r="L1484" s="554" t="s">
        <v>2658</v>
      </c>
      <c r="M1484" s="554" t="s">
        <v>6737</v>
      </c>
    </row>
    <row r="1485" spans="1:13" x14ac:dyDescent="0.35">
      <c r="A1485" s="554" t="s">
        <v>6072</v>
      </c>
      <c r="B1485" s="554" t="s">
        <v>2247</v>
      </c>
      <c r="C1485" s="554" t="s">
        <v>2531</v>
      </c>
      <c r="D1485" s="554" t="s">
        <v>1100</v>
      </c>
      <c r="E1485" s="554" t="s">
        <v>61</v>
      </c>
      <c r="F1485" s="554">
        <v>1</v>
      </c>
      <c r="G1485" s="554" t="s">
        <v>1342</v>
      </c>
      <c r="H1485" s="554" t="s">
        <v>1232</v>
      </c>
      <c r="J1485" s="554" t="s">
        <v>1101</v>
      </c>
      <c r="K1485" s="554" t="s">
        <v>716</v>
      </c>
      <c r="L1485" s="554" t="s">
        <v>6606</v>
      </c>
      <c r="M1485" s="554" t="s">
        <v>6735</v>
      </c>
    </row>
    <row r="1486" spans="1:13" x14ac:dyDescent="0.35">
      <c r="A1486" s="554" t="s">
        <v>6072</v>
      </c>
      <c r="B1486" s="554" t="s">
        <v>2247</v>
      </c>
      <c r="C1486" s="554" t="s">
        <v>2531</v>
      </c>
      <c r="D1486" s="554" t="s">
        <v>1100</v>
      </c>
      <c r="E1486" s="554" t="s">
        <v>61</v>
      </c>
      <c r="F1486" s="554">
        <v>2</v>
      </c>
      <c r="G1486" s="554" t="s">
        <v>1343</v>
      </c>
      <c r="H1486" s="554" t="s">
        <v>1344</v>
      </c>
      <c r="J1486" s="554" t="s">
        <v>1101</v>
      </c>
      <c r="K1486" s="554" t="s">
        <v>716</v>
      </c>
      <c r="L1486" s="554" t="s">
        <v>6606</v>
      </c>
      <c r="M1486" s="554" t="s">
        <v>6735</v>
      </c>
    </row>
    <row r="1487" spans="1:13" x14ac:dyDescent="0.35">
      <c r="A1487" s="554" t="s">
        <v>6072</v>
      </c>
      <c r="B1487" s="554" t="s">
        <v>2248</v>
      </c>
      <c r="C1487" s="554" t="s">
        <v>722</v>
      </c>
      <c r="D1487" s="554" t="s">
        <v>1100</v>
      </c>
      <c r="E1487" s="554" t="s">
        <v>61</v>
      </c>
      <c r="F1487" s="554">
        <v>1</v>
      </c>
      <c r="G1487" s="554" t="s">
        <v>1342</v>
      </c>
      <c r="H1487" s="554" t="s">
        <v>1232</v>
      </c>
      <c r="J1487" s="554" t="s">
        <v>1101</v>
      </c>
      <c r="K1487" s="554" t="s">
        <v>721</v>
      </c>
      <c r="L1487" s="554" t="s">
        <v>6608</v>
      </c>
      <c r="M1487" s="554" t="s">
        <v>6735</v>
      </c>
    </row>
    <row r="1488" spans="1:13" x14ac:dyDescent="0.35">
      <c r="A1488" s="554" t="s">
        <v>6072</v>
      </c>
      <c r="B1488" s="554" t="s">
        <v>2248</v>
      </c>
      <c r="C1488" s="554" t="s">
        <v>722</v>
      </c>
      <c r="D1488" s="554" t="s">
        <v>1100</v>
      </c>
      <c r="E1488" s="554" t="s">
        <v>61</v>
      </c>
      <c r="F1488" s="554">
        <v>2</v>
      </c>
      <c r="G1488" s="554" t="s">
        <v>1343</v>
      </c>
      <c r="H1488" s="554" t="s">
        <v>1344</v>
      </c>
      <c r="J1488" s="554" t="s">
        <v>1101</v>
      </c>
      <c r="K1488" s="554" t="s">
        <v>721</v>
      </c>
      <c r="L1488" s="554" t="s">
        <v>6608</v>
      </c>
      <c r="M1488" s="554" t="s">
        <v>6735</v>
      </c>
    </row>
    <row r="1489" spans="1:13" x14ac:dyDescent="0.35">
      <c r="A1489" s="554" t="s">
        <v>6072</v>
      </c>
      <c r="B1489" s="554" t="s">
        <v>2532</v>
      </c>
      <c r="C1489" s="554" t="s">
        <v>2533</v>
      </c>
      <c r="D1489" s="554" t="s">
        <v>1100</v>
      </c>
      <c r="E1489" s="554" t="s">
        <v>61</v>
      </c>
      <c r="F1489" s="554">
        <v>1</v>
      </c>
      <c r="G1489" s="554" t="s">
        <v>2533</v>
      </c>
      <c r="H1489" s="554" t="s">
        <v>2534</v>
      </c>
      <c r="J1489" s="554" t="s">
        <v>1101</v>
      </c>
      <c r="K1489" s="554" t="s">
        <v>1100</v>
      </c>
      <c r="L1489" s="554" t="s">
        <v>2658</v>
      </c>
      <c r="M1489" s="554" t="s">
        <v>6737</v>
      </c>
    </row>
    <row r="1490" spans="1:13" x14ac:dyDescent="0.35">
      <c r="A1490" s="554" t="s">
        <v>6072</v>
      </c>
      <c r="B1490" s="554" t="s">
        <v>1364</v>
      </c>
      <c r="C1490" s="554" t="s">
        <v>2535</v>
      </c>
      <c r="D1490" s="554" t="s">
        <v>1100</v>
      </c>
      <c r="E1490" s="554" t="s">
        <v>61</v>
      </c>
      <c r="F1490" s="554">
        <v>1</v>
      </c>
      <c r="G1490" s="554" t="s">
        <v>2536</v>
      </c>
      <c r="H1490" s="554" t="s">
        <v>6750</v>
      </c>
      <c r="I1490" s="554" t="s">
        <v>6252</v>
      </c>
      <c r="J1490" s="554" t="s">
        <v>1101</v>
      </c>
      <c r="K1490" s="554" t="s">
        <v>1100</v>
      </c>
      <c r="L1490" s="554" t="s">
        <v>2658</v>
      </c>
      <c r="M1490" s="554" t="s">
        <v>6737</v>
      </c>
    </row>
    <row r="1491" spans="1:13" x14ac:dyDescent="0.35">
      <c r="A1491" s="554" t="s">
        <v>6072</v>
      </c>
      <c r="B1491" s="554" t="s">
        <v>1402</v>
      </c>
      <c r="C1491" s="554" t="s">
        <v>2538</v>
      </c>
      <c r="D1491" s="554" t="s">
        <v>1100</v>
      </c>
      <c r="E1491" s="554" t="s">
        <v>61</v>
      </c>
      <c r="F1491" s="554">
        <v>1</v>
      </c>
      <c r="G1491" s="554" t="s">
        <v>2539</v>
      </c>
      <c r="H1491" s="554" t="s">
        <v>2540</v>
      </c>
      <c r="J1491" s="554" t="s">
        <v>1101</v>
      </c>
      <c r="K1491" s="554" t="s">
        <v>1100</v>
      </c>
      <c r="L1491" s="554" t="s">
        <v>2658</v>
      </c>
      <c r="M1491" s="554" t="s">
        <v>6737</v>
      </c>
    </row>
    <row r="1492" spans="1:13" x14ac:dyDescent="0.35">
      <c r="A1492" s="554" t="s">
        <v>6072</v>
      </c>
      <c r="B1492" s="554" t="s">
        <v>2541</v>
      </c>
      <c r="C1492" s="554" t="s">
        <v>2542</v>
      </c>
      <c r="D1492" s="554" t="s">
        <v>1100</v>
      </c>
      <c r="E1492" s="554" t="s">
        <v>61</v>
      </c>
      <c r="F1492" s="554">
        <v>1</v>
      </c>
      <c r="G1492" s="554" t="s">
        <v>1100</v>
      </c>
      <c r="H1492" s="554" t="s">
        <v>2647</v>
      </c>
      <c r="J1492" s="554" t="s">
        <v>1101</v>
      </c>
      <c r="K1492" s="554" t="s">
        <v>1100</v>
      </c>
      <c r="L1492" s="554" t="s">
        <v>2658</v>
      </c>
      <c r="M1492" s="554" t="s">
        <v>6737</v>
      </c>
    </row>
    <row r="1493" spans="1:13" x14ac:dyDescent="0.35">
      <c r="A1493" s="554" t="s">
        <v>6072</v>
      </c>
      <c r="B1493" s="554" t="s">
        <v>1155</v>
      </c>
      <c r="C1493" s="554" t="s">
        <v>1154</v>
      </c>
      <c r="D1493" s="554" t="s">
        <v>1100</v>
      </c>
      <c r="E1493" s="554" t="s">
        <v>61</v>
      </c>
      <c r="F1493" s="554">
        <v>1</v>
      </c>
      <c r="G1493" s="554" t="s">
        <v>2543</v>
      </c>
      <c r="H1493" s="554" t="s">
        <v>1151</v>
      </c>
      <c r="J1493" s="554" t="s">
        <v>1101</v>
      </c>
      <c r="K1493" s="554" t="s">
        <v>1018</v>
      </c>
      <c r="L1493" s="554" t="s">
        <v>2658</v>
      </c>
      <c r="M1493" s="554" t="s">
        <v>6735</v>
      </c>
    </row>
    <row r="1494" spans="1:13" x14ac:dyDescent="0.35">
      <c r="A1494" s="554" t="s">
        <v>6072</v>
      </c>
      <c r="B1494" s="554" t="s">
        <v>1163</v>
      </c>
      <c r="C1494" s="554" t="s">
        <v>1162</v>
      </c>
      <c r="D1494" s="554" t="s">
        <v>1100</v>
      </c>
      <c r="E1494" s="554" t="s">
        <v>61</v>
      </c>
      <c r="F1494" s="554">
        <v>1</v>
      </c>
      <c r="G1494" s="554" t="s">
        <v>2544</v>
      </c>
      <c r="H1494" s="554" t="s">
        <v>1160</v>
      </c>
      <c r="J1494" s="554" t="s">
        <v>1101</v>
      </c>
      <c r="K1494" s="554" t="s">
        <v>1025</v>
      </c>
      <c r="L1494" s="554" t="s">
        <v>2658</v>
      </c>
      <c r="M1494" s="554" t="s">
        <v>6735</v>
      </c>
    </row>
    <row r="1495" spans="1:13" x14ac:dyDescent="0.35">
      <c r="A1495" s="554" t="s">
        <v>6072</v>
      </c>
      <c r="B1495" s="554" t="s">
        <v>1171</v>
      </c>
      <c r="C1495" s="554" t="s">
        <v>2545</v>
      </c>
      <c r="D1495" s="554" t="s">
        <v>1100</v>
      </c>
      <c r="E1495" s="554" t="s">
        <v>61</v>
      </c>
      <c r="F1495" s="554">
        <v>1</v>
      </c>
      <c r="G1495" s="554" t="s">
        <v>2546</v>
      </c>
      <c r="H1495" s="554" t="s">
        <v>1168</v>
      </c>
      <c r="J1495" s="554" t="s">
        <v>1101</v>
      </c>
      <c r="K1495" s="554" t="s">
        <v>1020</v>
      </c>
      <c r="L1495" s="554" t="s">
        <v>2658</v>
      </c>
      <c r="M1495" s="554" t="s">
        <v>6735</v>
      </c>
    </row>
    <row r="1496" spans="1:13" x14ac:dyDescent="0.35">
      <c r="A1496" s="554" t="s">
        <v>6072</v>
      </c>
      <c r="B1496" s="554" t="s">
        <v>1157</v>
      </c>
      <c r="C1496" s="554" t="s">
        <v>2547</v>
      </c>
      <c r="D1496" s="554" t="s">
        <v>1100</v>
      </c>
      <c r="E1496" s="554" t="s">
        <v>61</v>
      </c>
      <c r="F1496" s="554">
        <v>1</v>
      </c>
      <c r="G1496" s="554" t="s">
        <v>2548</v>
      </c>
      <c r="H1496" s="554" t="s">
        <v>1151</v>
      </c>
      <c r="J1496" s="554" t="s">
        <v>1101</v>
      </c>
      <c r="K1496" s="554" t="s">
        <v>1022</v>
      </c>
      <c r="L1496" s="554" t="s">
        <v>2658</v>
      </c>
      <c r="M1496" s="554" t="s">
        <v>6735</v>
      </c>
    </row>
    <row r="1497" spans="1:13" x14ac:dyDescent="0.35">
      <c r="A1497" s="554" t="s">
        <v>6072</v>
      </c>
      <c r="B1497" s="554" t="s">
        <v>1165</v>
      </c>
      <c r="C1497" s="554" t="s">
        <v>1164</v>
      </c>
      <c r="D1497" s="554" t="s">
        <v>1100</v>
      </c>
      <c r="E1497" s="554" t="s">
        <v>61</v>
      </c>
      <c r="F1497" s="554">
        <v>1</v>
      </c>
      <c r="G1497" s="554" t="s">
        <v>1164</v>
      </c>
      <c r="H1497" s="554" t="s">
        <v>1160</v>
      </c>
      <c r="J1497" s="554" t="s">
        <v>1101</v>
      </c>
      <c r="K1497" s="554" t="s">
        <v>1027</v>
      </c>
      <c r="L1497" s="554" t="s">
        <v>2658</v>
      </c>
      <c r="M1497" s="554" t="s">
        <v>6735</v>
      </c>
    </row>
    <row r="1498" spans="1:13" x14ac:dyDescent="0.35">
      <c r="A1498" s="554" t="s">
        <v>6072</v>
      </c>
      <c r="B1498" s="554" t="s">
        <v>2549</v>
      </c>
      <c r="C1498" s="554" t="s">
        <v>3018</v>
      </c>
      <c r="D1498" s="554" t="s">
        <v>1100</v>
      </c>
      <c r="E1498" s="554" t="s">
        <v>61</v>
      </c>
      <c r="F1498" s="554">
        <v>1</v>
      </c>
      <c r="G1498" s="554" t="s">
        <v>2550</v>
      </c>
      <c r="H1498" s="554" t="s">
        <v>1191</v>
      </c>
      <c r="J1498" s="554" t="s">
        <v>1101</v>
      </c>
      <c r="K1498" s="554" t="s">
        <v>1100</v>
      </c>
      <c r="L1498" s="554" t="s">
        <v>2658</v>
      </c>
      <c r="M1498" s="554" t="s">
        <v>6735</v>
      </c>
    </row>
    <row r="1499" spans="1:13" x14ac:dyDescent="0.35">
      <c r="A1499" s="554" t="s">
        <v>6072</v>
      </c>
      <c r="B1499" s="554" t="s">
        <v>6614</v>
      </c>
      <c r="C1499" s="554" t="s">
        <v>1196</v>
      </c>
      <c r="D1499" s="554" t="s">
        <v>1100</v>
      </c>
      <c r="E1499" s="554" t="s">
        <v>61</v>
      </c>
      <c r="J1499" s="554" t="s">
        <v>1101</v>
      </c>
      <c r="K1499" s="554" t="s">
        <v>1100</v>
      </c>
      <c r="L1499" s="554" t="s">
        <v>1100</v>
      </c>
      <c r="M1499" s="554" t="s">
        <v>6735</v>
      </c>
    </row>
    <row r="1500" spans="1:13" x14ac:dyDescent="0.35">
      <c r="A1500" s="554" t="s">
        <v>6072</v>
      </c>
      <c r="B1500" s="554" t="s">
        <v>1951</v>
      </c>
      <c r="C1500" s="554" t="s">
        <v>406</v>
      </c>
      <c r="D1500" s="554" t="s">
        <v>1100</v>
      </c>
      <c r="E1500" s="554" t="s">
        <v>1101</v>
      </c>
      <c r="F1500" s="554">
        <v>1</v>
      </c>
      <c r="G1500" s="554" t="s">
        <v>1878</v>
      </c>
      <c r="H1500" s="554" t="s">
        <v>1947</v>
      </c>
      <c r="I1500" s="554" t="s">
        <v>1960</v>
      </c>
      <c r="J1500" s="554" t="s">
        <v>61</v>
      </c>
      <c r="K1500" s="554" t="s">
        <v>405</v>
      </c>
      <c r="L1500" s="554" t="s">
        <v>6615</v>
      </c>
      <c r="M1500" s="554" t="s">
        <v>6735</v>
      </c>
    </row>
    <row r="1501" spans="1:13" x14ac:dyDescent="0.35">
      <c r="A1501" s="554" t="s">
        <v>6072</v>
      </c>
      <c r="B1501" s="554" t="s">
        <v>1951</v>
      </c>
      <c r="C1501" s="554" t="s">
        <v>406</v>
      </c>
      <c r="D1501" s="554" t="s">
        <v>1100</v>
      </c>
      <c r="E1501" s="554" t="s">
        <v>61</v>
      </c>
      <c r="F1501" s="554">
        <v>2</v>
      </c>
      <c r="G1501" s="554" t="s">
        <v>1957</v>
      </c>
      <c r="H1501" s="554" t="s">
        <v>1947</v>
      </c>
      <c r="I1501" s="554" t="s">
        <v>1960</v>
      </c>
      <c r="J1501" s="554" t="s">
        <v>1101</v>
      </c>
      <c r="K1501" s="554" t="s">
        <v>405</v>
      </c>
      <c r="L1501" s="554" t="s">
        <v>6615</v>
      </c>
      <c r="M1501" s="554" t="s">
        <v>6735</v>
      </c>
    </row>
    <row r="1502" spans="1:13" x14ac:dyDescent="0.35">
      <c r="A1502" s="554" t="s">
        <v>6072</v>
      </c>
      <c r="B1502" s="554" t="s">
        <v>2552</v>
      </c>
      <c r="C1502" s="554" t="s">
        <v>417</v>
      </c>
      <c r="D1502" s="554" t="s">
        <v>1100</v>
      </c>
      <c r="E1502" s="554" t="s">
        <v>1101</v>
      </c>
      <c r="F1502" s="554">
        <v>1</v>
      </c>
      <c r="G1502" s="554" t="s">
        <v>1878</v>
      </c>
      <c r="H1502" s="554" t="s">
        <v>1947</v>
      </c>
      <c r="I1502" s="554" t="s">
        <v>1960</v>
      </c>
      <c r="J1502" s="554" t="s">
        <v>61</v>
      </c>
      <c r="K1502" s="554" t="s">
        <v>416</v>
      </c>
      <c r="L1502" s="554" t="s">
        <v>6616</v>
      </c>
      <c r="M1502" s="554" t="s">
        <v>6735</v>
      </c>
    </row>
    <row r="1503" spans="1:13" x14ac:dyDescent="0.35">
      <c r="A1503" s="554" t="s">
        <v>6072</v>
      </c>
      <c r="B1503" s="554" t="s">
        <v>2552</v>
      </c>
      <c r="C1503" s="554" t="s">
        <v>417</v>
      </c>
      <c r="D1503" s="554" t="s">
        <v>1100</v>
      </c>
      <c r="E1503" s="554" t="s">
        <v>61</v>
      </c>
      <c r="F1503" s="554">
        <v>2</v>
      </c>
      <c r="G1503" s="554" t="s">
        <v>1957</v>
      </c>
      <c r="H1503" s="554" t="s">
        <v>1947</v>
      </c>
      <c r="I1503" s="554" t="s">
        <v>1960</v>
      </c>
      <c r="J1503" s="554" t="s">
        <v>1101</v>
      </c>
      <c r="K1503" s="554" t="s">
        <v>416</v>
      </c>
      <c r="L1503" s="554" t="s">
        <v>6616</v>
      </c>
      <c r="M1503" s="554" t="s">
        <v>6735</v>
      </c>
    </row>
    <row r="1504" spans="1:13" x14ac:dyDescent="0.35">
      <c r="A1504" s="554" t="s">
        <v>6072</v>
      </c>
      <c r="B1504" s="554" t="s">
        <v>2553</v>
      </c>
      <c r="C1504" s="554" t="s">
        <v>432</v>
      </c>
      <c r="D1504" s="554" t="s">
        <v>1100</v>
      </c>
      <c r="E1504" s="554" t="s">
        <v>1101</v>
      </c>
      <c r="F1504" s="554">
        <v>1</v>
      </c>
      <c r="G1504" s="554" t="s">
        <v>1878</v>
      </c>
      <c r="H1504" s="554" t="s">
        <v>1947</v>
      </c>
      <c r="I1504" s="554" t="s">
        <v>1960</v>
      </c>
      <c r="J1504" s="554" t="s">
        <v>61</v>
      </c>
      <c r="K1504" s="554" t="s">
        <v>431</v>
      </c>
      <c r="L1504" s="554" t="s">
        <v>6617</v>
      </c>
      <c r="M1504" s="554" t="s">
        <v>6735</v>
      </c>
    </row>
    <row r="1505" spans="1:13" x14ac:dyDescent="0.35">
      <c r="A1505" s="554" t="s">
        <v>6072</v>
      </c>
      <c r="B1505" s="554" t="s">
        <v>2553</v>
      </c>
      <c r="C1505" s="554" t="s">
        <v>432</v>
      </c>
      <c r="D1505" s="554" t="s">
        <v>1100</v>
      </c>
      <c r="E1505" s="554" t="s">
        <v>61</v>
      </c>
      <c r="F1505" s="554">
        <v>2</v>
      </c>
      <c r="G1505" s="554" t="s">
        <v>1957</v>
      </c>
      <c r="H1505" s="554" t="s">
        <v>1947</v>
      </c>
      <c r="I1505" s="554" t="s">
        <v>1960</v>
      </c>
      <c r="J1505" s="554" t="s">
        <v>1101</v>
      </c>
      <c r="K1505" s="554" t="s">
        <v>431</v>
      </c>
      <c r="L1505" s="554" t="s">
        <v>6617</v>
      </c>
      <c r="M1505" s="554" t="s">
        <v>6735</v>
      </c>
    </row>
    <row r="1506" spans="1:13" x14ac:dyDescent="0.35">
      <c r="A1506" s="554" t="s">
        <v>6072</v>
      </c>
      <c r="B1506" s="554" t="s">
        <v>2554</v>
      </c>
      <c r="C1506" s="554" t="s">
        <v>458</v>
      </c>
      <c r="D1506" s="554" t="s">
        <v>1100</v>
      </c>
      <c r="E1506" s="554" t="s">
        <v>1101</v>
      </c>
      <c r="F1506" s="554">
        <v>1</v>
      </c>
      <c r="G1506" s="554" t="s">
        <v>1878</v>
      </c>
      <c r="H1506" s="554" t="s">
        <v>1947</v>
      </c>
      <c r="I1506" s="554" t="s">
        <v>1960</v>
      </c>
      <c r="J1506" s="554" t="s">
        <v>61</v>
      </c>
      <c r="K1506" s="554" t="s">
        <v>457</v>
      </c>
      <c r="L1506" s="554" t="s">
        <v>6618</v>
      </c>
      <c r="M1506" s="554" t="s">
        <v>6735</v>
      </c>
    </row>
    <row r="1507" spans="1:13" x14ac:dyDescent="0.35">
      <c r="A1507" s="554" t="s">
        <v>6072</v>
      </c>
      <c r="B1507" s="554" t="s">
        <v>2554</v>
      </c>
      <c r="C1507" s="554" t="s">
        <v>458</v>
      </c>
      <c r="D1507" s="554" t="s">
        <v>1100</v>
      </c>
      <c r="E1507" s="554" t="s">
        <v>61</v>
      </c>
      <c r="F1507" s="554">
        <v>2</v>
      </c>
      <c r="G1507" s="554" t="s">
        <v>1957</v>
      </c>
      <c r="H1507" s="554" t="s">
        <v>1947</v>
      </c>
      <c r="I1507" s="554" t="s">
        <v>1960</v>
      </c>
      <c r="J1507" s="554" t="s">
        <v>1101</v>
      </c>
      <c r="K1507" s="554" t="s">
        <v>457</v>
      </c>
      <c r="L1507" s="554" t="s">
        <v>6618</v>
      </c>
      <c r="M1507" s="554" t="s">
        <v>6735</v>
      </c>
    </row>
    <row r="1508" spans="1:13" x14ac:dyDescent="0.35">
      <c r="A1508" s="554" t="s">
        <v>6072</v>
      </c>
      <c r="B1508" s="554" t="s">
        <v>2555</v>
      </c>
      <c r="C1508" s="554" t="s">
        <v>503</v>
      </c>
      <c r="D1508" s="554" t="s">
        <v>1100</v>
      </c>
      <c r="E1508" s="554" t="s">
        <v>1101</v>
      </c>
      <c r="F1508" s="554">
        <v>1</v>
      </c>
      <c r="G1508" s="554" t="s">
        <v>1878</v>
      </c>
      <c r="H1508" s="554" t="s">
        <v>1947</v>
      </c>
      <c r="I1508" s="554" t="s">
        <v>1960</v>
      </c>
      <c r="J1508" s="554" t="s">
        <v>61</v>
      </c>
      <c r="K1508" s="554" t="s">
        <v>502</v>
      </c>
      <c r="L1508" s="554" t="s">
        <v>6619</v>
      </c>
      <c r="M1508" s="554" t="s">
        <v>6735</v>
      </c>
    </row>
    <row r="1509" spans="1:13" x14ac:dyDescent="0.35">
      <c r="A1509" s="554" t="s">
        <v>6072</v>
      </c>
      <c r="B1509" s="554" t="s">
        <v>2555</v>
      </c>
      <c r="C1509" s="554" t="s">
        <v>503</v>
      </c>
      <c r="D1509" s="554" t="s">
        <v>1100</v>
      </c>
      <c r="E1509" s="554" t="s">
        <v>61</v>
      </c>
      <c r="F1509" s="554">
        <v>2</v>
      </c>
      <c r="G1509" s="554" t="s">
        <v>1957</v>
      </c>
      <c r="H1509" s="554" t="s">
        <v>1947</v>
      </c>
      <c r="I1509" s="554" t="s">
        <v>1960</v>
      </c>
      <c r="J1509" s="554" t="s">
        <v>1101</v>
      </c>
      <c r="K1509" s="554" t="s">
        <v>502</v>
      </c>
      <c r="L1509" s="554" t="s">
        <v>6619</v>
      </c>
      <c r="M1509" s="554" t="s">
        <v>6735</v>
      </c>
    </row>
    <row r="1510" spans="1:13" x14ac:dyDescent="0.35">
      <c r="A1510" s="554" t="s">
        <v>6072</v>
      </c>
      <c r="B1510" s="554" t="s">
        <v>2556</v>
      </c>
      <c r="C1510" s="554" t="s">
        <v>512</v>
      </c>
      <c r="D1510" s="554" t="s">
        <v>1100</v>
      </c>
      <c r="E1510" s="554" t="s">
        <v>1101</v>
      </c>
      <c r="F1510" s="554">
        <v>1</v>
      </c>
      <c r="G1510" s="554" t="s">
        <v>1878</v>
      </c>
      <c r="H1510" s="554" t="s">
        <v>1947</v>
      </c>
      <c r="I1510" s="554" t="s">
        <v>1960</v>
      </c>
      <c r="J1510" s="554" t="s">
        <v>61</v>
      </c>
      <c r="K1510" s="554" t="s">
        <v>511</v>
      </c>
      <c r="L1510" s="554" t="s">
        <v>6620</v>
      </c>
      <c r="M1510" s="554" t="s">
        <v>6735</v>
      </c>
    </row>
    <row r="1511" spans="1:13" x14ac:dyDescent="0.35">
      <c r="A1511" s="554" t="s">
        <v>6072</v>
      </c>
      <c r="B1511" s="554" t="s">
        <v>2556</v>
      </c>
      <c r="C1511" s="554" t="s">
        <v>512</v>
      </c>
      <c r="D1511" s="554" t="s">
        <v>1100</v>
      </c>
      <c r="E1511" s="554" t="s">
        <v>61</v>
      </c>
      <c r="F1511" s="554">
        <v>2</v>
      </c>
      <c r="G1511" s="554" t="s">
        <v>1957</v>
      </c>
      <c r="H1511" s="554" t="s">
        <v>1947</v>
      </c>
      <c r="I1511" s="554" t="s">
        <v>1960</v>
      </c>
      <c r="J1511" s="554" t="s">
        <v>1101</v>
      </c>
      <c r="K1511" s="554" t="s">
        <v>511</v>
      </c>
      <c r="L1511" s="554" t="s">
        <v>6620</v>
      </c>
      <c r="M1511" s="554" t="s">
        <v>6735</v>
      </c>
    </row>
    <row r="1512" spans="1:13" x14ac:dyDescent="0.35">
      <c r="A1512" s="554" t="s">
        <v>6072</v>
      </c>
      <c r="B1512" s="554" t="s">
        <v>2557</v>
      </c>
      <c r="C1512" s="554" t="s">
        <v>535</v>
      </c>
      <c r="D1512" s="554" t="s">
        <v>1100</v>
      </c>
      <c r="E1512" s="554" t="s">
        <v>1101</v>
      </c>
      <c r="F1512" s="554">
        <v>1</v>
      </c>
      <c r="G1512" s="554" t="s">
        <v>1878</v>
      </c>
      <c r="H1512" s="554" t="s">
        <v>1947</v>
      </c>
      <c r="I1512" s="554" t="s">
        <v>1960</v>
      </c>
      <c r="J1512" s="554" t="s">
        <v>61</v>
      </c>
      <c r="K1512" s="554" t="s">
        <v>534</v>
      </c>
      <c r="L1512" s="554" t="s">
        <v>6621</v>
      </c>
      <c r="M1512" s="554" t="s">
        <v>6735</v>
      </c>
    </row>
    <row r="1513" spans="1:13" x14ac:dyDescent="0.35">
      <c r="A1513" s="554" t="s">
        <v>6072</v>
      </c>
      <c r="B1513" s="554" t="s">
        <v>2557</v>
      </c>
      <c r="C1513" s="554" t="s">
        <v>535</v>
      </c>
      <c r="D1513" s="554" t="s">
        <v>1100</v>
      </c>
      <c r="E1513" s="554" t="s">
        <v>61</v>
      </c>
      <c r="F1513" s="554">
        <v>2</v>
      </c>
      <c r="G1513" s="554" t="s">
        <v>1957</v>
      </c>
      <c r="H1513" s="554" t="s">
        <v>1947</v>
      </c>
      <c r="I1513" s="554" t="s">
        <v>1960</v>
      </c>
      <c r="J1513" s="554" t="s">
        <v>1101</v>
      </c>
      <c r="K1513" s="554" t="s">
        <v>534</v>
      </c>
      <c r="L1513" s="554" t="s">
        <v>6621</v>
      </c>
      <c r="M1513" s="554" t="s">
        <v>6735</v>
      </c>
    </row>
    <row r="1514" spans="1:13" x14ac:dyDescent="0.35">
      <c r="A1514" s="554" t="s">
        <v>6072</v>
      </c>
      <c r="B1514" s="554" t="s">
        <v>2558</v>
      </c>
      <c r="C1514" s="554" t="s">
        <v>560</v>
      </c>
      <c r="D1514" s="554" t="s">
        <v>1100</v>
      </c>
      <c r="E1514" s="554" t="s">
        <v>1101</v>
      </c>
      <c r="F1514" s="554">
        <v>1</v>
      </c>
      <c r="G1514" s="554" t="s">
        <v>1878</v>
      </c>
      <c r="H1514" s="554" t="s">
        <v>1947</v>
      </c>
      <c r="I1514" s="554" t="s">
        <v>1960</v>
      </c>
      <c r="J1514" s="554" t="s">
        <v>61</v>
      </c>
      <c r="K1514" s="554" t="s">
        <v>559</v>
      </c>
      <c r="L1514" s="554" t="s">
        <v>6622</v>
      </c>
      <c r="M1514" s="554" t="s">
        <v>6735</v>
      </c>
    </row>
    <row r="1515" spans="1:13" x14ac:dyDescent="0.35">
      <c r="A1515" s="554" t="s">
        <v>6072</v>
      </c>
      <c r="B1515" s="554" t="s">
        <v>2558</v>
      </c>
      <c r="C1515" s="554" t="s">
        <v>560</v>
      </c>
      <c r="D1515" s="554" t="s">
        <v>1100</v>
      </c>
      <c r="E1515" s="554" t="s">
        <v>61</v>
      </c>
      <c r="F1515" s="554">
        <v>2</v>
      </c>
      <c r="G1515" s="554" t="s">
        <v>1957</v>
      </c>
      <c r="H1515" s="554" t="s">
        <v>1947</v>
      </c>
      <c r="I1515" s="554" t="s">
        <v>1960</v>
      </c>
      <c r="J1515" s="554" t="s">
        <v>1101</v>
      </c>
      <c r="K1515" s="554" t="s">
        <v>559</v>
      </c>
      <c r="L1515" s="554" t="s">
        <v>6622</v>
      </c>
      <c r="M1515" s="554" t="s">
        <v>6735</v>
      </c>
    </row>
    <row r="1516" spans="1:13" x14ac:dyDescent="0.35">
      <c r="A1516" s="554" t="s">
        <v>6072</v>
      </c>
      <c r="B1516" s="554" t="s">
        <v>2559</v>
      </c>
      <c r="C1516" s="554" t="s">
        <v>574</v>
      </c>
      <c r="D1516" s="554" t="s">
        <v>1100</v>
      </c>
      <c r="E1516" s="554" t="s">
        <v>1101</v>
      </c>
      <c r="F1516" s="554">
        <v>1</v>
      </c>
      <c r="G1516" s="554" t="s">
        <v>1878</v>
      </c>
      <c r="H1516" s="554" t="s">
        <v>1994</v>
      </c>
      <c r="J1516" s="554" t="s">
        <v>61</v>
      </c>
      <c r="K1516" s="554" t="s">
        <v>573</v>
      </c>
      <c r="L1516" s="554" t="s">
        <v>6624</v>
      </c>
      <c r="M1516" s="554" t="s">
        <v>6735</v>
      </c>
    </row>
    <row r="1517" spans="1:13" x14ac:dyDescent="0.35">
      <c r="A1517" s="554" t="s">
        <v>6072</v>
      </c>
      <c r="B1517" s="554" t="s">
        <v>2559</v>
      </c>
      <c r="C1517" s="554" t="s">
        <v>574</v>
      </c>
      <c r="D1517" s="554" t="s">
        <v>1100</v>
      </c>
      <c r="E1517" s="554" t="s">
        <v>61</v>
      </c>
      <c r="F1517" s="554">
        <v>2</v>
      </c>
      <c r="G1517" s="554" t="s">
        <v>1957</v>
      </c>
      <c r="H1517" s="554" t="s">
        <v>1994</v>
      </c>
      <c r="J1517" s="554" t="s">
        <v>1101</v>
      </c>
      <c r="K1517" s="554" t="s">
        <v>573</v>
      </c>
      <c r="L1517" s="554" t="s">
        <v>6624</v>
      </c>
      <c r="M1517" s="554" t="s">
        <v>6735</v>
      </c>
    </row>
    <row r="1518" spans="1:13" x14ac:dyDescent="0.35">
      <c r="A1518" s="554" t="s">
        <v>6072</v>
      </c>
      <c r="B1518" s="554" t="s">
        <v>2560</v>
      </c>
      <c r="C1518" s="554" t="s">
        <v>577</v>
      </c>
      <c r="D1518" s="554" t="s">
        <v>1100</v>
      </c>
      <c r="E1518" s="554" t="s">
        <v>1101</v>
      </c>
      <c r="F1518" s="554">
        <v>1</v>
      </c>
      <c r="G1518" s="554" t="s">
        <v>1878</v>
      </c>
      <c r="H1518" s="554" t="s">
        <v>1994</v>
      </c>
      <c r="J1518" s="554" t="s">
        <v>61</v>
      </c>
      <c r="K1518" s="554" t="s">
        <v>576</v>
      </c>
      <c r="L1518" s="554" t="s">
        <v>6625</v>
      </c>
      <c r="M1518" s="554" t="s">
        <v>6735</v>
      </c>
    </row>
    <row r="1519" spans="1:13" x14ac:dyDescent="0.35">
      <c r="A1519" s="554" t="s">
        <v>6072</v>
      </c>
      <c r="B1519" s="554" t="s">
        <v>2560</v>
      </c>
      <c r="C1519" s="554" t="s">
        <v>577</v>
      </c>
      <c r="D1519" s="554" t="s">
        <v>1100</v>
      </c>
      <c r="E1519" s="554" t="s">
        <v>61</v>
      </c>
      <c r="F1519" s="554">
        <v>2</v>
      </c>
      <c r="G1519" s="554" t="s">
        <v>1957</v>
      </c>
      <c r="H1519" s="554" t="s">
        <v>1994</v>
      </c>
      <c r="J1519" s="554" t="s">
        <v>1101</v>
      </c>
      <c r="K1519" s="554" t="s">
        <v>576</v>
      </c>
      <c r="L1519" s="554" t="s">
        <v>6625</v>
      </c>
      <c r="M1519" s="554" t="s">
        <v>6735</v>
      </c>
    </row>
    <row r="1520" spans="1:13" x14ac:dyDescent="0.35">
      <c r="A1520" s="554" t="s">
        <v>6072</v>
      </c>
      <c r="B1520" s="554" t="s">
        <v>2561</v>
      </c>
      <c r="C1520" s="554" t="s">
        <v>580</v>
      </c>
      <c r="D1520" s="554" t="s">
        <v>1100</v>
      </c>
      <c r="E1520" s="554" t="s">
        <v>1101</v>
      </c>
      <c r="F1520" s="554">
        <v>1</v>
      </c>
      <c r="G1520" s="554" t="s">
        <v>1878</v>
      </c>
      <c r="H1520" s="554" t="s">
        <v>1994</v>
      </c>
      <c r="J1520" s="554" t="s">
        <v>61</v>
      </c>
      <c r="K1520" s="554" t="s">
        <v>579</v>
      </c>
      <c r="L1520" s="554" t="s">
        <v>6626</v>
      </c>
      <c r="M1520" s="554" t="s">
        <v>6735</v>
      </c>
    </row>
    <row r="1521" spans="1:13" x14ac:dyDescent="0.35">
      <c r="A1521" s="554" t="s">
        <v>6072</v>
      </c>
      <c r="B1521" s="554" t="s">
        <v>2561</v>
      </c>
      <c r="C1521" s="554" t="s">
        <v>580</v>
      </c>
      <c r="D1521" s="554" t="s">
        <v>1100</v>
      </c>
      <c r="E1521" s="554" t="s">
        <v>61</v>
      </c>
      <c r="F1521" s="554">
        <v>2</v>
      </c>
      <c r="G1521" s="554" t="s">
        <v>1957</v>
      </c>
      <c r="H1521" s="554" t="s">
        <v>1994</v>
      </c>
      <c r="J1521" s="554" t="s">
        <v>1101</v>
      </c>
      <c r="K1521" s="554" t="s">
        <v>579</v>
      </c>
      <c r="L1521" s="554" t="s">
        <v>6626</v>
      </c>
      <c r="M1521" s="554" t="s">
        <v>6735</v>
      </c>
    </row>
    <row r="1522" spans="1:13" x14ac:dyDescent="0.35">
      <c r="A1522" s="554" t="s">
        <v>6072</v>
      </c>
      <c r="B1522" s="554" t="s">
        <v>2562</v>
      </c>
      <c r="C1522" s="554" t="s">
        <v>583</v>
      </c>
      <c r="D1522" s="554" t="s">
        <v>1100</v>
      </c>
      <c r="E1522" s="554" t="s">
        <v>1101</v>
      </c>
      <c r="F1522" s="554">
        <v>1</v>
      </c>
      <c r="G1522" s="554" t="s">
        <v>1878</v>
      </c>
      <c r="H1522" s="554" t="s">
        <v>1994</v>
      </c>
      <c r="J1522" s="554" t="s">
        <v>61</v>
      </c>
      <c r="K1522" s="554" t="s">
        <v>582</v>
      </c>
      <c r="L1522" s="554" t="s">
        <v>6627</v>
      </c>
      <c r="M1522" s="554" t="s">
        <v>6735</v>
      </c>
    </row>
    <row r="1523" spans="1:13" x14ac:dyDescent="0.35">
      <c r="A1523" s="554" t="s">
        <v>6072</v>
      </c>
      <c r="B1523" s="554" t="s">
        <v>2562</v>
      </c>
      <c r="C1523" s="554" t="s">
        <v>583</v>
      </c>
      <c r="D1523" s="554" t="s">
        <v>1100</v>
      </c>
      <c r="E1523" s="554" t="s">
        <v>61</v>
      </c>
      <c r="F1523" s="554">
        <v>2</v>
      </c>
      <c r="G1523" s="554" t="s">
        <v>1957</v>
      </c>
      <c r="H1523" s="554" t="s">
        <v>1994</v>
      </c>
      <c r="J1523" s="554" t="s">
        <v>1101</v>
      </c>
      <c r="K1523" s="554" t="s">
        <v>582</v>
      </c>
      <c r="L1523" s="554" t="s">
        <v>6627</v>
      </c>
      <c r="M1523" s="554" t="s">
        <v>6735</v>
      </c>
    </row>
    <row r="1524" spans="1:13" x14ac:dyDescent="0.35">
      <c r="A1524" s="554" t="s">
        <v>6072</v>
      </c>
      <c r="B1524" s="554" t="s">
        <v>1964</v>
      </c>
      <c r="C1524" s="554" t="s">
        <v>595</v>
      </c>
      <c r="D1524" s="554" t="s">
        <v>1100</v>
      </c>
      <c r="E1524" s="554" t="s">
        <v>1101</v>
      </c>
      <c r="F1524" s="554">
        <v>1</v>
      </c>
      <c r="G1524" s="554" t="s">
        <v>1878</v>
      </c>
      <c r="H1524" s="554" t="s">
        <v>1960</v>
      </c>
      <c r="I1524" s="554" t="s">
        <v>1975</v>
      </c>
      <c r="J1524" s="554" t="s">
        <v>61</v>
      </c>
      <c r="K1524" s="554" t="s">
        <v>594</v>
      </c>
      <c r="L1524" s="554" t="s">
        <v>6629</v>
      </c>
      <c r="M1524" s="554" t="s">
        <v>6735</v>
      </c>
    </row>
    <row r="1525" spans="1:13" x14ac:dyDescent="0.35">
      <c r="A1525" s="554" t="s">
        <v>6072</v>
      </c>
      <c r="B1525" s="554" t="s">
        <v>1964</v>
      </c>
      <c r="C1525" s="554" t="s">
        <v>595</v>
      </c>
      <c r="D1525" s="554" t="s">
        <v>1100</v>
      </c>
      <c r="E1525" s="554" t="s">
        <v>61</v>
      </c>
      <c r="F1525" s="554">
        <v>2</v>
      </c>
      <c r="G1525" s="554" t="s">
        <v>1957</v>
      </c>
      <c r="H1525" s="554" t="s">
        <v>1960</v>
      </c>
      <c r="I1525" s="554" t="s">
        <v>1975</v>
      </c>
      <c r="J1525" s="554" t="s">
        <v>1101</v>
      </c>
      <c r="K1525" s="554" t="s">
        <v>594</v>
      </c>
      <c r="L1525" s="554" t="s">
        <v>6629</v>
      </c>
      <c r="M1525" s="554" t="s">
        <v>6735</v>
      </c>
    </row>
    <row r="1526" spans="1:13" x14ac:dyDescent="0.35">
      <c r="A1526" s="554" t="s">
        <v>6072</v>
      </c>
      <c r="B1526" s="554" t="s">
        <v>2564</v>
      </c>
      <c r="C1526" s="554" t="s">
        <v>245</v>
      </c>
      <c r="D1526" s="554" t="s">
        <v>1100</v>
      </c>
      <c r="E1526" s="554" t="s">
        <v>1101</v>
      </c>
      <c r="F1526" s="554">
        <v>1</v>
      </c>
      <c r="G1526" s="554" t="s">
        <v>1878</v>
      </c>
      <c r="H1526" s="554" t="s">
        <v>1968</v>
      </c>
      <c r="I1526" s="554" t="s">
        <v>1975</v>
      </c>
      <c r="J1526" s="554" t="s">
        <v>61</v>
      </c>
      <c r="K1526" s="554" t="s">
        <v>244</v>
      </c>
      <c r="L1526" s="554" t="s">
        <v>6631</v>
      </c>
      <c r="M1526" s="554" t="s">
        <v>6735</v>
      </c>
    </row>
    <row r="1527" spans="1:13" x14ac:dyDescent="0.35">
      <c r="A1527" s="554" t="s">
        <v>6072</v>
      </c>
      <c r="B1527" s="554" t="s">
        <v>2564</v>
      </c>
      <c r="C1527" s="554" t="s">
        <v>245</v>
      </c>
      <c r="D1527" s="554" t="s">
        <v>1100</v>
      </c>
      <c r="E1527" s="554" t="s">
        <v>61</v>
      </c>
      <c r="F1527" s="554">
        <v>2</v>
      </c>
      <c r="G1527" s="554" t="s">
        <v>1997</v>
      </c>
      <c r="H1527" s="554" t="s">
        <v>1968</v>
      </c>
      <c r="I1527" s="554" t="s">
        <v>1975</v>
      </c>
      <c r="J1527" s="554" t="s">
        <v>1101</v>
      </c>
      <c r="K1527" s="554" t="s">
        <v>244</v>
      </c>
      <c r="L1527" s="554" t="s">
        <v>6631</v>
      </c>
      <c r="M1527" s="554" t="s">
        <v>6735</v>
      </c>
    </row>
    <row r="1528" spans="1:13" x14ac:dyDescent="0.35">
      <c r="A1528" s="554" t="s">
        <v>6072</v>
      </c>
      <c r="B1528" s="554" t="s">
        <v>2566</v>
      </c>
      <c r="C1528" s="554" t="s">
        <v>247</v>
      </c>
      <c r="D1528" s="554" t="s">
        <v>1100</v>
      </c>
      <c r="E1528" s="554" t="s">
        <v>1101</v>
      </c>
      <c r="F1528" s="554">
        <v>1</v>
      </c>
      <c r="G1528" s="554" t="s">
        <v>1878</v>
      </c>
      <c r="H1528" s="554" t="s">
        <v>1975</v>
      </c>
      <c r="J1528" s="554" t="s">
        <v>61</v>
      </c>
      <c r="K1528" s="554" t="s">
        <v>246</v>
      </c>
      <c r="L1528" s="554" t="s">
        <v>6632</v>
      </c>
      <c r="M1528" s="554" t="s">
        <v>6735</v>
      </c>
    </row>
    <row r="1529" spans="1:13" x14ac:dyDescent="0.35">
      <c r="A1529" s="554" t="s">
        <v>6072</v>
      </c>
      <c r="B1529" s="554" t="s">
        <v>2566</v>
      </c>
      <c r="C1529" s="554" t="s">
        <v>247</v>
      </c>
      <c r="D1529" s="554" t="s">
        <v>1100</v>
      </c>
      <c r="E1529" s="554" t="s">
        <v>61</v>
      </c>
      <c r="F1529" s="554">
        <v>2</v>
      </c>
      <c r="G1529" s="554" t="s">
        <v>1997</v>
      </c>
      <c r="H1529" s="554" t="s">
        <v>1975</v>
      </c>
      <c r="J1529" s="554" t="s">
        <v>1101</v>
      </c>
      <c r="K1529" s="554" t="s">
        <v>246</v>
      </c>
      <c r="L1529" s="554" t="s">
        <v>6632</v>
      </c>
      <c r="M1529" s="554" t="s">
        <v>6735</v>
      </c>
    </row>
    <row r="1530" spans="1:13" x14ac:dyDescent="0.35">
      <c r="A1530" s="554" t="s">
        <v>6072</v>
      </c>
      <c r="B1530" s="554" t="s">
        <v>2567</v>
      </c>
      <c r="C1530" s="554" t="s">
        <v>249</v>
      </c>
      <c r="D1530" s="554" t="s">
        <v>1100</v>
      </c>
      <c r="E1530" s="554" t="s">
        <v>1101</v>
      </c>
      <c r="F1530" s="554">
        <v>1</v>
      </c>
      <c r="G1530" s="554" t="s">
        <v>1878</v>
      </c>
      <c r="H1530" s="554" t="s">
        <v>1968</v>
      </c>
      <c r="I1530" s="554" t="s">
        <v>1975</v>
      </c>
      <c r="J1530" s="554" t="s">
        <v>61</v>
      </c>
      <c r="K1530" s="554" t="s">
        <v>248</v>
      </c>
      <c r="L1530" s="554" t="s">
        <v>6633</v>
      </c>
      <c r="M1530" s="554" t="s">
        <v>6735</v>
      </c>
    </row>
    <row r="1531" spans="1:13" x14ac:dyDescent="0.35">
      <c r="A1531" s="554" t="s">
        <v>6072</v>
      </c>
      <c r="B1531" s="554" t="s">
        <v>2567</v>
      </c>
      <c r="C1531" s="554" t="s">
        <v>249</v>
      </c>
      <c r="D1531" s="554" t="s">
        <v>1100</v>
      </c>
      <c r="E1531" s="554" t="s">
        <v>61</v>
      </c>
      <c r="F1531" s="554">
        <v>2</v>
      </c>
      <c r="G1531" s="554" t="s">
        <v>1997</v>
      </c>
      <c r="H1531" s="554" t="s">
        <v>1968</v>
      </c>
      <c r="I1531" s="554" t="s">
        <v>1975</v>
      </c>
      <c r="J1531" s="554" t="s">
        <v>1101</v>
      </c>
      <c r="K1531" s="554" t="s">
        <v>248</v>
      </c>
      <c r="L1531" s="554" t="s">
        <v>6633</v>
      </c>
      <c r="M1531" s="554" t="s">
        <v>6735</v>
      </c>
    </row>
    <row r="1532" spans="1:13" x14ac:dyDescent="0.35">
      <c r="A1532" s="554" t="s">
        <v>6072</v>
      </c>
      <c r="B1532" s="554" t="s">
        <v>2568</v>
      </c>
      <c r="C1532" s="554" t="s">
        <v>251</v>
      </c>
      <c r="D1532" s="554" t="s">
        <v>1100</v>
      </c>
      <c r="E1532" s="554" t="s">
        <v>1101</v>
      </c>
      <c r="F1532" s="554">
        <v>1</v>
      </c>
      <c r="G1532" s="554" t="s">
        <v>1878</v>
      </c>
      <c r="H1532" s="554" t="s">
        <v>1968</v>
      </c>
      <c r="I1532" s="554" t="s">
        <v>1975</v>
      </c>
      <c r="J1532" s="554" t="s">
        <v>61</v>
      </c>
      <c r="K1532" s="554" t="s">
        <v>250</v>
      </c>
      <c r="L1532" s="554" t="s">
        <v>6634</v>
      </c>
      <c r="M1532" s="554" t="s">
        <v>6735</v>
      </c>
    </row>
    <row r="1533" spans="1:13" x14ac:dyDescent="0.35">
      <c r="A1533" s="554" t="s">
        <v>6072</v>
      </c>
      <c r="B1533" s="554" t="s">
        <v>2568</v>
      </c>
      <c r="C1533" s="554" t="s">
        <v>251</v>
      </c>
      <c r="D1533" s="554" t="s">
        <v>1100</v>
      </c>
      <c r="E1533" s="554" t="s">
        <v>61</v>
      </c>
      <c r="F1533" s="554">
        <v>2</v>
      </c>
      <c r="G1533" s="554" t="s">
        <v>1997</v>
      </c>
      <c r="H1533" s="554" t="s">
        <v>1968</v>
      </c>
      <c r="I1533" s="554" t="s">
        <v>1975</v>
      </c>
      <c r="J1533" s="554" t="s">
        <v>1101</v>
      </c>
      <c r="K1533" s="554" t="s">
        <v>250</v>
      </c>
      <c r="L1533" s="554" t="s">
        <v>6634</v>
      </c>
      <c r="M1533" s="554" t="s">
        <v>6735</v>
      </c>
    </row>
    <row r="1534" spans="1:13" x14ac:dyDescent="0.35">
      <c r="A1534" s="554" t="s">
        <v>6072</v>
      </c>
      <c r="B1534" s="554" t="s">
        <v>2569</v>
      </c>
      <c r="C1534" s="554" t="s">
        <v>2570</v>
      </c>
      <c r="D1534" s="554" t="s">
        <v>1100</v>
      </c>
      <c r="E1534" s="554" t="s">
        <v>1101</v>
      </c>
      <c r="F1534" s="554">
        <v>1</v>
      </c>
      <c r="G1534" s="554" t="s">
        <v>1878</v>
      </c>
      <c r="H1534" s="554" t="s">
        <v>1968</v>
      </c>
      <c r="I1534" s="554" t="s">
        <v>1975</v>
      </c>
      <c r="J1534" s="554" t="s">
        <v>61</v>
      </c>
      <c r="K1534" s="554" t="s">
        <v>252</v>
      </c>
      <c r="L1534" s="554" t="s">
        <v>6635</v>
      </c>
      <c r="M1534" s="554" t="s">
        <v>6735</v>
      </c>
    </row>
    <row r="1535" spans="1:13" x14ac:dyDescent="0.35">
      <c r="A1535" s="554" t="s">
        <v>6072</v>
      </c>
      <c r="B1535" s="554" t="s">
        <v>2569</v>
      </c>
      <c r="C1535" s="554" t="s">
        <v>2570</v>
      </c>
      <c r="D1535" s="554" t="s">
        <v>1100</v>
      </c>
      <c r="E1535" s="554" t="s">
        <v>61</v>
      </c>
      <c r="F1535" s="554">
        <v>2</v>
      </c>
      <c r="G1535" s="554" t="s">
        <v>1997</v>
      </c>
      <c r="H1535" s="554" t="s">
        <v>1968</v>
      </c>
      <c r="I1535" s="554" t="s">
        <v>1975</v>
      </c>
      <c r="J1535" s="554" t="s">
        <v>1101</v>
      </c>
      <c r="K1535" s="554" t="s">
        <v>252</v>
      </c>
      <c r="L1535" s="554" t="s">
        <v>6635</v>
      </c>
      <c r="M1535" s="554" t="s">
        <v>6735</v>
      </c>
    </row>
    <row r="1536" spans="1:13" x14ac:dyDescent="0.35">
      <c r="A1536" s="554" t="s">
        <v>6072</v>
      </c>
      <c r="B1536" s="554" t="s">
        <v>2571</v>
      </c>
      <c r="C1536" s="554" t="s">
        <v>255</v>
      </c>
      <c r="D1536" s="554" t="s">
        <v>1100</v>
      </c>
      <c r="E1536" s="554" t="s">
        <v>1101</v>
      </c>
      <c r="F1536" s="554">
        <v>1</v>
      </c>
      <c r="G1536" s="554" t="s">
        <v>1878</v>
      </c>
      <c r="H1536" s="554" t="s">
        <v>1968</v>
      </c>
      <c r="I1536" s="554" t="s">
        <v>1975</v>
      </c>
      <c r="J1536" s="554" t="s">
        <v>61</v>
      </c>
      <c r="K1536" s="554" t="s">
        <v>254</v>
      </c>
      <c r="L1536" s="554" t="s">
        <v>6636</v>
      </c>
      <c r="M1536" s="554" t="s">
        <v>6735</v>
      </c>
    </row>
    <row r="1537" spans="1:13" x14ac:dyDescent="0.35">
      <c r="A1537" s="554" t="s">
        <v>6072</v>
      </c>
      <c r="B1537" s="554" t="s">
        <v>2571</v>
      </c>
      <c r="C1537" s="554" t="s">
        <v>255</v>
      </c>
      <c r="D1537" s="554" t="s">
        <v>1100</v>
      </c>
      <c r="E1537" s="554" t="s">
        <v>61</v>
      </c>
      <c r="F1537" s="554">
        <v>2</v>
      </c>
      <c r="G1537" s="554" t="s">
        <v>1997</v>
      </c>
      <c r="H1537" s="554" t="s">
        <v>1968</v>
      </c>
      <c r="I1537" s="554" t="s">
        <v>1975</v>
      </c>
      <c r="J1537" s="554" t="s">
        <v>1101</v>
      </c>
      <c r="K1537" s="554" t="s">
        <v>254</v>
      </c>
      <c r="L1537" s="554" t="s">
        <v>6636</v>
      </c>
      <c r="M1537" s="554" t="s">
        <v>6735</v>
      </c>
    </row>
    <row r="1538" spans="1:13" x14ac:dyDescent="0.35">
      <c r="A1538" s="554" t="s">
        <v>6072</v>
      </c>
      <c r="B1538" s="554" t="s">
        <v>2572</v>
      </c>
      <c r="C1538" s="554" t="s">
        <v>257</v>
      </c>
      <c r="D1538" s="554" t="s">
        <v>1100</v>
      </c>
      <c r="E1538" s="554" t="s">
        <v>1101</v>
      </c>
      <c r="F1538" s="554">
        <v>1</v>
      </c>
      <c r="G1538" s="554" t="s">
        <v>1878</v>
      </c>
      <c r="H1538" s="554" t="s">
        <v>1968</v>
      </c>
      <c r="I1538" s="554" t="s">
        <v>1975</v>
      </c>
      <c r="J1538" s="554" t="s">
        <v>61</v>
      </c>
      <c r="K1538" s="554" t="s">
        <v>256</v>
      </c>
      <c r="L1538" s="554" t="s">
        <v>6637</v>
      </c>
      <c r="M1538" s="554" t="s">
        <v>6735</v>
      </c>
    </row>
    <row r="1539" spans="1:13" x14ac:dyDescent="0.35">
      <c r="A1539" s="554" t="s">
        <v>6072</v>
      </c>
      <c r="B1539" s="554" t="s">
        <v>2572</v>
      </c>
      <c r="C1539" s="554" t="s">
        <v>257</v>
      </c>
      <c r="D1539" s="554" t="s">
        <v>1100</v>
      </c>
      <c r="E1539" s="554" t="s">
        <v>61</v>
      </c>
      <c r="F1539" s="554">
        <v>2</v>
      </c>
      <c r="G1539" s="554" t="s">
        <v>1997</v>
      </c>
      <c r="H1539" s="554" t="s">
        <v>1968</v>
      </c>
      <c r="I1539" s="554" t="s">
        <v>1975</v>
      </c>
      <c r="J1539" s="554" t="s">
        <v>1101</v>
      </c>
      <c r="K1539" s="554" t="s">
        <v>256</v>
      </c>
      <c r="L1539" s="554" t="s">
        <v>6637</v>
      </c>
      <c r="M1539" s="554" t="s">
        <v>6735</v>
      </c>
    </row>
    <row r="1540" spans="1:13" x14ac:dyDescent="0.35">
      <c r="A1540" s="554" t="s">
        <v>6072</v>
      </c>
      <c r="B1540" s="554" t="s">
        <v>2573</v>
      </c>
      <c r="C1540" s="554" t="s">
        <v>259</v>
      </c>
      <c r="D1540" s="554" t="s">
        <v>1100</v>
      </c>
      <c r="E1540" s="554" t="s">
        <v>1101</v>
      </c>
      <c r="F1540" s="554">
        <v>1</v>
      </c>
      <c r="G1540" s="554" t="s">
        <v>1878</v>
      </c>
      <c r="H1540" s="554" t="s">
        <v>1968</v>
      </c>
      <c r="I1540" s="554" t="s">
        <v>1975</v>
      </c>
      <c r="J1540" s="554" t="s">
        <v>61</v>
      </c>
      <c r="K1540" s="554" t="s">
        <v>258</v>
      </c>
      <c r="L1540" s="554" t="s">
        <v>6638</v>
      </c>
      <c r="M1540" s="554" t="s">
        <v>6735</v>
      </c>
    </row>
    <row r="1541" spans="1:13" x14ac:dyDescent="0.35">
      <c r="A1541" s="554" t="s">
        <v>6072</v>
      </c>
      <c r="B1541" s="554" t="s">
        <v>2573</v>
      </c>
      <c r="C1541" s="554" t="s">
        <v>259</v>
      </c>
      <c r="D1541" s="554" t="s">
        <v>1100</v>
      </c>
      <c r="E1541" s="554" t="s">
        <v>61</v>
      </c>
      <c r="F1541" s="554">
        <v>2</v>
      </c>
      <c r="G1541" s="554" t="s">
        <v>1997</v>
      </c>
      <c r="H1541" s="554" t="s">
        <v>1968</v>
      </c>
      <c r="I1541" s="554" t="s">
        <v>1975</v>
      </c>
      <c r="J1541" s="554" t="s">
        <v>1101</v>
      </c>
      <c r="K1541" s="554" t="s">
        <v>258</v>
      </c>
      <c r="L1541" s="554" t="s">
        <v>6638</v>
      </c>
      <c r="M1541" s="554" t="s">
        <v>6735</v>
      </c>
    </row>
    <row r="1542" spans="1:13" x14ac:dyDescent="0.35">
      <c r="A1542" s="554" t="s">
        <v>6072</v>
      </c>
      <c r="B1542" s="554" t="s">
        <v>2574</v>
      </c>
      <c r="C1542" s="554" t="s">
        <v>261</v>
      </c>
      <c r="D1542" s="554" t="s">
        <v>1100</v>
      </c>
      <c r="E1542" s="554" t="s">
        <v>1101</v>
      </c>
      <c r="F1542" s="554">
        <v>1</v>
      </c>
      <c r="G1542" s="554" t="s">
        <v>1878</v>
      </c>
      <c r="H1542" s="554" t="s">
        <v>1968</v>
      </c>
      <c r="I1542" s="554" t="s">
        <v>1975</v>
      </c>
      <c r="J1542" s="554" t="s">
        <v>61</v>
      </c>
      <c r="K1542" s="554" t="s">
        <v>260</v>
      </c>
      <c r="L1542" s="554" t="s">
        <v>6639</v>
      </c>
      <c r="M1542" s="554" t="s">
        <v>6735</v>
      </c>
    </row>
    <row r="1543" spans="1:13" x14ac:dyDescent="0.35">
      <c r="A1543" s="554" t="s">
        <v>6072</v>
      </c>
      <c r="B1543" s="554" t="s">
        <v>2574</v>
      </c>
      <c r="C1543" s="554" t="s">
        <v>261</v>
      </c>
      <c r="D1543" s="554" t="s">
        <v>1100</v>
      </c>
      <c r="E1543" s="554" t="s">
        <v>61</v>
      </c>
      <c r="F1543" s="554">
        <v>2</v>
      </c>
      <c r="G1543" s="554" t="s">
        <v>1997</v>
      </c>
      <c r="H1543" s="554" t="s">
        <v>1968</v>
      </c>
      <c r="I1543" s="554" t="s">
        <v>1975</v>
      </c>
      <c r="J1543" s="554" t="s">
        <v>1101</v>
      </c>
      <c r="K1543" s="554" t="s">
        <v>260</v>
      </c>
      <c r="L1543" s="554" t="s">
        <v>6639</v>
      </c>
      <c r="M1543" s="554" t="s">
        <v>6735</v>
      </c>
    </row>
    <row r="1544" spans="1:13" x14ac:dyDescent="0.35">
      <c r="A1544" s="554" t="s">
        <v>6072</v>
      </c>
      <c r="B1544" s="554" t="s">
        <v>2575</v>
      </c>
      <c r="C1544" s="554" t="s">
        <v>263</v>
      </c>
      <c r="D1544" s="554" t="s">
        <v>1100</v>
      </c>
      <c r="E1544" s="554" t="s">
        <v>1101</v>
      </c>
      <c r="F1544" s="554">
        <v>1</v>
      </c>
      <c r="G1544" s="554" t="s">
        <v>1878</v>
      </c>
      <c r="H1544" s="554" t="s">
        <v>1968</v>
      </c>
      <c r="I1544" s="554" t="s">
        <v>1975</v>
      </c>
      <c r="J1544" s="554" t="s">
        <v>61</v>
      </c>
      <c r="K1544" s="554" t="s">
        <v>262</v>
      </c>
      <c r="L1544" s="554" t="s">
        <v>6640</v>
      </c>
      <c r="M1544" s="554" t="s">
        <v>6735</v>
      </c>
    </row>
    <row r="1545" spans="1:13" x14ac:dyDescent="0.35">
      <c r="A1545" s="554" t="s">
        <v>6072</v>
      </c>
      <c r="B1545" s="554" t="s">
        <v>2575</v>
      </c>
      <c r="C1545" s="554" t="s">
        <v>263</v>
      </c>
      <c r="D1545" s="554" t="s">
        <v>1100</v>
      </c>
      <c r="E1545" s="554" t="s">
        <v>61</v>
      </c>
      <c r="F1545" s="554">
        <v>2</v>
      </c>
      <c r="G1545" s="554" t="s">
        <v>1997</v>
      </c>
      <c r="H1545" s="554" t="s">
        <v>1968</v>
      </c>
      <c r="I1545" s="554" t="s">
        <v>1975</v>
      </c>
      <c r="J1545" s="554" t="s">
        <v>1101</v>
      </c>
      <c r="K1545" s="554" t="s">
        <v>262</v>
      </c>
      <c r="L1545" s="554" t="s">
        <v>6640</v>
      </c>
      <c r="M1545" s="554" t="s">
        <v>6735</v>
      </c>
    </row>
    <row r="1546" spans="1:13" x14ac:dyDescent="0.35">
      <c r="A1546" s="554" t="s">
        <v>6072</v>
      </c>
      <c r="B1546" s="554" t="s">
        <v>2576</v>
      </c>
      <c r="C1546" s="554" t="s">
        <v>270</v>
      </c>
      <c r="D1546" s="554" t="s">
        <v>1100</v>
      </c>
      <c r="E1546" s="554" t="s">
        <v>1101</v>
      </c>
      <c r="F1546" s="554">
        <v>1</v>
      </c>
      <c r="G1546" s="554" t="s">
        <v>1878</v>
      </c>
      <c r="H1546" s="554" t="s">
        <v>1975</v>
      </c>
      <c r="J1546" s="554" t="s">
        <v>61</v>
      </c>
      <c r="K1546" s="554" t="s">
        <v>269</v>
      </c>
      <c r="L1546" s="554" t="s">
        <v>6641</v>
      </c>
      <c r="M1546" s="554" t="s">
        <v>6735</v>
      </c>
    </row>
    <row r="1547" spans="1:13" x14ac:dyDescent="0.35">
      <c r="A1547" s="554" t="s">
        <v>6072</v>
      </c>
      <c r="B1547" s="554" t="s">
        <v>2576</v>
      </c>
      <c r="C1547" s="554" t="s">
        <v>270</v>
      </c>
      <c r="D1547" s="554" t="s">
        <v>1100</v>
      </c>
      <c r="E1547" s="554" t="s">
        <v>61</v>
      </c>
      <c r="F1547" s="554">
        <v>2</v>
      </c>
      <c r="G1547" s="554" t="s">
        <v>1997</v>
      </c>
      <c r="H1547" s="554" t="s">
        <v>1975</v>
      </c>
      <c r="J1547" s="554" t="s">
        <v>1101</v>
      </c>
      <c r="K1547" s="554" t="s">
        <v>269</v>
      </c>
      <c r="L1547" s="554" t="s">
        <v>6641</v>
      </c>
      <c r="M1547" s="554" t="s">
        <v>6735</v>
      </c>
    </row>
    <row r="1548" spans="1:13" x14ac:dyDescent="0.35">
      <c r="A1548" s="554" t="s">
        <v>6072</v>
      </c>
      <c r="B1548" s="554" t="s">
        <v>2577</v>
      </c>
      <c r="C1548" s="554" t="s">
        <v>2578</v>
      </c>
      <c r="D1548" s="554" t="s">
        <v>1100</v>
      </c>
      <c r="E1548" s="554" t="s">
        <v>1101</v>
      </c>
      <c r="F1548" s="554">
        <v>1</v>
      </c>
      <c r="G1548" s="554" t="s">
        <v>1878</v>
      </c>
      <c r="H1548" s="554" t="s">
        <v>1968</v>
      </c>
      <c r="I1548" s="554" t="s">
        <v>1975</v>
      </c>
      <c r="J1548" s="554" t="s">
        <v>61</v>
      </c>
      <c r="K1548" s="554" t="s">
        <v>266</v>
      </c>
      <c r="L1548" s="554" t="s">
        <v>6642</v>
      </c>
      <c r="M1548" s="554" t="s">
        <v>6735</v>
      </c>
    </row>
    <row r="1549" spans="1:13" x14ac:dyDescent="0.35">
      <c r="A1549" s="554" t="s">
        <v>6072</v>
      </c>
      <c r="B1549" s="554" t="s">
        <v>2577</v>
      </c>
      <c r="C1549" s="554" t="s">
        <v>2578</v>
      </c>
      <c r="D1549" s="554" t="s">
        <v>1100</v>
      </c>
      <c r="E1549" s="554" t="s">
        <v>61</v>
      </c>
      <c r="F1549" s="554">
        <v>2</v>
      </c>
      <c r="G1549" s="554" t="s">
        <v>2036</v>
      </c>
      <c r="H1549" s="554" t="s">
        <v>1968</v>
      </c>
      <c r="I1549" s="554" t="s">
        <v>1975</v>
      </c>
      <c r="J1549" s="554" t="s">
        <v>1101</v>
      </c>
      <c r="K1549" s="554" t="s">
        <v>266</v>
      </c>
      <c r="L1549" s="554" t="s">
        <v>6642</v>
      </c>
      <c r="M1549" s="554" t="s">
        <v>6735</v>
      </c>
    </row>
    <row r="1550" spans="1:13" x14ac:dyDescent="0.35">
      <c r="A1550" s="554" t="s">
        <v>6072</v>
      </c>
      <c r="B1550" s="554" t="s">
        <v>2579</v>
      </c>
      <c r="C1550" s="554" t="s">
        <v>273</v>
      </c>
      <c r="D1550" s="554" t="s">
        <v>1100</v>
      </c>
      <c r="E1550" s="554" t="s">
        <v>1101</v>
      </c>
      <c r="F1550" s="554">
        <v>1</v>
      </c>
      <c r="G1550" s="554" t="s">
        <v>1878</v>
      </c>
      <c r="H1550" s="554" t="s">
        <v>1968</v>
      </c>
      <c r="I1550" s="554" t="s">
        <v>1975</v>
      </c>
      <c r="J1550" s="554" t="s">
        <v>61</v>
      </c>
      <c r="K1550" s="554" t="s">
        <v>272</v>
      </c>
      <c r="L1550" s="554" t="s">
        <v>6643</v>
      </c>
      <c r="M1550" s="554" t="s">
        <v>6735</v>
      </c>
    </row>
    <row r="1551" spans="1:13" x14ac:dyDescent="0.35">
      <c r="A1551" s="554" t="s">
        <v>6072</v>
      </c>
      <c r="B1551" s="554" t="s">
        <v>2579</v>
      </c>
      <c r="C1551" s="554" t="s">
        <v>273</v>
      </c>
      <c r="D1551" s="554" t="s">
        <v>1100</v>
      </c>
      <c r="E1551" s="554" t="s">
        <v>61</v>
      </c>
      <c r="F1551" s="554">
        <v>2</v>
      </c>
      <c r="G1551" s="554" t="s">
        <v>2036</v>
      </c>
      <c r="H1551" s="554" t="s">
        <v>1968</v>
      </c>
      <c r="I1551" s="554" t="s">
        <v>1975</v>
      </c>
      <c r="J1551" s="554" t="s">
        <v>1101</v>
      </c>
      <c r="K1551" s="554" t="s">
        <v>272</v>
      </c>
      <c r="L1551" s="554" t="s">
        <v>6643</v>
      </c>
      <c r="M1551" s="554" t="s">
        <v>6735</v>
      </c>
    </row>
    <row r="1552" spans="1:13" x14ac:dyDescent="0.35">
      <c r="A1552" s="554" t="s">
        <v>6072</v>
      </c>
      <c r="B1552" s="554" t="s">
        <v>2580</v>
      </c>
      <c r="C1552" s="554" t="s">
        <v>265</v>
      </c>
      <c r="D1552" s="554" t="s">
        <v>1100</v>
      </c>
      <c r="E1552" s="554" t="s">
        <v>1101</v>
      </c>
      <c r="F1552" s="554">
        <v>1</v>
      </c>
      <c r="G1552" s="554" t="s">
        <v>1878</v>
      </c>
      <c r="H1552" s="554" t="s">
        <v>1968</v>
      </c>
      <c r="I1552" s="554" t="s">
        <v>1975</v>
      </c>
      <c r="J1552" s="554" t="s">
        <v>61</v>
      </c>
      <c r="K1552" s="554" t="s">
        <v>264</v>
      </c>
      <c r="L1552" s="554" t="s">
        <v>6644</v>
      </c>
      <c r="M1552" s="554" t="s">
        <v>6735</v>
      </c>
    </row>
    <row r="1553" spans="1:13" x14ac:dyDescent="0.35">
      <c r="A1553" s="554" t="s">
        <v>6072</v>
      </c>
      <c r="B1553" s="554" t="s">
        <v>2580</v>
      </c>
      <c r="C1553" s="554" t="s">
        <v>265</v>
      </c>
      <c r="D1553" s="554" t="s">
        <v>1100</v>
      </c>
      <c r="E1553" s="554" t="s">
        <v>61</v>
      </c>
      <c r="F1553" s="554">
        <v>2</v>
      </c>
      <c r="G1553" s="554" t="s">
        <v>2036</v>
      </c>
      <c r="H1553" s="554" t="s">
        <v>1968</v>
      </c>
      <c r="I1553" s="554" t="s">
        <v>1975</v>
      </c>
      <c r="J1553" s="554" t="s">
        <v>1101</v>
      </c>
      <c r="K1553" s="554" t="s">
        <v>264</v>
      </c>
      <c r="L1553" s="554" t="s">
        <v>6644</v>
      </c>
      <c r="M1553" s="554" t="s">
        <v>6735</v>
      </c>
    </row>
    <row r="1554" spans="1:13" x14ac:dyDescent="0.35">
      <c r="A1554" s="554" t="s">
        <v>6072</v>
      </c>
      <c r="B1554" s="554" t="s">
        <v>4414</v>
      </c>
      <c r="C1554" s="554" t="s">
        <v>3027</v>
      </c>
      <c r="D1554" s="554" t="s">
        <v>1100</v>
      </c>
      <c r="E1554" s="554" t="s">
        <v>1101</v>
      </c>
      <c r="F1554" s="554">
        <v>1</v>
      </c>
      <c r="G1554" s="554" t="s">
        <v>1342</v>
      </c>
      <c r="H1554" s="554">
        <v>49000</v>
      </c>
      <c r="J1554" s="554" t="s">
        <v>61</v>
      </c>
      <c r="K1554" s="554" t="s">
        <v>4427</v>
      </c>
      <c r="L1554" s="554" t="s">
        <v>6646</v>
      </c>
      <c r="M1554" s="554" t="s">
        <v>6735</v>
      </c>
    </row>
    <row r="1555" spans="1:13" x14ac:dyDescent="0.35">
      <c r="A1555" s="554" t="s">
        <v>6072</v>
      </c>
      <c r="B1555" s="554" t="s">
        <v>2581</v>
      </c>
      <c r="C1555" s="554" t="s">
        <v>597</v>
      </c>
      <c r="D1555" s="554" t="s">
        <v>1100</v>
      </c>
      <c r="E1555" s="554" t="s">
        <v>1101</v>
      </c>
      <c r="F1555" s="554">
        <v>1</v>
      </c>
      <c r="G1555" s="554" t="s">
        <v>1878</v>
      </c>
      <c r="H1555" s="554" t="s">
        <v>2004</v>
      </c>
      <c r="J1555" s="554" t="s">
        <v>61</v>
      </c>
      <c r="K1555" s="554" t="s">
        <v>596</v>
      </c>
      <c r="L1555" s="554" t="s">
        <v>6648</v>
      </c>
      <c r="M1555" s="554" t="s">
        <v>6735</v>
      </c>
    </row>
    <row r="1556" spans="1:13" x14ac:dyDescent="0.35">
      <c r="A1556" s="554" t="s">
        <v>6072</v>
      </c>
      <c r="B1556" s="554" t="s">
        <v>2581</v>
      </c>
      <c r="C1556" s="554" t="s">
        <v>597</v>
      </c>
      <c r="D1556" s="554" t="s">
        <v>1100</v>
      </c>
      <c r="E1556" s="554" t="s">
        <v>61</v>
      </c>
      <c r="F1556" s="554">
        <v>2</v>
      </c>
      <c r="G1556" s="554" t="s">
        <v>1957</v>
      </c>
      <c r="H1556" s="554" t="s">
        <v>2004</v>
      </c>
      <c r="J1556" s="554" t="s">
        <v>1101</v>
      </c>
      <c r="K1556" s="554" t="s">
        <v>596</v>
      </c>
      <c r="L1556" s="554" t="s">
        <v>6648</v>
      </c>
      <c r="M1556" s="554" t="s">
        <v>6735</v>
      </c>
    </row>
    <row r="1557" spans="1:13" x14ac:dyDescent="0.35">
      <c r="A1557" s="554" t="s">
        <v>6072</v>
      </c>
      <c r="B1557" s="554" t="s">
        <v>2582</v>
      </c>
      <c r="C1557" s="554" t="s">
        <v>670</v>
      </c>
      <c r="D1557" s="554" t="s">
        <v>1100</v>
      </c>
      <c r="E1557" s="554" t="s">
        <v>1101</v>
      </c>
      <c r="F1557" s="554">
        <v>1</v>
      </c>
      <c r="G1557" s="554" t="s">
        <v>1878</v>
      </c>
      <c r="H1557" s="554" t="s">
        <v>2004</v>
      </c>
      <c r="J1557" s="554" t="s">
        <v>61</v>
      </c>
      <c r="K1557" s="554" t="s">
        <v>669</v>
      </c>
      <c r="L1557" s="554" t="s">
        <v>6649</v>
      </c>
      <c r="M1557" s="554" t="s">
        <v>6735</v>
      </c>
    </row>
    <row r="1558" spans="1:13" x14ac:dyDescent="0.35">
      <c r="A1558" s="554" t="s">
        <v>6072</v>
      </c>
      <c r="B1558" s="554" t="s">
        <v>2582</v>
      </c>
      <c r="C1558" s="554" t="s">
        <v>702</v>
      </c>
      <c r="D1558" s="554" t="s">
        <v>1100</v>
      </c>
      <c r="E1558" s="554" t="s">
        <v>61</v>
      </c>
      <c r="F1558" s="554">
        <v>2</v>
      </c>
      <c r="G1558" s="554" t="s">
        <v>1957</v>
      </c>
      <c r="H1558" s="554" t="s">
        <v>2004</v>
      </c>
      <c r="J1558" s="554" t="s">
        <v>1101</v>
      </c>
      <c r="K1558" s="554" t="s">
        <v>669</v>
      </c>
      <c r="L1558" s="554" t="s">
        <v>6649</v>
      </c>
      <c r="M1558" s="554" t="s">
        <v>6735</v>
      </c>
    </row>
    <row r="1559" spans="1:13" x14ac:dyDescent="0.35">
      <c r="A1559" s="554" t="s">
        <v>6072</v>
      </c>
      <c r="B1559" s="554" t="s">
        <v>2583</v>
      </c>
      <c r="C1559" s="554" t="s">
        <v>702</v>
      </c>
      <c r="D1559" s="554" t="s">
        <v>1100</v>
      </c>
      <c r="E1559" s="554" t="s">
        <v>1101</v>
      </c>
      <c r="F1559" s="554">
        <v>1</v>
      </c>
      <c r="G1559" s="554" t="s">
        <v>1878</v>
      </c>
      <c r="H1559" s="554" t="s">
        <v>2004</v>
      </c>
      <c r="J1559" s="554" t="s">
        <v>61</v>
      </c>
      <c r="K1559" s="554" t="s">
        <v>701</v>
      </c>
      <c r="L1559" s="554" t="s">
        <v>6650</v>
      </c>
      <c r="M1559" s="554" t="s">
        <v>6735</v>
      </c>
    </row>
    <row r="1560" spans="1:13" x14ac:dyDescent="0.35">
      <c r="A1560" s="554" t="s">
        <v>6072</v>
      </c>
      <c r="B1560" s="554" t="s">
        <v>2583</v>
      </c>
      <c r="C1560" s="554" t="s">
        <v>702</v>
      </c>
      <c r="D1560" s="554" t="s">
        <v>1100</v>
      </c>
      <c r="E1560" s="554" t="s">
        <v>61</v>
      </c>
      <c r="F1560" s="554">
        <v>2</v>
      </c>
      <c r="G1560" s="554" t="s">
        <v>1957</v>
      </c>
      <c r="H1560" s="554" t="s">
        <v>2004</v>
      </c>
      <c r="J1560" s="554" t="s">
        <v>1101</v>
      </c>
      <c r="K1560" s="554" t="s">
        <v>701</v>
      </c>
      <c r="L1560" s="554" t="s">
        <v>6650</v>
      </c>
      <c r="M1560" s="554" t="s">
        <v>6735</v>
      </c>
    </row>
    <row r="1561" spans="1:13" x14ac:dyDescent="0.35">
      <c r="A1561" s="554" t="s">
        <v>6072</v>
      </c>
      <c r="B1561" s="554" t="s">
        <v>2157</v>
      </c>
      <c r="C1561" s="554" t="s">
        <v>2584</v>
      </c>
      <c r="D1561" s="554" t="s">
        <v>1100</v>
      </c>
      <c r="E1561" s="554" t="s">
        <v>1101</v>
      </c>
      <c r="F1561" s="554">
        <v>1</v>
      </c>
      <c r="G1561" s="554" t="s">
        <v>1878</v>
      </c>
      <c r="H1561" s="554" t="s">
        <v>2155</v>
      </c>
      <c r="J1561" s="554" t="s">
        <v>61</v>
      </c>
      <c r="K1561" s="554" t="s">
        <v>592</v>
      </c>
      <c r="L1561" s="554" t="s">
        <v>6652</v>
      </c>
      <c r="M1561" s="554" t="s">
        <v>6735</v>
      </c>
    </row>
    <row r="1562" spans="1:13" x14ac:dyDescent="0.35">
      <c r="A1562" s="554" t="s">
        <v>6072</v>
      </c>
      <c r="B1562" s="554" t="s">
        <v>4415</v>
      </c>
      <c r="C1562" s="554" t="s">
        <v>3027</v>
      </c>
      <c r="D1562" s="554" t="s">
        <v>1100</v>
      </c>
      <c r="E1562" s="554" t="s">
        <v>1101</v>
      </c>
      <c r="F1562" s="554">
        <v>1</v>
      </c>
      <c r="G1562" s="554" t="s">
        <v>1342</v>
      </c>
      <c r="H1562" s="554">
        <v>49000</v>
      </c>
      <c r="J1562" s="554" t="s">
        <v>61</v>
      </c>
      <c r="K1562" s="554" t="s">
        <v>4428</v>
      </c>
      <c r="L1562" s="554" t="s">
        <v>6654</v>
      </c>
      <c r="M1562" s="554" t="s">
        <v>6735</v>
      </c>
    </row>
    <row r="1563" spans="1:13" x14ac:dyDescent="0.35">
      <c r="A1563" s="554" t="s">
        <v>6072</v>
      </c>
      <c r="B1563" s="554" t="s">
        <v>2008</v>
      </c>
      <c r="C1563" s="554" t="s">
        <v>599</v>
      </c>
      <c r="D1563" s="554" t="s">
        <v>1100</v>
      </c>
      <c r="E1563" s="554" t="s">
        <v>1101</v>
      </c>
      <c r="F1563" s="554">
        <v>1</v>
      </c>
      <c r="G1563" s="554" t="s">
        <v>1878</v>
      </c>
      <c r="H1563" s="554" t="s">
        <v>2004</v>
      </c>
      <c r="J1563" s="554" t="s">
        <v>61</v>
      </c>
      <c r="K1563" s="554" t="s">
        <v>598</v>
      </c>
      <c r="L1563" s="554" t="s">
        <v>6656</v>
      </c>
      <c r="M1563" s="554" t="s">
        <v>6735</v>
      </c>
    </row>
    <row r="1564" spans="1:13" x14ac:dyDescent="0.35">
      <c r="A1564" s="554" t="s">
        <v>6072</v>
      </c>
      <c r="B1564" s="554" t="s">
        <v>2008</v>
      </c>
      <c r="C1564" s="554" t="s">
        <v>599</v>
      </c>
      <c r="D1564" s="554" t="s">
        <v>1100</v>
      </c>
      <c r="E1564" s="554" t="s">
        <v>61</v>
      </c>
      <c r="F1564" s="554">
        <v>2</v>
      </c>
      <c r="G1564" s="554" t="s">
        <v>1957</v>
      </c>
      <c r="H1564" s="554" t="s">
        <v>2004</v>
      </c>
      <c r="J1564" s="554" t="s">
        <v>1101</v>
      </c>
      <c r="K1564" s="554" t="s">
        <v>598</v>
      </c>
      <c r="L1564" s="554" t="s">
        <v>6656</v>
      </c>
      <c r="M1564" s="554" t="s">
        <v>6735</v>
      </c>
    </row>
    <row r="1565" spans="1:13" x14ac:dyDescent="0.35">
      <c r="A1565" s="554" t="s">
        <v>6072</v>
      </c>
      <c r="B1565" s="554" t="s">
        <v>2585</v>
      </c>
      <c r="C1565" s="554" t="s">
        <v>2586</v>
      </c>
      <c r="D1565" s="554" t="s">
        <v>1100</v>
      </c>
      <c r="E1565" s="554" t="s">
        <v>1101</v>
      </c>
      <c r="F1565" s="554">
        <v>1</v>
      </c>
      <c r="G1565" s="554" t="s">
        <v>1878</v>
      </c>
      <c r="H1565" s="554" t="s">
        <v>2004</v>
      </c>
      <c r="J1565" s="554" t="s">
        <v>61</v>
      </c>
      <c r="K1565" s="554" t="s">
        <v>657</v>
      </c>
      <c r="L1565" s="554" t="s">
        <v>6658</v>
      </c>
      <c r="M1565" s="554" t="s">
        <v>6735</v>
      </c>
    </row>
    <row r="1566" spans="1:13" x14ac:dyDescent="0.35">
      <c r="A1566" s="554" t="s">
        <v>6072</v>
      </c>
      <c r="B1566" s="554" t="s">
        <v>2585</v>
      </c>
      <c r="C1566" s="554" t="s">
        <v>1085</v>
      </c>
      <c r="D1566" s="554" t="s">
        <v>1100</v>
      </c>
      <c r="E1566" s="554" t="s">
        <v>61</v>
      </c>
      <c r="F1566" s="554">
        <v>2</v>
      </c>
      <c r="G1566" s="554" t="s">
        <v>1957</v>
      </c>
      <c r="H1566" s="554" t="s">
        <v>2004</v>
      </c>
      <c r="J1566" s="554" t="s">
        <v>1101</v>
      </c>
      <c r="K1566" s="554" t="s">
        <v>657</v>
      </c>
      <c r="L1566" s="554" t="s">
        <v>6658</v>
      </c>
      <c r="M1566" s="554" t="s">
        <v>6735</v>
      </c>
    </row>
    <row r="1567" spans="1:13" x14ac:dyDescent="0.35">
      <c r="A1567" s="554" t="s">
        <v>6072</v>
      </c>
      <c r="B1567" s="554" t="s">
        <v>2587</v>
      </c>
      <c r="C1567" s="554" t="s">
        <v>2588</v>
      </c>
      <c r="D1567" s="554" t="s">
        <v>1100</v>
      </c>
      <c r="E1567" s="554" t="s">
        <v>1101</v>
      </c>
      <c r="F1567" s="554">
        <v>1</v>
      </c>
      <c r="G1567" s="554" t="s">
        <v>1878</v>
      </c>
      <c r="H1567" s="554" t="s">
        <v>2004</v>
      </c>
      <c r="J1567" s="554" t="s">
        <v>61</v>
      </c>
      <c r="K1567" s="554" t="s">
        <v>660</v>
      </c>
      <c r="L1567" s="554" t="s">
        <v>6659</v>
      </c>
      <c r="M1567" s="554" t="s">
        <v>6735</v>
      </c>
    </row>
    <row r="1568" spans="1:13" x14ac:dyDescent="0.35">
      <c r="A1568" s="554" t="s">
        <v>6072</v>
      </c>
      <c r="B1568" s="554" t="s">
        <v>2587</v>
      </c>
      <c r="C1568" s="554" t="s">
        <v>1086</v>
      </c>
      <c r="D1568" s="554" t="s">
        <v>1100</v>
      </c>
      <c r="E1568" s="554" t="s">
        <v>61</v>
      </c>
      <c r="F1568" s="554">
        <v>2</v>
      </c>
      <c r="G1568" s="554" t="s">
        <v>1957</v>
      </c>
      <c r="H1568" s="554" t="s">
        <v>2004</v>
      </c>
      <c r="J1568" s="554" t="s">
        <v>1101</v>
      </c>
      <c r="K1568" s="554" t="s">
        <v>660</v>
      </c>
      <c r="L1568" s="554" t="s">
        <v>6659</v>
      </c>
      <c r="M1568" s="554" t="s">
        <v>6735</v>
      </c>
    </row>
    <row r="1569" spans="1:13" x14ac:dyDescent="0.35">
      <c r="A1569" s="554" t="s">
        <v>6072</v>
      </c>
      <c r="B1569" s="554" t="s">
        <v>2589</v>
      </c>
      <c r="C1569" s="554" t="s">
        <v>700</v>
      </c>
      <c r="D1569" s="554" t="s">
        <v>1100</v>
      </c>
      <c r="E1569" s="554" t="s">
        <v>1101</v>
      </c>
      <c r="F1569" s="554">
        <v>1</v>
      </c>
      <c r="G1569" s="554" t="s">
        <v>1878</v>
      </c>
      <c r="H1569" s="554" t="s">
        <v>2004</v>
      </c>
      <c r="J1569" s="554" t="s">
        <v>61</v>
      </c>
      <c r="K1569" s="554" t="s">
        <v>667</v>
      </c>
      <c r="L1569" s="554" t="s">
        <v>6660</v>
      </c>
      <c r="M1569" s="554" t="s">
        <v>6735</v>
      </c>
    </row>
    <row r="1570" spans="1:13" x14ac:dyDescent="0.35">
      <c r="A1570" s="554" t="s">
        <v>6072</v>
      </c>
      <c r="B1570" s="554" t="s">
        <v>2589</v>
      </c>
      <c r="C1570" s="554" t="s">
        <v>700</v>
      </c>
      <c r="D1570" s="554" t="s">
        <v>1100</v>
      </c>
      <c r="E1570" s="554" t="s">
        <v>61</v>
      </c>
      <c r="F1570" s="554">
        <v>2</v>
      </c>
      <c r="G1570" s="554" t="s">
        <v>1957</v>
      </c>
      <c r="H1570" s="554" t="s">
        <v>2004</v>
      </c>
      <c r="J1570" s="554" t="s">
        <v>1101</v>
      </c>
      <c r="K1570" s="554" t="s">
        <v>667</v>
      </c>
      <c r="L1570" s="554" t="s">
        <v>6660</v>
      </c>
      <c r="M1570" s="554" t="s">
        <v>6735</v>
      </c>
    </row>
    <row r="1571" spans="1:13" x14ac:dyDescent="0.35">
      <c r="A1571" s="554" t="s">
        <v>6072</v>
      </c>
      <c r="B1571" s="554" t="s">
        <v>2590</v>
      </c>
      <c r="C1571" s="554" t="s">
        <v>2591</v>
      </c>
      <c r="D1571" s="554" t="s">
        <v>1100</v>
      </c>
      <c r="E1571" s="554" t="s">
        <v>1101</v>
      </c>
      <c r="F1571" s="554">
        <v>1</v>
      </c>
      <c r="G1571" s="554" t="s">
        <v>1878</v>
      </c>
      <c r="H1571" s="554" t="s">
        <v>2004</v>
      </c>
      <c r="J1571" s="554" t="s">
        <v>61</v>
      </c>
      <c r="K1571" s="554" t="s">
        <v>665</v>
      </c>
      <c r="L1571" s="554" t="s">
        <v>6661</v>
      </c>
      <c r="M1571" s="554" t="s">
        <v>6735</v>
      </c>
    </row>
    <row r="1572" spans="1:13" x14ac:dyDescent="0.35">
      <c r="A1572" s="554" t="s">
        <v>6072</v>
      </c>
      <c r="B1572" s="554" t="s">
        <v>2590</v>
      </c>
      <c r="C1572" s="554" t="s">
        <v>2591</v>
      </c>
      <c r="D1572" s="554" t="s">
        <v>1100</v>
      </c>
      <c r="E1572" s="554" t="s">
        <v>61</v>
      </c>
      <c r="F1572" s="554">
        <v>2</v>
      </c>
      <c r="G1572" s="554" t="s">
        <v>1957</v>
      </c>
      <c r="H1572" s="554" t="s">
        <v>2004</v>
      </c>
      <c r="J1572" s="554" t="s">
        <v>1101</v>
      </c>
      <c r="K1572" s="554" t="s">
        <v>665</v>
      </c>
      <c r="L1572" s="554" t="s">
        <v>6661</v>
      </c>
      <c r="M1572" s="554" t="s">
        <v>6735</v>
      </c>
    </row>
    <row r="1573" spans="1:13" x14ac:dyDescent="0.35">
      <c r="A1573" s="554" t="s">
        <v>6072</v>
      </c>
      <c r="B1573" s="554" t="s">
        <v>2592</v>
      </c>
      <c r="C1573" s="554" t="s">
        <v>2593</v>
      </c>
      <c r="D1573" s="554" t="s">
        <v>1100</v>
      </c>
      <c r="E1573" s="554" t="s">
        <v>1101</v>
      </c>
      <c r="F1573" s="554">
        <v>1</v>
      </c>
      <c r="G1573" s="554" t="s">
        <v>1878</v>
      </c>
      <c r="H1573" s="554" t="s">
        <v>2004</v>
      </c>
      <c r="J1573" s="554" t="s">
        <v>61</v>
      </c>
      <c r="K1573" s="554" t="s">
        <v>672</v>
      </c>
      <c r="L1573" s="554" t="s">
        <v>6662</v>
      </c>
      <c r="M1573" s="554" t="s">
        <v>6735</v>
      </c>
    </row>
    <row r="1574" spans="1:13" x14ac:dyDescent="0.35">
      <c r="A1574" s="554" t="s">
        <v>6072</v>
      </c>
      <c r="B1574" s="554" t="s">
        <v>2592</v>
      </c>
      <c r="C1574" s="554" t="s">
        <v>2593</v>
      </c>
      <c r="D1574" s="554" t="s">
        <v>1100</v>
      </c>
      <c r="E1574" s="554" t="s">
        <v>61</v>
      </c>
      <c r="F1574" s="554">
        <v>2</v>
      </c>
      <c r="G1574" s="554" t="s">
        <v>1957</v>
      </c>
      <c r="H1574" s="554" t="s">
        <v>2004</v>
      </c>
      <c r="J1574" s="554" t="s">
        <v>1101</v>
      </c>
      <c r="K1574" s="554" t="s">
        <v>672</v>
      </c>
      <c r="L1574" s="554" t="s">
        <v>6662</v>
      </c>
      <c r="M1574" s="554" t="s">
        <v>6735</v>
      </c>
    </row>
    <row r="1575" spans="1:13" x14ac:dyDescent="0.35">
      <c r="A1575" s="554" t="s">
        <v>6072</v>
      </c>
      <c r="B1575" s="554" t="s">
        <v>2594</v>
      </c>
      <c r="C1575" s="554" t="s">
        <v>2595</v>
      </c>
      <c r="D1575" s="554" t="s">
        <v>1100</v>
      </c>
      <c r="E1575" s="554" t="s">
        <v>1101</v>
      </c>
      <c r="F1575" s="554">
        <v>1</v>
      </c>
      <c r="G1575" s="554" t="s">
        <v>1878</v>
      </c>
      <c r="H1575" s="554" t="s">
        <v>2004</v>
      </c>
      <c r="J1575" s="554" t="s">
        <v>61</v>
      </c>
      <c r="K1575" s="554" t="s">
        <v>688</v>
      </c>
      <c r="L1575" s="554" t="s">
        <v>6664</v>
      </c>
      <c r="M1575" s="554" t="s">
        <v>6735</v>
      </c>
    </row>
    <row r="1576" spans="1:13" x14ac:dyDescent="0.35">
      <c r="A1576" s="554" t="s">
        <v>6072</v>
      </c>
      <c r="B1576" s="554" t="s">
        <v>2594</v>
      </c>
      <c r="C1576" s="554" t="s">
        <v>2595</v>
      </c>
      <c r="D1576" s="554" t="s">
        <v>1100</v>
      </c>
      <c r="E1576" s="554" t="s">
        <v>61</v>
      </c>
      <c r="F1576" s="554">
        <v>2</v>
      </c>
      <c r="G1576" s="554" t="s">
        <v>1957</v>
      </c>
      <c r="H1576" s="554" t="s">
        <v>2004</v>
      </c>
      <c r="J1576" s="554" t="s">
        <v>1101</v>
      </c>
      <c r="K1576" s="554" t="s">
        <v>688</v>
      </c>
      <c r="L1576" s="554" t="s">
        <v>6664</v>
      </c>
      <c r="M1576" s="554" t="s">
        <v>6735</v>
      </c>
    </row>
    <row r="1577" spans="1:13" x14ac:dyDescent="0.35">
      <c r="A1577" s="554" t="s">
        <v>6072</v>
      </c>
      <c r="B1577" s="554" t="s">
        <v>2596</v>
      </c>
      <c r="C1577" s="554" t="s">
        <v>705</v>
      </c>
      <c r="D1577" s="554" t="s">
        <v>1100</v>
      </c>
      <c r="E1577" s="554" t="s">
        <v>1101</v>
      </c>
      <c r="F1577" s="554">
        <v>1</v>
      </c>
      <c r="G1577" s="554" t="s">
        <v>1878</v>
      </c>
      <c r="H1577" s="554" t="s">
        <v>2004</v>
      </c>
      <c r="J1577" s="554" t="s">
        <v>61</v>
      </c>
      <c r="K1577" s="554" t="s">
        <v>704</v>
      </c>
      <c r="L1577" s="554" t="s">
        <v>6665</v>
      </c>
      <c r="M1577" s="554" t="s">
        <v>6735</v>
      </c>
    </row>
    <row r="1578" spans="1:13" x14ac:dyDescent="0.35">
      <c r="A1578" s="554" t="s">
        <v>6072</v>
      </c>
      <c r="B1578" s="554" t="s">
        <v>2596</v>
      </c>
      <c r="C1578" s="554" t="s">
        <v>705</v>
      </c>
      <c r="D1578" s="554" t="s">
        <v>1100</v>
      </c>
      <c r="E1578" s="554" t="s">
        <v>61</v>
      </c>
      <c r="F1578" s="554">
        <v>2</v>
      </c>
      <c r="G1578" s="554" t="s">
        <v>1957</v>
      </c>
      <c r="H1578" s="554" t="s">
        <v>2004</v>
      </c>
      <c r="J1578" s="554" t="s">
        <v>1101</v>
      </c>
      <c r="K1578" s="554" t="s">
        <v>704</v>
      </c>
      <c r="L1578" s="554" t="s">
        <v>6665</v>
      </c>
      <c r="M1578" s="554" t="s">
        <v>6735</v>
      </c>
    </row>
    <row r="1579" spans="1:13" x14ac:dyDescent="0.35">
      <c r="A1579" s="554" t="s">
        <v>6072</v>
      </c>
      <c r="B1579" s="554" t="s">
        <v>2597</v>
      </c>
      <c r="C1579" s="554" t="s">
        <v>2598</v>
      </c>
      <c r="D1579" s="554" t="s">
        <v>1100</v>
      </c>
      <c r="E1579" s="554" t="s">
        <v>1101</v>
      </c>
      <c r="F1579" s="554">
        <v>1</v>
      </c>
      <c r="G1579" s="554" t="s">
        <v>1878</v>
      </c>
      <c r="H1579" s="554" t="s">
        <v>2004</v>
      </c>
      <c r="J1579" s="554" t="s">
        <v>61</v>
      </c>
      <c r="K1579" s="554" t="s">
        <v>691</v>
      </c>
      <c r="L1579" s="554" t="s">
        <v>6666</v>
      </c>
      <c r="M1579" s="554" t="s">
        <v>6735</v>
      </c>
    </row>
    <row r="1580" spans="1:13" x14ac:dyDescent="0.35">
      <c r="A1580" s="554" t="s">
        <v>6072</v>
      </c>
      <c r="B1580" s="554" t="s">
        <v>2597</v>
      </c>
      <c r="C1580" s="554" t="s">
        <v>2598</v>
      </c>
      <c r="D1580" s="554" t="s">
        <v>1100</v>
      </c>
      <c r="E1580" s="554" t="s">
        <v>61</v>
      </c>
      <c r="F1580" s="554">
        <v>2</v>
      </c>
      <c r="G1580" s="554" t="s">
        <v>1957</v>
      </c>
      <c r="H1580" s="554" t="s">
        <v>2004</v>
      </c>
      <c r="J1580" s="554" t="s">
        <v>1101</v>
      </c>
      <c r="K1580" s="554" t="s">
        <v>691</v>
      </c>
      <c r="L1580" s="554" t="s">
        <v>6666</v>
      </c>
      <c r="M1580" s="554" t="s">
        <v>6735</v>
      </c>
    </row>
    <row r="1581" spans="1:13" x14ac:dyDescent="0.35">
      <c r="A1581" s="554" t="s">
        <v>6072</v>
      </c>
      <c r="B1581" s="554" t="s">
        <v>2599</v>
      </c>
      <c r="C1581" s="554" t="s">
        <v>700</v>
      </c>
      <c r="D1581" s="554" t="s">
        <v>1100</v>
      </c>
      <c r="E1581" s="554" t="s">
        <v>1101</v>
      </c>
      <c r="F1581" s="554">
        <v>1</v>
      </c>
      <c r="G1581" s="554" t="s">
        <v>1878</v>
      </c>
      <c r="H1581" s="554" t="s">
        <v>2004</v>
      </c>
      <c r="J1581" s="554" t="s">
        <v>61</v>
      </c>
      <c r="K1581" s="554" t="s">
        <v>699</v>
      </c>
      <c r="L1581" s="554" t="s">
        <v>6667</v>
      </c>
      <c r="M1581" s="554" t="s">
        <v>6735</v>
      </c>
    </row>
    <row r="1582" spans="1:13" x14ac:dyDescent="0.35">
      <c r="A1582" s="554" t="s">
        <v>6072</v>
      </c>
      <c r="B1582" s="554" t="s">
        <v>2599</v>
      </c>
      <c r="C1582" s="554" t="s">
        <v>700</v>
      </c>
      <c r="D1582" s="554" t="s">
        <v>1100</v>
      </c>
      <c r="E1582" s="554" t="s">
        <v>61</v>
      </c>
      <c r="F1582" s="554">
        <v>2</v>
      </c>
      <c r="G1582" s="554" t="s">
        <v>1957</v>
      </c>
      <c r="H1582" s="554" t="s">
        <v>2004</v>
      </c>
      <c r="J1582" s="554" t="s">
        <v>1101</v>
      </c>
      <c r="K1582" s="554" t="s">
        <v>699</v>
      </c>
      <c r="L1582" s="554" t="s">
        <v>6667</v>
      </c>
      <c r="M1582" s="554" t="s">
        <v>6735</v>
      </c>
    </row>
    <row r="1583" spans="1:13" x14ac:dyDescent="0.35">
      <c r="A1583" s="554" t="s">
        <v>6072</v>
      </c>
      <c r="B1583" s="554" t="s">
        <v>2600</v>
      </c>
      <c r="C1583" s="554" t="s">
        <v>698</v>
      </c>
      <c r="D1583" s="554" t="s">
        <v>1100</v>
      </c>
      <c r="E1583" s="554" t="s">
        <v>1101</v>
      </c>
      <c r="F1583" s="554">
        <v>1</v>
      </c>
      <c r="G1583" s="554" t="s">
        <v>1878</v>
      </c>
      <c r="H1583" s="554" t="s">
        <v>2004</v>
      </c>
      <c r="J1583" s="554" t="s">
        <v>61</v>
      </c>
      <c r="K1583" s="554" t="s">
        <v>697</v>
      </c>
      <c r="L1583" s="554" t="s">
        <v>6668</v>
      </c>
      <c r="M1583" s="554" t="s">
        <v>6735</v>
      </c>
    </row>
    <row r="1584" spans="1:13" x14ac:dyDescent="0.35">
      <c r="A1584" s="554" t="s">
        <v>6072</v>
      </c>
      <c r="B1584" s="554" t="s">
        <v>2600</v>
      </c>
      <c r="C1584" s="554" t="s">
        <v>698</v>
      </c>
      <c r="D1584" s="554" t="s">
        <v>1100</v>
      </c>
      <c r="E1584" s="554" t="s">
        <v>61</v>
      </c>
      <c r="F1584" s="554">
        <v>2</v>
      </c>
      <c r="G1584" s="554" t="s">
        <v>1957</v>
      </c>
      <c r="H1584" s="554" t="s">
        <v>2004</v>
      </c>
      <c r="J1584" s="554" t="s">
        <v>1101</v>
      </c>
      <c r="K1584" s="554" t="s">
        <v>697</v>
      </c>
      <c r="L1584" s="554" t="s">
        <v>6668</v>
      </c>
      <c r="M1584" s="554" t="s">
        <v>6735</v>
      </c>
    </row>
    <row r="1585" spans="1:13" x14ac:dyDescent="0.35">
      <c r="A1585" s="554" t="s">
        <v>6072</v>
      </c>
      <c r="B1585" s="554" t="s">
        <v>2184</v>
      </c>
      <c r="C1585" s="554" t="s">
        <v>602</v>
      </c>
      <c r="D1585" s="554" t="s">
        <v>1100</v>
      </c>
      <c r="E1585" s="554" t="s">
        <v>1101</v>
      </c>
      <c r="F1585" s="554">
        <v>1</v>
      </c>
      <c r="G1585" s="554" t="s">
        <v>1878</v>
      </c>
      <c r="H1585" s="554" t="s">
        <v>2180</v>
      </c>
      <c r="J1585" s="554" t="s">
        <v>61</v>
      </c>
      <c r="K1585" s="554" t="s">
        <v>601</v>
      </c>
      <c r="L1585" s="554" t="s">
        <v>6670</v>
      </c>
      <c r="M1585" s="554" t="s">
        <v>6735</v>
      </c>
    </row>
    <row r="1586" spans="1:13" x14ac:dyDescent="0.35">
      <c r="A1586" s="554" t="s">
        <v>6072</v>
      </c>
      <c r="B1586" s="554" t="s">
        <v>2184</v>
      </c>
      <c r="C1586" s="554" t="s">
        <v>602</v>
      </c>
      <c r="D1586" s="554" t="s">
        <v>1100</v>
      </c>
      <c r="E1586" s="554" t="s">
        <v>61</v>
      </c>
      <c r="F1586" s="554">
        <v>2</v>
      </c>
      <c r="G1586" s="554" t="s">
        <v>1957</v>
      </c>
      <c r="H1586" s="554" t="s">
        <v>2180</v>
      </c>
      <c r="J1586" s="554" t="s">
        <v>1101</v>
      </c>
      <c r="K1586" s="554" t="s">
        <v>601</v>
      </c>
      <c r="L1586" s="554" t="s">
        <v>6670</v>
      </c>
      <c r="M1586" s="554" t="s">
        <v>6735</v>
      </c>
    </row>
    <row r="1587" spans="1:13" x14ac:dyDescent="0.35">
      <c r="A1587" s="554" t="s">
        <v>6072</v>
      </c>
      <c r="B1587" s="554" t="s">
        <v>2191</v>
      </c>
      <c r="C1587" s="554" t="s">
        <v>606</v>
      </c>
      <c r="D1587" s="554" t="s">
        <v>1100</v>
      </c>
      <c r="E1587" s="554" t="s">
        <v>1101</v>
      </c>
      <c r="F1587" s="554">
        <v>1</v>
      </c>
      <c r="G1587" s="554" t="s">
        <v>1878</v>
      </c>
      <c r="H1587" s="554" t="s">
        <v>2188</v>
      </c>
      <c r="J1587" s="554" t="s">
        <v>61</v>
      </c>
      <c r="K1587" s="554" t="s">
        <v>605</v>
      </c>
      <c r="L1587" s="554" t="s">
        <v>6671</v>
      </c>
      <c r="M1587" s="554" t="s">
        <v>6735</v>
      </c>
    </row>
    <row r="1588" spans="1:13" x14ac:dyDescent="0.35">
      <c r="A1588" s="554" t="s">
        <v>6072</v>
      </c>
      <c r="B1588" s="554" t="s">
        <v>2191</v>
      </c>
      <c r="C1588" s="554" t="s">
        <v>606</v>
      </c>
      <c r="D1588" s="554" t="s">
        <v>1100</v>
      </c>
      <c r="E1588" s="554" t="s">
        <v>61</v>
      </c>
      <c r="F1588" s="554">
        <v>2</v>
      </c>
      <c r="G1588" s="554" t="s">
        <v>1957</v>
      </c>
      <c r="H1588" s="554" t="s">
        <v>2188</v>
      </c>
      <c r="J1588" s="554" t="s">
        <v>1101</v>
      </c>
      <c r="K1588" s="554" t="s">
        <v>605</v>
      </c>
      <c r="L1588" s="554" t="s">
        <v>6671</v>
      </c>
      <c r="M1588" s="554" t="s">
        <v>6735</v>
      </c>
    </row>
    <row r="1589" spans="1:13" x14ac:dyDescent="0.35">
      <c r="A1589" s="554" t="s">
        <v>6072</v>
      </c>
      <c r="B1589" s="554" t="s">
        <v>2023</v>
      </c>
      <c r="C1589" s="554" t="s">
        <v>2601</v>
      </c>
      <c r="D1589" s="554" t="s">
        <v>1100</v>
      </c>
      <c r="E1589" s="554" t="s">
        <v>1101</v>
      </c>
      <c r="F1589" s="554">
        <v>1</v>
      </c>
      <c r="G1589" s="554" t="s">
        <v>1878</v>
      </c>
      <c r="H1589" s="554" t="s">
        <v>2021</v>
      </c>
      <c r="J1589" s="554" t="s">
        <v>61</v>
      </c>
      <c r="K1589" s="554" t="s">
        <v>680</v>
      </c>
      <c r="L1589" s="554" t="s">
        <v>6672</v>
      </c>
      <c r="M1589" s="554" t="s">
        <v>6735</v>
      </c>
    </row>
    <row r="1590" spans="1:13" x14ac:dyDescent="0.35">
      <c r="A1590" s="554" t="s">
        <v>6072</v>
      </c>
      <c r="B1590" s="554" t="s">
        <v>2023</v>
      </c>
      <c r="C1590" s="554" t="s">
        <v>2601</v>
      </c>
      <c r="D1590" s="554" t="s">
        <v>1100</v>
      </c>
      <c r="E1590" s="554" t="s">
        <v>61</v>
      </c>
      <c r="F1590" s="554">
        <v>2</v>
      </c>
      <c r="G1590" s="554" t="s">
        <v>1957</v>
      </c>
      <c r="H1590" s="554" t="s">
        <v>2021</v>
      </c>
      <c r="J1590" s="554" t="s">
        <v>1101</v>
      </c>
      <c r="K1590" s="554" t="s">
        <v>680</v>
      </c>
      <c r="L1590" s="554" t="s">
        <v>6672</v>
      </c>
      <c r="M1590" s="554" t="s">
        <v>6735</v>
      </c>
    </row>
    <row r="1591" spans="1:13" x14ac:dyDescent="0.35">
      <c r="A1591" s="554" t="s">
        <v>6072</v>
      </c>
      <c r="B1591" s="554" t="s">
        <v>2026</v>
      </c>
      <c r="C1591" s="554" t="s">
        <v>2602</v>
      </c>
      <c r="D1591" s="554" t="s">
        <v>1100</v>
      </c>
      <c r="E1591" s="554" t="s">
        <v>1101</v>
      </c>
      <c r="F1591" s="554">
        <v>1</v>
      </c>
      <c r="G1591" s="554" t="s">
        <v>1878</v>
      </c>
      <c r="H1591" s="554" t="s">
        <v>2024</v>
      </c>
      <c r="J1591" s="554" t="s">
        <v>61</v>
      </c>
      <c r="K1591" s="554" t="s">
        <v>682</v>
      </c>
      <c r="L1591" s="554" t="s">
        <v>6673</v>
      </c>
      <c r="M1591" s="554" t="s">
        <v>6735</v>
      </c>
    </row>
    <row r="1592" spans="1:13" x14ac:dyDescent="0.35">
      <c r="A1592" s="554" t="s">
        <v>6072</v>
      </c>
      <c r="B1592" s="554" t="s">
        <v>2026</v>
      </c>
      <c r="C1592" s="554" t="s">
        <v>2603</v>
      </c>
      <c r="D1592" s="554" t="s">
        <v>1100</v>
      </c>
      <c r="E1592" s="554" t="s">
        <v>61</v>
      </c>
      <c r="F1592" s="554">
        <v>2</v>
      </c>
      <c r="G1592" s="554" t="s">
        <v>1957</v>
      </c>
      <c r="H1592" s="554" t="s">
        <v>2024</v>
      </c>
      <c r="J1592" s="554" t="s">
        <v>1101</v>
      </c>
      <c r="K1592" s="554" t="s">
        <v>682</v>
      </c>
      <c r="L1592" s="554" t="s">
        <v>6673</v>
      </c>
      <c r="M1592" s="554" t="s">
        <v>6735</v>
      </c>
    </row>
    <row r="1593" spans="1:13" x14ac:dyDescent="0.35">
      <c r="A1593" s="554" t="s">
        <v>6072</v>
      </c>
      <c r="B1593" s="554" t="s">
        <v>2196</v>
      </c>
      <c r="C1593" s="554" t="s">
        <v>604</v>
      </c>
      <c r="D1593" s="554" t="s">
        <v>1100</v>
      </c>
      <c r="E1593" s="554" t="s">
        <v>1101</v>
      </c>
      <c r="F1593" s="554">
        <v>1</v>
      </c>
      <c r="G1593" s="554" t="s">
        <v>1878</v>
      </c>
      <c r="H1593" s="554" t="s">
        <v>2193</v>
      </c>
      <c r="J1593" s="554" t="s">
        <v>61</v>
      </c>
      <c r="K1593" s="554" t="s">
        <v>603</v>
      </c>
      <c r="L1593" s="554" t="s">
        <v>6674</v>
      </c>
      <c r="M1593" s="554" t="s">
        <v>6735</v>
      </c>
    </row>
    <row r="1594" spans="1:13" x14ac:dyDescent="0.35">
      <c r="A1594" s="554" t="s">
        <v>6072</v>
      </c>
      <c r="B1594" s="554" t="s">
        <v>2196</v>
      </c>
      <c r="C1594" s="554" t="s">
        <v>604</v>
      </c>
      <c r="D1594" s="554" t="s">
        <v>1100</v>
      </c>
      <c r="E1594" s="554" t="s">
        <v>61</v>
      </c>
      <c r="F1594" s="554">
        <v>2</v>
      </c>
      <c r="G1594" s="554" t="s">
        <v>1957</v>
      </c>
      <c r="H1594" s="554" t="s">
        <v>2193</v>
      </c>
      <c r="J1594" s="554" t="s">
        <v>1101</v>
      </c>
      <c r="K1594" s="554" t="s">
        <v>603</v>
      </c>
      <c r="L1594" s="554" t="s">
        <v>6674</v>
      </c>
      <c r="M1594" s="554" t="s">
        <v>6735</v>
      </c>
    </row>
    <row r="1595" spans="1:13" x14ac:dyDescent="0.35">
      <c r="A1595" s="554" t="s">
        <v>6072</v>
      </c>
      <c r="B1595" s="554" t="s">
        <v>2198</v>
      </c>
      <c r="C1595" s="554" t="s">
        <v>611</v>
      </c>
      <c r="D1595" s="554" t="s">
        <v>1100</v>
      </c>
      <c r="E1595" s="554" t="s">
        <v>1101</v>
      </c>
      <c r="F1595" s="554">
        <v>1</v>
      </c>
      <c r="G1595" s="554" t="s">
        <v>1878</v>
      </c>
      <c r="H1595" s="554" t="s">
        <v>2193</v>
      </c>
      <c r="J1595" s="554" t="s">
        <v>61</v>
      </c>
      <c r="K1595" s="554" t="s">
        <v>610</v>
      </c>
      <c r="L1595" s="554" t="s">
        <v>6675</v>
      </c>
      <c r="M1595" s="554" t="s">
        <v>6735</v>
      </c>
    </row>
    <row r="1596" spans="1:13" x14ac:dyDescent="0.35">
      <c r="A1596" s="554" t="s">
        <v>6072</v>
      </c>
      <c r="B1596" s="554" t="s">
        <v>2198</v>
      </c>
      <c r="C1596" s="554" t="s">
        <v>611</v>
      </c>
      <c r="D1596" s="554" t="s">
        <v>1100</v>
      </c>
      <c r="E1596" s="554" t="s">
        <v>61</v>
      </c>
      <c r="F1596" s="554">
        <v>2</v>
      </c>
      <c r="G1596" s="554" t="s">
        <v>1957</v>
      </c>
      <c r="H1596" s="554" t="s">
        <v>2193</v>
      </c>
      <c r="J1596" s="554" t="s">
        <v>1101</v>
      </c>
      <c r="K1596" s="554" t="s">
        <v>610</v>
      </c>
      <c r="L1596" s="554" t="s">
        <v>6675</v>
      </c>
      <c r="M1596" s="554" t="s">
        <v>6735</v>
      </c>
    </row>
    <row r="1597" spans="1:13" x14ac:dyDescent="0.35">
      <c r="A1597" s="554" t="s">
        <v>6072</v>
      </c>
      <c r="B1597" s="554" t="s">
        <v>2199</v>
      </c>
      <c r="C1597" s="554" t="s">
        <v>613</v>
      </c>
      <c r="D1597" s="554" t="s">
        <v>1100</v>
      </c>
      <c r="E1597" s="554" t="s">
        <v>1101</v>
      </c>
      <c r="F1597" s="554">
        <v>1</v>
      </c>
      <c r="G1597" s="554" t="s">
        <v>1878</v>
      </c>
      <c r="H1597" s="554" t="s">
        <v>2193</v>
      </c>
      <c r="J1597" s="554" t="s">
        <v>61</v>
      </c>
      <c r="K1597" s="554" t="s">
        <v>612</v>
      </c>
      <c r="L1597" s="554" t="s">
        <v>6676</v>
      </c>
      <c r="M1597" s="554" t="s">
        <v>6735</v>
      </c>
    </row>
    <row r="1598" spans="1:13" x14ac:dyDescent="0.35">
      <c r="A1598" s="554" t="s">
        <v>6072</v>
      </c>
      <c r="B1598" s="554" t="s">
        <v>2199</v>
      </c>
      <c r="C1598" s="554" t="s">
        <v>613</v>
      </c>
      <c r="D1598" s="554" t="s">
        <v>1100</v>
      </c>
      <c r="E1598" s="554" t="s">
        <v>61</v>
      </c>
      <c r="F1598" s="554">
        <v>2</v>
      </c>
      <c r="G1598" s="554" t="s">
        <v>1957</v>
      </c>
      <c r="H1598" s="554" t="s">
        <v>2193</v>
      </c>
      <c r="J1598" s="554" t="s">
        <v>1101</v>
      </c>
      <c r="K1598" s="554" t="s">
        <v>612</v>
      </c>
      <c r="L1598" s="554" t="s">
        <v>6676</v>
      </c>
      <c r="M1598" s="554" t="s">
        <v>6735</v>
      </c>
    </row>
    <row r="1599" spans="1:13" x14ac:dyDescent="0.35">
      <c r="A1599" s="554" t="s">
        <v>6072</v>
      </c>
      <c r="B1599" s="554" t="s">
        <v>2200</v>
      </c>
      <c r="C1599" s="554" t="s">
        <v>608</v>
      </c>
      <c r="D1599" s="554" t="s">
        <v>1100</v>
      </c>
      <c r="E1599" s="554" t="s">
        <v>1101</v>
      </c>
      <c r="F1599" s="554">
        <v>1</v>
      </c>
      <c r="G1599" s="554" t="s">
        <v>1878</v>
      </c>
      <c r="H1599" s="554" t="s">
        <v>2193</v>
      </c>
      <c r="J1599" s="554" t="s">
        <v>61</v>
      </c>
      <c r="K1599" s="554" t="s">
        <v>607</v>
      </c>
      <c r="L1599" s="554" t="s">
        <v>6677</v>
      </c>
      <c r="M1599" s="554" t="s">
        <v>6735</v>
      </c>
    </row>
    <row r="1600" spans="1:13" x14ac:dyDescent="0.35">
      <c r="A1600" s="554" t="s">
        <v>6072</v>
      </c>
      <c r="B1600" s="554" t="s">
        <v>2200</v>
      </c>
      <c r="C1600" s="554" t="s">
        <v>608</v>
      </c>
      <c r="D1600" s="554" t="s">
        <v>1100</v>
      </c>
      <c r="E1600" s="554" t="s">
        <v>61</v>
      </c>
      <c r="F1600" s="554">
        <v>2</v>
      </c>
      <c r="G1600" s="554" t="s">
        <v>1957</v>
      </c>
      <c r="H1600" s="554" t="s">
        <v>2193</v>
      </c>
      <c r="J1600" s="554" t="s">
        <v>1101</v>
      </c>
      <c r="K1600" s="554" t="s">
        <v>607</v>
      </c>
      <c r="L1600" s="554" t="s">
        <v>6677</v>
      </c>
      <c r="M1600" s="554" t="s">
        <v>6735</v>
      </c>
    </row>
    <row r="1601" spans="1:13" x14ac:dyDescent="0.35">
      <c r="A1601" s="554" t="s">
        <v>6072</v>
      </c>
      <c r="B1601" s="554" t="s">
        <v>2028</v>
      </c>
      <c r="C1601" s="554" t="s">
        <v>2604</v>
      </c>
      <c r="D1601" s="554" t="s">
        <v>1100</v>
      </c>
      <c r="E1601" s="554" t="s">
        <v>1101</v>
      </c>
      <c r="F1601" s="554">
        <v>1</v>
      </c>
      <c r="G1601" s="554" t="s">
        <v>1878</v>
      </c>
      <c r="H1601" s="554" t="s">
        <v>2027</v>
      </c>
      <c r="J1601" s="554" t="s">
        <v>61</v>
      </c>
      <c r="K1601" s="554" t="s">
        <v>684</v>
      </c>
      <c r="L1601" s="554" t="s">
        <v>6678</v>
      </c>
      <c r="M1601" s="554" t="s">
        <v>6735</v>
      </c>
    </row>
    <row r="1602" spans="1:13" x14ac:dyDescent="0.35">
      <c r="A1602" s="554" t="s">
        <v>6072</v>
      </c>
      <c r="B1602" s="554" t="s">
        <v>4421</v>
      </c>
      <c r="C1602" s="554" t="s">
        <v>4418</v>
      </c>
      <c r="D1602" s="554" t="s">
        <v>1100</v>
      </c>
      <c r="E1602" s="554" t="s">
        <v>61</v>
      </c>
      <c r="F1602" s="554">
        <v>2</v>
      </c>
      <c r="G1602" s="554" t="s">
        <v>1878</v>
      </c>
      <c r="H1602" s="554">
        <v>49000</v>
      </c>
      <c r="J1602" s="554" t="s">
        <v>1101</v>
      </c>
      <c r="K1602" s="554" t="s">
        <v>4429</v>
      </c>
      <c r="L1602" s="554" t="s">
        <v>6680</v>
      </c>
      <c r="M1602" s="554" t="s">
        <v>6735</v>
      </c>
    </row>
    <row r="1603" spans="1:13" x14ac:dyDescent="0.35">
      <c r="A1603" s="554" t="s">
        <v>6072</v>
      </c>
      <c r="B1603" s="554" t="s">
        <v>2028</v>
      </c>
      <c r="C1603" s="554" t="s">
        <v>2604</v>
      </c>
      <c r="D1603" s="554" t="s">
        <v>1100</v>
      </c>
      <c r="E1603" s="554" t="s">
        <v>1101</v>
      </c>
      <c r="F1603" s="554">
        <v>1</v>
      </c>
      <c r="G1603" s="554" t="s">
        <v>1878</v>
      </c>
      <c r="H1603" s="554" t="s">
        <v>2027</v>
      </c>
      <c r="J1603" s="554" t="s">
        <v>61</v>
      </c>
      <c r="K1603" s="554" t="s">
        <v>684</v>
      </c>
      <c r="L1603" s="554" t="s">
        <v>6678</v>
      </c>
      <c r="M1603" s="554" t="s">
        <v>6735</v>
      </c>
    </row>
    <row r="1604" spans="1:13" x14ac:dyDescent="0.35">
      <c r="A1604" s="554" t="s">
        <v>6072</v>
      </c>
      <c r="B1604" s="554" t="s">
        <v>2037</v>
      </c>
      <c r="C1604" s="554" t="s">
        <v>664</v>
      </c>
      <c r="D1604" s="554" t="s">
        <v>1100</v>
      </c>
      <c r="E1604" s="554" t="s">
        <v>1101</v>
      </c>
      <c r="F1604" s="554">
        <v>1</v>
      </c>
      <c r="G1604" s="554" t="s">
        <v>1878</v>
      </c>
      <c r="H1604" s="554" t="s">
        <v>1886</v>
      </c>
      <c r="J1604" s="554" t="s">
        <v>61</v>
      </c>
      <c r="K1604" s="554" t="s">
        <v>663</v>
      </c>
      <c r="L1604" s="554" t="s">
        <v>6683</v>
      </c>
      <c r="M1604" s="554" t="s">
        <v>6735</v>
      </c>
    </row>
    <row r="1605" spans="1:13" x14ac:dyDescent="0.35">
      <c r="A1605" s="554" t="s">
        <v>6072</v>
      </c>
      <c r="B1605" s="554" t="s">
        <v>2038</v>
      </c>
      <c r="C1605" s="554" t="s">
        <v>695</v>
      </c>
      <c r="D1605" s="554" t="s">
        <v>1100</v>
      </c>
      <c r="E1605" s="554" t="s">
        <v>1101</v>
      </c>
      <c r="F1605" s="554">
        <v>1</v>
      </c>
      <c r="G1605" s="554" t="s">
        <v>1878</v>
      </c>
      <c r="H1605" s="554" t="s">
        <v>1886</v>
      </c>
      <c r="J1605" s="554" t="s">
        <v>61</v>
      </c>
      <c r="K1605" s="554" t="s">
        <v>694</v>
      </c>
      <c r="L1605" s="554" t="s">
        <v>6684</v>
      </c>
      <c r="M1605" s="554" t="s">
        <v>6735</v>
      </c>
    </row>
    <row r="1606" spans="1:13" x14ac:dyDescent="0.35">
      <c r="A1606" s="554" t="s">
        <v>6072</v>
      </c>
      <c r="B1606" s="554" t="s">
        <v>2038</v>
      </c>
      <c r="C1606" s="554" t="s">
        <v>2605</v>
      </c>
      <c r="D1606" s="554" t="s">
        <v>1100</v>
      </c>
      <c r="E1606" s="554" t="s">
        <v>61</v>
      </c>
      <c r="F1606" s="554">
        <v>2</v>
      </c>
      <c r="G1606" s="554" t="s">
        <v>1957</v>
      </c>
      <c r="H1606" s="554" t="s">
        <v>1886</v>
      </c>
      <c r="J1606" s="554" t="s">
        <v>1101</v>
      </c>
      <c r="K1606" s="554" t="s">
        <v>694</v>
      </c>
      <c r="L1606" s="554" t="s">
        <v>6684</v>
      </c>
      <c r="M1606" s="554" t="s">
        <v>6735</v>
      </c>
    </row>
    <row r="1607" spans="1:13" x14ac:dyDescent="0.35">
      <c r="A1607" s="554" t="s">
        <v>6072</v>
      </c>
      <c r="B1607" s="554" t="s">
        <v>2035</v>
      </c>
      <c r="C1607" s="554" t="s">
        <v>322</v>
      </c>
      <c r="D1607" s="554" t="s">
        <v>1100</v>
      </c>
      <c r="E1607" s="554" t="s">
        <v>1101</v>
      </c>
      <c r="F1607" s="554">
        <v>1</v>
      </c>
      <c r="G1607" s="554" t="s">
        <v>1878</v>
      </c>
      <c r="H1607" s="554" t="s">
        <v>1886</v>
      </c>
      <c r="J1607" s="554" t="s">
        <v>61</v>
      </c>
      <c r="K1607" s="554" t="s">
        <v>321</v>
      </c>
      <c r="L1607" s="554" t="s">
        <v>6686</v>
      </c>
      <c r="M1607" s="554" t="s">
        <v>6735</v>
      </c>
    </row>
    <row r="1608" spans="1:13" x14ac:dyDescent="0.35">
      <c r="A1608" s="554" t="s">
        <v>6072</v>
      </c>
      <c r="B1608" s="554" t="s">
        <v>2035</v>
      </c>
      <c r="C1608" s="554" t="s">
        <v>322</v>
      </c>
      <c r="D1608" s="554" t="s">
        <v>1100</v>
      </c>
      <c r="E1608" s="554" t="s">
        <v>61</v>
      </c>
      <c r="F1608" s="554">
        <v>2</v>
      </c>
      <c r="G1608" s="554" t="s">
        <v>2036</v>
      </c>
      <c r="H1608" s="554" t="s">
        <v>1888</v>
      </c>
      <c r="J1608" s="554" t="s">
        <v>1101</v>
      </c>
      <c r="K1608" s="554" t="s">
        <v>321</v>
      </c>
      <c r="L1608" s="554" t="s">
        <v>6686</v>
      </c>
      <c r="M1608" s="554" t="s">
        <v>6735</v>
      </c>
    </row>
    <row r="1609" spans="1:13" x14ac:dyDescent="0.35">
      <c r="A1609" s="554" t="s">
        <v>6072</v>
      </c>
      <c r="B1609" s="554" t="s">
        <v>2055</v>
      </c>
      <c r="C1609" s="554" t="s">
        <v>334</v>
      </c>
      <c r="D1609" s="554" t="s">
        <v>1100</v>
      </c>
      <c r="E1609" s="554" t="s">
        <v>1101</v>
      </c>
      <c r="F1609" s="554">
        <v>1</v>
      </c>
      <c r="G1609" s="554" t="s">
        <v>1878</v>
      </c>
      <c r="H1609" s="554" t="s">
        <v>1371</v>
      </c>
      <c r="J1609" s="554" t="s">
        <v>61</v>
      </c>
      <c r="K1609" s="554" t="s">
        <v>333</v>
      </c>
      <c r="L1609" s="554" t="s">
        <v>6688</v>
      </c>
      <c r="M1609" s="554" t="s">
        <v>6735</v>
      </c>
    </row>
    <row r="1610" spans="1:13" x14ac:dyDescent="0.35">
      <c r="A1610" s="554" t="s">
        <v>6072</v>
      </c>
      <c r="B1610" s="554" t="s">
        <v>2055</v>
      </c>
      <c r="C1610" s="554" t="s">
        <v>334</v>
      </c>
      <c r="D1610" s="554" t="s">
        <v>1100</v>
      </c>
      <c r="E1610" s="554" t="s">
        <v>61</v>
      </c>
      <c r="F1610" s="554">
        <v>2</v>
      </c>
      <c r="G1610" s="554" t="s">
        <v>2036</v>
      </c>
      <c r="H1610" s="554" t="s">
        <v>1371</v>
      </c>
      <c r="J1610" s="554" t="s">
        <v>1101</v>
      </c>
      <c r="K1610" s="554" t="s">
        <v>333</v>
      </c>
      <c r="L1610" s="554" t="s">
        <v>6688</v>
      </c>
      <c r="M1610" s="554" t="s">
        <v>6735</v>
      </c>
    </row>
    <row r="1611" spans="1:13" x14ac:dyDescent="0.35">
      <c r="A1611" s="554" t="s">
        <v>6072</v>
      </c>
      <c r="B1611" s="554" t="s">
        <v>2042</v>
      </c>
      <c r="C1611" s="554" t="s">
        <v>319</v>
      </c>
      <c r="D1611" s="554" t="s">
        <v>1100</v>
      </c>
      <c r="E1611" s="554" t="s">
        <v>1101</v>
      </c>
      <c r="F1611" s="554">
        <v>1</v>
      </c>
      <c r="G1611" s="554" t="s">
        <v>1878</v>
      </c>
      <c r="H1611" s="554" t="s">
        <v>1888</v>
      </c>
      <c r="J1611" s="554" t="s">
        <v>61</v>
      </c>
      <c r="K1611" s="554" t="s">
        <v>318</v>
      </c>
      <c r="L1611" s="554" t="s">
        <v>6690</v>
      </c>
      <c r="M1611" s="554" t="s">
        <v>6735</v>
      </c>
    </row>
    <row r="1612" spans="1:13" x14ac:dyDescent="0.35">
      <c r="A1612" s="554" t="s">
        <v>6072</v>
      </c>
      <c r="B1612" s="554" t="s">
        <v>2042</v>
      </c>
      <c r="C1612" s="554" t="s">
        <v>319</v>
      </c>
      <c r="D1612" s="554" t="s">
        <v>1100</v>
      </c>
      <c r="E1612" s="554" t="s">
        <v>61</v>
      </c>
      <c r="F1612" s="554">
        <v>2</v>
      </c>
      <c r="G1612" s="554" t="s">
        <v>2036</v>
      </c>
      <c r="H1612" s="554" t="s">
        <v>1888</v>
      </c>
      <c r="J1612" s="554" t="s">
        <v>1101</v>
      </c>
      <c r="K1612" s="554" t="s">
        <v>318</v>
      </c>
      <c r="L1612" s="554" t="s">
        <v>6690</v>
      </c>
      <c r="M1612" s="554" t="s">
        <v>6735</v>
      </c>
    </row>
    <row r="1613" spans="1:13" x14ac:dyDescent="0.35">
      <c r="A1613" s="554" t="s">
        <v>6072</v>
      </c>
      <c r="B1613" s="554" t="s">
        <v>2047</v>
      </c>
      <c r="C1613" s="554" t="s">
        <v>340</v>
      </c>
      <c r="D1613" s="554" t="s">
        <v>1100</v>
      </c>
      <c r="E1613" s="554" t="s">
        <v>1101</v>
      </c>
      <c r="F1613" s="554">
        <v>1</v>
      </c>
      <c r="G1613" s="554" t="s">
        <v>1878</v>
      </c>
      <c r="H1613" s="554" t="s">
        <v>2045</v>
      </c>
      <c r="J1613" s="554" t="s">
        <v>61</v>
      </c>
      <c r="K1613" s="554" t="s">
        <v>339</v>
      </c>
      <c r="L1613" s="554" t="s">
        <v>6692</v>
      </c>
      <c r="M1613" s="554" t="s">
        <v>6735</v>
      </c>
    </row>
    <row r="1614" spans="1:13" x14ac:dyDescent="0.35">
      <c r="A1614" s="554" t="s">
        <v>6072</v>
      </c>
      <c r="B1614" s="554" t="s">
        <v>2047</v>
      </c>
      <c r="C1614" s="554" t="s">
        <v>340</v>
      </c>
      <c r="D1614" s="554" t="s">
        <v>1100</v>
      </c>
      <c r="E1614" s="554" t="s">
        <v>61</v>
      </c>
      <c r="F1614" s="554">
        <v>2</v>
      </c>
      <c r="G1614" s="554" t="s">
        <v>2036</v>
      </c>
      <c r="H1614" s="554" t="s">
        <v>2045</v>
      </c>
      <c r="J1614" s="554" t="s">
        <v>1101</v>
      </c>
      <c r="K1614" s="554" t="s">
        <v>339</v>
      </c>
      <c r="L1614" s="554" t="s">
        <v>6692</v>
      </c>
      <c r="M1614" s="554" t="s">
        <v>6735</v>
      </c>
    </row>
    <row r="1615" spans="1:13" x14ac:dyDescent="0.35">
      <c r="A1615" s="554" t="s">
        <v>6072</v>
      </c>
      <c r="B1615" s="554" t="s">
        <v>2043</v>
      </c>
      <c r="C1615" s="554" t="s">
        <v>317</v>
      </c>
      <c r="D1615" s="554" t="s">
        <v>1100</v>
      </c>
      <c r="E1615" s="554" t="s">
        <v>1101</v>
      </c>
      <c r="F1615" s="554">
        <v>1</v>
      </c>
      <c r="G1615" s="554" t="s">
        <v>1878</v>
      </c>
      <c r="H1615" s="554" t="s">
        <v>1888</v>
      </c>
      <c r="J1615" s="554" t="s">
        <v>61</v>
      </c>
      <c r="K1615" s="554" t="s">
        <v>316</v>
      </c>
      <c r="L1615" s="554" t="s">
        <v>6693</v>
      </c>
      <c r="M1615" s="554" t="s">
        <v>6735</v>
      </c>
    </row>
    <row r="1616" spans="1:13" x14ac:dyDescent="0.35">
      <c r="A1616" s="554" t="s">
        <v>6072</v>
      </c>
      <c r="B1616" s="554" t="s">
        <v>2043</v>
      </c>
      <c r="C1616" s="554" t="s">
        <v>317</v>
      </c>
      <c r="D1616" s="554" t="s">
        <v>1100</v>
      </c>
      <c r="E1616" s="554" t="s">
        <v>61</v>
      </c>
      <c r="F1616" s="554">
        <v>2</v>
      </c>
      <c r="G1616" s="554" t="s">
        <v>2036</v>
      </c>
      <c r="H1616" s="554" t="s">
        <v>1888</v>
      </c>
      <c r="J1616" s="554" t="s">
        <v>1101</v>
      </c>
      <c r="K1616" s="554" t="s">
        <v>316</v>
      </c>
      <c r="L1616" s="554" t="s">
        <v>6693</v>
      </c>
      <c r="M1616" s="554" t="s">
        <v>6735</v>
      </c>
    </row>
    <row r="1617" spans="1:13" x14ac:dyDescent="0.35">
      <c r="A1617" s="554" t="s">
        <v>6072</v>
      </c>
      <c r="B1617" s="554" t="s">
        <v>2056</v>
      </c>
      <c r="C1617" s="554" t="s">
        <v>331</v>
      </c>
      <c r="D1617" s="554" t="s">
        <v>1100</v>
      </c>
      <c r="E1617" s="554" t="s">
        <v>1101</v>
      </c>
      <c r="F1617" s="554">
        <v>1</v>
      </c>
      <c r="G1617" s="554" t="s">
        <v>1878</v>
      </c>
      <c r="H1617" s="554" t="s">
        <v>1371</v>
      </c>
      <c r="J1617" s="554" t="s">
        <v>61</v>
      </c>
      <c r="K1617" s="554" t="s">
        <v>330</v>
      </c>
      <c r="L1617" s="554" t="s">
        <v>6694</v>
      </c>
      <c r="M1617" s="554" t="s">
        <v>6735</v>
      </c>
    </row>
    <row r="1618" spans="1:13" x14ac:dyDescent="0.35">
      <c r="A1618" s="554" t="s">
        <v>6072</v>
      </c>
      <c r="B1618" s="554" t="s">
        <v>2057</v>
      </c>
      <c r="C1618" s="554" t="s">
        <v>2606</v>
      </c>
      <c r="D1618" s="554" t="s">
        <v>1100</v>
      </c>
      <c r="E1618" s="554" t="s">
        <v>1101</v>
      </c>
      <c r="F1618" s="554">
        <v>1</v>
      </c>
      <c r="G1618" s="554" t="s">
        <v>1878</v>
      </c>
      <c r="H1618" s="554" t="s">
        <v>1371</v>
      </c>
      <c r="J1618" s="554" t="s">
        <v>61</v>
      </c>
      <c r="K1618" s="554" t="s">
        <v>336</v>
      </c>
      <c r="L1618" s="554" t="s">
        <v>6695</v>
      </c>
      <c r="M1618" s="554" t="s">
        <v>6735</v>
      </c>
    </row>
    <row r="1619" spans="1:13" x14ac:dyDescent="0.35">
      <c r="A1619" s="554" t="s">
        <v>6072</v>
      </c>
      <c r="B1619" s="554" t="s">
        <v>2057</v>
      </c>
      <c r="C1619" s="554" t="s">
        <v>2606</v>
      </c>
      <c r="D1619" s="554" t="s">
        <v>1100</v>
      </c>
      <c r="E1619" s="554" t="s">
        <v>61</v>
      </c>
      <c r="F1619" s="554">
        <v>2</v>
      </c>
      <c r="G1619" s="554" t="s">
        <v>2036</v>
      </c>
      <c r="H1619" s="554" t="s">
        <v>1371</v>
      </c>
      <c r="J1619" s="554" t="s">
        <v>1101</v>
      </c>
      <c r="K1619" s="554" t="s">
        <v>336</v>
      </c>
      <c r="L1619" s="554" t="s">
        <v>6695</v>
      </c>
      <c r="M1619" s="554" t="s">
        <v>6735</v>
      </c>
    </row>
    <row r="1620" spans="1:13" x14ac:dyDescent="0.35">
      <c r="A1620" s="554" t="s">
        <v>6072</v>
      </c>
      <c r="B1620" s="554" t="s">
        <v>2033</v>
      </c>
      <c r="C1620" s="554" t="s">
        <v>325</v>
      </c>
      <c r="D1620" s="554" t="s">
        <v>1100</v>
      </c>
      <c r="E1620" s="554" t="s">
        <v>1101</v>
      </c>
      <c r="F1620" s="554">
        <v>1</v>
      </c>
      <c r="G1620" s="554" t="s">
        <v>1878</v>
      </c>
      <c r="H1620" s="554" t="s">
        <v>2031</v>
      </c>
      <c r="J1620" s="554" t="s">
        <v>61</v>
      </c>
      <c r="K1620" s="554" t="s">
        <v>324</v>
      </c>
      <c r="L1620" s="554" t="s">
        <v>6696</v>
      </c>
      <c r="M1620" s="554" t="s">
        <v>6735</v>
      </c>
    </row>
    <row r="1621" spans="1:13" x14ac:dyDescent="0.35">
      <c r="A1621" s="554" t="s">
        <v>6072</v>
      </c>
      <c r="B1621" s="554" t="s">
        <v>4422</v>
      </c>
      <c r="C1621" s="554" t="s">
        <v>325</v>
      </c>
      <c r="D1621" s="554" t="s">
        <v>1100</v>
      </c>
      <c r="E1621" s="554" t="s">
        <v>1101</v>
      </c>
      <c r="F1621" s="554">
        <v>1</v>
      </c>
      <c r="G1621" s="554" t="s">
        <v>1878</v>
      </c>
      <c r="H1621" s="554">
        <v>49000</v>
      </c>
      <c r="J1621" s="554" t="s">
        <v>61</v>
      </c>
      <c r="K1621" s="554" t="s">
        <v>4430</v>
      </c>
      <c r="L1621" s="554" t="s">
        <v>6698</v>
      </c>
      <c r="M1621" s="554" t="s">
        <v>6735</v>
      </c>
    </row>
    <row r="1622" spans="1:13" x14ac:dyDescent="0.35">
      <c r="A1622" s="554" t="s">
        <v>6072</v>
      </c>
      <c r="B1622" s="554" t="s">
        <v>1399</v>
      </c>
      <c r="C1622" s="554" t="s">
        <v>2607</v>
      </c>
      <c r="D1622" s="554" t="s">
        <v>1100</v>
      </c>
      <c r="E1622" s="554" t="s">
        <v>1101</v>
      </c>
      <c r="F1622" s="554">
        <v>1</v>
      </c>
      <c r="G1622" s="554" t="s">
        <v>2509</v>
      </c>
      <c r="H1622" s="554" t="s">
        <v>2510</v>
      </c>
      <c r="J1622" s="554" t="s">
        <v>61</v>
      </c>
      <c r="K1622" s="554" t="s">
        <v>1100</v>
      </c>
      <c r="L1622" s="554" t="s">
        <v>2658</v>
      </c>
      <c r="M1622" s="554" t="s">
        <v>6737</v>
      </c>
    </row>
    <row r="1623" spans="1:13" x14ac:dyDescent="0.35">
      <c r="A1623" s="554" t="s">
        <v>6072</v>
      </c>
      <c r="B1623" s="554" t="s">
        <v>1929</v>
      </c>
      <c r="C1623" s="554" t="s">
        <v>2608</v>
      </c>
      <c r="D1623" s="554" t="s">
        <v>1100</v>
      </c>
      <c r="E1623" s="554" t="s">
        <v>1101</v>
      </c>
      <c r="F1623" s="554">
        <v>1</v>
      </c>
      <c r="G1623" s="554" t="s">
        <v>2515</v>
      </c>
      <c r="H1623" s="554" t="s">
        <v>2516</v>
      </c>
      <c r="J1623" s="554" t="s">
        <v>61</v>
      </c>
      <c r="K1623" s="554" t="s">
        <v>1100</v>
      </c>
      <c r="L1623" s="554" t="s">
        <v>2658</v>
      </c>
      <c r="M1623" s="554" t="s">
        <v>6737</v>
      </c>
    </row>
    <row r="1624" spans="1:13" x14ac:dyDescent="0.35">
      <c r="A1624" s="554" t="s">
        <v>6072</v>
      </c>
      <c r="B1624" s="554" t="s">
        <v>1207</v>
      </c>
      <c r="C1624" s="554" t="s">
        <v>2609</v>
      </c>
      <c r="D1624" s="554" t="s">
        <v>1100</v>
      </c>
      <c r="E1624" s="554" t="s">
        <v>1101</v>
      </c>
      <c r="F1624" s="554">
        <v>1</v>
      </c>
      <c r="G1624" s="554" t="s">
        <v>2610</v>
      </c>
      <c r="H1624" s="554" t="s">
        <v>2611</v>
      </c>
      <c r="J1624" s="554" t="s">
        <v>61</v>
      </c>
      <c r="K1624" s="554" t="s">
        <v>1100</v>
      </c>
      <c r="L1624" s="554" t="s">
        <v>2658</v>
      </c>
      <c r="M1624" s="554" t="s">
        <v>6737</v>
      </c>
    </row>
    <row r="1625" spans="1:13" x14ac:dyDescent="0.35">
      <c r="A1625" s="554" t="s">
        <v>6072</v>
      </c>
      <c r="B1625" s="554" t="s">
        <v>1207</v>
      </c>
      <c r="C1625" s="554" t="s">
        <v>2609</v>
      </c>
      <c r="D1625" s="554" t="s">
        <v>1100</v>
      </c>
      <c r="E1625" s="554" t="s">
        <v>1101</v>
      </c>
      <c r="F1625" s="554">
        <v>2</v>
      </c>
      <c r="G1625" s="554" t="s">
        <v>2612</v>
      </c>
      <c r="H1625" s="554" t="s">
        <v>2611</v>
      </c>
      <c r="J1625" s="554" t="s">
        <v>61</v>
      </c>
      <c r="K1625" s="554" t="s">
        <v>1100</v>
      </c>
      <c r="L1625" s="554" t="s">
        <v>2658</v>
      </c>
      <c r="M1625" s="554" t="s">
        <v>6737</v>
      </c>
    </row>
    <row r="1626" spans="1:13" x14ac:dyDescent="0.35">
      <c r="A1626" s="554" t="s">
        <v>6072</v>
      </c>
      <c r="B1626" s="554" t="s">
        <v>1207</v>
      </c>
      <c r="C1626" s="554" t="s">
        <v>2609</v>
      </c>
      <c r="D1626" s="554" t="s">
        <v>1100</v>
      </c>
      <c r="E1626" s="554" t="s">
        <v>1101</v>
      </c>
      <c r="F1626" s="554">
        <v>3</v>
      </c>
      <c r="G1626" s="554" t="s">
        <v>2613</v>
      </c>
      <c r="H1626" s="554" t="s">
        <v>2611</v>
      </c>
      <c r="J1626" s="554" t="s">
        <v>61</v>
      </c>
      <c r="K1626" s="554" t="s">
        <v>1100</v>
      </c>
      <c r="L1626" s="554" t="s">
        <v>2658</v>
      </c>
      <c r="M1626" s="554" t="s">
        <v>6737</v>
      </c>
    </row>
    <row r="1627" spans="1:13" x14ac:dyDescent="0.35">
      <c r="A1627" s="554" t="s">
        <v>6072</v>
      </c>
      <c r="B1627" s="554" t="s">
        <v>2614</v>
      </c>
      <c r="C1627" s="554" t="s">
        <v>2615</v>
      </c>
      <c r="D1627" s="554" t="s">
        <v>1100</v>
      </c>
      <c r="E1627" s="554" t="s">
        <v>1101</v>
      </c>
      <c r="F1627" s="554">
        <v>1</v>
      </c>
      <c r="G1627" s="554" t="s">
        <v>2616</v>
      </c>
      <c r="H1627" s="554" t="s">
        <v>2617</v>
      </c>
      <c r="J1627" s="554" t="s">
        <v>61</v>
      </c>
      <c r="K1627" s="554" t="s">
        <v>1100</v>
      </c>
      <c r="L1627" s="554" t="s">
        <v>2658</v>
      </c>
      <c r="M1627" s="554" t="s">
        <v>6737</v>
      </c>
    </row>
    <row r="1628" spans="1:13" x14ac:dyDescent="0.35">
      <c r="A1628" s="554" t="s">
        <v>6072</v>
      </c>
      <c r="B1628" s="554" t="s">
        <v>2618</v>
      </c>
      <c r="C1628" s="554" t="s">
        <v>66</v>
      </c>
      <c r="D1628" s="554" t="s">
        <v>1100</v>
      </c>
      <c r="E1628" s="554" t="s">
        <v>1101</v>
      </c>
      <c r="F1628" s="554">
        <v>1</v>
      </c>
      <c r="G1628" s="554" t="s">
        <v>2619</v>
      </c>
      <c r="H1628" s="554" t="s">
        <v>1371</v>
      </c>
      <c r="J1628" s="554" t="s">
        <v>61</v>
      </c>
      <c r="K1628" s="554" t="s">
        <v>65</v>
      </c>
      <c r="L1628" s="554" t="s">
        <v>6701</v>
      </c>
      <c r="M1628" s="554" t="s">
        <v>6735</v>
      </c>
    </row>
    <row r="1629" spans="1:13" x14ac:dyDescent="0.35">
      <c r="A1629" s="554" t="s">
        <v>6072</v>
      </c>
      <c r="B1629" s="554" t="s">
        <v>2620</v>
      </c>
      <c r="C1629" s="554" t="s">
        <v>68</v>
      </c>
      <c r="D1629" s="554" t="s">
        <v>1100</v>
      </c>
      <c r="E1629" s="554" t="s">
        <v>1101</v>
      </c>
      <c r="F1629" s="554">
        <v>1</v>
      </c>
      <c r="G1629" s="554" t="s">
        <v>2621</v>
      </c>
      <c r="H1629" s="554" t="s">
        <v>1371</v>
      </c>
      <c r="J1629" s="554" t="s">
        <v>61</v>
      </c>
      <c r="K1629" s="554" t="s">
        <v>67</v>
      </c>
      <c r="L1629" s="554" t="s">
        <v>6702</v>
      </c>
      <c r="M1629" s="554" t="s">
        <v>6735</v>
      </c>
    </row>
    <row r="1630" spans="1:13" x14ac:dyDescent="0.35">
      <c r="A1630" s="554" t="s">
        <v>6072</v>
      </c>
      <c r="B1630" s="554" t="s">
        <v>2622</v>
      </c>
      <c r="C1630" s="554" t="s">
        <v>2623</v>
      </c>
      <c r="D1630" s="554" t="s">
        <v>1100</v>
      </c>
      <c r="E1630" s="554" t="s">
        <v>1101</v>
      </c>
      <c r="F1630" s="554">
        <v>1</v>
      </c>
      <c r="G1630" s="554" t="s">
        <v>1878</v>
      </c>
      <c r="H1630" s="554" t="s">
        <v>1371</v>
      </c>
      <c r="J1630" s="554" t="s">
        <v>61</v>
      </c>
      <c r="K1630" s="554" t="s">
        <v>343</v>
      </c>
      <c r="L1630" s="554" t="s">
        <v>6705</v>
      </c>
      <c r="M1630" s="554" t="s">
        <v>6735</v>
      </c>
    </row>
    <row r="1631" spans="1:13" x14ac:dyDescent="0.35">
      <c r="A1631" s="554" t="s">
        <v>6072</v>
      </c>
      <c r="B1631" s="554" t="s">
        <v>2622</v>
      </c>
      <c r="C1631" s="554" t="s">
        <v>2623</v>
      </c>
      <c r="D1631" s="554" t="s">
        <v>1100</v>
      </c>
      <c r="E1631" s="554" t="s">
        <v>61</v>
      </c>
      <c r="F1631" s="554">
        <v>2</v>
      </c>
      <c r="G1631" s="554" t="s">
        <v>2036</v>
      </c>
      <c r="H1631" s="554" t="s">
        <v>1371</v>
      </c>
      <c r="J1631" s="554" t="s">
        <v>1101</v>
      </c>
      <c r="K1631" s="554" t="s">
        <v>343</v>
      </c>
      <c r="L1631" s="554" t="s">
        <v>6705</v>
      </c>
      <c r="M1631" s="554" t="s">
        <v>6735</v>
      </c>
    </row>
    <row r="1632" spans="1:13" x14ac:dyDescent="0.35">
      <c r="A1632" s="554" t="s">
        <v>6072</v>
      </c>
      <c r="B1632" s="554" t="s">
        <v>2624</v>
      </c>
      <c r="C1632" s="554" t="s">
        <v>2625</v>
      </c>
      <c r="D1632" s="554" t="s">
        <v>1100</v>
      </c>
      <c r="E1632" s="554" t="s">
        <v>1101</v>
      </c>
      <c r="F1632" s="554">
        <v>1</v>
      </c>
      <c r="G1632" s="554" t="s">
        <v>1878</v>
      </c>
      <c r="H1632" s="554" t="s">
        <v>1371</v>
      </c>
      <c r="J1632" s="554" t="s">
        <v>61</v>
      </c>
      <c r="K1632" s="554" t="s">
        <v>276</v>
      </c>
      <c r="L1632" s="554" t="s">
        <v>6703</v>
      </c>
      <c r="M1632" s="554" t="s">
        <v>6735</v>
      </c>
    </row>
    <row r="1633" spans="1:13" x14ac:dyDescent="0.35">
      <c r="A1633" s="554" t="s">
        <v>6072</v>
      </c>
      <c r="B1633" s="554" t="s">
        <v>2624</v>
      </c>
      <c r="C1633" s="554" t="s">
        <v>2625</v>
      </c>
      <c r="D1633" s="554" t="s">
        <v>1100</v>
      </c>
      <c r="E1633" s="554" t="s">
        <v>61</v>
      </c>
      <c r="F1633" s="554">
        <v>2</v>
      </c>
      <c r="G1633" s="554" t="s">
        <v>2036</v>
      </c>
      <c r="H1633" s="554" t="s">
        <v>1371</v>
      </c>
      <c r="J1633" s="554" t="s">
        <v>1101</v>
      </c>
      <c r="K1633" s="554" t="s">
        <v>276</v>
      </c>
      <c r="L1633" s="554" t="s">
        <v>6703</v>
      </c>
      <c r="M1633" s="554" t="s">
        <v>6735</v>
      </c>
    </row>
    <row r="1634" spans="1:13" x14ac:dyDescent="0.35">
      <c r="A1634" s="554" t="s">
        <v>6072</v>
      </c>
      <c r="B1634" s="554" t="s">
        <v>2626</v>
      </c>
      <c r="C1634" s="554" t="s">
        <v>328</v>
      </c>
      <c r="D1634" s="554" t="s">
        <v>1100</v>
      </c>
      <c r="E1634" s="554" t="s">
        <v>1101</v>
      </c>
      <c r="F1634" s="554">
        <v>1</v>
      </c>
      <c r="G1634" s="554" t="s">
        <v>1878</v>
      </c>
      <c r="H1634" s="554" t="s">
        <v>1371</v>
      </c>
      <c r="J1634" s="554" t="s">
        <v>61</v>
      </c>
      <c r="K1634" s="554" t="s">
        <v>327</v>
      </c>
      <c r="L1634" s="554" t="s">
        <v>6704</v>
      </c>
      <c r="M1634" s="554" t="s">
        <v>6735</v>
      </c>
    </row>
    <row r="1635" spans="1:13" x14ac:dyDescent="0.35">
      <c r="A1635" s="554" t="s">
        <v>6072</v>
      </c>
      <c r="B1635" s="554" t="s">
        <v>2626</v>
      </c>
      <c r="C1635" s="554" t="s">
        <v>328</v>
      </c>
      <c r="D1635" s="554" t="s">
        <v>1100</v>
      </c>
      <c r="E1635" s="554" t="s">
        <v>61</v>
      </c>
      <c r="F1635" s="554">
        <v>2</v>
      </c>
      <c r="G1635" s="554" t="s">
        <v>2036</v>
      </c>
      <c r="H1635" s="554" t="s">
        <v>1371</v>
      </c>
      <c r="J1635" s="554" t="s">
        <v>1101</v>
      </c>
      <c r="K1635" s="554" t="s">
        <v>327</v>
      </c>
      <c r="L1635" s="554" t="s">
        <v>6704</v>
      </c>
      <c r="M1635" s="554" t="s">
        <v>6735</v>
      </c>
    </row>
    <row r="1636" spans="1:13" x14ac:dyDescent="0.35">
      <c r="A1636" s="554" t="s">
        <v>6072</v>
      </c>
      <c r="B1636" s="554" t="s">
        <v>1272</v>
      </c>
      <c r="C1636" s="554" t="s">
        <v>1076</v>
      </c>
      <c r="D1636" s="554" t="s">
        <v>1100</v>
      </c>
      <c r="E1636" s="554" t="s">
        <v>1101</v>
      </c>
      <c r="F1636" s="554">
        <v>1</v>
      </c>
      <c r="G1636" s="554" t="s">
        <v>1076</v>
      </c>
      <c r="H1636" s="554" t="s">
        <v>1265</v>
      </c>
      <c r="J1636" s="554" t="s">
        <v>61</v>
      </c>
      <c r="K1636" s="554" t="s">
        <v>1075</v>
      </c>
      <c r="L1636" s="554" t="s">
        <v>2658</v>
      </c>
      <c r="M1636" s="554" t="s">
        <v>6735</v>
      </c>
    </row>
    <row r="1637" spans="1:13" x14ac:dyDescent="0.35">
      <c r="A1637" s="554" t="s">
        <v>6072</v>
      </c>
      <c r="B1637" s="554" t="s">
        <v>2627</v>
      </c>
      <c r="C1637" s="554" t="s">
        <v>709</v>
      </c>
      <c r="D1637" s="554" t="s">
        <v>1100</v>
      </c>
      <c r="E1637" s="554" t="s">
        <v>1101</v>
      </c>
      <c r="F1637" s="554">
        <v>1</v>
      </c>
      <c r="G1637" s="554" t="s">
        <v>1878</v>
      </c>
      <c r="H1637" s="554" t="s">
        <v>1371</v>
      </c>
      <c r="J1637" s="554" t="s">
        <v>61</v>
      </c>
      <c r="K1637" s="554" t="s">
        <v>708</v>
      </c>
      <c r="L1637" s="554" t="s">
        <v>6706</v>
      </c>
      <c r="M1637" s="554" t="s">
        <v>6735</v>
      </c>
    </row>
    <row r="1638" spans="1:13" x14ac:dyDescent="0.35">
      <c r="A1638" s="554" t="s">
        <v>6072</v>
      </c>
      <c r="B1638" s="554" t="s">
        <v>2627</v>
      </c>
      <c r="C1638" s="554" t="s">
        <v>709</v>
      </c>
      <c r="D1638" s="554" t="s">
        <v>1100</v>
      </c>
      <c r="E1638" s="554" t="s">
        <v>61</v>
      </c>
      <c r="F1638" s="554">
        <v>2</v>
      </c>
      <c r="G1638" s="554" t="s">
        <v>1957</v>
      </c>
      <c r="H1638" s="554" t="s">
        <v>1371</v>
      </c>
      <c r="J1638" s="554" t="s">
        <v>1101</v>
      </c>
      <c r="K1638" s="554" t="s">
        <v>708</v>
      </c>
      <c r="L1638" s="554" t="s">
        <v>6706</v>
      </c>
      <c r="M1638" s="554" t="s">
        <v>6735</v>
      </c>
    </row>
    <row r="1639" spans="1:13" x14ac:dyDescent="0.35">
      <c r="A1639" s="554" t="s">
        <v>6072</v>
      </c>
      <c r="B1639" s="554" t="s">
        <v>2628</v>
      </c>
      <c r="C1639" s="554" t="s">
        <v>799</v>
      </c>
      <c r="D1639" s="554" t="s">
        <v>1100</v>
      </c>
      <c r="E1639" s="554" t="s">
        <v>1101</v>
      </c>
      <c r="F1639" s="554">
        <v>1</v>
      </c>
      <c r="G1639" s="554" t="s">
        <v>2629</v>
      </c>
      <c r="H1639" s="554" t="s">
        <v>1371</v>
      </c>
      <c r="J1639" s="554" t="s">
        <v>61</v>
      </c>
      <c r="K1639" s="554" t="s">
        <v>798</v>
      </c>
      <c r="L1639" s="554" t="s">
        <v>6707</v>
      </c>
      <c r="M1639" s="554" t="s">
        <v>6735</v>
      </c>
    </row>
    <row r="1640" spans="1:13" x14ac:dyDescent="0.35">
      <c r="A1640" s="554" t="s">
        <v>6072</v>
      </c>
      <c r="B1640" s="554" t="s">
        <v>2630</v>
      </c>
      <c r="C1640" s="554" t="s">
        <v>752</v>
      </c>
      <c r="D1640" s="554" t="s">
        <v>1100</v>
      </c>
      <c r="E1640" s="554" t="s">
        <v>1101</v>
      </c>
      <c r="F1640" s="554">
        <v>1</v>
      </c>
      <c r="G1640" s="554" t="s">
        <v>1878</v>
      </c>
      <c r="H1640" s="554" t="s">
        <v>1371</v>
      </c>
      <c r="J1640" s="554" t="s">
        <v>61</v>
      </c>
      <c r="K1640" s="554" t="s">
        <v>751</v>
      </c>
      <c r="L1640" s="554" t="s">
        <v>6708</v>
      </c>
      <c r="M1640" s="554" t="s">
        <v>6735</v>
      </c>
    </row>
    <row r="1641" spans="1:13" x14ac:dyDescent="0.35">
      <c r="A1641" s="554" t="s">
        <v>6072</v>
      </c>
      <c r="B1641" s="554" t="s">
        <v>1390</v>
      </c>
      <c r="C1641" s="554" t="s">
        <v>2631</v>
      </c>
      <c r="D1641" s="554" t="s">
        <v>1100</v>
      </c>
      <c r="E1641" s="554" t="s">
        <v>1101</v>
      </c>
      <c r="F1641" s="554">
        <v>1</v>
      </c>
      <c r="G1641" s="554" t="s">
        <v>1389</v>
      </c>
      <c r="H1641" s="554" t="s">
        <v>2530</v>
      </c>
      <c r="J1641" s="554" t="s">
        <v>61</v>
      </c>
      <c r="K1641" s="554" t="s">
        <v>1100</v>
      </c>
      <c r="L1641" s="554" t="s">
        <v>2658</v>
      </c>
      <c r="M1641" s="554" t="s">
        <v>6737</v>
      </c>
    </row>
    <row r="1642" spans="1:13" x14ac:dyDescent="0.35">
      <c r="A1642" s="554" t="s">
        <v>6072</v>
      </c>
      <c r="B1642" s="554" t="s">
        <v>2632</v>
      </c>
      <c r="C1642" s="554" t="s">
        <v>2633</v>
      </c>
      <c r="D1642" s="554" t="s">
        <v>1100</v>
      </c>
      <c r="E1642" s="554" t="s">
        <v>1101</v>
      </c>
      <c r="F1642" s="554">
        <v>1</v>
      </c>
      <c r="G1642" s="554" t="s">
        <v>1878</v>
      </c>
      <c r="H1642" s="554">
        <v>41600</v>
      </c>
      <c r="J1642" s="554" t="s">
        <v>61</v>
      </c>
      <c r="K1642" s="554" t="s">
        <v>745</v>
      </c>
      <c r="L1642" s="554" t="s">
        <v>6709</v>
      </c>
      <c r="M1642" s="554" t="s">
        <v>6735</v>
      </c>
    </row>
    <row r="1643" spans="1:13" x14ac:dyDescent="0.35">
      <c r="A1643" s="554" t="s">
        <v>6072</v>
      </c>
      <c r="B1643" s="554" t="s">
        <v>2632</v>
      </c>
      <c r="C1643" s="554" t="s">
        <v>2633</v>
      </c>
      <c r="D1643" s="554" t="s">
        <v>1100</v>
      </c>
      <c r="E1643" s="554" t="s">
        <v>1101</v>
      </c>
      <c r="F1643" s="554">
        <v>1</v>
      </c>
      <c r="G1643" s="554" t="s">
        <v>1878</v>
      </c>
      <c r="H1643" s="554" t="s">
        <v>1371</v>
      </c>
      <c r="J1643" s="554" t="s">
        <v>61</v>
      </c>
      <c r="K1643" s="554" t="s">
        <v>737</v>
      </c>
      <c r="L1643" s="554" t="s">
        <v>6709</v>
      </c>
      <c r="M1643" s="554" t="s">
        <v>6735</v>
      </c>
    </row>
    <row r="1644" spans="1:13" x14ac:dyDescent="0.35">
      <c r="A1644" s="554" t="s">
        <v>6072</v>
      </c>
      <c r="B1644" s="554" t="s">
        <v>2634</v>
      </c>
      <c r="C1644" s="554" t="s">
        <v>774</v>
      </c>
      <c r="D1644" s="554" t="s">
        <v>1100</v>
      </c>
      <c r="E1644" s="554" t="s">
        <v>1101</v>
      </c>
      <c r="F1644" s="554">
        <v>1</v>
      </c>
      <c r="G1644" s="554" t="s">
        <v>1878</v>
      </c>
      <c r="H1644" s="554" t="s">
        <v>1371</v>
      </c>
      <c r="J1644" s="554" t="s">
        <v>61</v>
      </c>
      <c r="K1644" s="554" t="s">
        <v>773</v>
      </c>
      <c r="L1644" s="554" t="s">
        <v>6710</v>
      </c>
      <c r="M1644" s="554" t="s">
        <v>6735</v>
      </c>
    </row>
    <row r="1645" spans="1:13" x14ac:dyDescent="0.35">
      <c r="A1645" s="554" t="s">
        <v>6072</v>
      </c>
      <c r="B1645" s="554" t="s">
        <v>2635</v>
      </c>
      <c r="C1645" s="554" t="s">
        <v>781</v>
      </c>
      <c r="D1645" s="554" t="s">
        <v>1100</v>
      </c>
      <c r="E1645" s="554" t="s">
        <v>1101</v>
      </c>
      <c r="F1645" s="554">
        <v>1</v>
      </c>
      <c r="G1645" s="554" t="s">
        <v>1878</v>
      </c>
      <c r="H1645" s="554" t="s">
        <v>1371</v>
      </c>
      <c r="J1645" s="554" t="s">
        <v>61</v>
      </c>
      <c r="K1645" s="554" t="s">
        <v>780</v>
      </c>
      <c r="L1645" s="554" t="s">
        <v>6711</v>
      </c>
      <c r="M1645" s="554" t="s">
        <v>6735</v>
      </c>
    </row>
    <row r="1646" spans="1:13" x14ac:dyDescent="0.35">
      <c r="A1646" s="554" t="s">
        <v>6072</v>
      </c>
      <c r="B1646" s="554" t="s">
        <v>2636</v>
      </c>
      <c r="C1646" s="554" t="s">
        <v>888</v>
      </c>
      <c r="D1646" s="554" t="s">
        <v>1100</v>
      </c>
      <c r="E1646" s="554" t="s">
        <v>1101</v>
      </c>
      <c r="F1646" s="554">
        <v>1</v>
      </c>
      <c r="G1646" s="554" t="s">
        <v>1377</v>
      </c>
      <c r="H1646" s="554" t="s">
        <v>1371</v>
      </c>
      <c r="J1646" s="554" t="s">
        <v>61</v>
      </c>
      <c r="K1646" s="554" t="s">
        <v>887</v>
      </c>
      <c r="L1646" s="554" t="s">
        <v>6713</v>
      </c>
      <c r="M1646" s="554" t="s">
        <v>6735</v>
      </c>
    </row>
    <row r="1647" spans="1:13" x14ac:dyDescent="0.35">
      <c r="A1647" s="554" t="s">
        <v>6072</v>
      </c>
      <c r="B1647" s="554" t="s">
        <v>2637</v>
      </c>
      <c r="C1647" s="554" t="s">
        <v>2638</v>
      </c>
      <c r="D1647" s="554" t="s">
        <v>1100</v>
      </c>
      <c r="E1647" s="554" t="s">
        <v>1101</v>
      </c>
      <c r="F1647" s="554">
        <v>1</v>
      </c>
      <c r="G1647" s="554" t="s">
        <v>2638</v>
      </c>
      <c r="H1647" s="554" t="s">
        <v>2639</v>
      </c>
      <c r="J1647" s="554" t="s">
        <v>61</v>
      </c>
      <c r="K1647" s="554" t="s">
        <v>1100</v>
      </c>
      <c r="L1647" s="554" t="s">
        <v>2658</v>
      </c>
      <c r="M1647" s="554" t="s">
        <v>6737</v>
      </c>
    </row>
    <row r="1648" spans="1:13" x14ac:dyDescent="0.35">
      <c r="A1648" s="554" t="s">
        <v>6072</v>
      </c>
      <c r="B1648" s="554" t="s">
        <v>1209</v>
      </c>
      <c r="C1648" s="554" t="s">
        <v>2640</v>
      </c>
      <c r="D1648" s="554" t="s">
        <v>1100</v>
      </c>
      <c r="E1648" s="554" t="s">
        <v>1101</v>
      </c>
      <c r="F1648" s="554">
        <v>1</v>
      </c>
      <c r="G1648" s="554" t="s">
        <v>2641</v>
      </c>
      <c r="H1648" s="554" t="s">
        <v>2611</v>
      </c>
      <c r="J1648" s="554" t="s">
        <v>61</v>
      </c>
      <c r="K1648" s="554" t="s">
        <v>1100</v>
      </c>
      <c r="L1648" s="554" t="s">
        <v>2658</v>
      </c>
      <c r="M1648" s="554" t="s">
        <v>6737</v>
      </c>
    </row>
    <row r="1649" spans="1:13" x14ac:dyDescent="0.35">
      <c r="A1649" s="554" t="s">
        <v>6072</v>
      </c>
      <c r="B1649" s="554" t="s">
        <v>1403</v>
      </c>
      <c r="C1649" s="554" t="s">
        <v>2643</v>
      </c>
      <c r="D1649" s="554" t="s">
        <v>1100</v>
      </c>
      <c r="E1649" s="554" t="s">
        <v>1101</v>
      </c>
      <c r="F1649" s="554">
        <v>1</v>
      </c>
      <c r="G1649" s="554" t="s">
        <v>2644</v>
      </c>
      <c r="H1649" s="554" t="s">
        <v>2534</v>
      </c>
      <c r="J1649" s="554" t="s">
        <v>61</v>
      </c>
      <c r="K1649" s="554" t="s">
        <v>1100</v>
      </c>
      <c r="L1649" s="554" t="s">
        <v>2658</v>
      </c>
      <c r="M1649" s="554" t="s">
        <v>6737</v>
      </c>
    </row>
    <row r="1650" spans="1:13" x14ac:dyDescent="0.35">
      <c r="A1650" s="554" t="s">
        <v>6072</v>
      </c>
      <c r="B1650" s="554" t="s">
        <v>2645</v>
      </c>
      <c r="C1650" s="554" t="s">
        <v>2646</v>
      </c>
      <c r="D1650" s="554" t="s">
        <v>1100</v>
      </c>
      <c r="E1650" s="554" t="s">
        <v>1101</v>
      </c>
      <c r="F1650" s="554">
        <v>1</v>
      </c>
      <c r="G1650" s="554" t="s">
        <v>2646</v>
      </c>
      <c r="H1650" s="554" t="s">
        <v>2647</v>
      </c>
      <c r="J1650" s="554" t="s">
        <v>61</v>
      </c>
      <c r="K1650" s="554" t="s">
        <v>1100</v>
      </c>
      <c r="L1650" s="554" t="s">
        <v>2658</v>
      </c>
      <c r="M1650" s="554" t="s">
        <v>6737</v>
      </c>
    </row>
    <row r="1651" spans="1:13" x14ac:dyDescent="0.35">
      <c r="A1651" s="554" t="s">
        <v>6072</v>
      </c>
      <c r="B1651" s="554" t="s">
        <v>1159</v>
      </c>
      <c r="C1651" s="554" t="s">
        <v>1158</v>
      </c>
      <c r="D1651" s="554" t="s">
        <v>1100</v>
      </c>
      <c r="E1651" s="554" t="s">
        <v>1101</v>
      </c>
      <c r="F1651" s="554">
        <v>1</v>
      </c>
      <c r="G1651" s="554" t="s">
        <v>1158</v>
      </c>
      <c r="H1651" s="554" t="s">
        <v>1151</v>
      </c>
      <c r="J1651" s="554" t="s">
        <v>61</v>
      </c>
      <c r="K1651" s="554" t="s">
        <v>1063</v>
      </c>
      <c r="L1651" s="554" t="s">
        <v>2658</v>
      </c>
      <c r="M1651" s="554" t="s">
        <v>6735</v>
      </c>
    </row>
    <row r="1652" spans="1:13" x14ac:dyDescent="0.35">
      <c r="A1652" s="554" t="s">
        <v>6072</v>
      </c>
      <c r="B1652" s="554" t="s">
        <v>1173</v>
      </c>
      <c r="C1652" s="554" t="s">
        <v>2649</v>
      </c>
      <c r="D1652" s="554" t="s">
        <v>1100</v>
      </c>
      <c r="E1652" s="554" t="s">
        <v>1101</v>
      </c>
      <c r="F1652" s="554">
        <v>1</v>
      </c>
      <c r="G1652" s="554" t="s">
        <v>2649</v>
      </c>
      <c r="H1652" s="554" t="s">
        <v>1168</v>
      </c>
      <c r="J1652" s="554" t="s">
        <v>61</v>
      </c>
      <c r="K1652" s="554" t="s">
        <v>1065</v>
      </c>
      <c r="L1652" s="554" t="s">
        <v>2658</v>
      </c>
      <c r="M1652" s="554" t="s">
        <v>6735</v>
      </c>
    </row>
    <row r="1653" spans="1:13" x14ac:dyDescent="0.35">
      <c r="A1653" s="554" t="s">
        <v>6072</v>
      </c>
      <c r="B1653" s="554" t="s">
        <v>1167</v>
      </c>
      <c r="C1653" s="554" t="s">
        <v>1166</v>
      </c>
      <c r="D1653" s="554" t="s">
        <v>1100</v>
      </c>
      <c r="E1653" s="554" t="s">
        <v>1101</v>
      </c>
      <c r="F1653" s="554">
        <v>1</v>
      </c>
      <c r="G1653" s="554" t="s">
        <v>1166</v>
      </c>
      <c r="H1653" s="554" t="s">
        <v>1160</v>
      </c>
      <c r="J1653" s="554" t="s">
        <v>61</v>
      </c>
      <c r="K1653" s="554" t="s">
        <v>1068</v>
      </c>
      <c r="L1653" s="554" t="s">
        <v>2658</v>
      </c>
      <c r="M1653" s="554" t="s">
        <v>6735</v>
      </c>
    </row>
    <row r="1654" spans="1:13" x14ac:dyDescent="0.35">
      <c r="A1654" s="554" t="s">
        <v>6072</v>
      </c>
      <c r="B1654" s="554" t="s">
        <v>2650</v>
      </c>
      <c r="C1654" s="554" t="s">
        <v>6719</v>
      </c>
      <c r="D1654" s="554" t="s">
        <v>1100</v>
      </c>
      <c r="E1654" s="554" t="s">
        <v>1101</v>
      </c>
      <c r="F1654" s="554">
        <v>1</v>
      </c>
      <c r="G1654" s="554" t="s">
        <v>2651</v>
      </c>
      <c r="H1654" s="554" t="s">
        <v>1188</v>
      </c>
      <c r="J1654" s="554" t="s">
        <v>61</v>
      </c>
      <c r="K1654" s="554" t="s">
        <v>1100</v>
      </c>
      <c r="L1654" s="554" t="s">
        <v>2658</v>
      </c>
      <c r="M1654" s="554" t="s">
        <v>6735</v>
      </c>
    </row>
    <row r="1655" spans="1:13" x14ac:dyDescent="0.35">
      <c r="A1655" s="554" t="s">
        <v>6072</v>
      </c>
      <c r="B1655" s="554" t="s">
        <v>6718</v>
      </c>
      <c r="C1655" s="554" t="s">
        <v>6720</v>
      </c>
      <c r="D1655" s="554" t="s">
        <v>1100</v>
      </c>
      <c r="E1655" s="554" t="s">
        <v>1101</v>
      </c>
      <c r="F1655" s="554">
        <v>1</v>
      </c>
      <c r="J1655" s="554" t="s">
        <v>61</v>
      </c>
      <c r="K1655" s="554" t="s">
        <v>1100</v>
      </c>
      <c r="L1655" s="554" t="s">
        <v>1100</v>
      </c>
      <c r="M1655" s="554" t="s">
        <v>6735</v>
      </c>
    </row>
  </sheetData>
  <autoFilter ref="A1:M1655" xr:uid="{8D651DC2-4126-4A3D-B0EC-D83BB3B59E42}"/>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B5EC2-4F9C-4002-8CD2-D911A33DBC2F}">
  <sheetPr codeName="Feuil17"/>
  <dimension ref="A1:F7"/>
  <sheetViews>
    <sheetView workbookViewId="0">
      <selection activeCell="C36" sqref="C36"/>
    </sheetView>
  </sheetViews>
  <sheetFormatPr baseColWidth="10" defaultRowHeight="14.5" x14ac:dyDescent="0.35"/>
  <cols>
    <col min="1" max="1" width="29.26953125" bestFit="1" customWidth="1"/>
    <col min="3" max="3" width="56.54296875" bestFit="1" customWidth="1"/>
    <col min="6" max="6" width="11.81640625" bestFit="1" customWidth="1"/>
  </cols>
  <sheetData>
    <row r="1" spans="1:6" x14ac:dyDescent="0.35">
      <c r="A1" t="s">
        <v>6721</v>
      </c>
      <c r="C1" t="s">
        <v>6725</v>
      </c>
    </row>
    <row r="2" spans="1:6" x14ac:dyDescent="0.35">
      <c r="A2" t="s">
        <v>6722</v>
      </c>
      <c r="C2" t="s">
        <v>6726</v>
      </c>
    </row>
    <row r="3" spans="1:6" x14ac:dyDescent="0.35">
      <c r="A3" t="s">
        <v>6723</v>
      </c>
      <c r="C3" t="s">
        <v>6727</v>
      </c>
    </row>
    <row r="4" spans="1:6" x14ac:dyDescent="0.35">
      <c r="A4" t="s">
        <v>6724</v>
      </c>
      <c r="C4" t="s">
        <v>6728</v>
      </c>
      <c r="F4" s="553">
        <f>5000/300000000</f>
        <v>1.6666666666666667E-5</v>
      </c>
    </row>
    <row r="5" spans="1:6" x14ac:dyDescent="0.35">
      <c r="C5" t="s">
        <v>6729</v>
      </c>
      <c r="F5" s="552"/>
    </row>
    <row r="6" spans="1:6" x14ac:dyDescent="0.35">
      <c r="C6" t="s">
        <v>6730</v>
      </c>
    </row>
    <row r="7" spans="1:6" x14ac:dyDescent="0.35">
      <c r="C7" t="s">
        <v>6731</v>
      </c>
    </row>
  </sheetData>
  <phoneticPr fontId="58"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F820B-B787-469D-8F64-4890B3D75906}">
  <sheetPr codeName="Feuil22"/>
  <dimension ref="A1:F35"/>
  <sheetViews>
    <sheetView topLeftCell="A19" workbookViewId="0">
      <selection activeCell="B22" sqref="B22"/>
    </sheetView>
  </sheetViews>
  <sheetFormatPr baseColWidth="10" defaultColWidth="26" defaultRowHeight="14.5" x14ac:dyDescent="0.35"/>
  <cols>
    <col min="1" max="1" width="8.6328125" bestFit="1" customWidth="1"/>
    <col min="2" max="2" width="55.1796875" customWidth="1"/>
    <col min="3" max="3" width="13.7265625" bestFit="1" customWidth="1"/>
    <col min="4" max="4" width="16.36328125" bestFit="1" customWidth="1"/>
    <col min="5" max="5" width="6.08984375" bestFit="1" customWidth="1"/>
    <col min="6" max="6" width="8.6328125" bestFit="1" customWidth="1"/>
  </cols>
  <sheetData>
    <row r="1" spans="1:6" ht="16.5" thickBot="1" x14ac:dyDescent="0.45">
      <c r="A1" s="565" t="s">
        <v>6848</v>
      </c>
      <c r="B1" s="565"/>
      <c r="C1" s="565"/>
      <c r="D1" s="565"/>
      <c r="E1" s="565"/>
      <c r="F1" s="565"/>
    </row>
    <row r="2" spans="1:6" ht="16.5" thickBot="1" x14ac:dyDescent="0.45">
      <c r="A2" s="561" t="s">
        <v>5086</v>
      </c>
      <c r="B2" s="561" t="s">
        <v>6849</v>
      </c>
      <c r="C2" s="561" t="s">
        <v>6850</v>
      </c>
      <c r="D2" s="561" t="s">
        <v>6851</v>
      </c>
      <c r="E2" s="562" t="s">
        <v>6852</v>
      </c>
      <c r="F2" s="562" t="s">
        <v>6853</v>
      </c>
    </row>
    <row r="3" spans="1:6" ht="32" x14ac:dyDescent="0.4">
      <c r="A3" s="559" t="s">
        <v>6854</v>
      </c>
      <c r="B3" s="559" t="s">
        <v>6855</v>
      </c>
      <c r="C3" s="559" t="s">
        <v>6856</v>
      </c>
      <c r="D3" s="559" t="s">
        <v>6857</v>
      </c>
      <c r="E3" s="563">
        <v>2</v>
      </c>
      <c r="F3" s="563">
        <v>1</v>
      </c>
    </row>
    <row r="4" spans="1:6" ht="32" x14ac:dyDescent="0.4">
      <c r="A4" s="559" t="s">
        <v>6854</v>
      </c>
      <c r="B4" s="559" t="s">
        <v>6858</v>
      </c>
      <c r="C4" s="559" t="s">
        <v>6856</v>
      </c>
      <c r="D4" s="559" t="s">
        <v>6857</v>
      </c>
      <c r="E4" s="563">
        <v>28</v>
      </c>
      <c r="F4" s="563">
        <v>1</v>
      </c>
    </row>
    <row r="5" spans="1:6" ht="32" x14ac:dyDescent="0.4">
      <c r="A5" s="559" t="s">
        <v>6859</v>
      </c>
      <c r="B5" s="559" t="s">
        <v>6860</v>
      </c>
      <c r="C5" s="559" t="s">
        <v>6856</v>
      </c>
      <c r="D5" s="559" t="s">
        <v>6857</v>
      </c>
      <c r="E5" s="563">
        <v>46</v>
      </c>
      <c r="F5" s="563">
        <v>13</v>
      </c>
    </row>
    <row r="6" spans="1:6" ht="32" x14ac:dyDescent="0.4">
      <c r="A6" s="559" t="s">
        <v>6859</v>
      </c>
      <c r="B6" s="559" t="s">
        <v>6861</v>
      </c>
      <c r="C6" s="559" t="s">
        <v>6856</v>
      </c>
      <c r="D6" s="559" t="s">
        <v>6862</v>
      </c>
      <c r="E6" s="563">
        <v>2</v>
      </c>
      <c r="F6" s="563">
        <v>1</v>
      </c>
    </row>
    <row r="7" spans="1:6" ht="32" x14ac:dyDescent="0.4">
      <c r="A7" s="559" t="s">
        <v>6859</v>
      </c>
      <c r="B7" s="559" t="s">
        <v>6863</v>
      </c>
      <c r="C7" s="559" t="s">
        <v>6856</v>
      </c>
      <c r="D7" s="559" t="s">
        <v>6862</v>
      </c>
      <c r="E7" s="563">
        <v>6</v>
      </c>
      <c r="F7" s="563">
        <v>1</v>
      </c>
    </row>
    <row r="8" spans="1:6" ht="16" x14ac:dyDescent="0.4">
      <c r="A8" s="559" t="s">
        <v>6859</v>
      </c>
      <c r="B8" s="559" t="s">
        <v>6864</v>
      </c>
      <c r="C8" s="559" t="s">
        <v>6856</v>
      </c>
      <c r="D8" s="559" t="s">
        <v>6862</v>
      </c>
      <c r="E8" s="563">
        <v>12</v>
      </c>
      <c r="F8" s="563">
        <v>1</v>
      </c>
    </row>
    <row r="9" spans="1:6" ht="32" x14ac:dyDescent="0.4">
      <c r="A9" s="559" t="s">
        <v>6859</v>
      </c>
      <c r="B9" s="559" t="s">
        <v>6865</v>
      </c>
      <c r="C9" s="559" t="s">
        <v>6856</v>
      </c>
      <c r="D9" s="559" t="s">
        <v>6862</v>
      </c>
      <c r="E9" s="563">
        <v>17</v>
      </c>
      <c r="F9" s="563">
        <v>1</v>
      </c>
    </row>
    <row r="10" spans="1:6" ht="48" x14ac:dyDescent="0.4">
      <c r="A10" s="559" t="s">
        <v>6859</v>
      </c>
      <c r="B10" s="559" t="s">
        <v>6866</v>
      </c>
      <c r="C10" s="559" t="s">
        <v>6856</v>
      </c>
      <c r="D10" s="559" t="s">
        <v>6867</v>
      </c>
      <c r="E10" s="563">
        <v>30</v>
      </c>
      <c r="F10" s="563">
        <v>5</v>
      </c>
    </row>
    <row r="11" spans="1:6" ht="32" x14ac:dyDescent="0.4">
      <c r="A11" s="559" t="s">
        <v>6859</v>
      </c>
      <c r="B11" s="559" t="s">
        <v>6868</v>
      </c>
      <c r="C11" s="559" t="s">
        <v>6856</v>
      </c>
      <c r="D11" s="559" t="s">
        <v>6867</v>
      </c>
      <c r="E11" s="563">
        <v>58</v>
      </c>
      <c r="F11" s="563">
        <v>1</v>
      </c>
    </row>
    <row r="12" spans="1:6" ht="32" x14ac:dyDescent="0.4">
      <c r="A12" s="559" t="s">
        <v>6859</v>
      </c>
      <c r="B12" s="559" t="s">
        <v>6869</v>
      </c>
      <c r="C12" s="559" t="s">
        <v>6856</v>
      </c>
      <c r="D12" s="559" t="s">
        <v>6867</v>
      </c>
      <c r="E12" s="563">
        <v>63</v>
      </c>
      <c r="F12" s="563">
        <v>1</v>
      </c>
    </row>
    <row r="13" spans="1:6" ht="48" x14ac:dyDescent="0.4">
      <c r="A13" s="559" t="s">
        <v>6859</v>
      </c>
      <c r="B13" s="559" t="s">
        <v>6866</v>
      </c>
      <c r="C13" s="559" t="s">
        <v>6856</v>
      </c>
      <c r="D13" s="559" t="s">
        <v>6867</v>
      </c>
      <c r="E13" s="563">
        <v>83</v>
      </c>
      <c r="F13" s="563">
        <v>17</v>
      </c>
    </row>
    <row r="14" spans="1:6" ht="16" x14ac:dyDescent="0.4">
      <c r="A14" s="559" t="s">
        <v>6859</v>
      </c>
      <c r="B14" s="559" t="s">
        <v>6870</v>
      </c>
      <c r="C14" s="559" t="s">
        <v>6856</v>
      </c>
      <c r="D14" s="559" t="s">
        <v>6867</v>
      </c>
      <c r="E14" s="563">
        <v>89</v>
      </c>
      <c r="F14" s="563">
        <v>17</v>
      </c>
    </row>
    <row r="15" spans="1:6" ht="32" x14ac:dyDescent="0.4">
      <c r="A15" s="559" t="s">
        <v>6859</v>
      </c>
      <c r="B15" s="559" t="s">
        <v>6871</v>
      </c>
      <c r="C15" s="559" t="s">
        <v>6856</v>
      </c>
      <c r="D15" s="559" t="s">
        <v>6867</v>
      </c>
      <c r="E15" s="563">
        <v>98</v>
      </c>
      <c r="F15" s="563">
        <v>26</v>
      </c>
    </row>
    <row r="16" spans="1:6" ht="16" x14ac:dyDescent="0.4">
      <c r="A16" s="559" t="s">
        <v>6872</v>
      </c>
      <c r="B16" s="559" t="s">
        <v>6873</v>
      </c>
      <c r="C16" s="559" t="s">
        <v>6856</v>
      </c>
      <c r="D16" s="559" t="s">
        <v>6867</v>
      </c>
      <c r="E16" s="563">
        <v>268</v>
      </c>
      <c r="F16" s="563">
        <v>1</v>
      </c>
    </row>
    <row r="17" spans="1:6" ht="32" x14ac:dyDescent="0.4">
      <c r="A17" s="559" t="s">
        <v>6854</v>
      </c>
      <c r="B17" s="559" t="s">
        <v>6874</v>
      </c>
      <c r="C17" s="559" t="s">
        <v>6856</v>
      </c>
      <c r="D17" s="559" t="s">
        <v>6867</v>
      </c>
      <c r="E17" s="563">
        <v>319</v>
      </c>
      <c r="F17" s="563">
        <v>1</v>
      </c>
    </row>
    <row r="18" spans="1:6" ht="32" x14ac:dyDescent="0.4">
      <c r="A18" s="559" t="s">
        <v>6854</v>
      </c>
      <c r="B18" s="559" t="s">
        <v>6875</v>
      </c>
      <c r="C18" s="559" t="s">
        <v>6856</v>
      </c>
      <c r="D18" s="559" t="s">
        <v>6867</v>
      </c>
      <c r="E18" s="563">
        <v>327</v>
      </c>
      <c r="F18" s="563">
        <v>1</v>
      </c>
    </row>
    <row r="19" spans="1:6" ht="16" x14ac:dyDescent="0.4">
      <c r="A19" s="559" t="s">
        <v>6854</v>
      </c>
      <c r="B19" s="559" t="s">
        <v>6876</v>
      </c>
      <c r="C19" s="559" t="s">
        <v>6856</v>
      </c>
      <c r="D19" s="559" t="s">
        <v>6867</v>
      </c>
      <c r="E19" s="563">
        <v>336</v>
      </c>
      <c r="F19" s="563">
        <v>1</v>
      </c>
    </row>
    <row r="20" spans="1:6" ht="32" x14ac:dyDescent="0.4">
      <c r="A20" s="559" t="s">
        <v>6854</v>
      </c>
      <c r="B20" s="559" t="s">
        <v>6877</v>
      </c>
      <c r="C20" s="559" t="s">
        <v>6856</v>
      </c>
      <c r="D20" s="559" t="s">
        <v>6867</v>
      </c>
      <c r="E20" s="563">
        <v>345</v>
      </c>
      <c r="F20" s="563">
        <v>1</v>
      </c>
    </row>
    <row r="21" spans="1:6" ht="32" x14ac:dyDescent="0.4">
      <c r="A21" s="559" t="s">
        <v>6854</v>
      </c>
      <c r="B21" s="559" t="s">
        <v>6878</v>
      </c>
      <c r="C21" s="559" t="s">
        <v>6856</v>
      </c>
      <c r="D21" s="559" t="s">
        <v>6867</v>
      </c>
      <c r="E21" s="563">
        <v>350</v>
      </c>
      <c r="F21" s="563">
        <v>1</v>
      </c>
    </row>
    <row r="22" spans="1:6" ht="32" x14ac:dyDescent="0.4">
      <c r="A22" s="559" t="s">
        <v>6854</v>
      </c>
      <c r="B22" s="559" t="s">
        <v>6879</v>
      </c>
      <c r="C22" s="559" t="s">
        <v>6856</v>
      </c>
      <c r="D22" s="559" t="s">
        <v>6867</v>
      </c>
      <c r="E22" s="563">
        <v>355</v>
      </c>
      <c r="F22" s="563">
        <v>1</v>
      </c>
    </row>
    <row r="23" spans="1:6" ht="32" x14ac:dyDescent="0.4">
      <c r="A23" s="559" t="s">
        <v>6854</v>
      </c>
      <c r="B23" s="559" t="s">
        <v>6877</v>
      </c>
      <c r="C23" s="559" t="s">
        <v>6856</v>
      </c>
      <c r="D23" s="559" t="s">
        <v>6867</v>
      </c>
      <c r="E23" s="563">
        <v>360</v>
      </c>
      <c r="F23" s="563">
        <v>1</v>
      </c>
    </row>
    <row r="24" spans="1:6" ht="16" x14ac:dyDescent="0.4">
      <c r="A24" s="559" t="s">
        <v>6854</v>
      </c>
      <c r="B24" s="559" t="s">
        <v>6880</v>
      </c>
      <c r="C24" s="559" t="s">
        <v>6856</v>
      </c>
      <c r="D24" s="559" t="s">
        <v>6867</v>
      </c>
      <c r="E24" s="563">
        <v>365</v>
      </c>
      <c r="F24" s="563">
        <v>1</v>
      </c>
    </row>
    <row r="25" spans="1:6" ht="16" x14ac:dyDescent="0.4">
      <c r="A25" s="559" t="s">
        <v>6854</v>
      </c>
      <c r="B25" s="559" t="s">
        <v>6881</v>
      </c>
      <c r="C25" s="559" t="s">
        <v>6856</v>
      </c>
      <c r="D25" s="559" t="s">
        <v>6867</v>
      </c>
      <c r="E25" s="563">
        <v>368</v>
      </c>
      <c r="F25" s="563">
        <v>1</v>
      </c>
    </row>
    <row r="26" spans="1:6" ht="16" x14ac:dyDescent="0.4">
      <c r="A26" s="559" t="s">
        <v>6872</v>
      </c>
      <c r="B26" s="559" t="s">
        <v>6882</v>
      </c>
      <c r="C26" s="559" t="s">
        <v>6856</v>
      </c>
      <c r="D26" s="559" t="s">
        <v>6883</v>
      </c>
      <c r="E26" s="563">
        <v>12</v>
      </c>
      <c r="F26" s="563">
        <v>1</v>
      </c>
    </row>
    <row r="27" spans="1:6" ht="48" x14ac:dyDescent="0.4">
      <c r="A27" s="559" t="s">
        <v>6859</v>
      </c>
      <c r="B27" s="559" t="s">
        <v>6884</v>
      </c>
      <c r="C27" s="559" t="s">
        <v>6856</v>
      </c>
      <c r="D27" s="559" t="s">
        <v>6885</v>
      </c>
      <c r="E27" s="563">
        <v>101</v>
      </c>
      <c r="F27" s="563">
        <v>5</v>
      </c>
    </row>
    <row r="28" spans="1:6" ht="16" x14ac:dyDescent="0.4">
      <c r="A28" s="559" t="s">
        <v>6854</v>
      </c>
      <c r="B28" s="559" t="s">
        <v>6886</v>
      </c>
      <c r="C28" s="559" t="s">
        <v>6856</v>
      </c>
      <c r="D28" s="559" t="s">
        <v>6887</v>
      </c>
      <c r="E28" s="563">
        <v>2</v>
      </c>
      <c r="F28" s="563">
        <v>2</v>
      </c>
    </row>
    <row r="29" spans="1:6" ht="32" x14ac:dyDescent="0.4">
      <c r="A29" s="559" t="s">
        <v>6854</v>
      </c>
      <c r="B29" s="559" t="s">
        <v>6888</v>
      </c>
      <c r="C29" s="559" t="s">
        <v>6856</v>
      </c>
      <c r="D29" s="559" t="s">
        <v>6887</v>
      </c>
      <c r="E29" s="563">
        <v>178</v>
      </c>
      <c r="F29" s="563">
        <v>1</v>
      </c>
    </row>
    <row r="30" spans="1:6" ht="32" x14ac:dyDescent="0.4">
      <c r="A30" s="559" t="s">
        <v>6854</v>
      </c>
      <c r="B30" s="559" t="s">
        <v>6889</v>
      </c>
      <c r="C30" s="559" t="s">
        <v>6856</v>
      </c>
      <c r="D30" s="559" t="s">
        <v>6887</v>
      </c>
      <c r="E30" s="563">
        <v>208</v>
      </c>
      <c r="F30" s="563">
        <v>23</v>
      </c>
    </row>
    <row r="31" spans="1:6" ht="48" x14ac:dyDescent="0.4">
      <c r="A31" s="559" t="s">
        <v>6854</v>
      </c>
      <c r="B31" s="559" t="s">
        <v>6890</v>
      </c>
      <c r="C31" s="559" t="s">
        <v>6856</v>
      </c>
      <c r="D31" s="559" t="s">
        <v>6887</v>
      </c>
      <c r="E31" s="563">
        <v>222</v>
      </c>
      <c r="F31" s="563">
        <v>25</v>
      </c>
    </row>
    <row r="32" spans="1:6" ht="32" x14ac:dyDescent="0.4">
      <c r="A32" s="559" t="s">
        <v>6854</v>
      </c>
      <c r="B32" s="559" t="s">
        <v>6891</v>
      </c>
      <c r="C32" s="559" t="s">
        <v>6856</v>
      </c>
      <c r="D32" s="559" t="s">
        <v>6887</v>
      </c>
      <c r="E32" s="563">
        <v>233</v>
      </c>
      <c r="F32" s="563">
        <v>25</v>
      </c>
    </row>
    <row r="33" spans="1:6" ht="32" x14ac:dyDescent="0.4">
      <c r="A33" s="559" t="s">
        <v>6854</v>
      </c>
      <c r="B33" s="559" t="s">
        <v>6889</v>
      </c>
      <c r="C33" s="559" t="s">
        <v>6856</v>
      </c>
      <c r="D33" s="559" t="s">
        <v>6887</v>
      </c>
      <c r="E33" s="563">
        <v>262</v>
      </c>
      <c r="F33" s="563">
        <v>23</v>
      </c>
    </row>
    <row r="34" spans="1:6" ht="48" x14ac:dyDescent="0.4">
      <c r="A34" s="559" t="s">
        <v>6854</v>
      </c>
      <c r="B34" s="559" t="s">
        <v>6890</v>
      </c>
      <c r="C34" s="559" t="s">
        <v>6856</v>
      </c>
      <c r="D34" s="559" t="s">
        <v>6887</v>
      </c>
      <c r="E34" s="563">
        <v>276</v>
      </c>
      <c r="F34" s="563">
        <v>25</v>
      </c>
    </row>
    <row r="35" spans="1:6" ht="32.5" thickBot="1" x14ac:dyDescent="0.45">
      <c r="A35" s="560" t="s">
        <v>6854</v>
      </c>
      <c r="B35" s="560" t="s">
        <v>6891</v>
      </c>
      <c r="C35" s="560" t="s">
        <v>6856</v>
      </c>
      <c r="D35" s="560" t="s">
        <v>6887</v>
      </c>
      <c r="E35" s="564">
        <v>287</v>
      </c>
      <c r="F35" s="564">
        <v>25</v>
      </c>
    </row>
  </sheetData>
  <mergeCells count="1">
    <mergeCell ref="A1:F1"/>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C66FF-4187-4EAF-9D5F-B63F468A8F5A}">
  <sheetPr codeName="Feuil18"/>
  <dimension ref="A1:G3"/>
  <sheetViews>
    <sheetView workbookViewId="0">
      <selection activeCell="F15" sqref="F15"/>
    </sheetView>
  </sheetViews>
  <sheetFormatPr baseColWidth="10" defaultRowHeight="14.5" x14ac:dyDescent="0.35"/>
  <cols>
    <col min="1" max="1" width="4.54296875" bestFit="1" customWidth="1"/>
    <col min="2" max="2" width="7.453125" bestFit="1" customWidth="1"/>
    <col min="3" max="3" width="11.7265625" bestFit="1" customWidth="1"/>
    <col min="4" max="4" width="7.81640625" bestFit="1" customWidth="1"/>
    <col min="5" max="5" width="9.453125" bestFit="1" customWidth="1"/>
    <col min="6" max="6" width="23.81640625" bestFit="1" customWidth="1"/>
    <col min="7" max="7" width="3" bestFit="1" customWidth="1"/>
  </cols>
  <sheetData>
    <row r="1" spans="1:7" x14ac:dyDescent="0.35">
      <c r="A1" t="s">
        <v>6826</v>
      </c>
    </row>
    <row r="2" spans="1:7" x14ac:dyDescent="0.35">
      <c r="A2" t="s">
        <v>6759</v>
      </c>
      <c r="B2" t="s">
        <v>6755</v>
      </c>
      <c r="C2" t="s">
        <v>6827</v>
      </c>
      <c r="D2" t="s">
        <v>6756</v>
      </c>
      <c r="E2" t="s">
        <v>6757</v>
      </c>
      <c r="F2" t="s">
        <v>6828</v>
      </c>
      <c r="G2">
        <v>60</v>
      </c>
    </row>
    <row r="3" spans="1:7" x14ac:dyDescent="0.35">
      <c r="A3" t="s">
        <v>6759</v>
      </c>
      <c r="B3" t="s">
        <v>6755</v>
      </c>
      <c r="D3" t="s">
        <v>6756</v>
      </c>
      <c r="E3" t="s">
        <v>6757</v>
      </c>
      <c r="F3" t="s">
        <v>6828</v>
      </c>
      <c r="G3">
        <v>60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0540D-732D-403F-A959-BE6DEB8F9CAF}">
  <sheetPr codeName="Feuil21"/>
  <dimension ref="A1:J205"/>
  <sheetViews>
    <sheetView topLeftCell="A177" workbookViewId="0">
      <selection activeCell="J185" sqref="J185"/>
    </sheetView>
  </sheetViews>
  <sheetFormatPr baseColWidth="10" defaultRowHeight="14.5" x14ac:dyDescent="0.35"/>
  <cols>
    <col min="1" max="1" width="22.54296875" customWidth="1"/>
    <col min="2" max="2" width="11.453125" bestFit="1" customWidth="1"/>
    <col min="3" max="3" width="45.90625" bestFit="1" customWidth="1"/>
  </cols>
  <sheetData>
    <row r="1" spans="1:10" x14ac:dyDescent="0.35">
      <c r="A1" t="s">
        <v>6829</v>
      </c>
      <c r="B1" t="s">
        <v>6838</v>
      </c>
      <c r="C1" t="s">
        <v>6839</v>
      </c>
      <c r="D1" t="s">
        <v>6830</v>
      </c>
      <c r="E1" t="s">
        <v>6831</v>
      </c>
      <c r="F1" t="s">
        <v>6832</v>
      </c>
      <c r="G1" t="s">
        <v>6833</v>
      </c>
      <c r="H1" t="s">
        <v>6834</v>
      </c>
      <c r="I1" t="s">
        <v>6835</v>
      </c>
    </row>
    <row r="2" spans="1:10" x14ac:dyDescent="0.35">
      <c r="A2" s="556">
        <v>45100.849039351851</v>
      </c>
      <c r="J2" t="s">
        <v>6826</v>
      </c>
    </row>
    <row r="3" spans="1:10" x14ac:dyDescent="0.35">
      <c r="A3" s="557">
        <v>0.85030092592592599</v>
      </c>
      <c r="B3" t="s">
        <v>6836</v>
      </c>
      <c r="J3" t="s">
        <v>6826</v>
      </c>
    </row>
    <row r="4" spans="1:10" x14ac:dyDescent="0.35">
      <c r="A4" s="558">
        <v>45100</v>
      </c>
      <c r="B4" t="s">
        <v>6836</v>
      </c>
      <c r="J4" t="s">
        <v>6826</v>
      </c>
    </row>
    <row r="5" spans="1:10" x14ac:dyDescent="0.35">
      <c r="A5" s="556">
        <v>45100.851319444446</v>
      </c>
      <c r="B5" t="s">
        <v>6836</v>
      </c>
      <c r="J5" t="s">
        <v>6826</v>
      </c>
    </row>
    <row r="6" spans="1:10" x14ac:dyDescent="0.35">
      <c r="A6" s="556">
        <v>45100.851388888892</v>
      </c>
      <c r="B6" t="s">
        <v>6836</v>
      </c>
      <c r="J6" t="s">
        <v>6826</v>
      </c>
    </row>
    <row r="7" spans="1:10" x14ac:dyDescent="0.35">
      <c r="A7" s="556">
        <v>45100.851956018516</v>
      </c>
      <c r="B7" t="s">
        <v>6837</v>
      </c>
      <c r="J7" t="s">
        <v>6826</v>
      </c>
    </row>
    <row r="8" spans="1:10" x14ac:dyDescent="0.35">
      <c r="A8" s="556">
        <v>45100.878877314812</v>
      </c>
      <c r="B8" t="s">
        <v>6837</v>
      </c>
      <c r="J8" t="s">
        <v>6826</v>
      </c>
    </row>
    <row r="9" spans="1:10" x14ac:dyDescent="0.35">
      <c r="A9" s="556">
        <v>45100.879976851851</v>
      </c>
      <c r="B9" t="s">
        <v>6837</v>
      </c>
      <c r="J9" t="s">
        <v>6826</v>
      </c>
    </row>
    <row r="10" spans="1:10" x14ac:dyDescent="0.35">
      <c r="A10" s="556">
        <v>45100.880115740743</v>
      </c>
      <c r="B10" t="s">
        <v>6837</v>
      </c>
      <c r="J10" t="s">
        <v>6826</v>
      </c>
    </row>
    <row r="11" spans="1:10" x14ac:dyDescent="0.35">
      <c r="A11" s="556">
        <v>45100.882997685185</v>
      </c>
      <c r="B11" t="s">
        <v>6837</v>
      </c>
      <c r="C11" t="s">
        <v>6840</v>
      </c>
      <c r="J11" t="s">
        <v>6826</v>
      </c>
    </row>
    <row r="12" spans="1:10" x14ac:dyDescent="0.35">
      <c r="A12" s="556">
        <v>45100.883009259262</v>
      </c>
      <c r="B12" t="s">
        <v>6837</v>
      </c>
      <c r="C12" t="s">
        <v>6840</v>
      </c>
      <c r="J12" t="s">
        <v>6826</v>
      </c>
    </row>
    <row r="13" spans="1:10" x14ac:dyDescent="0.35">
      <c r="A13" s="556">
        <v>45100.883020833331</v>
      </c>
      <c r="B13" t="s">
        <v>6837</v>
      </c>
      <c r="C13" t="s">
        <v>6840</v>
      </c>
      <c r="J13" t="s">
        <v>6826</v>
      </c>
    </row>
    <row r="14" spans="1:10" x14ac:dyDescent="0.35">
      <c r="A14" s="556">
        <v>45100.883020833331</v>
      </c>
      <c r="B14" t="s">
        <v>6837</v>
      </c>
      <c r="C14" t="s">
        <v>6840</v>
      </c>
      <c r="J14" t="s">
        <v>6826</v>
      </c>
    </row>
    <row r="15" spans="1:10" x14ac:dyDescent="0.35">
      <c r="A15" s="556">
        <v>45100.883032407408</v>
      </c>
      <c r="B15" t="s">
        <v>6837</v>
      </c>
      <c r="C15" t="s">
        <v>6840</v>
      </c>
      <c r="J15" t="s">
        <v>6826</v>
      </c>
    </row>
    <row r="16" spans="1:10" x14ac:dyDescent="0.35">
      <c r="A16" s="556">
        <v>45100.883530092593</v>
      </c>
      <c r="B16" t="s">
        <v>6837</v>
      </c>
      <c r="C16" t="s">
        <v>6841</v>
      </c>
      <c r="J16" t="s">
        <v>6826</v>
      </c>
    </row>
    <row r="17" spans="1:10" x14ac:dyDescent="0.35">
      <c r="A17" s="556">
        <v>45100.883576388886</v>
      </c>
      <c r="B17" t="s">
        <v>6837</v>
      </c>
      <c r="C17" t="s">
        <v>6841</v>
      </c>
      <c r="J17" t="s">
        <v>6826</v>
      </c>
    </row>
    <row r="18" spans="1:10" x14ac:dyDescent="0.35">
      <c r="A18" s="556">
        <v>45100.884814814817</v>
      </c>
      <c r="B18" t="s">
        <v>6837</v>
      </c>
      <c r="C18" t="s">
        <v>6841</v>
      </c>
      <c r="D18" t="s">
        <v>6842</v>
      </c>
      <c r="E18" t="s">
        <v>6843</v>
      </c>
      <c r="F18" t="s">
        <v>6844</v>
      </c>
      <c r="G18" t="s">
        <v>6845</v>
      </c>
      <c r="H18" t="s">
        <v>6846</v>
      </c>
      <c r="I18" t="s">
        <v>6847</v>
      </c>
      <c r="J18" t="s">
        <v>6826</v>
      </c>
    </row>
    <row r="19" spans="1:10" x14ac:dyDescent="0.35">
      <c r="A19" s="556">
        <v>45100.884826388887</v>
      </c>
      <c r="B19" t="s">
        <v>6837</v>
      </c>
      <c r="C19" t="s">
        <v>6841</v>
      </c>
      <c r="D19" t="s">
        <v>6842</v>
      </c>
      <c r="E19" t="s">
        <v>6843</v>
      </c>
      <c r="F19" t="s">
        <v>6844</v>
      </c>
      <c r="G19" t="s">
        <v>6845</v>
      </c>
      <c r="H19" t="s">
        <v>6846</v>
      </c>
      <c r="I19" t="s">
        <v>6847</v>
      </c>
      <c r="J19" t="s">
        <v>6826</v>
      </c>
    </row>
    <row r="20" spans="1:10" x14ac:dyDescent="0.35">
      <c r="A20" s="556">
        <v>45100.884837962964</v>
      </c>
      <c r="B20" t="s">
        <v>6837</v>
      </c>
      <c r="C20" t="s">
        <v>6841</v>
      </c>
      <c r="D20" t="s">
        <v>6842</v>
      </c>
      <c r="E20" t="s">
        <v>6843</v>
      </c>
      <c r="F20" t="s">
        <v>6844</v>
      </c>
      <c r="G20" t="s">
        <v>6845</v>
      </c>
      <c r="H20" t="s">
        <v>6846</v>
      </c>
      <c r="I20" t="s">
        <v>6847</v>
      </c>
      <c r="J20" t="s">
        <v>6826</v>
      </c>
    </row>
    <row r="21" spans="1:10" x14ac:dyDescent="0.35">
      <c r="A21" s="556">
        <v>45100.884837962964</v>
      </c>
      <c r="B21" t="s">
        <v>6837</v>
      </c>
      <c r="C21" t="s">
        <v>6841</v>
      </c>
      <c r="D21" t="s">
        <v>6842</v>
      </c>
      <c r="E21" t="s">
        <v>6843</v>
      </c>
      <c r="F21" t="s">
        <v>6844</v>
      </c>
      <c r="G21" t="s">
        <v>6845</v>
      </c>
      <c r="H21" t="s">
        <v>6846</v>
      </c>
      <c r="I21" t="s">
        <v>6847</v>
      </c>
      <c r="J21" t="s">
        <v>6826</v>
      </c>
    </row>
    <row r="22" spans="1:10" x14ac:dyDescent="0.35">
      <c r="A22" s="556">
        <v>45100.88484953704</v>
      </c>
      <c r="B22" t="s">
        <v>6837</v>
      </c>
      <c r="C22" t="s">
        <v>6841</v>
      </c>
      <c r="D22" t="s">
        <v>6842</v>
      </c>
      <c r="E22" t="s">
        <v>6843</v>
      </c>
      <c r="F22" t="s">
        <v>6844</v>
      </c>
      <c r="G22" t="s">
        <v>6845</v>
      </c>
      <c r="H22" t="s">
        <v>6846</v>
      </c>
      <c r="I22" t="s">
        <v>6847</v>
      </c>
      <c r="J22" t="s">
        <v>6826</v>
      </c>
    </row>
    <row r="23" spans="1:10" x14ac:dyDescent="0.35">
      <c r="A23" s="556">
        <v>45100.88484953704</v>
      </c>
      <c r="B23" t="s">
        <v>6837</v>
      </c>
      <c r="C23" t="s">
        <v>6841</v>
      </c>
      <c r="D23" t="s">
        <v>6842</v>
      </c>
      <c r="E23" t="s">
        <v>6843</v>
      </c>
      <c r="F23" t="s">
        <v>6844</v>
      </c>
      <c r="G23" t="s">
        <v>6845</v>
      </c>
      <c r="H23" t="s">
        <v>6846</v>
      </c>
      <c r="I23" t="s">
        <v>6847</v>
      </c>
      <c r="J23" t="s">
        <v>6826</v>
      </c>
    </row>
    <row r="24" spans="1:10" x14ac:dyDescent="0.35">
      <c r="A24" s="556">
        <v>45100.88484953704</v>
      </c>
      <c r="B24" t="s">
        <v>6837</v>
      </c>
      <c r="C24" t="s">
        <v>6841</v>
      </c>
      <c r="D24" t="s">
        <v>6842</v>
      </c>
      <c r="E24" t="s">
        <v>6843</v>
      </c>
      <c r="F24" t="s">
        <v>6844</v>
      </c>
      <c r="G24" t="s">
        <v>6845</v>
      </c>
      <c r="H24" t="s">
        <v>6846</v>
      </c>
      <c r="I24" t="s">
        <v>6847</v>
      </c>
      <c r="J24" t="s">
        <v>6826</v>
      </c>
    </row>
    <row r="25" spans="1:10" x14ac:dyDescent="0.35">
      <c r="A25" s="556">
        <v>45100.88486111111</v>
      </c>
      <c r="B25" t="s">
        <v>6837</v>
      </c>
      <c r="C25" t="s">
        <v>6841</v>
      </c>
      <c r="D25" t="s">
        <v>6842</v>
      </c>
      <c r="E25" t="s">
        <v>6843</v>
      </c>
      <c r="F25" t="s">
        <v>6844</v>
      </c>
      <c r="G25" t="s">
        <v>6845</v>
      </c>
      <c r="H25" t="s">
        <v>6846</v>
      </c>
      <c r="I25" t="s">
        <v>6847</v>
      </c>
      <c r="J25" t="s">
        <v>6826</v>
      </c>
    </row>
    <row r="26" spans="1:10" x14ac:dyDescent="0.35">
      <c r="A26" s="556">
        <v>45100.885497685187</v>
      </c>
      <c r="B26" t="s">
        <v>6837</v>
      </c>
      <c r="C26" t="s">
        <v>6841</v>
      </c>
      <c r="D26" t="s">
        <v>6842</v>
      </c>
      <c r="E26" t="s">
        <v>6843</v>
      </c>
      <c r="F26" t="s">
        <v>6844</v>
      </c>
      <c r="G26" t="s">
        <v>6845</v>
      </c>
      <c r="H26" t="s">
        <v>6846</v>
      </c>
      <c r="I26" t="s">
        <v>6847</v>
      </c>
      <c r="J26" t="s">
        <v>6826</v>
      </c>
    </row>
    <row r="27" spans="1:10" x14ac:dyDescent="0.35">
      <c r="A27" s="556">
        <v>45100.885497685187</v>
      </c>
      <c r="B27" t="s">
        <v>6837</v>
      </c>
      <c r="C27" t="s">
        <v>6841</v>
      </c>
      <c r="D27" t="s">
        <v>6842</v>
      </c>
      <c r="E27" t="s">
        <v>6843</v>
      </c>
      <c r="F27" t="s">
        <v>6844</v>
      </c>
      <c r="G27" t="s">
        <v>6845</v>
      </c>
      <c r="H27" t="s">
        <v>6846</v>
      </c>
      <c r="I27" t="s">
        <v>6847</v>
      </c>
      <c r="J27" t="s">
        <v>6826</v>
      </c>
    </row>
    <row r="28" spans="1:10" x14ac:dyDescent="0.35">
      <c r="A28" s="556">
        <v>45100.88554398148</v>
      </c>
      <c r="B28" t="s">
        <v>6837</v>
      </c>
      <c r="C28" t="s">
        <v>6841</v>
      </c>
      <c r="D28" t="s">
        <v>6842</v>
      </c>
      <c r="E28" t="s">
        <v>6843</v>
      </c>
      <c r="F28" t="s">
        <v>6844</v>
      </c>
      <c r="G28" t="s">
        <v>6845</v>
      </c>
      <c r="H28" t="s">
        <v>6846</v>
      </c>
      <c r="I28" t="s">
        <v>6847</v>
      </c>
      <c r="J28" t="s">
        <v>6826</v>
      </c>
    </row>
    <row r="29" spans="1:10" x14ac:dyDescent="0.35">
      <c r="A29" s="556">
        <v>45100.88554398148</v>
      </c>
      <c r="B29" t="s">
        <v>6837</v>
      </c>
      <c r="C29" t="s">
        <v>6841</v>
      </c>
      <c r="D29" t="s">
        <v>6842</v>
      </c>
      <c r="E29" t="s">
        <v>6843</v>
      </c>
      <c r="F29" t="s">
        <v>6844</v>
      </c>
      <c r="G29" t="s">
        <v>6845</v>
      </c>
      <c r="H29" t="s">
        <v>6846</v>
      </c>
      <c r="I29" t="s">
        <v>6847</v>
      </c>
      <c r="J29" t="s">
        <v>6826</v>
      </c>
    </row>
    <row r="30" spans="1:10" x14ac:dyDescent="0.35">
      <c r="A30" s="556">
        <v>45100.88554398148</v>
      </c>
      <c r="B30" t="s">
        <v>6837</v>
      </c>
      <c r="C30" t="s">
        <v>6841</v>
      </c>
      <c r="D30" t="s">
        <v>6842</v>
      </c>
      <c r="E30" t="s">
        <v>6843</v>
      </c>
      <c r="F30" t="s">
        <v>6844</v>
      </c>
      <c r="G30" t="s">
        <v>6845</v>
      </c>
      <c r="H30" t="s">
        <v>6846</v>
      </c>
      <c r="I30" t="s">
        <v>6847</v>
      </c>
      <c r="J30" t="s">
        <v>6826</v>
      </c>
    </row>
    <row r="31" spans="1:10" x14ac:dyDescent="0.35">
      <c r="A31" s="556">
        <v>45100.88554398148</v>
      </c>
      <c r="B31" t="s">
        <v>6837</v>
      </c>
      <c r="C31" t="s">
        <v>6841</v>
      </c>
      <c r="D31" t="s">
        <v>6842</v>
      </c>
      <c r="E31" t="s">
        <v>6843</v>
      </c>
      <c r="F31" t="s">
        <v>6844</v>
      </c>
      <c r="G31" t="s">
        <v>6845</v>
      </c>
      <c r="H31" t="s">
        <v>6846</v>
      </c>
      <c r="I31" t="s">
        <v>6847</v>
      </c>
      <c r="J31" t="s">
        <v>6826</v>
      </c>
    </row>
    <row r="32" spans="1:10" x14ac:dyDescent="0.35">
      <c r="A32" s="556">
        <v>45100.885555555556</v>
      </c>
      <c r="B32" t="s">
        <v>6837</v>
      </c>
      <c r="C32" t="s">
        <v>6841</v>
      </c>
      <c r="D32" t="s">
        <v>6842</v>
      </c>
      <c r="E32" t="s">
        <v>6843</v>
      </c>
      <c r="F32" t="s">
        <v>6844</v>
      </c>
      <c r="G32" t="s">
        <v>6845</v>
      </c>
      <c r="H32" t="s">
        <v>6846</v>
      </c>
      <c r="I32" t="s">
        <v>6847</v>
      </c>
      <c r="J32" t="s">
        <v>6826</v>
      </c>
    </row>
    <row r="33" spans="1:10" x14ac:dyDescent="0.35">
      <c r="A33" s="556">
        <v>45100.885555555556</v>
      </c>
      <c r="B33" t="s">
        <v>6837</v>
      </c>
      <c r="C33" t="s">
        <v>6841</v>
      </c>
      <c r="D33" t="s">
        <v>6842</v>
      </c>
      <c r="E33" t="s">
        <v>6843</v>
      </c>
      <c r="F33" t="s">
        <v>6844</v>
      </c>
      <c r="G33" t="s">
        <v>6845</v>
      </c>
      <c r="H33" t="s">
        <v>6846</v>
      </c>
      <c r="I33" t="s">
        <v>6847</v>
      </c>
      <c r="J33" t="s">
        <v>6826</v>
      </c>
    </row>
    <row r="34" spans="1:10" x14ac:dyDescent="0.35">
      <c r="A34" s="556">
        <v>45100.885555555556</v>
      </c>
      <c r="B34" t="s">
        <v>6837</v>
      </c>
      <c r="C34" t="s">
        <v>6841</v>
      </c>
      <c r="D34" t="s">
        <v>6842</v>
      </c>
      <c r="E34" t="s">
        <v>6843</v>
      </c>
      <c r="F34" t="s">
        <v>6844</v>
      </c>
      <c r="G34" t="s">
        <v>6845</v>
      </c>
      <c r="H34" t="s">
        <v>6846</v>
      </c>
      <c r="I34" t="s">
        <v>6847</v>
      </c>
      <c r="J34" t="s">
        <v>6826</v>
      </c>
    </row>
    <row r="35" spans="1:10" x14ac:dyDescent="0.35">
      <c r="A35" s="556">
        <v>45100.888784722221</v>
      </c>
      <c r="B35" t="s">
        <v>6837</v>
      </c>
      <c r="C35" t="s">
        <v>6841</v>
      </c>
      <c r="D35" t="s">
        <v>6842</v>
      </c>
      <c r="E35" t="s">
        <v>6843</v>
      </c>
      <c r="F35" t="s">
        <v>6844</v>
      </c>
      <c r="G35" t="s">
        <v>6845</v>
      </c>
      <c r="H35" t="s">
        <v>6846</v>
      </c>
      <c r="I35" t="s">
        <v>6847</v>
      </c>
      <c r="J35" t="s">
        <v>6826</v>
      </c>
    </row>
    <row r="36" spans="1:10" x14ac:dyDescent="0.35">
      <c r="A36" s="556">
        <v>45100.888784722221</v>
      </c>
      <c r="B36" t="s">
        <v>6837</v>
      </c>
      <c r="C36" t="s">
        <v>6841</v>
      </c>
      <c r="D36" t="s">
        <v>6842</v>
      </c>
      <c r="E36" t="s">
        <v>6843</v>
      </c>
      <c r="F36" t="s">
        <v>6844</v>
      </c>
      <c r="G36" t="s">
        <v>6845</v>
      </c>
      <c r="H36" t="s">
        <v>6846</v>
      </c>
      <c r="I36" t="s">
        <v>6847</v>
      </c>
      <c r="J36" t="s">
        <v>6826</v>
      </c>
    </row>
    <row r="37" spans="1:10" x14ac:dyDescent="0.35">
      <c r="A37" s="556">
        <v>45100.888796296298</v>
      </c>
      <c r="B37" t="s">
        <v>6837</v>
      </c>
      <c r="C37" t="s">
        <v>6841</v>
      </c>
      <c r="D37" t="s">
        <v>6842</v>
      </c>
      <c r="E37" t="s">
        <v>6843</v>
      </c>
      <c r="F37" t="s">
        <v>6844</v>
      </c>
      <c r="G37" t="s">
        <v>6845</v>
      </c>
      <c r="H37" t="s">
        <v>6846</v>
      </c>
      <c r="I37" t="s">
        <v>6847</v>
      </c>
      <c r="J37" t="s">
        <v>6826</v>
      </c>
    </row>
    <row r="38" spans="1:10" x14ac:dyDescent="0.35">
      <c r="A38" s="556">
        <v>45100.888796296298</v>
      </c>
      <c r="B38" t="s">
        <v>6837</v>
      </c>
      <c r="C38" t="s">
        <v>6841</v>
      </c>
      <c r="D38" t="s">
        <v>6842</v>
      </c>
      <c r="E38" t="s">
        <v>6843</v>
      </c>
      <c r="F38" t="s">
        <v>6844</v>
      </c>
      <c r="G38" t="s">
        <v>6845</v>
      </c>
      <c r="H38" t="s">
        <v>6846</v>
      </c>
      <c r="I38" t="s">
        <v>6847</v>
      </c>
      <c r="J38" t="s">
        <v>6826</v>
      </c>
    </row>
    <row r="39" spans="1:10" x14ac:dyDescent="0.35">
      <c r="A39" s="556">
        <v>45100.888807870368</v>
      </c>
      <c r="B39" t="s">
        <v>6837</v>
      </c>
      <c r="C39" t="s">
        <v>6841</v>
      </c>
      <c r="D39" t="s">
        <v>6842</v>
      </c>
      <c r="E39" t="s">
        <v>6843</v>
      </c>
      <c r="F39" t="s">
        <v>6844</v>
      </c>
      <c r="G39" t="s">
        <v>6845</v>
      </c>
      <c r="H39" t="s">
        <v>6846</v>
      </c>
      <c r="I39" t="s">
        <v>6847</v>
      </c>
      <c r="J39" t="s">
        <v>6826</v>
      </c>
    </row>
    <row r="40" spans="1:10" x14ac:dyDescent="0.35">
      <c r="A40" s="556">
        <v>45100.888807870368</v>
      </c>
      <c r="B40" t="s">
        <v>6837</v>
      </c>
      <c r="C40" t="s">
        <v>6841</v>
      </c>
      <c r="D40" t="s">
        <v>6842</v>
      </c>
      <c r="E40" t="s">
        <v>6843</v>
      </c>
      <c r="F40" t="s">
        <v>6844</v>
      </c>
      <c r="G40" t="s">
        <v>6845</v>
      </c>
      <c r="H40" t="s">
        <v>6846</v>
      </c>
      <c r="I40" t="s">
        <v>6847</v>
      </c>
      <c r="J40" t="s">
        <v>6826</v>
      </c>
    </row>
    <row r="41" spans="1:10" x14ac:dyDescent="0.35">
      <c r="A41" s="556">
        <v>45100.888819444444</v>
      </c>
      <c r="B41" t="s">
        <v>6837</v>
      </c>
      <c r="C41" t="s">
        <v>6841</v>
      </c>
      <c r="D41" t="s">
        <v>6842</v>
      </c>
      <c r="E41" t="s">
        <v>6843</v>
      </c>
      <c r="F41" t="s">
        <v>6844</v>
      </c>
      <c r="G41" t="s">
        <v>6845</v>
      </c>
      <c r="H41" t="s">
        <v>6846</v>
      </c>
      <c r="I41" t="s">
        <v>6847</v>
      </c>
      <c r="J41" t="s">
        <v>6826</v>
      </c>
    </row>
    <row r="42" spans="1:10" x14ac:dyDescent="0.35">
      <c r="A42" s="556">
        <v>45100.888819444444</v>
      </c>
      <c r="B42" t="s">
        <v>6837</v>
      </c>
      <c r="C42" t="s">
        <v>6841</v>
      </c>
      <c r="D42" t="s">
        <v>6842</v>
      </c>
      <c r="E42" t="s">
        <v>6843</v>
      </c>
      <c r="F42" t="s">
        <v>6844</v>
      </c>
      <c r="G42" t="s">
        <v>6845</v>
      </c>
      <c r="H42" t="s">
        <v>6846</v>
      </c>
      <c r="I42" t="s">
        <v>6847</v>
      </c>
      <c r="J42" t="s">
        <v>6826</v>
      </c>
    </row>
    <row r="43" spans="1:10" x14ac:dyDescent="0.35">
      <c r="A43" s="556">
        <v>45100.888819444444</v>
      </c>
      <c r="B43" t="s">
        <v>6837</v>
      </c>
      <c r="C43" t="s">
        <v>6841</v>
      </c>
      <c r="D43" t="s">
        <v>6842</v>
      </c>
      <c r="E43" t="s">
        <v>6843</v>
      </c>
      <c r="F43" t="s">
        <v>6844</v>
      </c>
      <c r="G43" t="s">
        <v>6845</v>
      </c>
      <c r="H43" t="s">
        <v>6846</v>
      </c>
      <c r="I43" t="s">
        <v>6847</v>
      </c>
      <c r="J43" t="s">
        <v>6826</v>
      </c>
    </row>
    <row r="44" spans="1:10" x14ac:dyDescent="0.35">
      <c r="A44" s="556">
        <v>45100.888831018521</v>
      </c>
      <c r="B44" t="s">
        <v>6837</v>
      </c>
      <c r="C44" t="s">
        <v>6841</v>
      </c>
      <c r="D44" t="s">
        <v>6842</v>
      </c>
      <c r="E44" t="s">
        <v>6843</v>
      </c>
      <c r="F44" t="s">
        <v>6844</v>
      </c>
      <c r="G44" t="s">
        <v>6845</v>
      </c>
      <c r="H44" t="s">
        <v>6846</v>
      </c>
      <c r="I44" t="s">
        <v>6847</v>
      </c>
      <c r="J44" t="s">
        <v>6826</v>
      </c>
    </row>
    <row r="45" spans="1:10" x14ac:dyDescent="0.35">
      <c r="A45" s="556">
        <v>45100.888831018521</v>
      </c>
      <c r="B45" t="s">
        <v>6837</v>
      </c>
      <c r="C45" t="s">
        <v>6841</v>
      </c>
      <c r="D45" t="s">
        <v>6842</v>
      </c>
      <c r="E45" t="s">
        <v>6843</v>
      </c>
      <c r="F45" t="s">
        <v>6844</v>
      </c>
      <c r="G45" t="s">
        <v>6845</v>
      </c>
      <c r="H45" t="s">
        <v>6846</v>
      </c>
      <c r="I45" t="s">
        <v>6847</v>
      </c>
      <c r="J45" t="s">
        <v>6826</v>
      </c>
    </row>
    <row r="46" spans="1:10" x14ac:dyDescent="0.35">
      <c r="A46" s="556">
        <v>45100.889976851853</v>
      </c>
      <c r="B46" t="s">
        <v>6837</v>
      </c>
      <c r="C46" t="s">
        <v>6841</v>
      </c>
      <c r="D46" t="s">
        <v>6842</v>
      </c>
      <c r="E46" t="s">
        <v>6843</v>
      </c>
      <c r="F46" t="s">
        <v>6844</v>
      </c>
      <c r="G46" t="s">
        <v>6845</v>
      </c>
      <c r="H46" t="s">
        <v>6846</v>
      </c>
      <c r="I46" t="s">
        <v>6847</v>
      </c>
      <c r="J46" t="s">
        <v>6826</v>
      </c>
    </row>
    <row r="47" spans="1:10" x14ac:dyDescent="0.35">
      <c r="A47" s="556">
        <v>45100.890023148146</v>
      </c>
      <c r="B47" t="s">
        <v>6837</v>
      </c>
      <c r="C47" t="s">
        <v>6841</v>
      </c>
      <c r="D47" t="s">
        <v>6842</v>
      </c>
      <c r="E47" t="s">
        <v>6843</v>
      </c>
      <c r="F47" t="s">
        <v>6844</v>
      </c>
      <c r="G47" t="s">
        <v>6845</v>
      </c>
      <c r="H47" t="s">
        <v>6846</v>
      </c>
      <c r="I47" t="s">
        <v>6847</v>
      </c>
      <c r="J47" t="s">
        <v>6826</v>
      </c>
    </row>
    <row r="48" spans="1:10" x14ac:dyDescent="0.35">
      <c r="A48" s="556">
        <v>45100.890023148146</v>
      </c>
      <c r="B48" t="s">
        <v>6837</v>
      </c>
      <c r="C48" t="s">
        <v>6841</v>
      </c>
      <c r="D48" t="s">
        <v>6842</v>
      </c>
      <c r="E48" t="s">
        <v>6843</v>
      </c>
      <c r="F48" t="s">
        <v>6844</v>
      </c>
      <c r="G48" t="s">
        <v>6845</v>
      </c>
      <c r="H48" t="s">
        <v>6846</v>
      </c>
      <c r="I48" t="s">
        <v>6847</v>
      </c>
      <c r="J48" t="s">
        <v>6826</v>
      </c>
    </row>
    <row r="49" spans="1:10" x14ac:dyDescent="0.35">
      <c r="A49" s="556">
        <v>45100.890023148146</v>
      </c>
      <c r="B49" t="s">
        <v>6837</v>
      </c>
      <c r="C49" t="s">
        <v>6841</v>
      </c>
      <c r="D49" t="s">
        <v>6842</v>
      </c>
      <c r="E49" t="s">
        <v>6843</v>
      </c>
      <c r="F49" t="s">
        <v>6844</v>
      </c>
      <c r="G49" t="s">
        <v>6845</v>
      </c>
      <c r="H49" t="s">
        <v>6846</v>
      </c>
      <c r="I49" t="s">
        <v>6847</v>
      </c>
      <c r="J49" t="s">
        <v>6826</v>
      </c>
    </row>
    <row r="50" spans="1:10" x14ac:dyDescent="0.35">
      <c r="A50" s="556">
        <v>45100.890023148146</v>
      </c>
      <c r="B50" t="s">
        <v>6837</v>
      </c>
      <c r="C50" t="s">
        <v>6841</v>
      </c>
      <c r="D50" t="s">
        <v>6842</v>
      </c>
      <c r="E50" t="s">
        <v>6843</v>
      </c>
      <c r="F50" t="s">
        <v>6844</v>
      </c>
      <c r="G50" t="s">
        <v>6845</v>
      </c>
      <c r="H50" t="s">
        <v>6846</v>
      </c>
      <c r="I50" t="s">
        <v>6847</v>
      </c>
      <c r="J50" t="s">
        <v>6826</v>
      </c>
    </row>
    <row r="51" spans="1:10" x14ac:dyDescent="0.35">
      <c r="A51" s="556">
        <v>45100.890034722222</v>
      </c>
      <c r="B51" t="s">
        <v>6837</v>
      </c>
      <c r="C51" t="s">
        <v>6841</v>
      </c>
      <c r="D51" t="s">
        <v>6842</v>
      </c>
      <c r="E51" t="s">
        <v>6843</v>
      </c>
      <c r="F51" t="s">
        <v>6844</v>
      </c>
      <c r="G51" t="s">
        <v>6845</v>
      </c>
      <c r="H51" t="s">
        <v>6846</v>
      </c>
      <c r="I51" t="s">
        <v>6847</v>
      </c>
      <c r="J51" t="s">
        <v>6826</v>
      </c>
    </row>
    <row r="52" spans="1:10" x14ac:dyDescent="0.35">
      <c r="A52" s="556">
        <v>45100.890034722222</v>
      </c>
      <c r="B52" t="s">
        <v>6837</v>
      </c>
      <c r="C52" t="s">
        <v>6841</v>
      </c>
      <c r="D52" t="s">
        <v>6842</v>
      </c>
      <c r="E52" t="s">
        <v>6843</v>
      </c>
      <c r="F52" t="s">
        <v>6844</v>
      </c>
      <c r="G52" t="s">
        <v>6845</v>
      </c>
      <c r="H52" t="s">
        <v>6846</v>
      </c>
      <c r="I52" t="s">
        <v>6847</v>
      </c>
      <c r="J52" t="s">
        <v>6826</v>
      </c>
    </row>
    <row r="53" spans="1:10" x14ac:dyDescent="0.35">
      <c r="A53" s="556">
        <v>45100.890034722222</v>
      </c>
      <c r="B53" t="s">
        <v>6837</v>
      </c>
      <c r="C53" t="s">
        <v>6841</v>
      </c>
      <c r="D53" t="s">
        <v>6842</v>
      </c>
      <c r="E53" t="s">
        <v>6843</v>
      </c>
      <c r="F53" t="s">
        <v>6844</v>
      </c>
      <c r="G53" t="s">
        <v>6845</v>
      </c>
      <c r="H53" t="s">
        <v>6846</v>
      </c>
      <c r="I53" t="s">
        <v>6847</v>
      </c>
      <c r="J53" t="s">
        <v>6826</v>
      </c>
    </row>
    <row r="54" spans="1:10" x14ac:dyDescent="0.35">
      <c r="A54" s="556">
        <v>45100.890034722222</v>
      </c>
      <c r="B54" t="s">
        <v>6837</v>
      </c>
      <c r="C54" t="s">
        <v>6841</v>
      </c>
      <c r="D54" t="s">
        <v>6842</v>
      </c>
      <c r="E54" t="s">
        <v>6843</v>
      </c>
      <c r="F54" t="s">
        <v>6844</v>
      </c>
      <c r="G54" t="s">
        <v>6845</v>
      </c>
      <c r="H54" t="s">
        <v>6846</v>
      </c>
      <c r="I54" t="s">
        <v>6847</v>
      </c>
      <c r="J54" t="s">
        <v>6826</v>
      </c>
    </row>
    <row r="55" spans="1:10" x14ac:dyDescent="0.35">
      <c r="A55" s="556">
        <v>45100.890034722222</v>
      </c>
      <c r="B55" t="s">
        <v>6837</v>
      </c>
      <c r="C55" t="s">
        <v>6841</v>
      </c>
      <c r="D55" t="s">
        <v>6842</v>
      </c>
      <c r="E55" t="s">
        <v>6843</v>
      </c>
      <c r="F55" t="s">
        <v>6844</v>
      </c>
      <c r="G55" t="s">
        <v>6845</v>
      </c>
      <c r="H55" t="s">
        <v>6846</v>
      </c>
      <c r="I55" t="s">
        <v>6847</v>
      </c>
      <c r="J55" t="s">
        <v>6826</v>
      </c>
    </row>
    <row r="56" spans="1:10" x14ac:dyDescent="0.35">
      <c r="A56" s="556">
        <v>45100.890046296299</v>
      </c>
      <c r="B56" t="s">
        <v>6837</v>
      </c>
      <c r="C56" t="s">
        <v>6841</v>
      </c>
      <c r="D56" t="s">
        <v>6842</v>
      </c>
      <c r="E56" t="s">
        <v>6843</v>
      </c>
      <c r="F56" t="s">
        <v>6844</v>
      </c>
      <c r="G56" t="s">
        <v>6845</v>
      </c>
      <c r="H56" t="s">
        <v>6846</v>
      </c>
      <c r="I56" t="s">
        <v>6847</v>
      </c>
      <c r="J56" t="s">
        <v>6826</v>
      </c>
    </row>
    <row r="57" spans="1:10" x14ac:dyDescent="0.35">
      <c r="A57" s="556">
        <v>45100.890115740738</v>
      </c>
      <c r="B57" t="s">
        <v>6837</v>
      </c>
      <c r="C57" t="s">
        <v>6841</v>
      </c>
      <c r="D57" t="s">
        <v>6842</v>
      </c>
      <c r="E57" t="s">
        <v>6843</v>
      </c>
      <c r="F57" t="s">
        <v>6844</v>
      </c>
      <c r="G57" t="s">
        <v>6845</v>
      </c>
      <c r="H57" t="s">
        <v>6846</v>
      </c>
      <c r="I57" t="s">
        <v>6847</v>
      </c>
      <c r="J57" t="s">
        <v>6826</v>
      </c>
    </row>
    <row r="58" spans="1:10" x14ac:dyDescent="0.35">
      <c r="A58" s="556">
        <v>45100.89166666667</v>
      </c>
      <c r="B58" t="s">
        <v>6837</v>
      </c>
      <c r="C58" t="s">
        <v>6841</v>
      </c>
      <c r="D58" t="s">
        <v>6842</v>
      </c>
      <c r="E58" t="s">
        <v>6843</v>
      </c>
      <c r="F58" t="s">
        <v>6844</v>
      </c>
      <c r="G58" t="s">
        <v>6845</v>
      </c>
      <c r="H58" t="s">
        <v>6846</v>
      </c>
      <c r="I58" t="s">
        <v>6847</v>
      </c>
      <c r="J58" t="s">
        <v>6826</v>
      </c>
    </row>
    <row r="59" spans="1:10" x14ac:dyDescent="0.35">
      <c r="A59" s="556">
        <v>45100.89166666667</v>
      </c>
      <c r="B59" t="s">
        <v>6837</v>
      </c>
      <c r="C59" t="s">
        <v>6841</v>
      </c>
      <c r="D59" t="s">
        <v>6842</v>
      </c>
      <c r="E59" t="s">
        <v>6843</v>
      </c>
      <c r="F59" t="s">
        <v>6844</v>
      </c>
      <c r="G59" t="s">
        <v>6845</v>
      </c>
      <c r="H59" t="s">
        <v>6846</v>
      </c>
      <c r="I59" t="s">
        <v>6847</v>
      </c>
      <c r="J59" t="s">
        <v>6826</v>
      </c>
    </row>
    <row r="60" spans="1:10" x14ac:dyDescent="0.35">
      <c r="A60" s="556">
        <v>45100.89166666667</v>
      </c>
      <c r="B60" t="s">
        <v>6837</v>
      </c>
      <c r="C60" t="s">
        <v>6841</v>
      </c>
      <c r="D60" t="s">
        <v>6842</v>
      </c>
      <c r="E60" t="s">
        <v>6843</v>
      </c>
      <c r="F60" t="s">
        <v>6844</v>
      </c>
      <c r="G60" t="s">
        <v>6845</v>
      </c>
      <c r="H60" t="s">
        <v>6846</v>
      </c>
      <c r="I60" t="s">
        <v>6847</v>
      </c>
      <c r="J60" t="s">
        <v>6826</v>
      </c>
    </row>
    <row r="61" spans="1:10" x14ac:dyDescent="0.35">
      <c r="A61" s="556">
        <v>45100.89167824074</v>
      </c>
      <c r="B61" t="s">
        <v>6837</v>
      </c>
      <c r="C61" t="s">
        <v>6841</v>
      </c>
      <c r="D61" t="s">
        <v>6842</v>
      </c>
      <c r="E61" t="s">
        <v>6843</v>
      </c>
      <c r="F61" t="s">
        <v>6844</v>
      </c>
      <c r="G61" t="s">
        <v>6845</v>
      </c>
      <c r="H61" t="s">
        <v>6846</v>
      </c>
      <c r="I61" t="s">
        <v>6847</v>
      </c>
      <c r="J61" t="s">
        <v>6826</v>
      </c>
    </row>
    <row r="62" spans="1:10" x14ac:dyDescent="0.35">
      <c r="A62" s="556">
        <v>45100.89167824074</v>
      </c>
      <c r="B62" t="s">
        <v>6837</v>
      </c>
      <c r="C62" t="s">
        <v>6841</v>
      </c>
      <c r="D62" t="s">
        <v>6842</v>
      </c>
      <c r="E62" t="s">
        <v>6843</v>
      </c>
      <c r="F62" t="s">
        <v>6844</v>
      </c>
      <c r="G62" t="s">
        <v>6845</v>
      </c>
      <c r="H62" t="s">
        <v>6846</v>
      </c>
      <c r="I62" t="s">
        <v>6847</v>
      </c>
      <c r="J62" t="s">
        <v>6826</v>
      </c>
    </row>
    <row r="63" spans="1:10" x14ac:dyDescent="0.35">
      <c r="A63" s="556">
        <v>45100.89167824074</v>
      </c>
      <c r="B63" t="s">
        <v>6837</v>
      </c>
      <c r="C63" t="s">
        <v>6841</v>
      </c>
      <c r="D63" t="s">
        <v>6842</v>
      </c>
      <c r="E63" t="s">
        <v>6843</v>
      </c>
      <c r="F63" t="s">
        <v>6844</v>
      </c>
      <c r="G63" t="s">
        <v>6845</v>
      </c>
      <c r="H63" t="s">
        <v>6846</v>
      </c>
      <c r="I63" t="s">
        <v>6847</v>
      </c>
      <c r="J63" t="s">
        <v>6826</v>
      </c>
    </row>
    <row r="64" spans="1:10" x14ac:dyDescent="0.35">
      <c r="A64" s="556">
        <v>45100.89167824074</v>
      </c>
      <c r="B64" t="s">
        <v>6837</v>
      </c>
      <c r="C64" t="s">
        <v>6841</v>
      </c>
      <c r="D64" t="s">
        <v>6842</v>
      </c>
      <c r="E64" t="s">
        <v>6843</v>
      </c>
      <c r="F64" t="s">
        <v>6844</v>
      </c>
      <c r="G64" t="s">
        <v>6845</v>
      </c>
      <c r="H64" t="s">
        <v>6846</v>
      </c>
      <c r="I64" t="s">
        <v>6847</v>
      </c>
      <c r="J64" t="s">
        <v>6826</v>
      </c>
    </row>
    <row r="65" spans="1:10" x14ac:dyDescent="0.35">
      <c r="A65" s="556">
        <v>45100.893182870372</v>
      </c>
      <c r="B65" t="s">
        <v>6837</v>
      </c>
      <c r="C65" t="s">
        <v>6841</v>
      </c>
      <c r="D65" t="s">
        <v>6842</v>
      </c>
      <c r="E65" t="s">
        <v>6843</v>
      </c>
      <c r="F65" t="s">
        <v>6844</v>
      </c>
      <c r="G65" t="s">
        <v>6845</v>
      </c>
      <c r="H65" t="s">
        <v>6846</v>
      </c>
      <c r="I65" t="s">
        <v>6847</v>
      </c>
      <c r="J65" t="s">
        <v>6826</v>
      </c>
    </row>
    <row r="66" spans="1:10" x14ac:dyDescent="0.35">
      <c r="A66" s="556">
        <v>45100.893182870372</v>
      </c>
      <c r="B66" t="s">
        <v>6837</v>
      </c>
      <c r="C66" t="s">
        <v>6841</v>
      </c>
      <c r="D66" t="s">
        <v>6842</v>
      </c>
      <c r="E66" t="s">
        <v>6843</v>
      </c>
      <c r="F66" t="s">
        <v>6844</v>
      </c>
      <c r="G66" t="s">
        <v>6845</v>
      </c>
      <c r="H66" t="s">
        <v>6846</v>
      </c>
      <c r="I66" t="s">
        <v>6847</v>
      </c>
      <c r="J66" t="s">
        <v>6826</v>
      </c>
    </row>
    <row r="67" spans="1:10" x14ac:dyDescent="0.35">
      <c r="A67" s="556">
        <v>45100.893182870372</v>
      </c>
      <c r="B67" t="s">
        <v>6837</v>
      </c>
      <c r="C67" t="s">
        <v>6841</v>
      </c>
      <c r="D67" t="s">
        <v>6842</v>
      </c>
      <c r="E67" t="s">
        <v>6843</v>
      </c>
      <c r="F67" t="s">
        <v>6844</v>
      </c>
      <c r="G67" t="s">
        <v>6845</v>
      </c>
      <c r="H67" t="s">
        <v>6846</v>
      </c>
      <c r="I67" t="s">
        <v>6847</v>
      </c>
      <c r="J67" t="s">
        <v>6826</v>
      </c>
    </row>
    <row r="68" spans="1:10" x14ac:dyDescent="0.35">
      <c r="A68" s="556">
        <v>45100.893182870372</v>
      </c>
      <c r="B68" t="s">
        <v>6837</v>
      </c>
      <c r="C68" t="s">
        <v>6841</v>
      </c>
      <c r="D68" t="s">
        <v>6842</v>
      </c>
      <c r="E68" t="s">
        <v>6843</v>
      </c>
      <c r="F68" t="s">
        <v>6844</v>
      </c>
      <c r="G68" t="s">
        <v>6845</v>
      </c>
      <c r="H68" t="s">
        <v>6846</v>
      </c>
      <c r="I68" t="s">
        <v>6847</v>
      </c>
      <c r="J68" t="s">
        <v>6826</v>
      </c>
    </row>
    <row r="69" spans="1:10" x14ac:dyDescent="0.35">
      <c r="A69" s="556">
        <v>45100.893194444441</v>
      </c>
      <c r="B69" t="s">
        <v>6837</v>
      </c>
      <c r="C69" t="s">
        <v>6841</v>
      </c>
      <c r="D69" t="s">
        <v>6842</v>
      </c>
      <c r="E69" t="s">
        <v>6843</v>
      </c>
      <c r="F69" t="s">
        <v>6844</v>
      </c>
      <c r="G69" t="s">
        <v>6845</v>
      </c>
      <c r="H69" t="s">
        <v>6846</v>
      </c>
      <c r="I69" t="s">
        <v>6847</v>
      </c>
      <c r="J69" t="s">
        <v>6826</v>
      </c>
    </row>
    <row r="70" spans="1:10" x14ac:dyDescent="0.35">
      <c r="A70" s="556">
        <v>45100.893194444441</v>
      </c>
      <c r="B70" t="s">
        <v>6837</v>
      </c>
      <c r="C70" t="s">
        <v>6841</v>
      </c>
      <c r="D70" t="s">
        <v>6842</v>
      </c>
      <c r="E70" t="s">
        <v>6843</v>
      </c>
      <c r="F70" t="s">
        <v>6844</v>
      </c>
      <c r="G70" t="s">
        <v>6845</v>
      </c>
      <c r="H70" t="s">
        <v>6846</v>
      </c>
      <c r="I70" t="s">
        <v>6847</v>
      </c>
      <c r="J70" t="s">
        <v>6826</v>
      </c>
    </row>
    <row r="71" spans="1:10" x14ac:dyDescent="0.35">
      <c r="A71" s="556">
        <v>45100.893194444441</v>
      </c>
      <c r="B71" t="s">
        <v>6837</v>
      </c>
      <c r="C71" t="s">
        <v>6841</v>
      </c>
      <c r="D71" t="s">
        <v>6842</v>
      </c>
      <c r="E71" t="s">
        <v>6843</v>
      </c>
      <c r="F71" t="s">
        <v>6844</v>
      </c>
      <c r="G71" t="s">
        <v>6845</v>
      </c>
      <c r="H71" t="s">
        <v>6846</v>
      </c>
      <c r="I71" t="s">
        <v>6847</v>
      </c>
      <c r="J71" t="s">
        <v>6826</v>
      </c>
    </row>
    <row r="72" spans="1:10" x14ac:dyDescent="0.35">
      <c r="A72" s="556">
        <v>45100.893194444441</v>
      </c>
      <c r="B72" t="s">
        <v>6837</v>
      </c>
      <c r="C72" t="s">
        <v>6841</v>
      </c>
      <c r="D72" t="s">
        <v>6842</v>
      </c>
      <c r="E72" t="s">
        <v>6843</v>
      </c>
      <c r="F72" t="s">
        <v>6844</v>
      </c>
      <c r="G72" t="s">
        <v>6845</v>
      </c>
      <c r="H72" t="s">
        <v>6846</v>
      </c>
      <c r="I72" t="s">
        <v>6847</v>
      </c>
      <c r="J72" t="s">
        <v>6826</v>
      </c>
    </row>
    <row r="73" spans="1:10" x14ac:dyDescent="0.35">
      <c r="A73" s="556">
        <v>45100.893194444441</v>
      </c>
      <c r="B73" t="s">
        <v>6837</v>
      </c>
      <c r="C73" t="s">
        <v>6841</v>
      </c>
      <c r="D73" t="s">
        <v>6842</v>
      </c>
      <c r="E73" t="s">
        <v>6843</v>
      </c>
      <c r="F73" t="s">
        <v>6844</v>
      </c>
      <c r="G73" t="s">
        <v>6845</v>
      </c>
      <c r="H73" t="s">
        <v>6846</v>
      </c>
      <c r="I73" t="s">
        <v>6847</v>
      </c>
      <c r="J73" t="s">
        <v>6826</v>
      </c>
    </row>
    <row r="74" spans="1:10" x14ac:dyDescent="0.35">
      <c r="A74" s="556">
        <v>45100.893194444441</v>
      </c>
      <c r="B74" t="s">
        <v>6837</v>
      </c>
      <c r="C74" t="s">
        <v>6841</v>
      </c>
      <c r="D74" t="s">
        <v>6842</v>
      </c>
      <c r="E74" t="s">
        <v>6843</v>
      </c>
      <c r="F74" t="s">
        <v>6844</v>
      </c>
      <c r="G74" t="s">
        <v>6845</v>
      </c>
      <c r="H74" t="s">
        <v>6846</v>
      </c>
      <c r="I74" t="s">
        <v>6847</v>
      </c>
      <c r="J74" t="s">
        <v>6826</v>
      </c>
    </row>
    <row r="75" spans="1:10" x14ac:dyDescent="0.35">
      <c r="A75" s="556">
        <v>45100.893206018518</v>
      </c>
      <c r="B75" t="s">
        <v>6837</v>
      </c>
      <c r="C75" t="s">
        <v>6841</v>
      </c>
      <c r="D75" t="s">
        <v>6842</v>
      </c>
      <c r="E75" t="s">
        <v>6843</v>
      </c>
      <c r="F75" t="s">
        <v>6844</v>
      </c>
      <c r="G75" t="s">
        <v>6845</v>
      </c>
      <c r="H75" t="s">
        <v>6846</v>
      </c>
      <c r="I75" t="s">
        <v>6847</v>
      </c>
      <c r="J75" t="s">
        <v>6826</v>
      </c>
    </row>
    <row r="76" spans="1:10" x14ac:dyDescent="0.35">
      <c r="A76" s="556">
        <v>45100.893206018518</v>
      </c>
      <c r="B76" t="s">
        <v>6837</v>
      </c>
      <c r="C76" t="s">
        <v>6841</v>
      </c>
      <c r="D76" t="s">
        <v>6842</v>
      </c>
      <c r="E76" t="s">
        <v>6843</v>
      </c>
      <c r="F76" t="s">
        <v>6844</v>
      </c>
      <c r="G76" t="s">
        <v>6845</v>
      </c>
      <c r="H76" t="s">
        <v>6846</v>
      </c>
      <c r="I76" t="s">
        <v>6847</v>
      </c>
      <c r="J76" t="s">
        <v>6826</v>
      </c>
    </row>
    <row r="77" spans="1:10" x14ac:dyDescent="0.35">
      <c r="A77" s="556">
        <v>45100.893206018518</v>
      </c>
      <c r="B77" t="s">
        <v>6837</v>
      </c>
      <c r="C77" t="s">
        <v>6841</v>
      </c>
      <c r="D77" t="s">
        <v>6842</v>
      </c>
      <c r="E77" t="s">
        <v>6843</v>
      </c>
      <c r="F77" t="s">
        <v>6844</v>
      </c>
      <c r="G77" t="s">
        <v>6845</v>
      </c>
      <c r="H77" t="s">
        <v>6846</v>
      </c>
      <c r="I77" t="s">
        <v>6847</v>
      </c>
      <c r="J77" t="s">
        <v>6826</v>
      </c>
    </row>
    <row r="78" spans="1:10" x14ac:dyDescent="0.35">
      <c r="A78" s="556">
        <v>45100.893206018518</v>
      </c>
      <c r="B78" t="s">
        <v>6837</v>
      </c>
      <c r="C78" t="s">
        <v>6841</v>
      </c>
      <c r="D78" t="s">
        <v>6842</v>
      </c>
      <c r="E78" t="s">
        <v>6843</v>
      </c>
      <c r="F78" t="s">
        <v>6844</v>
      </c>
      <c r="G78" t="s">
        <v>6845</v>
      </c>
      <c r="H78" t="s">
        <v>6846</v>
      </c>
      <c r="I78" t="s">
        <v>6847</v>
      </c>
      <c r="J78" t="s">
        <v>6826</v>
      </c>
    </row>
    <row r="79" spans="1:10" x14ac:dyDescent="0.35">
      <c r="A79" s="556">
        <v>45100.893206018518</v>
      </c>
      <c r="B79" t="s">
        <v>6837</v>
      </c>
      <c r="C79" t="s">
        <v>6841</v>
      </c>
      <c r="D79" t="s">
        <v>6842</v>
      </c>
      <c r="E79" t="s">
        <v>6843</v>
      </c>
      <c r="F79" t="s">
        <v>6844</v>
      </c>
      <c r="G79" t="s">
        <v>6845</v>
      </c>
      <c r="H79" t="s">
        <v>6846</v>
      </c>
      <c r="I79" t="s">
        <v>6847</v>
      </c>
      <c r="J79" t="s">
        <v>6826</v>
      </c>
    </row>
    <row r="80" spans="1:10" x14ac:dyDescent="0.35">
      <c r="A80" s="556">
        <v>45100.893217592595</v>
      </c>
      <c r="B80" t="s">
        <v>6837</v>
      </c>
      <c r="C80" t="s">
        <v>6841</v>
      </c>
      <c r="D80" t="s">
        <v>6842</v>
      </c>
      <c r="E80" t="s">
        <v>6843</v>
      </c>
      <c r="F80" t="s">
        <v>6844</v>
      </c>
      <c r="G80" t="s">
        <v>6845</v>
      </c>
      <c r="H80" t="s">
        <v>6846</v>
      </c>
      <c r="I80" t="s">
        <v>6847</v>
      </c>
      <c r="J80" t="s">
        <v>6826</v>
      </c>
    </row>
    <row r="81" spans="1:10" x14ac:dyDescent="0.35">
      <c r="A81" s="556">
        <v>45100.893217592595</v>
      </c>
      <c r="B81" t="s">
        <v>6837</v>
      </c>
      <c r="C81" t="s">
        <v>6841</v>
      </c>
      <c r="D81" t="s">
        <v>6842</v>
      </c>
      <c r="E81" t="s">
        <v>6843</v>
      </c>
      <c r="F81" t="s">
        <v>6844</v>
      </c>
      <c r="G81" t="s">
        <v>6845</v>
      </c>
      <c r="H81" t="s">
        <v>6846</v>
      </c>
      <c r="I81" t="s">
        <v>6847</v>
      </c>
      <c r="J81" t="s">
        <v>6826</v>
      </c>
    </row>
    <row r="82" spans="1:10" x14ac:dyDescent="0.35">
      <c r="A82" s="556">
        <v>45100.893495370372</v>
      </c>
      <c r="B82" t="s">
        <v>6837</v>
      </c>
      <c r="C82" t="s">
        <v>6841</v>
      </c>
      <c r="D82" t="s">
        <v>6842</v>
      </c>
      <c r="E82" t="s">
        <v>6843</v>
      </c>
      <c r="F82" t="s">
        <v>6844</v>
      </c>
      <c r="G82" t="s">
        <v>6845</v>
      </c>
      <c r="H82" t="s">
        <v>6846</v>
      </c>
      <c r="I82" t="s">
        <v>6847</v>
      </c>
      <c r="J82" t="s">
        <v>6826</v>
      </c>
    </row>
    <row r="83" spans="1:10" x14ac:dyDescent="0.35">
      <c r="A83" s="556">
        <v>45100.893495370372</v>
      </c>
      <c r="B83" t="s">
        <v>6837</v>
      </c>
      <c r="C83" t="s">
        <v>6841</v>
      </c>
      <c r="D83" t="s">
        <v>6842</v>
      </c>
      <c r="E83" t="s">
        <v>6843</v>
      </c>
      <c r="F83" t="s">
        <v>6844</v>
      </c>
      <c r="G83" t="s">
        <v>6845</v>
      </c>
      <c r="H83" t="s">
        <v>6846</v>
      </c>
      <c r="I83" t="s">
        <v>6847</v>
      </c>
      <c r="J83" t="s">
        <v>6826</v>
      </c>
    </row>
    <row r="84" spans="1:10" x14ac:dyDescent="0.35">
      <c r="A84" s="556">
        <v>45100.893495370372</v>
      </c>
      <c r="B84" t="s">
        <v>6837</v>
      </c>
      <c r="C84" t="s">
        <v>6841</v>
      </c>
      <c r="D84" t="s">
        <v>6842</v>
      </c>
      <c r="E84" t="s">
        <v>6843</v>
      </c>
      <c r="F84" t="s">
        <v>6844</v>
      </c>
      <c r="G84" t="s">
        <v>6845</v>
      </c>
      <c r="H84" t="s">
        <v>6846</v>
      </c>
      <c r="I84" t="s">
        <v>6847</v>
      </c>
      <c r="J84" t="s">
        <v>6826</v>
      </c>
    </row>
    <row r="85" spans="1:10" x14ac:dyDescent="0.35">
      <c r="A85" s="556">
        <v>45100.893495370372</v>
      </c>
      <c r="B85" t="s">
        <v>6837</v>
      </c>
      <c r="C85" t="s">
        <v>6841</v>
      </c>
      <c r="D85" t="s">
        <v>6842</v>
      </c>
      <c r="E85" t="s">
        <v>6843</v>
      </c>
      <c r="F85" t="s">
        <v>6844</v>
      </c>
      <c r="G85" t="s">
        <v>6845</v>
      </c>
      <c r="H85" t="s">
        <v>6846</v>
      </c>
      <c r="I85" t="s">
        <v>6847</v>
      </c>
      <c r="J85" t="s">
        <v>6826</v>
      </c>
    </row>
    <row r="86" spans="1:10" x14ac:dyDescent="0.35">
      <c r="A86" s="556">
        <v>45100.893495370372</v>
      </c>
      <c r="B86" t="s">
        <v>6837</v>
      </c>
      <c r="C86" t="s">
        <v>6841</v>
      </c>
      <c r="D86" t="s">
        <v>6842</v>
      </c>
      <c r="E86" t="s">
        <v>6843</v>
      </c>
      <c r="F86" t="s">
        <v>6844</v>
      </c>
      <c r="G86" t="s">
        <v>6845</v>
      </c>
      <c r="H86" t="s">
        <v>6846</v>
      </c>
      <c r="I86" t="s">
        <v>6847</v>
      </c>
      <c r="J86" t="s">
        <v>6826</v>
      </c>
    </row>
    <row r="87" spans="1:10" x14ac:dyDescent="0.35">
      <c r="A87" s="556">
        <v>45100.893506944441</v>
      </c>
      <c r="B87" t="s">
        <v>6837</v>
      </c>
      <c r="C87" t="s">
        <v>6841</v>
      </c>
      <c r="D87" t="s">
        <v>6842</v>
      </c>
      <c r="E87" t="s">
        <v>6843</v>
      </c>
      <c r="F87" t="s">
        <v>6844</v>
      </c>
      <c r="G87" t="s">
        <v>6845</v>
      </c>
      <c r="H87" t="s">
        <v>6846</v>
      </c>
      <c r="I87" t="s">
        <v>6847</v>
      </c>
      <c r="J87" t="s">
        <v>6826</v>
      </c>
    </row>
    <row r="88" spans="1:10" x14ac:dyDescent="0.35">
      <c r="A88" s="556">
        <v>45100.893506944441</v>
      </c>
      <c r="B88" t="s">
        <v>6837</v>
      </c>
      <c r="C88" t="s">
        <v>6841</v>
      </c>
      <c r="D88" t="s">
        <v>6842</v>
      </c>
      <c r="E88" t="s">
        <v>6843</v>
      </c>
      <c r="F88" t="s">
        <v>6844</v>
      </c>
      <c r="G88" t="s">
        <v>6845</v>
      </c>
      <c r="H88" t="s">
        <v>6846</v>
      </c>
      <c r="I88" t="s">
        <v>6847</v>
      </c>
      <c r="J88" t="s">
        <v>6826</v>
      </c>
    </row>
    <row r="89" spans="1:10" x14ac:dyDescent="0.35">
      <c r="A89" s="556">
        <v>45100.893506944441</v>
      </c>
      <c r="B89" t="s">
        <v>6837</v>
      </c>
      <c r="C89" t="s">
        <v>6841</v>
      </c>
      <c r="D89" t="s">
        <v>6842</v>
      </c>
      <c r="E89" t="s">
        <v>6843</v>
      </c>
      <c r="F89" t="s">
        <v>6844</v>
      </c>
      <c r="G89" t="s">
        <v>6845</v>
      </c>
      <c r="H89" t="s">
        <v>6846</v>
      </c>
      <c r="I89" t="s">
        <v>6847</v>
      </c>
      <c r="J89" t="s">
        <v>6826</v>
      </c>
    </row>
    <row r="90" spans="1:10" x14ac:dyDescent="0.35">
      <c r="A90" s="556">
        <v>45100.893506944441</v>
      </c>
      <c r="B90" t="s">
        <v>6837</v>
      </c>
      <c r="C90" t="s">
        <v>6841</v>
      </c>
      <c r="D90" t="s">
        <v>6842</v>
      </c>
      <c r="E90" t="s">
        <v>6843</v>
      </c>
      <c r="F90" t="s">
        <v>6844</v>
      </c>
      <c r="G90" t="s">
        <v>6845</v>
      </c>
      <c r="H90" t="s">
        <v>6846</v>
      </c>
      <c r="I90" t="s">
        <v>6847</v>
      </c>
      <c r="J90" t="s">
        <v>6826</v>
      </c>
    </row>
    <row r="91" spans="1:10" x14ac:dyDescent="0.35">
      <c r="A91" s="556">
        <v>45100.893506944441</v>
      </c>
      <c r="B91" t="s">
        <v>6837</v>
      </c>
      <c r="C91" t="s">
        <v>6841</v>
      </c>
      <c r="D91" t="s">
        <v>6842</v>
      </c>
      <c r="E91" t="s">
        <v>6843</v>
      </c>
      <c r="F91" t="s">
        <v>6844</v>
      </c>
      <c r="G91" t="s">
        <v>6845</v>
      </c>
      <c r="H91" t="s">
        <v>6846</v>
      </c>
      <c r="I91" t="s">
        <v>6847</v>
      </c>
      <c r="J91" t="s">
        <v>6826</v>
      </c>
    </row>
    <row r="92" spans="1:10" x14ac:dyDescent="0.35">
      <c r="A92" s="556">
        <v>45100.893506944441</v>
      </c>
      <c r="B92" t="s">
        <v>6837</v>
      </c>
      <c r="C92" t="s">
        <v>6841</v>
      </c>
      <c r="D92" t="s">
        <v>6842</v>
      </c>
      <c r="E92" t="s">
        <v>6843</v>
      </c>
      <c r="F92" t="s">
        <v>6844</v>
      </c>
      <c r="G92" t="s">
        <v>6845</v>
      </c>
      <c r="H92" t="s">
        <v>6846</v>
      </c>
      <c r="I92" t="s">
        <v>6847</v>
      </c>
      <c r="J92" t="s">
        <v>6826</v>
      </c>
    </row>
    <row r="93" spans="1:10" x14ac:dyDescent="0.35">
      <c r="A93" s="556">
        <v>45100.89471064815</v>
      </c>
      <c r="B93" t="s">
        <v>6837</v>
      </c>
      <c r="C93" t="s">
        <v>6841</v>
      </c>
      <c r="D93" t="s">
        <v>6842</v>
      </c>
      <c r="E93" t="s">
        <v>6843</v>
      </c>
      <c r="F93" t="s">
        <v>6844</v>
      </c>
      <c r="G93" t="s">
        <v>6845</v>
      </c>
      <c r="H93" t="s">
        <v>6846</v>
      </c>
      <c r="I93" t="s">
        <v>6847</v>
      </c>
      <c r="J93" t="s">
        <v>6826</v>
      </c>
    </row>
    <row r="94" spans="1:10" x14ac:dyDescent="0.35">
      <c r="A94" s="556">
        <v>45100.89471064815</v>
      </c>
      <c r="B94" t="s">
        <v>6837</v>
      </c>
      <c r="C94" t="s">
        <v>6841</v>
      </c>
      <c r="D94" t="s">
        <v>6842</v>
      </c>
      <c r="E94" t="s">
        <v>6843</v>
      </c>
      <c r="F94" t="s">
        <v>6844</v>
      </c>
      <c r="G94" t="s">
        <v>6845</v>
      </c>
      <c r="H94" t="s">
        <v>6846</v>
      </c>
      <c r="I94" t="s">
        <v>6847</v>
      </c>
      <c r="J94" t="s">
        <v>6826</v>
      </c>
    </row>
    <row r="95" spans="1:10" x14ac:dyDescent="0.35">
      <c r="A95" s="556">
        <v>45100.89472222222</v>
      </c>
      <c r="B95" t="s">
        <v>6837</v>
      </c>
      <c r="C95" t="s">
        <v>6841</v>
      </c>
      <c r="D95" t="s">
        <v>6842</v>
      </c>
      <c r="E95" t="s">
        <v>6843</v>
      </c>
      <c r="F95" t="s">
        <v>6844</v>
      </c>
      <c r="G95" t="s">
        <v>6845</v>
      </c>
      <c r="H95" t="s">
        <v>6846</v>
      </c>
      <c r="I95" t="s">
        <v>6847</v>
      </c>
      <c r="J95" t="s">
        <v>6826</v>
      </c>
    </row>
    <row r="96" spans="1:10" x14ac:dyDescent="0.35">
      <c r="A96" s="556">
        <v>45100.89472222222</v>
      </c>
      <c r="B96" t="s">
        <v>6837</v>
      </c>
      <c r="C96" t="s">
        <v>6841</v>
      </c>
      <c r="D96" t="s">
        <v>6842</v>
      </c>
      <c r="E96" t="s">
        <v>6843</v>
      </c>
      <c r="F96" t="s">
        <v>6844</v>
      </c>
      <c r="G96" t="s">
        <v>6845</v>
      </c>
      <c r="H96" t="s">
        <v>6846</v>
      </c>
      <c r="I96" t="s">
        <v>6847</v>
      </c>
      <c r="J96" t="s">
        <v>6826</v>
      </c>
    </row>
    <row r="97" spans="1:10" x14ac:dyDescent="0.35">
      <c r="A97" s="556">
        <v>45100.89472222222</v>
      </c>
      <c r="B97" t="s">
        <v>6837</v>
      </c>
      <c r="C97" t="s">
        <v>6841</v>
      </c>
      <c r="D97" t="s">
        <v>6842</v>
      </c>
      <c r="E97" t="s">
        <v>6843</v>
      </c>
      <c r="F97" t="s">
        <v>6844</v>
      </c>
      <c r="G97" t="s">
        <v>6845</v>
      </c>
      <c r="H97" t="s">
        <v>6846</v>
      </c>
      <c r="I97" t="s">
        <v>6847</v>
      </c>
      <c r="J97" t="s">
        <v>6826</v>
      </c>
    </row>
    <row r="98" spans="1:10" x14ac:dyDescent="0.35">
      <c r="A98" s="556">
        <v>45100.894803240742</v>
      </c>
      <c r="B98" t="s">
        <v>6837</v>
      </c>
      <c r="C98" t="s">
        <v>6841</v>
      </c>
      <c r="D98" t="s">
        <v>6842</v>
      </c>
      <c r="E98" t="s">
        <v>6843</v>
      </c>
      <c r="F98" t="s">
        <v>6844</v>
      </c>
      <c r="G98" t="s">
        <v>6845</v>
      </c>
      <c r="H98" t="s">
        <v>6846</v>
      </c>
      <c r="I98" t="s">
        <v>6847</v>
      </c>
      <c r="J98" t="s">
        <v>6826</v>
      </c>
    </row>
    <row r="99" spans="1:10" x14ac:dyDescent="0.35">
      <c r="A99" s="556">
        <v>45100.894803240742</v>
      </c>
      <c r="B99" t="s">
        <v>6837</v>
      </c>
      <c r="C99" t="s">
        <v>6841</v>
      </c>
      <c r="D99" t="s">
        <v>6842</v>
      </c>
      <c r="E99" t="s">
        <v>6843</v>
      </c>
      <c r="F99" t="s">
        <v>6844</v>
      </c>
      <c r="G99" t="s">
        <v>6845</v>
      </c>
      <c r="H99" t="s">
        <v>6846</v>
      </c>
      <c r="I99" t="s">
        <v>6847</v>
      </c>
      <c r="J99" t="s">
        <v>6826</v>
      </c>
    </row>
    <row r="100" spans="1:10" x14ac:dyDescent="0.35">
      <c r="A100" s="556">
        <v>45100.894803240742</v>
      </c>
      <c r="B100" t="s">
        <v>6837</v>
      </c>
      <c r="C100" t="s">
        <v>6841</v>
      </c>
      <c r="D100" t="s">
        <v>6842</v>
      </c>
      <c r="E100" t="s">
        <v>6843</v>
      </c>
      <c r="F100" t="s">
        <v>6844</v>
      </c>
      <c r="G100" t="s">
        <v>6845</v>
      </c>
      <c r="H100" t="s">
        <v>6846</v>
      </c>
      <c r="I100" t="s">
        <v>6847</v>
      </c>
      <c r="J100" t="s">
        <v>6826</v>
      </c>
    </row>
    <row r="101" spans="1:10" x14ac:dyDescent="0.35">
      <c r="A101" s="556">
        <v>45100.894803240742</v>
      </c>
      <c r="B101" t="s">
        <v>6837</v>
      </c>
      <c r="C101" t="s">
        <v>6841</v>
      </c>
      <c r="D101" t="s">
        <v>6842</v>
      </c>
      <c r="E101" t="s">
        <v>6843</v>
      </c>
      <c r="F101" t="s">
        <v>6844</v>
      </c>
      <c r="G101" t="s">
        <v>6845</v>
      </c>
      <c r="H101" t="s">
        <v>6846</v>
      </c>
      <c r="I101" t="s">
        <v>6847</v>
      </c>
      <c r="J101" t="s">
        <v>6826</v>
      </c>
    </row>
    <row r="102" spans="1:10" x14ac:dyDescent="0.35">
      <c r="A102" s="556">
        <v>45100.894803240742</v>
      </c>
      <c r="B102" t="s">
        <v>6837</v>
      </c>
      <c r="C102" t="s">
        <v>6841</v>
      </c>
      <c r="D102" t="s">
        <v>6842</v>
      </c>
      <c r="E102" t="s">
        <v>6843</v>
      </c>
      <c r="F102" t="s">
        <v>6844</v>
      </c>
      <c r="G102" t="s">
        <v>6845</v>
      </c>
      <c r="H102" t="s">
        <v>6846</v>
      </c>
      <c r="I102" t="s">
        <v>6847</v>
      </c>
      <c r="J102" t="s">
        <v>6826</v>
      </c>
    </row>
    <row r="103" spans="1:10" x14ac:dyDescent="0.35">
      <c r="A103" s="556">
        <v>45100.894803240742</v>
      </c>
      <c r="B103" t="s">
        <v>6837</v>
      </c>
      <c r="C103" t="s">
        <v>6841</v>
      </c>
      <c r="D103" t="s">
        <v>6842</v>
      </c>
      <c r="E103" t="s">
        <v>6843</v>
      </c>
      <c r="F103" t="s">
        <v>6844</v>
      </c>
      <c r="G103" t="s">
        <v>6845</v>
      </c>
      <c r="H103" t="s">
        <v>6846</v>
      </c>
      <c r="I103" t="s">
        <v>6847</v>
      </c>
      <c r="J103" t="s">
        <v>6826</v>
      </c>
    </row>
    <row r="104" spans="1:10" x14ac:dyDescent="0.35">
      <c r="A104" s="556">
        <v>45100.894814814812</v>
      </c>
      <c r="B104" t="s">
        <v>6837</v>
      </c>
      <c r="C104" t="s">
        <v>6841</v>
      </c>
      <c r="D104" t="s">
        <v>6842</v>
      </c>
      <c r="E104" t="s">
        <v>6843</v>
      </c>
      <c r="F104" t="s">
        <v>6844</v>
      </c>
      <c r="G104" t="s">
        <v>6845</v>
      </c>
      <c r="H104" t="s">
        <v>6846</v>
      </c>
      <c r="I104" t="s">
        <v>6847</v>
      </c>
      <c r="J104" t="s">
        <v>6826</v>
      </c>
    </row>
    <row r="105" spans="1:10" x14ac:dyDescent="0.35">
      <c r="A105" s="556">
        <v>45100.894814814812</v>
      </c>
      <c r="B105" t="s">
        <v>6837</v>
      </c>
      <c r="C105" t="s">
        <v>6841</v>
      </c>
      <c r="D105" t="s">
        <v>6842</v>
      </c>
      <c r="E105" t="s">
        <v>6843</v>
      </c>
      <c r="F105" t="s">
        <v>6844</v>
      </c>
      <c r="G105" t="s">
        <v>6845</v>
      </c>
      <c r="H105" t="s">
        <v>6846</v>
      </c>
      <c r="I105" t="s">
        <v>6847</v>
      </c>
      <c r="J105" t="s">
        <v>6826</v>
      </c>
    </row>
    <row r="106" spans="1:10" x14ac:dyDescent="0.35">
      <c r="A106" s="556">
        <v>45100.894814814812</v>
      </c>
      <c r="B106" t="s">
        <v>6837</v>
      </c>
      <c r="C106" t="s">
        <v>6841</v>
      </c>
      <c r="D106" t="s">
        <v>6842</v>
      </c>
      <c r="E106" t="s">
        <v>6843</v>
      </c>
      <c r="F106" t="s">
        <v>6844</v>
      </c>
      <c r="G106" t="s">
        <v>6845</v>
      </c>
      <c r="H106" t="s">
        <v>6846</v>
      </c>
      <c r="I106" t="s">
        <v>6847</v>
      </c>
      <c r="J106" t="s">
        <v>6826</v>
      </c>
    </row>
    <row r="107" spans="1:10" x14ac:dyDescent="0.35">
      <c r="A107" s="556">
        <v>45100.89534722222</v>
      </c>
      <c r="B107" t="s">
        <v>6837</v>
      </c>
      <c r="C107" t="s">
        <v>6841</v>
      </c>
      <c r="D107" t="s">
        <v>6842</v>
      </c>
      <c r="E107" t="s">
        <v>6843</v>
      </c>
      <c r="F107" t="s">
        <v>6844</v>
      </c>
      <c r="G107" t="s">
        <v>6845</v>
      </c>
      <c r="H107" t="s">
        <v>6846</v>
      </c>
      <c r="I107" t="s">
        <v>6847</v>
      </c>
      <c r="J107" t="s">
        <v>6826</v>
      </c>
    </row>
    <row r="108" spans="1:10" x14ac:dyDescent="0.35">
      <c r="A108" s="556">
        <v>45100.89534722222</v>
      </c>
      <c r="B108" t="s">
        <v>6837</v>
      </c>
      <c r="C108" t="s">
        <v>6841</v>
      </c>
      <c r="D108" t="s">
        <v>6842</v>
      </c>
      <c r="E108" t="s">
        <v>6843</v>
      </c>
      <c r="F108" t="s">
        <v>6844</v>
      </c>
      <c r="G108" t="s">
        <v>6845</v>
      </c>
      <c r="H108" t="s">
        <v>6846</v>
      </c>
      <c r="I108" t="s">
        <v>6847</v>
      </c>
      <c r="J108" t="s">
        <v>6826</v>
      </c>
    </row>
    <row r="109" spans="1:10" x14ac:dyDescent="0.35">
      <c r="A109" s="556">
        <v>45100.89534722222</v>
      </c>
      <c r="B109" t="s">
        <v>6837</v>
      </c>
      <c r="C109" t="s">
        <v>6841</v>
      </c>
      <c r="D109" t="s">
        <v>6842</v>
      </c>
      <c r="E109" t="s">
        <v>6843</v>
      </c>
      <c r="F109" t="s">
        <v>6844</v>
      </c>
      <c r="G109" t="s">
        <v>6845</v>
      </c>
      <c r="H109" t="s">
        <v>6846</v>
      </c>
      <c r="I109" t="s">
        <v>6847</v>
      </c>
      <c r="J109" t="s">
        <v>6826</v>
      </c>
    </row>
    <row r="110" spans="1:10" x14ac:dyDescent="0.35">
      <c r="A110" s="556">
        <v>45100.89534722222</v>
      </c>
      <c r="B110" t="s">
        <v>6837</v>
      </c>
      <c r="C110" t="s">
        <v>6841</v>
      </c>
      <c r="D110" t="s">
        <v>6842</v>
      </c>
      <c r="E110" t="s">
        <v>6843</v>
      </c>
      <c r="F110" t="s">
        <v>6844</v>
      </c>
      <c r="G110" t="s">
        <v>6845</v>
      </c>
      <c r="H110" t="s">
        <v>6846</v>
      </c>
      <c r="I110" t="s">
        <v>6847</v>
      </c>
      <c r="J110" t="s">
        <v>6826</v>
      </c>
    </row>
    <row r="111" spans="1:10" x14ac:dyDescent="0.35">
      <c r="A111" s="556">
        <v>45100.89534722222</v>
      </c>
      <c r="B111" t="s">
        <v>6837</v>
      </c>
      <c r="C111" t="s">
        <v>6841</v>
      </c>
      <c r="D111" t="s">
        <v>6842</v>
      </c>
      <c r="E111" t="s">
        <v>6843</v>
      </c>
      <c r="F111" t="s">
        <v>6844</v>
      </c>
      <c r="G111" t="s">
        <v>6845</v>
      </c>
      <c r="H111" t="s">
        <v>6846</v>
      </c>
      <c r="I111" t="s">
        <v>6847</v>
      </c>
      <c r="J111" t="s">
        <v>6826</v>
      </c>
    </row>
    <row r="112" spans="1:10" x14ac:dyDescent="0.35">
      <c r="A112" s="556">
        <v>45100.895358796297</v>
      </c>
      <c r="B112" t="s">
        <v>6837</v>
      </c>
      <c r="C112" t="s">
        <v>6841</v>
      </c>
      <c r="D112" t="s">
        <v>6842</v>
      </c>
      <c r="E112" t="s">
        <v>6843</v>
      </c>
      <c r="F112" t="s">
        <v>6844</v>
      </c>
      <c r="G112" t="s">
        <v>6845</v>
      </c>
      <c r="H112" t="s">
        <v>6846</v>
      </c>
      <c r="I112" t="s">
        <v>6847</v>
      </c>
      <c r="J112" t="s">
        <v>6826</v>
      </c>
    </row>
    <row r="113" spans="1:10" x14ac:dyDescent="0.35">
      <c r="A113" s="556">
        <v>45100.895358796297</v>
      </c>
      <c r="B113" t="s">
        <v>6837</v>
      </c>
      <c r="C113" t="s">
        <v>6841</v>
      </c>
      <c r="D113" t="s">
        <v>6842</v>
      </c>
      <c r="E113" t="s">
        <v>6843</v>
      </c>
      <c r="F113" t="s">
        <v>6844</v>
      </c>
      <c r="G113" t="s">
        <v>6845</v>
      </c>
      <c r="H113" t="s">
        <v>6846</v>
      </c>
      <c r="I113" t="s">
        <v>6847</v>
      </c>
      <c r="J113" t="s">
        <v>6826</v>
      </c>
    </row>
    <row r="114" spans="1:10" x14ac:dyDescent="0.35">
      <c r="A114" s="556">
        <v>45100.895358796297</v>
      </c>
      <c r="B114" t="s">
        <v>6837</v>
      </c>
      <c r="C114" t="s">
        <v>6841</v>
      </c>
      <c r="D114" t="s">
        <v>6842</v>
      </c>
      <c r="E114" t="s">
        <v>6843</v>
      </c>
      <c r="F114" t="s">
        <v>6844</v>
      </c>
      <c r="G114" t="s">
        <v>6845</v>
      </c>
      <c r="H114" t="s">
        <v>6846</v>
      </c>
      <c r="I114" t="s">
        <v>6847</v>
      </c>
      <c r="J114" t="s">
        <v>6826</v>
      </c>
    </row>
    <row r="115" spans="1:10" x14ac:dyDescent="0.35">
      <c r="A115" s="556">
        <v>45100.895358796297</v>
      </c>
      <c r="B115" t="s">
        <v>6837</v>
      </c>
      <c r="C115" t="s">
        <v>6841</v>
      </c>
      <c r="D115" t="s">
        <v>6842</v>
      </c>
      <c r="E115" t="s">
        <v>6843</v>
      </c>
      <c r="F115" t="s">
        <v>6844</v>
      </c>
      <c r="G115" t="s">
        <v>6845</v>
      </c>
      <c r="H115" t="s">
        <v>6846</v>
      </c>
      <c r="I115" t="s">
        <v>6847</v>
      </c>
      <c r="J115" t="s">
        <v>6826</v>
      </c>
    </row>
    <row r="116" spans="1:10" x14ac:dyDescent="0.35">
      <c r="A116" s="556">
        <v>45100.895358796297</v>
      </c>
      <c r="B116" t="s">
        <v>6837</v>
      </c>
      <c r="C116" t="s">
        <v>6841</v>
      </c>
      <c r="D116" t="s">
        <v>6842</v>
      </c>
      <c r="E116" t="s">
        <v>6843</v>
      </c>
      <c r="F116" t="s">
        <v>6844</v>
      </c>
      <c r="G116" t="s">
        <v>6845</v>
      </c>
      <c r="H116" t="s">
        <v>6846</v>
      </c>
      <c r="I116" t="s">
        <v>6847</v>
      </c>
      <c r="J116" t="s">
        <v>6826</v>
      </c>
    </row>
    <row r="117" spans="1:10" x14ac:dyDescent="0.35">
      <c r="A117" s="556">
        <v>45100.895358796297</v>
      </c>
      <c r="B117" t="s">
        <v>6837</v>
      </c>
      <c r="C117" t="s">
        <v>6841</v>
      </c>
      <c r="D117" t="s">
        <v>6842</v>
      </c>
      <c r="E117" t="s">
        <v>6843</v>
      </c>
      <c r="F117" t="s">
        <v>6844</v>
      </c>
      <c r="G117" t="s">
        <v>6845</v>
      </c>
      <c r="H117" t="s">
        <v>6846</v>
      </c>
      <c r="I117" t="s">
        <v>6847</v>
      </c>
      <c r="J117" t="s">
        <v>6826</v>
      </c>
    </row>
    <row r="118" spans="1:10" x14ac:dyDescent="0.35">
      <c r="A118" s="556">
        <v>45100.895370370374</v>
      </c>
      <c r="B118" t="s">
        <v>6837</v>
      </c>
      <c r="C118" t="s">
        <v>6841</v>
      </c>
      <c r="D118" t="s">
        <v>6842</v>
      </c>
      <c r="E118" t="s">
        <v>6843</v>
      </c>
      <c r="F118" t="s">
        <v>6844</v>
      </c>
      <c r="G118" t="s">
        <v>6845</v>
      </c>
      <c r="H118" t="s">
        <v>6846</v>
      </c>
      <c r="I118" t="s">
        <v>6847</v>
      </c>
      <c r="J118" t="s">
        <v>6826</v>
      </c>
    </row>
    <row r="119" spans="1:10" x14ac:dyDescent="0.35">
      <c r="A119" s="556">
        <v>45100.895370370374</v>
      </c>
      <c r="B119" t="s">
        <v>6837</v>
      </c>
      <c r="C119" t="s">
        <v>6841</v>
      </c>
      <c r="D119" t="s">
        <v>6842</v>
      </c>
      <c r="E119" t="s">
        <v>6843</v>
      </c>
      <c r="F119" t="s">
        <v>6844</v>
      </c>
      <c r="G119" t="s">
        <v>6845</v>
      </c>
      <c r="H119" t="s">
        <v>6846</v>
      </c>
      <c r="I119" t="s">
        <v>6847</v>
      </c>
      <c r="J119" t="s">
        <v>6826</v>
      </c>
    </row>
    <row r="120" spans="1:10" x14ac:dyDescent="0.35">
      <c r="A120" s="556">
        <v>45100.895370370374</v>
      </c>
      <c r="B120" t="s">
        <v>6837</v>
      </c>
      <c r="C120" t="s">
        <v>6841</v>
      </c>
      <c r="D120" t="s">
        <v>6842</v>
      </c>
      <c r="E120" t="s">
        <v>6843</v>
      </c>
      <c r="F120" t="s">
        <v>6844</v>
      </c>
      <c r="G120" t="s">
        <v>6845</v>
      </c>
      <c r="H120" t="s">
        <v>6846</v>
      </c>
      <c r="I120" t="s">
        <v>6847</v>
      </c>
      <c r="J120" t="s">
        <v>6826</v>
      </c>
    </row>
    <row r="121" spans="1:10" x14ac:dyDescent="0.35">
      <c r="A121" s="556">
        <v>45100.895370370374</v>
      </c>
      <c r="B121" t="s">
        <v>6837</v>
      </c>
      <c r="C121" t="s">
        <v>6841</v>
      </c>
      <c r="D121" t="s">
        <v>6842</v>
      </c>
      <c r="E121" t="s">
        <v>6843</v>
      </c>
      <c r="F121" t="s">
        <v>6844</v>
      </c>
      <c r="G121" t="s">
        <v>6845</v>
      </c>
      <c r="H121" t="s">
        <v>6846</v>
      </c>
      <c r="I121" t="s">
        <v>6847</v>
      </c>
      <c r="J121" t="s">
        <v>6826</v>
      </c>
    </row>
    <row r="122" spans="1:10" x14ac:dyDescent="0.35">
      <c r="A122" s="556">
        <v>45100.895370370374</v>
      </c>
      <c r="B122" t="s">
        <v>6837</v>
      </c>
      <c r="C122" t="s">
        <v>6841</v>
      </c>
      <c r="D122" t="s">
        <v>6842</v>
      </c>
      <c r="E122" t="s">
        <v>6843</v>
      </c>
      <c r="F122" t="s">
        <v>6844</v>
      </c>
      <c r="G122" t="s">
        <v>6845</v>
      </c>
      <c r="H122" t="s">
        <v>6846</v>
      </c>
      <c r="I122" t="s">
        <v>6847</v>
      </c>
      <c r="J122" t="s">
        <v>6826</v>
      </c>
    </row>
    <row r="123" spans="1:10" x14ac:dyDescent="0.35">
      <c r="A123" s="556">
        <v>45100.895381944443</v>
      </c>
      <c r="B123" t="s">
        <v>6837</v>
      </c>
      <c r="C123" t="s">
        <v>6841</v>
      </c>
      <c r="D123" t="s">
        <v>6842</v>
      </c>
      <c r="E123" t="s">
        <v>6843</v>
      </c>
      <c r="F123" t="s">
        <v>6844</v>
      </c>
      <c r="G123" t="s">
        <v>6845</v>
      </c>
      <c r="H123" t="s">
        <v>6846</v>
      </c>
      <c r="I123" t="s">
        <v>6847</v>
      </c>
      <c r="J123" t="s">
        <v>6826</v>
      </c>
    </row>
    <row r="124" spans="1:10" x14ac:dyDescent="0.35">
      <c r="A124" s="556">
        <v>45100.895381944443</v>
      </c>
      <c r="B124" t="s">
        <v>6837</v>
      </c>
      <c r="C124" t="s">
        <v>6841</v>
      </c>
      <c r="D124" t="s">
        <v>6842</v>
      </c>
      <c r="E124" t="s">
        <v>6843</v>
      </c>
      <c r="F124" t="s">
        <v>6844</v>
      </c>
      <c r="G124" t="s">
        <v>6845</v>
      </c>
      <c r="H124" t="s">
        <v>6846</v>
      </c>
      <c r="I124" t="s">
        <v>6847</v>
      </c>
      <c r="J124" t="s">
        <v>6826</v>
      </c>
    </row>
    <row r="125" spans="1:10" x14ac:dyDescent="0.35">
      <c r="A125" s="556">
        <v>45100.895381944443</v>
      </c>
      <c r="B125" t="s">
        <v>6837</v>
      </c>
      <c r="C125" t="s">
        <v>6841</v>
      </c>
      <c r="D125" t="s">
        <v>6842</v>
      </c>
      <c r="E125" t="s">
        <v>6843</v>
      </c>
      <c r="F125" t="s">
        <v>6844</v>
      </c>
      <c r="G125" t="s">
        <v>6845</v>
      </c>
      <c r="H125" t="s">
        <v>6846</v>
      </c>
      <c r="I125" t="s">
        <v>6847</v>
      </c>
      <c r="J125" t="s">
        <v>6826</v>
      </c>
    </row>
    <row r="126" spans="1:10" x14ac:dyDescent="0.35">
      <c r="A126" s="556">
        <v>45100.895381944443</v>
      </c>
      <c r="B126" t="s">
        <v>6837</v>
      </c>
      <c r="C126" t="s">
        <v>6841</v>
      </c>
      <c r="D126" t="s">
        <v>6842</v>
      </c>
      <c r="E126" t="s">
        <v>6843</v>
      </c>
      <c r="F126" t="s">
        <v>6844</v>
      </c>
      <c r="G126" t="s">
        <v>6845</v>
      </c>
      <c r="H126" t="s">
        <v>6846</v>
      </c>
      <c r="I126" t="s">
        <v>6847</v>
      </c>
      <c r="J126" t="s">
        <v>6826</v>
      </c>
    </row>
    <row r="127" spans="1:10" x14ac:dyDescent="0.35">
      <c r="A127" s="556">
        <v>45100.895798611113</v>
      </c>
      <c r="B127" t="s">
        <v>6837</v>
      </c>
      <c r="C127" t="s">
        <v>6841</v>
      </c>
      <c r="D127" t="s">
        <v>6842</v>
      </c>
      <c r="E127" t="s">
        <v>6843</v>
      </c>
      <c r="F127" t="s">
        <v>6844</v>
      </c>
      <c r="G127" t="s">
        <v>6845</v>
      </c>
      <c r="H127" t="s">
        <v>6846</v>
      </c>
      <c r="I127" t="s">
        <v>6847</v>
      </c>
      <c r="J127" t="s">
        <v>6826</v>
      </c>
    </row>
    <row r="128" spans="1:10" x14ac:dyDescent="0.35">
      <c r="A128" s="556">
        <v>45100.895798611113</v>
      </c>
      <c r="B128" t="s">
        <v>6837</v>
      </c>
      <c r="C128" t="s">
        <v>6841</v>
      </c>
      <c r="D128" t="s">
        <v>6842</v>
      </c>
      <c r="E128" t="s">
        <v>6843</v>
      </c>
      <c r="F128" t="s">
        <v>6844</v>
      </c>
      <c r="G128" t="s">
        <v>6845</v>
      </c>
      <c r="H128" t="s">
        <v>6846</v>
      </c>
      <c r="I128" t="s">
        <v>6847</v>
      </c>
      <c r="J128" t="s">
        <v>6826</v>
      </c>
    </row>
    <row r="129" spans="1:10" x14ac:dyDescent="0.35">
      <c r="A129" s="556">
        <v>45100.895798611113</v>
      </c>
      <c r="B129" t="s">
        <v>6837</v>
      </c>
      <c r="C129" t="s">
        <v>6841</v>
      </c>
      <c r="D129" t="s">
        <v>6842</v>
      </c>
      <c r="E129" t="s">
        <v>6843</v>
      </c>
      <c r="F129" t="s">
        <v>6844</v>
      </c>
      <c r="G129" t="s">
        <v>6845</v>
      </c>
      <c r="H129" t="s">
        <v>6846</v>
      </c>
      <c r="I129" t="s">
        <v>6847</v>
      </c>
      <c r="J129" t="s">
        <v>6826</v>
      </c>
    </row>
    <row r="130" spans="1:10" x14ac:dyDescent="0.35">
      <c r="A130" s="556">
        <v>45100.895798611113</v>
      </c>
      <c r="B130" t="s">
        <v>6837</v>
      </c>
      <c r="C130" t="s">
        <v>6841</v>
      </c>
      <c r="D130" t="s">
        <v>6842</v>
      </c>
      <c r="E130" t="s">
        <v>6843</v>
      </c>
      <c r="F130" t="s">
        <v>6844</v>
      </c>
      <c r="G130" t="s">
        <v>6845</v>
      </c>
      <c r="H130" t="s">
        <v>6846</v>
      </c>
      <c r="I130" t="s">
        <v>6847</v>
      </c>
      <c r="J130" t="s">
        <v>6826</v>
      </c>
    </row>
    <row r="131" spans="1:10" x14ac:dyDescent="0.35">
      <c r="A131" s="556">
        <v>45100.895798611113</v>
      </c>
      <c r="B131" t="s">
        <v>6837</v>
      </c>
      <c r="C131" t="s">
        <v>6841</v>
      </c>
      <c r="D131" t="s">
        <v>6842</v>
      </c>
      <c r="E131" t="s">
        <v>6843</v>
      </c>
      <c r="F131" t="s">
        <v>6844</v>
      </c>
      <c r="G131" t="s">
        <v>6845</v>
      </c>
      <c r="H131" t="s">
        <v>6846</v>
      </c>
      <c r="I131" t="s">
        <v>6847</v>
      </c>
      <c r="J131" t="s">
        <v>6826</v>
      </c>
    </row>
    <row r="132" spans="1:10" x14ac:dyDescent="0.35">
      <c r="A132" s="556">
        <v>45100.895810185182</v>
      </c>
      <c r="B132" t="s">
        <v>6837</v>
      </c>
      <c r="C132" t="s">
        <v>6841</v>
      </c>
      <c r="D132" t="s">
        <v>6842</v>
      </c>
      <c r="E132" t="s">
        <v>6843</v>
      </c>
      <c r="F132" t="s">
        <v>6844</v>
      </c>
      <c r="G132" t="s">
        <v>6845</v>
      </c>
      <c r="H132" t="s">
        <v>6846</v>
      </c>
      <c r="I132" t="s">
        <v>6847</v>
      </c>
      <c r="J132" t="s">
        <v>6826</v>
      </c>
    </row>
    <row r="133" spans="1:10" x14ac:dyDescent="0.35">
      <c r="A133" s="556">
        <v>45100.895810185182</v>
      </c>
      <c r="B133" t="s">
        <v>6837</v>
      </c>
      <c r="C133" t="s">
        <v>6841</v>
      </c>
      <c r="D133" t="s">
        <v>6842</v>
      </c>
      <c r="E133" t="s">
        <v>6843</v>
      </c>
      <c r="F133" t="s">
        <v>6844</v>
      </c>
      <c r="G133" t="s">
        <v>6845</v>
      </c>
      <c r="H133" t="s">
        <v>6846</v>
      </c>
      <c r="I133" t="s">
        <v>6847</v>
      </c>
      <c r="J133" t="s">
        <v>6826</v>
      </c>
    </row>
    <row r="134" spans="1:10" x14ac:dyDescent="0.35">
      <c r="A134" s="556">
        <v>45100.895810185182</v>
      </c>
      <c r="B134" t="s">
        <v>6837</v>
      </c>
      <c r="C134" t="s">
        <v>6841</v>
      </c>
      <c r="D134" t="s">
        <v>6842</v>
      </c>
      <c r="E134" t="s">
        <v>6843</v>
      </c>
      <c r="F134" t="s">
        <v>6844</v>
      </c>
      <c r="G134" t="s">
        <v>6845</v>
      </c>
      <c r="H134" t="s">
        <v>6846</v>
      </c>
      <c r="I134" t="s">
        <v>6847</v>
      </c>
      <c r="J134" t="s">
        <v>6826</v>
      </c>
    </row>
    <row r="135" spans="1:10" x14ac:dyDescent="0.35">
      <c r="A135" s="556">
        <v>45100.895810185182</v>
      </c>
      <c r="B135" t="s">
        <v>6837</v>
      </c>
      <c r="C135" t="s">
        <v>6841</v>
      </c>
      <c r="D135" t="s">
        <v>6842</v>
      </c>
      <c r="E135" t="s">
        <v>6843</v>
      </c>
      <c r="F135" t="s">
        <v>6844</v>
      </c>
      <c r="G135" t="s">
        <v>6845</v>
      </c>
      <c r="H135" t="s">
        <v>6846</v>
      </c>
      <c r="I135" t="s">
        <v>6847</v>
      </c>
      <c r="J135" t="s">
        <v>6826</v>
      </c>
    </row>
    <row r="136" spans="1:10" x14ac:dyDescent="0.35">
      <c r="A136" s="556">
        <v>45100.895821759259</v>
      </c>
      <c r="B136" t="s">
        <v>6837</v>
      </c>
      <c r="C136" t="s">
        <v>6841</v>
      </c>
      <c r="D136" t="s">
        <v>6842</v>
      </c>
      <c r="E136" t="s">
        <v>6843</v>
      </c>
      <c r="F136" t="s">
        <v>6844</v>
      </c>
      <c r="G136" t="s">
        <v>6845</v>
      </c>
      <c r="H136" t="s">
        <v>6846</v>
      </c>
      <c r="I136" t="s">
        <v>6847</v>
      </c>
      <c r="J136" t="s">
        <v>6826</v>
      </c>
    </row>
    <row r="137" spans="1:10" x14ac:dyDescent="0.35">
      <c r="A137" s="556">
        <v>45100.895821759259</v>
      </c>
      <c r="B137" t="s">
        <v>6837</v>
      </c>
      <c r="C137" t="s">
        <v>6841</v>
      </c>
      <c r="D137" t="s">
        <v>6842</v>
      </c>
      <c r="E137" t="s">
        <v>6843</v>
      </c>
      <c r="F137" t="s">
        <v>6844</v>
      </c>
      <c r="G137" t="s">
        <v>6845</v>
      </c>
      <c r="H137" t="s">
        <v>6846</v>
      </c>
      <c r="I137" t="s">
        <v>6847</v>
      </c>
      <c r="J137" t="s">
        <v>6826</v>
      </c>
    </row>
    <row r="138" spans="1:10" x14ac:dyDescent="0.35">
      <c r="A138" s="556">
        <v>45100.895821759259</v>
      </c>
      <c r="B138" t="s">
        <v>6837</v>
      </c>
      <c r="C138" t="s">
        <v>6841</v>
      </c>
      <c r="D138" t="s">
        <v>6842</v>
      </c>
      <c r="E138" t="s">
        <v>6843</v>
      </c>
      <c r="F138" t="s">
        <v>6844</v>
      </c>
      <c r="G138" t="s">
        <v>6845</v>
      </c>
      <c r="H138" t="s">
        <v>6846</v>
      </c>
      <c r="I138" t="s">
        <v>6847</v>
      </c>
      <c r="J138" t="s">
        <v>6826</v>
      </c>
    </row>
    <row r="139" spans="1:10" x14ac:dyDescent="0.35">
      <c r="A139" s="556">
        <v>45100.895821759259</v>
      </c>
      <c r="B139" t="s">
        <v>6837</v>
      </c>
      <c r="C139" t="s">
        <v>6841</v>
      </c>
      <c r="D139" t="s">
        <v>6842</v>
      </c>
      <c r="E139" t="s">
        <v>6843</v>
      </c>
      <c r="F139" t="s">
        <v>6844</v>
      </c>
      <c r="G139" t="s">
        <v>6845</v>
      </c>
      <c r="H139" t="s">
        <v>6846</v>
      </c>
      <c r="I139" t="s">
        <v>6847</v>
      </c>
      <c r="J139" t="s">
        <v>6826</v>
      </c>
    </row>
    <row r="140" spans="1:10" x14ac:dyDescent="0.35">
      <c r="A140" s="556">
        <v>45100.895821759259</v>
      </c>
      <c r="B140" t="s">
        <v>6837</v>
      </c>
      <c r="C140" t="s">
        <v>6841</v>
      </c>
      <c r="D140" t="s">
        <v>6842</v>
      </c>
      <c r="E140" t="s">
        <v>6843</v>
      </c>
      <c r="F140" t="s">
        <v>6844</v>
      </c>
      <c r="G140" t="s">
        <v>6845</v>
      </c>
      <c r="H140" t="s">
        <v>6846</v>
      </c>
      <c r="I140" t="s">
        <v>6847</v>
      </c>
      <c r="J140" t="s">
        <v>6826</v>
      </c>
    </row>
    <row r="141" spans="1:10" x14ac:dyDescent="0.35">
      <c r="A141" s="556">
        <v>45100.895821759259</v>
      </c>
      <c r="B141" t="s">
        <v>6837</v>
      </c>
      <c r="C141" t="s">
        <v>6841</v>
      </c>
      <c r="D141" t="s">
        <v>6842</v>
      </c>
      <c r="E141" t="s">
        <v>6843</v>
      </c>
      <c r="F141" t="s">
        <v>6844</v>
      </c>
      <c r="G141" t="s">
        <v>6845</v>
      </c>
      <c r="H141" t="s">
        <v>6846</v>
      </c>
      <c r="I141" t="s">
        <v>6847</v>
      </c>
      <c r="J141" t="s">
        <v>6826</v>
      </c>
    </row>
    <row r="142" spans="1:10" x14ac:dyDescent="0.35">
      <c r="A142" s="556">
        <v>45100.895833333336</v>
      </c>
      <c r="B142" t="s">
        <v>6837</v>
      </c>
      <c r="C142" t="s">
        <v>6841</v>
      </c>
      <c r="D142" t="s">
        <v>6842</v>
      </c>
      <c r="E142" t="s">
        <v>6843</v>
      </c>
      <c r="F142" t="s">
        <v>6844</v>
      </c>
      <c r="G142" t="s">
        <v>6845</v>
      </c>
      <c r="H142" t="s">
        <v>6846</v>
      </c>
      <c r="I142" t="s">
        <v>6847</v>
      </c>
      <c r="J142" t="s">
        <v>6826</v>
      </c>
    </row>
    <row r="143" spans="1:10" x14ac:dyDescent="0.35">
      <c r="A143" s="556">
        <v>45100.895833333336</v>
      </c>
      <c r="B143" t="s">
        <v>6837</v>
      </c>
      <c r="C143" t="s">
        <v>6841</v>
      </c>
      <c r="D143" t="s">
        <v>6842</v>
      </c>
      <c r="E143" t="s">
        <v>6843</v>
      </c>
      <c r="F143" t="s">
        <v>6844</v>
      </c>
      <c r="G143" t="s">
        <v>6845</v>
      </c>
      <c r="H143" t="s">
        <v>6846</v>
      </c>
      <c r="I143" t="s">
        <v>6847</v>
      </c>
      <c r="J143" t="s">
        <v>6826</v>
      </c>
    </row>
    <row r="144" spans="1:10" x14ac:dyDescent="0.35">
      <c r="A144" s="556">
        <v>45100.898113425923</v>
      </c>
      <c r="B144" t="s">
        <v>6837</v>
      </c>
      <c r="C144" t="s">
        <v>6841</v>
      </c>
      <c r="D144" t="s">
        <v>6842</v>
      </c>
      <c r="E144" t="s">
        <v>6843</v>
      </c>
      <c r="F144" t="s">
        <v>6844</v>
      </c>
      <c r="G144" t="s">
        <v>6845</v>
      </c>
      <c r="H144" t="s">
        <v>6846</v>
      </c>
      <c r="I144" t="s">
        <v>6847</v>
      </c>
      <c r="J144" t="s">
        <v>6826</v>
      </c>
    </row>
    <row r="145" spans="1:10" x14ac:dyDescent="0.35">
      <c r="A145" s="556">
        <v>45100.898125</v>
      </c>
      <c r="B145" t="s">
        <v>6837</v>
      </c>
      <c r="C145" t="s">
        <v>6841</v>
      </c>
      <c r="D145" t="s">
        <v>6842</v>
      </c>
      <c r="E145" t="s">
        <v>6843</v>
      </c>
      <c r="F145" t="s">
        <v>6844</v>
      </c>
      <c r="G145" t="s">
        <v>6845</v>
      </c>
      <c r="H145" t="s">
        <v>6846</v>
      </c>
      <c r="I145" t="s">
        <v>6847</v>
      </c>
      <c r="J145" t="s">
        <v>6826</v>
      </c>
    </row>
    <row r="146" spans="1:10" x14ac:dyDescent="0.35">
      <c r="A146" s="556">
        <v>45100.898125</v>
      </c>
      <c r="B146" t="s">
        <v>6837</v>
      </c>
      <c r="C146" t="s">
        <v>6841</v>
      </c>
      <c r="D146" t="s">
        <v>6842</v>
      </c>
      <c r="E146" t="s">
        <v>6843</v>
      </c>
      <c r="F146" t="s">
        <v>6844</v>
      </c>
      <c r="G146" t="s">
        <v>6845</v>
      </c>
      <c r="H146" t="s">
        <v>6846</v>
      </c>
      <c r="I146" t="s">
        <v>6847</v>
      </c>
      <c r="J146" t="s">
        <v>6826</v>
      </c>
    </row>
    <row r="147" spans="1:10" x14ac:dyDescent="0.35">
      <c r="A147" s="556">
        <v>45100.898125</v>
      </c>
      <c r="B147" t="s">
        <v>6837</v>
      </c>
      <c r="C147" t="s">
        <v>6841</v>
      </c>
      <c r="D147" t="s">
        <v>6842</v>
      </c>
      <c r="E147" t="s">
        <v>6843</v>
      </c>
      <c r="F147" t="s">
        <v>6844</v>
      </c>
      <c r="G147" t="s">
        <v>6845</v>
      </c>
      <c r="H147" t="s">
        <v>6846</v>
      </c>
      <c r="I147" t="s">
        <v>6847</v>
      </c>
      <c r="J147" t="s">
        <v>6826</v>
      </c>
    </row>
    <row r="148" spans="1:10" x14ac:dyDescent="0.35">
      <c r="A148" s="556">
        <v>45100.898125</v>
      </c>
      <c r="B148" t="s">
        <v>6837</v>
      </c>
      <c r="C148" t="s">
        <v>6841</v>
      </c>
      <c r="D148" t="s">
        <v>6842</v>
      </c>
      <c r="E148" t="s">
        <v>6843</v>
      </c>
      <c r="F148" t="s">
        <v>6844</v>
      </c>
      <c r="G148" t="s">
        <v>6845</v>
      </c>
      <c r="H148" t="s">
        <v>6846</v>
      </c>
      <c r="I148" t="s">
        <v>6847</v>
      </c>
      <c r="J148" t="s">
        <v>6826</v>
      </c>
    </row>
    <row r="149" spans="1:10" x14ac:dyDescent="0.35">
      <c r="A149" s="556">
        <v>45100.898125</v>
      </c>
      <c r="B149" t="s">
        <v>6837</v>
      </c>
      <c r="C149" t="s">
        <v>6841</v>
      </c>
      <c r="D149" t="s">
        <v>6842</v>
      </c>
      <c r="E149" t="s">
        <v>6843</v>
      </c>
      <c r="F149" t="s">
        <v>6844</v>
      </c>
      <c r="G149" t="s">
        <v>6845</v>
      </c>
      <c r="H149" t="s">
        <v>6846</v>
      </c>
      <c r="I149" t="s">
        <v>6847</v>
      </c>
      <c r="J149" t="s">
        <v>6826</v>
      </c>
    </row>
    <row r="150" spans="1:10" x14ac:dyDescent="0.35">
      <c r="A150" s="556">
        <v>45100.898125</v>
      </c>
      <c r="B150" t="s">
        <v>6837</v>
      </c>
      <c r="C150" t="s">
        <v>6841</v>
      </c>
      <c r="D150" t="s">
        <v>6842</v>
      </c>
      <c r="E150" t="s">
        <v>6843</v>
      </c>
      <c r="F150" t="s">
        <v>6844</v>
      </c>
      <c r="G150" t="s">
        <v>6845</v>
      </c>
      <c r="H150" t="s">
        <v>6846</v>
      </c>
      <c r="I150" t="s">
        <v>6847</v>
      </c>
      <c r="J150" t="s">
        <v>6826</v>
      </c>
    </row>
    <row r="151" spans="1:10" x14ac:dyDescent="0.35">
      <c r="A151" s="556">
        <v>45100.898136574076</v>
      </c>
      <c r="B151" t="s">
        <v>6837</v>
      </c>
      <c r="C151" t="s">
        <v>6841</v>
      </c>
      <c r="D151" t="s">
        <v>6842</v>
      </c>
      <c r="E151" t="s">
        <v>6843</v>
      </c>
      <c r="F151" t="s">
        <v>6844</v>
      </c>
      <c r="G151" t="s">
        <v>6845</v>
      </c>
      <c r="H151" t="s">
        <v>6846</v>
      </c>
      <c r="I151" t="s">
        <v>6847</v>
      </c>
      <c r="J151" t="s">
        <v>6826</v>
      </c>
    </row>
    <row r="152" spans="1:10" x14ac:dyDescent="0.35">
      <c r="A152" s="556">
        <v>45100.898136574076</v>
      </c>
      <c r="B152" t="s">
        <v>6837</v>
      </c>
      <c r="C152" t="s">
        <v>6841</v>
      </c>
      <c r="D152" t="s">
        <v>6842</v>
      </c>
      <c r="E152" t="s">
        <v>6843</v>
      </c>
      <c r="F152" t="s">
        <v>6844</v>
      </c>
      <c r="G152" t="s">
        <v>6845</v>
      </c>
      <c r="H152" t="s">
        <v>6846</v>
      </c>
      <c r="I152" t="s">
        <v>6847</v>
      </c>
      <c r="J152" t="s">
        <v>6826</v>
      </c>
    </row>
    <row r="153" spans="1:10" x14ac:dyDescent="0.35">
      <c r="A153" s="556">
        <v>45100.898136574076</v>
      </c>
      <c r="B153" t="s">
        <v>6837</v>
      </c>
      <c r="C153" t="s">
        <v>6841</v>
      </c>
      <c r="D153" t="s">
        <v>6842</v>
      </c>
      <c r="E153" t="s">
        <v>6843</v>
      </c>
      <c r="F153" t="s">
        <v>6844</v>
      </c>
      <c r="G153" t="s">
        <v>6845</v>
      </c>
      <c r="H153" t="s">
        <v>6846</v>
      </c>
      <c r="I153" t="s">
        <v>6847</v>
      </c>
      <c r="J153" t="s">
        <v>6826</v>
      </c>
    </row>
    <row r="154" spans="1:10" x14ac:dyDescent="0.35">
      <c r="A154" s="556">
        <v>45100.898136574076</v>
      </c>
      <c r="B154" t="s">
        <v>6837</v>
      </c>
      <c r="C154" t="s">
        <v>6841</v>
      </c>
      <c r="D154" t="s">
        <v>6842</v>
      </c>
      <c r="E154" t="s">
        <v>6843</v>
      </c>
      <c r="F154" t="s">
        <v>6844</v>
      </c>
      <c r="G154" t="s">
        <v>6845</v>
      </c>
      <c r="H154" t="s">
        <v>6846</v>
      </c>
      <c r="I154" t="s">
        <v>6847</v>
      </c>
      <c r="J154" t="s">
        <v>6826</v>
      </c>
    </row>
    <row r="155" spans="1:10" x14ac:dyDescent="0.35">
      <c r="A155" s="556">
        <v>45100.898136574076</v>
      </c>
      <c r="B155" t="s">
        <v>6837</v>
      </c>
      <c r="C155" t="s">
        <v>6841</v>
      </c>
      <c r="D155" t="s">
        <v>6842</v>
      </c>
      <c r="E155" t="s">
        <v>6843</v>
      </c>
      <c r="F155" t="s">
        <v>6844</v>
      </c>
      <c r="G155" t="s">
        <v>6845</v>
      </c>
      <c r="H155" t="s">
        <v>6846</v>
      </c>
      <c r="I155" t="s">
        <v>6847</v>
      </c>
      <c r="J155" t="s">
        <v>6826</v>
      </c>
    </row>
    <row r="156" spans="1:10" x14ac:dyDescent="0.35">
      <c r="A156" s="556">
        <v>45100.900081018517</v>
      </c>
      <c r="B156" t="s">
        <v>6837</v>
      </c>
      <c r="C156" t="s">
        <v>6841</v>
      </c>
      <c r="D156" t="s">
        <v>6842</v>
      </c>
      <c r="E156" t="s">
        <v>6843</v>
      </c>
      <c r="F156" t="s">
        <v>6844</v>
      </c>
      <c r="G156" t="s">
        <v>6845</v>
      </c>
      <c r="H156" t="s">
        <v>6846</v>
      </c>
      <c r="I156" t="s">
        <v>6847</v>
      </c>
      <c r="J156" t="s">
        <v>6826</v>
      </c>
    </row>
    <row r="157" spans="1:10" x14ac:dyDescent="0.35">
      <c r="A157" s="556">
        <v>45100.900081018517</v>
      </c>
      <c r="B157" t="s">
        <v>6837</v>
      </c>
      <c r="C157" t="s">
        <v>6841</v>
      </c>
      <c r="D157" t="s">
        <v>6842</v>
      </c>
      <c r="E157" t="s">
        <v>6843</v>
      </c>
      <c r="F157" t="s">
        <v>6844</v>
      </c>
      <c r="G157" t="s">
        <v>6845</v>
      </c>
      <c r="H157" t="s">
        <v>6846</v>
      </c>
      <c r="I157" t="s">
        <v>6847</v>
      </c>
      <c r="J157" t="s">
        <v>6826</v>
      </c>
    </row>
    <row r="158" spans="1:10" x14ac:dyDescent="0.35">
      <c r="A158" s="556">
        <v>45100.900081018517</v>
      </c>
      <c r="B158" t="s">
        <v>6837</v>
      </c>
      <c r="C158" t="s">
        <v>6841</v>
      </c>
      <c r="D158" t="s">
        <v>6842</v>
      </c>
      <c r="E158" t="s">
        <v>6843</v>
      </c>
      <c r="F158" t="s">
        <v>6844</v>
      </c>
      <c r="G158" t="s">
        <v>6845</v>
      </c>
      <c r="H158" t="s">
        <v>6846</v>
      </c>
      <c r="I158" t="s">
        <v>6847</v>
      </c>
      <c r="J158" t="s">
        <v>6826</v>
      </c>
    </row>
    <row r="159" spans="1:10" x14ac:dyDescent="0.35">
      <c r="A159" s="556">
        <v>45100.900081018517</v>
      </c>
      <c r="B159" t="s">
        <v>6837</v>
      </c>
      <c r="C159" t="s">
        <v>6841</v>
      </c>
      <c r="D159" t="s">
        <v>6842</v>
      </c>
      <c r="E159" t="s">
        <v>6843</v>
      </c>
      <c r="F159" t="s">
        <v>6844</v>
      </c>
      <c r="G159" t="s">
        <v>6845</v>
      </c>
      <c r="H159" t="s">
        <v>6846</v>
      </c>
      <c r="I159" t="s">
        <v>6847</v>
      </c>
      <c r="J159" t="s">
        <v>6826</v>
      </c>
    </row>
    <row r="160" spans="1:10" x14ac:dyDescent="0.35">
      <c r="A160" s="556">
        <v>45100.900081018517</v>
      </c>
      <c r="B160" t="s">
        <v>6837</v>
      </c>
      <c r="C160" t="s">
        <v>6841</v>
      </c>
      <c r="D160" t="s">
        <v>6842</v>
      </c>
      <c r="E160" t="s">
        <v>6843</v>
      </c>
      <c r="F160" t="s">
        <v>6844</v>
      </c>
      <c r="G160" t="s">
        <v>6845</v>
      </c>
      <c r="H160" t="s">
        <v>6846</v>
      </c>
      <c r="I160" t="s">
        <v>6847</v>
      </c>
      <c r="J160" t="s">
        <v>6826</v>
      </c>
    </row>
    <row r="161" spans="1:10" x14ac:dyDescent="0.35">
      <c r="A161" s="556">
        <v>45100.900081018517</v>
      </c>
      <c r="B161" t="s">
        <v>6837</v>
      </c>
      <c r="C161" t="s">
        <v>6841</v>
      </c>
      <c r="D161" t="s">
        <v>6842</v>
      </c>
      <c r="E161" t="s">
        <v>6843</v>
      </c>
      <c r="F161" t="s">
        <v>6844</v>
      </c>
      <c r="G161" t="s">
        <v>6845</v>
      </c>
      <c r="H161" t="s">
        <v>6846</v>
      </c>
      <c r="I161" t="s">
        <v>6847</v>
      </c>
      <c r="J161" t="s">
        <v>6826</v>
      </c>
    </row>
    <row r="162" spans="1:10" x14ac:dyDescent="0.35">
      <c r="A162" s="556">
        <v>45100.900092592594</v>
      </c>
      <c r="B162" t="s">
        <v>6837</v>
      </c>
      <c r="C162" t="s">
        <v>6841</v>
      </c>
      <c r="D162" t="s">
        <v>6842</v>
      </c>
      <c r="E162" t="s">
        <v>6843</v>
      </c>
      <c r="F162" t="s">
        <v>6844</v>
      </c>
      <c r="G162" t="s">
        <v>6845</v>
      </c>
      <c r="H162" t="s">
        <v>6846</v>
      </c>
      <c r="I162" t="s">
        <v>6847</v>
      </c>
      <c r="J162" t="s">
        <v>6826</v>
      </c>
    </row>
    <row r="163" spans="1:10" x14ac:dyDescent="0.35">
      <c r="A163" s="556">
        <v>45100.900092592594</v>
      </c>
      <c r="B163" t="s">
        <v>6837</v>
      </c>
      <c r="C163" t="s">
        <v>6841</v>
      </c>
      <c r="D163" t="s">
        <v>6842</v>
      </c>
      <c r="E163" t="s">
        <v>6843</v>
      </c>
      <c r="F163" t="s">
        <v>6844</v>
      </c>
      <c r="G163" t="s">
        <v>6845</v>
      </c>
      <c r="H163" t="s">
        <v>6846</v>
      </c>
      <c r="I163" t="s">
        <v>6847</v>
      </c>
      <c r="J163" t="s">
        <v>6826</v>
      </c>
    </row>
    <row r="164" spans="1:10" x14ac:dyDescent="0.35">
      <c r="A164" s="556">
        <v>45100.900092592594</v>
      </c>
      <c r="B164" t="s">
        <v>6837</v>
      </c>
      <c r="C164" t="s">
        <v>6841</v>
      </c>
      <c r="D164" t="s">
        <v>6842</v>
      </c>
      <c r="E164" t="s">
        <v>6843</v>
      </c>
      <c r="F164" t="s">
        <v>6844</v>
      </c>
      <c r="G164" t="s">
        <v>6845</v>
      </c>
      <c r="H164" t="s">
        <v>6846</v>
      </c>
      <c r="I164" t="s">
        <v>6847</v>
      </c>
      <c r="J164" t="s">
        <v>6826</v>
      </c>
    </row>
    <row r="165" spans="1:10" x14ac:dyDescent="0.35">
      <c r="A165" s="556">
        <v>45100.900092592594</v>
      </c>
      <c r="B165" t="s">
        <v>6837</v>
      </c>
      <c r="C165" t="s">
        <v>6841</v>
      </c>
      <c r="D165" t="s">
        <v>6842</v>
      </c>
      <c r="E165" t="s">
        <v>6843</v>
      </c>
      <c r="F165" t="s">
        <v>6844</v>
      </c>
      <c r="G165" t="s">
        <v>6845</v>
      </c>
      <c r="H165" t="s">
        <v>6846</v>
      </c>
      <c r="I165" t="s">
        <v>6847</v>
      </c>
      <c r="J165" t="s">
        <v>6826</v>
      </c>
    </row>
    <row r="166" spans="1:10" x14ac:dyDescent="0.35">
      <c r="A166" s="556">
        <v>45100.900092592594</v>
      </c>
      <c r="B166" t="s">
        <v>6837</v>
      </c>
      <c r="C166" t="s">
        <v>6841</v>
      </c>
      <c r="D166" t="s">
        <v>6842</v>
      </c>
      <c r="E166" t="s">
        <v>6843</v>
      </c>
      <c r="F166" t="s">
        <v>6844</v>
      </c>
      <c r="G166" t="s">
        <v>6845</v>
      </c>
      <c r="H166" t="s">
        <v>6846</v>
      </c>
      <c r="I166" t="s">
        <v>6847</v>
      </c>
      <c r="J166" t="s">
        <v>6826</v>
      </c>
    </row>
    <row r="167" spans="1:10" x14ac:dyDescent="0.35">
      <c r="A167" s="556">
        <v>45100.900092592594</v>
      </c>
      <c r="B167" t="s">
        <v>6837</v>
      </c>
      <c r="C167" t="s">
        <v>6841</v>
      </c>
      <c r="D167" t="s">
        <v>6842</v>
      </c>
      <c r="E167" t="s">
        <v>6843</v>
      </c>
      <c r="F167" t="s">
        <v>6844</v>
      </c>
      <c r="G167" t="s">
        <v>6845</v>
      </c>
      <c r="H167" t="s">
        <v>6846</v>
      </c>
      <c r="I167" t="s">
        <v>6847</v>
      </c>
      <c r="J167" t="s">
        <v>6826</v>
      </c>
    </row>
    <row r="168" spans="1:10" x14ac:dyDescent="0.35">
      <c r="A168" s="556">
        <v>45100.900104166663</v>
      </c>
      <c r="B168" t="s">
        <v>6837</v>
      </c>
      <c r="C168" t="s">
        <v>6841</v>
      </c>
      <c r="D168" t="s">
        <v>6842</v>
      </c>
      <c r="E168" t="s">
        <v>6843</v>
      </c>
      <c r="F168" t="s">
        <v>6844</v>
      </c>
      <c r="G168" t="s">
        <v>6845</v>
      </c>
      <c r="H168" t="s">
        <v>6846</v>
      </c>
      <c r="I168" t="s">
        <v>6847</v>
      </c>
      <c r="J168" t="s">
        <v>6826</v>
      </c>
    </row>
    <row r="169" spans="1:10" x14ac:dyDescent="0.35">
      <c r="A169" s="556">
        <v>45100.900104166663</v>
      </c>
      <c r="B169" t="s">
        <v>6837</v>
      </c>
      <c r="C169" t="s">
        <v>6841</v>
      </c>
      <c r="D169" t="s">
        <v>6842</v>
      </c>
      <c r="E169" t="s">
        <v>6843</v>
      </c>
      <c r="F169" t="s">
        <v>6844</v>
      </c>
      <c r="G169" t="s">
        <v>6845</v>
      </c>
      <c r="H169" t="s">
        <v>6846</v>
      </c>
      <c r="I169" t="s">
        <v>6847</v>
      </c>
      <c r="J169" t="s">
        <v>6826</v>
      </c>
    </row>
    <row r="170" spans="1:10" x14ac:dyDescent="0.35">
      <c r="A170" s="556">
        <v>45100.900104166663</v>
      </c>
      <c r="B170" t="s">
        <v>6837</v>
      </c>
      <c r="C170" t="s">
        <v>6841</v>
      </c>
      <c r="D170" t="s">
        <v>6842</v>
      </c>
      <c r="E170" t="s">
        <v>6843</v>
      </c>
      <c r="F170" t="s">
        <v>6844</v>
      </c>
      <c r="G170" t="s">
        <v>6845</v>
      </c>
      <c r="H170" t="s">
        <v>6846</v>
      </c>
      <c r="I170" t="s">
        <v>6847</v>
      </c>
      <c r="J170" t="s">
        <v>6826</v>
      </c>
    </row>
    <row r="171" spans="1:10" x14ac:dyDescent="0.35">
      <c r="A171" s="556">
        <v>45100.900104166663</v>
      </c>
      <c r="B171" t="s">
        <v>6837</v>
      </c>
      <c r="C171" t="s">
        <v>6841</v>
      </c>
      <c r="D171" t="s">
        <v>6842</v>
      </c>
      <c r="E171" t="s">
        <v>6843</v>
      </c>
      <c r="F171" t="s">
        <v>6844</v>
      </c>
      <c r="G171" t="s">
        <v>6845</v>
      </c>
      <c r="H171" t="s">
        <v>6846</v>
      </c>
      <c r="I171" t="s">
        <v>6847</v>
      </c>
      <c r="J171" t="s">
        <v>6826</v>
      </c>
    </row>
    <row r="172" spans="1:10" x14ac:dyDescent="0.35">
      <c r="A172" s="556">
        <v>45100.900104166663</v>
      </c>
      <c r="B172" t="s">
        <v>6837</v>
      </c>
      <c r="C172" t="s">
        <v>6841</v>
      </c>
      <c r="D172" t="s">
        <v>6842</v>
      </c>
      <c r="E172" t="s">
        <v>6843</v>
      </c>
      <c r="F172" t="s">
        <v>6844</v>
      </c>
      <c r="G172" t="s">
        <v>6845</v>
      </c>
      <c r="H172" t="s">
        <v>6846</v>
      </c>
      <c r="I172" t="s">
        <v>6847</v>
      </c>
      <c r="J172" t="s">
        <v>6826</v>
      </c>
    </row>
    <row r="173" spans="1:10" x14ac:dyDescent="0.35">
      <c r="A173" s="556">
        <v>45100.90011574074</v>
      </c>
      <c r="B173" t="s">
        <v>6837</v>
      </c>
      <c r="C173" t="s">
        <v>6841</v>
      </c>
      <c r="D173" t="s">
        <v>6842</v>
      </c>
      <c r="E173" t="s">
        <v>6843</v>
      </c>
      <c r="F173" t="s">
        <v>6844</v>
      </c>
      <c r="G173" t="s">
        <v>6845</v>
      </c>
      <c r="H173" t="s">
        <v>6846</v>
      </c>
      <c r="I173" t="s">
        <v>6847</v>
      </c>
      <c r="J173" t="s">
        <v>6826</v>
      </c>
    </row>
    <row r="174" spans="1:10" x14ac:dyDescent="0.35">
      <c r="A174" s="556">
        <v>45100.900949074072</v>
      </c>
      <c r="B174" t="s">
        <v>6837</v>
      </c>
      <c r="C174" t="s">
        <v>6841</v>
      </c>
      <c r="D174" t="s">
        <v>6842</v>
      </c>
      <c r="E174" t="s">
        <v>6843</v>
      </c>
      <c r="F174" t="s">
        <v>6844</v>
      </c>
      <c r="G174" t="s">
        <v>6845</v>
      </c>
      <c r="H174" t="s">
        <v>6846</v>
      </c>
      <c r="I174" t="s">
        <v>6847</v>
      </c>
      <c r="J174" t="s">
        <v>6826</v>
      </c>
    </row>
    <row r="175" spans="1:10" x14ac:dyDescent="0.35">
      <c r="A175" s="556">
        <v>45100.900949074072</v>
      </c>
      <c r="B175" t="s">
        <v>6837</v>
      </c>
      <c r="C175" t="s">
        <v>6841</v>
      </c>
      <c r="D175" t="s">
        <v>6842</v>
      </c>
      <c r="E175" t="s">
        <v>6843</v>
      </c>
      <c r="F175" t="s">
        <v>6844</v>
      </c>
      <c r="G175" t="s">
        <v>6845</v>
      </c>
      <c r="H175" t="s">
        <v>6846</v>
      </c>
      <c r="I175" t="s">
        <v>6847</v>
      </c>
      <c r="J175" t="s">
        <v>6826</v>
      </c>
    </row>
    <row r="176" spans="1:10" x14ac:dyDescent="0.35">
      <c r="A176" s="556">
        <v>45100.900949074072</v>
      </c>
      <c r="B176" t="s">
        <v>6837</v>
      </c>
      <c r="C176" t="s">
        <v>6841</v>
      </c>
      <c r="D176" t="s">
        <v>6842</v>
      </c>
      <c r="E176" t="s">
        <v>6843</v>
      </c>
      <c r="F176" t="s">
        <v>6844</v>
      </c>
      <c r="G176" t="s">
        <v>6845</v>
      </c>
      <c r="H176" t="s">
        <v>6846</v>
      </c>
      <c r="I176" t="s">
        <v>6847</v>
      </c>
      <c r="J176" t="s">
        <v>6826</v>
      </c>
    </row>
    <row r="177" spans="1:10" x14ac:dyDescent="0.35">
      <c r="A177" s="556">
        <v>45100.900949074072</v>
      </c>
      <c r="B177" t="s">
        <v>6837</v>
      </c>
      <c r="C177" t="s">
        <v>6841</v>
      </c>
      <c r="D177" t="s">
        <v>6842</v>
      </c>
      <c r="E177" t="s">
        <v>6843</v>
      </c>
      <c r="F177" t="s">
        <v>6844</v>
      </c>
      <c r="G177" t="s">
        <v>6845</v>
      </c>
      <c r="H177" t="s">
        <v>6846</v>
      </c>
      <c r="I177" t="s">
        <v>6847</v>
      </c>
      <c r="J177" t="s">
        <v>6826</v>
      </c>
    </row>
    <row r="178" spans="1:10" x14ac:dyDescent="0.35">
      <c r="A178" s="556">
        <v>45100.900949074072</v>
      </c>
      <c r="B178" t="s">
        <v>6837</v>
      </c>
      <c r="C178" t="s">
        <v>6841</v>
      </c>
      <c r="D178" t="s">
        <v>6842</v>
      </c>
      <c r="E178" t="s">
        <v>6843</v>
      </c>
      <c r="F178" t="s">
        <v>6844</v>
      </c>
      <c r="G178" t="s">
        <v>6845</v>
      </c>
      <c r="H178" t="s">
        <v>6846</v>
      </c>
      <c r="I178" t="s">
        <v>6847</v>
      </c>
      <c r="J178" t="s">
        <v>6826</v>
      </c>
    </row>
    <row r="179" spans="1:10" x14ac:dyDescent="0.35">
      <c r="A179" s="556">
        <v>45100.900949074072</v>
      </c>
      <c r="B179" t="s">
        <v>6837</v>
      </c>
      <c r="C179" t="s">
        <v>6841</v>
      </c>
      <c r="D179" t="s">
        <v>6842</v>
      </c>
      <c r="E179" t="s">
        <v>6843</v>
      </c>
      <c r="F179" t="s">
        <v>6844</v>
      </c>
      <c r="G179" t="s">
        <v>6845</v>
      </c>
      <c r="H179" t="s">
        <v>6846</v>
      </c>
      <c r="I179" t="s">
        <v>6847</v>
      </c>
      <c r="J179" t="s">
        <v>6826</v>
      </c>
    </row>
    <row r="180" spans="1:10" x14ac:dyDescent="0.35">
      <c r="A180" s="556">
        <v>45100.900960648149</v>
      </c>
      <c r="B180" t="s">
        <v>6837</v>
      </c>
      <c r="C180" t="s">
        <v>6841</v>
      </c>
      <c r="D180" t="s">
        <v>6842</v>
      </c>
      <c r="E180" t="s">
        <v>6843</v>
      </c>
      <c r="F180" t="s">
        <v>6844</v>
      </c>
      <c r="G180" t="s">
        <v>6845</v>
      </c>
      <c r="H180" t="s">
        <v>6846</v>
      </c>
      <c r="I180" t="s">
        <v>6847</v>
      </c>
      <c r="J180" t="s">
        <v>6826</v>
      </c>
    </row>
    <row r="181" spans="1:10" x14ac:dyDescent="0.35">
      <c r="A181" s="556">
        <v>45100.900960648149</v>
      </c>
      <c r="B181" t="s">
        <v>6837</v>
      </c>
      <c r="C181" t="s">
        <v>6841</v>
      </c>
      <c r="D181" t="s">
        <v>6842</v>
      </c>
      <c r="E181" t="s">
        <v>6843</v>
      </c>
      <c r="F181" t="s">
        <v>6844</v>
      </c>
      <c r="G181" t="s">
        <v>6845</v>
      </c>
      <c r="H181" t="s">
        <v>6846</v>
      </c>
      <c r="I181" t="s">
        <v>6847</v>
      </c>
      <c r="J181" t="s">
        <v>6826</v>
      </c>
    </row>
    <row r="182" spans="1:10" x14ac:dyDescent="0.35">
      <c r="A182" s="556">
        <v>45100.900960648149</v>
      </c>
      <c r="B182" t="s">
        <v>6837</v>
      </c>
      <c r="C182" t="s">
        <v>6841</v>
      </c>
      <c r="D182" t="s">
        <v>6842</v>
      </c>
      <c r="E182" t="s">
        <v>6843</v>
      </c>
      <c r="F182" t="s">
        <v>6844</v>
      </c>
      <c r="G182" t="s">
        <v>6845</v>
      </c>
      <c r="H182" t="s">
        <v>6846</v>
      </c>
      <c r="I182" t="s">
        <v>6847</v>
      </c>
      <c r="J182" t="s">
        <v>6826</v>
      </c>
    </row>
    <row r="183" spans="1:10" x14ac:dyDescent="0.35">
      <c r="A183" s="556">
        <v>45100.900960648149</v>
      </c>
      <c r="B183" t="s">
        <v>6837</v>
      </c>
      <c r="C183" t="s">
        <v>6841</v>
      </c>
      <c r="D183" t="s">
        <v>6842</v>
      </c>
      <c r="E183" t="s">
        <v>6843</v>
      </c>
      <c r="F183" t="s">
        <v>6844</v>
      </c>
      <c r="G183" t="s">
        <v>6845</v>
      </c>
      <c r="H183" t="s">
        <v>6846</v>
      </c>
      <c r="I183" t="s">
        <v>6847</v>
      </c>
      <c r="J183" t="s">
        <v>6826</v>
      </c>
    </row>
    <row r="184" spans="1:10" x14ac:dyDescent="0.35">
      <c r="A184" s="556">
        <v>45100.900960648149</v>
      </c>
      <c r="B184" t="s">
        <v>6837</v>
      </c>
      <c r="C184" t="s">
        <v>6841</v>
      </c>
      <c r="D184" t="s">
        <v>6842</v>
      </c>
      <c r="E184" t="s">
        <v>6843</v>
      </c>
      <c r="F184" t="s">
        <v>6844</v>
      </c>
      <c r="G184" t="s">
        <v>6845</v>
      </c>
      <c r="H184" t="s">
        <v>6846</v>
      </c>
      <c r="I184" t="s">
        <v>6847</v>
      </c>
      <c r="J184" t="s">
        <v>6826</v>
      </c>
    </row>
    <row r="185" spans="1:10" x14ac:dyDescent="0.35">
      <c r="A185" s="556">
        <v>45100.900960648149</v>
      </c>
      <c r="B185" t="s">
        <v>6837</v>
      </c>
      <c r="C185" t="s">
        <v>6841</v>
      </c>
      <c r="D185" t="s">
        <v>6842</v>
      </c>
      <c r="E185" t="s">
        <v>6843</v>
      </c>
      <c r="F185" t="s">
        <v>6844</v>
      </c>
      <c r="G185" t="s">
        <v>6845</v>
      </c>
      <c r="H185" t="s">
        <v>6846</v>
      </c>
      <c r="I185" t="s">
        <v>6847</v>
      </c>
      <c r="J185" t="s">
        <v>6826</v>
      </c>
    </row>
    <row r="186" spans="1:10" x14ac:dyDescent="0.35">
      <c r="A186" s="556">
        <v>45100.900972222225</v>
      </c>
      <c r="B186" t="s">
        <v>6837</v>
      </c>
      <c r="C186" t="s">
        <v>6841</v>
      </c>
      <c r="D186" t="s">
        <v>6842</v>
      </c>
      <c r="E186" t="s">
        <v>6843</v>
      </c>
      <c r="F186" t="s">
        <v>6844</v>
      </c>
      <c r="G186" t="s">
        <v>6845</v>
      </c>
      <c r="H186" t="s">
        <v>6846</v>
      </c>
      <c r="I186" t="s">
        <v>6847</v>
      </c>
      <c r="J186" t="s">
        <v>6826</v>
      </c>
    </row>
    <row r="187" spans="1:10" x14ac:dyDescent="0.35">
      <c r="A187" s="556">
        <v>45100.900972222225</v>
      </c>
      <c r="B187" t="s">
        <v>6837</v>
      </c>
      <c r="C187" t="s">
        <v>6841</v>
      </c>
      <c r="D187" t="s">
        <v>6842</v>
      </c>
      <c r="E187" t="s">
        <v>6843</v>
      </c>
      <c r="F187" t="s">
        <v>6844</v>
      </c>
      <c r="G187" t="s">
        <v>6845</v>
      </c>
      <c r="H187" t="s">
        <v>6846</v>
      </c>
      <c r="I187" t="s">
        <v>6847</v>
      </c>
      <c r="J187" t="s">
        <v>6826</v>
      </c>
    </row>
    <row r="188" spans="1:10" x14ac:dyDescent="0.35">
      <c r="A188" s="556">
        <v>45100.900972222225</v>
      </c>
      <c r="B188" t="s">
        <v>6837</v>
      </c>
      <c r="C188" t="s">
        <v>6841</v>
      </c>
      <c r="D188" t="s">
        <v>6842</v>
      </c>
      <c r="E188" t="s">
        <v>6843</v>
      </c>
      <c r="F188" t="s">
        <v>6844</v>
      </c>
      <c r="G188" t="s">
        <v>6845</v>
      </c>
      <c r="H188" t="s">
        <v>6846</v>
      </c>
      <c r="I188" t="s">
        <v>6847</v>
      </c>
      <c r="J188" t="s">
        <v>6826</v>
      </c>
    </row>
    <row r="189" spans="1:10" x14ac:dyDescent="0.35">
      <c r="A189" s="556">
        <v>45100.901435185187</v>
      </c>
      <c r="B189" t="s">
        <v>6837</v>
      </c>
      <c r="C189" t="s">
        <v>6841</v>
      </c>
      <c r="D189" t="s">
        <v>6842</v>
      </c>
      <c r="E189" t="s">
        <v>6843</v>
      </c>
      <c r="F189" t="s">
        <v>6844</v>
      </c>
      <c r="G189" t="s">
        <v>6845</v>
      </c>
      <c r="H189" t="s">
        <v>6846</v>
      </c>
      <c r="I189" t="s">
        <v>6847</v>
      </c>
      <c r="J189" t="s">
        <v>6826</v>
      </c>
    </row>
    <row r="190" spans="1:10" x14ac:dyDescent="0.35">
      <c r="A190" s="556">
        <v>45100.901435185187</v>
      </c>
      <c r="B190" t="s">
        <v>6837</v>
      </c>
      <c r="C190" t="s">
        <v>6841</v>
      </c>
      <c r="D190" t="s">
        <v>6842</v>
      </c>
      <c r="E190" t="s">
        <v>6843</v>
      </c>
      <c r="F190" t="s">
        <v>6844</v>
      </c>
      <c r="G190" t="s">
        <v>6845</v>
      </c>
      <c r="H190" t="s">
        <v>6846</v>
      </c>
      <c r="I190" t="s">
        <v>6847</v>
      </c>
      <c r="J190" t="s">
        <v>6826</v>
      </c>
    </row>
    <row r="191" spans="1:10" x14ac:dyDescent="0.35">
      <c r="A191" s="556">
        <v>45100.901435185187</v>
      </c>
      <c r="B191" t="s">
        <v>6837</v>
      </c>
      <c r="C191" t="s">
        <v>6841</v>
      </c>
      <c r="D191" t="s">
        <v>6842</v>
      </c>
      <c r="E191" t="s">
        <v>6843</v>
      </c>
      <c r="F191" t="s">
        <v>6844</v>
      </c>
      <c r="G191" t="s">
        <v>6845</v>
      </c>
      <c r="H191" t="s">
        <v>6846</v>
      </c>
      <c r="I191" t="s">
        <v>6847</v>
      </c>
      <c r="J191" t="s">
        <v>6826</v>
      </c>
    </row>
    <row r="192" spans="1:10" x14ac:dyDescent="0.35">
      <c r="A192" s="556">
        <v>45100.901435185187</v>
      </c>
      <c r="B192" t="s">
        <v>6837</v>
      </c>
      <c r="C192" t="s">
        <v>6841</v>
      </c>
      <c r="D192" t="s">
        <v>6842</v>
      </c>
      <c r="E192" t="s">
        <v>6843</v>
      </c>
      <c r="F192" t="s">
        <v>6844</v>
      </c>
      <c r="G192" t="s">
        <v>6845</v>
      </c>
      <c r="H192" t="s">
        <v>6846</v>
      </c>
      <c r="I192" t="s">
        <v>6847</v>
      </c>
      <c r="J192" t="s">
        <v>6826</v>
      </c>
    </row>
    <row r="193" spans="1:10" x14ac:dyDescent="0.35">
      <c r="A193" s="556">
        <v>45100.901435185187</v>
      </c>
      <c r="B193" t="s">
        <v>6837</v>
      </c>
      <c r="C193" t="s">
        <v>6841</v>
      </c>
      <c r="D193" t="s">
        <v>6842</v>
      </c>
      <c r="E193" t="s">
        <v>6843</v>
      </c>
      <c r="F193" t="s">
        <v>6844</v>
      </c>
      <c r="G193" t="s">
        <v>6845</v>
      </c>
      <c r="H193" t="s">
        <v>6846</v>
      </c>
      <c r="I193" t="s">
        <v>6847</v>
      </c>
      <c r="J193" t="s">
        <v>6826</v>
      </c>
    </row>
    <row r="194" spans="1:10" x14ac:dyDescent="0.35">
      <c r="A194" s="556">
        <v>45100.901446759257</v>
      </c>
      <c r="B194" t="s">
        <v>6837</v>
      </c>
      <c r="C194" t="s">
        <v>6841</v>
      </c>
      <c r="D194" t="s">
        <v>6842</v>
      </c>
      <c r="E194" t="s">
        <v>6843</v>
      </c>
      <c r="F194" t="s">
        <v>6844</v>
      </c>
      <c r="G194" t="s">
        <v>6845</v>
      </c>
      <c r="H194" t="s">
        <v>6846</v>
      </c>
      <c r="I194" t="s">
        <v>6847</v>
      </c>
      <c r="J194" t="s">
        <v>6826</v>
      </c>
    </row>
    <row r="195" spans="1:10" x14ac:dyDescent="0.35">
      <c r="A195" s="556">
        <v>45100.901446759257</v>
      </c>
      <c r="B195" t="s">
        <v>6837</v>
      </c>
      <c r="C195" t="s">
        <v>6841</v>
      </c>
      <c r="D195" t="s">
        <v>6842</v>
      </c>
      <c r="E195" t="s">
        <v>6843</v>
      </c>
      <c r="F195" t="s">
        <v>6844</v>
      </c>
      <c r="G195" t="s">
        <v>6845</v>
      </c>
      <c r="H195" t="s">
        <v>6846</v>
      </c>
      <c r="I195" t="s">
        <v>6847</v>
      </c>
      <c r="J195" t="s">
        <v>6826</v>
      </c>
    </row>
    <row r="196" spans="1:10" x14ac:dyDescent="0.35">
      <c r="A196" s="556">
        <v>45100.901446759257</v>
      </c>
      <c r="B196" t="s">
        <v>6837</v>
      </c>
      <c r="C196" t="s">
        <v>6841</v>
      </c>
      <c r="D196" t="s">
        <v>6842</v>
      </c>
      <c r="E196" t="s">
        <v>6843</v>
      </c>
      <c r="F196" t="s">
        <v>6844</v>
      </c>
      <c r="G196" t="s">
        <v>6845</v>
      </c>
      <c r="H196" t="s">
        <v>6846</v>
      </c>
      <c r="I196" t="s">
        <v>6847</v>
      </c>
      <c r="J196" t="s">
        <v>6826</v>
      </c>
    </row>
    <row r="197" spans="1:10" x14ac:dyDescent="0.35">
      <c r="A197" s="556">
        <v>45100.901446759257</v>
      </c>
      <c r="B197" t="s">
        <v>6837</v>
      </c>
      <c r="C197" t="s">
        <v>6841</v>
      </c>
      <c r="D197" t="s">
        <v>6842</v>
      </c>
      <c r="E197" t="s">
        <v>6843</v>
      </c>
      <c r="F197" t="s">
        <v>6844</v>
      </c>
      <c r="G197" t="s">
        <v>6845</v>
      </c>
      <c r="H197" t="s">
        <v>6846</v>
      </c>
      <c r="I197" t="s">
        <v>6847</v>
      </c>
      <c r="J197" t="s">
        <v>6826</v>
      </c>
    </row>
    <row r="198" spans="1:10" x14ac:dyDescent="0.35">
      <c r="A198" s="556">
        <v>45100.901446759257</v>
      </c>
      <c r="B198" t="s">
        <v>6837</v>
      </c>
      <c r="C198" t="s">
        <v>6841</v>
      </c>
      <c r="D198" t="s">
        <v>6842</v>
      </c>
      <c r="E198" t="s">
        <v>6843</v>
      </c>
      <c r="F198" t="s">
        <v>6844</v>
      </c>
      <c r="G198" t="s">
        <v>6845</v>
      </c>
      <c r="H198" t="s">
        <v>6846</v>
      </c>
      <c r="I198" t="s">
        <v>6847</v>
      </c>
      <c r="J198" t="s">
        <v>6826</v>
      </c>
    </row>
    <row r="199" spans="1:10" x14ac:dyDescent="0.35">
      <c r="A199" s="556">
        <v>45100.901446759257</v>
      </c>
      <c r="B199" t="s">
        <v>6837</v>
      </c>
      <c r="C199" t="s">
        <v>6841</v>
      </c>
      <c r="D199" t="s">
        <v>6842</v>
      </c>
      <c r="E199" t="s">
        <v>6843</v>
      </c>
      <c r="F199" t="s">
        <v>6844</v>
      </c>
      <c r="G199" t="s">
        <v>6845</v>
      </c>
      <c r="H199" t="s">
        <v>6846</v>
      </c>
      <c r="I199" t="s">
        <v>6847</v>
      </c>
      <c r="J199" t="s">
        <v>6826</v>
      </c>
    </row>
    <row r="200" spans="1:10" x14ac:dyDescent="0.35">
      <c r="A200" s="556">
        <v>45100.901458333334</v>
      </c>
      <c r="B200" t="s">
        <v>6837</v>
      </c>
      <c r="C200" t="s">
        <v>6841</v>
      </c>
      <c r="D200" t="s">
        <v>6842</v>
      </c>
      <c r="E200" t="s">
        <v>6843</v>
      </c>
      <c r="F200" t="s">
        <v>6844</v>
      </c>
      <c r="G200" t="s">
        <v>6845</v>
      </c>
      <c r="H200" t="s">
        <v>6846</v>
      </c>
      <c r="I200" t="s">
        <v>6847</v>
      </c>
      <c r="J200" t="s">
        <v>6826</v>
      </c>
    </row>
    <row r="201" spans="1:10" x14ac:dyDescent="0.35">
      <c r="A201" s="556">
        <v>45100.901458333334</v>
      </c>
      <c r="B201" t="s">
        <v>6837</v>
      </c>
      <c r="C201" t="s">
        <v>6841</v>
      </c>
      <c r="D201" t="s">
        <v>6842</v>
      </c>
      <c r="E201" t="s">
        <v>6843</v>
      </c>
      <c r="F201" t="s">
        <v>6844</v>
      </c>
      <c r="G201" t="s">
        <v>6845</v>
      </c>
      <c r="H201" t="s">
        <v>6846</v>
      </c>
      <c r="I201" t="s">
        <v>6847</v>
      </c>
      <c r="J201" t="s">
        <v>6826</v>
      </c>
    </row>
    <row r="202" spans="1:10" x14ac:dyDescent="0.35">
      <c r="A202" s="556">
        <v>45100.901458333334</v>
      </c>
      <c r="B202" t="s">
        <v>6837</v>
      </c>
      <c r="C202" t="s">
        <v>6841</v>
      </c>
      <c r="D202" t="s">
        <v>6842</v>
      </c>
      <c r="E202" t="s">
        <v>6843</v>
      </c>
      <c r="F202" t="s">
        <v>6844</v>
      </c>
      <c r="G202" t="s">
        <v>6845</v>
      </c>
      <c r="H202" t="s">
        <v>6846</v>
      </c>
      <c r="I202" t="s">
        <v>6847</v>
      </c>
      <c r="J202" t="s">
        <v>6826</v>
      </c>
    </row>
    <row r="203" spans="1:10" x14ac:dyDescent="0.35">
      <c r="A203" s="556">
        <v>45100.901458333334</v>
      </c>
      <c r="B203" t="s">
        <v>6837</v>
      </c>
      <c r="C203" t="s">
        <v>6841</v>
      </c>
      <c r="D203" t="s">
        <v>6842</v>
      </c>
      <c r="E203" t="s">
        <v>6843</v>
      </c>
      <c r="F203" t="s">
        <v>6844</v>
      </c>
      <c r="G203" t="s">
        <v>6845</v>
      </c>
      <c r="H203" t="s">
        <v>6846</v>
      </c>
      <c r="I203" t="s">
        <v>6847</v>
      </c>
      <c r="J203" t="s">
        <v>6826</v>
      </c>
    </row>
    <row r="204" spans="1:10" x14ac:dyDescent="0.35">
      <c r="A204" s="556">
        <v>45100.901458333334</v>
      </c>
      <c r="B204" t="s">
        <v>6837</v>
      </c>
      <c r="C204" t="s">
        <v>6841</v>
      </c>
      <c r="D204" t="s">
        <v>6842</v>
      </c>
      <c r="E204" t="s">
        <v>6843</v>
      </c>
      <c r="F204" t="s">
        <v>6844</v>
      </c>
      <c r="G204" t="s">
        <v>6845</v>
      </c>
      <c r="H204" t="s">
        <v>6846</v>
      </c>
      <c r="I204" t="s">
        <v>6847</v>
      </c>
      <c r="J204" t="s">
        <v>6826</v>
      </c>
    </row>
    <row r="205" spans="1:10" x14ac:dyDescent="0.35">
      <c r="A205" s="556">
        <v>45102.817002314812</v>
      </c>
      <c r="B205" t="s">
        <v>6837</v>
      </c>
      <c r="C205" t="s">
        <v>6841</v>
      </c>
      <c r="D205" t="s">
        <v>6842</v>
      </c>
      <c r="E205" t="s">
        <v>6843</v>
      </c>
      <c r="F205" t="s">
        <v>6844</v>
      </c>
      <c r="G205" t="s">
        <v>6845</v>
      </c>
      <c r="H205" t="s">
        <v>6846</v>
      </c>
      <c r="I205" t="s">
        <v>6847</v>
      </c>
      <c r="J205" t="s">
        <v>6826</v>
      </c>
    </row>
  </sheetData>
  <phoneticPr fontId="5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851FB-5D8F-4E1A-9FD2-519E3BA87B0D}">
  <sheetPr codeName="Feuil19"/>
  <dimension ref="A1"/>
  <sheetViews>
    <sheetView workbookViewId="0">
      <selection activeCell="J3" sqref="J3"/>
    </sheetView>
  </sheetViews>
  <sheetFormatPr baseColWidth="10" defaultRowHeight="14.5" x14ac:dyDescent="0.3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7674A-1259-4D7C-B5F0-B0C0C1DF70AC}">
  <sheetPr codeName="Feuil15"/>
  <dimension ref="A1:C25"/>
  <sheetViews>
    <sheetView workbookViewId="0">
      <selection activeCell="B1" sqref="B1"/>
    </sheetView>
  </sheetViews>
  <sheetFormatPr baseColWidth="10" defaultRowHeight="14.5" x14ac:dyDescent="0.35"/>
  <cols>
    <col min="2" max="2" width="21.7265625" customWidth="1"/>
  </cols>
  <sheetData>
    <row r="1" spans="1:3" x14ac:dyDescent="0.35">
      <c r="A1" t="s">
        <v>57</v>
      </c>
    </row>
    <row r="2" spans="1:3" x14ac:dyDescent="0.35">
      <c r="A2">
        <v>60</v>
      </c>
      <c r="B2" t="s">
        <v>17</v>
      </c>
      <c r="C2">
        <v>60</v>
      </c>
    </row>
    <row r="3" spans="1:3" x14ac:dyDescent="0.35">
      <c r="A3">
        <v>61</v>
      </c>
      <c r="B3" t="s">
        <v>19</v>
      </c>
      <c r="C3">
        <v>61</v>
      </c>
    </row>
    <row r="4" spans="1:3" x14ac:dyDescent="0.35">
      <c r="A4">
        <v>62</v>
      </c>
      <c r="B4" t="s">
        <v>21</v>
      </c>
      <c r="C4">
        <v>62</v>
      </c>
    </row>
    <row r="5" spans="1:3" x14ac:dyDescent="0.35">
      <c r="A5">
        <v>64</v>
      </c>
      <c r="B5" t="s">
        <v>26</v>
      </c>
      <c r="C5">
        <v>64</v>
      </c>
    </row>
    <row r="6" spans="1:3" x14ac:dyDescent="0.35">
      <c r="A6">
        <v>66</v>
      </c>
      <c r="B6" t="s">
        <v>28</v>
      </c>
      <c r="C6">
        <v>65</v>
      </c>
    </row>
    <row r="7" spans="1:3" x14ac:dyDescent="0.35">
      <c r="A7">
        <v>68</v>
      </c>
      <c r="B7" t="s">
        <v>29</v>
      </c>
      <c r="C7">
        <v>66</v>
      </c>
    </row>
    <row r="8" spans="1:3" x14ac:dyDescent="0.35">
      <c r="A8">
        <v>70</v>
      </c>
      <c r="B8" t="s">
        <v>31</v>
      </c>
      <c r="C8">
        <v>68</v>
      </c>
    </row>
    <row r="9" spans="1:3" x14ac:dyDescent="0.35">
      <c r="A9">
        <v>71</v>
      </c>
      <c r="B9" t="s">
        <v>18</v>
      </c>
      <c r="C9">
        <v>70</v>
      </c>
    </row>
    <row r="10" spans="1:3" x14ac:dyDescent="0.35">
      <c r="A10">
        <v>72</v>
      </c>
      <c r="B10" t="s">
        <v>20</v>
      </c>
      <c r="C10">
        <v>71</v>
      </c>
    </row>
    <row r="11" spans="1:3" x14ac:dyDescent="0.35">
      <c r="A11">
        <v>73</v>
      </c>
      <c r="B11" t="s">
        <v>22</v>
      </c>
      <c r="C11">
        <v>72</v>
      </c>
    </row>
    <row r="12" spans="1:3" x14ac:dyDescent="0.35">
      <c r="A12">
        <v>74</v>
      </c>
      <c r="B12" t="s">
        <v>27</v>
      </c>
      <c r="C12">
        <v>74</v>
      </c>
    </row>
    <row r="13" spans="1:3" x14ac:dyDescent="0.35">
      <c r="A13">
        <v>76</v>
      </c>
      <c r="B13" t="s">
        <v>30</v>
      </c>
      <c r="C13">
        <v>76</v>
      </c>
    </row>
    <row r="14" spans="1:3" x14ac:dyDescent="0.35">
      <c r="A14">
        <v>78</v>
      </c>
      <c r="B14" t="s">
        <v>32</v>
      </c>
      <c r="C14">
        <v>78</v>
      </c>
    </row>
    <row r="15" spans="1:3" x14ac:dyDescent="0.35">
      <c r="A15">
        <v>80</v>
      </c>
      <c r="B15" t="s">
        <v>35</v>
      </c>
      <c r="C15">
        <v>80</v>
      </c>
    </row>
    <row r="16" spans="1:3" x14ac:dyDescent="0.35">
      <c r="A16">
        <v>81</v>
      </c>
      <c r="B16" t="s">
        <v>37</v>
      </c>
      <c r="C16">
        <v>81</v>
      </c>
    </row>
    <row r="17" spans="1:3" x14ac:dyDescent="0.35">
      <c r="A17">
        <v>82</v>
      </c>
      <c r="B17" t="s">
        <v>39</v>
      </c>
      <c r="C17">
        <v>82</v>
      </c>
    </row>
    <row r="18" spans="1:3" x14ac:dyDescent="0.35">
      <c r="A18">
        <v>86</v>
      </c>
      <c r="B18" t="s">
        <v>43</v>
      </c>
      <c r="C18">
        <v>84</v>
      </c>
    </row>
    <row r="19" spans="1:3" x14ac:dyDescent="0.35">
      <c r="A19">
        <v>88</v>
      </c>
      <c r="B19" t="s">
        <v>45</v>
      </c>
      <c r="C19">
        <v>85</v>
      </c>
    </row>
    <row r="20" spans="1:3" x14ac:dyDescent="0.35">
      <c r="A20">
        <v>90</v>
      </c>
      <c r="B20" t="s">
        <v>49</v>
      </c>
      <c r="C20">
        <v>88</v>
      </c>
    </row>
    <row r="21" spans="1:3" x14ac:dyDescent="0.35">
      <c r="A21">
        <v>91</v>
      </c>
      <c r="B21" t="s">
        <v>36</v>
      </c>
      <c r="C21">
        <v>90</v>
      </c>
    </row>
    <row r="22" spans="1:3" x14ac:dyDescent="0.35">
      <c r="A22">
        <v>92</v>
      </c>
      <c r="B22" t="s">
        <v>38</v>
      </c>
      <c r="C22">
        <v>91</v>
      </c>
    </row>
    <row r="23" spans="1:3" x14ac:dyDescent="0.35">
      <c r="A23">
        <v>96</v>
      </c>
      <c r="B23" t="s">
        <v>40</v>
      </c>
      <c r="C23">
        <v>92</v>
      </c>
    </row>
    <row r="24" spans="1:3" x14ac:dyDescent="0.35">
      <c r="A24">
        <v>98</v>
      </c>
      <c r="B24" t="s">
        <v>50</v>
      </c>
      <c r="C24">
        <v>98</v>
      </c>
    </row>
    <row r="25" spans="1:3" x14ac:dyDescent="0.35">
      <c r="A25" t="s">
        <v>4409</v>
      </c>
      <c r="B25" t="s">
        <v>23</v>
      </c>
      <c r="C25" t="s">
        <v>4409</v>
      </c>
    </row>
  </sheetData>
  <autoFilter ref="B1:C25" xr:uid="{0CF7674A-1259-4D7C-B5F0-B0C0C1DF70AC}">
    <sortState xmlns:xlrd2="http://schemas.microsoft.com/office/spreadsheetml/2017/richdata2" ref="B2:C25">
      <sortCondition ref="C1:C25"/>
    </sortState>
  </autoFilter>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AA1100"/>
  <sheetViews>
    <sheetView topLeftCell="A412" zoomScale="48" zoomScaleNormal="48" workbookViewId="0">
      <selection activeCell="F435" sqref="F435"/>
    </sheetView>
  </sheetViews>
  <sheetFormatPr baseColWidth="10" defaultColWidth="9.1796875" defaultRowHeight="21" customHeight="1" x14ac:dyDescent="0.35"/>
  <cols>
    <col min="1" max="1" width="12" style="140" customWidth="1"/>
    <col min="2" max="2" width="11.54296875" style="301" customWidth="1"/>
    <col min="3" max="3" width="105" style="23" customWidth="1"/>
    <col min="4" max="5" width="4.26953125" style="34" bestFit="1" customWidth="1"/>
    <col min="6" max="6" width="28.81640625" style="273" customWidth="1"/>
    <col min="7" max="7" width="19.81640625" style="273" customWidth="1"/>
    <col min="8" max="8" width="20.54296875" style="34" customWidth="1"/>
    <col min="9" max="9" width="14.54296875" style="100" customWidth="1"/>
    <col min="10" max="10" width="88" style="100" customWidth="1"/>
    <col min="11" max="11" width="9.1796875" style="100" customWidth="1"/>
    <col min="12" max="20" width="9.1796875" customWidth="1"/>
    <col min="21" max="21" width="3" customWidth="1"/>
    <col min="22" max="22" width="27.81640625" customWidth="1"/>
    <col min="23" max="23" width="24.81640625" customWidth="1"/>
    <col min="24" max="24" width="24" bestFit="1" customWidth="1"/>
    <col min="25" max="25" width="7.26953125" customWidth="1"/>
    <col min="26" max="26" width="40.453125" customWidth="1"/>
    <col min="27" max="27" width="40.453125" style="10" customWidth="1"/>
  </cols>
  <sheetData>
    <row r="1" spans="1:8" ht="21" customHeight="1" x14ac:dyDescent="0.35">
      <c r="A1" s="1" t="s">
        <v>0</v>
      </c>
      <c r="B1" s="295"/>
      <c r="C1" s="2"/>
      <c r="D1" s="2"/>
      <c r="E1" s="2"/>
      <c r="F1" s="272"/>
      <c r="G1" s="272"/>
      <c r="H1" s="100"/>
    </row>
    <row r="2" spans="1:8" ht="21" customHeight="1" x14ac:dyDescent="0.35">
      <c r="A2" s="3" t="s">
        <v>1</v>
      </c>
      <c r="B2" s="296"/>
      <c r="C2" s="2"/>
      <c r="D2" s="2"/>
      <c r="E2" s="2"/>
      <c r="F2" s="272"/>
      <c r="G2" s="272"/>
      <c r="H2" s="100"/>
    </row>
    <row r="3" spans="1:8" ht="21" customHeight="1" x14ac:dyDescent="0.35">
      <c r="A3" s="4" t="s">
        <v>2</v>
      </c>
      <c r="B3" s="297"/>
      <c r="C3" s="2"/>
      <c r="D3" s="2"/>
      <c r="E3" s="2"/>
      <c r="F3" s="272"/>
      <c r="G3" s="272"/>
      <c r="H3" s="100"/>
    </row>
    <row r="4" spans="1:8" ht="21" customHeight="1" x14ac:dyDescent="0.35">
      <c r="A4" s="4" t="s">
        <v>3</v>
      </c>
      <c r="B4" s="297"/>
      <c r="C4" s="2"/>
      <c r="D4" s="2"/>
      <c r="E4" s="2"/>
      <c r="F4" s="272"/>
      <c r="G4" s="272"/>
      <c r="H4" s="100"/>
    </row>
    <row r="5" spans="1:8" ht="21" customHeight="1" x14ac:dyDescent="0.35">
      <c r="A5" s="4" t="s">
        <v>4</v>
      </c>
      <c r="B5" s="297"/>
      <c r="C5" s="2"/>
      <c r="D5" s="2"/>
      <c r="E5" s="2"/>
      <c r="F5" s="272"/>
      <c r="G5" s="272"/>
      <c r="H5" s="100"/>
    </row>
    <row r="6" spans="1:8" ht="21" customHeight="1" x14ac:dyDescent="0.35">
      <c r="A6" s="4" t="s">
        <v>5</v>
      </c>
      <c r="B6" s="297"/>
      <c r="C6" s="2"/>
      <c r="D6" s="2"/>
      <c r="E6" s="2"/>
      <c r="F6" s="272"/>
      <c r="G6" s="272"/>
      <c r="H6" s="100"/>
    </row>
    <row r="7" spans="1:8" ht="21" customHeight="1" x14ac:dyDescent="0.35">
      <c r="A7" s="4"/>
      <c r="B7" s="297"/>
      <c r="C7" s="2" t="s">
        <v>6</v>
      </c>
      <c r="D7" s="2"/>
      <c r="E7" s="2"/>
      <c r="F7" s="272"/>
      <c r="G7" s="272"/>
      <c r="H7" s="100"/>
    </row>
    <row r="8" spans="1:8" ht="21" customHeight="1" x14ac:dyDescent="0.35">
      <c r="A8" s="3" t="s">
        <v>7</v>
      </c>
      <c r="B8" s="296"/>
      <c r="C8" s="2"/>
      <c r="D8" s="2"/>
      <c r="E8" s="2"/>
      <c r="F8" s="272"/>
      <c r="G8" s="272"/>
      <c r="H8" s="100"/>
    </row>
    <row r="9" spans="1:8" ht="21" customHeight="1" x14ac:dyDescent="0.35">
      <c r="A9" s="3" t="s">
        <v>8</v>
      </c>
      <c r="B9" s="296"/>
      <c r="C9" s="2"/>
      <c r="D9" s="2"/>
      <c r="E9" s="2"/>
      <c r="F9" s="272"/>
      <c r="G9" s="272"/>
      <c r="H9" s="100"/>
    </row>
    <row r="10" spans="1:8" ht="21" customHeight="1" x14ac:dyDescent="0.35">
      <c r="A10" s="3" t="s">
        <v>9</v>
      </c>
      <c r="B10" s="296"/>
      <c r="C10" s="2"/>
      <c r="D10" s="2"/>
      <c r="E10" s="2"/>
      <c r="F10" s="272"/>
      <c r="G10" s="272"/>
      <c r="H10" s="100"/>
    </row>
    <row r="11" spans="1:8" ht="21" customHeight="1" x14ac:dyDescent="0.35">
      <c r="A11" s="3" t="s">
        <v>10</v>
      </c>
      <c r="B11" s="296"/>
      <c r="C11" s="2"/>
      <c r="D11" s="2"/>
      <c r="E11" s="2"/>
      <c r="F11" s="272"/>
      <c r="G11" s="272"/>
      <c r="H11" s="100"/>
    </row>
    <row r="12" spans="1:8" ht="21" customHeight="1" x14ac:dyDescent="0.35">
      <c r="A12" s="3" t="s">
        <v>11</v>
      </c>
      <c r="B12" s="296"/>
      <c r="C12" s="2"/>
      <c r="D12" s="2"/>
      <c r="E12" s="2"/>
      <c r="F12" s="272"/>
      <c r="G12" s="272"/>
      <c r="H12" s="100"/>
    </row>
    <row r="13" spans="1:8" ht="21" customHeight="1" x14ac:dyDescent="0.35">
      <c r="A13" s="3" t="s">
        <v>12</v>
      </c>
      <c r="B13" s="296"/>
      <c r="C13" s="2"/>
      <c r="D13" s="2"/>
      <c r="E13" s="2"/>
      <c r="F13" s="272"/>
      <c r="G13" s="272"/>
      <c r="H13" s="100"/>
    </row>
    <row r="14" spans="1:8" ht="21" customHeight="1" x14ac:dyDescent="0.35">
      <c r="A14" s="3" t="s">
        <v>13</v>
      </c>
      <c r="B14" s="296"/>
      <c r="C14" s="2"/>
      <c r="D14" s="2"/>
      <c r="E14" s="2"/>
      <c r="F14" s="272"/>
      <c r="G14" s="272"/>
      <c r="H14" s="100"/>
    </row>
    <row r="15" spans="1:8" ht="21" customHeight="1" x14ac:dyDescent="0.35">
      <c r="A15" s="5" t="s">
        <v>14</v>
      </c>
      <c r="B15" s="298"/>
      <c r="C15" s="2"/>
      <c r="D15" s="2"/>
      <c r="E15" s="2"/>
      <c r="F15" s="272"/>
      <c r="G15" s="272"/>
      <c r="H15" s="100"/>
    </row>
    <row r="16" spans="1:8" ht="21" customHeight="1" x14ac:dyDescent="0.35">
      <c r="A16" s="2"/>
      <c r="B16" s="271"/>
      <c r="C16" s="6" t="s">
        <v>15</v>
      </c>
      <c r="D16" s="2"/>
      <c r="E16" s="2"/>
      <c r="F16" s="272"/>
      <c r="G16" s="272"/>
      <c r="H16" s="100"/>
    </row>
    <row r="17" spans="1:8" ht="21" customHeight="1" x14ac:dyDescent="0.35">
      <c r="A17" s="100"/>
      <c r="B17" s="272"/>
      <c r="C17" s="100" t="s">
        <v>3029</v>
      </c>
      <c r="D17" s="1" t="s">
        <v>16</v>
      </c>
      <c r="E17" s="2"/>
      <c r="F17" s="272"/>
      <c r="G17" s="272"/>
      <c r="H17" s="100"/>
    </row>
    <row r="18" spans="1:8" ht="21" customHeight="1" x14ac:dyDescent="0.35">
      <c r="A18" s="2"/>
      <c r="B18" s="271"/>
      <c r="C18" s="7" t="s">
        <v>17</v>
      </c>
      <c r="D18" s="2" t="s">
        <v>18</v>
      </c>
      <c r="E18" s="7"/>
      <c r="F18" s="272"/>
      <c r="G18" s="272"/>
      <c r="H18" s="100"/>
    </row>
    <row r="19" spans="1:8" ht="21" customHeight="1" x14ac:dyDescent="0.35">
      <c r="A19" s="2"/>
      <c r="B19" s="271"/>
      <c r="C19" s="7" t="s">
        <v>19</v>
      </c>
      <c r="D19" s="2" t="s">
        <v>20</v>
      </c>
      <c r="E19" s="2"/>
      <c r="F19" s="272"/>
      <c r="G19" s="272"/>
      <c r="H19" s="100"/>
    </row>
    <row r="20" spans="1:8" ht="21" customHeight="1" x14ac:dyDescent="0.35">
      <c r="A20" s="2"/>
      <c r="B20" s="271"/>
      <c r="C20" s="7" t="s">
        <v>21</v>
      </c>
      <c r="D20" s="2" t="s">
        <v>22</v>
      </c>
      <c r="E20" s="2"/>
      <c r="F20" s="272"/>
      <c r="G20" s="272"/>
      <c r="H20" s="100"/>
    </row>
    <row r="21" spans="1:8" ht="21" customHeight="1" x14ac:dyDescent="0.35">
      <c r="A21" s="2"/>
      <c r="B21" s="271"/>
      <c r="C21" s="7"/>
      <c r="D21" s="2" t="s">
        <v>23</v>
      </c>
      <c r="E21" s="2"/>
      <c r="F21" s="272"/>
      <c r="G21" s="272"/>
      <c r="H21" s="100"/>
    </row>
    <row r="22" spans="1:8" ht="21" customHeight="1" x14ac:dyDescent="0.35">
      <c r="A22" s="7"/>
      <c r="B22" s="270"/>
      <c r="C22" s="7" t="s">
        <v>24</v>
      </c>
      <c r="D22" s="2" t="s">
        <v>25</v>
      </c>
      <c r="E22" s="2"/>
      <c r="F22" s="272"/>
      <c r="G22" s="272"/>
      <c r="H22" s="100"/>
    </row>
    <row r="23" spans="1:8" ht="21" customHeight="1" x14ac:dyDescent="0.35">
      <c r="A23" s="7"/>
      <c r="B23" s="270"/>
      <c r="C23" s="7" t="s">
        <v>26</v>
      </c>
      <c r="D23" s="2" t="s">
        <v>27</v>
      </c>
      <c r="E23" s="2"/>
      <c r="F23" s="272"/>
      <c r="G23" s="272"/>
      <c r="H23" s="100"/>
    </row>
    <row r="24" spans="1:8" ht="21" customHeight="1" x14ac:dyDescent="0.35">
      <c r="A24" s="7"/>
      <c r="B24" s="270"/>
      <c r="C24" s="7" t="s">
        <v>28</v>
      </c>
      <c r="D24" s="2" t="s">
        <v>28</v>
      </c>
      <c r="E24" s="2"/>
      <c r="F24" s="272"/>
      <c r="G24" s="272"/>
      <c r="H24" s="100"/>
    </row>
    <row r="25" spans="1:8" ht="21" customHeight="1" x14ac:dyDescent="0.35">
      <c r="A25" s="2"/>
      <c r="B25" s="271"/>
      <c r="C25" s="7" t="s">
        <v>29</v>
      </c>
      <c r="D25" s="2" t="s">
        <v>30</v>
      </c>
      <c r="E25" s="2"/>
      <c r="F25" s="272"/>
      <c r="G25" s="272"/>
      <c r="H25" s="100"/>
    </row>
    <row r="26" spans="1:8" ht="21" customHeight="1" x14ac:dyDescent="0.35">
      <c r="A26" s="2"/>
      <c r="B26" s="271"/>
      <c r="C26" s="7" t="s">
        <v>31</v>
      </c>
      <c r="D26" s="2" t="s">
        <v>32</v>
      </c>
      <c r="E26" s="2"/>
      <c r="F26" s="272"/>
      <c r="G26" s="272"/>
      <c r="H26" s="100"/>
    </row>
    <row r="27" spans="1:8" ht="21" customHeight="1" x14ac:dyDescent="0.35">
      <c r="A27" s="2"/>
      <c r="B27" s="271"/>
      <c r="C27" s="6" t="s">
        <v>33</v>
      </c>
      <c r="D27" s="2"/>
      <c r="E27" s="2"/>
      <c r="F27" s="272"/>
      <c r="G27" s="272"/>
      <c r="H27" s="100"/>
    </row>
    <row r="28" spans="1:8" ht="21" customHeight="1" x14ac:dyDescent="0.35">
      <c r="A28" s="2"/>
      <c r="B28" s="271"/>
      <c r="C28" s="8" t="s">
        <v>34</v>
      </c>
      <c r="D28" s="1" t="s">
        <v>16</v>
      </c>
      <c r="E28" s="2"/>
      <c r="F28" s="272"/>
      <c r="G28" s="272"/>
      <c r="H28" s="100"/>
    </row>
    <row r="29" spans="1:8" ht="21" customHeight="1" x14ac:dyDescent="0.35">
      <c r="A29" s="2"/>
      <c r="B29" s="271"/>
      <c r="C29" s="7" t="s">
        <v>35</v>
      </c>
      <c r="D29" s="2" t="s">
        <v>36</v>
      </c>
      <c r="E29" s="2"/>
      <c r="F29" s="272"/>
      <c r="G29" s="272"/>
      <c r="H29" s="100"/>
    </row>
    <row r="30" spans="1:8" ht="21" customHeight="1" x14ac:dyDescent="0.35">
      <c r="A30" s="2"/>
      <c r="B30" s="271"/>
      <c r="C30" s="7" t="s">
        <v>37</v>
      </c>
      <c r="D30" s="2" t="s">
        <v>38</v>
      </c>
      <c r="E30" s="2"/>
      <c r="F30" s="272"/>
      <c r="G30" s="272"/>
      <c r="H30" s="100"/>
    </row>
    <row r="31" spans="1:8" ht="21" customHeight="1" x14ac:dyDescent="0.35">
      <c r="A31" s="2"/>
      <c r="B31" s="271"/>
      <c r="C31" s="7" t="s">
        <v>39</v>
      </c>
      <c r="D31" s="2" t="s">
        <v>40</v>
      </c>
      <c r="E31" s="2"/>
      <c r="F31" s="272"/>
      <c r="G31" s="272"/>
      <c r="H31" s="100"/>
    </row>
    <row r="32" spans="1:8" ht="21" customHeight="1" x14ac:dyDescent="0.35">
      <c r="A32" s="100"/>
      <c r="B32" s="272"/>
      <c r="C32" s="7" t="s">
        <v>41</v>
      </c>
      <c r="D32" s="2" t="s">
        <v>42</v>
      </c>
      <c r="E32" s="2"/>
      <c r="F32" s="272"/>
      <c r="G32" s="272"/>
      <c r="H32" s="100"/>
    </row>
    <row r="33" spans="1:27" ht="21" customHeight="1" x14ac:dyDescent="0.35">
      <c r="A33" s="100"/>
      <c r="B33" s="272"/>
      <c r="C33" s="7" t="s">
        <v>43</v>
      </c>
      <c r="D33" s="2" t="s">
        <v>44</v>
      </c>
      <c r="E33" s="2"/>
    </row>
    <row r="34" spans="1:27" ht="21" customHeight="1" x14ac:dyDescent="0.35">
      <c r="A34" s="100"/>
      <c r="B34" s="272"/>
      <c r="C34" s="7" t="s">
        <v>45</v>
      </c>
      <c r="D34" s="2" t="s">
        <v>46</v>
      </c>
      <c r="E34" s="2"/>
    </row>
    <row r="35" spans="1:27" ht="21" customHeight="1" x14ac:dyDescent="0.35">
      <c r="A35" s="2"/>
      <c r="B35" s="271"/>
      <c r="C35" s="7" t="s">
        <v>47</v>
      </c>
      <c r="D35" s="2" t="s">
        <v>48</v>
      </c>
      <c r="E35" s="2"/>
    </row>
    <row r="36" spans="1:27" ht="21" customHeight="1" thickBot="1" x14ac:dyDescent="0.4">
      <c r="A36" s="2"/>
      <c r="B36" s="271"/>
      <c r="C36" s="7" t="s">
        <v>49</v>
      </c>
      <c r="D36" s="2" t="s">
        <v>50</v>
      </c>
      <c r="E36" s="2"/>
    </row>
    <row r="37" spans="1:27" ht="21" customHeight="1" x14ac:dyDescent="1">
      <c r="A37" s="103" t="s">
        <v>51</v>
      </c>
      <c r="B37" s="299"/>
      <c r="C37" s="104"/>
      <c r="D37" s="105"/>
      <c r="E37" s="105"/>
      <c r="F37" s="306"/>
      <c r="G37" s="274"/>
      <c r="L37" s="2"/>
      <c r="U37" s="151" t="s">
        <v>3038</v>
      </c>
      <c r="V37" s="566" t="s">
        <v>3046</v>
      </c>
      <c r="W37" s="567"/>
      <c r="X37" s="567"/>
      <c r="Y37" s="568"/>
      <c r="Z37" s="568"/>
      <c r="AA37" s="568"/>
    </row>
    <row r="38" spans="1:27" ht="21" customHeight="1" x14ac:dyDescent="0.45">
      <c r="A38" s="132" t="s">
        <v>52</v>
      </c>
      <c r="B38" s="300"/>
      <c r="C38" s="106" t="s">
        <v>53</v>
      </c>
      <c r="D38" s="107" t="s">
        <v>54</v>
      </c>
      <c r="E38" s="107" t="s">
        <v>55</v>
      </c>
      <c r="F38" s="307" t="s">
        <v>56</v>
      </c>
      <c r="G38" s="275" t="s">
        <v>57</v>
      </c>
      <c r="L38" s="2"/>
      <c r="U38" s="151"/>
      <c r="V38" s="179" t="s">
        <v>4391</v>
      </c>
      <c r="W38" s="180" t="s">
        <v>3047</v>
      </c>
      <c r="X38" s="179" t="s">
        <v>3048</v>
      </c>
      <c r="Y38" s="179" t="s">
        <v>4372</v>
      </c>
      <c r="Z38" s="179" t="s">
        <v>5071</v>
      </c>
      <c r="AA38" s="179" t="s">
        <v>5071</v>
      </c>
    </row>
    <row r="39" spans="1:27" ht="21" customHeight="1" x14ac:dyDescent="0.35">
      <c r="A39" s="133"/>
      <c r="G39" s="276"/>
      <c r="L39" s="2"/>
    </row>
    <row r="40" spans="1:27" ht="21" customHeight="1" x14ac:dyDescent="0.35">
      <c r="A40" s="134">
        <v>0</v>
      </c>
      <c r="B40" s="302"/>
      <c r="C40" s="108" t="s">
        <v>58</v>
      </c>
      <c r="D40" s="109" t="s">
        <v>5089</v>
      </c>
      <c r="E40" s="109"/>
      <c r="F40" s="308"/>
      <c r="G40" s="277"/>
      <c r="H40" s="109"/>
      <c r="L40" s="2"/>
    </row>
    <row r="41" spans="1:27" ht="21" customHeight="1" x14ac:dyDescent="0.35">
      <c r="A41" s="133"/>
      <c r="D41" s="109" t="s">
        <v>5089</v>
      </c>
      <c r="E41" s="109"/>
      <c r="F41" s="308"/>
      <c r="G41" s="277"/>
      <c r="H41" s="109"/>
      <c r="L41" s="2"/>
      <c r="Z41" t="str">
        <f>IF(IFERROR(SEARCH("-",A41,1),0) &gt; 0, IFERROR(VLOOKUP(A41,'mapping Commune'!A:I,9,FALSE),"ATTENTION CG Inexistant"),"")</f>
        <v/>
      </c>
    </row>
    <row r="42" spans="1:27" ht="21" customHeight="1" x14ac:dyDescent="0.35">
      <c r="A42" s="31" t="s">
        <v>52</v>
      </c>
      <c r="B42" s="303"/>
      <c r="C42" s="27" t="s">
        <v>53</v>
      </c>
      <c r="D42" s="32" t="s">
        <v>54</v>
      </c>
      <c r="E42" s="32" t="s">
        <v>55</v>
      </c>
      <c r="F42" s="280" t="s">
        <v>56</v>
      </c>
      <c r="G42" s="278" t="s">
        <v>57</v>
      </c>
      <c r="H42" s="34" t="str">
        <f>IF(MID(A42,4,1)="-",IFERROR(VLOOKUP(F42,'Liste CG'!A:A,1,FALSE),"ATTENTION CG Inexistant"),"")</f>
        <v/>
      </c>
      <c r="L42" s="2"/>
      <c r="Y42" t="e">
        <f>VLOOKUP(A42,'CEcpas-&gt;NvCode'!A:C,3,FALSE)</f>
        <v>#N/A</v>
      </c>
      <c r="Z42" t="str">
        <f>IF(IFERROR(SEARCH("-",A42,1),0) &gt; 0, IFERROR(VLOOKUP(A42,'mapping Commune'!A:I,9,FALSE),"ATTENTION CG Inexistant"),"")</f>
        <v/>
      </c>
    </row>
    <row r="43" spans="1:27" ht="21" customHeight="1" x14ac:dyDescent="0.35">
      <c r="A43" s="33" t="s">
        <v>4423</v>
      </c>
      <c r="B43" s="301" t="str">
        <f t="shared" ref="B43" si="0">IF(LEFT(A43,1)="0",A43,IF(LEN(A43)=6,A43,LEFT(A43,3)&amp;RIGHT(A43,3)))</f>
        <v>031-01</v>
      </c>
      <c r="C43" s="23" t="s">
        <v>4420</v>
      </c>
      <c r="D43" s="34" t="s">
        <v>61</v>
      </c>
      <c r="E43" s="34" t="s">
        <v>60</v>
      </c>
      <c r="F43" s="314">
        <v>61999</v>
      </c>
      <c r="G43" s="276">
        <v>74</v>
      </c>
      <c r="H43" s="34">
        <f>IF(IFERROR(SEARCH("-",A43,1),0) &gt; 0, IFERROR(VLOOKUP(F43,'Liste CG'!A:A,1,FALSE),"ATTENTION CG Inexistant"),"")</f>
        <v>61999</v>
      </c>
      <c r="I43" s="34"/>
      <c r="L43" s="2"/>
      <c r="U43" t="str">
        <f>IF(IFERROR(SEARCH("-",A43,1),0)&gt;0,IFERROR(VLOOKUP(B43,'CG-&gt; CE'!K:K,1,FALSE),"Attention voir onglet CG-&gt;CE"),"")</f>
        <v>031-01</v>
      </c>
      <c r="V43" t="str">
        <f>IF(LEFT(U43,1)="A",'Messages d''erreur'!B$4,"")</f>
        <v/>
      </c>
      <c r="W43">
        <f>IF(IFERROR(VALUE(F43),0)&gt;0,IF(IFERROR(SEARCH("-",A43,1),0)&gt;0,IFERROR(VLOOKUP(F43,'Liste CG'!A:A,1,FALSE),"Attention erreur pas de CG")),"")</f>
        <v>61999</v>
      </c>
      <c r="X43" t="str">
        <f>IF(LEFT(W43,1)="A",'Messages d''erreur'!B$5,"")</f>
        <v/>
      </c>
      <c r="Y43" t="e">
        <f>VLOOKUP(A43,'CEcpas-&gt;NvCode'!A:C,3,FALSE)</f>
        <v>#N/A</v>
      </c>
      <c r="Z43" t="str">
        <f>IF(IFERROR(SEARCH("-",A43,1),0) &gt; 0, IFERROR(VLOOKUP(A43,'mapping Commune'!A:I,9,FALSE),"ATTENTION mapping Inexistant"),"")</f>
        <v>ATTENTION mapping Inexistant</v>
      </c>
      <c r="AA43" s="10" t="str">
        <f>IF(LEFT(Z43,2)="At",'Messages d''erreur'!B$6,"")</f>
        <v xml:space="preserve">Attention CE pas dans Mapping </v>
      </c>
    </row>
    <row r="44" spans="1:27" ht="21" customHeight="1" x14ac:dyDescent="0.35">
      <c r="A44" s="33" t="s">
        <v>4424</v>
      </c>
      <c r="B44" s="301" t="str">
        <f>IF(LEFT(A44,1)="0",A44,IF(LEN(A44)=6,A44,LEFT(A44,3)&amp;RIGHT(A44,3)))</f>
        <v>032-01</v>
      </c>
      <c r="C44" s="23" t="s">
        <v>4417</v>
      </c>
      <c r="D44" s="34" t="s">
        <v>61</v>
      </c>
      <c r="E44" s="34" t="s">
        <v>60</v>
      </c>
      <c r="F44" s="314">
        <v>62999</v>
      </c>
      <c r="G44" s="276">
        <v>74</v>
      </c>
      <c r="H44" s="34">
        <f>IF(IFERROR(SEARCH("-",A44,1),0) &gt; 0, IFERROR(VLOOKUP(F44,'Liste CG'!A:A,1,FALSE),"ATTENTION CG Inexistant"),"")</f>
        <v>62999</v>
      </c>
      <c r="L44" s="2"/>
      <c r="U44" t="str">
        <f>IF(IFERROR(SEARCH("-",A44,1),0)&gt;0,IFERROR(VLOOKUP(B44,'CG-&gt; CE'!K:K,1,FALSE),"Attention voir onglet CG-&gt;CE"),"")</f>
        <v>032-01</v>
      </c>
      <c r="V44" t="str">
        <f>IF(LEFT(U44,1)="A",'Messages d''erreur'!B$4,"")</f>
        <v/>
      </c>
      <c r="W44">
        <f>IF(IFERROR(VALUE(F44),0)&gt;0,IF(IFERROR(SEARCH("-",A44,1),0)&gt;0,IFERROR(VLOOKUP(F44,'Liste CG'!A:A,1,FALSE),"Attention erreur pas de CG")),"")</f>
        <v>62999</v>
      </c>
      <c r="X44" t="str">
        <f>IF(LEFT(W44,1)="A",'Messages d''erreur'!B$5,"")</f>
        <v/>
      </c>
      <c r="Y44" t="e">
        <f>VLOOKUP(A44,'CEcpas-&gt;NvCode'!A:C,3,FALSE)</f>
        <v>#N/A</v>
      </c>
      <c r="Z44" t="str">
        <f>IF(IFERROR(SEARCH("-",A44,1),0) &gt; 0, IFERROR(VLOOKUP(A44,'mapping Commune'!A:I,9,FALSE),"ATTENTION mapping Inexistant"),"")</f>
        <v>ATTENTION mapping Inexistant</v>
      </c>
      <c r="AA44" s="10" t="str">
        <f>IF(LEFT(Z44,2)="At",'Messages d''erreur'!B$6,"")</f>
        <v xml:space="preserve">Attention CE pas dans Mapping </v>
      </c>
    </row>
    <row r="45" spans="1:27" ht="21" customHeight="1" x14ac:dyDescent="0.35">
      <c r="A45" s="33" t="s">
        <v>4425</v>
      </c>
      <c r="B45" s="301" t="str">
        <f t="shared" ref="B45" si="1">IF(LEFT(A45,1)="0",A45,IF(LEN(A45)=6,A45,LEFT(A45,3)&amp;RIGHT(A45,3)))</f>
        <v>033-01</v>
      </c>
      <c r="C45" s="23" t="s">
        <v>4418</v>
      </c>
      <c r="D45" s="34" t="s">
        <v>61</v>
      </c>
      <c r="E45" s="34" t="s">
        <v>60</v>
      </c>
      <c r="F45" s="273">
        <v>63999</v>
      </c>
      <c r="G45" s="276">
        <v>74</v>
      </c>
      <c r="H45" s="34">
        <f>IF(IFERROR(SEARCH("-",A45,1),0) &gt; 0, IFERROR(VLOOKUP(F45,'Liste CG'!A:A,1,FALSE),"ATTENTION CG Inexistant"),"")</f>
        <v>63999</v>
      </c>
      <c r="L45" s="2"/>
      <c r="U45" t="str">
        <f>IF(IFERROR(SEARCH("-",A45,1),0)&gt;0,IFERROR(VLOOKUP(B45,'CG-&gt; CE'!K:K,1,FALSE),"Attention voir onglet CG-&gt;CE"),"")</f>
        <v>033-01</v>
      </c>
      <c r="V45" t="str">
        <f>IF(LEFT(U45,1)="A",'Messages d''erreur'!B$4,"")</f>
        <v/>
      </c>
      <c r="W45">
        <f>IF(IFERROR(VALUE(F45),0)&gt;0,IF(IFERROR(SEARCH("-",A45,1),0)&gt;0,IFERROR(VLOOKUP(F45,'Liste CG'!A:A,1,FALSE),"Attention erreur pas de CG")),"")</f>
        <v>63999</v>
      </c>
      <c r="X45" t="str">
        <f>IF(LEFT(W45,1)="A",'Messages d''erreur'!B$5,"")</f>
        <v/>
      </c>
      <c r="Y45" t="e">
        <f>VLOOKUP(A45,'CEcpas-&gt;NvCode'!A:C,3,FALSE)</f>
        <v>#N/A</v>
      </c>
      <c r="Z45" t="str">
        <f>IF(IFERROR(SEARCH("-",A45,1),0) &gt; 0, IFERROR(VLOOKUP(A45,'mapping Commune'!A:I,9,FALSE),"ATTENTION mapping Inexistant"),"")</f>
        <v>ATTENTION mapping Inexistant</v>
      </c>
      <c r="AA45" s="10" t="str">
        <f>IF(LEFT(Z45,2)="At",'Messages d''erreur'!B$6,"")</f>
        <v xml:space="preserve">Attention CE pas dans Mapping </v>
      </c>
    </row>
    <row r="46" spans="1:27" ht="21" customHeight="1" x14ac:dyDescent="0.35">
      <c r="A46" s="33" t="s">
        <v>4426</v>
      </c>
      <c r="B46" s="301" t="str">
        <f t="shared" ref="B46:B111" si="2">IF(LEFT(A46,1)="0",A46,IF(LEN(A46)=6,A46,LEFT(A46,3)&amp;RIGHT(A46,3)))</f>
        <v>035-01</v>
      </c>
      <c r="C46" s="23" t="s">
        <v>4419</v>
      </c>
      <c r="D46" s="34" t="s">
        <v>61</v>
      </c>
      <c r="E46" s="34" t="s">
        <v>60</v>
      </c>
      <c r="F46" s="315">
        <v>65999</v>
      </c>
      <c r="G46" s="276">
        <v>74</v>
      </c>
      <c r="H46" s="34">
        <f>IF(IFERROR(SEARCH("-",A46,1),0) &gt; 0, IFERROR(VLOOKUP(F46,'Liste CG'!A:A,1,FALSE),"ATTENTION CG Inexistant"),"")</f>
        <v>65999</v>
      </c>
      <c r="L46" s="2"/>
      <c r="U46" t="str">
        <f>IF(IFERROR(SEARCH("-",A46,1),0)&gt;0,IFERROR(VLOOKUP(B46,'CG-&gt; CE'!K:K,1,FALSE),"Attention voir onglet CG-&gt;CE"),"")</f>
        <v>035-01</v>
      </c>
      <c r="V46" t="str">
        <f>IF(LEFT(U46,1)="A",'Messages d''erreur'!B$4,"")</f>
        <v/>
      </c>
      <c r="W46">
        <f>IF(IFERROR(VALUE(F46),0)&gt;0,IF(IFERROR(SEARCH("-",A46,1),0)&gt;0,IFERROR(VLOOKUP(F46,'Liste CG'!A:A,1,FALSE),"Attention erreur pas de CG")),"")</f>
        <v>65999</v>
      </c>
      <c r="X46" t="str">
        <f>IF(LEFT(W46,1)="A",'Messages d''erreur'!B$5,"")</f>
        <v/>
      </c>
      <c r="Y46" t="e">
        <f>VLOOKUP(A46,'CEcpas-&gt;NvCode'!A:C,3,FALSE)</f>
        <v>#N/A</v>
      </c>
      <c r="Z46" t="str">
        <f>IF(IFERROR(SEARCH("-",A46,1),0) &gt; 0, IFERROR(VLOOKUP(A46,'mapping Commune'!A:I,9,FALSE),"ATTENTION mapping Inexistant"),"")</f>
        <v>ATTENTION mapping Inexistant</v>
      </c>
      <c r="AA46" s="10" t="str">
        <f>IF(LEFT(Z46,2)="At",'Messages d''erreur'!B$6,"")</f>
        <v xml:space="preserve">Attention CE pas dans Mapping </v>
      </c>
    </row>
    <row r="47" spans="1:27" ht="21" customHeight="1" x14ac:dyDescent="0.35">
      <c r="A47" s="136" t="s">
        <v>4427</v>
      </c>
      <c r="B47" s="301" t="str">
        <f t="shared" si="2"/>
        <v>081-01</v>
      </c>
      <c r="C47" s="23" t="s">
        <v>4420</v>
      </c>
      <c r="D47" s="34" t="s">
        <v>59</v>
      </c>
      <c r="E47" s="34" t="s">
        <v>60</v>
      </c>
      <c r="F47" s="273">
        <v>71999</v>
      </c>
      <c r="G47" s="276">
        <v>64</v>
      </c>
      <c r="H47" s="34">
        <f>IF(IFERROR(SEARCH("-",A47,1),0) &gt; 0, IFERROR(VLOOKUP(F47,'Liste CG'!A:A,1,FALSE),"ATTENTION CG Inexistant"),"")</f>
        <v>71999</v>
      </c>
      <c r="L47" s="2"/>
      <c r="U47" t="str">
        <f>IF(IFERROR(SEARCH("-",A47,1),0)&gt;0,IFERROR(VLOOKUP(B47,'CG-&gt; CE'!K:K,1,FALSE),"Attention voir onglet CG-&gt;CE"),"")</f>
        <v>081-01</v>
      </c>
      <c r="V47" t="str">
        <f>IF(LEFT(U47,1)="A",'Messages d''erreur'!B$4,"")</f>
        <v/>
      </c>
      <c r="W47">
        <f>IF(IFERROR(VALUE(F47),0)&gt;0,IF(IFERROR(SEARCH("-",A47,1),0)&gt;0,IFERROR(VLOOKUP(F47,'Liste CG'!A:A,1,FALSE),"Attention erreur pas de CG")),"")</f>
        <v>71999</v>
      </c>
      <c r="X47" t="str">
        <f>IF(LEFT(W47,1)="A",'Messages d''erreur'!B$5,"")</f>
        <v/>
      </c>
      <c r="Y47" t="e">
        <f>VLOOKUP(A47,'CEcpas-&gt;NvCode'!A:C,3,FALSE)</f>
        <v>#N/A</v>
      </c>
      <c r="Z47" t="str">
        <f>IF(IFERROR(SEARCH("-",A47,1),0) &gt; 0, IFERROR(VLOOKUP(A47,'mapping Commune'!A:I,9,FALSE),"ATTENTION mapping Inexistant"),"")</f>
        <v>ATTENTION mapping Inexistant</v>
      </c>
      <c r="AA47" s="10" t="str">
        <f>IF(LEFT(Z47,2)="At",'Messages d''erreur'!B$6,"")</f>
        <v xml:space="preserve">Attention CE pas dans Mapping </v>
      </c>
    </row>
    <row r="48" spans="1:27" ht="21" customHeight="1" x14ac:dyDescent="0.35">
      <c r="A48" s="136" t="s">
        <v>4428</v>
      </c>
      <c r="B48" s="301" t="str">
        <f t="shared" ref="B48:B49" si="3">IF(LEFT(A48,1)="0",A48,IF(LEN(A48)=6,A48,LEFT(A48,3)&amp;RIGHT(A48,3)))</f>
        <v>082-01</v>
      </c>
      <c r="C48" s="23" t="s">
        <v>4417</v>
      </c>
      <c r="D48" s="110" t="s">
        <v>59</v>
      </c>
      <c r="E48" s="110" t="s">
        <v>60</v>
      </c>
      <c r="F48" s="309">
        <v>72999</v>
      </c>
      <c r="G48" s="279">
        <v>64</v>
      </c>
      <c r="H48" s="34">
        <f>IF(IFERROR(SEARCH("-",A48,1),0) &gt; 0, IFERROR(VLOOKUP(F48,'Liste CG'!A:A,1,FALSE),"ATTENTION CG Inexistant"),"")</f>
        <v>72999</v>
      </c>
      <c r="L48" s="2"/>
      <c r="U48" t="str">
        <f>IF(IFERROR(SEARCH("-",A48,1),0)&gt;0,IFERROR(VLOOKUP(B48,'CG-&gt; CE'!K:K,1,FALSE),"Attention voir onglet CG-&gt;CE"),"")</f>
        <v>082-01</v>
      </c>
      <c r="V48" t="str">
        <f>IF(LEFT(U48,1)="A",'Messages d''erreur'!B$4,"")</f>
        <v/>
      </c>
      <c r="W48">
        <f>IF(IFERROR(VALUE(F48),0)&gt;0,IF(IFERROR(SEARCH("-",A48,1),0)&gt;0,IFERROR(VLOOKUP(F48,'Liste CG'!A:A,1,FALSE),"Attention erreur pas de CG")),"")</f>
        <v>72999</v>
      </c>
      <c r="X48" t="str">
        <f>IF(LEFT(W48,1)="A",'Messages d''erreur'!B$5,"")</f>
        <v/>
      </c>
      <c r="Y48" t="e">
        <f>VLOOKUP(A48,'CEcpas-&gt;NvCode'!A:C,3,FALSE)</f>
        <v>#N/A</v>
      </c>
      <c r="Z48" t="str">
        <f>IF(IFERROR(SEARCH("-",A48,1),0) &gt; 0, IFERROR(VLOOKUP(A48,'mapping Commune'!A:I,9,FALSE),"ATTENTION mapping Inexistant"),"")</f>
        <v>ATTENTION mapping Inexistant</v>
      </c>
      <c r="AA48" s="10" t="str">
        <f>IF(LEFT(Z48,2)="At",'Messages d''erreur'!B$6,"")</f>
        <v xml:space="preserve">Attention CE pas dans Mapping </v>
      </c>
    </row>
    <row r="49" spans="1:27" ht="21" customHeight="1" x14ac:dyDescent="0.35">
      <c r="A49" s="136" t="s">
        <v>4429</v>
      </c>
      <c r="B49" s="301" t="str">
        <f t="shared" si="3"/>
        <v>083-01</v>
      </c>
      <c r="C49" s="23" t="s">
        <v>4418</v>
      </c>
      <c r="D49" s="110" t="s">
        <v>59</v>
      </c>
      <c r="E49" s="110" t="s">
        <v>60</v>
      </c>
      <c r="F49" s="309" t="s">
        <v>4421</v>
      </c>
      <c r="G49" s="279">
        <v>64</v>
      </c>
      <c r="H49" s="34" t="str">
        <f>IF(IFERROR(SEARCH("-",A49,1),0) &gt; 0, IFERROR(VLOOKUP(F49,'Liste CG'!A:A,1,FALSE),"ATTENTION CG Inexistant"),"")</f>
        <v>73999</v>
      </c>
      <c r="L49" s="2"/>
      <c r="U49" t="str">
        <f>IF(IFERROR(SEARCH("-",A49,1),0)&gt;0,IFERROR(VLOOKUP(B49,'CG-&gt; CE'!K:K,1,FALSE),"Attention voir onglet CG-&gt;CE"),"")</f>
        <v>083-01</v>
      </c>
      <c r="V49" t="str">
        <f>IF(LEFT(U49,1)="A",'Messages d''erreur'!B$4,"")</f>
        <v/>
      </c>
      <c r="W49" t="str">
        <f>IF(IFERROR(VALUE(F49),0)&gt;0,IF(IFERROR(SEARCH("-",A49,1),0)&gt;0,IFERROR(VLOOKUP(F49,'Liste CG'!A:A,1,FALSE),"Attention erreur pas de CG")),"")</f>
        <v>73999</v>
      </c>
      <c r="X49" t="str">
        <f>IF(LEFT(W49,1)="A",'Messages d''erreur'!B$5,"")</f>
        <v/>
      </c>
      <c r="Y49" t="e">
        <f>VLOOKUP(A49,'CEcpas-&gt;NvCode'!A:C,3,FALSE)</f>
        <v>#N/A</v>
      </c>
      <c r="Z49" t="str">
        <f>IF(IFERROR(SEARCH("-",A49,1),0) &gt; 0, IFERROR(VLOOKUP(A49,'mapping Commune'!A:I,9,FALSE),"ATTENTION mapping Inexistant"),"")</f>
        <v>ATTENTION mapping Inexistant</v>
      </c>
      <c r="AA49" s="10" t="str">
        <f>IF(LEFT(Z49,2)="At",'Messages d''erreur'!B$6,"")</f>
        <v xml:space="preserve">Attention CE pas dans Mapping </v>
      </c>
    </row>
    <row r="50" spans="1:27" ht="21" customHeight="1" x14ac:dyDescent="0.35">
      <c r="A50" s="136" t="s">
        <v>4430</v>
      </c>
      <c r="B50" s="301" t="str">
        <f t="shared" si="2"/>
        <v>085-01</v>
      </c>
      <c r="C50" s="23" t="s">
        <v>4419</v>
      </c>
      <c r="D50" s="110" t="s">
        <v>59</v>
      </c>
      <c r="E50" s="110" t="s">
        <v>60</v>
      </c>
      <c r="F50" s="309" t="s">
        <v>4422</v>
      </c>
      <c r="G50" s="279">
        <v>64</v>
      </c>
      <c r="H50" s="34" t="str">
        <f>IF(IFERROR(SEARCH("-",A50,1),0) &gt; 0, IFERROR(VLOOKUP(F50,'Liste CG'!A:A,1,FALSE),"ATTENTION CG Inexistant"),"")</f>
        <v>75999</v>
      </c>
      <c r="L50" s="2"/>
      <c r="U50" t="str">
        <f>IF(IFERROR(SEARCH("-",A50,1),0)&gt;0,IFERROR(VLOOKUP(B50,'CG-&gt; CE'!K:K,1,FALSE),"Attention voir onglet CG-&gt;CE"),"")</f>
        <v>085-01</v>
      </c>
      <c r="V50" t="str">
        <f>IF(LEFT(U50,1)="A",'Messages d''erreur'!B$4,"")</f>
        <v/>
      </c>
      <c r="W50" t="str">
        <f>IF(IFERROR(VALUE(F50),0)&gt;0,IF(IFERROR(SEARCH("-",A50,1),0)&gt;0,IFERROR(VLOOKUP(F50,'Liste CG'!A:A,1,FALSE),"Attention erreur pas de CG")),"")</f>
        <v>75999</v>
      </c>
      <c r="X50" t="str">
        <f>IF(LEFT(W50,1)="A",'Messages d''erreur'!B$5,"")</f>
        <v/>
      </c>
      <c r="Y50" t="e">
        <f>VLOOKUP(A50,'CEcpas-&gt;NvCode'!A:C,3,FALSE)</f>
        <v>#N/A</v>
      </c>
      <c r="Z50" t="str">
        <f>IF(IFERROR(SEARCH("-",A50,1),0) &gt; 0, IFERROR(VLOOKUP(A50,'mapping Commune'!A:I,9,FALSE),"ATTENTION mapping Inexistant"),"")</f>
        <v>ATTENTION mapping Inexistant</v>
      </c>
      <c r="AA50" s="10" t="str">
        <f>IF(LEFT(Z50,2)="At",'Messages d''erreur'!B$6,"")</f>
        <v xml:space="preserve">Attention CE pas dans Mapping </v>
      </c>
    </row>
    <row r="51" spans="1:27" ht="21" customHeight="1" x14ac:dyDescent="0.35">
      <c r="A51" s="133"/>
      <c r="B51" s="301" t="str">
        <f t="shared" si="2"/>
        <v/>
      </c>
      <c r="D51" s="109" t="s">
        <v>5089</v>
      </c>
      <c r="E51" s="109"/>
      <c r="F51" s="308"/>
      <c r="G51" s="277"/>
      <c r="H51" s="34" t="str">
        <f>IF(IFERROR(SEARCH("-",A51,1),0) &gt; 0, IFERROR(VLOOKUP(F51,'Liste CG'!A:A,1,FALSE),"ATTENTION CG Inexistant"),"")</f>
        <v/>
      </c>
      <c r="L51" s="2"/>
      <c r="U51" t="str">
        <f>IF(IFERROR(SEARCH("-",A51,1),0)&gt;0,IFERROR(VLOOKUP(B51,'CG-&gt; CE'!K:K,1,FALSE),"Attention voir onglet CG-&gt;CE"),"")</f>
        <v/>
      </c>
      <c r="V51" t="str">
        <f>IF(LEFT(U51,1)="A",'Messages d''erreur'!B$4,"")</f>
        <v/>
      </c>
      <c r="W51" t="str">
        <f>IF(IFERROR(VALUE(F51),0)&gt;0,IF(IFERROR(SEARCH("-",A51,1),0)&gt;0,IFERROR(VLOOKUP(F51,'Liste CG'!A:A,1,FALSE),"Attention erreur pas de CG")),"")</f>
        <v/>
      </c>
      <c r="X51" t="str">
        <f>IF(LEFT(W51,1)="A",'Messages d''erreur'!B$5,"")</f>
        <v/>
      </c>
      <c r="Y51" t="e">
        <f>VLOOKUP(A51,'CEcpas-&gt;NvCode'!A:C,3,FALSE)</f>
        <v>#N/A</v>
      </c>
      <c r="Z51" t="str">
        <f>IF(IFERROR(SEARCH("-",A51,1),0) &gt; 0, IFERROR(VLOOKUP(A51,'mapping Commune'!A:I,9,FALSE),"ATTENTION mapping Inexistant"),"")</f>
        <v/>
      </c>
      <c r="AA51" s="10" t="str">
        <f>IF(LEFT(Z51,2)="At",'Messages d''erreur'!B$6,"")</f>
        <v/>
      </c>
    </row>
    <row r="52" spans="1:27" ht="50.15" customHeight="1" x14ac:dyDescent="0.35">
      <c r="A52" s="134">
        <v>1</v>
      </c>
      <c r="B52" s="301" t="str">
        <f t="shared" si="2"/>
        <v>11</v>
      </c>
      <c r="C52" s="111" t="s">
        <v>63</v>
      </c>
      <c r="D52" s="109" t="s">
        <v>5089</v>
      </c>
      <c r="G52" s="276"/>
      <c r="H52" s="34" t="str">
        <f>IF(IFERROR(SEARCH("-",A52,1),0) &gt; 0, IFERROR(VLOOKUP(F52,'Liste CG'!A:A,1,FALSE),"ATTENTION CG Inexistant"),"")</f>
        <v/>
      </c>
      <c r="L52" s="2"/>
      <c r="U52" t="str">
        <f>IF(IFERROR(SEARCH("-",A52,1),0)&gt;0,IFERROR(VLOOKUP(B52,'CG-&gt; CE'!K:K,1,FALSE),"Attention voir onglet CG-&gt;CE"),"")</f>
        <v/>
      </c>
      <c r="V52" t="str">
        <f>IF(LEFT(U52,1)="A",'Messages d''erreur'!B$4,"")</f>
        <v/>
      </c>
      <c r="W52" t="str">
        <f>IF(IFERROR(VALUE(F52),0)&gt;0,IF(IFERROR(SEARCH("-",A52,1),0)&gt;0,IFERROR(VLOOKUP(F52,'Liste CG'!A:A,1,FALSE),"Attention erreur pas de CG")),"")</f>
        <v/>
      </c>
      <c r="X52" t="str">
        <f>IF(LEFT(W52,1)="A",'Messages d''erreur'!B$5,"")</f>
        <v/>
      </c>
      <c r="Y52" t="e">
        <f>VLOOKUP(A52,'CEcpas-&gt;NvCode'!A:C,3,FALSE)</f>
        <v>#N/A</v>
      </c>
      <c r="Z52" t="str">
        <f>IF(IFERROR(SEARCH("-",A52,1),0) &gt; 0, IFERROR(VLOOKUP(A52,'mapping Commune'!A:I,9,FALSE),"ATTENTION mapping Inexistant"),"")</f>
        <v/>
      </c>
      <c r="AA52" s="10" t="str">
        <f>IF(LEFT(Z52,2)="At",'Messages d''erreur'!B$6,"")</f>
        <v/>
      </c>
    </row>
    <row r="53" spans="1:27" ht="21" customHeight="1" x14ac:dyDescent="0.35">
      <c r="A53" s="133"/>
      <c r="B53" s="301" t="str">
        <f t="shared" si="2"/>
        <v/>
      </c>
      <c r="D53" s="109" t="s">
        <v>5089</v>
      </c>
      <c r="G53" s="276"/>
      <c r="H53" s="34" t="str">
        <f>IF(IFERROR(SEARCH("-",A53,1),0) &gt; 0, IFERROR(VLOOKUP(F53,'Liste CG'!A:A,1,FALSE),"ATTENTION CG Inexistant"),"")</f>
        <v/>
      </c>
      <c r="L53" s="2"/>
      <c r="U53" t="str">
        <f>IF(IFERROR(SEARCH("-",A53,1),0)&gt;0,IFERROR(VLOOKUP(B53,'CG-&gt; CE'!K:K,1,FALSE),"Attention voir onglet CG-&gt;CE"),"")</f>
        <v/>
      </c>
      <c r="V53" t="str">
        <f>IF(LEFT(U53,1)="A",'Messages d''erreur'!B$4,"")</f>
        <v/>
      </c>
      <c r="W53" t="str">
        <f>IF(IFERROR(VALUE(F53),0)&gt;0,IF(IFERROR(SEARCH("-",A53,1),0)&gt;0,IFERROR(VLOOKUP(F53,'Liste CG'!A:A,1,FALSE),"Attention erreur pas de CG")),"")</f>
        <v/>
      </c>
      <c r="X53" t="str">
        <f>IF(LEFT(W53,1)="A",'Messages d''erreur'!B$5,"")</f>
        <v/>
      </c>
      <c r="Y53" t="e">
        <f>VLOOKUP(A53,'CEcpas-&gt;NvCode'!A:C,3,FALSE)</f>
        <v>#N/A</v>
      </c>
      <c r="Z53" t="str">
        <f>IF(IFERROR(SEARCH("-",A53,1),0) &gt; 0, IFERROR(VLOOKUP(A53,'mapping Commune'!A:I,9,FALSE),"ATTENTION mapping Inexistant"),"")</f>
        <v/>
      </c>
      <c r="AA53" s="10" t="str">
        <f>IF(LEFT(Z53,2)="At",'Messages d''erreur'!B$6,"")</f>
        <v/>
      </c>
    </row>
    <row r="54" spans="1:27" ht="21" customHeight="1" x14ac:dyDescent="0.35">
      <c r="A54" s="137">
        <v>10</v>
      </c>
      <c r="B54" s="301" t="str">
        <f t="shared" si="2"/>
        <v>1010</v>
      </c>
      <c r="C54" s="25" t="s">
        <v>64</v>
      </c>
      <c r="D54" s="109" t="s">
        <v>5089</v>
      </c>
      <c r="G54" s="276"/>
      <c r="H54" s="34" t="str">
        <f>IF(IFERROR(SEARCH("-",A54,1),0) &gt; 0, IFERROR(VLOOKUP(F54,'Liste CG'!A:A,1,FALSE),"ATTENTION CG Inexistant"),"")</f>
        <v/>
      </c>
      <c r="L54" s="2"/>
      <c r="U54" t="str">
        <f>IF(IFERROR(SEARCH("-",A54,1),0)&gt;0,IFERROR(VLOOKUP(B54,'CG-&gt; CE'!K:K,1,FALSE),"Attention voir onglet CG-&gt;CE"),"")</f>
        <v/>
      </c>
      <c r="V54" t="str">
        <f>IF(LEFT(U54,1)="A",'Messages d''erreur'!B$4,"")</f>
        <v/>
      </c>
      <c r="W54" t="str">
        <f>IF(IFERROR(VALUE(F54),0)&gt;0,IF(IFERROR(SEARCH("-",A54,1),0)&gt;0,IFERROR(VLOOKUP(F54,'Liste CG'!A:A,1,FALSE),"Attention erreur pas de CG")),"")</f>
        <v/>
      </c>
      <c r="X54" t="str">
        <f>IF(LEFT(W54,1)="A",'Messages d''erreur'!B$5,"")</f>
        <v/>
      </c>
      <c r="Y54" t="e">
        <f>VLOOKUP(A54,'CEcpas-&gt;NvCode'!A:C,3,FALSE)</f>
        <v>#N/A</v>
      </c>
      <c r="Z54" t="str">
        <f>IF(IFERROR(SEARCH("-",A54,1),0) &gt; 0, IFERROR(VLOOKUP(A54,'mapping Commune'!A:I,9,FALSE),"ATTENTION mapping Inexistant"),"")</f>
        <v/>
      </c>
      <c r="AA54" s="10" t="str">
        <f>IF(LEFT(Z54,2)="At",'Messages d''erreur'!B$6,"")</f>
        <v/>
      </c>
    </row>
    <row r="55" spans="1:27" ht="21" customHeight="1" x14ac:dyDescent="0.35">
      <c r="A55" s="138"/>
      <c r="B55" s="301" t="str">
        <f t="shared" si="2"/>
        <v/>
      </c>
      <c r="C55" s="25"/>
      <c r="D55" s="109" t="s">
        <v>5089</v>
      </c>
      <c r="G55" s="276"/>
      <c r="H55" s="34" t="str">
        <f>IF(IFERROR(SEARCH("-",A55,1),0) &gt; 0, IFERROR(VLOOKUP(F55,'Liste CG'!A:A,1,FALSE),"ATTENTION CG Inexistant"),"")</f>
        <v/>
      </c>
      <c r="L55" s="2"/>
      <c r="U55" t="str">
        <f>IF(IFERROR(SEARCH("-",A55,1),0)&gt;0,IFERROR(VLOOKUP(B55,'CG-&gt; CE'!K:K,1,FALSE),"Attention voir onglet CG-&gt;CE"),"")</f>
        <v/>
      </c>
      <c r="V55" t="str">
        <f>IF(LEFT(U55,1)="A",'Messages d''erreur'!B$4,"")</f>
        <v/>
      </c>
      <c r="W55" t="str">
        <f>IF(IFERROR(VALUE(F55),0)&gt;0,IF(IFERROR(SEARCH("-",A55,1),0)&gt;0,IFERROR(VLOOKUP(F55,'Liste CG'!A:A,1,FALSE),"Attention erreur pas de CG")),"")</f>
        <v/>
      </c>
      <c r="X55" t="str">
        <f>IF(LEFT(W55,1)="A",'Messages d''erreur'!B$5,"")</f>
        <v/>
      </c>
      <c r="Y55" t="e">
        <f>VLOOKUP(A55,'CEcpas-&gt;NvCode'!A:C,3,FALSE)</f>
        <v>#N/A</v>
      </c>
      <c r="Z55" t="str">
        <f>IF(IFERROR(SEARCH("-",A55,1),0) &gt; 0, IFERROR(VLOOKUP(A55,'mapping Commune'!A:I,9,FALSE),"ATTENTION mapping Inexistant"),"")</f>
        <v/>
      </c>
      <c r="AA55" s="10" t="str">
        <f>IF(LEFT(Z55,2)="At",'Messages d''erreur'!B$6,"")</f>
        <v/>
      </c>
    </row>
    <row r="56" spans="1:27" ht="21" customHeight="1" x14ac:dyDescent="0.35">
      <c r="A56" s="31" t="s">
        <v>52</v>
      </c>
      <c r="B56" s="301" t="str">
        <f t="shared" si="2"/>
        <v>Codode</v>
      </c>
      <c r="C56" s="27" t="s">
        <v>53</v>
      </c>
      <c r="D56" s="32" t="s">
        <v>54</v>
      </c>
      <c r="E56" s="32" t="s">
        <v>55</v>
      </c>
      <c r="F56" s="280" t="s">
        <v>56</v>
      </c>
      <c r="G56" s="278" t="s">
        <v>57</v>
      </c>
      <c r="H56" s="34" t="str">
        <f>IF(IFERROR(SEARCH("-",A56,1),0) &gt; 0, IFERROR(VLOOKUP(F56,'Liste CG'!A:A,1,FALSE),"ATTENTION CG Inexistant"),"")</f>
        <v/>
      </c>
      <c r="L56" s="2"/>
      <c r="U56" t="str">
        <f>IF(IFERROR(SEARCH("-",A56,1),0)&gt;0,IFERROR(VLOOKUP(B56,'CG-&gt; CE'!K:K,1,FALSE),"Attention voir onglet CG-&gt;CE"),"")</f>
        <v/>
      </c>
      <c r="V56" t="str">
        <f>IF(LEFT(U56,1)="A",'Messages d''erreur'!B$4,"")</f>
        <v/>
      </c>
      <c r="W56" t="str">
        <f>IF(IFERROR(VALUE(F56),0)&gt;0,IF(IFERROR(SEARCH("-",A56,1),0)&gt;0,IFERROR(VLOOKUP(F56,'Liste CG'!A:A,1,FALSE),"Attention erreur pas de CG")),"")</f>
        <v/>
      </c>
      <c r="X56" t="str">
        <f>IF(LEFT(W56,1)="A",'Messages d''erreur'!B$5,"")</f>
        <v/>
      </c>
      <c r="Y56" t="e">
        <f>VLOOKUP(A56,'CEcpas-&gt;NvCode'!A:C,3,FALSE)</f>
        <v>#N/A</v>
      </c>
      <c r="Z56" t="str">
        <f>IF(IFERROR(SEARCH("-",A56,1),0) &gt; 0, IFERROR(VLOOKUP(A56,'mapping Commune'!A:I,9,FALSE),"ATTENTION mapping Inexistant"),"")</f>
        <v/>
      </c>
      <c r="AA56" s="10" t="str">
        <f>IF(LEFT(Z56,2)="At",'Messages d''erreur'!B$6,"")</f>
        <v/>
      </c>
    </row>
    <row r="57" spans="1:27" ht="21" customHeight="1" x14ac:dyDescent="0.35">
      <c r="A57" s="135" t="s">
        <v>65</v>
      </c>
      <c r="B57" s="301" t="str">
        <f t="shared" si="2"/>
        <v>106-01</v>
      </c>
      <c r="C57" s="23" t="s">
        <v>66</v>
      </c>
      <c r="D57" s="34" t="s">
        <v>59</v>
      </c>
      <c r="E57" s="34" t="s">
        <v>60</v>
      </c>
      <c r="F57" s="309">
        <v>77100</v>
      </c>
      <c r="G57" s="276">
        <v>60</v>
      </c>
      <c r="H57" s="34">
        <f>IF(IFERROR(SEARCH("-",A57,1),0) &gt; 0, IFERROR(VLOOKUP(F57,'Liste CG'!A:A,1,FALSE),"ATTENTION CG Inexistant"),"")</f>
        <v>77100</v>
      </c>
      <c r="L57" s="2"/>
      <c r="U57" t="str">
        <f>IF(IFERROR(SEARCH("-",A57,1),0)&gt;0,IFERROR(VLOOKUP(B57,'CG-&gt; CE'!K:K,1,FALSE),"Attention voir onglet CG-&gt;CE"),"")</f>
        <v>106-01</v>
      </c>
      <c r="V57" t="str">
        <f>IF(LEFT(U57,1)="A",'Messages d''erreur'!B$4,"")</f>
        <v/>
      </c>
      <c r="W57">
        <f>IF(IFERROR(VALUE(F57),0)&gt;0,IF(IFERROR(SEARCH("-",A57,1),0)&gt;0,IFERROR(VLOOKUP(F57,'Liste CG'!A:A,1,FALSE),"Attention erreur pas de CG")),"")</f>
        <v>77100</v>
      </c>
      <c r="X57" t="str">
        <f>IF(LEFT(W57,1)="A",'Messages d''erreur'!B$5,"")</f>
        <v/>
      </c>
      <c r="Y57">
        <f>VLOOKUP(A57,'CEcpas-&gt;NvCode'!A:C,3,FALSE)</f>
        <v>0</v>
      </c>
      <c r="Z57" t="str">
        <f>IF(IFERROR(SEARCH("-",A57,1),0) &gt; 0, IFERROR(VLOOKUP(A57,'mapping Commune'!A:I,9,FALSE),"ATTENTION mapping Inexistant"),"")</f>
        <v>106-01</v>
      </c>
      <c r="AA57" s="10" t="str">
        <f>IF(LEFT(Z57,2)="At",'Messages d''erreur'!B$6,"")</f>
        <v/>
      </c>
    </row>
    <row r="58" spans="1:27" ht="21" customHeight="1" x14ac:dyDescent="0.35">
      <c r="A58" s="136" t="s">
        <v>67</v>
      </c>
      <c r="B58" s="301" t="str">
        <f t="shared" si="2"/>
        <v>106-02</v>
      </c>
      <c r="C58" s="24" t="s">
        <v>68</v>
      </c>
      <c r="D58" s="110" t="s">
        <v>59</v>
      </c>
      <c r="E58" s="110" t="s">
        <v>60</v>
      </c>
      <c r="F58" s="309">
        <v>77101</v>
      </c>
      <c r="G58" s="279">
        <v>60</v>
      </c>
      <c r="H58" s="34">
        <f>IF(IFERROR(SEARCH("-",A58,1),0) &gt; 0, IFERROR(VLOOKUP(F58,'Liste CG'!A:A,1,FALSE),"ATTENTION CG Inexistant"),"")</f>
        <v>77101</v>
      </c>
      <c r="L58" s="2"/>
      <c r="U58" t="str">
        <f>IF(IFERROR(SEARCH("-",A58,1),0)&gt;0,IFERROR(VLOOKUP(B58,'CG-&gt; CE'!K:K,1,FALSE),"Attention voir onglet CG-&gt;CE"),"")</f>
        <v>106-02</v>
      </c>
      <c r="V58" t="str">
        <f>IF(LEFT(U58,1)="A",'Messages d''erreur'!B$4,"")</f>
        <v/>
      </c>
      <c r="W58">
        <f>IF(IFERROR(VALUE(F58),0)&gt;0,IF(IFERROR(SEARCH("-",A58,1),0)&gt;0,IFERROR(VLOOKUP(F58,'Liste CG'!A:A,1,FALSE),"Attention erreur pas de CG")),"")</f>
        <v>77101</v>
      </c>
      <c r="X58" t="str">
        <f>IF(LEFT(W58,1)="A",'Messages d''erreur'!B$5,"")</f>
        <v/>
      </c>
      <c r="Y58">
        <f>VLOOKUP(A58,'CEcpas-&gt;NvCode'!A:C,3,FALSE)</f>
        <v>0</v>
      </c>
      <c r="Z58" t="str">
        <f>IF(IFERROR(SEARCH("-",A58,1),0) &gt; 0, IFERROR(VLOOKUP(A58,'mapping Commune'!A:I,9,FALSE),"ATTENTION mapping Inexistant"),"")</f>
        <v>106-02</v>
      </c>
      <c r="AA58" s="10" t="str">
        <f>IF(LEFT(Z58,2)="At",'Messages d''erreur'!B$6,"")</f>
        <v/>
      </c>
    </row>
    <row r="59" spans="1:27" ht="21" customHeight="1" x14ac:dyDescent="0.35">
      <c r="A59" s="133"/>
      <c r="B59" s="301" t="str">
        <f t="shared" si="2"/>
        <v/>
      </c>
      <c r="D59" s="109" t="s">
        <v>5089</v>
      </c>
      <c r="G59" s="276"/>
      <c r="H59" s="34" t="str">
        <f>IF(IFERROR(SEARCH("-",A59,1),0) &gt; 0, IFERROR(VLOOKUP(F59,'Liste CG'!A:A,1,FALSE),"ATTENTION CG Inexistant"),"")</f>
        <v/>
      </c>
      <c r="L59" s="2"/>
      <c r="U59" t="str">
        <f>IF(IFERROR(SEARCH("-",A59,1),0)&gt;0,IFERROR(VLOOKUP(B59,'CG-&gt; CE'!K:K,1,FALSE),"Attention voir onglet CG-&gt;CE"),"")</f>
        <v/>
      </c>
      <c r="V59" t="str">
        <f>IF(LEFT(U59,1)="A",'Messages d''erreur'!B$4,"")</f>
        <v/>
      </c>
      <c r="W59" t="str">
        <f>IF(IFERROR(VALUE(F59),0)&gt;0,IF(IFERROR(SEARCH("-",A59,1),0)&gt;0,IFERROR(VLOOKUP(F59,'Liste CG'!A:A,1,FALSE),"Attention erreur pas de CG")),"")</f>
        <v/>
      </c>
      <c r="X59" t="str">
        <f>IF(LEFT(W59,1)="A",'Messages d''erreur'!B$5,"")</f>
        <v/>
      </c>
      <c r="Y59" t="e">
        <f>VLOOKUP(A59,'CEcpas-&gt;NvCode'!A:C,3,FALSE)</f>
        <v>#N/A</v>
      </c>
      <c r="Z59" t="str">
        <f>IF(IFERROR(SEARCH("-",A59,1),0) &gt; 0, IFERROR(VLOOKUP(A59,'mapping Commune'!A:I,9,FALSE),"ATTENTION mapping Inexistant"),"")</f>
        <v/>
      </c>
      <c r="AA59" s="10" t="str">
        <f>IF(LEFT(Z59,2)="At",'Messages d''erreur'!B$6,"")</f>
        <v/>
      </c>
    </row>
    <row r="60" spans="1:27" ht="21" customHeight="1" x14ac:dyDescent="0.35">
      <c r="A60" s="137">
        <v>11</v>
      </c>
      <c r="B60" s="301" t="str">
        <f t="shared" si="2"/>
        <v>1111</v>
      </c>
      <c r="C60" s="25" t="s">
        <v>69</v>
      </c>
      <c r="D60" s="109" t="s">
        <v>5089</v>
      </c>
      <c r="G60" s="276"/>
      <c r="H60" s="34" t="str">
        <f>IF(IFERROR(SEARCH("-",A60,1),0) &gt; 0, IFERROR(VLOOKUP(F60,'Liste CG'!A:A,1,FALSE),"ATTENTION CG Inexistant"),"")</f>
        <v/>
      </c>
      <c r="L60" s="9"/>
      <c r="U60" t="str">
        <f>IF(IFERROR(SEARCH("-",A60,1),0)&gt;0,IFERROR(VLOOKUP(B60,'CG-&gt; CE'!K:K,1,FALSE),"Attention voir onglet CG-&gt;CE"),"")</f>
        <v/>
      </c>
      <c r="V60" t="str">
        <f>IF(LEFT(U60,1)="A",'Messages d''erreur'!B$4,"")</f>
        <v/>
      </c>
      <c r="W60" t="str">
        <f>IF(IFERROR(VALUE(F60),0)&gt;0,IF(IFERROR(SEARCH("-",A60,1),0)&gt;0,IFERROR(VLOOKUP(F60,'Liste CG'!A:A,1,FALSE),"Attention erreur pas de CG")),"")</f>
        <v/>
      </c>
      <c r="X60" t="str">
        <f>IF(LEFT(W60,1)="A",'Messages d''erreur'!B$5,"")</f>
        <v/>
      </c>
      <c r="Y60" t="e">
        <f>VLOOKUP(A60,'CEcpas-&gt;NvCode'!A:C,3,FALSE)</f>
        <v>#N/A</v>
      </c>
      <c r="Z60" t="str">
        <f>IF(IFERROR(SEARCH("-",A60,1),0) &gt; 0, IFERROR(VLOOKUP(A60,'mapping Commune'!A:I,9,FALSE),"ATTENTION mapping Inexistant"),"")</f>
        <v/>
      </c>
      <c r="AA60" s="10" t="str">
        <f>IF(LEFT(Z60,2)="At",'Messages d''erreur'!B$6,"")</f>
        <v/>
      </c>
    </row>
    <row r="61" spans="1:27" ht="21" customHeight="1" x14ac:dyDescent="0.35">
      <c r="A61" s="138"/>
      <c r="B61" s="301" t="str">
        <f t="shared" si="2"/>
        <v/>
      </c>
      <c r="C61" s="25"/>
      <c r="D61" s="109" t="s">
        <v>5089</v>
      </c>
      <c r="G61" s="276"/>
      <c r="H61" s="34" t="str">
        <f>IF(IFERROR(SEARCH("-",A61,1),0) &gt; 0, IFERROR(VLOOKUP(F61,'Liste CG'!A:A,1,FALSE),"ATTENTION CG Inexistant"),"")</f>
        <v/>
      </c>
      <c r="L61" s="2"/>
      <c r="U61" t="str">
        <f>IF(IFERROR(SEARCH("-",A61,1),0)&gt;0,IFERROR(VLOOKUP(B61,'CG-&gt; CE'!K:K,1,FALSE),"Attention voir onglet CG-&gt;CE"),"")</f>
        <v/>
      </c>
      <c r="V61" t="str">
        <f>IF(LEFT(U61,1)="A",'Messages d''erreur'!B$4,"")</f>
        <v/>
      </c>
      <c r="W61" t="str">
        <f>IF(IFERROR(VALUE(F61),0)&gt;0,IF(IFERROR(SEARCH("-",A61,1),0)&gt;0,IFERROR(VLOOKUP(F61,'Liste CG'!A:A,1,FALSE),"Attention erreur pas de CG")),"")</f>
        <v/>
      </c>
      <c r="X61" t="str">
        <f>IF(LEFT(W61,1)="A",'Messages d''erreur'!B$5,"")</f>
        <v/>
      </c>
      <c r="Y61" t="e">
        <f>VLOOKUP(A61,'CEcpas-&gt;NvCode'!A:C,3,FALSE)</f>
        <v>#N/A</v>
      </c>
      <c r="Z61" t="str">
        <f>IF(IFERROR(SEARCH("-",A61,1),0) &gt; 0, IFERROR(VLOOKUP(A61,'mapping Commune'!A:I,9,FALSE),"ATTENTION mapping Inexistant"),"")</f>
        <v/>
      </c>
      <c r="AA61" s="10" t="str">
        <f>IF(LEFT(Z61,2)="At",'Messages d''erreur'!B$6,"")</f>
        <v/>
      </c>
    </row>
    <row r="62" spans="1:27" ht="21" customHeight="1" x14ac:dyDescent="0.35">
      <c r="A62" s="139">
        <v>111</v>
      </c>
      <c r="B62" s="301" t="str">
        <f t="shared" si="2"/>
        <v>111111</v>
      </c>
      <c r="C62" s="26" t="s">
        <v>70</v>
      </c>
      <c r="D62" s="109" t="s">
        <v>5089</v>
      </c>
      <c r="G62" s="276"/>
      <c r="H62" s="34" t="str">
        <f>IF(IFERROR(SEARCH("-",A62,1),0) &gt; 0, IFERROR(VLOOKUP(F62,'Liste CG'!A:A,1,FALSE),"ATTENTION CG Inexistant"),"")</f>
        <v/>
      </c>
      <c r="L62" s="2"/>
      <c r="U62" t="str">
        <f>IF(IFERROR(SEARCH("-",A62,1),0)&gt;0,IFERROR(VLOOKUP(B62,'CG-&gt; CE'!K:K,1,FALSE),"Attention voir onglet CG-&gt;CE"),"")</f>
        <v/>
      </c>
      <c r="V62" t="str">
        <f>IF(LEFT(U62,1)="A",'Messages d''erreur'!B$4,"")</f>
        <v/>
      </c>
      <c r="W62" t="str">
        <f>IF(IFERROR(VALUE(F62),0)&gt;0,IF(IFERROR(SEARCH("-",A62,1),0)&gt;0,IFERROR(VLOOKUP(F62,'Liste CG'!A:A,1,FALSE),"Attention erreur pas de CG")),"")</f>
        <v/>
      </c>
      <c r="X62" t="str">
        <f>IF(LEFT(W62,1)="A",'Messages d''erreur'!B$5,"")</f>
        <v/>
      </c>
      <c r="Y62" t="e">
        <f>VLOOKUP(A62,'CEcpas-&gt;NvCode'!A:C,3,FALSE)</f>
        <v>#N/A</v>
      </c>
      <c r="Z62" t="str">
        <f>IF(IFERROR(SEARCH("-",A62,1),0) &gt; 0, IFERROR(VLOOKUP(A62,'mapping Commune'!A:I,9,FALSE),"ATTENTION mapping Inexistant"),"")</f>
        <v/>
      </c>
      <c r="AA62" s="10" t="str">
        <f>IF(LEFT(Z62,2)="At",'Messages d''erreur'!B$6,"")</f>
        <v/>
      </c>
    </row>
    <row r="63" spans="1:27" ht="21" customHeight="1" x14ac:dyDescent="0.35">
      <c r="A63" s="138"/>
      <c r="B63" s="301" t="str">
        <f t="shared" si="2"/>
        <v/>
      </c>
      <c r="C63" s="25"/>
      <c r="D63" s="109" t="s">
        <v>5089</v>
      </c>
      <c r="G63" s="276"/>
      <c r="H63" s="34" t="str">
        <f>IF(IFERROR(SEARCH("-",A63,1),0) &gt; 0, IFERROR(VLOOKUP(F63,'Liste CG'!A:A,1,FALSE),"ATTENTION CG Inexistant"),"")</f>
        <v/>
      </c>
      <c r="L63" s="2"/>
      <c r="U63" t="str">
        <f>IF(IFERROR(SEARCH("-",A63,1),0)&gt;0,IFERROR(VLOOKUP(B63,'CG-&gt; CE'!K:K,1,FALSE),"Attention voir onglet CG-&gt;CE"),"")</f>
        <v/>
      </c>
      <c r="V63" t="str">
        <f>IF(LEFT(U63,1)="A",'Messages d''erreur'!B$4,"")</f>
        <v/>
      </c>
      <c r="W63" t="str">
        <f>IF(IFERROR(VALUE(F63),0)&gt;0,IF(IFERROR(SEARCH("-",A63,1),0)&gt;0,IFERROR(VLOOKUP(F63,'Liste CG'!A:A,1,FALSE),"Attention erreur pas de CG")),"")</f>
        <v/>
      </c>
      <c r="X63" t="str">
        <f>IF(LEFT(W63,1)="A",'Messages d''erreur'!B$5,"")</f>
        <v/>
      </c>
      <c r="Y63" t="e">
        <f>VLOOKUP(A63,'CEcpas-&gt;NvCode'!A:C,3,FALSE)</f>
        <v>#N/A</v>
      </c>
      <c r="Z63" t="str">
        <f>IF(IFERROR(SEARCH("-",A63,1),0) &gt; 0, IFERROR(VLOOKUP(A63,'mapping Commune'!A:I,9,FALSE),"ATTENTION mapping Inexistant"),"")</f>
        <v/>
      </c>
      <c r="AA63" s="10" t="str">
        <f>IF(LEFT(Z63,2)="At",'Messages d''erreur'!B$6,"")</f>
        <v/>
      </c>
    </row>
    <row r="64" spans="1:27" ht="21" customHeight="1" x14ac:dyDescent="0.35">
      <c r="A64" s="31" t="s">
        <v>52</v>
      </c>
      <c r="B64" s="437" t="str">
        <f t="shared" si="2"/>
        <v>Codode</v>
      </c>
      <c r="C64" s="27" t="s">
        <v>53</v>
      </c>
      <c r="D64" s="32" t="s">
        <v>54</v>
      </c>
      <c r="E64" s="32" t="s">
        <v>55</v>
      </c>
      <c r="F64" s="280" t="s">
        <v>56</v>
      </c>
      <c r="G64" s="278" t="s">
        <v>57</v>
      </c>
      <c r="H64" s="34" t="str">
        <f>IF(IFERROR(SEARCH("-",A64,1),0) &gt; 0, IFERROR(VLOOKUP(F64,'Liste CG'!A:A,1,FALSE),"ATTENTION CG Inexistant"),"")</f>
        <v/>
      </c>
      <c r="L64" s="2"/>
      <c r="U64" t="str">
        <f>IF(IFERROR(SEARCH("-",A64,1),0)&gt;0,IFERROR(VLOOKUP(B64,'CG-&gt; CE'!K:K,1,FALSE),"Attention voir onglet CG-&gt;CE"),"")</f>
        <v/>
      </c>
      <c r="V64" t="str">
        <f>IF(LEFT(U64,1)="A",'Messages d''erreur'!B$4,"")</f>
        <v/>
      </c>
      <c r="W64" t="str">
        <f>IF(IFERROR(VALUE(F64),0)&gt;0,IF(IFERROR(SEARCH("-",A64,1),0)&gt;0,IFERROR(VLOOKUP(F64,'Liste CG'!A:A,1,FALSE),"Attention erreur pas de CG")),"")</f>
        <v/>
      </c>
      <c r="X64" t="str">
        <f>IF(LEFT(W64,1)="A",'Messages d''erreur'!B$5,"")</f>
        <v/>
      </c>
      <c r="Y64" t="e">
        <f>VLOOKUP(A64,'CEcpas-&gt;NvCode'!A:C,3,FALSE)</f>
        <v>#N/A</v>
      </c>
      <c r="Z64" t="str">
        <f>IF(IFERROR(SEARCH("-",A64,1),0) &gt; 0, IFERROR(VLOOKUP(A64,'mapping Commune'!A:I,9,FALSE),"ATTENTION mapping Inexistant"),"")</f>
        <v/>
      </c>
      <c r="AA64" s="10" t="str">
        <f>IF(LEFT(Z64,2)="At",'Messages d''erreur'!B$6,"")</f>
        <v/>
      </c>
    </row>
    <row r="65" spans="1:27" ht="21" customHeight="1" x14ac:dyDescent="0.35">
      <c r="A65" s="33" t="s">
        <v>71</v>
      </c>
      <c r="B65" s="301" t="str">
        <f t="shared" si="2"/>
        <v>111-01</v>
      </c>
      <c r="C65" s="23" t="s">
        <v>72</v>
      </c>
      <c r="D65" s="34" t="s">
        <v>61</v>
      </c>
      <c r="E65" s="34" t="s">
        <v>60</v>
      </c>
      <c r="F65" s="273">
        <v>62001</v>
      </c>
      <c r="G65" s="276">
        <v>70</v>
      </c>
      <c r="H65" s="34">
        <f>IF(IFERROR(SEARCH("-",A65,1),0) &gt; 0, IFERROR(VLOOKUP(F65,'Liste CG'!A:A,1,FALSE),"ATTENTION CG Inexistant"),"")</f>
        <v>62001</v>
      </c>
      <c r="L65" s="2"/>
      <c r="U65" t="str">
        <f>IF(IFERROR(SEARCH("-",A65,1),0)&gt;0,IFERROR(VLOOKUP(B65,'CG-&gt; CE'!K:K,1,FALSE),"Attention voir onglet CG-&gt;CE"),"")</f>
        <v>111-01</v>
      </c>
      <c r="V65" t="str">
        <f>IF(LEFT(U65,1)="A",'Messages d''erreur'!B$4,"")</f>
        <v/>
      </c>
      <c r="W65">
        <f>IF(IFERROR(VALUE(F65),0)&gt;0,IF(IFERROR(SEARCH("-",A65,1),0)&gt;0,IFERROR(VLOOKUP(F65,'Liste CG'!A:A,1,FALSE),"Attention erreur pas de CG")),"")</f>
        <v>62001</v>
      </c>
      <c r="X65" t="str">
        <f>IF(LEFT(W65,1)="A",'Messages d''erreur'!B$5,"")</f>
        <v/>
      </c>
      <c r="Y65">
        <f>VLOOKUP(A65,'CEcpas-&gt;NvCode'!A:C,3,FALSE)</f>
        <v>0</v>
      </c>
      <c r="Z65" t="str">
        <f>IF(IFERROR(SEARCH("-",A65,1),0) &gt; 0, IFERROR(VLOOKUP(A65,'mapping Commune'!A:I,9,FALSE),"ATTENTION mapping Inexistant"),"")</f>
        <v>111-02</v>
      </c>
      <c r="AA65" s="10" t="str">
        <f>IF(LEFT(Z65,2)="At",'Messages d''erreur'!B$6,"")</f>
        <v/>
      </c>
    </row>
    <row r="66" spans="1:27" ht="21" customHeight="1" x14ac:dyDescent="0.35">
      <c r="A66" s="33" t="s">
        <v>73</v>
      </c>
      <c r="B66" s="301" t="str">
        <f t="shared" si="2"/>
        <v>111-02</v>
      </c>
      <c r="C66" s="23" t="s">
        <v>74</v>
      </c>
      <c r="D66" s="34" t="s">
        <v>61</v>
      </c>
      <c r="E66" s="34" t="s">
        <v>60</v>
      </c>
      <c r="F66" s="273">
        <v>62002</v>
      </c>
      <c r="G66" s="276">
        <v>70</v>
      </c>
      <c r="H66" s="34">
        <f>IF(IFERROR(SEARCH("-",A66,1),0) &gt; 0, IFERROR(VLOOKUP(F66,'Liste CG'!A:A,1,FALSE),"ATTENTION CG Inexistant"),"")</f>
        <v>62002</v>
      </c>
      <c r="L66" s="2"/>
      <c r="U66" t="str">
        <f>IF(IFERROR(SEARCH("-",A66,1),0)&gt;0,IFERROR(VLOOKUP(B66,'CG-&gt; CE'!K:K,1,FALSE),"Attention voir onglet CG-&gt;CE"),"")</f>
        <v>111-02</v>
      </c>
      <c r="V66" t="str">
        <f>IF(LEFT(U66,1)="A",'Messages d''erreur'!B$4,"")</f>
        <v/>
      </c>
      <c r="W66">
        <f>IF(IFERROR(VALUE(F66),0)&gt;0,IF(IFERROR(SEARCH("-",A66,1),0)&gt;0,IFERROR(VLOOKUP(F66,'Liste CG'!A:A,1,FALSE),"Attention erreur pas de CG")),"")</f>
        <v>62002</v>
      </c>
      <c r="X66" t="str">
        <f>IF(LEFT(W66,1)="A",'Messages d''erreur'!B$5,"")</f>
        <v/>
      </c>
      <c r="Y66">
        <f>VLOOKUP(A66,'CEcpas-&gt;NvCode'!A:C,3,FALSE)</f>
        <v>0</v>
      </c>
      <c r="Z66" t="str">
        <f>IF(IFERROR(SEARCH("-",A66,1),0) &gt; 0, IFERROR(VLOOKUP(A66,'mapping Commune'!A:I,9,FALSE),"ATTENTION mapping Inexistant"),"")</f>
        <v>111-04</v>
      </c>
      <c r="AA66" s="10" t="str">
        <f>IF(LEFT(Z66,2)="At",'Messages d''erreur'!B$6,"")</f>
        <v/>
      </c>
    </row>
    <row r="67" spans="1:27" ht="21" customHeight="1" x14ac:dyDescent="0.35">
      <c r="A67" s="33" t="s">
        <v>75</v>
      </c>
      <c r="B67" s="301" t="str">
        <f t="shared" si="2"/>
        <v>111-03</v>
      </c>
      <c r="C67" s="23" t="s">
        <v>76</v>
      </c>
      <c r="D67" s="34" t="s">
        <v>61</v>
      </c>
      <c r="E67" s="34" t="s">
        <v>60</v>
      </c>
      <c r="F67" s="273">
        <v>62003</v>
      </c>
      <c r="G67" s="276">
        <v>70</v>
      </c>
      <c r="H67" s="34">
        <f>IF(IFERROR(SEARCH("-",A67,1),0) &gt; 0, IFERROR(VLOOKUP(F67,'Liste CG'!A:A,1,FALSE),"ATTENTION CG Inexistant"),"")</f>
        <v>62003</v>
      </c>
      <c r="L67" s="2"/>
      <c r="U67" t="str">
        <f>IF(IFERROR(SEARCH("-",A67,1),0)&gt;0,IFERROR(VLOOKUP(B67,'CG-&gt; CE'!K:K,1,FALSE),"Attention voir onglet CG-&gt;CE"),"")</f>
        <v>111-03</v>
      </c>
      <c r="V67" t="str">
        <f>IF(LEFT(U67,1)="A",'Messages d''erreur'!B$4,"")</f>
        <v/>
      </c>
      <c r="W67">
        <f>IF(IFERROR(VALUE(F67),0)&gt;0,IF(IFERROR(SEARCH("-",A67,1),0)&gt;0,IFERROR(VLOOKUP(F67,'Liste CG'!A:A,1,FALSE),"Attention erreur pas de CG")),"")</f>
        <v>62003</v>
      </c>
      <c r="X67" t="str">
        <f>IF(LEFT(W67,1)="A",'Messages d''erreur'!B$5,"")</f>
        <v/>
      </c>
      <c r="Y67">
        <f>VLOOKUP(A67,'CEcpas-&gt;NvCode'!A:C,3,FALSE)</f>
        <v>0</v>
      </c>
      <c r="Z67" t="str">
        <f>IF(IFERROR(SEARCH("-",A67,1),0) &gt; 0, IFERROR(VLOOKUP(A67,'mapping Commune'!A:I,9,FALSE),"ATTENTION mapping Inexistant"),"")</f>
        <v>A ventiler en fonction de la catégorie du personnel</v>
      </c>
      <c r="AA67" s="10" t="str">
        <f>IF(LEFT(Z67,2)="At",'Messages d''erreur'!B$6,"")</f>
        <v/>
      </c>
    </row>
    <row r="68" spans="1:27" ht="21" customHeight="1" x14ac:dyDescent="0.35">
      <c r="A68" s="33" t="s">
        <v>77</v>
      </c>
      <c r="B68" s="301" t="str">
        <f t="shared" si="2"/>
        <v>111-04</v>
      </c>
      <c r="C68" s="23" t="s">
        <v>78</v>
      </c>
      <c r="D68" s="34" t="s">
        <v>61</v>
      </c>
      <c r="E68" s="34" t="s">
        <v>60</v>
      </c>
      <c r="F68" s="273">
        <v>62004</v>
      </c>
      <c r="G68" s="276">
        <v>70</v>
      </c>
      <c r="H68" s="34">
        <f>IF(IFERROR(SEARCH("-",A68,1),0) &gt; 0, IFERROR(VLOOKUP(F68,'Liste CG'!A:A,1,FALSE),"ATTENTION CG Inexistant"),"")</f>
        <v>62004</v>
      </c>
      <c r="I68" s="34"/>
      <c r="J68" s="34"/>
      <c r="L68" s="2"/>
      <c r="U68" t="str">
        <f>IF(IFERROR(SEARCH("-",A68,1),0)&gt;0,IFERROR(VLOOKUP(B68,'CG-&gt; CE'!K:K,1,FALSE),"Attention voir onglet CG-&gt;CE"),"")</f>
        <v>111-04</v>
      </c>
      <c r="V68" t="str">
        <f>IF(LEFT(U68,1)="A",'Messages d''erreur'!B$4,"")</f>
        <v/>
      </c>
      <c r="W68">
        <f>IF(IFERROR(VALUE(F68),0)&gt;0,IF(IFERROR(SEARCH("-",A68,1),0)&gt;0,IFERROR(VLOOKUP(F68,'Liste CG'!A:A,1,FALSE),"Attention erreur pas de CG")),"")</f>
        <v>62004</v>
      </c>
      <c r="X68" t="str">
        <f>IF(LEFT(W68,1)="A",'Messages d''erreur'!B$5,"")</f>
        <v/>
      </c>
      <c r="Y68">
        <f>VLOOKUP(A68,'CEcpas-&gt;NvCode'!A:C,3,FALSE)</f>
        <v>0</v>
      </c>
      <c r="Z68" t="str">
        <f>IF(IFERROR(SEARCH("-",A68,1),0) &gt; 0, IFERROR(VLOOKUP(A68,'mapping Commune'!A:I,9,FALSE),"ATTENTION mapping Inexistant"),"")</f>
        <v>111-01</v>
      </c>
      <c r="AA68" s="10" t="str">
        <f>IF(LEFT(Z68,2)="At",'Messages d''erreur'!B$6,"")</f>
        <v/>
      </c>
    </row>
    <row r="69" spans="1:27" ht="21" customHeight="1" x14ac:dyDescent="0.35">
      <c r="A69" s="33" t="s">
        <v>79</v>
      </c>
      <c r="B69" s="301" t="str">
        <f t="shared" si="2"/>
        <v>111-05</v>
      </c>
      <c r="C69" s="23" t="s">
        <v>80</v>
      </c>
      <c r="D69" s="34" t="s">
        <v>61</v>
      </c>
      <c r="E69" s="34" t="s">
        <v>60</v>
      </c>
      <c r="F69" s="273">
        <v>62005</v>
      </c>
      <c r="G69" s="276">
        <v>70</v>
      </c>
      <c r="H69" s="34">
        <f>IF(IFERROR(SEARCH("-",A69,1),0) &gt; 0, IFERROR(VLOOKUP(F69,'Liste CG'!A:A,1,FALSE),"ATTENTION CG Inexistant"),"")</f>
        <v>62005</v>
      </c>
      <c r="L69" s="2"/>
      <c r="U69" t="str">
        <f>IF(IFERROR(SEARCH("-",A69,1),0)&gt;0,IFERROR(VLOOKUP(B69,'CG-&gt; CE'!K:K,1,FALSE),"Attention voir onglet CG-&gt;CE"),"")</f>
        <v>111-05</v>
      </c>
      <c r="V69" t="str">
        <f>IF(LEFT(U69,1)="A",'Messages d''erreur'!B$4,"")</f>
        <v/>
      </c>
      <c r="W69">
        <f>IF(IFERROR(VALUE(F69),0)&gt;0,IF(IFERROR(SEARCH("-",A69,1),0)&gt;0,IFERROR(VLOOKUP(F69,'Liste CG'!A:A,1,FALSE),"Attention erreur pas de CG")),"")</f>
        <v>62005</v>
      </c>
      <c r="X69" t="str">
        <f>IF(LEFT(W69,1)="A",'Messages d''erreur'!B$5,"")</f>
        <v/>
      </c>
      <c r="Y69">
        <f>VLOOKUP(A69,'CEcpas-&gt;NvCode'!A:C,3,FALSE)</f>
        <v>0</v>
      </c>
      <c r="Z69" t="str">
        <f>IF(IFERROR(SEARCH("-",A69,1),0) &gt; 0, IFERROR(VLOOKUP(A69,'mapping Commune'!A:I,9,FALSE),"ATTENTION mapping Inexistant"),"")</f>
        <v>111-03</v>
      </c>
      <c r="AA69" s="10" t="str">
        <f>IF(LEFT(Z69,2)="At",'Messages d''erreur'!B$6,"")</f>
        <v/>
      </c>
    </row>
    <row r="70" spans="1:27" ht="21" customHeight="1" x14ac:dyDescent="0.35">
      <c r="A70" s="136" t="s">
        <v>81</v>
      </c>
      <c r="B70" s="301" t="str">
        <f t="shared" si="2"/>
        <v>111-06</v>
      </c>
      <c r="C70" s="24" t="s">
        <v>82</v>
      </c>
      <c r="D70" s="110" t="s">
        <v>61</v>
      </c>
      <c r="E70" s="110" t="s">
        <v>60</v>
      </c>
      <c r="F70" s="309">
        <v>62006</v>
      </c>
      <c r="G70" s="279">
        <v>70</v>
      </c>
      <c r="H70" s="34">
        <f>IF(IFERROR(SEARCH("-",A70,1),0) &gt; 0, IFERROR(VLOOKUP(F70,'Liste CG'!A:A,1,FALSE),"ATTENTION CG Inexistant"),"")</f>
        <v>62006</v>
      </c>
      <c r="L70" s="2"/>
      <c r="U70" t="str">
        <f>IF(IFERROR(SEARCH("-",A70,1),0)&gt;0,IFERROR(VLOOKUP(B70,'CG-&gt; CE'!K:K,1,FALSE),"Attention voir onglet CG-&gt;CE"),"")</f>
        <v>111-06</v>
      </c>
      <c r="V70" t="str">
        <f>IF(LEFT(U70,1)="A",'Messages d''erreur'!B$4,"")</f>
        <v/>
      </c>
      <c r="W70">
        <f>IF(IFERROR(VALUE(F70),0)&gt;0,IF(IFERROR(SEARCH("-",A70,1),0)&gt;0,IFERROR(VLOOKUP(F70,'Liste CG'!A:A,1,FALSE),"Attention erreur pas de CG")),"")</f>
        <v>62006</v>
      </c>
      <c r="X70" t="str">
        <f>IF(LEFT(W70,1)="A",'Messages d''erreur'!B$5,"")</f>
        <v/>
      </c>
      <c r="Y70" t="str">
        <f>VLOOKUP(A70,'CEcpas-&gt;NvCode'!A:C,3,FALSE)</f>
        <v>11100/16</v>
      </c>
      <c r="Z70" t="str">
        <f>IF(IFERROR(SEARCH("-",A70,1),0) &gt; 0, IFERROR(VLOOKUP(A70,'mapping Commune'!A:I,9,FALSE),"ATTENTION mapping Inexistant"),"")</f>
        <v>ATTENTION mapping Inexistant</v>
      </c>
      <c r="AA70" s="10" t="str">
        <f>IF(LEFT(Z70,2)="At",'Messages d''erreur'!B$6,"")</f>
        <v xml:space="preserve">Attention CE pas dans Mapping </v>
      </c>
    </row>
    <row r="71" spans="1:27" ht="21" customHeight="1" x14ac:dyDescent="0.35">
      <c r="A71" s="138"/>
      <c r="B71" s="301" t="str">
        <f t="shared" si="2"/>
        <v/>
      </c>
      <c r="C71" s="25"/>
      <c r="D71" s="109" t="s">
        <v>5089</v>
      </c>
      <c r="G71" s="276"/>
      <c r="H71" s="34" t="str">
        <f>IF(IFERROR(SEARCH("-",A71,1),0) &gt; 0, IFERROR(VLOOKUP(F71,'Liste CG'!A:A,1,FALSE),"ATTENTION CG Inexistant"),"")</f>
        <v/>
      </c>
      <c r="L71" s="2"/>
      <c r="U71" t="str">
        <f>IF(IFERROR(SEARCH("-",A71,1),0)&gt;0,IFERROR(VLOOKUP(B71,'CG-&gt; CE'!K:K,1,FALSE),"Attention voir onglet CG-&gt;CE"),"")</f>
        <v/>
      </c>
      <c r="V71" t="str">
        <f>IF(LEFT(U71,1)="A",'Messages d''erreur'!B$4,"")</f>
        <v/>
      </c>
      <c r="W71" t="str">
        <f>IF(IFERROR(VALUE(F71),0)&gt;0,IF(IFERROR(SEARCH("-",A71,1),0)&gt;0,IFERROR(VLOOKUP(F71,'Liste CG'!A:A,1,FALSE),"Attention erreur pas de CG")),"")</f>
        <v/>
      </c>
      <c r="X71" t="str">
        <f>IF(LEFT(W71,1)="A",'Messages d''erreur'!B$5,"")</f>
        <v/>
      </c>
      <c r="Y71" t="e">
        <f>VLOOKUP(A71,'CEcpas-&gt;NvCode'!A:C,3,FALSE)</f>
        <v>#N/A</v>
      </c>
      <c r="Z71" t="str">
        <f>IF(IFERROR(SEARCH("-",A71,1),0) &gt; 0, IFERROR(VLOOKUP(A71,'mapping Commune'!A:I,9,FALSE),"ATTENTION mapping Inexistant"),"")</f>
        <v/>
      </c>
      <c r="AA71" s="10" t="str">
        <f>IF(LEFT(Z71,2)="At",'Messages d''erreur'!B$6,"")</f>
        <v/>
      </c>
    </row>
    <row r="72" spans="1:27" ht="21" customHeight="1" x14ac:dyDescent="0.35">
      <c r="A72" s="139">
        <v>112</v>
      </c>
      <c r="B72" s="301" t="str">
        <f t="shared" si="2"/>
        <v>112112</v>
      </c>
      <c r="C72" s="26" t="s">
        <v>83</v>
      </c>
      <c r="D72" s="109" t="s">
        <v>5089</v>
      </c>
      <c r="G72" s="276"/>
      <c r="H72" s="34" t="str">
        <f>IF(IFERROR(SEARCH("-",A72,1),0) &gt; 0, IFERROR(VLOOKUP(F72,'Liste CG'!A:A,1,FALSE),"ATTENTION CG Inexistant"),"")</f>
        <v/>
      </c>
      <c r="L72" s="2"/>
      <c r="U72" t="str">
        <f>IF(IFERROR(SEARCH("-",A72,1),0)&gt;0,IFERROR(VLOOKUP(B72,'CG-&gt; CE'!K:K,1,FALSE),"Attention voir onglet CG-&gt;CE"),"")</f>
        <v/>
      </c>
      <c r="V72" t="str">
        <f>IF(LEFT(U72,1)="A",'Messages d''erreur'!B$4,"")</f>
        <v/>
      </c>
      <c r="W72" t="str">
        <f>IF(IFERROR(VALUE(F72),0)&gt;0,IF(IFERROR(SEARCH("-",A72,1),0)&gt;0,IFERROR(VLOOKUP(F72,'Liste CG'!A:A,1,FALSE),"Attention erreur pas de CG")),"")</f>
        <v/>
      </c>
      <c r="X72" t="str">
        <f>IF(LEFT(W72,1)="A",'Messages d''erreur'!B$5,"")</f>
        <v/>
      </c>
      <c r="Y72" t="e">
        <f>VLOOKUP(A72,'CEcpas-&gt;NvCode'!A:C,3,FALSE)</f>
        <v>#N/A</v>
      </c>
      <c r="Z72" t="str">
        <f>IF(IFERROR(SEARCH("-",A72,1),0) &gt; 0, IFERROR(VLOOKUP(A72,'mapping Commune'!A:I,9,FALSE),"ATTENTION mapping Inexistant"),"")</f>
        <v/>
      </c>
      <c r="AA72" s="10" t="str">
        <f>IF(LEFT(Z72,2)="At",'Messages d''erreur'!B$6,"")</f>
        <v/>
      </c>
    </row>
    <row r="73" spans="1:27" ht="21" customHeight="1" x14ac:dyDescent="0.35">
      <c r="A73" s="138"/>
      <c r="B73" s="301" t="str">
        <f t="shared" si="2"/>
        <v/>
      </c>
      <c r="C73" s="25"/>
      <c r="D73" s="109" t="s">
        <v>5089</v>
      </c>
      <c r="G73" s="276"/>
      <c r="H73" s="34" t="str">
        <f>IF(IFERROR(SEARCH("-",A73,1),0) &gt; 0, IFERROR(VLOOKUP(F73,'Liste CG'!A:A,1,FALSE),"ATTENTION CG Inexistant"),"")</f>
        <v/>
      </c>
      <c r="U73" t="str">
        <f>IF(IFERROR(SEARCH("-",A73,1),0)&gt;0,IFERROR(VLOOKUP(B73,'CG-&gt; CE'!K:K,1,FALSE),"Attention voir onglet CG-&gt;CE"),"")</f>
        <v/>
      </c>
      <c r="V73" t="str">
        <f>IF(LEFT(U73,1)="A",'Messages d''erreur'!B$4,"")</f>
        <v/>
      </c>
      <c r="W73" t="str">
        <f>IF(IFERROR(VALUE(F73),0)&gt;0,IF(IFERROR(SEARCH("-",A73,1),0)&gt;0,IFERROR(VLOOKUP(F73,'Liste CG'!A:A,1,FALSE),"Attention erreur pas de CG")),"")</f>
        <v/>
      </c>
      <c r="X73" t="str">
        <f>IF(LEFT(W73,1)="A",'Messages d''erreur'!B$5,"")</f>
        <v/>
      </c>
      <c r="Y73" t="e">
        <f>VLOOKUP(A73,'CEcpas-&gt;NvCode'!A:C,3,FALSE)</f>
        <v>#N/A</v>
      </c>
      <c r="Z73" t="str">
        <f>IF(IFERROR(SEARCH("-",A73,1),0) &gt; 0, IFERROR(VLOOKUP(A73,'mapping Commune'!A:I,9,FALSE),"ATTENTION mapping Inexistant"),"")</f>
        <v/>
      </c>
      <c r="AA73" s="10" t="str">
        <f>IF(LEFT(Z73,2)="At",'Messages d''erreur'!B$6,"")</f>
        <v/>
      </c>
    </row>
    <row r="74" spans="1:27" ht="21" customHeight="1" x14ac:dyDescent="0.35">
      <c r="A74" s="31" t="s">
        <v>52</v>
      </c>
      <c r="B74" s="301" t="str">
        <f t="shared" si="2"/>
        <v>Codode</v>
      </c>
      <c r="C74" s="27" t="s">
        <v>53</v>
      </c>
      <c r="D74" s="32" t="s">
        <v>54</v>
      </c>
      <c r="E74" s="32" t="s">
        <v>55</v>
      </c>
      <c r="F74" s="280" t="s">
        <v>56</v>
      </c>
      <c r="G74" s="278" t="s">
        <v>57</v>
      </c>
      <c r="H74" s="34" t="str">
        <f>IF(IFERROR(SEARCH("-",A74,1),0) &gt; 0, IFERROR(VLOOKUP(F74,'Liste CG'!A:A,1,FALSE),"ATTENTION CG Inexistant"),"")</f>
        <v/>
      </c>
      <c r="U74" t="str">
        <f>IF(IFERROR(SEARCH("-",A74,1),0)&gt;0,IFERROR(VLOOKUP(B74,'CG-&gt; CE'!K:K,1,FALSE),"Attention voir onglet CG-&gt;CE"),"")</f>
        <v/>
      </c>
      <c r="V74" t="str">
        <f>IF(LEFT(U74,1)="A",'Messages d''erreur'!B$4,"")</f>
        <v/>
      </c>
      <c r="W74" t="str">
        <f>IF(IFERROR(VALUE(F74),0)&gt;0,IF(IFERROR(SEARCH("-",A74,1),0)&gt;0,IFERROR(VLOOKUP(F74,'Liste CG'!A:A,1,FALSE),"Attention erreur pas de CG")),"")</f>
        <v/>
      </c>
      <c r="X74" t="str">
        <f>IF(LEFT(W74,1)="A",'Messages d''erreur'!B$5,"")</f>
        <v/>
      </c>
      <c r="Y74" t="e">
        <f>VLOOKUP(A74,'CEcpas-&gt;NvCode'!A:C,3,FALSE)</f>
        <v>#N/A</v>
      </c>
      <c r="Z74" t="str">
        <f>IF(IFERROR(SEARCH("-",A74,1),0) &gt; 0, IFERROR(VLOOKUP(A74,'mapping Commune'!A:I,9,FALSE),"ATTENTION mapping Inexistant"),"")</f>
        <v/>
      </c>
      <c r="AA74" s="10" t="str">
        <f>IF(LEFT(Z74,2)="At",'Messages d''erreur'!B$6,"")</f>
        <v/>
      </c>
    </row>
    <row r="75" spans="1:27" ht="21" customHeight="1" x14ac:dyDescent="0.35">
      <c r="A75" s="33" t="s">
        <v>84</v>
      </c>
      <c r="B75" s="301" t="str">
        <f t="shared" si="2"/>
        <v>112-01</v>
      </c>
      <c r="C75" s="23" t="s">
        <v>85</v>
      </c>
      <c r="D75" s="34" t="s">
        <v>61</v>
      </c>
      <c r="E75" s="34" t="s">
        <v>60</v>
      </c>
      <c r="F75" s="273">
        <v>62101</v>
      </c>
      <c r="G75" s="276">
        <v>70</v>
      </c>
      <c r="H75" s="34">
        <f>IF(IFERROR(SEARCH("-",A75,1),0) &gt; 0, IFERROR(VLOOKUP(F75,'Liste CG'!A:A,1,FALSE),"ATTENTION CG Inexistant"),"")</f>
        <v>62101</v>
      </c>
      <c r="U75" t="str">
        <f>IF(IFERROR(SEARCH("-",A75,1),0)&gt;0,IFERROR(VLOOKUP(B75,'CG-&gt; CE'!K:K,1,FALSE),"Attention voir onglet CG-&gt;CE"),"")</f>
        <v>112-01</v>
      </c>
      <c r="V75" t="str">
        <f>IF(LEFT(U75,1)="A",'Messages d''erreur'!B$4,"")</f>
        <v/>
      </c>
      <c r="W75">
        <f>IF(IFERROR(VALUE(F75),0)&gt;0,IF(IFERROR(SEARCH("-",A75,1),0)&gt;0,IFERROR(VLOOKUP(F75,'Liste CG'!A:A,1,FALSE),"Attention erreur pas de CG")),"")</f>
        <v>62101</v>
      </c>
      <c r="X75" t="str">
        <f>IF(LEFT(W75,1)="A",'Messages d''erreur'!B$5,"")</f>
        <v/>
      </c>
      <c r="Y75">
        <f>VLOOKUP(A75,'CEcpas-&gt;NvCode'!A:C,3,FALSE)</f>
        <v>0</v>
      </c>
      <c r="Z75" t="str">
        <f>IF(IFERROR(SEARCH("-",A75,1),0) &gt; 0, IFERROR(VLOOKUP(A75,'mapping Commune'!A:I,9,FALSE),"ATTENTION mapping Inexistant"),"")</f>
        <v>112-02</v>
      </c>
      <c r="AA75" s="10" t="str">
        <f>IF(LEFT(Z75,2)="At",'Messages d''erreur'!B$6,"")</f>
        <v/>
      </c>
    </row>
    <row r="76" spans="1:27" ht="21" customHeight="1" x14ac:dyDescent="0.35">
      <c r="A76" s="33" t="s">
        <v>86</v>
      </c>
      <c r="B76" s="301" t="str">
        <f t="shared" si="2"/>
        <v>112-02</v>
      </c>
      <c r="C76" s="23" t="s">
        <v>87</v>
      </c>
      <c r="D76" s="34" t="s">
        <v>61</v>
      </c>
      <c r="E76" s="34" t="s">
        <v>60</v>
      </c>
      <c r="F76" s="273">
        <v>62102</v>
      </c>
      <c r="G76" s="276">
        <v>70</v>
      </c>
      <c r="H76" s="34">
        <f>IF(IFERROR(SEARCH("-",A76,1),0) &gt; 0, IFERROR(VLOOKUP(F76,'Liste CG'!A:A,1,FALSE),"ATTENTION CG Inexistant"),"")</f>
        <v>62102</v>
      </c>
      <c r="U76" t="str">
        <f>IF(IFERROR(SEARCH("-",A76,1),0)&gt;0,IFERROR(VLOOKUP(B76,'CG-&gt; CE'!K:K,1,FALSE),"Attention voir onglet CG-&gt;CE"),"")</f>
        <v>112-02</v>
      </c>
      <c r="V76" t="str">
        <f>IF(LEFT(U76,1)="A",'Messages d''erreur'!B$4,"")</f>
        <v/>
      </c>
      <c r="W76">
        <f>IF(IFERROR(VALUE(F76),0)&gt;0,IF(IFERROR(SEARCH("-",A76,1),0)&gt;0,IFERROR(VLOOKUP(F76,'Liste CG'!A:A,1,FALSE),"Attention erreur pas de CG")),"")</f>
        <v>62102</v>
      </c>
      <c r="X76" t="str">
        <f>IF(LEFT(W76,1)="A",'Messages d''erreur'!B$5,"")</f>
        <v/>
      </c>
      <c r="Y76">
        <f>VLOOKUP(A76,'CEcpas-&gt;NvCode'!A:C,3,FALSE)</f>
        <v>0</v>
      </c>
      <c r="Z76" t="str">
        <f>IF(IFERROR(SEARCH("-",A76,1),0) &gt; 0, IFERROR(VLOOKUP(A76,'mapping Commune'!A:I,9,FALSE),"ATTENTION mapping Inexistant"),"")</f>
        <v>112-04</v>
      </c>
      <c r="AA76" s="10" t="str">
        <f>IF(LEFT(Z76,2)="At",'Messages d''erreur'!B$6,"")</f>
        <v/>
      </c>
    </row>
    <row r="77" spans="1:27" ht="21" customHeight="1" x14ac:dyDescent="0.35">
      <c r="A77" s="33" t="s">
        <v>88</v>
      </c>
      <c r="B77" s="301" t="str">
        <f t="shared" si="2"/>
        <v>112-03</v>
      </c>
      <c r="C77" s="23" t="s">
        <v>89</v>
      </c>
      <c r="D77" s="34" t="s">
        <v>61</v>
      </c>
      <c r="E77" s="34" t="s">
        <v>60</v>
      </c>
      <c r="F77" s="273">
        <v>62103</v>
      </c>
      <c r="G77" s="276">
        <v>70</v>
      </c>
      <c r="H77" s="34">
        <f>IF(IFERROR(SEARCH("-",A77,1),0) &gt; 0, IFERROR(VLOOKUP(F77,'Liste CG'!A:A,1,FALSE),"ATTENTION CG Inexistant"),"")</f>
        <v>62103</v>
      </c>
      <c r="U77" t="str">
        <f>IF(IFERROR(SEARCH("-",A77,1),0)&gt;0,IFERROR(VLOOKUP(B77,'CG-&gt; CE'!K:K,1,FALSE),"Attention voir onglet CG-&gt;CE"),"")</f>
        <v>112-03</v>
      </c>
      <c r="V77" t="str">
        <f>IF(LEFT(U77,1)="A",'Messages d''erreur'!B$4,"")</f>
        <v/>
      </c>
      <c r="W77">
        <f>IF(IFERROR(VALUE(F77),0)&gt;0,IF(IFERROR(SEARCH("-",A77,1),0)&gt;0,IFERROR(VLOOKUP(F77,'Liste CG'!A:A,1,FALSE),"Attention erreur pas de CG")),"")</f>
        <v>62103</v>
      </c>
      <c r="X77" t="str">
        <f>IF(LEFT(W77,1)="A",'Messages d''erreur'!B$5,"")</f>
        <v/>
      </c>
      <c r="Y77">
        <f>VLOOKUP(A77,'CEcpas-&gt;NvCode'!A:C,3,FALSE)</f>
        <v>0</v>
      </c>
      <c r="Z77" t="str">
        <f>IF(IFERROR(SEARCH("-",A77,1),0) &gt; 0, IFERROR(VLOOKUP(A77,'mapping Commune'!A:I,9,FALSE),"ATTENTION mapping Inexistant"),"")</f>
        <v>A ventiler en fonction de la catégorie du personnel</v>
      </c>
      <c r="AA77" s="10" t="str">
        <f>IF(LEFT(Z77,2)="At",'Messages d''erreur'!B$6,"")</f>
        <v/>
      </c>
    </row>
    <row r="78" spans="1:27" ht="21" customHeight="1" x14ac:dyDescent="0.35">
      <c r="A78" s="33" t="s">
        <v>90</v>
      </c>
      <c r="B78" s="301" t="str">
        <f t="shared" si="2"/>
        <v>112-04</v>
      </c>
      <c r="C78" s="23" t="s">
        <v>91</v>
      </c>
      <c r="D78" s="34" t="s">
        <v>61</v>
      </c>
      <c r="E78" s="34" t="s">
        <v>60</v>
      </c>
      <c r="F78" s="273">
        <v>62104</v>
      </c>
      <c r="G78" s="276">
        <v>70</v>
      </c>
      <c r="H78" s="34">
        <f>IF(IFERROR(SEARCH("-",A78,1),0) &gt; 0, IFERROR(VLOOKUP(F78,'Liste CG'!A:A,1,FALSE),"ATTENTION CG Inexistant"),"")</f>
        <v>62104</v>
      </c>
      <c r="U78" t="str">
        <f>IF(IFERROR(SEARCH("-",A78,1),0)&gt;0,IFERROR(VLOOKUP(B78,'CG-&gt; CE'!K:K,1,FALSE),"Attention voir onglet CG-&gt;CE"),"")</f>
        <v>112-04</v>
      </c>
      <c r="V78" t="str">
        <f>IF(LEFT(U78,1)="A",'Messages d''erreur'!B$4,"")</f>
        <v/>
      </c>
      <c r="W78">
        <f>IF(IFERROR(VALUE(F78),0)&gt;0,IF(IFERROR(SEARCH("-",A78,1),0)&gt;0,IFERROR(VLOOKUP(F78,'Liste CG'!A:A,1,FALSE),"Attention erreur pas de CG")),"")</f>
        <v>62104</v>
      </c>
      <c r="X78" t="str">
        <f>IF(LEFT(W78,1)="A",'Messages d''erreur'!B$5,"")</f>
        <v/>
      </c>
      <c r="Y78">
        <f>VLOOKUP(A78,'CEcpas-&gt;NvCode'!A:C,3,FALSE)</f>
        <v>0</v>
      </c>
      <c r="Z78" t="str">
        <f>IF(IFERROR(SEARCH("-",A78,1),0) &gt; 0, IFERROR(VLOOKUP(A78,'mapping Commune'!A:I,9,FALSE),"ATTENTION mapping Inexistant"),"")</f>
        <v>112-01</v>
      </c>
      <c r="AA78" s="10" t="str">
        <f>IF(LEFT(Z78,2)="At",'Messages d''erreur'!B$6,"")</f>
        <v/>
      </c>
    </row>
    <row r="79" spans="1:27" ht="21" customHeight="1" x14ac:dyDescent="0.35">
      <c r="A79" s="33" t="s">
        <v>92</v>
      </c>
      <c r="B79" s="301" t="str">
        <f t="shared" si="2"/>
        <v>112-06</v>
      </c>
      <c r="C79" s="23" t="s">
        <v>93</v>
      </c>
      <c r="D79" s="34" t="s">
        <v>61</v>
      </c>
      <c r="E79" s="34" t="s">
        <v>60</v>
      </c>
      <c r="F79" s="273">
        <v>62106</v>
      </c>
      <c r="G79" s="276">
        <v>70</v>
      </c>
      <c r="H79" s="34">
        <f>IF(IFERROR(SEARCH("-",A79,1),0) &gt; 0, IFERROR(VLOOKUP(F79,'Liste CG'!A:A,1,FALSE),"ATTENTION CG Inexistant"),"")</f>
        <v>62106</v>
      </c>
      <c r="U79" t="str">
        <f>IF(IFERROR(SEARCH("-",A79,1),0)&gt;0,IFERROR(VLOOKUP(B79,'CG-&gt; CE'!K:K,1,FALSE),"Attention voir onglet CG-&gt;CE"),"")</f>
        <v>112-06</v>
      </c>
      <c r="V79" t="str">
        <f>IF(LEFT(U79,1)="A",'Messages d''erreur'!B$4,"")</f>
        <v/>
      </c>
      <c r="W79">
        <f>IF(IFERROR(VALUE(F79),0)&gt;0,IF(IFERROR(SEARCH("-",A79,1),0)&gt;0,IFERROR(VLOOKUP(F79,'Liste CG'!A:A,1,FALSE),"Attention erreur pas de CG")),"")</f>
        <v>62106</v>
      </c>
      <c r="X79" t="str">
        <f>IF(LEFT(W79,1)="A",'Messages d''erreur'!B$5,"")</f>
        <v/>
      </c>
      <c r="Y79" t="str">
        <f>VLOOKUP(A79,'CEcpas-&gt;NvCode'!A:C,3,FALSE)</f>
        <v>11200/16</v>
      </c>
      <c r="Z79" t="str">
        <f>IF(IFERROR(SEARCH("-",A79,1),0) &gt; 0, IFERROR(VLOOKUP(A79,'mapping Commune'!A:I,9,FALSE),"ATTENTION mapping Inexistant"),"")</f>
        <v>ATTENTION mapping Inexistant</v>
      </c>
      <c r="AA79" s="10" t="str">
        <f>IF(LEFT(Z79,2)="At",'Messages d''erreur'!B$6,"")</f>
        <v xml:space="preserve">Attention CE pas dans Mapping </v>
      </c>
    </row>
    <row r="80" spans="1:27" ht="21" customHeight="1" x14ac:dyDescent="0.35">
      <c r="A80" s="136" t="s">
        <v>94</v>
      </c>
      <c r="B80" s="301" t="str">
        <f t="shared" si="2"/>
        <v>112-48</v>
      </c>
      <c r="C80" s="24" t="s">
        <v>95</v>
      </c>
      <c r="D80" s="110" t="s">
        <v>61</v>
      </c>
      <c r="E80" s="110" t="s">
        <v>60</v>
      </c>
      <c r="F80" s="309">
        <v>62129</v>
      </c>
      <c r="G80" s="279">
        <v>70</v>
      </c>
      <c r="H80" s="34">
        <f>IF(IFERROR(SEARCH("-",A80,1),0) &gt; 0, IFERROR(VLOOKUP(F80,'Liste CG'!A:A,1,FALSE),"ATTENTION CG Inexistant"),"")</f>
        <v>62129</v>
      </c>
      <c r="U80" t="str">
        <f>IF(IFERROR(SEARCH("-",A80,1),0)&gt;0,IFERROR(VLOOKUP(B80,'CG-&gt; CE'!K:K,1,FALSE),"Attention voir onglet CG-&gt;CE"),"")</f>
        <v>112-48</v>
      </c>
      <c r="V80" t="str">
        <f>IF(LEFT(U80,1)="A",'Messages d''erreur'!B$4,"")</f>
        <v/>
      </c>
      <c r="W80">
        <f>IF(IFERROR(VALUE(F80),0)&gt;0,IF(IFERROR(SEARCH("-",A80,1),0)&gt;0,IFERROR(VLOOKUP(F80,'Liste CG'!A:A,1,FALSE),"Attention erreur pas de CG")),"")</f>
        <v>62129</v>
      </c>
      <c r="X80" t="str">
        <f>IF(LEFT(W80,1)="A",'Messages d''erreur'!B$5,"")</f>
        <v/>
      </c>
      <c r="Y80" t="str">
        <f>VLOOKUP(A80,'CEcpas-&gt;NvCode'!A:C,3,FALSE)</f>
        <v>11200/00</v>
      </c>
      <c r="Z80" t="str">
        <f>IF(IFERROR(SEARCH("-",A80,1),0) &gt; 0, IFERROR(VLOOKUP(A80,'mapping Commune'!A:I,9,FALSE),"ATTENTION mapping Inexistant"),"")</f>
        <v>112-48</v>
      </c>
      <c r="AA80" s="10" t="str">
        <f>IF(LEFT(Z80,2)="At",'Messages d''erreur'!B$6,"")</f>
        <v/>
      </c>
    </row>
    <row r="81" spans="1:27" ht="21" customHeight="1" x14ac:dyDescent="0.35">
      <c r="A81" s="138"/>
      <c r="B81" s="301" t="str">
        <f t="shared" si="2"/>
        <v/>
      </c>
      <c r="C81" s="25"/>
      <c r="D81" s="109" t="s">
        <v>5089</v>
      </c>
      <c r="G81" s="276"/>
      <c r="H81" s="34" t="str">
        <f>IF(IFERROR(SEARCH("-",A81,1),0) &gt; 0, IFERROR(VLOOKUP(F81,'Liste CG'!A:A,1,FALSE),"ATTENTION CG Inexistant"),"")</f>
        <v/>
      </c>
      <c r="U81" t="str">
        <f>IF(IFERROR(SEARCH("-",A81,1),0)&gt;0,IFERROR(VLOOKUP(B81,'CG-&gt; CE'!K:K,1,FALSE),"Attention voir onglet CG-&gt;CE"),"")</f>
        <v/>
      </c>
      <c r="V81" t="str">
        <f>IF(LEFT(U81,1)="A",'Messages d''erreur'!B$4,"")</f>
        <v/>
      </c>
      <c r="W81" t="str">
        <f>IF(IFERROR(VALUE(F81),0)&gt;0,IF(IFERROR(SEARCH("-",A81,1),0)&gt;0,IFERROR(VLOOKUP(F81,'Liste CG'!A:A,1,FALSE),"Attention erreur pas de CG")),"")</f>
        <v/>
      </c>
      <c r="X81" t="str">
        <f>IF(LEFT(W81,1)="A",'Messages d''erreur'!B$5,"")</f>
        <v/>
      </c>
      <c r="Y81" t="e">
        <f>VLOOKUP(A81,'CEcpas-&gt;NvCode'!A:C,3,FALSE)</f>
        <v>#N/A</v>
      </c>
      <c r="Z81" t="str">
        <f>IF(IFERROR(SEARCH("-",A81,1),0) &gt; 0, IFERROR(VLOOKUP(A81,'mapping Commune'!A:I,9,FALSE),"ATTENTION mapping Inexistant"),"")</f>
        <v/>
      </c>
      <c r="AA81" s="10" t="str">
        <f>IF(LEFT(Z81,2)="At",'Messages d''erreur'!B$6,"")</f>
        <v/>
      </c>
    </row>
    <row r="82" spans="1:27" ht="21" customHeight="1" x14ac:dyDescent="0.35">
      <c r="A82" s="139">
        <v>113</v>
      </c>
      <c r="B82" s="301" t="str">
        <f t="shared" si="2"/>
        <v>113113</v>
      </c>
      <c r="C82" s="26" t="s">
        <v>96</v>
      </c>
      <c r="D82" s="109" t="s">
        <v>5089</v>
      </c>
      <c r="G82" s="276"/>
      <c r="H82" s="34" t="str">
        <f>IF(IFERROR(SEARCH("-",A82,1),0) &gt; 0, IFERROR(VLOOKUP(F82,'Liste CG'!A:A,1,FALSE),"ATTENTION CG Inexistant"),"")</f>
        <v/>
      </c>
      <c r="U82" t="str">
        <f>IF(IFERROR(SEARCH("-",A82,1),0)&gt;0,IFERROR(VLOOKUP(B82,'CG-&gt; CE'!K:K,1,FALSE),"Attention voir onglet CG-&gt;CE"),"")</f>
        <v/>
      </c>
      <c r="V82" t="str">
        <f>IF(LEFT(U82,1)="A",'Messages d''erreur'!B$4,"")</f>
        <v/>
      </c>
      <c r="W82" t="str">
        <f>IF(IFERROR(VALUE(F82),0)&gt;0,IF(IFERROR(SEARCH("-",A82,1),0)&gt;0,IFERROR(VLOOKUP(F82,'Liste CG'!A:A,1,FALSE),"Attention erreur pas de CG")),"")</f>
        <v/>
      </c>
      <c r="X82" t="str">
        <f>IF(LEFT(W82,1)="A",'Messages d''erreur'!B$5,"")</f>
        <v/>
      </c>
      <c r="Y82" t="e">
        <f>VLOOKUP(A82,'CEcpas-&gt;NvCode'!A:C,3,FALSE)</f>
        <v>#N/A</v>
      </c>
      <c r="Z82" t="str">
        <f>IF(IFERROR(SEARCH("-",A82,1),0) &gt; 0, IFERROR(VLOOKUP(A82,'mapping Commune'!A:I,9,FALSE),"ATTENTION mapping Inexistant"),"")</f>
        <v/>
      </c>
      <c r="AA82" s="10" t="str">
        <f>IF(LEFT(Z82,2)="At",'Messages d''erreur'!B$6,"")</f>
        <v/>
      </c>
    </row>
    <row r="83" spans="1:27" ht="21" customHeight="1" x14ac:dyDescent="0.35">
      <c r="A83" s="138"/>
      <c r="B83" s="301" t="str">
        <f t="shared" si="2"/>
        <v/>
      </c>
      <c r="C83" s="25"/>
      <c r="D83" s="109" t="s">
        <v>5089</v>
      </c>
      <c r="G83" s="276"/>
      <c r="H83" s="34" t="str">
        <f>IF(IFERROR(SEARCH("-",A83,1),0) &gt; 0, IFERROR(VLOOKUP(F83,'Liste CG'!A:A,1,FALSE),"ATTENTION CG Inexistant"),"")</f>
        <v/>
      </c>
      <c r="U83" t="str">
        <f>IF(IFERROR(SEARCH("-",A83,1),0)&gt;0,IFERROR(VLOOKUP(B83,'CG-&gt; CE'!K:K,1,FALSE),"Attention voir onglet CG-&gt;CE"),"")</f>
        <v/>
      </c>
      <c r="V83" t="str">
        <f>IF(LEFT(U83,1)="A",'Messages d''erreur'!B$4,"")</f>
        <v/>
      </c>
      <c r="W83" t="str">
        <f>IF(IFERROR(VALUE(F83),0)&gt;0,IF(IFERROR(SEARCH("-",A83,1),0)&gt;0,IFERROR(VLOOKUP(F83,'Liste CG'!A:A,1,FALSE),"Attention erreur pas de CG")),"")</f>
        <v/>
      </c>
      <c r="X83" t="str">
        <f>IF(LEFT(W83,1)="A",'Messages d''erreur'!B$5,"")</f>
        <v/>
      </c>
      <c r="Y83" t="e">
        <f>VLOOKUP(A83,'CEcpas-&gt;NvCode'!A:C,3,FALSE)</f>
        <v>#N/A</v>
      </c>
      <c r="Z83" t="str">
        <f>IF(IFERROR(SEARCH("-",A83,1),0) &gt; 0, IFERROR(VLOOKUP(A83,'mapping Commune'!A:I,9,FALSE),"ATTENTION mapping Inexistant"),"")</f>
        <v/>
      </c>
      <c r="AA83" s="10" t="str">
        <f>IF(LEFT(Z83,2)="At",'Messages d''erreur'!B$6,"")</f>
        <v/>
      </c>
    </row>
    <row r="84" spans="1:27" ht="21" customHeight="1" x14ac:dyDescent="0.35">
      <c r="A84" s="31" t="s">
        <v>52</v>
      </c>
      <c r="B84" s="301" t="str">
        <f t="shared" si="2"/>
        <v>Codode</v>
      </c>
      <c r="C84" s="27" t="s">
        <v>53</v>
      </c>
      <c r="D84" s="32" t="s">
        <v>54</v>
      </c>
      <c r="E84" s="32" t="s">
        <v>55</v>
      </c>
      <c r="F84" s="280" t="s">
        <v>56</v>
      </c>
      <c r="G84" s="278" t="s">
        <v>57</v>
      </c>
      <c r="H84" s="34" t="str">
        <f>IF(IFERROR(SEARCH("-",A84,1),0) &gt; 0, IFERROR(VLOOKUP(F84,'Liste CG'!A:A,1,FALSE),"ATTENTION CG Inexistant"),"")</f>
        <v/>
      </c>
      <c r="U84" t="str">
        <f>IF(IFERROR(SEARCH("-",A84,1),0)&gt;0,IFERROR(VLOOKUP(B84,'CG-&gt; CE'!K:K,1,FALSE),"Attention voir onglet CG-&gt;CE"),"")</f>
        <v/>
      </c>
      <c r="V84" t="str">
        <f>IF(LEFT(U84,1)="A",'Messages d''erreur'!B$4,"")</f>
        <v/>
      </c>
      <c r="W84" t="str">
        <f>IF(IFERROR(VALUE(F84),0)&gt;0,IF(IFERROR(SEARCH("-",A84,1),0)&gt;0,IFERROR(VLOOKUP(F84,'Liste CG'!A:A,1,FALSE),"Attention erreur pas de CG")),"")</f>
        <v/>
      </c>
      <c r="X84" t="str">
        <f>IF(LEFT(W84,1)="A",'Messages d''erreur'!B$5,"")</f>
        <v/>
      </c>
      <c r="Y84" t="e">
        <f>VLOOKUP(A84,'CEcpas-&gt;NvCode'!A:C,3,FALSE)</f>
        <v>#N/A</v>
      </c>
      <c r="Z84" t="str">
        <f>IF(IFERROR(SEARCH("-",A84,1),0) &gt; 0, IFERROR(VLOOKUP(A84,'mapping Commune'!A:I,9,FALSE),"ATTENTION mapping Inexistant"),"")</f>
        <v/>
      </c>
      <c r="AA84" s="10" t="str">
        <f>IF(LEFT(Z84,2)="At",'Messages d''erreur'!B$6,"")</f>
        <v/>
      </c>
    </row>
    <row r="85" spans="1:27" ht="21" customHeight="1" x14ac:dyDescent="0.35">
      <c r="A85" s="33" t="s">
        <v>97</v>
      </c>
      <c r="B85" s="301" t="str">
        <f t="shared" si="2"/>
        <v>113-01</v>
      </c>
      <c r="C85" s="23" t="s">
        <v>98</v>
      </c>
      <c r="D85" s="34" t="s">
        <v>61</v>
      </c>
      <c r="E85" s="34" t="s">
        <v>60</v>
      </c>
      <c r="F85" s="273">
        <v>62201</v>
      </c>
      <c r="G85" s="276">
        <v>70</v>
      </c>
      <c r="H85" s="34">
        <f>IF(IFERROR(SEARCH("-",A85,1),0) &gt; 0, IFERROR(VLOOKUP(F85,'Liste CG'!A:A,1,FALSE),"ATTENTION CG Inexistant"),"")</f>
        <v>62201</v>
      </c>
      <c r="U85" t="str">
        <f>IF(IFERROR(SEARCH("-",A85,1),0)&gt;0,IFERROR(VLOOKUP(B85,'CG-&gt; CE'!K:K,1,FALSE),"Attention voir onglet CG-&gt;CE"),"")</f>
        <v>113-01</v>
      </c>
      <c r="V85" t="str">
        <f>IF(LEFT(U85,1)="A",'Messages d''erreur'!B$4,"")</f>
        <v/>
      </c>
      <c r="W85">
        <f>IF(IFERROR(VALUE(F85),0)&gt;0,IF(IFERROR(SEARCH("-",A85,1),0)&gt;0,IFERROR(VLOOKUP(F85,'Liste CG'!A:A,1,FALSE),"Attention erreur pas de CG")),"")</f>
        <v>62201</v>
      </c>
      <c r="X85" t="str">
        <f>IF(LEFT(W85,1)="A",'Messages d''erreur'!B$5,"")</f>
        <v/>
      </c>
      <c r="Y85">
        <f>VLOOKUP(A85,'CEcpas-&gt;NvCode'!A:C,3,FALSE)</f>
        <v>0</v>
      </c>
      <c r="Z85" t="str">
        <f>IF(IFERROR(SEARCH("-",A85,1),0) &gt; 0, IFERROR(VLOOKUP(A85,'mapping Commune'!A:I,9,FALSE),"ATTENTION mapping Inexistant"),"")</f>
        <v>113-02</v>
      </c>
      <c r="AA85" s="10" t="str">
        <f>IF(LEFT(Z85,2)="At",'Messages d''erreur'!B$6,"")</f>
        <v/>
      </c>
    </row>
    <row r="86" spans="1:27" ht="21" customHeight="1" x14ac:dyDescent="0.35">
      <c r="A86" s="33" t="s">
        <v>99</v>
      </c>
      <c r="B86" s="301" t="str">
        <f t="shared" si="2"/>
        <v>113-02</v>
      </c>
      <c r="C86" s="23" t="s">
        <v>100</v>
      </c>
      <c r="D86" s="34" t="s">
        <v>61</v>
      </c>
      <c r="E86" s="34" t="s">
        <v>60</v>
      </c>
      <c r="F86" s="273">
        <v>62202</v>
      </c>
      <c r="G86" s="276">
        <v>70</v>
      </c>
      <c r="H86" s="34">
        <f>IF(IFERROR(SEARCH("-",A86,1),0) &gt; 0, IFERROR(VLOOKUP(F86,'Liste CG'!A:A,1,FALSE),"ATTENTION CG Inexistant"),"")</f>
        <v>62202</v>
      </c>
      <c r="U86" t="str">
        <f>IF(IFERROR(SEARCH("-",A86,1),0)&gt;0,IFERROR(VLOOKUP(B86,'CG-&gt; CE'!K:K,1,FALSE),"Attention voir onglet CG-&gt;CE"),"")</f>
        <v>113-02</v>
      </c>
      <c r="V86" t="str">
        <f>IF(LEFT(U86,1)="A",'Messages d''erreur'!B$4,"")</f>
        <v/>
      </c>
      <c r="W86">
        <f>IF(IFERROR(VALUE(F86),0)&gt;0,IF(IFERROR(SEARCH("-",A86,1),0)&gt;0,IFERROR(VLOOKUP(F86,'Liste CG'!A:A,1,FALSE),"Attention erreur pas de CG")),"")</f>
        <v>62202</v>
      </c>
      <c r="X86" t="str">
        <f>IF(LEFT(W86,1)="A",'Messages d''erreur'!B$5,"")</f>
        <v/>
      </c>
      <c r="Y86">
        <f>VLOOKUP(A86,'CEcpas-&gt;NvCode'!A:C,3,FALSE)</f>
        <v>0</v>
      </c>
      <c r="Z86" t="str">
        <f>IF(IFERROR(SEARCH("-",A86,1),0) &gt; 0, IFERROR(VLOOKUP(A86,'mapping Commune'!A:I,9,FALSE),"ATTENTION mapping Inexistant"),"")</f>
        <v>113-04</v>
      </c>
      <c r="AA86" s="10" t="str">
        <f>IF(LEFT(Z86,2)="At",'Messages d''erreur'!B$6,"")</f>
        <v/>
      </c>
    </row>
    <row r="87" spans="1:27" ht="21" customHeight="1" x14ac:dyDescent="0.35">
      <c r="A87" s="33" t="s">
        <v>101</v>
      </c>
      <c r="B87" s="301" t="str">
        <f t="shared" si="2"/>
        <v>113-03</v>
      </c>
      <c r="C87" s="23" t="s">
        <v>102</v>
      </c>
      <c r="D87" s="34" t="s">
        <v>61</v>
      </c>
      <c r="E87" s="34" t="s">
        <v>60</v>
      </c>
      <c r="F87" s="273">
        <v>62203</v>
      </c>
      <c r="G87" s="276">
        <v>70</v>
      </c>
      <c r="H87" s="34">
        <f>IF(IFERROR(SEARCH("-",A87,1),0) &gt; 0, IFERROR(VLOOKUP(F87,'Liste CG'!A:A,1,FALSE),"ATTENTION CG Inexistant"),"")</f>
        <v>62203</v>
      </c>
      <c r="U87" t="str">
        <f>IF(IFERROR(SEARCH("-",A87,1),0)&gt;0,IFERROR(VLOOKUP(B87,'CG-&gt; CE'!K:K,1,FALSE),"Attention voir onglet CG-&gt;CE"),"")</f>
        <v>113-03</v>
      </c>
      <c r="V87" t="str">
        <f>IF(LEFT(U87,1)="A",'Messages d''erreur'!B$4,"")</f>
        <v/>
      </c>
      <c r="W87">
        <f>IF(IFERROR(VALUE(F87),0)&gt;0,IF(IFERROR(SEARCH("-",A87,1),0)&gt;0,IFERROR(VLOOKUP(F87,'Liste CG'!A:A,1,FALSE),"Attention erreur pas de CG")),"")</f>
        <v>62203</v>
      </c>
      <c r="X87" t="str">
        <f>IF(LEFT(W87,1)="A",'Messages d''erreur'!B$5,"")</f>
        <v/>
      </c>
      <c r="Y87">
        <f>VLOOKUP(A87,'CEcpas-&gt;NvCode'!A:C,3,FALSE)</f>
        <v>0</v>
      </c>
      <c r="Z87" t="str">
        <f>IF(IFERROR(SEARCH("-",A87,1),0) &gt; 0, IFERROR(VLOOKUP(A87,'mapping Commune'!A:I,9,FALSE),"ATTENTION mapping Inexistant"),"")</f>
        <v>A ventiler en fonction de la catégorie du personnel</v>
      </c>
      <c r="AA87" s="10" t="str">
        <f>IF(LEFT(Z87,2)="At",'Messages d''erreur'!B$6,"")</f>
        <v/>
      </c>
    </row>
    <row r="88" spans="1:27" ht="21" customHeight="1" x14ac:dyDescent="0.35">
      <c r="A88" s="33" t="s">
        <v>103</v>
      </c>
      <c r="B88" s="301" t="str">
        <f t="shared" si="2"/>
        <v>113-04</v>
      </c>
      <c r="C88" s="23" t="s">
        <v>104</v>
      </c>
      <c r="D88" s="34" t="s">
        <v>61</v>
      </c>
      <c r="E88" s="34" t="s">
        <v>60</v>
      </c>
      <c r="F88" s="273">
        <v>62204</v>
      </c>
      <c r="G88" s="276">
        <v>70</v>
      </c>
      <c r="H88" s="34">
        <f>IF(IFERROR(SEARCH("-",A88,1),0) &gt; 0, IFERROR(VLOOKUP(F88,'Liste CG'!A:A,1,FALSE),"ATTENTION CG Inexistant"),"")</f>
        <v>62204</v>
      </c>
      <c r="U88" t="str">
        <f>IF(IFERROR(SEARCH("-",A88,1),0)&gt;0,IFERROR(VLOOKUP(B88,'CG-&gt; CE'!K:K,1,FALSE),"Attention voir onglet CG-&gt;CE"),"")</f>
        <v>113-04</v>
      </c>
      <c r="V88" t="str">
        <f>IF(LEFT(U88,1)="A",'Messages d''erreur'!B$4,"")</f>
        <v/>
      </c>
      <c r="W88">
        <f>IF(IFERROR(VALUE(F88),0)&gt;0,IF(IFERROR(SEARCH("-",A88,1),0)&gt;0,IFERROR(VLOOKUP(F88,'Liste CG'!A:A,1,FALSE),"Attention erreur pas de CG")),"")</f>
        <v>62204</v>
      </c>
      <c r="X88" t="str">
        <f>IF(LEFT(W88,1)="A",'Messages d''erreur'!B$5,"")</f>
        <v/>
      </c>
      <c r="Y88">
        <f>VLOOKUP(A88,'CEcpas-&gt;NvCode'!A:C,3,FALSE)</f>
        <v>0</v>
      </c>
      <c r="Z88" t="str">
        <f>IF(IFERROR(SEARCH("-",A88,1),0) &gt; 0, IFERROR(VLOOKUP(A88,'mapping Commune'!A:I,9,FALSE),"ATTENTION mapping Inexistant"),"")</f>
        <v>113-01</v>
      </c>
      <c r="AA88" s="10" t="str">
        <f>IF(LEFT(Z88,2)="At",'Messages d''erreur'!B$6,"")</f>
        <v/>
      </c>
    </row>
    <row r="89" spans="1:27" ht="21" customHeight="1" x14ac:dyDescent="0.35">
      <c r="A89" s="136" t="s">
        <v>105</v>
      </c>
      <c r="B89" s="301" t="str">
        <f t="shared" si="2"/>
        <v>113-06</v>
      </c>
      <c r="C89" s="24" t="s">
        <v>106</v>
      </c>
      <c r="D89" s="110" t="s">
        <v>61</v>
      </c>
      <c r="E89" s="110" t="s">
        <v>60</v>
      </c>
      <c r="F89" s="309">
        <v>62206</v>
      </c>
      <c r="G89" s="279">
        <v>70</v>
      </c>
      <c r="H89" s="34">
        <f>IF(IFERROR(SEARCH("-",A89,1),0) &gt; 0, IFERROR(VLOOKUP(F89,'Liste CG'!A:A,1,FALSE),"ATTENTION CG Inexistant"),"")</f>
        <v>62206</v>
      </c>
      <c r="U89" t="str">
        <f>IF(IFERROR(SEARCH("-",A89,1),0)&gt;0,IFERROR(VLOOKUP(B89,'CG-&gt; CE'!K:K,1,FALSE),"Attention voir onglet CG-&gt;CE"),"")</f>
        <v>113-06</v>
      </c>
      <c r="V89" t="str">
        <f>IF(LEFT(U89,1)="A",'Messages d''erreur'!B$4,"")</f>
        <v/>
      </c>
      <c r="W89">
        <f>IF(IFERROR(VALUE(F89),0)&gt;0,IF(IFERROR(SEARCH("-",A89,1),0)&gt;0,IFERROR(VLOOKUP(F89,'Liste CG'!A:A,1,FALSE),"Attention erreur pas de CG")),"")</f>
        <v>62206</v>
      </c>
      <c r="X89" t="str">
        <f>IF(LEFT(W89,1)="A",'Messages d''erreur'!B$5,"")</f>
        <v/>
      </c>
      <c r="Y89" t="str">
        <f>VLOOKUP(A89,'CEcpas-&gt;NvCode'!A:C,3,FALSE)</f>
        <v>11300/16</v>
      </c>
      <c r="Z89" t="str">
        <f>IF(IFERROR(SEARCH("-",A89,1),0) &gt; 0, IFERROR(VLOOKUP(A89,'mapping Commune'!A:I,9,FALSE),"ATTENTION mapping Inexistant"),"")</f>
        <v>ATTENTION mapping Inexistant</v>
      </c>
      <c r="AA89" s="10" t="str">
        <f>IF(LEFT(Z89,2)="At",'Messages d''erreur'!B$6,"")</f>
        <v xml:space="preserve">Attention CE pas dans Mapping </v>
      </c>
    </row>
    <row r="90" spans="1:27" ht="21" customHeight="1" x14ac:dyDescent="0.35">
      <c r="A90" s="138"/>
      <c r="B90" s="301" t="str">
        <f t="shared" si="2"/>
        <v/>
      </c>
      <c r="C90" s="25"/>
      <c r="D90" s="109" t="s">
        <v>5089</v>
      </c>
      <c r="G90" s="276"/>
      <c r="H90" s="34" t="str">
        <f>IF(IFERROR(SEARCH("-",A90,1),0) &gt; 0, IFERROR(VLOOKUP(F90,'Liste CG'!A:A,1,FALSE),"ATTENTION CG Inexistant"),"")</f>
        <v/>
      </c>
      <c r="U90" t="str">
        <f>IF(IFERROR(SEARCH("-",A90,1),0)&gt;0,IFERROR(VLOOKUP(B90,'CG-&gt; CE'!K:K,1,FALSE),"Attention voir onglet CG-&gt;CE"),"")</f>
        <v/>
      </c>
      <c r="V90" t="str">
        <f>IF(LEFT(U90,1)="A",'Messages d''erreur'!B$4,"")</f>
        <v/>
      </c>
      <c r="W90" t="str">
        <f>IF(IFERROR(VALUE(F90),0)&gt;0,IF(IFERROR(SEARCH("-",A90,1),0)&gt;0,IFERROR(VLOOKUP(F90,'Liste CG'!A:A,1,FALSE),"Attention erreur pas de CG")),"")</f>
        <v/>
      </c>
      <c r="X90" t="str">
        <f>IF(LEFT(W90,1)="A",'Messages d''erreur'!B$5,"")</f>
        <v/>
      </c>
      <c r="Y90" t="e">
        <f>VLOOKUP(A90,'CEcpas-&gt;NvCode'!A:C,3,FALSE)</f>
        <v>#N/A</v>
      </c>
      <c r="Z90" t="str">
        <f>IF(IFERROR(SEARCH("-",A90,1),0) &gt; 0, IFERROR(VLOOKUP(A90,'mapping Commune'!A:I,9,FALSE),"ATTENTION mapping Inexistant"),"")</f>
        <v/>
      </c>
      <c r="AA90" s="10" t="str">
        <f>IF(LEFT(Z90,2)="At",'Messages d''erreur'!B$6,"")</f>
        <v/>
      </c>
    </row>
    <row r="91" spans="1:27" ht="21" customHeight="1" x14ac:dyDescent="0.35">
      <c r="A91" s="139">
        <v>114</v>
      </c>
      <c r="B91" s="301" t="str">
        <f t="shared" si="2"/>
        <v>114114</v>
      </c>
      <c r="C91" s="26" t="s">
        <v>107</v>
      </c>
      <c r="D91" s="109" t="s">
        <v>5089</v>
      </c>
      <c r="G91" s="276"/>
      <c r="H91" s="34" t="str">
        <f>IF(IFERROR(SEARCH("-",A91,1),0) &gt; 0, IFERROR(VLOOKUP(F91,'Liste CG'!A:A,1,FALSE),"ATTENTION CG Inexistant"),"")</f>
        <v/>
      </c>
      <c r="U91" t="str">
        <f>IF(IFERROR(SEARCH("-",A91,1),0)&gt;0,IFERROR(VLOOKUP(B91,'CG-&gt; CE'!K:K,1,FALSE),"Attention voir onglet CG-&gt;CE"),"")</f>
        <v/>
      </c>
      <c r="V91" t="str">
        <f>IF(LEFT(U91,1)="A",'Messages d''erreur'!B$4,"")</f>
        <v/>
      </c>
      <c r="W91" t="str">
        <f>IF(IFERROR(VALUE(F91),0)&gt;0,IF(IFERROR(SEARCH("-",A91,1),0)&gt;0,IFERROR(VLOOKUP(F91,'Liste CG'!A:A,1,FALSE),"Attention erreur pas de CG")),"")</f>
        <v/>
      </c>
      <c r="X91" t="str">
        <f>IF(LEFT(W91,1)="A",'Messages d''erreur'!B$5,"")</f>
        <v/>
      </c>
      <c r="Y91" t="e">
        <f>VLOOKUP(A91,'CEcpas-&gt;NvCode'!A:C,3,FALSE)</f>
        <v>#N/A</v>
      </c>
      <c r="Z91" t="str">
        <f>IF(IFERROR(SEARCH("-",A91,1),0) &gt; 0, IFERROR(VLOOKUP(A91,'mapping Commune'!A:I,9,FALSE),"ATTENTION mapping Inexistant"),"")</f>
        <v/>
      </c>
      <c r="AA91" s="10" t="str">
        <f>IF(LEFT(Z91,2)="At",'Messages d''erreur'!B$6,"")</f>
        <v/>
      </c>
    </row>
    <row r="92" spans="1:27" ht="21" customHeight="1" x14ac:dyDescent="0.35">
      <c r="A92" s="138"/>
      <c r="B92" s="301" t="str">
        <f t="shared" si="2"/>
        <v/>
      </c>
      <c r="C92" s="25"/>
      <c r="D92" s="109" t="s">
        <v>5089</v>
      </c>
      <c r="G92" s="276"/>
      <c r="H92" s="34" t="str">
        <f>IF(IFERROR(SEARCH("-",A92,1),0) &gt; 0, IFERROR(VLOOKUP(F92,'Liste CG'!A:A,1,FALSE),"ATTENTION CG Inexistant"),"")</f>
        <v/>
      </c>
      <c r="U92" t="str">
        <f>IF(IFERROR(SEARCH("-",A92,1),0)&gt;0,IFERROR(VLOOKUP(B92,'CG-&gt; CE'!K:K,1,FALSE),"Attention voir onglet CG-&gt;CE"),"")</f>
        <v/>
      </c>
      <c r="V92" t="str">
        <f>IF(LEFT(U92,1)="A",'Messages d''erreur'!B$4,"")</f>
        <v/>
      </c>
      <c r="W92" t="str">
        <f>IF(IFERROR(VALUE(F92),0)&gt;0,IF(IFERROR(SEARCH("-",A92,1),0)&gt;0,IFERROR(VLOOKUP(F92,'Liste CG'!A:A,1,FALSE),"Attention erreur pas de CG")),"")</f>
        <v/>
      </c>
      <c r="X92" t="str">
        <f>IF(LEFT(W92,1)="A",'Messages d''erreur'!B$5,"")</f>
        <v/>
      </c>
      <c r="Y92" t="e">
        <f>VLOOKUP(A92,'CEcpas-&gt;NvCode'!A:C,3,FALSE)</f>
        <v>#N/A</v>
      </c>
      <c r="Z92" t="str">
        <f>IF(IFERROR(SEARCH("-",A92,1),0) &gt; 0, IFERROR(VLOOKUP(A92,'mapping Commune'!A:I,9,FALSE),"ATTENTION mapping Inexistant"),"")</f>
        <v/>
      </c>
      <c r="AA92" s="10" t="str">
        <f>IF(LEFT(Z92,2)="At",'Messages d''erreur'!B$6,"")</f>
        <v/>
      </c>
    </row>
    <row r="93" spans="1:27" ht="21" customHeight="1" x14ac:dyDescent="0.35">
      <c r="A93" s="31" t="s">
        <v>52</v>
      </c>
      <c r="B93" s="301" t="str">
        <f t="shared" si="2"/>
        <v>Codode</v>
      </c>
      <c r="C93" s="27" t="s">
        <v>53</v>
      </c>
      <c r="D93" s="32" t="s">
        <v>54</v>
      </c>
      <c r="E93" s="32" t="s">
        <v>55</v>
      </c>
      <c r="F93" s="280" t="s">
        <v>56</v>
      </c>
      <c r="G93" s="278" t="s">
        <v>57</v>
      </c>
      <c r="H93" s="34" t="str">
        <f>IF(IFERROR(SEARCH("-",A93,1),0) &gt; 0, IFERROR(VLOOKUP(F93,'Liste CG'!A:A,1,FALSE),"ATTENTION CG Inexistant"),"")</f>
        <v/>
      </c>
      <c r="U93" t="str">
        <f>IF(IFERROR(SEARCH("-",A93,1),0)&gt;0,IFERROR(VLOOKUP(B93,'CG-&gt; CE'!K:K,1,FALSE),"Attention voir onglet CG-&gt;CE"),"")</f>
        <v/>
      </c>
      <c r="V93" t="str">
        <f>IF(LEFT(U93,1)="A",'Messages d''erreur'!B$4,"")</f>
        <v/>
      </c>
      <c r="W93" t="str">
        <f>IF(IFERROR(VALUE(F93),0)&gt;0,IF(IFERROR(SEARCH("-",A93,1),0)&gt;0,IFERROR(VLOOKUP(F93,'Liste CG'!A:A,1,FALSE),"Attention erreur pas de CG")),"")</f>
        <v/>
      </c>
      <c r="X93" t="str">
        <f>IF(LEFT(W93,1)="A",'Messages d''erreur'!B$5,"")</f>
        <v/>
      </c>
      <c r="Y93" t="e">
        <f>VLOOKUP(A93,'CEcpas-&gt;NvCode'!A:C,3,FALSE)</f>
        <v>#N/A</v>
      </c>
      <c r="Z93" t="str">
        <f>IF(IFERROR(SEARCH("-",A93,1),0) &gt; 0, IFERROR(VLOOKUP(A93,'mapping Commune'!A:I,9,FALSE),"ATTENTION mapping Inexistant"),"")</f>
        <v/>
      </c>
      <c r="AA93" s="10" t="str">
        <f>IF(LEFT(Z93,2)="At",'Messages d''erreur'!B$6,"")</f>
        <v/>
      </c>
    </row>
    <row r="94" spans="1:27" ht="21" customHeight="1" x14ac:dyDescent="0.35">
      <c r="A94" s="33" t="s">
        <v>108</v>
      </c>
      <c r="B94" s="301" t="str">
        <f t="shared" si="2"/>
        <v>114-02</v>
      </c>
      <c r="C94" s="23" t="s">
        <v>109</v>
      </c>
      <c r="D94" s="34" t="s">
        <v>61</v>
      </c>
      <c r="E94" s="34" t="s">
        <v>60</v>
      </c>
      <c r="F94" s="273">
        <v>62402</v>
      </c>
      <c r="G94" s="276">
        <v>70</v>
      </c>
      <c r="H94" s="34">
        <f>IF(IFERROR(SEARCH("-",A94,1),0) &gt; 0, IFERROR(VLOOKUP(F94,'Liste CG'!A:A,1,FALSE),"ATTENTION CG Inexistant"),"")</f>
        <v>62402</v>
      </c>
      <c r="U94" t="str">
        <f>IF(IFERROR(SEARCH("-",A94,1),0)&gt;0,IFERROR(VLOOKUP(B94,'CG-&gt; CE'!K:K,1,FALSE),"Attention voir onglet CG-&gt;CE"),"")</f>
        <v>114-02</v>
      </c>
      <c r="V94" t="str">
        <f>IF(LEFT(U94,1)="A",'Messages d''erreur'!B$4,"")</f>
        <v/>
      </c>
      <c r="W94">
        <f>IF(IFERROR(VALUE(F94),0)&gt;0,IF(IFERROR(SEARCH("-",A94,1),0)&gt;0,IFERROR(VLOOKUP(F94,'Liste CG'!A:A,1,FALSE),"Attention erreur pas de CG")),"")</f>
        <v>62402</v>
      </c>
      <c r="X94" t="str">
        <f>IF(LEFT(W94,1)="A",'Messages d''erreur'!B$5,"")</f>
        <v/>
      </c>
      <c r="Y94">
        <f>VLOOKUP(A94,'CEcpas-&gt;NvCode'!A:C,3,FALSE)</f>
        <v>0</v>
      </c>
      <c r="Z94" t="str">
        <f>IF(IFERROR(SEARCH("-",A94,1),0) &gt; 0, IFERROR(VLOOKUP(A94,'mapping Commune'!A:I,9,FALSE),"ATTENTION mapping Inexistant"),"")</f>
        <v>ATTENTION mapping Inexistant</v>
      </c>
      <c r="AA94" s="10" t="str">
        <f>IF(LEFT(Z94,2)="At",'Messages d''erreur'!B$6,"")</f>
        <v xml:space="preserve">Attention CE pas dans Mapping </v>
      </c>
    </row>
    <row r="95" spans="1:27" ht="21" customHeight="1" x14ac:dyDescent="0.35">
      <c r="A95" s="33" t="s">
        <v>110</v>
      </c>
      <c r="B95" s="301" t="str">
        <f t="shared" si="2"/>
        <v>114-11</v>
      </c>
      <c r="C95" s="23" t="s">
        <v>111</v>
      </c>
      <c r="D95" s="34" t="s">
        <v>61</v>
      </c>
      <c r="E95" s="34" t="s">
        <v>60</v>
      </c>
      <c r="F95" s="273">
        <v>62411</v>
      </c>
      <c r="G95" s="276">
        <v>70</v>
      </c>
      <c r="H95" s="34">
        <f>IF(IFERROR(SEARCH("-",A95,1),0) &gt; 0, IFERROR(VLOOKUP(F95,'Liste CG'!A:A,1,FALSE),"ATTENTION CG Inexistant"),"")</f>
        <v>62411</v>
      </c>
      <c r="U95" t="str">
        <f>IF(IFERROR(SEARCH("-",A95,1),0)&gt;0,IFERROR(VLOOKUP(B95,'CG-&gt; CE'!K:K,1,FALSE),"Attention voir onglet CG-&gt;CE"),"")</f>
        <v>114-11</v>
      </c>
      <c r="V95" t="str">
        <f>IF(LEFT(U95,1)="A",'Messages d''erreur'!B$4,"")</f>
        <v/>
      </c>
      <c r="W95">
        <f>IF(IFERROR(VALUE(F95),0)&gt;0,IF(IFERROR(SEARCH("-",A95,1),0)&gt;0,IFERROR(VLOOKUP(F95,'Liste CG'!A:A,1,FALSE),"Attention erreur pas de CG")),"")</f>
        <v>62411</v>
      </c>
      <c r="X95" t="str">
        <f>IF(LEFT(W95,1)="A",'Messages d''erreur'!B$5,"")</f>
        <v/>
      </c>
      <c r="Y95" t="str">
        <f>VLOOKUP(A95,'CEcpas-&gt;NvCode'!A:C,3,FALSE)</f>
        <v>11300/00</v>
      </c>
      <c r="Z95" t="str">
        <f>IF(IFERROR(SEARCH("-",A95,1),0) &gt; 0, IFERROR(VLOOKUP(A95,'mapping Commune'!A:I,9,FALSE),"ATTENTION mapping Inexistant"),"")</f>
        <v>ATTENTION mapping Inexistant</v>
      </c>
      <c r="AA95" s="10" t="str">
        <f>IF(LEFT(Z95,2)="At",'Messages d''erreur'!B$6,"")</f>
        <v xml:space="preserve">Attention CE pas dans Mapping </v>
      </c>
    </row>
    <row r="96" spans="1:27" ht="21" customHeight="1" x14ac:dyDescent="0.35">
      <c r="A96" s="33" t="s">
        <v>112</v>
      </c>
      <c r="B96" s="301" t="str">
        <f t="shared" si="2"/>
        <v>114-12</v>
      </c>
      <c r="C96" s="23" t="s">
        <v>113</v>
      </c>
      <c r="D96" s="34" t="s">
        <v>61</v>
      </c>
      <c r="E96" s="34" t="s">
        <v>60</v>
      </c>
      <c r="F96" s="273">
        <v>62412</v>
      </c>
      <c r="G96" s="276">
        <v>70</v>
      </c>
      <c r="H96" s="34">
        <f>IF(IFERROR(SEARCH("-",A96,1),0) &gt; 0, IFERROR(VLOOKUP(F96,'Liste CG'!A:A,1,FALSE),"ATTENTION CG Inexistant"),"")</f>
        <v>62412</v>
      </c>
      <c r="U96" t="str">
        <f>IF(IFERROR(SEARCH("-",A96,1),0)&gt;0,IFERROR(VLOOKUP(B96,'CG-&gt; CE'!K:K,1,FALSE),"Attention voir onglet CG-&gt;CE"),"")</f>
        <v>114-12</v>
      </c>
      <c r="V96" t="str">
        <f>IF(LEFT(U96,1)="A",'Messages d''erreur'!B$4,"")</f>
        <v/>
      </c>
      <c r="W96">
        <f>IF(IFERROR(VALUE(F96),0)&gt;0,IF(IFERROR(SEARCH("-",A96,1),0)&gt;0,IFERROR(VLOOKUP(F96,'Liste CG'!A:A,1,FALSE),"Attention erreur pas de CG")),"")</f>
        <v>62412</v>
      </c>
      <c r="X96" t="str">
        <f>IF(LEFT(W96,1)="A",'Messages d''erreur'!B$5,"")</f>
        <v/>
      </c>
      <c r="Y96" t="str">
        <f>VLOOKUP(A96,'CEcpas-&gt;NvCode'!A:C,3,FALSE)</f>
        <v>11400/12</v>
      </c>
      <c r="Z96" t="str">
        <f>IF(IFERROR(SEARCH("-",A96,1),0) &gt; 0, IFERROR(VLOOKUP(A96,'mapping Commune'!A:I,9,FALSE),"ATTENTION mapping Inexistant"),"")</f>
        <v>ATTENTION mapping Inexistant</v>
      </c>
      <c r="AA96" s="10" t="str">
        <f>IF(LEFT(Z96,2)="At",'Messages d''erreur'!B$6,"")</f>
        <v xml:space="preserve">Attention CE pas dans Mapping </v>
      </c>
    </row>
    <row r="97" spans="1:27" ht="21" customHeight="1" x14ac:dyDescent="0.35">
      <c r="A97" s="136" t="s">
        <v>114</v>
      </c>
      <c r="B97" s="301" t="str">
        <f t="shared" si="2"/>
        <v>114-48</v>
      </c>
      <c r="C97" s="24" t="s">
        <v>115</v>
      </c>
      <c r="D97" s="110" t="s">
        <v>61</v>
      </c>
      <c r="E97" s="110" t="s">
        <v>60</v>
      </c>
      <c r="F97" s="309">
        <v>62448</v>
      </c>
      <c r="G97" s="279">
        <v>70</v>
      </c>
      <c r="H97" s="34">
        <f>IF(IFERROR(SEARCH("-",A97,1),0) &gt; 0, IFERROR(VLOOKUP(F97,'Liste CG'!A:A,1,FALSE),"ATTENTION CG Inexistant"),"")</f>
        <v>62448</v>
      </c>
      <c r="U97" t="str">
        <f>IF(IFERROR(SEARCH("-",A97,1),0)&gt;0,IFERROR(VLOOKUP(B97,'CG-&gt; CE'!K:K,1,FALSE),"Attention voir onglet CG-&gt;CE"),"")</f>
        <v>114-48</v>
      </c>
      <c r="V97" t="str">
        <f>IF(LEFT(U97,1)="A",'Messages d''erreur'!B$4,"")</f>
        <v/>
      </c>
      <c r="W97">
        <f>IF(IFERROR(VALUE(F97),0)&gt;0,IF(IFERROR(SEARCH("-",A97,1),0)&gt;0,IFERROR(VLOOKUP(F97,'Liste CG'!A:A,1,FALSE),"Attention erreur pas de CG")),"")</f>
        <v>62448</v>
      </c>
      <c r="X97" t="str">
        <f>IF(LEFT(W97,1)="A",'Messages d''erreur'!B$5,"")</f>
        <v/>
      </c>
      <c r="Y97" t="str">
        <f>VLOOKUP(A97,'CEcpas-&gt;NvCode'!A:C,3,FALSE)</f>
        <v>11400/01</v>
      </c>
      <c r="Z97" t="str">
        <f>IF(IFERROR(SEARCH("-",A97,1),0) &gt; 0, IFERROR(VLOOKUP(A97,'mapping Commune'!A:I,9,FALSE),"ATTENTION mapping Inexistant"),"")</f>
        <v>ATTENTION mapping Inexistant</v>
      </c>
      <c r="AA97" s="10" t="str">
        <f>IF(LEFT(Z97,2)="At",'Messages d''erreur'!B$6,"")</f>
        <v xml:space="preserve">Attention CE pas dans Mapping </v>
      </c>
    </row>
    <row r="98" spans="1:27" ht="21" customHeight="1" x14ac:dyDescent="0.35">
      <c r="A98" s="138"/>
      <c r="B98" s="301" t="str">
        <f t="shared" si="2"/>
        <v/>
      </c>
      <c r="C98" s="25"/>
      <c r="D98" s="109" t="s">
        <v>5089</v>
      </c>
      <c r="G98" s="276"/>
      <c r="H98" s="34" t="str">
        <f>IF(IFERROR(SEARCH("-",A98,1),0) &gt; 0, IFERROR(VLOOKUP(F98,'Liste CG'!A:A,1,FALSE),"ATTENTION CG Inexistant"),"")</f>
        <v/>
      </c>
      <c r="U98" t="str">
        <f>IF(IFERROR(SEARCH("-",A98,1),0)&gt;0,IFERROR(VLOOKUP(B98,'CG-&gt; CE'!K:K,1,FALSE),"Attention voir onglet CG-&gt;CE"),"")</f>
        <v/>
      </c>
      <c r="V98" t="str">
        <f>IF(LEFT(U98,1)="A",'Messages d''erreur'!B$4,"")</f>
        <v/>
      </c>
      <c r="W98" t="str">
        <f>IF(IFERROR(VALUE(F98),0)&gt;0,IF(IFERROR(SEARCH("-",A98,1),0)&gt;0,IFERROR(VLOOKUP(F98,'Liste CG'!A:A,1,FALSE),"Attention erreur pas de CG")),"")</f>
        <v/>
      </c>
      <c r="X98" t="str">
        <f>IF(LEFT(W98,1)="A",'Messages d''erreur'!B$5,"")</f>
        <v/>
      </c>
      <c r="Y98" t="e">
        <f>VLOOKUP(A98,'CEcpas-&gt;NvCode'!A:C,3,FALSE)</f>
        <v>#N/A</v>
      </c>
      <c r="Z98" t="str">
        <f>IF(IFERROR(SEARCH("-",A98,1),0) &gt; 0, IFERROR(VLOOKUP(A98,'mapping Commune'!A:I,9,FALSE),"ATTENTION mapping Inexistant"),"")</f>
        <v/>
      </c>
      <c r="AA98" s="10" t="str">
        <f>IF(LEFT(Z98,2)="At",'Messages d''erreur'!B$6,"")</f>
        <v/>
      </c>
    </row>
    <row r="99" spans="1:27" ht="21" customHeight="1" x14ac:dyDescent="0.35">
      <c r="A99" s="139">
        <v>115</v>
      </c>
      <c r="B99" s="301" t="str">
        <f t="shared" si="2"/>
        <v>115115</v>
      </c>
      <c r="C99" s="26" t="s">
        <v>116</v>
      </c>
      <c r="D99" s="109" t="s">
        <v>5089</v>
      </c>
      <c r="G99" s="276"/>
      <c r="H99" s="34" t="str">
        <f>IF(IFERROR(SEARCH("-",A99,1),0) &gt; 0, IFERROR(VLOOKUP(F99,'Liste CG'!A:A,1,FALSE),"ATTENTION CG Inexistant"),"")</f>
        <v/>
      </c>
      <c r="U99" t="str">
        <f>IF(IFERROR(SEARCH("-",A99,1),0)&gt;0,IFERROR(VLOOKUP(B99,'CG-&gt; CE'!K:K,1,FALSE),"Attention voir onglet CG-&gt;CE"),"")</f>
        <v/>
      </c>
      <c r="V99" t="str">
        <f>IF(LEFT(U99,1)="A",'Messages d''erreur'!B$4,"")</f>
        <v/>
      </c>
      <c r="W99" t="str">
        <f>IF(IFERROR(VALUE(F99),0)&gt;0,IF(IFERROR(SEARCH("-",A99,1),0)&gt;0,IFERROR(VLOOKUP(F99,'Liste CG'!A:A,1,FALSE),"Attention erreur pas de CG")),"")</f>
        <v/>
      </c>
      <c r="X99" t="str">
        <f>IF(LEFT(W99,1)="A",'Messages d''erreur'!B$5,"")</f>
        <v/>
      </c>
      <c r="Y99" t="e">
        <f>VLOOKUP(A99,'CEcpas-&gt;NvCode'!A:C,3,FALSE)</f>
        <v>#N/A</v>
      </c>
      <c r="Z99" t="str">
        <f>IF(IFERROR(SEARCH("-",A99,1),0) &gt; 0, IFERROR(VLOOKUP(A99,'mapping Commune'!A:I,9,FALSE),"ATTENTION mapping Inexistant"),"")</f>
        <v/>
      </c>
      <c r="AA99" s="10" t="str">
        <f>IF(LEFT(Z99,2)="At",'Messages d''erreur'!B$6,"")</f>
        <v/>
      </c>
    </row>
    <row r="100" spans="1:27" ht="21" customHeight="1" x14ac:dyDescent="0.35">
      <c r="A100" s="138"/>
      <c r="B100" s="301" t="str">
        <f t="shared" si="2"/>
        <v/>
      </c>
      <c r="C100" s="25"/>
      <c r="D100" s="109" t="s">
        <v>5089</v>
      </c>
      <c r="G100" s="276"/>
      <c r="H100" s="34" t="str">
        <f>IF(IFERROR(SEARCH("-",A100,1),0) &gt; 0, IFERROR(VLOOKUP(F100,'Liste CG'!A:A,1,FALSE),"ATTENTION CG Inexistant"),"")</f>
        <v/>
      </c>
      <c r="U100" t="str">
        <f>IF(IFERROR(SEARCH("-",A100,1),0)&gt;0,IFERROR(VLOOKUP(B100,'CG-&gt; CE'!K:K,1,FALSE),"Attention voir onglet CG-&gt;CE"),"")</f>
        <v/>
      </c>
      <c r="V100" t="str">
        <f>IF(LEFT(U100,1)="A",'Messages d''erreur'!B$4,"")</f>
        <v/>
      </c>
      <c r="W100" t="str">
        <f>IF(IFERROR(VALUE(F100),0)&gt;0,IF(IFERROR(SEARCH("-",A100,1),0)&gt;0,IFERROR(VLOOKUP(F100,'Liste CG'!A:A,1,FALSE),"Attention erreur pas de CG")),"")</f>
        <v/>
      </c>
      <c r="X100" t="str">
        <f>IF(LEFT(W100,1)="A",'Messages d''erreur'!B$5,"")</f>
        <v/>
      </c>
      <c r="Y100" t="e">
        <f>VLOOKUP(A100,'CEcpas-&gt;NvCode'!A:C,3,FALSE)</f>
        <v>#N/A</v>
      </c>
      <c r="Z100" t="str">
        <f>IF(IFERROR(SEARCH("-",A100,1),0) &gt; 0, IFERROR(VLOOKUP(A100,'mapping Commune'!A:I,9,FALSE),"ATTENTION mapping Inexistant"),"")</f>
        <v/>
      </c>
      <c r="AA100" s="10" t="str">
        <f>IF(LEFT(Z100,2)="At",'Messages d''erreur'!B$6,"")</f>
        <v/>
      </c>
    </row>
    <row r="101" spans="1:27" ht="21" customHeight="1" x14ac:dyDescent="0.35">
      <c r="A101" s="31" t="s">
        <v>52</v>
      </c>
      <c r="B101" s="301" t="str">
        <f t="shared" si="2"/>
        <v>Codode</v>
      </c>
      <c r="C101" s="27" t="s">
        <v>53</v>
      </c>
      <c r="D101" s="32" t="s">
        <v>54</v>
      </c>
      <c r="E101" s="32" t="s">
        <v>55</v>
      </c>
      <c r="F101" s="280" t="s">
        <v>56</v>
      </c>
      <c r="G101" s="278" t="s">
        <v>57</v>
      </c>
      <c r="H101" s="34" t="str">
        <f>IF(IFERROR(SEARCH("-",A101,1),0) &gt; 0, IFERROR(VLOOKUP(F101,'Liste CG'!A:A,1,FALSE),"ATTENTION CG Inexistant"),"")</f>
        <v/>
      </c>
      <c r="U101" t="str">
        <f>IF(IFERROR(SEARCH("-",A101,1),0)&gt;0,IFERROR(VLOOKUP(B101,'CG-&gt; CE'!K:K,1,FALSE),"Attention voir onglet CG-&gt;CE"),"")</f>
        <v/>
      </c>
      <c r="V101" t="str">
        <f>IF(LEFT(U101,1)="A",'Messages d''erreur'!B$4,"")</f>
        <v/>
      </c>
      <c r="W101" t="str">
        <f>IF(IFERROR(VALUE(F101),0)&gt;0,IF(IFERROR(SEARCH("-",A101,1),0)&gt;0,IFERROR(VLOOKUP(F101,'Liste CG'!A:A,1,FALSE),"Attention erreur pas de CG")),"")</f>
        <v/>
      </c>
      <c r="X101" t="str">
        <f>IF(LEFT(W101,1)="A",'Messages d''erreur'!B$5,"")</f>
        <v/>
      </c>
      <c r="Y101" t="e">
        <f>VLOOKUP(A101,'CEcpas-&gt;NvCode'!A:C,3,FALSE)</f>
        <v>#N/A</v>
      </c>
      <c r="Z101" t="str">
        <f>IF(IFERROR(SEARCH("-",A101,1),0) &gt; 0, IFERROR(VLOOKUP(A101,'mapping Commune'!A:I,9,FALSE),"ATTENTION mapping Inexistant"),"")</f>
        <v/>
      </c>
      <c r="AA101" s="10" t="str">
        <f>IF(LEFT(Z101,2)="At",'Messages d''erreur'!B$6,"")</f>
        <v/>
      </c>
    </row>
    <row r="102" spans="1:27" ht="21" customHeight="1" x14ac:dyDescent="0.35">
      <c r="A102" s="33" t="s">
        <v>117</v>
      </c>
      <c r="B102" s="301" t="str">
        <f t="shared" si="2"/>
        <v>115-01</v>
      </c>
      <c r="C102" s="23" t="s">
        <v>118</v>
      </c>
      <c r="D102" s="34" t="s">
        <v>61</v>
      </c>
      <c r="E102" s="34" t="s">
        <v>60</v>
      </c>
      <c r="F102" s="273">
        <v>62501</v>
      </c>
      <c r="G102" s="276">
        <v>70</v>
      </c>
      <c r="H102" s="34">
        <f>IF(IFERROR(SEARCH("-",A102,1),0) &gt; 0, IFERROR(VLOOKUP(F102,'Liste CG'!A:A,1,FALSE),"ATTENTION CG Inexistant"),"")</f>
        <v>62501</v>
      </c>
      <c r="U102" t="str">
        <f>IF(IFERROR(SEARCH("-",A102,1),0)&gt;0,IFERROR(VLOOKUP(B102,'CG-&gt; CE'!K:K,1,FALSE),"Attention voir onglet CG-&gt;CE"),"")</f>
        <v>115-01</v>
      </c>
      <c r="V102" t="str">
        <f>IF(LEFT(U102,1)="A",'Messages d''erreur'!B$4,"")</f>
        <v/>
      </c>
      <c r="W102">
        <f>IF(IFERROR(VALUE(F102),0)&gt;0,IF(IFERROR(SEARCH("-",A102,1),0)&gt;0,IFERROR(VLOOKUP(F102,'Liste CG'!A:A,1,FALSE),"Attention erreur pas de CG")),"")</f>
        <v>62501</v>
      </c>
      <c r="X102" t="str">
        <f>IF(LEFT(W102,1)="A",'Messages d''erreur'!B$5,"")</f>
        <v/>
      </c>
      <c r="Y102">
        <f>VLOOKUP(A102,'CEcpas-&gt;NvCode'!A:C,3,FALSE)</f>
        <v>0</v>
      </c>
      <c r="Z102" t="str">
        <f>IF(IFERROR(SEARCH("-",A102,1),0) &gt; 0, IFERROR(VLOOKUP(A102,'mapping Commune'!A:I,9,FALSE),"ATTENTION mapping Inexistant"),"")</f>
        <v>115-02</v>
      </c>
      <c r="AA102" s="10" t="str">
        <f>IF(LEFT(Z102,2)="At",'Messages d''erreur'!B$6,"")</f>
        <v/>
      </c>
    </row>
    <row r="103" spans="1:27" ht="21" customHeight="1" x14ac:dyDescent="0.35">
      <c r="A103" s="33" t="s">
        <v>119</v>
      </c>
      <c r="B103" s="301" t="str">
        <f t="shared" si="2"/>
        <v>115-02</v>
      </c>
      <c r="C103" s="23" t="s">
        <v>120</v>
      </c>
      <c r="D103" s="34" t="s">
        <v>61</v>
      </c>
      <c r="E103" s="34" t="s">
        <v>60</v>
      </c>
      <c r="F103" s="273">
        <v>62502</v>
      </c>
      <c r="G103" s="276">
        <v>70</v>
      </c>
      <c r="H103" s="34">
        <f>IF(IFERROR(SEARCH("-",A103,1),0) &gt; 0, IFERROR(VLOOKUP(F103,'Liste CG'!A:A,1,FALSE),"ATTENTION CG Inexistant"),"")</f>
        <v>62502</v>
      </c>
      <c r="U103" t="str">
        <f>IF(IFERROR(SEARCH("-",A103,1),0)&gt;0,IFERROR(VLOOKUP(B103,'CG-&gt; CE'!K:K,1,FALSE),"Attention voir onglet CG-&gt;CE"),"")</f>
        <v>115-02</v>
      </c>
      <c r="V103" t="str">
        <f>IF(LEFT(U103,1)="A",'Messages d''erreur'!B$4,"")</f>
        <v/>
      </c>
      <c r="W103">
        <f>IF(IFERROR(VALUE(F103),0)&gt;0,IF(IFERROR(SEARCH("-",A103,1),0)&gt;0,IFERROR(VLOOKUP(F103,'Liste CG'!A:A,1,FALSE),"Attention erreur pas de CG")),"")</f>
        <v>62502</v>
      </c>
      <c r="X103" t="str">
        <f>IF(LEFT(W103,1)="A",'Messages d''erreur'!B$5,"")</f>
        <v/>
      </c>
      <c r="Y103">
        <f>VLOOKUP(A103,'CEcpas-&gt;NvCode'!A:C,3,FALSE)</f>
        <v>0</v>
      </c>
      <c r="Z103" t="str">
        <f>IF(IFERROR(SEARCH("-",A103,1),0) &gt; 0, IFERROR(VLOOKUP(A103,'mapping Commune'!A:I,9,FALSE),"ATTENTION mapping Inexistant"),"")</f>
        <v>115-04</v>
      </c>
      <c r="AA103" s="10" t="str">
        <f>IF(LEFT(Z103,2)="At",'Messages d''erreur'!B$6,"")</f>
        <v/>
      </c>
    </row>
    <row r="104" spans="1:27" ht="21" customHeight="1" x14ac:dyDescent="0.35">
      <c r="A104" s="33" t="s">
        <v>121</v>
      </c>
      <c r="B104" s="301" t="str">
        <f t="shared" si="2"/>
        <v>115-03</v>
      </c>
      <c r="C104" s="23" t="s">
        <v>122</v>
      </c>
      <c r="D104" s="34" t="s">
        <v>61</v>
      </c>
      <c r="E104" s="34" t="s">
        <v>60</v>
      </c>
      <c r="F104" s="273">
        <v>62503</v>
      </c>
      <c r="G104" s="276">
        <v>70</v>
      </c>
      <c r="H104" s="34">
        <f>IF(IFERROR(SEARCH("-",A104,1),0) &gt; 0, IFERROR(VLOOKUP(F104,'Liste CG'!A:A,1,FALSE),"ATTENTION CG Inexistant"),"")</f>
        <v>62503</v>
      </c>
      <c r="U104" t="str">
        <f>IF(IFERROR(SEARCH("-",A104,1),0)&gt;0,IFERROR(VLOOKUP(B104,'CG-&gt; CE'!K:K,1,FALSE),"Attention voir onglet CG-&gt;CE"),"")</f>
        <v>115-03</v>
      </c>
      <c r="V104" t="str">
        <f>IF(LEFT(U104,1)="A",'Messages d''erreur'!B$4,"")</f>
        <v/>
      </c>
      <c r="W104">
        <f>IF(IFERROR(VALUE(F104),0)&gt;0,IF(IFERROR(SEARCH("-",A104,1),0)&gt;0,IFERROR(VLOOKUP(F104,'Liste CG'!A:A,1,FALSE),"Attention erreur pas de CG")),"")</f>
        <v>62503</v>
      </c>
      <c r="X104" t="str">
        <f>IF(LEFT(W104,1)="A",'Messages d''erreur'!B$5,"")</f>
        <v/>
      </c>
      <c r="Y104">
        <f>VLOOKUP(A104,'CEcpas-&gt;NvCode'!A:C,3,FALSE)</f>
        <v>0</v>
      </c>
      <c r="Z104" t="str">
        <f>IF(IFERROR(SEARCH("-",A104,1),0) &gt; 0, IFERROR(VLOOKUP(A104,'mapping Commune'!A:I,9,FALSE),"ATTENTION mapping Inexistant"),"")</f>
        <v>supprimé (A ventiler en fonction de la catégorie du personnel)</v>
      </c>
      <c r="AA104" s="10" t="str">
        <f>IF(LEFT(Z104,2)="At",'Messages d''erreur'!B$6,"")</f>
        <v/>
      </c>
    </row>
    <row r="105" spans="1:27" ht="21" customHeight="1" x14ac:dyDescent="0.35">
      <c r="A105" s="33" t="s">
        <v>123</v>
      </c>
      <c r="B105" s="301" t="str">
        <f t="shared" si="2"/>
        <v>115-04</v>
      </c>
      <c r="C105" s="23" t="s">
        <v>124</v>
      </c>
      <c r="D105" s="34" t="s">
        <v>61</v>
      </c>
      <c r="E105" s="34" t="s">
        <v>60</v>
      </c>
      <c r="F105" s="273">
        <v>62504</v>
      </c>
      <c r="G105" s="276">
        <v>70</v>
      </c>
      <c r="H105" s="34">
        <f>IF(IFERROR(SEARCH("-",A105,1),0) &gt; 0, IFERROR(VLOOKUP(F105,'Liste CG'!A:A,1,FALSE),"ATTENTION CG Inexistant"),"")</f>
        <v>62504</v>
      </c>
      <c r="U105" t="str">
        <f>IF(IFERROR(SEARCH("-",A105,1),0)&gt;0,IFERROR(VLOOKUP(B105,'CG-&gt; CE'!K:K,1,FALSE),"Attention voir onglet CG-&gt;CE"),"")</f>
        <v>115-04</v>
      </c>
      <c r="V105" t="str">
        <f>IF(LEFT(U105,1)="A",'Messages d''erreur'!B$4,"")</f>
        <v/>
      </c>
      <c r="W105">
        <f>IF(IFERROR(VALUE(F105),0)&gt;0,IF(IFERROR(SEARCH("-",A105,1),0)&gt;0,IFERROR(VLOOKUP(F105,'Liste CG'!A:A,1,FALSE),"Attention erreur pas de CG")),"")</f>
        <v>62504</v>
      </c>
      <c r="X105" t="str">
        <f>IF(LEFT(W105,1)="A",'Messages d''erreur'!B$5,"")</f>
        <v/>
      </c>
      <c r="Y105">
        <f>VLOOKUP(A105,'CEcpas-&gt;NvCode'!A:C,3,FALSE)</f>
        <v>0</v>
      </c>
      <c r="Z105" t="str">
        <f>IF(IFERROR(SEARCH("-",A105,1),0) &gt; 0, IFERROR(VLOOKUP(A105,'mapping Commune'!A:I,9,FALSE),"ATTENTION mapping Inexistant"),"")</f>
        <v>ATTENTION mapping Inexistant</v>
      </c>
      <c r="AA105" s="10" t="str">
        <f>IF(LEFT(Z105,2)="At",'Messages d''erreur'!B$6,"")</f>
        <v xml:space="preserve">Attention CE pas dans Mapping </v>
      </c>
    </row>
    <row r="106" spans="1:27" ht="21" customHeight="1" x14ac:dyDescent="0.35">
      <c r="A106" s="136" t="s">
        <v>125</v>
      </c>
      <c r="B106" s="301" t="str">
        <f t="shared" si="2"/>
        <v>115-06</v>
      </c>
      <c r="C106" s="24" t="s">
        <v>126</v>
      </c>
      <c r="D106" s="110" t="s">
        <v>61</v>
      </c>
      <c r="E106" s="110" t="s">
        <v>60</v>
      </c>
      <c r="F106" s="309">
        <v>62506</v>
      </c>
      <c r="G106" s="279">
        <v>70</v>
      </c>
      <c r="H106" s="34">
        <f>IF(IFERROR(SEARCH("-",A106,1),0) &gt; 0, IFERROR(VLOOKUP(F106,'Liste CG'!A:A,1,FALSE),"ATTENTION CG Inexistant"),"")</f>
        <v>62506</v>
      </c>
      <c r="U106" t="str">
        <f>IF(IFERROR(SEARCH("-",A106,1),0)&gt;0,IFERROR(VLOOKUP(B106,'CG-&gt; CE'!K:K,1,FALSE),"Attention voir onglet CG-&gt;CE"),"")</f>
        <v>115-06</v>
      </c>
      <c r="V106" t="str">
        <f>IF(LEFT(U106,1)="A",'Messages d''erreur'!B$4,"")</f>
        <v/>
      </c>
      <c r="W106">
        <f>IF(IFERROR(VALUE(F106),0)&gt;0,IF(IFERROR(SEARCH("-",A106,1),0)&gt;0,IFERROR(VLOOKUP(F106,'Liste CG'!A:A,1,FALSE),"Attention erreur pas de CG")),"")</f>
        <v>62506</v>
      </c>
      <c r="X106" t="str">
        <f>IF(LEFT(W106,1)="A",'Messages d''erreur'!B$5,"")</f>
        <v/>
      </c>
      <c r="Y106" t="str">
        <f>VLOOKUP(A106,'CEcpas-&gt;NvCode'!A:C,3,FALSE)</f>
        <v>11500/16</v>
      </c>
      <c r="Z106" t="str">
        <f>IF(IFERROR(SEARCH("-",A106,1),0) &gt; 0, IFERROR(VLOOKUP(A106,'mapping Commune'!A:I,9,FALSE),"ATTENTION mapping Inexistant"),"")</f>
        <v>ATTENTION mapping Inexistant</v>
      </c>
      <c r="AA106" s="10" t="str">
        <f>IF(LEFT(Z106,2)="At",'Messages d''erreur'!B$6,"")</f>
        <v xml:space="preserve">Attention CE pas dans Mapping </v>
      </c>
    </row>
    <row r="107" spans="1:27" ht="21" customHeight="1" x14ac:dyDescent="0.35">
      <c r="A107" s="138"/>
      <c r="B107" s="301" t="str">
        <f t="shared" si="2"/>
        <v/>
      </c>
      <c r="C107" s="25"/>
      <c r="D107" s="109" t="s">
        <v>5089</v>
      </c>
      <c r="G107" s="276"/>
      <c r="H107" s="34" t="str">
        <f>IF(IFERROR(SEARCH("-",A107,1),0) &gt; 0, IFERROR(VLOOKUP(F107,'Liste CG'!A:A,1,FALSE),"ATTENTION CG Inexistant"),"")</f>
        <v/>
      </c>
      <c r="U107" t="str">
        <f>IF(IFERROR(SEARCH("-",A107,1),0)&gt;0,IFERROR(VLOOKUP(B107,'CG-&gt; CE'!K:K,1,FALSE),"Attention voir onglet CG-&gt;CE"),"")</f>
        <v/>
      </c>
      <c r="V107" t="str">
        <f>IF(LEFT(U107,1)="A",'Messages d''erreur'!B$4,"")</f>
        <v/>
      </c>
      <c r="W107" t="str">
        <f>IF(IFERROR(VALUE(F107),0)&gt;0,IF(IFERROR(SEARCH("-",A107,1),0)&gt;0,IFERROR(VLOOKUP(F107,'Liste CG'!A:A,1,FALSE),"Attention erreur pas de CG")),"")</f>
        <v/>
      </c>
      <c r="X107" t="str">
        <f>IF(LEFT(W107,1)="A",'Messages d''erreur'!B$5,"")</f>
        <v/>
      </c>
      <c r="Y107" t="e">
        <f>VLOOKUP(A107,'CEcpas-&gt;NvCode'!A:C,3,FALSE)</f>
        <v>#N/A</v>
      </c>
      <c r="Z107" t="str">
        <f>IF(IFERROR(SEARCH("-",A107,1),0) &gt; 0, IFERROR(VLOOKUP(A107,'mapping Commune'!A:I,9,FALSE),"ATTENTION mapping Inexistant"),"")</f>
        <v/>
      </c>
      <c r="AA107" s="10" t="str">
        <f>IF(LEFT(Z107,2)="At",'Messages d''erreur'!B$6,"")</f>
        <v/>
      </c>
    </row>
    <row r="108" spans="1:27" ht="21" customHeight="1" x14ac:dyDescent="0.35">
      <c r="A108" s="139">
        <v>116</v>
      </c>
      <c r="B108" s="301" t="str">
        <f t="shared" si="2"/>
        <v>116116</v>
      </c>
      <c r="C108" s="26" t="s">
        <v>127</v>
      </c>
      <c r="D108" s="109" t="s">
        <v>5089</v>
      </c>
      <c r="G108" s="276"/>
      <c r="H108" s="34" t="str">
        <f>IF(IFERROR(SEARCH("-",A108,1),0) &gt; 0, IFERROR(VLOOKUP(F108,'Liste CG'!A:A,1,FALSE),"ATTENTION CG Inexistant"),"")</f>
        <v/>
      </c>
      <c r="U108" t="str">
        <f>IF(IFERROR(SEARCH("-",A108,1),0)&gt;0,IFERROR(VLOOKUP(B108,'CG-&gt; CE'!K:K,1,FALSE),"Attention voir onglet CG-&gt;CE"),"")</f>
        <v/>
      </c>
      <c r="V108" t="str">
        <f>IF(LEFT(U108,1)="A",'Messages d''erreur'!B$4,"")</f>
        <v/>
      </c>
      <c r="W108" t="str">
        <f>IF(IFERROR(VALUE(F108),0)&gt;0,IF(IFERROR(SEARCH("-",A108,1),0)&gt;0,IFERROR(VLOOKUP(F108,'Liste CG'!A:A,1,FALSE),"Attention erreur pas de CG")),"")</f>
        <v/>
      </c>
      <c r="X108" t="str">
        <f>IF(LEFT(W108,1)="A",'Messages d''erreur'!B$5,"")</f>
        <v/>
      </c>
      <c r="Y108" t="e">
        <f>VLOOKUP(A108,'CEcpas-&gt;NvCode'!A:C,3,FALSE)</f>
        <v>#N/A</v>
      </c>
      <c r="Z108" t="str">
        <f>IF(IFERROR(SEARCH("-",A108,1),0) &gt; 0, IFERROR(VLOOKUP(A108,'mapping Commune'!A:I,9,FALSE),"ATTENTION mapping Inexistant"),"")</f>
        <v/>
      </c>
      <c r="AA108" s="10" t="str">
        <f>IF(LEFT(Z108,2)="At",'Messages d''erreur'!B$6,"")</f>
        <v/>
      </c>
    </row>
    <row r="109" spans="1:27" ht="21" customHeight="1" x14ac:dyDescent="0.35">
      <c r="A109" s="138"/>
      <c r="B109" s="301" t="str">
        <f t="shared" si="2"/>
        <v/>
      </c>
      <c r="C109" s="25"/>
      <c r="D109" s="109" t="s">
        <v>5089</v>
      </c>
      <c r="G109" s="276"/>
      <c r="H109" s="34" t="str">
        <f>IF(IFERROR(SEARCH("-",A109,1),0) &gt; 0, IFERROR(VLOOKUP(F109,'Liste CG'!A:A,1,FALSE),"ATTENTION CG Inexistant"),"")</f>
        <v/>
      </c>
      <c r="U109" t="str">
        <f>IF(IFERROR(SEARCH("-",A109,1),0)&gt;0,IFERROR(VLOOKUP(B109,'CG-&gt; CE'!K:K,1,FALSE),"Attention voir onglet CG-&gt;CE"),"")</f>
        <v/>
      </c>
      <c r="V109" t="str">
        <f>IF(LEFT(U109,1)="A",'Messages d''erreur'!B$4,"")</f>
        <v/>
      </c>
      <c r="W109" t="str">
        <f>IF(IFERROR(VALUE(F109),0)&gt;0,IF(IFERROR(SEARCH("-",A109,1),0)&gt;0,IFERROR(VLOOKUP(F109,'Liste CG'!A:A,1,FALSE),"Attention erreur pas de CG")),"")</f>
        <v/>
      </c>
      <c r="X109" t="str">
        <f>IF(LEFT(W109,1)="A",'Messages d''erreur'!B$5,"")</f>
        <v/>
      </c>
      <c r="Y109" t="e">
        <f>VLOOKUP(A109,'CEcpas-&gt;NvCode'!A:C,3,FALSE)</f>
        <v>#N/A</v>
      </c>
      <c r="Z109" t="str">
        <f>IF(IFERROR(SEARCH("-",A109,1),0) &gt; 0, IFERROR(VLOOKUP(A109,'mapping Commune'!A:I,9,FALSE),"ATTENTION mapping Inexistant"),"")</f>
        <v/>
      </c>
      <c r="AA109" s="10" t="str">
        <f>IF(LEFT(Z109,2)="At",'Messages d''erreur'!B$6,"")</f>
        <v/>
      </c>
    </row>
    <row r="110" spans="1:27" ht="21" customHeight="1" x14ac:dyDescent="0.35">
      <c r="A110" s="31" t="s">
        <v>52</v>
      </c>
      <c r="B110" s="301" t="str">
        <f t="shared" si="2"/>
        <v>Codode</v>
      </c>
      <c r="C110" s="27" t="s">
        <v>53</v>
      </c>
      <c r="D110" s="32" t="s">
        <v>54</v>
      </c>
      <c r="E110" s="32" t="s">
        <v>55</v>
      </c>
      <c r="F110" s="280" t="s">
        <v>56</v>
      </c>
      <c r="G110" s="278" t="s">
        <v>57</v>
      </c>
      <c r="H110" s="34" t="str">
        <f>IF(IFERROR(SEARCH("-",A110,1),0) &gt; 0, IFERROR(VLOOKUP(F110,'Liste CG'!A:A,1,FALSE),"ATTENTION CG Inexistant"),"")</f>
        <v/>
      </c>
      <c r="U110" t="str">
        <f>IF(IFERROR(SEARCH("-",A110,1),0)&gt;0,IFERROR(VLOOKUP(B110,'CG-&gt; CE'!K:K,1,FALSE),"Attention voir onglet CG-&gt;CE"),"")</f>
        <v/>
      </c>
      <c r="V110" t="str">
        <f>IF(LEFT(U110,1)="A",'Messages d''erreur'!B$4,"")</f>
        <v/>
      </c>
      <c r="W110" t="str">
        <f>IF(IFERROR(VALUE(F110),0)&gt;0,IF(IFERROR(SEARCH("-",A110,1),0)&gt;0,IFERROR(VLOOKUP(F110,'Liste CG'!A:A,1,FALSE),"Attention erreur pas de CG")),"")</f>
        <v/>
      </c>
      <c r="X110" t="str">
        <f>IF(LEFT(W110,1)="A",'Messages d''erreur'!B$5,"")</f>
        <v/>
      </c>
      <c r="Y110" t="e">
        <f>VLOOKUP(A110,'CEcpas-&gt;NvCode'!A:C,3,FALSE)</f>
        <v>#N/A</v>
      </c>
      <c r="Z110" t="str">
        <f>IF(IFERROR(SEARCH("-",A110,1),0) &gt; 0, IFERROR(VLOOKUP(A110,'mapping Commune'!A:I,9,FALSE),"ATTENTION mapping Inexistant"),"")</f>
        <v/>
      </c>
      <c r="AA110" s="10" t="str">
        <f>IF(LEFT(Z110,2)="At",'Messages d''erreur'!B$6,"")</f>
        <v/>
      </c>
    </row>
    <row r="111" spans="1:27" ht="21" customHeight="1" x14ac:dyDescent="0.35">
      <c r="A111" s="33" t="s">
        <v>128</v>
      </c>
      <c r="B111" s="301" t="str">
        <f t="shared" si="2"/>
        <v>116-01</v>
      </c>
      <c r="C111" s="23" t="s">
        <v>129</v>
      </c>
      <c r="D111" s="34" t="s">
        <v>61</v>
      </c>
      <c r="E111" s="34" t="s">
        <v>60</v>
      </c>
      <c r="F111" s="273">
        <v>62601</v>
      </c>
      <c r="G111" s="276">
        <v>70</v>
      </c>
      <c r="H111" s="34">
        <f>IF(IFERROR(SEARCH("-",A111,1),0) &gt; 0, IFERROR(VLOOKUP(F111,'Liste CG'!A:A,1,FALSE),"ATTENTION CG Inexistant"),"")</f>
        <v>62601</v>
      </c>
      <c r="U111" t="str">
        <f>IF(IFERROR(SEARCH("-",A111,1),0)&gt;0,IFERROR(VLOOKUP(B111,'CG-&gt; CE'!K:K,1,FALSE),"Attention voir onglet CG-&gt;CE"),"")</f>
        <v>116-01</v>
      </c>
      <c r="V111" t="str">
        <f>IF(LEFT(U111,1)="A",'Messages d''erreur'!B$4,"")</f>
        <v/>
      </c>
      <c r="W111">
        <f>IF(IFERROR(VALUE(F111),0)&gt;0,IF(IFERROR(SEARCH("-",A111,1),0)&gt;0,IFERROR(VLOOKUP(F111,'Liste CG'!A:A,1,FALSE),"Attention erreur pas de CG")),"")</f>
        <v>62601</v>
      </c>
      <c r="X111" t="str">
        <f>IF(LEFT(W111,1)="A",'Messages d''erreur'!B$5,"")</f>
        <v/>
      </c>
      <c r="Y111">
        <f>VLOOKUP(A111,'CEcpas-&gt;NvCode'!A:C,3,FALSE)</f>
        <v>0</v>
      </c>
      <c r="Z111" t="str">
        <f>IF(IFERROR(SEARCH("-",A111,1),0) &gt; 0, IFERROR(VLOOKUP(A111,'mapping Commune'!A:I,9,FALSE),"ATTENTION mapping Inexistant"),"")</f>
        <v>116-01</v>
      </c>
      <c r="AA111" s="10" t="str">
        <f>IF(LEFT(Z111,2)="At",'Messages d''erreur'!B$6,"")</f>
        <v/>
      </c>
    </row>
    <row r="112" spans="1:27" ht="21" customHeight="1" x14ac:dyDescent="0.35">
      <c r="A112" s="33" t="s">
        <v>130</v>
      </c>
      <c r="B112" s="301" t="str">
        <f t="shared" ref="B112:B175" si="4">IF(LEFT(A112,1)="0",A112,IF(LEN(A112)=6,A112,LEFT(A112,3)&amp;RIGHT(A112,3)))</f>
        <v>116-02</v>
      </c>
      <c r="C112" s="23" t="s">
        <v>131</v>
      </c>
      <c r="D112" s="34" t="s">
        <v>61</v>
      </c>
      <c r="E112" s="34" t="s">
        <v>60</v>
      </c>
      <c r="F112" s="273">
        <v>62602</v>
      </c>
      <c r="G112" s="276">
        <v>70</v>
      </c>
      <c r="H112" s="34">
        <f>IF(IFERROR(SEARCH("-",A112,1),0) &gt; 0, IFERROR(VLOOKUP(F112,'Liste CG'!A:A,1,FALSE),"ATTENTION CG Inexistant"),"")</f>
        <v>62602</v>
      </c>
      <c r="U112" t="str">
        <f>IF(IFERROR(SEARCH("-",A112,1),0)&gt;0,IFERROR(VLOOKUP(B112,'CG-&gt; CE'!K:K,1,FALSE),"Attention voir onglet CG-&gt;CE"),"")</f>
        <v>116-02</v>
      </c>
      <c r="V112" t="str">
        <f>IF(LEFT(U112,1)="A",'Messages d''erreur'!B$4,"")</f>
        <v/>
      </c>
      <c r="W112">
        <f>IF(IFERROR(VALUE(F112),0)&gt;0,IF(IFERROR(SEARCH("-",A112,1),0)&gt;0,IFERROR(VLOOKUP(F112,'Liste CG'!A:A,1,FALSE),"Attention erreur pas de CG")),"")</f>
        <v>62602</v>
      </c>
      <c r="X112" t="str">
        <f>IF(LEFT(W112,1)="A",'Messages d''erreur'!B$5,"")</f>
        <v/>
      </c>
      <c r="Y112" t="str">
        <f>VLOOKUP(A112,'CEcpas-&gt;NvCode'!A:C,3,FALSE)</f>
        <v>11600/01</v>
      </c>
      <c r="Z112" t="str">
        <f>IF(IFERROR(SEARCH("-",A112,1),0) &gt; 0, IFERROR(VLOOKUP(A112,'mapping Commune'!A:I,9,FALSE),"ATTENTION mapping Inexistant"),"")</f>
        <v>116-02</v>
      </c>
      <c r="AA112" s="10" t="str">
        <f>IF(LEFT(Z112,2)="At",'Messages d''erreur'!B$6,"")</f>
        <v/>
      </c>
    </row>
    <row r="113" spans="1:27" ht="21" customHeight="1" x14ac:dyDescent="0.35">
      <c r="A113" s="138"/>
      <c r="B113" s="301" t="str">
        <f t="shared" si="4"/>
        <v/>
      </c>
      <c r="C113" s="25"/>
      <c r="D113" s="109" t="s">
        <v>5089</v>
      </c>
      <c r="G113" s="276"/>
      <c r="H113" s="34" t="str">
        <f>IF(IFERROR(SEARCH("-",A113,1),0) &gt; 0, IFERROR(VLOOKUP(F113,'Liste CG'!A:A,1,FALSE),"ATTENTION CG Inexistant"),"")</f>
        <v/>
      </c>
      <c r="U113" t="str">
        <f>IF(IFERROR(SEARCH("-",A113,1),0)&gt;0,IFERROR(VLOOKUP(B113,'CG-&gt; CE'!K:K,1,FALSE),"Attention voir onglet CG-&gt;CE"),"")</f>
        <v/>
      </c>
      <c r="V113" t="str">
        <f>IF(LEFT(U113,1)="A",'Messages d''erreur'!B$4,"")</f>
        <v/>
      </c>
      <c r="W113" t="str">
        <f>IF(IFERROR(VALUE(F113),0)&gt;0,IF(IFERROR(SEARCH("-",A113,1),0)&gt;0,IFERROR(VLOOKUP(F113,'Liste CG'!A:A,1,FALSE),"Attention erreur pas de CG")),"")</f>
        <v/>
      </c>
      <c r="X113" t="str">
        <f>IF(LEFT(W113,1)="A",'Messages d''erreur'!B$5,"")</f>
        <v/>
      </c>
      <c r="Y113" t="e">
        <f>VLOOKUP(A113,'CEcpas-&gt;NvCode'!A:C,3,FALSE)</f>
        <v>#N/A</v>
      </c>
      <c r="Z113" t="str">
        <f>IF(IFERROR(SEARCH("-",A113,1),0) &gt; 0, IFERROR(VLOOKUP(A113,'mapping Commune'!A:I,9,FALSE),"ATTENTION mapping Inexistant"),"")</f>
        <v/>
      </c>
      <c r="AA113" s="10" t="str">
        <f>IF(LEFT(Z113,2)="At",'Messages d''erreur'!B$6,"")</f>
        <v/>
      </c>
    </row>
    <row r="114" spans="1:27" ht="21" customHeight="1" x14ac:dyDescent="0.35">
      <c r="A114" s="139">
        <v>117</v>
      </c>
      <c r="B114" s="301" t="str">
        <f t="shared" si="4"/>
        <v>117117</v>
      </c>
      <c r="C114" s="26" t="s">
        <v>132</v>
      </c>
      <c r="D114" s="109" t="s">
        <v>5089</v>
      </c>
      <c r="G114" s="276"/>
      <c r="H114" s="34" t="str">
        <f>IF(IFERROR(SEARCH("-",A114,1),0) &gt; 0, IFERROR(VLOOKUP(F114,'Liste CG'!A:A,1,FALSE),"ATTENTION CG Inexistant"),"")</f>
        <v/>
      </c>
      <c r="U114" t="str">
        <f>IF(IFERROR(SEARCH("-",A114,1),0)&gt;0,IFERROR(VLOOKUP(B114,'CG-&gt; CE'!K:K,1,FALSE),"Attention voir onglet CG-&gt;CE"),"")</f>
        <v/>
      </c>
      <c r="V114" t="str">
        <f>IF(LEFT(U114,1)="A",'Messages d''erreur'!B$4,"")</f>
        <v/>
      </c>
      <c r="W114" t="str">
        <f>IF(IFERROR(VALUE(F114),0)&gt;0,IF(IFERROR(SEARCH("-",A114,1),0)&gt;0,IFERROR(VLOOKUP(F114,'Liste CG'!A:A,1,FALSE),"Attention erreur pas de CG")),"")</f>
        <v/>
      </c>
      <c r="X114" t="str">
        <f>IF(LEFT(W114,1)="A",'Messages d''erreur'!B$5,"")</f>
        <v/>
      </c>
      <c r="Y114" t="e">
        <f>VLOOKUP(A114,'CEcpas-&gt;NvCode'!A:C,3,FALSE)</f>
        <v>#N/A</v>
      </c>
      <c r="Z114" t="str">
        <f>IF(IFERROR(SEARCH("-",A114,1),0) &gt; 0, IFERROR(VLOOKUP(A114,'mapping Commune'!A:I,9,FALSE),"ATTENTION mapping Inexistant"),"")</f>
        <v/>
      </c>
      <c r="AA114" s="10" t="str">
        <f>IF(LEFT(Z114,2)="At",'Messages d''erreur'!B$6,"")</f>
        <v/>
      </c>
    </row>
    <row r="115" spans="1:27" ht="21" customHeight="1" x14ac:dyDescent="0.35">
      <c r="A115" s="138"/>
      <c r="B115" s="301" t="str">
        <f t="shared" si="4"/>
        <v/>
      </c>
      <c r="C115" s="25"/>
      <c r="D115" s="109" t="s">
        <v>5089</v>
      </c>
      <c r="G115" s="276"/>
      <c r="H115" s="34" t="str">
        <f>IF(IFERROR(SEARCH("-",A115,1),0) &gt; 0, IFERROR(VLOOKUP(F115,'Liste CG'!A:A,1,FALSE),"ATTENTION CG Inexistant"),"")</f>
        <v/>
      </c>
      <c r="U115" t="str">
        <f>IF(IFERROR(SEARCH("-",A115,1),0)&gt;0,IFERROR(VLOOKUP(B115,'CG-&gt; CE'!K:K,1,FALSE),"Attention voir onglet CG-&gt;CE"),"")</f>
        <v/>
      </c>
      <c r="V115" t="str">
        <f>IF(LEFT(U115,1)="A",'Messages d''erreur'!B$4,"")</f>
        <v/>
      </c>
      <c r="W115" t="str">
        <f>IF(IFERROR(VALUE(F115),0)&gt;0,IF(IFERROR(SEARCH("-",A115,1),0)&gt;0,IFERROR(VLOOKUP(F115,'Liste CG'!A:A,1,FALSE),"Attention erreur pas de CG")),"")</f>
        <v/>
      </c>
      <c r="X115" t="str">
        <f>IF(LEFT(W115,1)="A",'Messages d''erreur'!B$5,"")</f>
        <v/>
      </c>
      <c r="Y115" t="e">
        <f>VLOOKUP(A115,'CEcpas-&gt;NvCode'!A:C,3,FALSE)</f>
        <v>#N/A</v>
      </c>
      <c r="Z115" t="str">
        <f>IF(IFERROR(SEARCH("-",A115,1),0) &gt; 0, IFERROR(VLOOKUP(A115,'mapping Commune'!A:I,9,FALSE),"ATTENTION mapping Inexistant"),"")</f>
        <v/>
      </c>
      <c r="AA115" s="10" t="str">
        <f>IF(LEFT(Z115,2)="At",'Messages d''erreur'!B$6,"")</f>
        <v/>
      </c>
    </row>
    <row r="116" spans="1:27" ht="21" customHeight="1" x14ac:dyDescent="0.35">
      <c r="A116" s="31" t="s">
        <v>52</v>
      </c>
      <c r="B116" s="301" t="str">
        <f t="shared" si="4"/>
        <v>Codode</v>
      </c>
      <c r="C116" s="27" t="s">
        <v>53</v>
      </c>
      <c r="D116" s="32" t="s">
        <v>54</v>
      </c>
      <c r="E116" s="32" t="s">
        <v>55</v>
      </c>
      <c r="F116" s="280" t="s">
        <v>56</v>
      </c>
      <c r="G116" s="278" t="s">
        <v>57</v>
      </c>
      <c r="H116" s="34" t="str">
        <f>IF(IFERROR(SEARCH("-",A116,1),0) &gt; 0, IFERROR(VLOOKUP(F116,'Liste CG'!A:A,1,FALSE),"ATTENTION CG Inexistant"),"")</f>
        <v/>
      </c>
      <c r="U116" t="str">
        <f>IF(IFERROR(SEARCH("-",A116,1),0)&gt;0,IFERROR(VLOOKUP(B116,'CG-&gt; CE'!K:K,1,FALSE),"Attention voir onglet CG-&gt;CE"),"")</f>
        <v/>
      </c>
      <c r="V116" t="str">
        <f>IF(LEFT(U116,1)="A",'Messages d''erreur'!B$4,"")</f>
        <v/>
      </c>
      <c r="W116" t="str">
        <f>IF(IFERROR(VALUE(F116),0)&gt;0,IF(IFERROR(SEARCH("-",A116,1),0)&gt;0,IFERROR(VLOOKUP(F116,'Liste CG'!A:A,1,FALSE),"Attention erreur pas de CG")),"")</f>
        <v/>
      </c>
      <c r="X116" t="str">
        <f>IF(LEFT(W116,1)="A",'Messages d''erreur'!B$5,"")</f>
        <v/>
      </c>
      <c r="Y116" t="e">
        <f>VLOOKUP(A116,'CEcpas-&gt;NvCode'!A:C,3,FALSE)</f>
        <v>#N/A</v>
      </c>
      <c r="Z116" t="str">
        <f>IF(IFERROR(SEARCH("-",A116,1),0) &gt; 0, IFERROR(VLOOKUP(A116,'mapping Commune'!A:I,9,FALSE),"ATTENTION mapping Inexistant"),"")</f>
        <v/>
      </c>
      <c r="AA116" s="10" t="str">
        <f>IF(LEFT(Z116,2)="At",'Messages d''erreur'!B$6,"")</f>
        <v/>
      </c>
    </row>
    <row r="117" spans="1:27" ht="21" customHeight="1" x14ac:dyDescent="0.35">
      <c r="A117" s="33" t="s">
        <v>133</v>
      </c>
      <c r="B117" s="301" t="str">
        <f t="shared" si="4"/>
        <v>117-01</v>
      </c>
      <c r="C117" s="23" t="s">
        <v>134</v>
      </c>
      <c r="D117" s="34" t="s">
        <v>61</v>
      </c>
      <c r="E117" s="34" t="s">
        <v>60</v>
      </c>
      <c r="F117" s="273">
        <v>62701</v>
      </c>
      <c r="G117" s="276">
        <v>70</v>
      </c>
      <c r="H117" s="34">
        <f>IF(IFERROR(SEARCH("-",A117,1),0) &gt; 0, IFERROR(VLOOKUP(F117,'Liste CG'!A:A,1,FALSE),"ATTENTION CG Inexistant"),"")</f>
        <v>62701</v>
      </c>
      <c r="U117" t="str">
        <f>IF(IFERROR(SEARCH("-",A117,1),0)&gt;0,IFERROR(VLOOKUP(B117,'CG-&gt; CE'!K:K,1,FALSE),"Attention voir onglet CG-&gt;CE"),"")</f>
        <v>117-01</v>
      </c>
      <c r="V117" t="str">
        <f>IF(LEFT(U117,1)="A",'Messages d''erreur'!B$4,"")</f>
        <v/>
      </c>
      <c r="W117">
        <f>IF(IFERROR(VALUE(F117),0)&gt;0,IF(IFERROR(SEARCH("-",A117,1),0)&gt;0,IFERROR(VLOOKUP(F117,'Liste CG'!A:A,1,FALSE),"Attention erreur pas de CG")),"")</f>
        <v>62701</v>
      </c>
      <c r="X117" t="str">
        <f>IF(LEFT(W117,1)="A",'Messages d''erreur'!B$5,"")</f>
        <v/>
      </c>
      <c r="Y117">
        <f>VLOOKUP(A117,'CEcpas-&gt;NvCode'!A:C,3,FALSE)</f>
        <v>0</v>
      </c>
      <c r="Z117" t="str">
        <f>IF(IFERROR(SEARCH("-",A117,1),0) &gt; 0, IFERROR(VLOOKUP(A117,'mapping Commune'!A:I,9,FALSE),"ATTENTION mapping Inexistant"),"")</f>
        <v>117-01, 117-02, 117-03, 117-04, 117-06 (A ventiler en fonction de la catégorie du personnel)</v>
      </c>
      <c r="AA117" s="10" t="str">
        <f>IF(LEFT(Z117,2)="At",'Messages d''erreur'!B$6,"")</f>
        <v/>
      </c>
    </row>
    <row r="118" spans="1:27" ht="21" customHeight="1" x14ac:dyDescent="0.35">
      <c r="A118" s="33" t="s">
        <v>135</v>
      </c>
      <c r="B118" s="301" t="str">
        <f t="shared" si="4"/>
        <v>117-02</v>
      </c>
      <c r="C118" s="23" t="s">
        <v>136</v>
      </c>
      <c r="D118" s="34" t="s">
        <v>61</v>
      </c>
      <c r="E118" s="34" t="s">
        <v>60</v>
      </c>
      <c r="F118" s="273">
        <v>62702</v>
      </c>
      <c r="G118" s="276">
        <v>70</v>
      </c>
      <c r="H118" s="34">
        <f>IF(IFERROR(SEARCH("-",A118,1),0) &gt; 0, IFERROR(VLOOKUP(F118,'Liste CG'!A:A,1,FALSE),"ATTENTION CG Inexistant"),"")</f>
        <v>62702</v>
      </c>
      <c r="U118" t="str">
        <f>IF(IFERROR(SEARCH("-",A118,1),0)&gt;0,IFERROR(VLOOKUP(B118,'CG-&gt; CE'!K:K,1,FALSE),"Attention voir onglet CG-&gt;CE"),"")</f>
        <v>117-02</v>
      </c>
      <c r="V118" t="str">
        <f>IF(LEFT(U118,1)="A",'Messages d''erreur'!B$4,"")</f>
        <v/>
      </c>
      <c r="W118">
        <f>IF(IFERROR(VALUE(F118),0)&gt;0,IF(IFERROR(SEARCH("-",A118,1),0)&gt;0,IFERROR(VLOOKUP(F118,'Liste CG'!A:A,1,FALSE),"Attention erreur pas de CG")),"")</f>
        <v>62702</v>
      </c>
      <c r="X118" t="str">
        <f>IF(LEFT(W118,1)="A",'Messages d''erreur'!B$5,"")</f>
        <v/>
      </c>
      <c r="Y118">
        <f>VLOOKUP(A118,'CEcpas-&gt;NvCode'!A:C,3,FALSE)</f>
        <v>0</v>
      </c>
      <c r="Z118" t="str">
        <f>IF(IFERROR(SEARCH("-",A118,1),0) &gt; 0, IFERROR(VLOOKUP(A118,'mapping Commune'!A:I,9,FALSE),"ATTENTION mapping Inexistant"),"")</f>
        <v>117-01, 117-02, 117-03, 117-04, 117-06 (A ventiler en fonction de la catégorie du personnel)</v>
      </c>
      <c r="AA118" s="10" t="str">
        <f>IF(LEFT(Z118,2)="At",'Messages d''erreur'!B$6,"")</f>
        <v/>
      </c>
    </row>
    <row r="119" spans="1:27" ht="21" customHeight="1" x14ac:dyDescent="0.35">
      <c r="A119" s="33" t="s">
        <v>137</v>
      </c>
      <c r="B119" s="301" t="str">
        <f t="shared" si="4"/>
        <v>117-03</v>
      </c>
      <c r="C119" s="23" t="s">
        <v>138</v>
      </c>
      <c r="D119" s="34" t="s">
        <v>61</v>
      </c>
      <c r="E119" s="34" t="s">
        <v>60</v>
      </c>
      <c r="F119" s="273">
        <v>62703</v>
      </c>
      <c r="G119" s="276">
        <v>70</v>
      </c>
      <c r="H119" s="34">
        <f>IF(IFERROR(SEARCH("-",A119,1),0) &gt; 0, IFERROR(VLOOKUP(F119,'Liste CG'!A:A,1,FALSE),"ATTENTION CG Inexistant"),"")</f>
        <v>62703</v>
      </c>
      <c r="U119" t="str">
        <f>IF(IFERROR(SEARCH("-",A119,1),0)&gt;0,IFERROR(VLOOKUP(B119,'CG-&gt; CE'!K:K,1,FALSE),"Attention voir onglet CG-&gt;CE"),"")</f>
        <v>117-03</v>
      </c>
      <c r="V119" t="str">
        <f>IF(LEFT(U119,1)="A",'Messages d''erreur'!B$4,"")</f>
        <v/>
      </c>
      <c r="W119">
        <f>IF(IFERROR(VALUE(F119),0)&gt;0,IF(IFERROR(SEARCH("-",A119,1),0)&gt;0,IFERROR(VLOOKUP(F119,'Liste CG'!A:A,1,FALSE),"Attention erreur pas de CG")),"")</f>
        <v>62703</v>
      </c>
      <c r="X119" t="str">
        <f>IF(LEFT(W119,1)="A",'Messages d''erreur'!B$5,"")</f>
        <v/>
      </c>
      <c r="Y119">
        <f>VLOOKUP(A119,'CEcpas-&gt;NvCode'!A:C,3,FALSE)</f>
        <v>0</v>
      </c>
      <c r="Z119" t="str">
        <f>IF(IFERROR(SEARCH("-",A119,1),0) &gt; 0, IFERROR(VLOOKUP(A119,'mapping Commune'!A:I,9,FALSE),"ATTENTION mapping Inexistant"),"")</f>
        <v>ATTENTION mapping Inexistant</v>
      </c>
      <c r="AA119" s="10" t="str">
        <f>IF(LEFT(Z119,2)="At",'Messages d''erreur'!B$6,"")</f>
        <v xml:space="preserve">Attention CE pas dans Mapping </v>
      </c>
    </row>
    <row r="120" spans="1:27" ht="21" customHeight="1" x14ac:dyDescent="0.35">
      <c r="A120" s="33" t="s">
        <v>139</v>
      </c>
      <c r="B120" s="301" t="str">
        <f t="shared" si="4"/>
        <v>117-04</v>
      </c>
      <c r="C120" s="23" t="s">
        <v>140</v>
      </c>
      <c r="D120" s="34" t="s">
        <v>61</v>
      </c>
      <c r="E120" s="34" t="s">
        <v>60</v>
      </c>
      <c r="F120" s="273">
        <v>62704</v>
      </c>
      <c r="G120" s="276">
        <v>70</v>
      </c>
      <c r="H120" s="34">
        <f>IF(IFERROR(SEARCH("-",A120,1),0) &gt; 0, IFERROR(VLOOKUP(F120,'Liste CG'!A:A,1,FALSE),"ATTENTION CG Inexistant"),"")</f>
        <v>62704</v>
      </c>
      <c r="U120" t="str">
        <f>IF(IFERROR(SEARCH("-",A120,1),0)&gt;0,IFERROR(VLOOKUP(B120,'CG-&gt; CE'!K:K,1,FALSE),"Attention voir onglet CG-&gt;CE"),"")</f>
        <v>117-04</v>
      </c>
      <c r="V120" t="str">
        <f>IF(LEFT(U120,1)="A",'Messages d''erreur'!B$4,"")</f>
        <v/>
      </c>
      <c r="W120">
        <f>IF(IFERROR(VALUE(F120),0)&gt;0,IF(IFERROR(SEARCH("-",A120,1),0)&gt;0,IFERROR(VLOOKUP(F120,'Liste CG'!A:A,1,FALSE),"Attention erreur pas de CG")),"")</f>
        <v>62704</v>
      </c>
      <c r="X120" t="str">
        <f>IF(LEFT(W120,1)="A",'Messages d''erreur'!B$5,"")</f>
        <v/>
      </c>
      <c r="Y120">
        <f>VLOOKUP(A120,'CEcpas-&gt;NvCode'!A:C,3,FALSE)</f>
        <v>0</v>
      </c>
      <c r="Z120" t="str">
        <f>IF(IFERROR(SEARCH("-",A120,1),0) &gt; 0, IFERROR(VLOOKUP(A120,'mapping Commune'!A:I,9,FALSE),"ATTENTION mapping Inexistant"),"")</f>
        <v>ATTENTION mapping Inexistant</v>
      </c>
      <c r="AA120" s="10" t="str">
        <f>IF(LEFT(Z120,2)="At",'Messages d''erreur'!B$6,"")</f>
        <v xml:space="preserve">Attention CE pas dans Mapping </v>
      </c>
    </row>
    <row r="121" spans="1:27" ht="21" customHeight="1" x14ac:dyDescent="0.35">
      <c r="A121" s="136" t="s">
        <v>141</v>
      </c>
      <c r="B121" s="301" t="str">
        <f t="shared" si="4"/>
        <v>117-06</v>
      </c>
      <c r="C121" s="24" t="s">
        <v>142</v>
      </c>
      <c r="D121" s="110" t="s">
        <v>61</v>
      </c>
      <c r="E121" s="110" t="s">
        <v>60</v>
      </c>
      <c r="F121" s="309">
        <v>62706</v>
      </c>
      <c r="G121" s="279">
        <v>70</v>
      </c>
      <c r="H121" s="34">
        <f>IF(IFERROR(SEARCH("-",A121,1),0) &gt; 0, IFERROR(VLOOKUP(F121,'Liste CG'!A:A,1,FALSE),"ATTENTION CG Inexistant"),"")</f>
        <v>62706</v>
      </c>
      <c r="U121" t="str">
        <f>IF(IFERROR(SEARCH("-",A121,1),0)&gt;0,IFERROR(VLOOKUP(B121,'CG-&gt; CE'!K:K,1,FALSE),"Attention voir onglet CG-&gt;CE"),"")</f>
        <v>117-06</v>
      </c>
      <c r="V121" t="str">
        <f>IF(LEFT(U121,1)="A",'Messages d''erreur'!B$4,"")</f>
        <v/>
      </c>
      <c r="W121">
        <f>IF(IFERROR(VALUE(F121),0)&gt;0,IF(IFERROR(SEARCH("-",A121,1),0)&gt;0,IFERROR(VLOOKUP(F121,'Liste CG'!A:A,1,FALSE),"Attention erreur pas de CG")),"")</f>
        <v>62706</v>
      </c>
      <c r="X121" t="str">
        <f>IF(LEFT(W121,1)="A",'Messages d''erreur'!B$5,"")</f>
        <v/>
      </c>
      <c r="Y121">
        <f>VLOOKUP(A121,'CEcpas-&gt;NvCode'!A:C,3,FALSE)</f>
        <v>0</v>
      </c>
      <c r="Z121" t="str">
        <f>IF(IFERROR(SEARCH("-",A121,1),0) &gt; 0, IFERROR(VLOOKUP(A121,'mapping Commune'!A:I,9,FALSE),"ATTENTION mapping Inexistant"),"")</f>
        <v>ATTENTION mapping Inexistant</v>
      </c>
      <c r="AA121" s="10" t="str">
        <f>IF(LEFT(Z121,2)="At",'Messages d''erreur'!B$6,"")</f>
        <v xml:space="preserve">Attention CE pas dans Mapping </v>
      </c>
    </row>
    <row r="122" spans="1:27" ht="21" customHeight="1" x14ac:dyDescent="0.35">
      <c r="A122" s="138"/>
      <c r="B122" s="301" t="str">
        <f t="shared" si="4"/>
        <v/>
      </c>
      <c r="C122" s="25"/>
      <c r="D122" s="109" t="s">
        <v>5089</v>
      </c>
      <c r="G122" s="276"/>
      <c r="H122" s="34" t="str">
        <f>IF(IFERROR(SEARCH("-",A122,1),0) &gt; 0, IFERROR(VLOOKUP(F122,'Liste CG'!A:A,1,FALSE),"ATTENTION CG Inexistant"),"")</f>
        <v/>
      </c>
      <c r="U122" t="str">
        <f>IF(IFERROR(SEARCH("-",A122,1),0)&gt;0,IFERROR(VLOOKUP(B122,'CG-&gt; CE'!K:K,1,FALSE),"Attention voir onglet CG-&gt;CE"),"")</f>
        <v/>
      </c>
      <c r="V122" t="str">
        <f>IF(LEFT(U122,1)="A",'Messages d''erreur'!B$4,"")</f>
        <v/>
      </c>
      <c r="W122" t="str">
        <f>IF(IFERROR(VALUE(F122),0)&gt;0,IF(IFERROR(SEARCH("-",A122,1),0)&gt;0,IFERROR(VLOOKUP(F122,'Liste CG'!A:A,1,FALSE),"Attention erreur pas de CG")),"")</f>
        <v/>
      </c>
      <c r="X122" t="str">
        <f>IF(LEFT(W122,1)="A",'Messages d''erreur'!B$5,"")</f>
        <v/>
      </c>
      <c r="Y122" t="e">
        <f>VLOOKUP(A122,'CEcpas-&gt;NvCode'!A:C,3,FALSE)</f>
        <v>#N/A</v>
      </c>
      <c r="Z122" t="str">
        <f>IF(IFERROR(SEARCH("-",A122,1),0) &gt; 0, IFERROR(VLOOKUP(A122,'mapping Commune'!A:I,9,FALSE),"ATTENTION mapping Inexistant"),"")</f>
        <v/>
      </c>
      <c r="AA122" s="10" t="str">
        <f>IF(LEFT(Z122,2)="At",'Messages d''erreur'!B$6,"")</f>
        <v/>
      </c>
    </row>
    <row r="123" spans="1:27" ht="21" customHeight="1" x14ac:dyDescent="0.35">
      <c r="A123" s="137">
        <v>12</v>
      </c>
      <c r="B123" s="301" t="str">
        <f t="shared" si="4"/>
        <v>1212</v>
      </c>
      <c r="C123" s="25" t="s">
        <v>143</v>
      </c>
      <c r="D123" s="109" t="s">
        <v>5089</v>
      </c>
      <c r="G123" s="276"/>
      <c r="H123" s="34" t="str">
        <f>IF(IFERROR(SEARCH("-",A123,1),0) &gt; 0, IFERROR(VLOOKUP(F123,'Liste CG'!A:A,1,FALSE),"ATTENTION CG Inexistant"),"")</f>
        <v/>
      </c>
      <c r="U123" t="str">
        <f>IF(IFERROR(SEARCH("-",A123,1),0)&gt;0,IFERROR(VLOOKUP(B123,'CG-&gt; CE'!K:K,1,FALSE),"Attention voir onglet CG-&gt;CE"),"")</f>
        <v/>
      </c>
      <c r="V123" t="str">
        <f>IF(LEFT(U123,1)="A",'Messages d''erreur'!B$4,"")</f>
        <v/>
      </c>
      <c r="W123" t="str">
        <f>IF(IFERROR(VALUE(F123),0)&gt;0,IF(IFERROR(SEARCH("-",A123,1),0)&gt;0,IFERROR(VLOOKUP(F123,'Liste CG'!A:A,1,FALSE),"Attention erreur pas de CG")),"")</f>
        <v/>
      </c>
      <c r="X123" t="str">
        <f>IF(LEFT(W123,1)="A",'Messages d''erreur'!B$5,"")</f>
        <v/>
      </c>
      <c r="Y123" t="e">
        <f>VLOOKUP(A123,'CEcpas-&gt;NvCode'!A:C,3,FALSE)</f>
        <v>#N/A</v>
      </c>
      <c r="Z123" t="str">
        <f>IF(IFERROR(SEARCH("-",A123,1),0) &gt; 0, IFERROR(VLOOKUP(A123,'mapping Commune'!A:I,9,FALSE),"ATTENTION mapping Inexistant"),"")</f>
        <v/>
      </c>
      <c r="AA123" s="10" t="str">
        <f>IF(LEFT(Z123,2)="At",'Messages d''erreur'!B$6,"")</f>
        <v/>
      </c>
    </row>
    <row r="124" spans="1:27" ht="21" customHeight="1" x14ac:dyDescent="0.35">
      <c r="A124" s="138"/>
      <c r="B124" s="301" t="str">
        <f t="shared" si="4"/>
        <v/>
      </c>
      <c r="C124" s="25"/>
      <c r="D124" s="109" t="s">
        <v>5089</v>
      </c>
      <c r="G124" s="276"/>
      <c r="H124" s="34" t="str">
        <f>IF(IFERROR(SEARCH("-",A124,1),0) &gt; 0, IFERROR(VLOOKUP(F124,'Liste CG'!A:A,1,FALSE),"ATTENTION CG Inexistant"),"")</f>
        <v/>
      </c>
      <c r="U124" t="str">
        <f>IF(IFERROR(SEARCH("-",A124,1),0)&gt;0,IFERROR(VLOOKUP(B124,'CG-&gt; CE'!K:K,1,FALSE),"Attention voir onglet CG-&gt;CE"),"")</f>
        <v/>
      </c>
      <c r="V124" t="str">
        <f>IF(LEFT(U124,1)="A",'Messages d''erreur'!B$4,"")</f>
        <v/>
      </c>
      <c r="W124" t="str">
        <f>IF(IFERROR(VALUE(F124),0)&gt;0,IF(IFERROR(SEARCH("-",A124,1),0)&gt;0,IFERROR(VLOOKUP(F124,'Liste CG'!A:A,1,FALSE),"Attention erreur pas de CG")),"")</f>
        <v/>
      </c>
      <c r="X124" t="str">
        <f>IF(LEFT(W124,1)="A",'Messages d''erreur'!B$5,"")</f>
        <v/>
      </c>
      <c r="Y124" t="e">
        <f>VLOOKUP(A124,'CEcpas-&gt;NvCode'!A:C,3,FALSE)</f>
        <v>#N/A</v>
      </c>
      <c r="Z124" t="str">
        <f>IF(IFERROR(SEARCH("-",A124,1),0) &gt; 0, IFERROR(VLOOKUP(A124,'mapping Commune'!A:I,9,FALSE),"ATTENTION mapping Inexistant"),"")</f>
        <v/>
      </c>
      <c r="AA124" s="10" t="str">
        <f>IF(LEFT(Z124,2)="At",'Messages d''erreur'!B$6,"")</f>
        <v/>
      </c>
    </row>
    <row r="125" spans="1:27" ht="21" customHeight="1" x14ac:dyDescent="0.35">
      <c r="A125" s="139">
        <v>121</v>
      </c>
      <c r="B125" s="301" t="str">
        <f t="shared" si="4"/>
        <v>121121</v>
      </c>
      <c r="C125" s="26" t="s">
        <v>144</v>
      </c>
      <c r="D125" s="109" t="s">
        <v>5089</v>
      </c>
      <c r="G125" s="276"/>
      <c r="H125" s="34" t="str">
        <f>IF(IFERROR(SEARCH("-",A125,1),0) &gt; 0, IFERROR(VLOOKUP(F125,'Liste CG'!A:A,1,FALSE),"ATTENTION CG Inexistant"),"")</f>
        <v/>
      </c>
      <c r="U125" t="str">
        <f>IF(IFERROR(SEARCH("-",A125,1),0)&gt;0,IFERROR(VLOOKUP(B125,'CG-&gt; CE'!K:K,1,FALSE),"Attention voir onglet CG-&gt;CE"),"")</f>
        <v/>
      </c>
      <c r="V125" t="str">
        <f>IF(LEFT(U125,1)="A",'Messages d''erreur'!B$4,"")</f>
        <v/>
      </c>
      <c r="W125" t="str">
        <f>IF(IFERROR(VALUE(F125),0)&gt;0,IF(IFERROR(SEARCH("-",A125,1),0)&gt;0,IFERROR(VLOOKUP(F125,'Liste CG'!A:A,1,FALSE),"Attention erreur pas de CG")),"")</f>
        <v/>
      </c>
      <c r="X125" t="str">
        <f>IF(LEFT(W125,1)="A",'Messages d''erreur'!B$5,"")</f>
        <v/>
      </c>
      <c r="Y125" t="e">
        <f>VLOOKUP(A125,'CEcpas-&gt;NvCode'!A:C,3,FALSE)</f>
        <v>#N/A</v>
      </c>
      <c r="Z125" t="str">
        <f>IF(IFERROR(SEARCH("-",A125,1),0) &gt; 0, IFERROR(VLOOKUP(A125,'mapping Commune'!A:I,9,FALSE),"ATTENTION mapping Inexistant"),"")</f>
        <v/>
      </c>
      <c r="AA125" s="10" t="str">
        <f>IF(LEFT(Z125,2)="At",'Messages d''erreur'!B$6,"")</f>
        <v/>
      </c>
    </row>
    <row r="126" spans="1:27" ht="21" customHeight="1" x14ac:dyDescent="0.35">
      <c r="A126" s="138"/>
      <c r="B126" s="301" t="str">
        <f t="shared" si="4"/>
        <v/>
      </c>
      <c r="C126" s="25"/>
      <c r="D126" s="109" t="s">
        <v>5089</v>
      </c>
      <c r="G126" s="276"/>
      <c r="H126" s="34" t="str">
        <f>IF(IFERROR(SEARCH("-",A126,1),0) &gt; 0, IFERROR(VLOOKUP(F126,'Liste CG'!A:A,1,FALSE),"ATTENTION CG Inexistant"),"")</f>
        <v/>
      </c>
      <c r="U126" t="str">
        <f>IF(IFERROR(SEARCH("-",A126,1),0)&gt;0,IFERROR(VLOOKUP(B126,'CG-&gt; CE'!K:K,1,FALSE),"Attention voir onglet CG-&gt;CE"),"")</f>
        <v/>
      </c>
      <c r="V126" t="str">
        <f>IF(LEFT(U126,1)="A",'Messages d''erreur'!B$4,"")</f>
        <v/>
      </c>
      <c r="W126" t="str">
        <f>IF(IFERROR(VALUE(F126),0)&gt;0,IF(IFERROR(SEARCH("-",A126,1),0)&gt;0,IFERROR(VLOOKUP(F126,'Liste CG'!A:A,1,FALSE),"Attention erreur pas de CG")),"")</f>
        <v/>
      </c>
      <c r="X126" t="str">
        <f>IF(LEFT(W126,1)="A",'Messages d''erreur'!B$5,"")</f>
        <v/>
      </c>
      <c r="Y126" t="e">
        <f>VLOOKUP(A126,'CEcpas-&gt;NvCode'!A:C,3,FALSE)</f>
        <v>#N/A</v>
      </c>
      <c r="Z126" t="str">
        <f>IF(IFERROR(SEARCH("-",A126,1),0) &gt; 0, IFERROR(VLOOKUP(A126,'mapping Commune'!A:I,9,FALSE),"ATTENTION mapping Inexistant"),"")</f>
        <v/>
      </c>
      <c r="AA126" s="10" t="str">
        <f>IF(LEFT(Z126,2)="At",'Messages d''erreur'!B$6,"")</f>
        <v/>
      </c>
    </row>
    <row r="127" spans="1:27" ht="21" customHeight="1" x14ac:dyDescent="0.35">
      <c r="A127" s="31" t="s">
        <v>52</v>
      </c>
      <c r="B127" s="301" t="str">
        <f t="shared" si="4"/>
        <v>Codode</v>
      </c>
      <c r="C127" s="27" t="s">
        <v>53</v>
      </c>
      <c r="D127" s="32" t="s">
        <v>54</v>
      </c>
      <c r="E127" s="32" t="s">
        <v>55</v>
      </c>
      <c r="F127" s="280" t="s">
        <v>56</v>
      </c>
      <c r="G127" s="278" t="s">
        <v>57</v>
      </c>
      <c r="H127" s="34" t="str">
        <f>IF(IFERROR(SEARCH("-",A127,1),0) &gt; 0, IFERROR(VLOOKUP(F127,'Liste CG'!A:A,1,FALSE),"ATTENTION CG Inexistant"),"")</f>
        <v/>
      </c>
      <c r="U127" t="str">
        <f>IF(IFERROR(SEARCH("-",A127,1),0)&gt;0,IFERROR(VLOOKUP(B127,'CG-&gt; CE'!K:K,1,FALSE),"Attention voir onglet CG-&gt;CE"),"")</f>
        <v/>
      </c>
      <c r="V127" t="str">
        <f>IF(LEFT(U127,1)="A",'Messages d''erreur'!B$4,"")</f>
        <v/>
      </c>
      <c r="W127" t="str">
        <f>IF(IFERROR(VALUE(F127),0)&gt;0,IF(IFERROR(SEARCH("-",A127,1),0)&gt;0,IFERROR(VLOOKUP(F127,'Liste CG'!A:A,1,FALSE),"Attention erreur pas de CG")),"")</f>
        <v/>
      </c>
      <c r="X127" t="str">
        <f>IF(LEFT(W127,1)="A",'Messages d''erreur'!B$5,"")</f>
        <v/>
      </c>
      <c r="Y127" t="e">
        <f>VLOOKUP(A127,'CEcpas-&gt;NvCode'!A:C,3,FALSE)</f>
        <v>#N/A</v>
      </c>
      <c r="Z127" t="str">
        <f>IF(IFERROR(SEARCH("-",A127,1),0) &gt; 0, IFERROR(VLOOKUP(A127,'mapping Commune'!A:I,9,FALSE),"ATTENTION mapping Inexistant"),"")</f>
        <v/>
      </c>
      <c r="AA127" s="10" t="str">
        <f>IF(LEFT(Z127,2)="At",'Messages d''erreur'!B$6,"")</f>
        <v/>
      </c>
    </row>
    <row r="128" spans="1:27" ht="21" customHeight="1" x14ac:dyDescent="0.35">
      <c r="A128" s="136" t="s">
        <v>145</v>
      </c>
      <c r="B128" s="301" t="str">
        <f t="shared" si="4"/>
        <v>121-01</v>
      </c>
      <c r="C128" s="24" t="s">
        <v>146</v>
      </c>
      <c r="D128" s="110" t="s">
        <v>61</v>
      </c>
      <c r="E128" s="110" t="s">
        <v>60</v>
      </c>
      <c r="F128" s="309">
        <v>61101</v>
      </c>
      <c r="G128" s="279">
        <v>71</v>
      </c>
      <c r="H128" s="34">
        <f>IF(IFERROR(SEARCH("-",A128,1),0) &gt; 0, IFERROR(VLOOKUP(F128,'Liste CG'!A:A,1,FALSE),"ATTENTION CG Inexistant"),"")</f>
        <v>61101</v>
      </c>
      <c r="U128" t="str">
        <f>IF(IFERROR(SEARCH("-",A128,1),0)&gt;0,IFERROR(VLOOKUP(B128,'CG-&gt; CE'!K:K,1,FALSE),"Attention voir onglet CG-&gt;CE"),"")</f>
        <v>121-01</v>
      </c>
      <c r="V128" t="str">
        <f>IF(LEFT(U128,1)="A",'Messages d''erreur'!B$4,"")</f>
        <v/>
      </c>
      <c r="W128">
        <f>IF(IFERROR(VALUE(F128),0)&gt;0,IF(IFERROR(SEARCH("-",A128,1),0)&gt;0,IFERROR(VLOOKUP(F128,'Liste CG'!A:A,1,FALSE),"Attention erreur pas de CG")),"")</f>
        <v>61101</v>
      </c>
      <c r="X128" t="str">
        <f>IF(LEFT(W128,1)="A",'Messages d''erreur'!B$5,"")</f>
        <v/>
      </c>
      <c r="Y128" t="str">
        <f>VLOOKUP(A128,'CEcpas-&gt;NvCode'!A:C,3,FALSE)</f>
        <v>12100/01</v>
      </c>
      <c r="Z128" t="str">
        <f>IF(IFERROR(SEARCH("-",A128,1),0) &gt; 0, IFERROR(VLOOKUP(A128,'mapping Commune'!A:I,9,FALSE),"ATTENTION mapping Inexistant"),"")</f>
        <v>121-01</v>
      </c>
      <c r="AA128" s="10" t="str">
        <f>IF(LEFT(Z128,2)="At",'Messages d''erreur'!B$6,"")</f>
        <v/>
      </c>
    </row>
    <row r="129" spans="1:27" ht="21" customHeight="1" x14ac:dyDescent="0.35">
      <c r="A129" s="138"/>
      <c r="B129" s="301" t="str">
        <f t="shared" si="4"/>
        <v/>
      </c>
      <c r="C129" s="25"/>
      <c r="D129" s="109" t="s">
        <v>5089</v>
      </c>
      <c r="G129" s="276"/>
      <c r="H129" s="34" t="str">
        <f>IF(IFERROR(SEARCH("-",A129,1),0) &gt; 0, IFERROR(VLOOKUP(F129,'Liste CG'!A:A,1,FALSE),"ATTENTION CG Inexistant"),"")</f>
        <v/>
      </c>
      <c r="U129" t="str">
        <f>IF(IFERROR(SEARCH("-",A129,1),0)&gt;0,IFERROR(VLOOKUP(B129,'CG-&gt; CE'!K:K,1,FALSE),"Attention voir onglet CG-&gt;CE"),"")</f>
        <v/>
      </c>
      <c r="V129" t="str">
        <f>IF(LEFT(U129,1)="A",'Messages d''erreur'!B$4,"")</f>
        <v/>
      </c>
      <c r="W129" t="str">
        <f>IF(IFERROR(VALUE(F129),0)&gt;0,IF(IFERROR(SEARCH("-",A129,1),0)&gt;0,IFERROR(VLOOKUP(F129,'Liste CG'!A:A,1,FALSE),"Attention erreur pas de CG")),"")</f>
        <v/>
      </c>
      <c r="X129" t="str">
        <f>IF(LEFT(W129,1)="A",'Messages d''erreur'!B$5,"")</f>
        <v/>
      </c>
      <c r="Y129" t="e">
        <f>VLOOKUP(A129,'CEcpas-&gt;NvCode'!A:C,3,FALSE)</f>
        <v>#N/A</v>
      </c>
      <c r="Z129" t="str">
        <f>IF(IFERROR(SEARCH("-",A129,1),0) &gt; 0, IFERROR(VLOOKUP(A129,'mapping Commune'!A:I,9,FALSE),"ATTENTION mapping Inexistant"),"")</f>
        <v/>
      </c>
      <c r="AA129" s="10" t="str">
        <f>IF(LEFT(Z129,2)="At",'Messages d''erreur'!B$6,"")</f>
        <v/>
      </c>
    </row>
    <row r="130" spans="1:27" ht="21" customHeight="1" x14ac:dyDescent="0.35">
      <c r="A130" s="139">
        <v>122</v>
      </c>
      <c r="B130" s="301" t="str">
        <f t="shared" si="4"/>
        <v>122122</v>
      </c>
      <c r="C130" s="26" t="s">
        <v>147</v>
      </c>
      <c r="D130" s="109" t="s">
        <v>5089</v>
      </c>
      <c r="G130" s="276"/>
      <c r="H130" s="34" t="str">
        <f>IF(IFERROR(SEARCH("-",A130,1),0) &gt; 0, IFERROR(VLOOKUP(F130,'Liste CG'!A:A,1,FALSE),"ATTENTION CG Inexistant"),"")</f>
        <v/>
      </c>
      <c r="U130" t="str">
        <f>IF(IFERROR(SEARCH("-",A130,1),0)&gt;0,IFERROR(VLOOKUP(B130,'CG-&gt; CE'!K:K,1,FALSE),"Attention voir onglet CG-&gt;CE"),"")</f>
        <v/>
      </c>
      <c r="V130" t="str">
        <f>IF(LEFT(U130,1)="A",'Messages d''erreur'!B$4,"")</f>
        <v/>
      </c>
      <c r="W130" t="str">
        <f>IF(IFERROR(VALUE(F130),0)&gt;0,IF(IFERROR(SEARCH("-",A130,1),0)&gt;0,IFERROR(VLOOKUP(F130,'Liste CG'!A:A,1,FALSE),"Attention erreur pas de CG")),"")</f>
        <v/>
      </c>
      <c r="X130" t="str">
        <f>IF(LEFT(W130,1)="A",'Messages d''erreur'!B$5,"")</f>
        <v/>
      </c>
      <c r="Y130" t="e">
        <f>VLOOKUP(A130,'CEcpas-&gt;NvCode'!A:C,3,FALSE)</f>
        <v>#N/A</v>
      </c>
      <c r="Z130" t="str">
        <f>IF(IFERROR(SEARCH("-",A130,1),0) &gt; 0, IFERROR(VLOOKUP(A130,'mapping Commune'!A:I,9,FALSE),"ATTENTION mapping Inexistant"),"")</f>
        <v/>
      </c>
      <c r="AA130" s="10" t="str">
        <f>IF(LEFT(Z130,2)="At",'Messages d''erreur'!B$6,"")</f>
        <v/>
      </c>
    </row>
    <row r="131" spans="1:27" ht="21" customHeight="1" x14ac:dyDescent="0.35">
      <c r="A131" s="138"/>
      <c r="B131" s="301" t="str">
        <f t="shared" si="4"/>
        <v/>
      </c>
      <c r="C131" s="25"/>
      <c r="D131" s="109" t="s">
        <v>5089</v>
      </c>
      <c r="G131" s="276"/>
      <c r="H131" s="34" t="str">
        <f>IF(IFERROR(SEARCH("-",A131,1),0) &gt; 0, IFERROR(VLOOKUP(F131,'Liste CG'!A:A,1,FALSE),"ATTENTION CG Inexistant"),"")</f>
        <v/>
      </c>
      <c r="U131" t="str">
        <f>IF(IFERROR(SEARCH("-",A131,1),0)&gt;0,IFERROR(VLOOKUP(B131,'CG-&gt; CE'!K:K,1,FALSE),"Attention voir onglet CG-&gt;CE"),"")</f>
        <v/>
      </c>
      <c r="V131" t="str">
        <f>IF(LEFT(U131,1)="A",'Messages d''erreur'!B$4,"")</f>
        <v/>
      </c>
      <c r="W131" t="str">
        <f>IF(IFERROR(VALUE(F131),0)&gt;0,IF(IFERROR(SEARCH("-",A131,1),0)&gt;0,IFERROR(VLOOKUP(F131,'Liste CG'!A:A,1,FALSE),"Attention erreur pas de CG")),"")</f>
        <v/>
      </c>
      <c r="X131" t="str">
        <f>IF(LEFT(W131,1)="A",'Messages d''erreur'!B$5,"")</f>
        <v/>
      </c>
      <c r="Y131" t="e">
        <f>VLOOKUP(A131,'CEcpas-&gt;NvCode'!A:C,3,FALSE)</f>
        <v>#N/A</v>
      </c>
      <c r="Z131" t="str">
        <f>IF(IFERROR(SEARCH("-",A131,1),0) &gt; 0, IFERROR(VLOOKUP(A131,'mapping Commune'!A:I,9,FALSE),"ATTENTION mapping Inexistant"),"")</f>
        <v/>
      </c>
      <c r="AA131" s="10" t="str">
        <f>IF(LEFT(Z131,2)="At",'Messages d''erreur'!B$6,"")</f>
        <v/>
      </c>
    </row>
    <row r="132" spans="1:27" ht="21" customHeight="1" x14ac:dyDescent="0.35">
      <c r="A132" s="31" t="s">
        <v>52</v>
      </c>
      <c r="B132" s="301" t="str">
        <f t="shared" si="4"/>
        <v>Codode</v>
      </c>
      <c r="C132" s="27" t="s">
        <v>53</v>
      </c>
      <c r="D132" s="32" t="s">
        <v>54</v>
      </c>
      <c r="E132" s="32" t="s">
        <v>55</v>
      </c>
      <c r="F132" s="280" t="s">
        <v>56</v>
      </c>
      <c r="G132" s="278" t="s">
        <v>57</v>
      </c>
      <c r="H132" s="34" t="str">
        <f>IF(IFERROR(SEARCH("-",A132,1),0) &gt; 0, IFERROR(VLOOKUP(F132,'Liste CG'!A:A,1,FALSE),"ATTENTION CG Inexistant"),"")</f>
        <v/>
      </c>
      <c r="U132" t="str">
        <f>IF(IFERROR(SEARCH("-",A132,1),0)&gt;0,IFERROR(VLOOKUP(B132,'CG-&gt; CE'!K:K,1,FALSE),"Attention voir onglet CG-&gt;CE"),"")</f>
        <v/>
      </c>
      <c r="V132" t="str">
        <f>IF(LEFT(U132,1)="A",'Messages d''erreur'!B$4,"")</f>
        <v/>
      </c>
      <c r="W132" t="str">
        <f>IF(IFERROR(VALUE(F132),0)&gt;0,IF(IFERROR(SEARCH("-",A132,1),0)&gt;0,IFERROR(VLOOKUP(F132,'Liste CG'!A:A,1,FALSE),"Attention erreur pas de CG")),"")</f>
        <v/>
      </c>
      <c r="X132" t="str">
        <f>IF(LEFT(W132,1)="A",'Messages d''erreur'!B$5,"")</f>
        <v/>
      </c>
      <c r="Y132" t="e">
        <f>VLOOKUP(A132,'CEcpas-&gt;NvCode'!A:C,3,FALSE)</f>
        <v>#N/A</v>
      </c>
      <c r="Z132" t="str">
        <f>IF(IFERROR(SEARCH("-",A132,1),0) &gt; 0, IFERROR(VLOOKUP(A132,'mapping Commune'!A:I,9,FALSE),"ATTENTION mapping Inexistant"),"")</f>
        <v/>
      </c>
      <c r="AA132" s="10" t="str">
        <f>IF(LEFT(Z132,2)="At",'Messages d''erreur'!B$6,"")</f>
        <v/>
      </c>
    </row>
    <row r="133" spans="1:27" ht="21" customHeight="1" x14ac:dyDescent="0.35">
      <c r="A133" s="33" t="s">
        <v>148</v>
      </c>
      <c r="B133" s="301" t="str">
        <f t="shared" si="4"/>
        <v>122-01</v>
      </c>
      <c r="C133" s="23" t="s">
        <v>149</v>
      </c>
      <c r="D133" s="34" t="s">
        <v>61</v>
      </c>
      <c r="E133" s="34" t="s">
        <v>60</v>
      </c>
      <c r="F133" s="273">
        <v>61201</v>
      </c>
      <c r="G133" s="276">
        <v>71</v>
      </c>
      <c r="H133" s="34">
        <f>IF(IFERROR(SEARCH("-",A133,1),0) &gt; 0, IFERROR(VLOOKUP(F133,'Liste CG'!A:A,1,FALSE),"ATTENTION CG Inexistant"),"")</f>
        <v>61201</v>
      </c>
      <c r="U133" t="str">
        <f>IF(IFERROR(SEARCH("-",A133,1),0)&gt;0,IFERROR(VLOOKUP(B133,'CG-&gt; CE'!K:K,1,FALSE),"Attention voir onglet CG-&gt;CE"),"")</f>
        <v>122-01</v>
      </c>
      <c r="V133" t="str">
        <f>IF(LEFT(U133,1)="A",'Messages d''erreur'!B$4,"")</f>
        <v/>
      </c>
      <c r="W133">
        <f>IF(IFERROR(VALUE(F133),0)&gt;0,IF(IFERROR(SEARCH("-",A133,1),0)&gt;0,IFERROR(VLOOKUP(F133,'Liste CG'!A:A,1,FALSE),"Attention erreur pas de CG")),"")</f>
        <v>61201</v>
      </c>
      <c r="X133" t="str">
        <f>IF(LEFT(W133,1)="A",'Messages d''erreur'!B$5,"")</f>
        <v/>
      </c>
      <c r="Y133" t="str">
        <f>VLOOKUP(A133,'CEcpas-&gt;NvCode'!A:C,3,FALSE)</f>
        <v>12200/01</v>
      </c>
      <c r="Z133" t="str">
        <f>IF(IFERROR(SEARCH("-",A133,1),0) &gt; 0, IFERROR(VLOOKUP(A133,'mapping Commune'!A:I,9,FALSE),"ATTENTION mapping Inexistant"),"")</f>
        <v>122-01</v>
      </c>
      <c r="AA133" s="10" t="str">
        <f>IF(LEFT(Z133,2)="At",'Messages d''erreur'!B$6,"")</f>
        <v/>
      </c>
    </row>
    <row r="134" spans="1:27" ht="21" customHeight="1" x14ac:dyDescent="0.35">
      <c r="A134" s="33" t="s">
        <v>150</v>
      </c>
      <c r="B134" s="301" t="str">
        <f t="shared" si="4"/>
        <v>122-06</v>
      </c>
      <c r="C134" s="23" t="s">
        <v>151</v>
      </c>
      <c r="D134" s="34" t="s">
        <v>61</v>
      </c>
      <c r="E134" s="34" t="s">
        <v>60</v>
      </c>
      <c r="F134" s="273">
        <v>61206</v>
      </c>
      <c r="G134" s="276">
        <v>71</v>
      </c>
      <c r="H134" s="34">
        <f>IF(IFERROR(SEARCH("-",A134,1),0) &gt; 0, IFERROR(VLOOKUP(F134,'Liste CG'!A:A,1,FALSE),"ATTENTION CG Inexistant"),"")</f>
        <v>61206</v>
      </c>
      <c r="U134" t="str">
        <f>IF(IFERROR(SEARCH("-",A134,1),0)&gt;0,IFERROR(VLOOKUP(B134,'CG-&gt; CE'!K:K,1,FALSE),"Attention voir onglet CG-&gt;CE"),"")</f>
        <v>122-06</v>
      </c>
      <c r="V134" t="str">
        <f>IF(LEFT(U134,1)="A",'Messages d''erreur'!B$4,"")</f>
        <v/>
      </c>
      <c r="W134">
        <f>IF(IFERROR(VALUE(F134),0)&gt;0,IF(IFERROR(SEARCH("-",A134,1),0)&gt;0,IFERROR(VLOOKUP(F134,'Liste CG'!A:A,1,FALSE),"Attention erreur pas de CG")),"")</f>
        <v>61206</v>
      </c>
      <c r="X134" t="str">
        <f>IF(LEFT(W134,1)="A",'Messages d''erreur'!B$5,"")</f>
        <v/>
      </c>
      <c r="Y134" t="str">
        <f>VLOOKUP(A134,'CEcpas-&gt;NvCode'!A:C,3,FALSE)</f>
        <v>12200/06</v>
      </c>
      <c r="Z134" t="str">
        <f>IF(IFERROR(SEARCH("-",A134,1),0) &gt; 0, IFERROR(VLOOKUP(A134,'mapping Commune'!A:I,9,FALSE),"ATTENTION mapping Inexistant"),"")</f>
        <v>122-06 ou 122-07 (art 60)</v>
      </c>
      <c r="AA134" s="10" t="str">
        <f>IF(LEFT(Z134,2)="At",'Messages d''erreur'!B$6,"")</f>
        <v/>
      </c>
    </row>
    <row r="135" spans="1:27" ht="21" customHeight="1" x14ac:dyDescent="0.35">
      <c r="A135" s="136" t="s">
        <v>152</v>
      </c>
      <c r="B135" s="301" t="str">
        <f t="shared" si="4"/>
        <v>122-07</v>
      </c>
      <c r="C135" s="24" t="s">
        <v>153</v>
      </c>
      <c r="D135" s="110" t="s">
        <v>61</v>
      </c>
      <c r="E135" s="110" t="s">
        <v>60</v>
      </c>
      <c r="F135" s="309">
        <v>61207</v>
      </c>
      <c r="G135" s="279">
        <v>71</v>
      </c>
      <c r="H135" s="34">
        <f>IF(IFERROR(SEARCH("-",A135,1),0) &gt; 0, IFERROR(VLOOKUP(F135,'Liste CG'!A:A,1,FALSE),"ATTENTION CG Inexistant"),"")</f>
        <v>61207</v>
      </c>
      <c r="U135" t="str">
        <f>IF(IFERROR(SEARCH("-",A135,1),0)&gt;0,IFERROR(VLOOKUP(B135,'CG-&gt; CE'!K:K,1,FALSE),"Attention voir onglet CG-&gt;CE"),"")</f>
        <v>122-07</v>
      </c>
      <c r="V135" t="str">
        <f>IF(LEFT(U135,1)="A",'Messages d''erreur'!B$4,"")</f>
        <v/>
      </c>
      <c r="W135">
        <f>IF(IFERROR(VALUE(F135),0)&gt;0,IF(IFERROR(SEARCH("-",A135,1),0)&gt;0,IFERROR(VLOOKUP(F135,'Liste CG'!A:A,1,FALSE),"Attention erreur pas de CG")),"")</f>
        <v>61207</v>
      </c>
      <c r="X135" t="str">
        <f>IF(LEFT(W135,1)="A",'Messages d''erreur'!B$5,"")</f>
        <v/>
      </c>
      <c r="Y135">
        <f>VLOOKUP(A135,'CEcpas-&gt;NvCode'!A:C,3,FALSE)</f>
        <v>0</v>
      </c>
      <c r="Z135" t="str">
        <f>IF(IFERROR(SEARCH("-",A135,1),0) &gt; 0, IFERROR(VLOOKUP(A135,'mapping Commune'!A:I,9,FALSE),"ATTENTION mapping Inexistant"),"")</f>
        <v>ATTENTION mapping Inexistant</v>
      </c>
      <c r="AA135" s="10" t="str">
        <f>IF(LEFT(Z135,2)="At",'Messages d''erreur'!B$6,"")</f>
        <v xml:space="preserve">Attention CE pas dans Mapping </v>
      </c>
    </row>
    <row r="136" spans="1:27" ht="21" customHeight="1" x14ac:dyDescent="0.35">
      <c r="A136" s="138"/>
      <c r="B136" s="301" t="str">
        <f t="shared" si="4"/>
        <v/>
      </c>
      <c r="C136" s="25"/>
      <c r="D136" s="109" t="s">
        <v>5089</v>
      </c>
      <c r="G136" s="276"/>
      <c r="H136" s="34" t="str">
        <f>IF(IFERROR(SEARCH("-",A136,1),0) &gt; 0, IFERROR(VLOOKUP(F136,'Liste CG'!A:A,1,FALSE),"ATTENTION CG Inexistant"),"")</f>
        <v/>
      </c>
      <c r="U136" t="str">
        <f>IF(IFERROR(SEARCH("-",A136,1),0)&gt;0,IFERROR(VLOOKUP(B136,'CG-&gt; CE'!K:K,1,FALSE),"Attention voir onglet CG-&gt;CE"),"")</f>
        <v/>
      </c>
      <c r="V136" t="str">
        <f>IF(LEFT(U136,1)="A",'Messages d''erreur'!B$4,"")</f>
        <v/>
      </c>
      <c r="W136" t="str">
        <f>IF(IFERROR(VALUE(F136),0)&gt;0,IF(IFERROR(SEARCH("-",A136,1),0)&gt;0,IFERROR(VLOOKUP(F136,'Liste CG'!A:A,1,FALSE),"Attention erreur pas de CG")),"")</f>
        <v/>
      </c>
      <c r="X136" t="str">
        <f>IF(LEFT(W136,1)="A",'Messages d''erreur'!B$5,"")</f>
        <v/>
      </c>
      <c r="Y136" t="e">
        <f>VLOOKUP(A136,'CEcpas-&gt;NvCode'!A:C,3,FALSE)</f>
        <v>#N/A</v>
      </c>
      <c r="Z136" t="str">
        <f>IF(IFERROR(SEARCH("-",A136,1),0) &gt; 0, IFERROR(VLOOKUP(A136,'mapping Commune'!A:I,9,FALSE),"ATTENTION mapping Inexistant"),"")</f>
        <v/>
      </c>
      <c r="AA136" s="10" t="str">
        <f>IF(LEFT(Z136,2)="At",'Messages d''erreur'!B$6,"")</f>
        <v/>
      </c>
    </row>
    <row r="137" spans="1:27" ht="21" customHeight="1" x14ac:dyDescent="0.35">
      <c r="A137" s="139">
        <v>123</v>
      </c>
      <c r="B137" s="301" t="str">
        <f t="shared" si="4"/>
        <v>123123</v>
      </c>
      <c r="C137" s="26" t="s">
        <v>154</v>
      </c>
      <c r="D137" s="109" t="s">
        <v>5089</v>
      </c>
      <c r="G137" s="276"/>
      <c r="H137" s="34" t="str">
        <f>IF(IFERROR(SEARCH("-",A137,1),0) &gt; 0, IFERROR(VLOOKUP(F137,'Liste CG'!A:A,1,FALSE),"ATTENTION CG Inexistant"),"")</f>
        <v/>
      </c>
      <c r="U137" t="str">
        <f>IF(IFERROR(SEARCH("-",A137,1),0)&gt;0,IFERROR(VLOOKUP(B137,'CG-&gt; CE'!K:K,1,FALSE),"Attention voir onglet CG-&gt;CE"),"")</f>
        <v/>
      </c>
      <c r="V137" t="str">
        <f>IF(LEFT(U137,1)="A",'Messages d''erreur'!B$4,"")</f>
        <v/>
      </c>
      <c r="W137" t="str">
        <f>IF(IFERROR(VALUE(F137),0)&gt;0,IF(IFERROR(SEARCH("-",A137,1),0)&gt;0,IFERROR(VLOOKUP(F137,'Liste CG'!A:A,1,FALSE),"Attention erreur pas de CG")),"")</f>
        <v/>
      </c>
      <c r="X137" t="str">
        <f>IF(LEFT(W137,1)="A",'Messages d''erreur'!B$5,"")</f>
        <v/>
      </c>
      <c r="Y137" t="e">
        <f>VLOOKUP(A137,'CEcpas-&gt;NvCode'!A:C,3,FALSE)</f>
        <v>#N/A</v>
      </c>
      <c r="Z137" t="str">
        <f>IF(IFERROR(SEARCH("-",A137,1),0) &gt; 0, IFERROR(VLOOKUP(A137,'mapping Commune'!A:I,9,FALSE),"ATTENTION mapping Inexistant"),"")</f>
        <v/>
      </c>
      <c r="AA137" s="10" t="str">
        <f>IF(LEFT(Z137,2)="At",'Messages d''erreur'!B$6,"")</f>
        <v/>
      </c>
    </row>
    <row r="138" spans="1:27" ht="21" customHeight="1" x14ac:dyDescent="0.35">
      <c r="A138" s="138"/>
      <c r="B138" s="301" t="str">
        <f t="shared" si="4"/>
        <v/>
      </c>
      <c r="C138" s="25"/>
      <c r="D138" s="109" t="s">
        <v>5089</v>
      </c>
      <c r="G138" s="276"/>
      <c r="H138" s="34" t="str">
        <f>IF(IFERROR(SEARCH("-",A138,1),0) &gt; 0, IFERROR(VLOOKUP(F138,'Liste CG'!A:A,1,FALSE),"ATTENTION CG Inexistant"),"")</f>
        <v/>
      </c>
      <c r="U138" t="str">
        <f>IF(IFERROR(SEARCH("-",A138,1),0)&gt;0,IFERROR(VLOOKUP(B138,'CG-&gt; CE'!K:K,1,FALSE),"Attention voir onglet CG-&gt;CE"),"")</f>
        <v/>
      </c>
      <c r="V138" t="str">
        <f>IF(LEFT(U138,1)="A",'Messages d''erreur'!B$4,"")</f>
        <v/>
      </c>
      <c r="W138" t="str">
        <f>IF(IFERROR(VALUE(F138),0)&gt;0,IF(IFERROR(SEARCH("-",A138,1),0)&gt;0,IFERROR(VLOOKUP(F138,'Liste CG'!A:A,1,FALSE),"Attention erreur pas de CG")),"")</f>
        <v/>
      </c>
      <c r="X138" t="str">
        <f>IF(LEFT(W138,1)="A",'Messages d''erreur'!B$5,"")</f>
        <v/>
      </c>
      <c r="Y138" t="e">
        <f>VLOOKUP(A138,'CEcpas-&gt;NvCode'!A:C,3,FALSE)</f>
        <v>#N/A</v>
      </c>
      <c r="Z138" t="str">
        <f>IF(IFERROR(SEARCH("-",A138,1),0) &gt; 0, IFERROR(VLOOKUP(A138,'mapping Commune'!A:I,9,FALSE),"ATTENTION mapping Inexistant"),"")</f>
        <v/>
      </c>
      <c r="AA138" s="10" t="str">
        <f>IF(LEFT(Z138,2)="At",'Messages d''erreur'!B$6,"")</f>
        <v/>
      </c>
    </row>
    <row r="139" spans="1:27" ht="21" customHeight="1" x14ac:dyDescent="0.35">
      <c r="A139" s="31" t="s">
        <v>52</v>
      </c>
      <c r="B139" s="301" t="str">
        <f t="shared" si="4"/>
        <v>Codode</v>
      </c>
      <c r="C139" s="27" t="s">
        <v>53</v>
      </c>
      <c r="D139" s="32" t="s">
        <v>54</v>
      </c>
      <c r="E139" s="32" t="s">
        <v>55</v>
      </c>
      <c r="F139" s="280" t="s">
        <v>56</v>
      </c>
      <c r="G139" s="278" t="s">
        <v>57</v>
      </c>
      <c r="H139" s="34" t="str">
        <f>IF(IFERROR(SEARCH("-",A139,1),0) &gt; 0, IFERROR(VLOOKUP(F139,'Liste CG'!A:A,1,FALSE),"ATTENTION CG Inexistant"),"")</f>
        <v/>
      </c>
      <c r="U139" t="str">
        <f>IF(IFERROR(SEARCH("-",A139,1),0)&gt;0,IFERROR(VLOOKUP(B139,'CG-&gt; CE'!K:K,1,FALSE),"Attention voir onglet CG-&gt;CE"),"")</f>
        <v/>
      </c>
      <c r="V139" t="str">
        <f>IF(LEFT(U139,1)="A",'Messages d''erreur'!B$4,"")</f>
        <v/>
      </c>
      <c r="W139" t="str">
        <f>IF(IFERROR(VALUE(F139),0)&gt;0,IF(IFERROR(SEARCH("-",A139,1),0)&gt;0,IFERROR(VLOOKUP(F139,'Liste CG'!A:A,1,FALSE),"Attention erreur pas de CG")),"")</f>
        <v/>
      </c>
      <c r="X139" t="str">
        <f>IF(LEFT(W139,1)="A",'Messages d''erreur'!B$5,"")</f>
        <v/>
      </c>
      <c r="Y139" t="e">
        <f>VLOOKUP(A139,'CEcpas-&gt;NvCode'!A:C,3,FALSE)</f>
        <v>#N/A</v>
      </c>
      <c r="Z139" t="str">
        <f>IF(IFERROR(SEARCH("-",A139,1),0) &gt; 0, IFERROR(VLOOKUP(A139,'mapping Commune'!A:I,9,FALSE),"ATTENTION mapping Inexistant"),"")</f>
        <v/>
      </c>
      <c r="AA139" s="10" t="str">
        <f>IF(LEFT(Z139,2)="At",'Messages d''erreur'!B$6,"")</f>
        <v/>
      </c>
    </row>
    <row r="140" spans="1:27" ht="21" customHeight="1" x14ac:dyDescent="0.35">
      <c r="A140" s="33" t="s">
        <v>155</v>
      </c>
      <c r="B140" s="301" t="str">
        <f t="shared" si="4"/>
        <v>123-02</v>
      </c>
      <c r="C140" s="23" t="s">
        <v>156</v>
      </c>
      <c r="D140" s="34" t="s">
        <v>61</v>
      </c>
      <c r="E140" s="34" t="s">
        <v>60</v>
      </c>
      <c r="F140" s="273">
        <v>60711</v>
      </c>
      <c r="G140" s="276">
        <v>71</v>
      </c>
      <c r="H140" s="34">
        <f>IF(IFERROR(SEARCH("-",A140,1),0) &gt; 0, IFERROR(VLOOKUP(F140,'Liste CG'!A:A,1,FALSE),"ATTENTION CG Inexistant"),"")</f>
        <v>60711</v>
      </c>
      <c r="U140" t="str">
        <f>IF(IFERROR(SEARCH("-",A140,1),0)&gt;0,IFERROR(VLOOKUP(B140,'CG-&gt; CE'!K:K,1,FALSE),"Attention voir onglet CG-&gt;CE"),"")</f>
        <v>123-02</v>
      </c>
      <c r="V140" t="str">
        <f>IF(LEFT(U140,1)="A",'Messages d''erreur'!B$4,"")</f>
        <v/>
      </c>
      <c r="W140">
        <f>IF(IFERROR(VALUE(F140),0)&gt;0,IF(IFERROR(SEARCH("-",A140,1),0)&gt;0,IFERROR(VLOOKUP(F140,'Liste CG'!A:A,1,FALSE),"Attention erreur pas de CG")),"")</f>
        <v>60711</v>
      </c>
      <c r="X140" t="str">
        <f>IF(LEFT(W140,1)="A",'Messages d''erreur'!B$5,"")</f>
        <v/>
      </c>
      <c r="Y140">
        <f>VLOOKUP(A140,'CEcpas-&gt;NvCode'!A:C,3,FALSE)</f>
        <v>0</v>
      </c>
      <c r="Z140" t="str">
        <f>IF(IFERROR(SEARCH("-",A140,1),0) &gt; 0, IFERROR(VLOOKUP(A140,'mapping Commune'!A:I,9,FALSE),"ATTENTION mapping Inexistant"),"")</f>
        <v>123-02</v>
      </c>
      <c r="AA140" s="10" t="str">
        <f>IF(LEFT(Z140,2)="At",'Messages d''erreur'!B$6,"")</f>
        <v/>
      </c>
    </row>
    <row r="141" spans="1:27" ht="21" customHeight="1" x14ac:dyDescent="0.35">
      <c r="A141" s="33" t="s">
        <v>157</v>
      </c>
      <c r="B141" s="301" t="str">
        <f t="shared" si="4"/>
        <v>123-04</v>
      </c>
      <c r="C141" s="23" t="s">
        <v>158</v>
      </c>
      <c r="D141" s="34" t="s">
        <v>61</v>
      </c>
      <c r="E141" s="34" t="s">
        <v>60</v>
      </c>
      <c r="F141" s="273">
        <v>60740</v>
      </c>
      <c r="G141" s="276">
        <v>71</v>
      </c>
      <c r="H141" s="34">
        <f>IF(IFERROR(SEARCH("-",A141,1),0) &gt; 0, IFERROR(VLOOKUP(F141,'Liste CG'!A:A,1,FALSE),"ATTENTION CG Inexistant"),"")</f>
        <v>60740</v>
      </c>
      <c r="U141" t="str">
        <f>IF(IFERROR(SEARCH("-",A141,1),0)&gt;0,IFERROR(VLOOKUP(B141,'CG-&gt; CE'!K:K,1,FALSE),"Attention voir onglet CG-&gt;CE"),"")</f>
        <v>123-04</v>
      </c>
      <c r="V141" t="str">
        <f>IF(LEFT(U141,1)="A",'Messages d''erreur'!B$4,"")</f>
        <v/>
      </c>
      <c r="W141">
        <f>IF(IFERROR(VALUE(F141),0)&gt;0,IF(IFERROR(SEARCH("-",A141,1),0)&gt;0,IFERROR(VLOOKUP(F141,'Liste CG'!A:A,1,FALSE),"Attention erreur pas de CG")),"")</f>
        <v>60740</v>
      </c>
      <c r="X141" t="str">
        <f>IF(LEFT(W141,1)="A",'Messages d''erreur'!B$5,"")</f>
        <v/>
      </c>
      <c r="Y141">
        <f>VLOOKUP(A141,'CEcpas-&gt;NvCode'!A:C,3,FALSE)</f>
        <v>0</v>
      </c>
      <c r="Z141" t="str">
        <f>IF(IFERROR(SEARCH("-",A141,1),0) &gt; 0, IFERROR(VLOOKUP(A141,'mapping Commune'!A:I,9,FALSE),"ATTENTION mapping Inexistant"),"")</f>
        <v>123-04</v>
      </c>
      <c r="AA141" s="10" t="str">
        <f>IF(LEFT(Z141,2)="At",'Messages d''erreur'!B$6,"")</f>
        <v/>
      </c>
    </row>
    <row r="142" spans="1:27" ht="21" customHeight="1" x14ac:dyDescent="0.35">
      <c r="A142" s="33" t="s">
        <v>159</v>
      </c>
      <c r="B142" s="301" t="str">
        <f t="shared" si="4"/>
        <v>123-06</v>
      </c>
      <c r="C142" s="23" t="s">
        <v>160</v>
      </c>
      <c r="D142" s="34" t="s">
        <v>61</v>
      </c>
      <c r="E142" s="34" t="s">
        <v>60</v>
      </c>
      <c r="F142" s="273">
        <v>61311</v>
      </c>
      <c r="G142" s="276">
        <v>71</v>
      </c>
      <c r="H142" s="34">
        <f>IF(IFERROR(SEARCH("-",A142,1),0) &gt; 0, IFERROR(VLOOKUP(F142,'Liste CG'!A:A,1,FALSE),"ATTENTION CG Inexistant"),"")</f>
        <v>61311</v>
      </c>
      <c r="U142" t="str">
        <f>IF(IFERROR(SEARCH("-",A142,1),0)&gt;0,IFERROR(VLOOKUP(B142,'CG-&gt; CE'!K:K,1,FALSE),"Attention voir onglet CG-&gt;CE"),"")</f>
        <v>123-06</v>
      </c>
      <c r="V142" t="str">
        <f>IF(LEFT(U142,1)="A",'Messages d''erreur'!B$4,"")</f>
        <v/>
      </c>
      <c r="W142">
        <f>IF(IFERROR(VALUE(F142),0)&gt;0,IF(IFERROR(SEARCH("-",A142,1),0)&gt;0,IFERROR(VLOOKUP(F142,'Liste CG'!A:A,1,FALSE),"Attention erreur pas de CG")),"")</f>
        <v>61311</v>
      </c>
      <c r="X142" t="str">
        <f>IF(LEFT(W142,1)="A",'Messages d''erreur'!B$5,"")</f>
        <v/>
      </c>
      <c r="Y142">
        <f>VLOOKUP(A142,'CEcpas-&gt;NvCode'!A:C,3,FALSE)</f>
        <v>0</v>
      </c>
      <c r="Z142" t="str">
        <f>IF(IFERROR(SEARCH("-",A142,1),0) &gt; 0, IFERROR(VLOOKUP(A142,'mapping Commune'!A:I,9,FALSE),"ATTENTION mapping Inexistant"),"")</f>
        <v>123-06</v>
      </c>
      <c r="AA142" s="10" t="str">
        <f>IF(LEFT(Z142,2)="At",'Messages d''erreur'!B$6,"")</f>
        <v/>
      </c>
    </row>
    <row r="143" spans="1:27" ht="21" customHeight="1" x14ac:dyDescent="0.35">
      <c r="A143" s="33" t="s">
        <v>161</v>
      </c>
      <c r="B143" s="301" t="str">
        <f t="shared" si="4"/>
        <v>123-07</v>
      </c>
      <c r="C143" s="23" t="s">
        <v>162</v>
      </c>
      <c r="D143" s="34" t="s">
        <v>61</v>
      </c>
      <c r="E143" s="34" t="s">
        <v>60</v>
      </c>
      <c r="F143" s="273">
        <v>61312</v>
      </c>
      <c r="G143" s="276">
        <v>71</v>
      </c>
      <c r="H143" s="34">
        <f>IF(IFERROR(SEARCH("-",A143,1),0) &gt; 0, IFERROR(VLOOKUP(F143,'Liste CG'!A:A,1,FALSE),"ATTENTION CG Inexistant"),"")</f>
        <v>61312</v>
      </c>
      <c r="U143" t="str">
        <f>IF(IFERROR(SEARCH("-",A143,1),0)&gt;0,IFERROR(VLOOKUP(B143,'CG-&gt; CE'!K:K,1,FALSE),"Attention voir onglet CG-&gt;CE"),"")</f>
        <v>123-07</v>
      </c>
      <c r="V143" t="str">
        <f>IF(LEFT(U143,1)="A",'Messages d''erreur'!B$4,"")</f>
        <v/>
      </c>
      <c r="W143">
        <f>IF(IFERROR(VALUE(F143),0)&gt;0,IF(IFERROR(SEARCH("-",A143,1),0)&gt;0,IFERROR(VLOOKUP(F143,'Liste CG'!A:A,1,FALSE),"Attention erreur pas de CG")),"")</f>
        <v>61312</v>
      </c>
      <c r="X143" t="str">
        <f>IF(LEFT(W143,1)="A",'Messages d''erreur'!B$5,"")</f>
        <v/>
      </c>
      <c r="Y143">
        <f>VLOOKUP(A143,'CEcpas-&gt;NvCode'!A:C,3,FALSE)</f>
        <v>0</v>
      </c>
      <c r="Z143" t="str">
        <f>IF(IFERROR(SEARCH("-",A143,1),0) &gt; 0, IFERROR(VLOOKUP(A143,'mapping Commune'!A:I,9,FALSE),"ATTENTION mapping Inexistant"),"")</f>
        <v>123-07</v>
      </c>
      <c r="AA143" s="10" t="str">
        <f>IF(LEFT(Z143,2)="At",'Messages d''erreur'!B$6,"")</f>
        <v/>
      </c>
    </row>
    <row r="144" spans="1:27" ht="21" customHeight="1" x14ac:dyDescent="0.35">
      <c r="A144" s="33" t="s">
        <v>163</v>
      </c>
      <c r="B144" s="301" t="str">
        <f t="shared" si="4"/>
        <v>123-09</v>
      </c>
      <c r="C144" s="23" t="s">
        <v>164</v>
      </c>
      <c r="D144" s="34" t="s">
        <v>61</v>
      </c>
      <c r="E144" s="34" t="s">
        <v>60</v>
      </c>
      <c r="F144" s="273">
        <v>61309</v>
      </c>
      <c r="G144" s="276">
        <v>71</v>
      </c>
      <c r="H144" s="34">
        <f>IF(IFERROR(SEARCH("-",A144,1),0) &gt; 0, IFERROR(VLOOKUP(F144,'Liste CG'!A:A,1,FALSE),"ATTENTION CG Inexistant"),"")</f>
        <v>61309</v>
      </c>
      <c r="U144" t="str">
        <f>IF(IFERROR(SEARCH("-",A144,1),0)&gt;0,IFERROR(VLOOKUP(B144,'CG-&gt; CE'!K:K,1,FALSE),"Attention voir onglet CG-&gt;CE"),"")</f>
        <v>123-09</v>
      </c>
      <c r="V144" t="str">
        <f>IF(LEFT(U144,1)="A",'Messages d''erreur'!B$4,"")</f>
        <v/>
      </c>
      <c r="W144">
        <f>IF(IFERROR(VALUE(F144),0)&gt;0,IF(IFERROR(SEARCH("-",A144,1),0)&gt;0,IFERROR(VLOOKUP(F144,'Liste CG'!A:A,1,FALSE),"Attention erreur pas de CG")),"")</f>
        <v>61309</v>
      </c>
      <c r="X144" t="str">
        <f>IF(LEFT(W144,1)="A",'Messages d''erreur'!B$5,"")</f>
        <v/>
      </c>
      <c r="Y144" t="str">
        <f>VLOOKUP(A144,'CEcpas-&gt;NvCode'!A:C,3,FALSE)</f>
        <v>12300/01</v>
      </c>
      <c r="Z144" t="str">
        <f>IF(IFERROR(SEARCH("-",A144,1),0) &gt; 0, IFERROR(VLOOKUP(A144,'mapping Commune'!A:I,9,FALSE),"ATTENTION mapping Inexistant"),"")</f>
        <v>ATTENTION mapping Inexistant</v>
      </c>
      <c r="AA144" s="10" t="str">
        <f>IF(LEFT(Z144,2)="At",'Messages d''erreur'!B$6,"")</f>
        <v xml:space="preserve">Attention CE pas dans Mapping </v>
      </c>
    </row>
    <row r="145" spans="1:27" ht="21" customHeight="1" x14ac:dyDescent="0.35">
      <c r="A145" s="33" t="s">
        <v>165</v>
      </c>
      <c r="B145" s="301" t="str">
        <f t="shared" si="4"/>
        <v>123-11</v>
      </c>
      <c r="C145" s="23" t="s">
        <v>166</v>
      </c>
      <c r="D145" s="34" t="s">
        <v>61</v>
      </c>
      <c r="E145" s="34" t="s">
        <v>60</v>
      </c>
      <c r="F145" s="273">
        <v>61317</v>
      </c>
      <c r="G145" s="276">
        <v>71</v>
      </c>
      <c r="H145" s="34">
        <f>IF(IFERROR(SEARCH("-",A145,1),0) &gt; 0, IFERROR(VLOOKUP(F145,'Liste CG'!A:A,1,FALSE),"ATTENTION CG Inexistant"),"")</f>
        <v>61317</v>
      </c>
      <c r="U145" t="str">
        <f>IF(IFERROR(SEARCH("-",A145,1),0)&gt;0,IFERROR(VLOOKUP(B145,'CG-&gt; CE'!K:K,1,FALSE),"Attention voir onglet CG-&gt;CE"),"")</f>
        <v>123-11</v>
      </c>
      <c r="V145" t="str">
        <f>IF(LEFT(U145,1)="A",'Messages d''erreur'!B$4,"")</f>
        <v/>
      </c>
      <c r="W145">
        <f>IF(IFERROR(VALUE(F145),0)&gt;0,IF(IFERROR(SEARCH("-",A145,1),0)&gt;0,IFERROR(VLOOKUP(F145,'Liste CG'!A:A,1,FALSE),"Attention erreur pas de CG")),"")</f>
        <v>61317</v>
      </c>
      <c r="X145" t="str">
        <f>IF(LEFT(W145,1)="A",'Messages d''erreur'!B$5,"")</f>
        <v/>
      </c>
      <c r="Y145" t="str">
        <f>VLOOKUP(A145,'CEcpas-&gt;NvCode'!A:C,3,FALSE)</f>
        <v>12300/09</v>
      </c>
      <c r="Z145" t="str">
        <f>IF(IFERROR(SEARCH("-",A145,1),0) &gt; 0, IFERROR(VLOOKUP(A145,'mapping Commune'!A:I,9,FALSE),"ATTENTION mapping Inexistant"),"")</f>
        <v>123-07</v>
      </c>
      <c r="AA145" s="10" t="str">
        <f>IF(LEFT(Z145,2)="At",'Messages d''erreur'!B$6,"")</f>
        <v/>
      </c>
    </row>
    <row r="146" spans="1:27" ht="21" customHeight="1" x14ac:dyDescent="0.35">
      <c r="A146" s="33" t="s">
        <v>167</v>
      </c>
      <c r="B146" s="301" t="str">
        <f t="shared" si="4"/>
        <v>123-12</v>
      </c>
      <c r="C146" s="23" t="s">
        <v>168</v>
      </c>
      <c r="D146" s="34" t="s">
        <v>61</v>
      </c>
      <c r="E146" s="34" t="s">
        <v>60</v>
      </c>
      <c r="F146" s="273">
        <v>61313</v>
      </c>
      <c r="G146" s="276">
        <v>71</v>
      </c>
      <c r="H146" s="34">
        <f>IF(IFERROR(SEARCH("-",A146,1),0) &gt; 0, IFERROR(VLOOKUP(F146,'Liste CG'!A:A,1,FALSE),"ATTENTION CG Inexistant"),"")</f>
        <v>61313</v>
      </c>
      <c r="U146" t="str">
        <f>IF(IFERROR(SEARCH("-",A146,1),0)&gt;0,IFERROR(VLOOKUP(B146,'CG-&gt; CE'!K:K,1,FALSE),"Attention voir onglet CG-&gt;CE"),"")</f>
        <v>123-12</v>
      </c>
      <c r="V146" t="str">
        <f>IF(LEFT(U146,1)="A",'Messages d''erreur'!B$4,"")</f>
        <v/>
      </c>
      <c r="W146">
        <f>IF(IFERROR(VALUE(F146),0)&gt;0,IF(IFERROR(SEARCH("-",A146,1),0)&gt;0,IFERROR(VLOOKUP(F146,'Liste CG'!A:A,1,FALSE),"Attention erreur pas de CG")),"")</f>
        <v>61313</v>
      </c>
      <c r="X146" t="str">
        <f>IF(LEFT(W146,1)="A",'Messages d''erreur'!B$5,"")</f>
        <v/>
      </c>
      <c r="Y146" t="str">
        <f>VLOOKUP(A146,'CEcpas-&gt;NvCode'!A:C,3,FALSE)</f>
        <v>12300/03</v>
      </c>
      <c r="Z146" t="str">
        <f>IF(IFERROR(SEARCH("-",A146,1),0) &gt; 0, IFERROR(VLOOKUP(A146,'mapping Commune'!A:I,9,FALSE),"ATTENTION mapping Inexistant"),"")</f>
        <v>123-12</v>
      </c>
      <c r="AA146" s="10" t="str">
        <f>IF(LEFT(Z146,2)="At",'Messages d''erreur'!B$6,"")</f>
        <v/>
      </c>
    </row>
    <row r="147" spans="1:27" ht="21" customHeight="1" x14ac:dyDescent="0.35">
      <c r="A147" s="33" t="s">
        <v>169</v>
      </c>
      <c r="B147" s="301" t="str">
        <f t="shared" si="4"/>
        <v>123-13</v>
      </c>
      <c r="C147" s="23" t="s">
        <v>170</v>
      </c>
      <c r="D147" s="34" t="s">
        <v>61</v>
      </c>
      <c r="E147" s="34" t="s">
        <v>60</v>
      </c>
      <c r="F147" s="273">
        <v>61310</v>
      </c>
      <c r="G147" s="276">
        <v>71</v>
      </c>
      <c r="H147" s="34">
        <f>IF(IFERROR(SEARCH("-",A147,1),0) &gt; 0, IFERROR(VLOOKUP(F147,'Liste CG'!A:A,1,FALSE),"ATTENTION CG Inexistant"),"")</f>
        <v>61310</v>
      </c>
      <c r="U147" t="str">
        <f>IF(IFERROR(SEARCH("-",A147,1),0)&gt;0,IFERROR(VLOOKUP(B147,'CG-&gt; CE'!K:K,1,FALSE),"Attention voir onglet CG-&gt;CE"),"")</f>
        <v>123-13</v>
      </c>
      <c r="V147" t="str">
        <f>IF(LEFT(U147,1)="A",'Messages d''erreur'!B$4,"")</f>
        <v/>
      </c>
      <c r="W147">
        <f>IF(IFERROR(VALUE(F147),0)&gt;0,IF(IFERROR(SEARCH("-",A147,1),0)&gt;0,IFERROR(VLOOKUP(F147,'Liste CG'!A:A,1,FALSE),"Attention erreur pas de CG")),"")</f>
        <v>61310</v>
      </c>
      <c r="X147" t="str">
        <f>IF(LEFT(W147,1)="A",'Messages d''erreur'!B$5,"")</f>
        <v/>
      </c>
      <c r="Y147" t="str">
        <f>VLOOKUP(A147,'CEcpas-&gt;NvCode'!A:C,3,FALSE)</f>
        <v>12300/11</v>
      </c>
      <c r="Z147" t="str">
        <f>IF(IFERROR(SEARCH("-",A147,1),0) &gt; 0, IFERROR(VLOOKUP(A147,'mapping Commune'!A:I,9,FALSE),"ATTENTION mapping Inexistant"),"")</f>
        <v>123-13</v>
      </c>
      <c r="AA147" s="10" t="str">
        <f>IF(LEFT(Z147,2)="At",'Messages d''erreur'!B$6,"")</f>
        <v/>
      </c>
    </row>
    <row r="148" spans="1:27" ht="21" customHeight="1" x14ac:dyDescent="0.35">
      <c r="A148" s="33" t="s">
        <v>171</v>
      </c>
      <c r="B148" s="301" t="str">
        <f t="shared" si="4"/>
        <v>123-19</v>
      </c>
      <c r="C148" s="23" t="s">
        <v>172</v>
      </c>
      <c r="D148" s="34" t="s">
        <v>61</v>
      </c>
      <c r="E148" s="34" t="s">
        <v>60</v>
      </c>
      <c r="F148" s="273">
        <v>60716</v>
      </c>
      <c r="G148" s="276">
        <v>71</v>
      </c>
      <c r="H148" s="34">
        <f>IF(IFERROR(SEARCH("-",A148,1),0) &gt; 0, IFERROR(VLOOKUP(F148,'Liste CG'!A:A,1,FALSE),"ATTENTION CG Inexistant"),"")</f>
        <v>60716</v>
      </c>
      <c r="U148" t="str">
        <f>IF(IFERROR(SEARCH("-",A148,1),0)&gt;0,IFERROR(VLOOKUP(B148,'CG-&gt; CE'!K:K,1,FALSE),"Attention voir onglet CG-&gt;CE"),"")</f>
        <v>123-19</v>
      </c>
      <c r="V148" t="str">
        <f>IF(LEFT(U148,1)="A",'Messages d''erreur'!B$4,"")</f>
        <v/>
      </c>
      <c r="W148">
        <f>IF(IFERROR(VALUE(F148),0)&gt;0,IF(IFERROR(SEARCH("-",A148,1),0)&gt;0,IFERROR(VLOOKUP(F148,'Liste CG'!A:A,1,FALSE),"Attention erreur pas de CG")),"")</f>
        <v>60716</v>
      </c>
      <c r="X148" t="str">
        <f>IF(LEFT(W148,1)="A",'Messages d''erreur'!B$5,"")</f>
        <v/>
      </c>
      <c r="Y148" t="str">
        <f>VLOOKUP(A148,'CEcpas-&gt;NvCode'!A:C,3,FALSE)</f>
        <v>12300/04</v>
      </c>
      <c r="Z148" t="str">
        <f>IF(IFERROR(SEARCH("-",A148,1),0) &gt; 0, IFERROR(VLOOKUP(A148,'mapping Commune'!A:I,9,FALSE),"ATTENTION mapping Inexistant"),"")</f>
        <v>123-19</v>
      </c>
      <c r="AA148" s="10" t="str">
        <f>IF(LEFT(Z148,2)="At",'Messages d''erreur'!B$6,"")</f>
        <v/>
      </c>
    </row>
    <row r="149" spans="1:27" ht="21" customHeight="1" x14ac:dyDescent="0.35">
      <c r="A149" s="136" t="s">
        <v>173</v>
      </c>
      <c r="B149" s="301" t="str">
        <f t="shared" si="4"/>
        <v>123-48</v>
      </c>
      <c r="C149" s="24" t="s">
        <v>174</v>
      </c>
      <c r="D149" s="110" t="s">
        <v>61</v>
      </c>
      <c r="E149" s="110" t="s">
        <v>60</v>
      </c>
      <c r="F149" s="309">
        <v>61319</v>
      </c>
      <c r="G149" s="279">
        <v>71</v>
      </c>
      <c r="H149" s="34">
        <f>IF(IFERROR(SEARCH("-",A149,1),0) &gt; 0, IFERROR(VLOOKUP(F149,'Liste CG'!A:A,1,FALSE),"ATTENTION CG Inexistant"),"")</f>
        <v>61319</v>
      </c>
      <c r="U149" t="str">
        <f>IF(IFERROR(SEARCH("-",A149,1),0)&gt;0,IFERROR(VLOOKUP(B149,'CG-&gt; CE'!K:K,1,FALSE),"Attention voir onglet CG-&gt;CE"),"")</f>
        <v>123-48</v>
      </c>
      <c r="V149" t="str">
        <f>IF(LEFT(U149,1)="A",'Messages d''erreur'!B$4,"")</f>
        <v/>
      </c>
      <c r="W149">
        <f>IF(IFERROR(VALUE(F149),0)&gt;0,IF(IFERROR(SEARCH("-",A149,1),0)&gt;0,IFERROR(VLOOKUP(F149,'Liste CG'!A:A,1,FALSE),"Attention erreur pas de CG")),"")</f>
        <v>61319</v>
      </c>
      <c r="X149" t="str">
        <f>IF(LEFT(W149,1)="A",'Messages d''erreur'!B$5,"")</f>
        <v/>
      </c>
      <c r="Y149">
        <f>VLOOKUP(A149,'CEcpas-&gt;NvCode'!A:C,3,FALSE)</f>
        <v>0</v>
      </c>
      <c r="Z149" t="str">
        <f>IF(IFERROR(SEARCH("-",A149,1),0) &gt; 0, IFERROR(VLOOKUP(A149,'mapping Commune'!A:I,9,FALSE),"ATTENTION mapping Inexistant"),"")</f>
        <v>123-48</v>
      </c>
      <c r="AA149" s="10" t="str">
        <f>IF(LEFT(Z149,2)="At",'Messages d''erreur'!B$6,"")</f>
        <v/>
      </c>
    </row>
    <row r="150" spans="1:27" ht="21" customHeight="1" x14ac:dyDescent="0.35">
      <c r="A150" s="138"/>
      <c r="B150" s="301" t="str">
        <f t="shared" si="4"/>
        <v/>
      </c>
      <c r="C150" s="25"/>
      <c r="D150" s="109" t="s">
        <v>5089</v>
      </c>
      <c r="G150" s="276"/>
      <c r="H150" s="34" t="str">
        <f>IF(IFERROR(SEARCH("-",A150,1),0) &gt; 0, IFERROR(VLOOKUP(F150,'Liste CG'!A:A,1,FALSE),"ATTENTION CG Inexistant"),"")</f>
        <v/>
      </c>
      <c r="U150" t="str">
        <f>IF(IFERROR(SEARCH("-",A150,1),0)&gt;0,IFERROR(VLOOKUP(B150,'CG-&gt; CE'!K:K,1,FALSE),"Attention voir onglet CG-&gt;CE"),"")</f>
        <v/>
      </c>
      <c r="V150" t="str">
        <f>IF(LEFT(U150,1)="A",'Messages d''erreur'!B$4,"")</f>
        <v/>
      </c>
      <c r="W150" t="str">
        <f>IF(IFERROR(VALUE(F150),0)&gt;0,IF(IFERROR(SEARCH("-",A150,1),0)&gt;0,IFERROR(VLOOKUP(F150,'Liste CG'!A:A,1,FALSE),"Attention erreur pas de CG")),"")</f>
        <v/>
      </c>
      <c r="X150" t="str">
        <f>IF(LEFT(W150,1)="A",'Messages d''erreur'!B$5,"")</f>
        <v/>
      </c>
      <c r="Y150" t="e">
        <f>VLOOKUP(A150,'CEcpas-&gt;NvCode'!A:C,3,FALSE)</f>
        <v>#N/A</v>
      </c>
      <c r="Z150" t="str">
        <f>IF(IFERROR(SEARCH("-",A150,1),0) &gt; 0, IFERROR(VLOOKUP(A150,'mapping Commune'!A:I,9,FALSE),"ATTENTION mapping Inexistant"),"")</f>
        <v/>
      </c>
      <c r="AA150" s="10" t="str">
        <f>IF(LEFT(Z150,2)="At",'Messages d''erreur'!B$6,"")</f>
        <v/>
      </c>
    </row>
    <row r="151" spans="1:27" ht="21" customHeight="1" x14ac:dyDescent="0.35">
      <c r="A151" s="139">
        <v>124</v>
      </c>
      <c r="B151" s="301" t="str">
        <f t="shared" si="4"/>
        <v>124124</v>
      </c>
      <c r="C151" s="26" t="s">
        <v>175</v>
      </c>
      <c r="D151" s="109" t="s">
        <v>5089</v>
      </c>
      <c r="G151" s="276"/>
      <c r="H151" s="34" t="str">
        <f>IF(IFERROR(SEARCH("-",A151,1),0) &gt; 0, IFERROR(VLOOKUP(F151,'Liste CG'!A:A,1,FALSE),"ATTENTION CG Inexistant"),"")</f>
        <v/>
      </c>
      <c r="U151" t="str">
        <f>IF(IFERROR(SEARCH("-",A151,1),0)&gt;0,IFERROR(VLOOKUP(B151,'CG-&gt; CE'!K:K,1,FALSE),"Attention voir onglet CG-&gt;CE"),"")</f>
        <v/>
      </c>
      <c r="V151" t="str">
        <f>IF(LEFT(U151,1)="A",'Messages d''erreur'!B$4,"")</f>
        <v/>
      </c>
      <c r="W151" t="str">
        <f>IF(IFERROR(VALUE(F151),0)&gt;0,IF(IFERROR(SEARCH("-",A151,1),0)&gt;0,IFERROR(VLOOKUP(F151,'Liste CG'!A:A,1,FALSE),"Attention erreur pas de CG")),"")</f>
        <v/>
      </c>
      <c r="X151" t="str">
        <f>IF(LEFT(W151,1)="A",'Messages d''erreur'!B$5,"")</f>
        <v/>
      </c>
      <c r="Y151" t="e">
        <f>VLOOKUP(A151,'CEcpas-&gt;NvCode'!A:C,3,FALSE)</f>
        <v>#N/A</v>
      </c>
      <c r="Z151" t="str">
        <f>IF(IFERROR(SEARCH("-",A151,1),0) &gt; 0, IFERROR(VLOOKUP(A151,'mapping Commune'!A:I,9,FALSE),"ATTENTION mapping Inexistant"),"")</f>
        <v/>
      </c>
      <c r="AA151" s="10" t="str">
        <f>IF(LEFT(Z151,2)="At",'Messages d''erreur'!B$6,"")</f>
        <v/>
      </c>
    </row>
    <row r="152" spans="1:27" ht="21" customHeight="1" x14ac:dyDescent="0.35">
      <c r="A152" s="138"/>
      <c r="B152" s="301" t="str">
        <f t="shared" si="4"/>
        <v/>
      </c>
      <c r="C152" s="25"/>
      <c r="D152" s="109" t="s">
        <v>5089</v>
      </c>
      <c r="G152" s="276"/>
      <c r="H152" s="34" t="str">
        <f>IF(IFERROR(SEARCH("-",A152,1),0) &gt; 0, IFERROR(VLOOKUP(F152,'Liste CG'!A:A,1,FALSE),"ATTENTION CG Inexistant"),"")</f>
        <v/>
      </c>
      <c r="U152" t="str">
        <f>IF(IFERROR(SEARCH("-",A152,1),0)&gt;0,IFERROR(VLOOKUP(B152,'CG-&gt; CE'!K:K,1,FALSE),"Attention voir onglet CG-&gt;CE"),"")</f>
        <v/>
      </c>
      <c r="V152" t="str">
        <f>IF(LEFT(U152,1)="A",'Messages d''erreur'!B$4,"")</f>
        <v/>
      </c>
      <c r="W152" t="str">
        <f>IF(IFERROR(VALUE(F152),0)&gt;0,IF(IFERROR(SEARCH("-",A152,1),0)&gt;0,IFERROR(VLOOKUP(F152,'Liste CG'!A:A,1,FALSE),"Attention erreur pas de CG")),"")</f>
        <v/>
      </c>
      <c r="X152" t="str">
        <f>IF(LEFT(W152,1)="A",'Messages d''erreur'!B$5,"")</f>
        <v/>
      </c>
      <c r="Y152" t="e">
        <f>VLOOKUP(A152,'CEcpas-&gt;NvCode'!A:C,3,FALSE)</f>
        <v>#N/A</v>
      </c>
      <c r="Z152" t="str">
        <f>IF(IFERROR(SEARCH("-",A152,1),0) &gt; 0, IFERROR(VLOOKUP(A152,'mapping Commune'!A:I,9,FALSE),"ATTENTION mapping Inexistant"),"")</f>
        <v/>
      </c>
      <c r="AA152" s="10" t="str">
        <f>IF(LEFT(Z152,2)="At",'Messages d''erreur'!B$6,"")</f>
        <v/>
      </c>
    </row>
    <row r="153" spans="1:27" ht="21" customHeight="1" x14ac:dyDescent="0.35">
      <c r="A153" s="31" t="s">
        <v>52</v>
      </c>
      <c r="B153" s="301" t="str">
        <f t="shared" si="4"/>
        <v>Codode</v>
      </c>
      <c r="C153" s="27" t="s">
        <v>53</v>
      </c>
      <c r="D153" s="32" t="s">
        <v>54</v>
      </c>
      <c r="E153" s="32" t="s">
        <v>55</v>
      </c>
      <c r="F153" s="280" t="s">
        <v>56</v>
      </c>
      <c r="G153" s="278" t="s">
        <v>57</v>
      </c>
      <c r="H153" s="34" t="str">
        <f>IF(IFERROR(SEARCH("-",A153,1),0) &gt; 0, IFERROR(VLOOKUP(F153,'Liste CG'!A:A,1,FALSE),"ATTENTION CG Inexistant"),"")</f>
        <v/>
      </c>
      <c r="U153" t="str">
        <f>IF(IFERROR(SEARCH("-",A153,1),0)&gt;0,IFERROR(VLOOKUP(B153,'CG-&gt; CE'!K:K,1,FALSE),"Attention voir onglet CG-&gt;CE"),"")</f>
        <v/>
      </c>
      <c r="V153" t="str">
        <f>IF(LEFT(U153,1)="A",'Messages d''erreur'!B$4,"")</f>
        <v/>
      </c>
      <c r="W153" t="str">
        <f>IF(IFERROR(VALUE(F153),0)&gt;0,IF(IFERROR(SEARCH("-",A153,1),0)&gt;0,IFERROR(VLOOKUP(F153,'Liste CG'!A:A,1,FALSE),"Attention erreur pas de CG")),"")</f>
        <v/>
      </c>
      <c r="X153" t="str">
        <f>IF(LEFT(W153,1)="A",'Messages d''erreur'!B$5,"")</f>
        <v/>
      </c>
      <c r="Y153" t="e">
        <f>VLOOKUP(A153,'CEcpas-&gt;NvCode'!A:C,3,FALSE)</f>
        <v>#N/A</v>
      </c>
      <c r="Z153" t="str">
        <f>IF(IFERROR(SEARCH("-",A153,1),0) &gt; 0, IFERROR(VLOOKUP(A153,'mapping Commune'!A:I,9,FALSE),"ATTENTION mapping Inexistant"),"")</f>
        <v/>
      </c>
      <c r="AA153" s="10" t="str">
        <f>IF(LEFT(Z153,2)="At",'Messages d''erreur'!B$6,"")</f>
        <v/>
      </c>
    </row>
    <row r="154" spans="1:27" ht="21" customHeight="1" x14ac:dyDescent="0.35">
      <c r="A154" s="33" t="s">
        <v>176</v>
      </c>
      <c r="B154" s="301" t="str">
        <f t="shared" si="4"/>
        <v>124-02</v>
      </c>
      <c r="C154" s="23" t="s">
        <v>177</v>
      </c>
      <c r="D154" s="34" t="s">
        <v>61</v>
      </c>
      <c r="E154" s="34" t="s">
        <v>60</v>
      </c>
      <c r="F154" s="273">
        <v>60712</v>
      </c>
      <c r="G154" s="276">
        <v>71</v>
      </c>
      <c r="H154" s="34">
        <f>IF(IFERROR(SEARCH("-",A154,1),0) &gt; 0, IFERROR(VLOOKUP(F154,'Liste CG'!A:A,1,FALSE),"ATTENTION CG Inexistant"),"")</f>
        <v>60712</v>
      </c>
      <c r="U154" t="str">
        <f>IF(IFERROR(SEARCH("-",A154,1),0)&gt;0,IFERROR(VLOOKUP(B154,'CG-&gt; CE'!K:K,1,FALSE),"Attention voir onglet CG-&gt;CE"),"")</f>
        <v>124-02</v>
      </c>
      <c r="V154" t="str">
        <f>IF(LEFT(U154,1)="A",'Messages d''erreur'!B$4,"")</f>
        <v/>
      </c>
      <c r="W154">
        <f>IF(IFERROR(VALUE(F154),0)&gt;0,IF(IFERROR(SEARCH("-",A154,1),0)&gt;0,IFERROR(VLOOKUP(F154,'Liste CG'!A:A,1,FALSE),"Attention erreur pas de CG")),"")</f>
        <v>60712</v>
      </c>
      <c r="X154" t="str">
        <f>IF(LEFT(W154,1)="A",'Messages d''erreur'!B$5,"")</f>
        <v/>
      </c>
      <c r="Y154">
        <f>VLOOKUP(A154,'CEcpas-&gt;NvCode'!A:C,3,FALSE)</f>
        <v>0</v>
      </c>
      <c r="Z154" t="str">
        <f>IF(IFERROR(SEARCH("-",A154,1),0) &gt; 0, IFERROR(VLOOKUP(A154,'mapping Commune'!A:I,9,FALSE),"ATTENTION mapping Inexistant"),"")</f>
        <v>124-02</v>
      </c>
      <c r="AA154" s="10" t="str">
        <f>IF(LEFT(Z154,2)="At",'Messages d''erreur'!B$6,"")</f>
        <v/>
      </c>
    </row>
    <row r="155" spans="1:27" ht="21" customHeight="1" x14ac:dyDescent="0.35">
      <c r="A155" s="33" t="s">
        <v>178</v>
      </c>
      <c r="B155" s="301" t="str">
        <f t="shared" si="4"/>
        <v>124-04</v>
      </c>
      <c r="C155" s="23" t="s">
        <v>179</v>
      </c>
      <c r="D155" s="34" t="s">
        <v>61</v>
      </c>
      <c r="E155" s="34" t="s">
        <v>60</v>
      </c>
      <c r="F155" s="273">
        <v>60741</v>
      </c>
      <c r="G155" s="276">
        <v>71</v>
      </c>
      <c r="H155" s="34">
        <f>IF(IFERROR(SEARCH("-",A155,1),0) &gt; 0, IFERROR(VLOOKUP(F155,'Liste CG'!A:A,1,FALSE),"ATTENTION CG Inexistant"),"")</f>
        <v>60741</v>
      </c>
      <c r="U155" t="str">
        <f>IF(IFERROR(SEARCH("-",A155,1),0)&gt;0,IFERROR(VLOOKUP(B155,'CG-&gt; CE'!K:K,1,FALSE),"Attention voir onglet CG-&gt;CE"),"")</f>
        <v>124-04</v>
      </c>
      <c r="V155" t="str">
        <f>IF(LEFT(U155,1)="A",'Messages d''erreur'!B$4,"")</f>
        <v/>
      </c>
      <c r="W155">
        <f>IF(IFERROR(VALUE(F155),0)&gt;0,IF(IFERROR(SEARCH("-",A155,1),0)&gt;0,IFERROR(VLOOKUP(F155,'Liste CG'!A:A,1,FALSE),"Attention erreur pas de CG")),"")</f>
        <v>60741</v>
      </c>
      <c r="X155" t="str">
        <f>IF(LEFT(W155,1)="A",'Messages d''erreur'!B$5,"")</f>
        <v/>
      </c>
      <c r="Y155">
        <f>VLOOKUP(A155,'CEcpas-&gt;NvCode'!A:C,3,FALSE)</f>
        <v>0</v>
      </c>
      <c r="Z155" t="str">
        <f>IF(IFERROR(SEARCH("-",A155,1),0) &gt; 0, IFERROR(VLOOKUP(A155,'mapping Commune'!A:I,9,FALSE),"ATTENTION mapping Inexistant"),"")</f>
        <v>124-04</v>
      </c>
      <c r="AA155" s="10" t="str">
        <f>IF(LEFT(Z155,2)="At",'Messages d''erreur'!B$6,"")</f>
        <v/>
      </c>
    </row>
    <row r="156" spans="1:27" ht="21" customHeight="1" x14ac:dyDescent="0.35">
      <c r="A156" s="33" t="s">
        <v>180</v>
      </c>
      <c r="B156" s="301" t="str">
        <f t="shared" si="4"/>
        <v>124-05</v>
      </c>
      <c r="C156" s="23" t="s">
        <v>181</v>
      </c>
      <c r="D156" s="34" t="s">
        <v>61</v>
      </c>
      <c r="E156" s="34" t="s">
        <v>60</v>
      </c>
      <c r="F156" s="273">
        <v>61322</v>
      </c>
      <c r="G156" s="276">
        <v>71</v>
      </c>
      <c r="H156" s="34">
        <f>IF(IFERROR(SEARCH("-",A156,1),0) &gt; 0, IFERROR(VLOOKUP(F156,'Liste CG'!A:A,1,FALSE),"ATTENTION CG Inexistant"),"")</f>
        <v>61322</v>
      </c>
      <c r="U156" t="str">
        <f>IF(IFERROR(SEARCH("-",A156,1),0)&gt;0,IFERROR(VLOOKUP(B156,'CG-&gt; CE'!K:K,1,FALSE),"Attention voir onglet CG-&gt;CE"),"")</f>
        <v>124-05</v>
      </c>
      <c r="V156" t="str">
        <f>IF(LEFT(U156,1)="A",'Messages d''erreur'!B$4,"")</f>
        <v/>
      </c>
      <c r="W156">
        <f>IF(IFERROR(VALUE(F156),0)&gt;0,IF(IFERROR(SEARCH("-",A156,1),0)&gt;0,IFERROR(VLOOKUP(F156,'Liste CG'!A:A,1,FALSE),"Attention erreur pas de CG")),"")</f>
        <v>61322</v>
      </c>
      <c r="X156" t="str">
        <f>IF(LEFT(W156,1)="A",'Messages d''erreur'!B$5,"")</f>
        <v/>
      </c>
      <c r="Y156">
        <f>VLOOKUP(A156,'CEcpas-&gt;NvCode'!A:C,3,FALSE)</f>
        <v>0</v>
      </c>
      <c r="Z156" t="str">
        <f>IF(IFERROR(SEARCH("-",A156,1),0) &gt; 0, IFERROR(VLOOKUP(A156,'mapping Commune'!A:I,9,FALSE),"ATTENTION mapping Inexistant"),"")</f>
        <v>124-05</v>
      </c>
      <c r="AA156" s="10" t="str">
        <f>IF(LEFT(Z156,2)="At",'Messages d''erreur'!B$6,"")</f>
        <v/>
      </c>
    </row>
    <row r="157" spans="1:27" ht="21" customHeight="1" x14ac:dyDescent="0.35">
      <c r="A157" s="33" t="s">
        <v>182</v>
      </c>
      <c r="B157" s="301" t="str">
        <f t="shared" si="4"/>
        <v>124-06</v>
      </c>
      <c r="C157" s="23" t="s">
        <v>183</v>
      </c>
      <c r="D157" s="34" t="s">
        <v>61</v>
      </c>
      <c r="E157" s="34" t="s">
        <v>60</v>
      </c>
      <c r="F157" s="273">
        <v>61321</v>
      </c>
      <c r="G157" s="276">
        <v>71</v>
      </c>
      <c r="H157" s="34">
        <f>IF(IFERROR(SEARCH("-",A157,1),0) &gt; 0, IFERROR(VLOOKUP(F157,'Liste CG'!A:A,1,FALSE),"ATTENTION CG Inexistant"),"")</f>
        <v>61321</v>
      </c>
      <c r="U157" t="str">
        <f>IF(IFERROR(SEARCH("-",A157,1),0)&gt;0,IFERROR(VLOOKUP(B157,'CG-&gt; CE'!K:K,1,FALSE),"Attention voir onglet CG-&gt;CE"),"")</f>
        <v>124-06</v>
      </c>
      <c r="V157" t="str">
        <f>IF(LEFT(U157,1)="A",'Messages d''erreur'!B$4,"")</f>
        <v/>
      </c>
      <c r="W157">
        <f>IF(IFERROR(VALUE(F157),0)&gt;0,IF(IFERROR(SEARCH("-",A157,1),0)&gt;0,IFERROR(VLOOKUP(F157,'Liste CG'!A:A,1,FALSE),"Attention erreur pas de CG")),"")</f>
        <v>61321</v>
      </c>
      <c r="X157" t="str">
        <f>IF(LEFT(W157,1)="A",'Messages d''erreur'!B$5,"")</f>
        <v/>
      </c>
      <c r="Y157">
        <f>VLOOKUP(A157,'CEcpas-&gt;NvCode'!A:C,3,FALSE)</f>
        <v>0</v>
      </c>
      <c r="Z157" t="str">
        <f>IF(IFERROR(SEARCH("-",A157,1),0) &gt; 0, IFERROR(VLOOKUP(A157,'mapping Commune'!A:I,9,FALSE),"ATTENTION mapping Inexistant"),"")</f>
        <v>124-06</v>
      </c>
      <c r="AA157" s="10" t="str">
        <f>IF(LEFT(Z157,2)="At",'Messages d''erreur'!B$6,"")</f>
        <v/>
      </c>
    </row>
    <row r="158" spans="1:27" ht="21" customHeight="1" x14ac:dyDescent="0.35">
      <c r="A158" s="33" t="s">
        <v>184</v>
      </c>
      <c r="B158" s="301" t="str">
        <f t="shared" si="4"/>
        <v>124-07</v>
      </c>
      <c r="C158" s="23" t="s">
        <v>185</v>
      </c>
      <c r="D158" s="34" t="s">
        <v>61</v>
      </c>
      <c r="E158" s="34" t="s">
        <v>60</v>
      </c>
      <c r="F158" s="273">
        <v>61323</v>
      </c>
      <c r="G158" s="276">
        <v>71</v>
      </c>
      <c r="H158" s="34">
        <f>IF(IFERROR(SEARCH("-",A158,1),0) &gt; 0, IFERROR(VLOOKUP(F158,'Liste CG'!A:A,1,FALSE),"ATTENTION CG Inexistant"),"")</f>
        <v>61323</v>
      </c>
      <c r="U158" t="str">
        <f>IF(IFERROR(SEARCH("-",A158,1),0)&gt;0,IFERROR(VLOOKUP(B158,'CG-&gt; CE'!K:K,1,FALSE),"Attention voir onglet CG-&gt;CE"),"")</f>
        <v>124-07</v>
      </c>
      <c r="V158" t="str">
        <f>IF(LEFT(U158,1)="A",'Messages d''erreur'!B$4,"")</f>
        <v/>
      </c>
      <c r="W158">
        <f>IF(IFERROR(VALUE(F158),0)&gt;0,IF(IFERROR(SEARCH("-",A158,1),0)&gt;0,IFERROR(VLOOKUP(F158,'Liste CG'!A:A,1,FALSE),"Attention erreur pas de CG")),"")</f>
        <v>61323</v>
      </c>
      <c r="X158" t="str">
        <f>IF(LEFT(W158,1)="A",'Messages d''erreur'!B$5,"")</f>
        <v/>
      </c>
      <c r="Y158">
        <f>VLOOKUP(A158,'CEcpas-&gt;NvCode'!A:C,3,FALSE)</f>
        <v>0</v>
      </c>
      <c r="Z158" t="str">
        <f>IF(IFERROR(SEARCH("-",A158,1),0) &gt; 0, IFERROR(VLOOKUP(A158,'mapping Commune'!A:I,9,FALSE),"ATTENTION mapping Inexistant"),"")</f>
        <v>ATTENTION mapping Inexistant</v>
      </c>
      <c r="AA158" s="10" t="str">
        <f>IF(LEFT(Z158,2)="At",'Messages d''erreur'!B$6,"")</f>
        <v xml:space="preserve">Attention CE pas dans Mapping </v>
      </c>
    </row>
    <row r="159" spans="1:27" ht="21" customHeight="1" x14ac:dyDescent="0.35">
      <c r="A159" s="33" t="s">
        <v>186</v>
      </c>
      <c r="B159" s="301" t="str">
        <f t="shared" si="4"/>
        <v>124-08</v>
      </c>
      <c r="C159" s="23" t="s">
        <v>187</v>
      </c>
      <c r="D159" s="34" t="s">
        <v>61</v>
      </c>
      <c r="E159" s="34" t="s">
        <v>60</v>
      </c>
      <c r="F159" s="273">
        <v>61509</v>
      </c>
      <c r="G159" s="276">
        <v>71</v>
      </c>
      <c r="H159" s="34">
        <f>IF(IFERROR(SEARCH("-",A159,1),0) &gt; 0, IFERROR(VLOOKUP(F159,'Liste CG'!A:A,1,FALSE),"ATTENTION CG Inexistant"),"")</f>
        <v>61509</v>
      </c>
      <c r="U159" t="str">
        <f>IF(IFERROR(SEARCH("-",A159,1),0)&gt;0,IFERROR(VLOOKUP(B159,'CG-&gt; CE'!K:K,1,FALSE),"Attention voir onglet CG-&gt;CE"),"")</f>
        <v>124-08</v>
      </c>
      <c r="V159" t="str">
        <f>IF(LEFT(U159,1)="A",'Messages d''erreur'!B$4,"")</f>
        <v/>
      </c>
      <c r="W159">
        <f>IF(IFERROR(VALUE(F159),0)&gt;0,IF(IFERROR(SEARCH("-",A159,1),0)&gt;0,IFERROR(VLOOKUP(F159,'Liste CG'!A:A,1,FALSE),"Attention erreur pas de CG")),"")</f>
        <v>61509</v>
      </c>
      <c r="X159" t="str">
        <f>IF(LEFT(W159,1)="A",'Messages d''erreur'!B$5,"")</f>
        <v/>
      </c>
      <c r="Y159" t="str">
        <f>VLOOKUP(A159,'CEcpas-&gt;NvCode'!A:C,3,FALSE)</f>
        <v>12400/04</v>
      </c>
      <c r="Z159" t="str">
        <f>IF(IFERROR(SEARCH("-",A159,1),0) &gt; 0, IFERROR(VLOOKUP(A159,'mapping Commune'!A:I,9,FALSE),"ATTENTION mapping Inexistant"),"")</f>
        <v>124-08</v>
      </c>
      <c r="AA159" s="10" t="str">
        <f>IF(LEFT(Z159,2)="At",'Messages d''erreur'!B$6,"")</f>
        <v/>
      </c>
    </row>
    <row r="160" spans="1:27" ht="21" customHeight="1" x14ac:dyDescent="0.35">
      <c r="A160" s="33" t="s">
        <v>188</v>
      </c>
      <c r="B160" s="301" t="str">
        <f t="shared" si="4"/>
        <v>124-10</v>
      </c>
      <c r="C160" s="23" t="s">
        <v>189</v>
      </c>
      <c r="D160" s="34" t="s">
        <v>61</v>
      </c>
      <c r="E160" s="34" t="s">
        <v>60</v>
      </c>
      <c r="F160" s="273">
        <v>61609</v>
      </c>
      <c r="G160" s="276">
        <v>71</v>
      </c>
      <c r="H160" s="34">
        <f>IF(IFERROR(SEARCH("-",A160,1),0) &gt; 0, IFERROR(VLOOKUP(F160,'Liste CG'!A:A,1,FALSE),"ATTENTION CG Inexistant"),"")</f>
        <v>61609</v>
      </c>
      <c r="U160" t="str">
        <f>IF(IFERROR(SEARCH("-",A160,1),0)&gt;0,IFERROR(VLOOKUP(B160,'CG-&gt; CE'!K:K,1,FALSE),"Attention voir onglet CG-&gt;CE"),"")</f>
        <v>124-10</v>
      </c>
      <c r="V160" t="str">
        <f>IF(LEFT(U160,1)="A",'Messages d''erreur'!B$4,"")</f>
        <v/>
      </c>
      <c r="W160">
        <f>IF(IFERROR(VALUE(F160),0)&gt;0,IF(IFERROR(SEARCH("-",A160,1),0)&gt;0,IFERROR(VLOOKUP(F160,'Liste CG'!A:A,1,FALSE),"Attention erreur pas de CG")),"")</f>
        <v>61609</v>
      </c>
      <c r="X160" t="str">
        <f>IF(LEFT(W160,1)="A",'Messages d''erreur'!B$5,"")</f>
        <v/>
      </c>
      <c r="Y160">
        <f>VLOOKUP(A160,'CEcpas-&gt;NvCode'!A:C,3,FALSE)</f>
        <v>0</v>
      </c>
      <c r="Z160" t="str">
        <f>IF(IFERROR(SEARCH("-",A160,1),0) &gt; 0, IFERROR(VLOOKUP(A160,'mapping Commune'!A:I,9,FALSE),"ATTENTION mapping Inexistant"),"")</f>
        <v>124-10</v>
      </c>
      <c r="AA160" s="10" t="str">
        <f>IF(LEFT(Z160,2)="At",'Messages d''erreur'!B$6,"")</f>
        <v/>
      </c>
    </row>
    <row r="161" spans="1:27" ht="21" customHeight="1" x14ac:dyDescent="0.35">
      <c r="A161" s="33" t="s">
        <v>190</v>
      </c>
      <c r="B161" s="301" t="str">
        <f t="shared" si="4"/>
        <v>124-13</v>
      </c>
      <c r="C161" s="23" t="s">
        <v>191</v>
      </c>
      <c r="D161" s="34" t="s">
        <v>61</v>
      </c>
      <c r="E161" s="34" t="s">
        <v>60</v>
      </c>
      <c r="F161" s="273">
        <v>61327</v>
      </c>
      <c r="G161" s="276">
        <v>71</v>
      </c>
      <c r="H161" s="34">
        <f>IF(IFERROR(SEARCH("-",A161,1),0) &gt; 0, IFERROR(VLOOKUP(F161,'Liste CG'!A:A,1,FALSE),"ATTENTION CG Inexistant"),"")</f>
        <v>61327</v>
      </c>
      <c r="I161" s="34" t="s">
        <v>192</v>
      </c>
      <c r="J161" s="34"/>
      <c r="U161" t="str">
        <f>IF(IFERROR(SEARCH("-",A161,1),0)&gt;0,IFERROR(VLOOKUP(B161,'CG-&gt; CE'!K:K,1,FALSE),"Attention voir onglet CG-&gt;CE"),"")</f>
        <v>124-13</v>
      </c>
      <c r="V161" t="str">
        <f>IF(LEFT(U161,1)="A",'Messages d''erreur'!B$4,"")</f>
        <v/>
      </c>
      <c r="W161">
        <f>IF(IFERROR(VALUE(F161),0)&gt;0,IF(IFERROR(SEARCH("-",A161,1),0)&gt;0,IFERROR(VLOOKUP(F161,'Liste CG'!A:A,1,FALSE),"Attention erreur pas de CG")),"")</f>
        <v>61327</v>
      </c>
      <c r="X161" t="str">
        <f>IF(LEFT(W161,1)="A",'Messages d''erreur'!B$5,"")</f>
        <v/>
      </c>
      <c r="Y161">
        <f>VLOOKUP(A161,'CEcpas-&gt;NvCode'!A:C,3,FALSE)</f>
        <v>0</v>
      </c>
      <c r="Z161" t="str">
        <f>IF(IFERROR(SEARCH("-",A161,1),0) &gt; 0, IFERROR(VLOOKUP(A161,'mapping Commune'!A:I,9,FALSE),"ATTENTION mapping Inexistant"),"")</f>
        <v>124-07</v>
      </c>
      <c r="AA161" s="10" t="str">
        <f>IF(LEFT(Z161,2)="At",'Messages d''erreur'!B$6,"")</f>
        <v/>
      </c>
    </row>
    <row r="162" spans="1:27" ht="21" customHeight="1" x14ac:dyDescent="0.35">
      <c r="A162" s="33" t="s">
        <v>193</v>
      </c>
      <c r="B162" s="301" t="str">
        <f t="shared" si="4"/>
        <v>124-14</v>
      </c>
      <c r="C162" s="23" t="s">
        <v>194</v>
      </c>
      <c r="D162" s="34" t="s">
        <v>61</v>
      </c>
      <c r="E162" s="34" t="s">
        <v>60</v>
      </c>
      <c r="F162" s="273">
        <v>61328</v>
      </c>
      <c r="G162" s="276">
        <v>71</v>
      </c>
      <c r="H162" s="34">
        <f>IF(IFERROR(SEARCH("-",A162,1),0) &gt; 0, IFERROR(VLOOKUP(F162,'Liste CG'!A:A,1,FALSE),"ATTENTION CG Inexistant"),"")</f>
        <v>61328</v>
      </c>
      <c r="I162" s="34" t="s">
        <v>195</v>
      </c>
      <c r="J162" s="34"/>
      <c r="U162" t="str">
        <f>IF(IFERROR(SEARCH("-",A162,1),0)&gt;0,IFERROR(VLOOKUP(B162,'CG-&gt; CE'!K:K,1,FALSE),"Attention voir onglet CG-&gt;CE"),"")</f>
        <v>124-14</v>
      </c>
      <c r="V162" t="str">
        <f>IF(LEFT(U162,1)="A",'Messages d''erreur'!B$4,"")</f>
        <v/>
      </c>
      <c r="W162">
        <f>IF(IFERROR(VALUE(F162),0)&gt;0,IF(IFERROR(SEARCH("-",A162,1),0)&gt;0,IFERROR(VLOOKUP(F162,'Liste CG'!A:A,1,FALSE),"Attention erreur pas de CG")),"")</f>
        <v>61328</v>
      </c>
      <c r="X162" t="str">
        <f>IF(LEFT(W162,1)="A",'Messages d''erreur'!B$5,"")</f>
        <v/>
      </c>
      <c r="Y162">
        <f>VLOOKUP(A162,'CEcpas-&gt;NvCode'!A:C,3,FALSE)</f>
        <v>0</v>
      </c>
      <c r="Z162" t="str">
        <f>IF(IFERROR(SEARCH("-",A162,1),0) &gt; 0, IFERROR(VLOOKUP(A162,'mapping Commune'!A:I,9,FALSE),"ATTENTION mapping Inexistant"),"")</f>
        <v>ATTENTION mapping Inexistant</v>
      </c>
      <c r="AA162" s="10" t="str">
        <f>IF(LEFT(Z162,2)="At",'Messages d''erreur'!B$6,"")</f>
        <v xml:space="preserve">Attention CE pas dans Mapping </v>
      </c>
    </row>
    <row r="163" spans="1:27" ht="21" customHeight="1" x14ac:dyDescent="0.35">
      <c r="A163" s="33" t="s">
        <v>196</v>
      </c>
      <c r="B163" s="301" t="str">
        <f t="shared" si="4"/>
        <v>124-43</v>
      </c>
      <c r="C163" s="23" t="s">
        <v>197</v>
      </c>
      <c r="D163" s="34" t="s">
        <v>61</v>
      </c>
      <c r="E163" s="34" t="s">
        <v>60</v>
      </c>
      <c r="F163" s="273">
        <v>61325</v>
      </c>
      <c r="G163" s="276">
        <v>71</v>
      </c>
      <c r="H163" s="34">
        <f>IF(IFERROR(SEARCH("-",A163,1),0) &gt; 0, IFERROR(VLOOKUP(F163,'Liste CG'!A:A,1,FALSE),"ATTENTION CG Inexistant"),"")</f>
        <v>61325</v>
      </c>
      <c r="U163" t="str">
        <f>IF(IFERROR(SEARCH("-",A163,1),0)&gt;0,IFERROR(VLOOKUP(B163,'CG-&gt; CE'!K:K,1,FALSE),"Attention voir onglet CG-&gt;CE"),"")</f>
        <v>124-43</v>
      </c>
      <c r="V163" t="str">
        <f>IF(LEFT(U163,1)="A",'Messages d''erreur'!B$4,"")</f>
        <v/>
      </c>
      <c r="W163">
        <f>IF(IFERROR(VALUE(F163),0)&gt;0,IF(IFERROR(SEARCH("-",A163,1),0)&gt;0,IFERROR(VLOOKUP(F163,'Liste CG'!A:A,1,FALSE),"Attention erreur pas de CG")),"")</f>
        <v>61325</v>
      </c>
      <c r="X163" t="str">
        <f>IF(LEFT(W163,1)="A",'Messages d''erreur'!B$5,"")</f>
        <v/>
      </c>
      <c r="Y163" t="str">
        <f>VLOOKUP(A163,'CEcpas-&gt;NvCode'!A:C,3,FALSE)</f>
        <v>12400/05</v>
      </c>
      <c r="Z163" t="str">
        <f>IF(IFERROR(SEARCH("-",A163,1),0) &gt; 0, IFERROR(VLOOKUP(A163,'mapping Commune'!A:I,9,FALSE),"ATTENTION mapping Inexistant"),"")</f>
        <v>ATTENTION mapping Inexistant</v>
      </c>
      <c r="AA163" s="10" t="str">
        <f>IF(LEFT(Z163,2)="At",'Messages d''erreur'!B$6,"")</f>
        <v xml:space="preserve">Attention CE pas dans Mapping </v>
      </c>
    </row>
    <row r="164" spans="1:27" ht="21" customHeight="1" x14ac:dyDescent="0.35">
      <c r="A164" s="136" t="s">
        <v>198</v>
      </c>
      <c r="B164" s="301" t="str">
        <f t="shared" si="4"/>
        <v>124-48</v>
      </c>
      <c r="C164" s="24" t="s">
        <v>199</v>
      </c>
      <c r="D164" s="110" t="s">
        <v>61</v>
      </c>
      <c r="E164" s="110" t="s">
        <v>60</v>
      </c>
      <c r="F164" s="309">
        <v>61329</v>
      </c>
      <c r="G164" s="279">
        <v>71</v>
      </c>
      <c r="H164" s="34">
        <f>IF(IFERROR(SEARCH("-",A164,1),0) &gt; 0, IFERROR(VLOOKUP(F164,'Liste CG'!A:A,1,FALSE),"ATTENTION CG Inexistant"),"")</f>
        <v>61329</v>
      </c>
      <c r="U164" t="str">
        <f>IF(IFERROR(SEARCH("-",A164,1),0)&gt;0,IFERROR(VLOOKUP(B164,'CG-&gt; CE'!K:K,1,FALSE),"Attention voir onglet CG-&gt;CE"),"")</f>
        <v>124-48</v>
      </c>
      <c r="V164" t="str">
        <f>IF(LEFT(U164,1)="A",'Messages d''erreur'!B$4,"")</f>
        <v/>
      </c>
      <c r="W164">
        <f>IF(IFERROR(VALUE(F164),0)&gt;0,IF(IFERROR(SEARCH("-",A164,1),0)&gt;0,IFERROR(VLOOKUP(F164,'Liste CG'!A:A,1,FALSE),"Attention erreur pas de CG")),"")</f>
        <v>61329</v>
      </c>
      <c r="X164" t="str">
        <f>IF(LEFT(W164,1)="A",'Messages d''erreur'!B$5,"")</f>
        <v/>
      </c>
      <c r="Y164">
        <f>VLOOKUP(A164,'CEcpas-&gt;NvCode'!A:C,3,FALSE)</f>
        <v>0</v>
      </c>
      <c r="Z164" t="str">
        <f>IF(IFERROR(SEARCH("-",A164,1),0) &gt; 0, IFERROR(VLOOKUP(A164,'mapping Commune'!A:I,9,FALSE),"ATTENTION mapping Inexistant"),"")</f>
        <v>124-48</v>
      </c>
      <c r="AA164" s="10" t="str">
        <f>IF(LEFT(Z164,2)="At",'Messages d''erreur'!B$6,"")</f>
        <v/>
      </c>
    </row>
    <row r="165" spans="1:27" ht="21" customHeight="1" x14ac:dyDescent="0.35">
      <c r="A165" s="138"/>
      <c r="B165" s="301" t="str">
        <f t="shared" si="4"/>
        <v/>
      </c>
      <c r="C165" s="25"/>
      <c r="D165" s="109" t="s">
        <v>5089</v>
      </c>
      <c r="G165" s="276"/>
      <c r="H165" s="34" t="str">
        <f>IF(IFERROR(SEARCH("-",A165,1),0) &gt; 0, IFERROR(VLOOKUP(F165,'Liste CG'!A:A,1,FALSE),"ATTENTION CG Inexistant"),"")</f>
        <v/>
      </c>
      <c r="U165" t="str">
        <f>IF(IFERROR(SEARCH("-",A165,1),0)&gt;0,IFERROR(VLOOKUP(B165,'CG-&gt; CE'!K:K,1,FALSE),"Attention voir onglet CG-&gt;CE"),"")</f>
        <v/>
      </c>
      <c r="V165" t="str">
        <f>IF(LEFT(U165,1)="A",'Messages d''erreur'!B$4,"")</f>
        <v/>
      </c>
      <c r="W165" t="str">
        <f>IF(IFERROR(VALUE(F165),0)&gt;0,IF(IFERROR(SEARCH("-",A165,1),0)&gt;0,IFERROR(VLOOKUP(F165,'Liste CG'!A:A,1,FALSE),"Attention erreur pas de CG")),"")</f>
        <v/>
      </c>
      <c r="X165" t="str">
        <f>IF(LEFT(W165,1)="A",'Messages d''erreur'!B$5,"")</f>
        <v/>
      </c>
      <c r="Y165" t="e">
        <f>VLOOKUP(A165,'CEcpas-&gt;NvCode'!A:C,3,FALSE)</f>
        <v>#N/A</v>
      </c>
      <c r="Z165" t="str">
        <f>IF(IFERROR(SEARCH("-",A165,1),0) &gt; 0, IFERROR(VLOOKUP(A165,'mapping Commune'!A:I,9,FALSE),"ATTENTION mapping Inexistant"),"")</f>
        <v/>
      </c>
      <c r="AA165" s="10" t="str">
        <f>IF(LEFT(Z165,2)="At",'Messages d''erreur'!B$6,"")</f>
        <v/>
      </c>
    </row>
    <row r="166" spans="1:27" ht="21" customHeight="1" x14ac:dyDescent="0.35">
      <c r="A166" s="139">
        <v>125</v>
      </c>
      <c r="B166" s="301" t="str">
        <f t="shared" si="4"/>
        <v>125125</v>
      </c>
      <c r="C166" s="26" t="s">
        <v>200</v>
      </c>
      <c r="D166" s="109" t="s">
        <v>5089</v>
      </c>
      <c r="G166" s="276"/>
      <c r="H166" s="34" t="str">
        <f>IF(IFERROR(SEARCH("-",A166,1),0) &gt; 0, IFERROR(VLOOKUP(F166,'Liste CG'!A:A,1,FALSE),"ATTENTION CG Inexistant"),"")</f>
        <v/>
      </c>
      <c r="U166" t="str">
        <f>IF(IFERROR(SEARCH("-",A166,1),0)&gt;0,IFERROR(VLOOKUP(B166,'CG-&gt; CE'!K:K,1,FALSE),"Attention voir onglet CG-&gt;CE"),"")</f>
        <v/>
      </c>
      <c r="V166" t="str">
        <f>IF(LEFT(U166,1)="A",'Messages d''erreur'!B$4,"")</f>
        <v/>
      </c>
      <c r="W166" t="str">
        <f>IF(IFERROR(VALUE(F166),0)&gt;0,IF(IFERROR(SEARCH("-",A166,1),0)&gt;0,IFERROR(VLOOKUP(F166,'Liste CG'!A:A,1,FALSE),"Attention erreur pas de CG")),"")</f>
        <v/>
      </c>
      <c r="X166" t="str">
        <f>IF(LEFT(W166,1)="A",'Messages d''erreur'!B$5,"")</f>
        <v/>
      </c>
      <c r="Y166" t="e">
        <f>VLOOKUP(A166,'CEcpas-&gt;NvCode'!A:C,3,FALSE)</f>
        <v>#N/A</v>
      </c>
      <c r="Z166" t="str">
        <f>IF(IFERROR(SEARCH("-",A166,1),0) &gt; 0, IFERROR(VLOOKUP(A166,'mapping Commune'!A:I,9,FALSE),"ATTENTION mapping Inexistant"),"")</f>
        <v/>
      </c>
      <c r="AA166" s="10" t="str">
        <f>IF(LEFT(Z166,2)="At",'Messages d''erreur'!B$6,"")</f>
        <v/>
      </c>
    </row>
    <row r="167" spans="1:27" ht="21" customHeight="1" x14ac:dyDescent="0.35">
      <c r="A167" s="138"/>
      <c r="B167" s="301" t="str">
        <f t="shared" si="4"/>
        <v/>
      </c>
      <c r="C167" s="25"/>
      <c r="D167" s="109" t="s">
        <v>5089</v>
      </c>
      <c r="G167" s="276"/>
      <c r="H167" s="34" t="str">
        <f>IF(IFERROR(SEARCH("-",A167,1),0) &gt; 0, IFERROR(VLOOKUP(F167,'Liste CG'!A:A,1,FALSE),"ATTENTION CG Inexistant"),"")</f>
        <v/>
      </c>
      <c r="U167" t="str">
        <f>IF(IFERROR(SEARCH("-",A167,1),0)&gt;0,IFERROR(VLOOKUP(B167,'CG-&gt; CE'!K:K,1,FALSE),"Attention voir onglet CG-&gt;CE"),"")</f>
        <v/>
      </c>
      <c r="V167" t="str">
        <f>IF(LEFT(U167,1)="A",'Messages d''erreur'!B$4,"")</f>
        <v/>
      </c>
      <c r="W167" t="str">
        <f>IF(IFERROR(VALUE(F167),0)&gt;0,IF(IFERROR(SEARCH("-",A167,1),0)&gt;0,IFERROR(VLOOKUP(F167,'Liste CG'!A:A,1,FALSE),"Attention erreur pas de CG")),"")</f>
        <v/>
      </c>
      <c r="X167" t="str">
        <f>IF(LEFT(W167,1)="A",'Messages d''erreur'!B$5,"")</f>
        <v/>
      </c>
      <c r="Y167" t="e">
        <f>VLOOKUP(A167,'CEcpas-&gt;NvCode'!A:C,3,FALSE)</f>
        <v>#N/A</v>
      </c>
      <c r="Z167" t="str">
        <f>IF(IFERROR(SEARCH("-",A167,1),0) &gt; 0, IFERROR(VLOOKUP(A167,'mapping Commune'!A:I,9,FALSE),"ATTENTION mapping Inexistant"),"")</f>
        <v/>
      </c>
      <c r="AA167" s="10" t="str">
        <f>IF(LEFT(Z167,2)="At",'Messages d''erreur'!B$6,"")</f>
        <v/>
      </c>
    </row>
    <row r="168" spans="1:27" ht="21" customHeight="1" x14ac:dyDescent="0.35">
      <c r="A168" s="31" t="s">
        <v>52</v>
      </c>
      <c r="B168" s="301" t="str">
        <f t="shared" si="4"/>
        <v>Codode</v>
      </c>
      <c r="C168" s="27" t="s">
        <v>53</v>
      </c>
      <c r="D168" s="32" t="s">
        <v>54</v>
      </c>
      <c r="E168" s="32" t="s">
        <v>55</v>
      </c>
      <c r="F168" s="280" t="s">
        <v>56</v>
      </c>
      <c r="G168" s="278" t="s">
        <v>57</v>
      </c>
      <c r="H168" s="34" t="str">
        <f>IF(IFERROR(SEARCH("-",A168,1),0) &gt; 0, IFERROR(VLOOKUP(F168,'Liste CG'!A:A,1,FALSE),"ATTENTION CG Inexistant"),"")</f>
        <v/>
      </c>
      <c r="U168" t="str">
        <f>IF(IFERROR(SEARCH("-",A168,1),0)&gt;0,IFERROR(VLOOKUP(B168,'CG-&gt; CE'!K:K,1,FALSE),"Attention voir onglet CG-&gt;CE"),"")</f>
        <v/>
      </c>
      <c r="V168" t="str">
        <f>IF(LEFT(U168,1)="A",'Messages d''erreur'!B$4,"")</f>
        <v/>
      </c>
      <c r="W168" t="str">
        <f>IF(IFERROR(VALUE(F168),0)&gt;0,IF(IFERROR(SEARCH("-",A168,1),0)&gt;0,IFERROR(VLOOKUP(F168,'Liste CG'!A:A,1,FALSE),"Attention erreur pas de CG")),"")</f>
        <v/>
      </c>
      <c r="X168" t="str">
        <f>IF(LEFT(W168,1)="A",'Messages d''erreur'!B$5,"")</f>
        <v/>
      </c>
      <c r="Y168" t="e">
        <f>VLOOKUP(A168,'CEcpas-&gt;NvCode'!A:C,3,FALSE)</f>
        <v>#N/A</v>
      </c>
      <c r="Z168" t="str">
        <f>IF(IFERROR(SEARCH("-",A168,1),0) &gt; 0, IFERROR(VLOOKUP(A168,'mapping Commune'!A:I,9,FALSE),"ATTENTION mapping Inexistant"),"")</f>
        <v/>
      </c>
      <c r="AA168" s="10" t="str">
        <f>IF(LEFT(Z168,2)="At",'Messages d''erreur'!B$6,"")</f>
        <v/>
      </c>
    </row>
    <row r="169" spans="1:27" ht="21" customHeight="1" x14ac:dyDescent="0.35">
      <c r="A169" s="33" t="s">
        <v>201</v>
      </c>
      <c r="B169" s="301" t="str">
        <f t="shared" si="4"/>
        <v>125-02</v>
      </c>
      <c r="C169" s="23" t="s">
        <v>202</v>
      </c>
      <c r="D169" s="34" t="s">
        <v>61</v>
      </c>
      <c r="E169" s="34" t="s">
        <v>60</v>
      </c>
      <c r="F169" s="273">
        <v>60713</v>
      </c>
      <c r="G169" s="276">
        <v>71</v>
      </c>
      <c r="H169" s="34">
        <f>IF(IFERROR(SEARCH("-",A169,1),0) &gt; 0, IFERROR(VLOOKUP(F169,'Liste CG'!A:A,1,FALSE),"ATTENTION CG Inexistant"),"")</f>
        <v>60713</v>
      </c>
      <c r="U169" t="str">
        <f>IF(IFERROR(SEARCH("-",A169,1),0)&gt;0,IFERROR(VLOOKUP(B169,'CG-&gt; CE'!K:K,1,FALSE),"Attention voir onglet CG-&gt;CE"),"")</f>
        <v>125-02</v>
      </c>
      <c r="V169" t="str">
        <f>IF(LEFT(U169,1)="A",'Messages d''erreur'!B$4,"")</f>
        <v/>
      </c>
      <c r="W169">
        <f>IF(IFERROR(VALUE(F169),0)&gt;0,IF(IFERROR(SEARCH("-",A169,1),0)&gt;0,IFERROR(VLOOKUP(F169,'Liste CG'!A:A,1,FALSE),"Attention erreur pas de CG")),"")</f>
        <v>60713</v>
      </c>
      <c r="X169" t="str">
        <f>IF(LEFT(W169,1)="A",'Messages d''erreur'!B$5,"")</f>
        <v/>
      </c>
      <c r="Y169">
        <f>VLOOKUP(A169,'CEcpas-&gt;NvCode'!A:C,3,FALSE)</f>
        <v>0</v>
      </c>
      <c r="Z169" t="str">
        <f>IF(IFERROR(SEARCH("-",A169,1),0) &gt; 0, IFERROR(VLOOKUP(A169,'mapping Commune'!A:I,9,FALSE),"ATTENTION mapping Inexistant"),"")</f>
        <v>125-02</v>
      </c>
      <c r="AA169" s="10" t="str">
        <f>IF(LEFT(Z169,2)="At",'Messages d''erreur'!B$6,"")</f>
        <v/>
      </c>
    </row>
    <row r="170" spans="1:27" ht="21" customHeight="1" x14ac:dyDescent="0.35">
      <c r="A170" s="33" t="s">
        <v>203</v>
      </c>
      <c r="B170" s="301" t="str">
        <f t="shared" si="4"/>
        <v>125-03</v>
      </c>
      <c r="C170" s="23" t="s">
        <v>204</v>
      </c>
      <c r="D170" s="34" t="s">
        <v>61</v>
      </c>
      <c r="E170" s="34" t="s">
        <v>60</v>
      </c>
      <c r="F170" s="273">
        <v>61332</v>
      </c>
      <c r="G170" s="276">
        <v>71</v>
      </c>
      <c r="H170" s="34">
        <f>IF(IFERROR(SEARCH("-",A170,1),0) &gt; 0, IFERROR(VLOOKUP(F170,'Liste CG'!A:A,1,FALSE),"ATTENTION CG Inexistant"),"")</f>
        <v>61332</v>
      </c>
      <c r="U170" t="str">
        <f>IF(IFERROR(SEARCH("-",A170,1),0)&gt;0,IFERROR(VLOOKUP(B170,'CG-&gt; CE'!K:K,1,FALSE),"Attention voir onglet CG-&gt;CE"),"")</f>
        <v>125-03</v>
      </c>
      <c r="V170" t="str">
        <f>IF(LEFT(U170,1)="A",'Messages d''erreur'!B$4,"")</f>
        <v/>
      </c>
      <c r="W170">
        <f>IF(IFERROR(VALUE(F170),0)&gt;0,IF(IFERROR(SEARCH("-",A170,1),0)&gt;0,IFERROR(VLOOKUP(F170,'Liste CG'!A:A,1,FALSE),"Attention erreur pas de CG")),"")</f>
        <v>61332</v>
      </c>
      <c r="X170" t="str">
        <f>IF(LEFT(W170,1)="A",'Messages d''erreur'!B$5,"")</f>
        <v/>
      </c>
      <c r="Y170">
        <f>VLOOKUP(A170,'CEcpas-&gt;NvCode'!A:C,3,FALSE)</f>
        <v>0</v>
      </c>
      <c r="Z170" t="str">
        <f>IF(IFERROR(SEARCH("-",A170,1),0) &gt; 0, IFERROR(VLOOKUP(A170,'mapping Commune'!A:I,9,FALSE),"ATTENTION mapping Inexistant"),"")</f>
        <v>125-03</v>
      </c>
      <c r="AA170" s="10" t="str">
        <f>IF(LEFT(Z170,2)="At",'Messages d''erreur'!B$6,"")</f>
        <v/>
      </c>
    </row>
    <row r="171" spans="1:27" ht="21" customHeight="1" x14ac:dyDescent="0.35">
      <c r="A171" s="33" t="s">
        <v>205</v>
      </c>
      <c r="B171" s="301" t="str">
        <f t="shared" si="4"/>
        <v>125-06</v>
      </c>
      <c r="C171" s="23" t="s">
        <v>206</v>
      </c>
      <c r="D171" s="34" t="s">
        <v>61</v>
      </c>
      <c r="E171" s="34" t="s">
        <v>60</v>
      </c>
      <c r="F171" s="273">
        <v>61331</v>
      </c>
      <c r="G171" s="276">
        <v>71</v>
      </c>
      <c r="H171" s="34">
        <f>IF(IFERROR(SEARCH("-",A171,1),0) &gt; 0, IFERROR(VLOOKUP(F171,'Liste CG'!A:A,1,FALSE),"ATTENTION CG Inexistant"),"")</f>
        <v>61331</v>
      </c>
      <c r="U171" t="str">
        <f>IF(IFERROR(SEARCH("-",A171,1),0)&gt;0,IFERROR(VLOOKUP(B171,'CG-&gt; CE'!K:K,1,FALSE),"Attention voir onglet CG-&gt;CE"),"")</f>
        <v>125-06</v>
      </c>
      <c r="V171" t="str">
        <f>IF(LEFT(U171,1)="A",'Messages d''erreur'!B$4,"")</f>
        <v/>
      </c>
      <c r="W171">
        <f>IF(IFERROR(VALUE(F171),0)&gt;0,IF(IFERROR(SEARCH("-",A171,1),0)&gt;0,IFERROR(VLOOKUP(F171,'Liste CG'!A:A,1,FALSE),"Attention erreur pas de CG")),"")</f>
        <v>61331</v>
      </c>
      <c r="X171" t="str">
        <f>IF(LEFT(W171,1)="A",'Messages d''erreur'!B$5,"")</f>
        <v/>
      </c>
      <c r="Y171">
        <f>VLOOKUP(A171,'CEcpas-&gt;NvCode'!A:C,3,FALSE)</f>
        <v>0</v>
      </c>
      <c r="Z171" t="str">
        <f>IF(IFERROR(SEARCH("-",A171,1),0) &gt; 0, IFERROR(VLOOKUP(A171,'mapping Commune'!A:I,9,FALSE),"ATTENTION mapping Inexistant"),"")</f>
        <v>125-06</v>
      </c>
      <c r="AA171" s="10" t="str">
        <f>IF(LEFT(Z171,2)="At",'Messages d''erreur'!B$6,"")</f>
        <v/>
      </c>
    </row>
    <row r="172" spans="1:27" ht="21" customHeight="1" x14ac:dyDescent="0.35">
      <c r="A172" s="33" t="s">
        <v>207</v>
      </c>
      <c r="B172" s="301" t="str">
        <f t="shared" si="4"/>
        <v>125-08</v>
      </c>
      <c r="C172" s="23" t="s">
        <v>208</v>
      </c>
      <c r="D172" s="34" t="s">
        <v>61</v>
      </c>
      <c r="E172" s="34" t="s">
        <v>60</v>
      </c>
      <c r="F172" s="273">
        <v>61508</v>
      </c>
      <c r="G172" s="276">
        <v>71</v>
      </c>
      <c r="H172" s="34">
        <f>IF(IFERROR(SEARCH("-",A172,1),0) &gt; 0, IFERROR(VLOOKUP(F172,'Liste CG'!A:A,1,FALSE),"ATTENTION CG Inexistant"),"")</f>
        <v>61508</v>
      </c>
      <c r="U172" t="str">
        <f>IF(IFERROR(SEARCH("-",A172,1),0)&gt;0,IFERROR(VLOOKUP(B172,'CG-&gt; CE'!K:K,1,FALSE),"Attention voir onglet CG-&gt;CE"),"")</f>
        <v>125-08</v>
      </c>
      <c r="V172" t="str">
        <f>IF(LEFT(U172,1)="A",'Messages d''erreur'!B$4,"")</f>
        <v/>
      </c>
      <c r="W172">
        <f>IF(IFERROR(VALUE(F172),0)&gt;0,IF(IFERROR(SEARCH("-",A172,1),0)&gt;0,IFERROR(VLOOKUP(F172,'Liste CG'!A:A,1,FALSE),"Attention erreur pas de CG")),"")</f>
        <v>61508</v>
      </c>
      <c r="X172" t="str">
        <f>IF(LEFT(W172,1)="A",'Messages d''erreur'!B$5,"")</f>
        <v/>
      </c>
      <c r="Y172" t="str">
        <f>VLOOKUP(A172,'CEcpas-&gt;NvCode'!A:C,3,FALSE)</f>
        <v>12500/03</v>
      </c>
      <c r="Z172" t="str">
        <f>IF(IFERROR(SEARCH("-",A172,1),0) &gt; 0, IFERROR(VLOOKUP(A172,'mapping Commune'!A:I,9,FALSE),"ATTENTION mapping Inexistant"),"")</f>
        <v>125-08</v>
      </c>
      <c r="AA172" s="10" t="str">
        <f>IF(LEFT(Z172,2)="At",'Messages d''erreur'!B$6,"")</f>
        <v/>
      </c>
    </row>
    <row r="173" spans="1:27" ht="21" customHeight="1" x14ac:dyDescent="0.35">
      <c r="A173" s="33" t="s">
        <v>209</v>
      </c>
      <c r="B173" s="301" t="str">
        <f t="shared" si="4"/>
        <v>125-10</v>
      </c>
      <c r="C173" s="23" t="s">
        <v>210</v>
      </c>
      <c r="D173" s="34" t="s">
        <v>61</v>
      </c>
      <c r="E173" s="34" t="s">
        <v>60</v>
      </c>
      <c r="F173" s="273">
        <v>61601</v>
      </c>
      <c r="G173" s="276">
        <v>71</v>
      </c>
      <c r="H173" s="34">
        <f>IF(IFERROR(SEARCH("-",A173,1),0) &gt; 0, IFERROR(VLOOKUP(F173,'Liste CG'!A:A,1,FALSE),"ATTENTION CG Inexistant"),"")</f>
        <v>61601</v>
      </c>
      <c r="U173" t="str">
        <f>IF(IFERROR(SEARCH("-",A173,1),0)&gt;0,IFERROR(VLOOKUP(B173,'CG-&gt; CE'!K:K,1,FALSE),"Attention voir onglet CG-&gt;CE"),"")</f>
        <v>125-10</v>
      </c>
      <c r="V173" t="str">
        <f>IF(LEFT(U173,1)="A",'Messages d''erreur'!B$4,"")</f>
        <v/>
      </c>
      <c r="W173">
        <f>IF(IFERROR(VALUE(F173),0)&gt;0,IF(IFERROR(SEARCH("-",A173,1),0)&gt;0,IFERROR(VLOOKUP(F173,'Liste CG'!A:A,1,FALSE),"Attention erreur pas de CG")),"")</f>
        <v>61601</v>
      </c>
      <c r="X173" t="str">
        <f>IF(LEFT(W173,1)="A",'Messages d''erreur'!B$5,"")</f>
        <v/>
      </c>
      <c r="Y173" t="str">
        <f>VLOOKUP(A173,'CEcpas-&gt;NvCode'!A:C,3,FALSE)</f>
        <v>12900/01</v>
      </c>
      <c r="Z173" t="str">
        <f>IF(IFERROR(SEARCH("-",A173,1),0) &gt; 0, IFERROR(VLOOKUP(A173,'mapping Commune'!A:I,9,FALSE),"ATTENTION mapping Inexistant"),"")</f>
        <v>125-10</v>
      </c>
      <c r="AA173" s="10" t="str">
        <f>IF(LEFT(Z173,2)="At",'Messages d''erreur'!B$6,"")</f>
        <v/>
      </c>
    </row>
    <row r="174" spans="1:27" ht="21" customHeight="1" x14ac:dyDescent="0.35">
      <c r="A174" s="136" t="s">
        <v>211</v>
      </c>
      <c r="B174" s="301" t="str">
        <f t="shared" si="4"/>
        <v>125-48</v>
      </c>
      <c r="C174" s="24" t="s">
        <v>212</v>
      </c>
      <c r="D174" s="110" t="s">
        <v>61</v>
      </c>
      <c r="E174" s="110" t="s">
        <v>60</v>
      </c>
      <c r="F174" s="309">
        <v>61339</v>
      </c>
      <c r="G174" s="279">
        <v>71</v>
      </c>
      <c r="H174" s="34">
        <f>IF(IFERROR(SEARCH("-",A174,1),0) &gt; 0, IFERROR(VLOOKUP(F174,'Liste CG'!A:A,1,FALSE),"ATTENTION CG Inexistant"),"")</f>
        <v>61339</v>
      </c>
      <c r="U174" t="str">
        <f>IF(IFERROR(SEARCH("-",A174,1),0)&gt;0,IFERROR(VLOOKUP(B174,'CG-&gt; CE'!K:K,1,FALSE),"Attention voir onglet CG-&gt;CE"),"")</f>
        <v>125-48</v>
      </c>
      <c r="V174" t="str">
        <f>IF(LEFT(U174,1)="A",'Messages d''erreur'!B$4,"")</f>
        <v/>
      </c>
      <c r="W174">
        <f>IF(IFERROR(VALUE(F174),0)&gt;0,IF(IFERROR(SEARCH("-",A174,1),0)&gt;0,IFERROR(VLOOKUP(F174,'Liste CG'!A:A,1,FALSE),"Attention erreur pas de CG")),"")</f>
        <v>61339</v>
      </c>
      <c r="X174" t="str">
        <f>IF(LEFT(W174,1)="A",'Messages d''erreur'!B$5,"")</f>
        <v/>
      </c>
      <c r="Y174">
        <f>VLOOKUP(A174,'CEcpas-&gt;NvCode'!A:C,3,FALSE)</f>
        <v>0</v>
      </c>
      <c r="Z174">
        <f>IF(IFERROR(SEARCH("-",A174,1),0) &gt; 0, IFERROR(VLOOKUP(A174,'mapping Commune'!A:I,9,FALSE),"ATTENTION mapping Inexistant"),"")</f>
        <v>0</v>
      </c>
      <c r="AA174" s="10" t="str">
        <f>IF(LEFT(Z174,2)="At",'Messages d''erreur'!B$6,"")</f>
        <v/>
      </c>
    </row>
    <row r="175" spans="1:27" ht="21" customHeight="1" x14ac:dyDescent="0.35">
      <c r="A175" s="138"/>
      <c r="B175" s="301" t="str">
        <f t="shared" si="4"/>
        <v/>
      </c>
      <c r="C175" s="25"/>
      <c r="D175" s="109" t="s">
        <v>5089</v>
      </c>
      <c r="G175" s="276"/>
      <c r="H175" s="34" t="str">
        <f>IF(IFERROR(SEARCH("-",A175,1),0) &gt; 0, IFERROR(VLOOKUP(F175,'Liste CG'!A:A,1,FALSE),"ATTENTION CG Inexistant"),"")</f>
        <v/>
      </c>
      <c r="U175" t="str">
        <f>IF(IFERROR(SEARCH("-",A175,1),0)&gt;0,IFERROR(VLOOKUP(B175,'CG-&gt; CE'!K:K,1,FALSE),"Attention voir onglet CG-&gt;CE"),"")</f>
        <v/>
      </c>
      <c r="V175" t="str">
        <f>IF(LEFT(U175,1)="A",'Messages d''erreur'!B$4,"")</f>
        <v/>
      </c>
      <c r="W175" t="str">
        <f>IF(IFERROR(VALUE(F175),0)&gt;0,IF(IFERROR(SEARCH("-",A175,1),0)&gt;0,IFERROR(VLOOKUP(F175,'Liste CG'!A:A,1,FALSE),"Attention erreur pas de CG")),"")</f>
        <v/>
      </c>
      <c r="X175" t="str">
        <f>IF(LEFT(W175,1)="A",'Messages d''erreur'!B$5,"")</f>
        <v/>
      </c>
      <c r="Y175" t="e">
        <f>VLOOKUP(A175,'CEcpas-&gt;NvCode'!A:C,3,FALSE)</f>
        <v>#N/A</v>
      </c>
      <c r="Z175" t="str">
        <f>IF(IFERROR(SEARCH("-",A175,1),0) &gt; 0, IFERROR(VLOOKUP(A175,'mapping Commune'!A:I,9,FALSE),"ATTENTION mapping Inexistant"),"")</f>
        <v/>
      </c>
      <c r="AA175" s="10" t="str">
        <f>IF(LEFT(Z175,2)="At",'Messages d''erreur'!B$6,"")</f>
        <v/>
      </c>
    </row>
    <row r="176" spans="1:27" ht="21" customHeight="1" x14ac:dyDescent="0.35">
      <c r="A176" s="139">
        <v>126</v>
      </c>
      <c r="B176" s="301" t="str">
        <f t="shared" ref="B176:B239" si="5">IF(LEFT(A176,1)="0",A176,IF(LEN(A176)=6,A176,LEFT(A176,3)&amp;RIGHT(A176,3)))</f>
        <v>126126</v>
      </c>
      <c r="C176" s="26" t="s">
        <v>213</v>
      </c>
      <c r="D176" s="109" t="s">
        <v>5089</v>
      </c>
      <c r="G176" s="276"/>
      <c r="H176" s="34" t="str">
        <f>IF(IFERROR(SEARCH("-",A176,1),0) &gt; 0, IFERROR(VLOOKUP(F176,'Liste CG'!A:A,1,FALSE),"ATTENTION CG Inexistant"),"")</f>
        <v/>
      </c>
      <c r="U176" t="str">
        <f>IF(IFERROR(SEARCH("-",A176,1),0)&gt;0,IFERROR(VLOOKUP(B176,'CG-&gt; CE'!K:K,1,FALSE),"Attention voir onglet CG-&gt;CE"),"")</f>
        <v/>
      </c>
      <c r="V176" t="str">
        <f>IF(LEFT(U176,1)="A",'Messages d''erreur'!B$4,"")</f>
        <v/>
      </c>
      <c r="W176" t="str">
        <f>IF(IFERROR(VALUE(F176),0)&gt;0,IF(IFERROR(SEARCH("-",A176,1),0)&gt;0,IFERROR(VLOOKUP(F176,'Liste CG'!A:A,1,FALSE),"Attention erreur pas de CG")),"")</f>
        <v/>
      </c>
      <c r="X176" t="str">
        <f>IF(LEFT(W176,1)="A",'Messages d''erreur'!B$5,"")</f>
        <v/>
      </c>
      <c r="Y176" t="e">
        <f>VLOOKUP(A176,'CEcpas-&gt;NvCode'!A:C,3,FALSE)</f>
        <v>#N/A</v>
      </c>
      <c r="Z176" t="str">
        <f>IF(IFERROR(SEARCH("-",A176,1),0) &gt; 0, IFERROR(VLOOKUP(A176,'mapping Commune'!A:I,9,FALSE),"ATTENTION mapping Inexistant"),"")</f>
        <v/>
      </c>
      <c r="AA176" s="10" t="str">
        <f>IF(LEFT(Z176,2)="At",'Messages d''erreur'!B$6,"")</f>
        <v/>
      </c>
    </row>
    <row r="177" spans="1:27" ht="21" customHeight="1" x14ac:dyDescent="0.35">
      <c r="A177" s="138"/>
      <c r="B177" s="301" t="str">
        <f t="shared" si="5"/>
        <v/>
      </c>
      <c r="C177" s="25"/>
      <c r="D177" s="109" t="s">
        <v>5089</v>
      </c>
      <c r="G177" s="276"/>
      <c r="H177" s="34" t="str">
        <f>IF(IFERROR(SEARCH("-",A177,1),0) &gt; 0, IFERROR(VLOOKUP(F177,'Liste CG'!A:A,1,FALSE),"ATTENTION CG Inexistant"),"")</f>
        <v/>
      </c>
      <c r="U177" t="str">
        <f>IF(IFERROR(SEARCH("-",A177,1),0)&gt;0,IFERROR(VLOOKUP(B177,'CG-&gt; CE'!K:K,1,FALSE),"Attention voir onglet CG-&gt;CE"),"")</f>
        <v/>
      </c>
      <c r="V177" t="str">
        <f>IF(LEFT(U177,1)="A",'Messages d''erreur'!B$4,"")</f>
        <v/>
      </c>
      <c r="W177" t="str">
        <f>IF(IFERROR(VALUE(F177),0)&gt;0,IF(IFERROR(SEARCH("-",A177,1),0)&gt;0,IFERROR(VLOOKUP(F177,'Liste CG'!A:A,1,FALSE),"Attention erreur pas de CG")),"")</f>
        <v/>
      </c>
      <c r="X177" t="str">
        <f>IF(LEFT(W177,1)="A",'Messages d''erreur'!B$5,"")</f>
        <v/>
      </c>
      <c r="Y177" t="e">
        <f>VLOOKUP(A177,'CEcpas-&gt;NvCode'!A:C,3,FALSE)</f>
        <v>#N/A</v>
      </c>
      <c r="Z177" t="str">
        <f>IF(IFERROR(SEARCH("-",A177,1),0) &gt; 0, IFERROR(VLOOKUP(A177,'mapping Commune'!A:I,9,FALSE),"ATTENTION mapping Inexistant"),"")</f>
        <v/>
      </c>
      <c r="AA177" s="10" t="str">
        <f>IF(LEFT(Z177,2)="At",'Messages d''erreur'!B$6,"")</f>
        <v/>
      </c>
    </row>
    <row r="178" spans="1:27" ht="21" customHeight="1" x14ac:dyDescent="0.35">
      <c r="A178" s="31" t="s">
        <v>52</v>
      </c>
      <c r="B178" s="301" t="str">
        <f t="shared" si="5"/>
        <v>Codode</v>
      </c>
      <c r="C178" s="27" t="s">
        <v>53</v>
      </c>
      <c r="D178" s="32" t="s">
        <v>54</v>
      </c>
      <c r="E178" s="32" t="s">
        <v>55</v>
      </c>
      <c r="F178" s="280" t="s">
        <v>56</v>
      </c>
      <c r="G178" s="278" t="s">
        <v>57</v>
      </c>
      <c r="H178" s="34" t="str">
        <f>IF(IFERROR(SEARCH("-",A178,1),0) &gt; 0, IFERROR(VLOOKUP(F178,'Liste CG'!A:A,1,FALSE),"ATTENTION CG Inexistant"),"")</f>
        <v/>
      </c>
      <c r="U178" t="str">
        <f>IF(IFERROR(SEARCH("-",A178,1),0)&gt;0,IFERROR(VLOOKUP(B178,'CG-&gt; CE'!K:K,1,FALSE),"Attention voir onglet CG-&gt;CE"),"")</f>
        <v/>
      </c>
      <c r="V178" t="str">
        <f>IF(LEFT(U178,1)="A",'Messages d''erreur'!B$4,"")</f>
        <v/>
      </c>
      <c r="W178" t="str">
        <f>IF(IFERROR(VALUE(F178),0)&gt;0,IF(IFERROR(SEARCH("-",A178,1),0)&gt;0,IFERROR(VLOOKUP(F178,'Liste CG'!A:A,1,FALSE),"Attention erreur pas de CG")),"")</f>
        <v/>
      </c>
      <c r="X178" t="str">
        <f>IF(LEFT(W178,1)="A",'Messages d''erreur'!B$5,"")</f>
        <v/>
      </c>
      <c r="Y178" t="e">
        <f>VLOOKUP(A178,'CEcpas-&gt;NvCode'!A:C,3,FALSE)</f>
        <v>#N/A</v>
      </c>
      <c r="Z178" t="str">
        <f>IF(IFERROR(SEARCH("-",A178,1),0) &gt; 0, IFERROR(VLOOKUP(A178,'mapping Commune'!A:I,9,FALSE),"ATTENTION mapping Inexistant"),"")</f>
        <v/>
      </c>
      <c r="AA178" s="10" t="str">
        <f>IF(LEFT(Z178,2)="At",'Messages d''erreur'!B$6,"")</f>
        <v/>
      </c>
    </row>
    <row r="179" spans="1:27" ht="21" customHeight="1" x14ac:dyDescent="0.35">
      <c r="A179" s="136" t="s">
        <v>214</v>
      </c>
      <c r="B179" s="301" t="str">
        <f t="shared" si="5"/>
        <v>126-01</v>
      </c>
      <c r="C179" s="24" t="s">
        <v>215</v>
      </c>
      <c r="D179" s="110" t="s">
        <v>61</v>
      </c>
      <c r="E179" s="110" t="s">
        <v>60</v>
      </c>
      <c r="F179" s="309">
        <v>61000</v>
      </c>
      <c r="G179" s="279">
        <v>71</v>
      </c>
      <c r="H179" s="34">
        <f>IF(IFERROR(SEARCH("-",A179,1),0) &gt; 0, IFERROR(VLOOKUP(F179,'Liste CG'!A:A,1,FALSE),"ATTENTION CG Inexistant"),"")</f>
        <v>61000</v>
      </c>
      <c r="U179" t="str">
        <f>IF(IFERROR(SEARCH("-",A179,1),0)&gt;0,IFERROR(VLOOKUP(B179,'CG-&gt; CE'!K:K,1,FALSE),"Attention voir onglet CG-&gt;CE"),"")</f>
        <v>126-01</v>
      </c>
      <c r="V179" t="str">
        <f>IF(LEFT(U179,1)="A",'Messages d''erreur'!B$4,"")</f>
        <v/>
      </c>
      <c r="W179">
        <f>IF(IFERROR(VALUE(F179),0)&gt;0,IF(IFERROR(SEARCH("-",A179,1),0)&gt;0,IFERROR(VLOOKUP(F179,'Liste CG'!A:A,1,FALSE),"Attention erreur pas de CG")),"")</f>
        <v>61000</v>
      </c>
      <c r="X179" t="str">
        <f>IF(LEFT(W179,1)="A",'Messages d''erreur'!B$5,"")</f>
        <v/>
      </c>
      <c r="Y179" t="str">
        <f>VLOOKUP(A179,'CEcpas-&gt;NvCode'!A:C,3,FALSE)</f>
        <v>12600/01</v>
      </c>
      <c r="Z179" t="str">
        <f>IF(IFERROR(SEARCH("-",A179,1),0) &gt; 0, IFERROR(VLOOKUP(A179,'mapping Commune'!A:I,9,FALSE),"ATTENTION mapping Inexistant"),"")</f>
        <v>126-01</v>
      </c>
      <c r="AA179" s="10" t="str">
        <f>IF(LEFT(Z179,2)="At",'Messages d''erreur'!B$6,"")</f>
        <v/>
      </c>
    </row>
    <row r="180" spans="1:27" ht="21" customHeight="1" x14ac:dyDescent="0.35">
      <c r="A180" s="138"/>
      <c r="B180" s="301" t="str">
        <f t="shared" si="5"/>
        <v/>
      </c>
      <c r="C180" s="25"/>
      <c r="D180" s="109" t="s">
        <v>5089</v>
      </c>
      <c r="G180" s="276"/>
      <c r="H180" s="34" t="str">
        <f>IF(IFERROR(SEARCH("-",A180,1),0) &gt; 0, IFERROR(VLOOKUP(F180,'Liste CG'!A:A,1,FALSE),"ATTENTION CG Inexistant"),"")</f>
        <v/>
      </c>
      <c r="U180" t="str">
        <f>IF(IFERROR(SEARCH("-",A180,1),0)&gt;0,IFERROR(VLOOKUP(B180,'CG-&gt; CE'!K:K,1,FALSE),"Attention voir onglet CG-&gt;CE"),"")</f>
        <v/>
      </c>
      <c r="V180" t="str">
        <f>IF(LEFT(U180,1)="A",'Messages d''erreur'!B$4,"")</f>
        <v/>
      </c>
      <c r="W180" t="str">
        <f>IF(IFERROR(VALUE(F180),0)&gt;0,IF(IFERROR(SEARCH("-",A180,1),0)&gt;0,IFERROR(VLOOKUP(F180,'Liste CG'!A:A,1,FALSE),"Attention erreur pas de CG")),"")</f>
        <v/>
      </c>
      <c r="X180" t="str">
        <f>IF(LEFT(W180,1)="A",'Messages d''erreur'!B$5,"")</f>
        <v/>
      </c>
      <c r="Y180" t="e">
        <f>VLOOKUP(A180,'CEcpas-&gt;NvCode'!A:C,3,FALSE)</f>
        <v>#N/A</v>
      </c>
      <c r="Z180" t="str">
        <f>IF(IFERROR(SEARCH("-",A180,1),0) &gt; 0, IFERROR(VLOOKUP(A180,'mapping Commune'!A:I,9,FALSE),"ATTENTION mapping Inexistant"),"")</f>
        <v/>
      </c>
      <c r="AA180" s="10" t="str">
        <f>IF(LEFT(Z180,2)="At",'Messages d''erreur'!B$6,"")</f>
        <v/>
      </c>
    </row>
    <row r="181" spans="1:27" ht="21" customHeight="1" x14ac:dyDescent="0.35">
      <c r="A181" s="139">
        <v>127</v>
      </c>
      <c r="B181" s="301" t="str">
        <f t="shared" si="5"/>
        <v>127127</v>
      </c>
      <c r="C181" s="26" t="s">
        <v>216</v>
      </c>
      <c r="D181" s="109" t="s">
        <v>5089</v>
      </c>
      <c r="G181" s="276"/>
      <c r="H181" s="34" t="str">
        <f>IF(IFERROR(SEARCH("-",A181,1),0) &gt; 0, IFERROR(VLOOKUP(F181,'Liste CG'!A:A,1,FALSE),"ATTENTION CG Inexistant"),"")</f>
        <v/>
      </c>
      <c r="U181" t="str">
        <f>IF(IFERROR(SEARCH("-",A181,1),0)&gt;0,IFERROR(VLOOKUP(B181,'CG-&gt; CE'!K:K,1,FALSE),"Attention voir onglet CG-&gt;CE"),"")</f>
        <v/>
      </c>
      <c r="V181" t="str">
        <f>IF(LEFT(U181,1)="A",'Messages d''erreur'!B$4,"")</f>
        <v/>
      </c>
      <c r="W181" t="str">
        <f>IF(IFERROR(VALUE(F181),0)&gt;0,IF(IFERROR(SEARCH("-",A181,1),0)&gt;0,IFERROR(VLOOKUP(F181,'Liste CG'!A:A,1,FALSE),"Attention erreur pas de CG")),"")</f>
        <v/>
      </c>
      <c r="X181" t="str">
        <f>IF(LEFT(W181,1)="A",'Messages d''erreur'!B$5,"")</f>
        <v/>
      </c>
      <c r="Y181" t="e">
        <f>VLOOKUP(A181,'CEcpas-&gt;NvCode'!A:C,3,FALSE)</f>
        <v>#N/A</v>
      </c>
      <c r="Z181" t="str">
        <f>IF(IFERROR(SEARCH("-",A181,1),0) &gt; 0, IFERROR(VLOOKUP(A181,'mapping Commune'!A:I,9,FALSE),"ATTENTION mapping Inexistant"),"")</f>
        <v/>
      </c>
      <c r="AA181" s="10" t="str">
        <f>IF(LEFT(Z181,2)="At",'Messages d''erreur'!B$6,"")</f>
        <v/>
      </c>
    </row>
    <row r="182" spans="1:27" ht="21" customHeight="1" x14ac:dyDescent="0.35">
      <c r="A182" s="138"/>
      <c r="B182" s="301" t="str">
        <f t="shared" si="5"/>
        <v/>
      </c>
      <c r="C182" s="25"/>
      <c r="D182" s="109" t="s">
        <v>5089</v>
      </c>
      <c r="G182" s="276"/>
      <c r="H182" s="34" t="str">
        <f>IF(IFERROR(SEARCH("-",A182,1),0) &gt; 0, IFERROR(VLOOKUP(F182,'Liste CG'!A:A,1,FALSE),"ATTENTION CG Inexistant"),"")</f>
        <v/>
      </c>
      <c r="U182" t="str">
        <f>IF(IFERROR(SEARCH("-",A182,1),0)&gt;0,IFERROR(VLOOKUP(B182,'CG-&gt; CE'!K:K,1,FALSE),"Attention voir onglet CG-&gt;CE"),"")</f>
        <v/>
      </c>
      <c r="V182" t="str">
        <f>IF(LEFT(U182,1)="A",'Messages d''erreur'!B$4,"")</f>
        <v/>
      </c>
      <c r="W182" t="str">
        <f>IF(IFERROR(VALUE(F182),0)&gt;0,IF(IFERROR(SEARCH("-",A182,1),0)&gt;0,IFERROR(VLOOKUP(F182,'Liste CG'!A:A,1,FALSE),"Attention erreur pas de CG")),"")</f>
        <v/>
      </c>
      <c r="X182" t="str">
        <f>IF(LEFT(W182,1)="A",'Messages d''erreur'!B$5,"")</f>
        <v/>
      </c>
      <c r="Y182" t="e">
        <f>VLOOKUP(A182,'CEcpas-&gt;NvCode'!A:C,3,FALSE)</f>
        <v>#N/A</v>
      </c>
      <c r="Z182" t="str">
        <f>IF(IFERROR(SEARCH("-",A182,1),0) &gt; 0, IFERROR(VLOOKUP(A182,'mapping Commune'!A:I,9,FALSE),"ATTENTION mapping Inexistant"),"")</f>
        <v/>
      </c>
      <c r="AA182" s="10" t="str">
        <f>IF(LEFT(Z182,2)="At",'Messages d''erreur'!B$6,"")</f>
        <v/>
      </c>
    </row>
    <row r="183" spans="1:27" ht="21" customHeight="1" x14ac:dyDescent="0.35">
      <c r="A183" s="31" t="s">
        <v>52</v>
      </c>
      <c r="B183" s="301" t="str">
        <f t="shared" si="5"/>
        <v>Codode</v>
      </c>
      <c r="C183" s="27" t="s">
        <v>53</v>
      </c>
      <c r="D183" s="32" t="s">
        <v>54</v>
      </c>
      <c r="E183" s="32" t="s">
        <v>55</v>
      </c>
      <c r="F183" s="280" t="s">
        <v>56</v>
      </c>
      <c r="G183" s="278" t="s">
        <v>57</v>
      </c>
      <c r="H183" s="34" t="str">
        <f>IF(IFERROR(SEARCH("-",A183,1),0) &gt; 0, IFERROR(VLOOKUP(F183,'Liste CG'!A:A,1,FALSE),"ATTENTION CG Inexistant"),"")</f>
        <v/>
      </c>
      <c r="U183" t="str">
        <f>IF(IFERROR(SEARCH("-",A183,1),0)&gt;0,IFERROR(VLOOKUP(B183,'CG-&gt; CE'!K:K,1,FALSE),"Attention voir onglet CG-&gt;CE"),"")</f>
        <v/>
      </c>
      <c r="V183" t="str">
        <f>IF(LEFT(U183,1)="A",'Messages d''erreur'!B$4,"")</f>
        <v/>
      </c>
      <c r="W183" t="str">
        <f>IF(IFERROR(VALUE(F183),0)&gt;0,IF(IFERROR(SEARCH("-",A183,1),0)&gt;0,IFERROR(VLOOKUP(F183,'Liste CG'!A:A,1,FALSE),"Attention erreur pas de CG")),"")</f>
        <v/>
      </c>
      <c r="X183" t="str">
        <f>IF(LEFT(W183,1)="A",'Messages d''erreur'!B$5,"")</f>
        <v/>
      </c>
      <c r="Y183" t="e">
        <f>VLOOKUP(A183,'CEcpas-&gt;NvCode'!A:C,3,FALSE)</f>
        <v>#N/A</v>
      </c>
      <c r="Z183" t="str">
        <f>IF(IFERROR(SEARCH("-",A183,1),0) &gt; 0, IFERROR(VLOOKUP(A183,'mapping Commune'!A:I,9,FALSE),"ATTENTION mapping Inexistant"),"")</f>
        <v/>
      </c>
      <c r="AA183" s="10" t="str">
        <f>IF(LEFT(Z183,2)="At",'Messages d''erreur'!B$6,"")</f>
        <v/>
      </c>
    </row>
    <row r="184" spans="1:27" ht="21" customHeight="1" x14ac:dyDescent="0.35">
      <c r="A184" s="33" t="s">
        <v>217</v>
      </c>
      <c r="B184" s="301" t="str">
        <f t="shared" si="5"/>
        <v>127-02</v>
      </c>
      <c r="C184" s="23" t="s">
        <v>218</v>
      </c>
      <c r="D184" s="34" t="s">
        <v>61</v>
      </c>
      <c r="E184" s="34" t="s">
        <v>60</v>
      </c>
      <c r="F184" s="273">
        <v>60715</v>
      </c>
      <c r="G184" s="276">
        <v>71</v>
      </c>
      <c r="H184" s="34">
        <f>IF(IFERROR(SEARCH("-",A184,1),0) &gt; 0, IFERROR(VLOOKUP(F184,'Liste CG'!A:A,1,FALSE),"ATTENTION CG Inexistant"),"")</f>
        <v>60715</v>
      </c>
      <c r="U184" t="str">
        <f>IF(IFERROR(SEARCH("-",A184,1),0)&gt;0,IFERROR(VLOOKUP(B184,'CG-&gt; CE'!K:K,1,FALSE),"Attention voir onglet CG-&gt;CE"),"")</f>
        <v>127-02</v>
      </c>
      <c r="V184" t="str">
        <f>IF(LEFT(U184,1)="A",'Messages d''erreur'!B$4,"")</f>
        <v/>
      </c>
      <c r="W184">
        <f>IF(IFERROR(VALUE(F184),0)&gt;0,IF(IFERROR(SEARCH("-",A184,1),0)&gt;0,IFERROR(VLOOKUP(F184,'Liste CG'!A:A,1,FALSE),"Attention erreur pas de CG")),"")</f>
        <v>60715</v>
      </c>
      <c r="X184" t="str">
        <f>IF(LEFT(W184,1)="A",'Messages d''erreur'!B$5,"")</f>
        <v/>
      </c>
      <c r="Y184">
        <f>VLOOKUP(A184,'CEcpas-&gt;NvCode'!A:C,3,FALSE)</f>
        <v>0</v>
      </c>
      <c r="Z184" t="str">
        <f>IF(IFERROR(SEARCH("-",A184,1),0) &gt; 0, IFERROR(VLOOKUP(A184,'mapping Commune'!A:I,9,FALSE),"ATTENTION mapping Inexistant"),"")</f>
        <v>127-02</v>
      </c>
      <c r="AA184" s="10" t="str">
        <f>IF(LEFT(Z184,2)="At",'Messages d''erreur'!B$6,"")</f>
        <v/>
      </c>
    </row>
    <row r="185" spans="1:27" ht="21" customHeight="1" x14ac:dyDescent="0.35">
      <c r="A185" s="33" t="s">
        <v>219</v>
      </c>
      <c r="B185" s="301" t="str">
        <f t="shared" si="5"/>
        <v>127-06</v>
      </c>
      <c r="C185" s="23" t="s">
        <v>220</v>
      </c>
      <c r="D185" s="34" t="s">
        <v>61</v>
      </c>
      <c r="E185" s="34" t="s">
        <v>60</v>
      </c>
      <c r="F185" s="273">
        <v>61341</v>
      </c>
      <c r="G185" s="276">
        <v>71</v>
      </c>
      <c r="H185" s="34">
        <f>IF(IFERROR(SEARCH("-",A185,1),0) &gt; 0, IFERROR(VLOOKUP(F185,'Liste CG'!A:A,1,FALSE),"ATTENTION CG Inexistant"),"")</f>
        <v>61341</v>
      </c>
      <c r="U185" t="str">
        <f>IF(IFERROR(SEARCH("-",A185,1),0)&gt;0,IFERROR(VLOOKUP(B185,'CG-&gt; CE'!K:K,1,FALSE),"Attention voir onglet CG-&gt;CE"),"")</f>
        <v>127-06</v>
      </c>
      <c r="V185" t="str">
        <f>IF(LEFT(U185,1)="A",'Messages d''erreur'!B$4,"")</f>
        <v/>
      </c>
      <c r="W185">
        <f>IF(IFERROR(VALUE(F185),0)&gt;0,IF(IFERROR(SEARCH("-",A185,1),0)&gt;0,IFERROR(VLOOKUP(F185,'Liste CG'!A:A,1,FALSE),"Attention erreur pas de CG")),"")</f>
        <v>61341</v>
      </c>
      <c r="X185" t="str">
        <f>IF(LEFT(W185,1)="A",'Messages d''erreur'!B$5,"")</f>
        <v/>
      </c>
      <c r="Y185">
        <f>VLOOKUP(A185,'CEcpas-&gt;NvCode'!A:C,3,FALSE)</f>
        <v>0</v>
      </c>
      <c r="Z185" t="str">
        <f>IF(IFERROR(SEARCH("-",A185,1),0) &gt; 0, IFERROR(VLOOKUP(A185,'mapping Commune'!A:I,9,FALSE),"ATTENTION mapping Inexistant"),"")</f>
        <v>127-06</v>
      </c>
      <c r="AA185" s="10" t="str">
        <f>IF(LEFT(Z185,2)="At",'Messages d''erreur'!B$6,"")</f>
        <v/>
      </c>
    </row>
    <row r="186" spans="1:27" ht="21" customHeight="1" x14ac:dyDescent="0.35">
      <c r="A186" s="33" t="s">
        <v>221</v>
      </c>
      <c r="B186" s="301" t="str">
        <f t="shared" si="5"/>
        <v>127-08</v>
      </c>
      <c r="C186" s="23" t="s">
        <v>222</v>
      </c>
      <c r="D186" s="34" t="s">
        <v>61</v>
      </c>
      <c r="E186" s="34" t="s">
        <v>60</v>
      </c>
      <c r="F186" s="273">
        <v>61501</v>
      </c>
      <c r="G186" s="276">
        <v>71</v>
      </c>
      <c r="H186" s="34">
        <f>IF(IFERROR(SEARCH("-",A186,1),0) &gt; 0, IFERROR(VLOOKUP(F186,'Liste CG'!A:A,1,FALSE),"ATTENTION CG Inexistant"),"")</f>
        <v>61501</v>
      </c>
      <c r="U186" t="str">
        <f>IF(IFERROR(SEARCH("-",A186,1),0)&gt;0,IFERROR(VLOOKUP(B186,'CG-&gt; CE'!K:K,1,FALSE),"Attention voir onglet CG-&gt;CE"),"")</f>
        <v>127-08</v>
      </c>
      <c r="V186" t="str">
        <f>IF(LEFT(U186,1)="A",'Messages d''erreur'!B$4,"")</f>
        <v/>
      </c>
      <c r="W186">
        <f>IF(IFERROR(VALUE(F186),0)&gt;0,IF(IFERROR(SEARCH("-",A186,1),0)&gt;0,IFERROR(VLOOKUP(F186,'Liste CG'!A:A,1,FALSE),"Attention erreur pas de CG")),"")</f>
        <v>61501</v>
      </c>
      <c r="X186" t="str">
        <f>IF(LEFT(W186,1)="A",'Messages d''erreur'!B$5,"")</f>
        <v/>
      </c>
      <c r="Y186" t="str">
        <f>VLOOKUP(A186,'CEcpas-&gt;NvCode'!A:C,3,FALSE)</f>
        <v>12700/03</v>
      </c>
      <c r="Z186" t="str">
        <f>IF(IFERROR(SEARCH("-",A186,1),0) &gt; 0, IFERROR(VLOOKUP(A186,'mapping Commune'!A:I,9,FALSE),"ATTENTION mapping Inexistant"),"")</f>
        <v>127-08</v>
      </c>
      <c r="AA186" s="10" t="str">
        <f>IF(LEFT(Z186,2)="At",'Messages d''erreur'!B$6,"")</f>
        <v/>
      </c>
    </row>
    <row r="187" spans="1:27" ht="21" customHeight="1" x14ac:dyDescent="0.35">
      <c r="A187" s="33" t="s">
        <v>223</v>
      </c>
      <c r="B187" s="301" t="str">
        <f t="shared" si="5"/>
        <v>127-10</v>
      </c>
      <c r="C187" s="23" t="s">
        <v>224</v>
      </c>
      <c r="D187" s="34" t="s">
        <v>61</v>
      </c>
      <c r="E187" s="34" t="s">
        <v>60</v>
      </c>
      <c r="F187" s="273">
        <v>61604</v>
      </c>
      <c r="G187" s="276">
        <v>71</v>
      </c>
      <c r="H187" s="34">
        <f>IF(IFERROR(SEARCH("-",A187,1),0) &gt; 0, IFERROR(VLOOKUP(F187,'Liste CG'!A:A,1,FALSE),"ATTENTION CG Inexistant"),"")</f>
        <v>61604</v>
      </c>
      <c r="U187" t="str">
        <f>IF(IFERROR(SEARCH("-",A187,1),0)&gt;0,IFERROR(VLOOKUP(B187,'CG-&gt; CE'!K:K,1,FALSE),"Attention voir onglet CG-&gt;CE"),"")</f>
        <v>127-10</v>
      </c>
      <c r="V187" t="str">
        <f>IF(LEFT(U187,1)="A",'Messages d''erreur'!B$4,"")</f>
        <v/>
      </c>
      <c r="W187">
        <f>IF(IFERROR(VALUE(F187),0)&gt;0,IF(IFERROR(SEARCH("-",A187,1),0)&gt;0,IFERROR(VLOOKUP(F187,'Liste CG'!A:A,1,FALSE),"Attention erreur pas de CG")),"")</f>
        <v>61604</v>
      </c>
      <c r="X187" t="str">
        <f>IF(LEFT(W187,1)="A",'Messages d''erreur'!B$5,"")</f>
        <v/>
      </c>
      <c r="Y187">
        <f>VLOOKUP(A187,'CEcpas-&gt;NvCode'!A:C,3,FALSE)</f>
        <v>0</v>
      </c>
      <c r="Z187" t="str">
        <f>IF(IFERROR(SEARCH("-",A187,1),0) &gt; 0, IFERROR(VLOOKUP(A187,'mapping Commune'!A:I,9,FALSE),"ATTENTION mapping Inexistant"),"")</f>
        <v>127-10</v>
      </c>
      <c r="AA187" s="10" t="str">
        <f>IF(LEFT(Z187,2)="At",'Messages d''erreur'!B$6,"")</f>
        <v/>
      </c>
    </row>
    <row r="188" spans="1:27" ht="21" customHeight="1" x14ac:dyDescent="0.35">
      <c r="A188" s="33" t="s">
        <v>225</v>
      </c>
      <c r="B188" s="301" t="str">
        <f t="shared" si="5"/>
        <v>127-12</v>
      </c>
      <c r="C188" s="23" t="s">
        <v>226</v>
      </c>
      <c r="D188" s="34" t="s">
        <v>61</v>
      </c>
      <c r="E188" s="34" t="s">
        <v>60</v>
      </c>
      <c r="F188" s="273">
        <v>61343</v>
      </c>
      <c r="G188" s="276">
        <v>71</v>
      </c>
      <c r="H188" s="34">
        <f>IF(IFERROR(SEARCH("-",A188,1),0) &gt; 0, IFERROR(VLOOKUP(F188,'Liste CG'!A:A,1,FALSE),"ATTENTION CG Inexistant"),"")</f>
        <v>61343</v>
      </c>
      <c r="U188" t="str">
        <f>IF(IFERROR(SEARCH("-",A188,1),0)&gt;0,IFERROR(VLOOKUP(B188,'CG-&gt; CE'!K:K,1,FALSE),"Attention voir onglet CG-&gt;CE"),"")</f>
        <v>127-12</v>
      </c>
      <c r="V188" t="str">
        <f>IF(LEFT(U188,1)="A",'Messages d''erreur'!B$4,"")</f>
        <v/>
      </c>
      <c r="W188">
        <f>IF(IFERROR(VALUE(F188),0)&gt;0,IF(IFERROR(SEARCH("-",A188,1),0)&gt;0,IFERROR(VLOOKUP(F188,'Liste CG'!A:A,1,FALSE),"Attention erreur pas de CG")),"")</f>
        <v>61343</v>
      </c>
      <c r="X188" t="str">
        <f>IF(LEFT(W188,1)="A",'Messages d''erreur'!B$5,"")</f>
        <v/>
      </c>
      <c r="Y188" t="str">
        <f>VLOOKUP(A188,'CEcpas-&gt;NvCode'!A:C,3,FALSE)</f>
        <v>12700/04</v>
      </c>
      <c r="Z188" t="str">
        <f>IF(IFERROR(SEARCH("-",A188,1),0) &gt; 0, IFERROR(VLOOKUP(A188,'mapping Commune'!A:I,9,FALSE),"ATTENTION mapping Inexistant"),"")</f>
        <v>127-12</v>
      </c>
      <c r="AA188" s="10" t="str">
        <f>IF(LEFT(Z188,2)="At",'Messages d''erreur'!B$6,"")</f>
        <v/>
      </c>
    </row>
    <row r="189" spans="1:27" ht="21" customHeight="1" x14ac:dyDescent="0.35">
      <c r="A189" s="136" t="s">
        <v>227</v>
      </c>
      <c r="B189" s="301" t="str">
        <f t="shared" si="5"/>
        <v>127-48</v>
      </c>
      <c r="C189" s="24" t="s">
        <v>228</v>
      </c>
      <c r="D189" s="110" t="s">
        <v>61</v>
      </c>
      <c r="E189" s="110" t="s">
        <v>60</v>
      </c>
      <c r="F189" s="309">
        <v>61349</v>
      </c>
      <c r="G189" s="279">
        <v>71</v>
      </c>
      <c r="H189" s="34">
        <f>IF(IFERROR(SEARCH("-",A189,1),0) &gt; 0, IFERROR(VLOOKUP(F189,'Liste CG'!A:A,1,FALSE),"ATTENTION CG Inexistant"),"")</f>
        <v>61349</v>
      </c>
      <c r="U189" t="str">
        <f>IF(IFERROR(SEARCH("-",A189,1),0)&gt;0,IFERROR(VLOOKUP(B189,'CG-&gt; CE'!K:K,1,FALSE),"Attention voir onglet CG-&gt;CE"),"")</f>
        <v>127-48</v>
      </c>
      <c r="V189" t="str">
        <f>IF(LEFT(U189,1)="A",'Messages d''erreur'!B$4,"")</f>
        <v/>
      </c>
      <c r="W189">
        <f>IF(IFERROR(VALUE(F189),0)&gt;0,IF(IFERROR(SEARCH("-",A189,1),0)&gt;0,IFERROR(VLOOKUP(F189,'Liste CG'!A:A,1,FALSE),"Attention erreur pas de CG")),"")</f>
        <v>61349</v>
      </c>
      <c r="X189" t="str">
        <f>IF(LEFT(W189,1)="A",'Messages d''erreur'!B$5,"")</f>
        <v/>
      </c>
      <c r="Y189">
        <f>VLOOKUP(A189,'CEcpas-&gt;NvCode'!A:C,3,FALSE)</f>
        <v>0</v>
      </c>
      <c r="Z189" t="str">
        <f>IF(IFERROR(SEARCH("-",A189,1),0) &gt; 0, IFERROR(VLOOKUP(A189,'mapping Commune'!A:I,9,FALSE),"ATTENTION mapping Inexistant"),"")</f>
        <v>127-48</v>
      </c>
      <c r="AA189" s="10" t="str">
        <f>IF(LEFT(Z189,2)="At",'Messages d''erreur'!B$6,"")</f>
        <v/>
      </c>
    </row>
    <row r="190" spans="1:27" ht="21" customHeight="1" x14ac:dyDescent="0.35">
      <c r="A190" s="138"/>
      <c r="B190" s="301" t="str">
        <f t="shared" si="5"/>
        <v/>
      </c>
      <c r="C190" s="25"/>
      <c r="D190" s="109" t="s">
        <v>5089</v>
      </c>
      <c r="G190" s="276"/>
      <c r="H190" s="34" t="str">
        <f>IF(IFERROR(SEARCH("-",A190,1),0) &gt; 0, IFERROR(VLOOKUP(F190,'Liste CG'!A:A,1,FALSE),"ATTENTION CG Inexistant"),"")</f>
        <v/>
      </c>
      <c r="U190" t="str">
        <f>IF(IFERROR(SEARCH("-",A190,1),0)&gt;0,IFERROR(VLOOKUP(B190,'CG-&gt; CE'!K:K,1,FALSE),"Attention voir onglet CG-&gt;CE"),"")</f>
        <v/>
      </c>
      <c r="V190" t="str">
        <f>IF(LEFT(U190,1)="A",'Messages d''erreur'!B$4,"")</f>
        <v/>
      </c>
      <c r="W190" t="str">
        <f>IF(IFERROR(VALUE(F190),0)&gt;0,IF(IFERROR(SEARCH("-",A190,1),0)&gt;0,IFERROR(VLOOKUP(F190,'Liste CG'!A:A,1,FALSE),"Attention erreur pas de CG")),"")</f>
        <v/>
      </c>
      <c r="X190" t="str">
        <f>IF(LEFT(W190,1)="A",'Messages d''erreur'!B$5,"")</f>
        <v/>
      </c>
      <c r="Y190" t="e">
        <f>VLOOKUP(A190,'CEcpas-&gt;NvCode'!A:C,3,FALSE)</f>
        <v>#N/A</v>
      </c>
      <c r="Z190" t="str">
        <f>IF(IFERROR(SEARCH("-",A190,1),0) &gt; 0, IFERROR(VLOOKUP(A190,'mapping Commune'!A:I,9,FALSE),"ATTENTION mapping Inexistant"),"")</f>
        <v/>
      </c>
      <c r="AA190" s="10" t="str">
        <f>IF(LEFT(Z190,2)="At",'Messages d''erreur'!B$6,"")</f>
        <v/>
      </c>
    </row>
    <row r="191" spans="1:27" ht="21" customHeight="1" x14ac:dyDescent="0.35">
      <c r="A191" s="139">
        <v>128</v>
      </c>
      <c r="B191" s="301" t="str">
        <f t="shared" si="5"/>
        <v>128128</v>
      </c>
      <c r="C191" s="26" t="s">
        <v>229</v>
      </c>
      <c r="D191" s="109" t="s">
        <v>5089</v>
      </c>
      <c r="G191" s="276"/>
      <c r="H191" s="34" t="str">
        <f>IF(IFERROR(SEARCH("-",A191,1),0) &gt; 0, IFERROR(VLOOKUP(F191,'Liste CG'!A:A,1,FALSE),"ATTENTION CG Inexistant"),"")</f>
        <v/>
      </c>
      <c r="U191" t="str">
        <f>IF(IFERROR(SEARCH("-",A191,1),0)&gt;0,IFERROR(VLOOKUP(B191,'CG-&gt; CE'!K:K,1,FALSE),"Attention voir onglet CG-&gt;CE"),"")</f>
        <v/>
      </c>
      <c r="V191" t="str">
        <f>IF(LEFT(U191,1)="A",'Messages d''erreur'!B$4,"")</f>
        <v/>
      </c>
      <c r="W191" t="str">
        <f>IF(IFERROR(VALUE(F191),0)&gt;0,IF(IFERROR(SEARCH("-",A191,1),0)&gt;0,IFERROR(VLOOKUP(F191,'Liste CG'!A:A,1,FALSE),"Attention erreur pas de CG")),"")</f>
        <v/>
      </c>
      <c r="X191" t="str">
        <f>IF(LEFT(W191,1)="A",'Messages d''erreur'!B$5,"")</f>
        <v/>
      </c>
      <c r="Y191" t="e">
        <f>VLOOKUP(A191,'CEcpas-&gt;NvCode'!A:C,3,FALSE)</f>
        <v>#N/A</v>
      </c>
      <c r="Z191" t="str">
        <f>IF(IFERROR(SEARCH("-",A191,1),0) &gt; 0, IFERROR(VLOOKUP(A191,'mapping Commune'!A:I,9,FALSE),"ATTENTION mapping Inexistant"),"")</f>
        <v/>
      </c>
      <c r="AA191" s="10" t="str">
        <f>IF(LEFT(Z191,2)="At",'Messages d''erreur'!B$6,"")</f>
        <v/>
      </c>
    </row>
    <row r="192" spans="1:27" ht="21" customHeight="1" x14ac:dyDescent="0.35">
      <c r="A192" s="138"/>
      <c r="B192" s="301" t="str">
        <f t="shared" si="5"/>
        <v/>
      </c>
      <c r="C192" s="25"/>
      <c r="D192" s="109" t="s">
        <v>5089</v>
      </c>
      <c r="G192" s="276"/>
      <c r="H192" s="34" t="str">
        <f>IF(IFERROR(SEARCH("-",A192,1),0) &gt; 0, IFERROR(VLOOKUP(F192,'Liste CG'!A:A,1,FALSE),"ATTENTION CG Inexistant"),"")</f>
        <v/>
      </c>
      <c r="U192" t="str">
        <f>IF(IFERROR(SEARCH("-",A192,1),0)&gt;0,IFERROR(VLOOKUP(B192,'CG-&gt; CE'!K:K,1,FALSE),"Attention voir onglet CG-&gt;CE"),"")</f>
        <v/>
      </c>
      <c r="V192" t="str">
        <f>IF(LEFT(U192,1)="A",'Messages d''erreur'!B$4,"")</f>
        <v/>
      </c>
      <c r="W192" t="str">
        <f>IF(IFERROR(VALUE(F192),0)&gt;0,IF(IFERROR(SEARCH("-",A192,1),0)&gt;0,IFERROR(VLOOKUP(F192,'Liste CG'!A:A,1,FALSE),"Attention erreur pas de CG")),"")</f>
        <v/>
      </c>
      <c r="X192" t="str">
        <f>IF(LEFT(W192,1)="A",'Messages d''erreur'!B$5,"")</f>
        <v/>
      </c>
      <c r="Y192" t="e">
        <f>VLOOKUP(A192,'CEcpas-&gt;NvCode'!A:C,3,FALSE)</f>
        <v>#N/A</v>
      </c>
      <c r="Z192" t="str">
        <f>IF(IFERROR(SEARCH("-",A192,1),0) &gt; 0, IFERROR(VLOOKUP(A192,'mapping Commune'!A:I,9,FALSE),"ATTENTION mapping Inexistant"),"")</f>
        <v/>
      </c>
      <c r="AA192" s="10" t="str">
        <f>IF(LEFT(Z192,2)="At",'Messages d''erreur'!B$6,"")</f>
        <v/>
      </c>
    </row>
    <row r="193" spans="1:27" ht="21" customHeight="1" x14ac:dyDescent="0.35">
      <c r="A193" s="31" t="s">
        <v>52</v>
      </c>
      <c r="B193" s="301" t="str">
        <f t="shared" si="5"/>
        <v>Codode</v>
      </c>
      <c r="C193" s="27" t="s">
        <v>53</v>
      </c>
      <c r="D193" s="32" t="s">
        <v>54</v>
      </c>
      <c r="E193" s="32" t="s">
        <v>55</v>
      </c>
      <c r="F193" s="280" t="s">
        <v>56</v>
      </c>
      <c r="G193" s="278" t="s">
        <v>57</v>
      </c>
      <c r="H193" s="34" t="str">
        <f>IF(IFERROR(SEARCH("-",A193,1),0) &gt; 0, IFERROR(VLOOKUP(F193,'Liste CG'!A:A,1,FALSE),"ATTENTION CG Inexistant"),"")</f>
        <v/>
      </c>
      <c r="U193" t="str">
        <f>IF(IFERROR(SEARCH("-",A193,1),0)&gt;0,IFERROR(VLOOKUP(B193,'CG-&gt; CE'!K:K,1,FALSE),"Attention voir onglet CG-&gt;CE"),"")</f>
        <v/>
      </c>
      <c r="V193" t="str">
        <f>IF(LEFT(U193,1)="A",'Messages d''erreur'!B$4,"")</f>
        <v/>
      </c>
      <c r="W193" t="str">
        <f>IF(IFERROR(VALUE(F193),0)&gt;0,IF(IFERROR(SEARCH("-",A193,1),0)&gt;0,IFERROR(VLOOKUP(F193,'Liste CG'!A:A,1,FALSE),"Attention erreur pas de CG")),"")</f>
        <v/>
      </c>
      <c r="X193" t="str">
        <f>IF(LEFT(W193,1)="A",'Messages d''erreur'!B$5,"")</f>
        <v/>
      </c>
      <c r="Y193" t="e">
        <f>VLOOKUP(A193,'CEcpas-&gt;NvCode'!A:C,3,FALSE)</f>
        <v>#N/A</v>
      </c>
      <c r="Z193" t="str">
        <f>IF(IFERROR(SEARCH("-",A193,1),0) &gt; 0, IFERROR(VLOOKUP(A193,'mapping Commune'!A:I,9,FALSE),"ATTENTION mapping Inexistant"),"")</f>
        <v/>
      </c>
      <c r="AA193" s="10" t="str">
        <f>IF(LEFT(Z193,2)="At",'Messages d''erreur'!B$6,"")</f>
        <v/>
      </c>
    </row>
    <row r="194" spans="1:27" ht="21" customHeight="1" x14ac:dyDescent="0.35">
      <c r="A194" s="33" t="s">
        <v>230</v>
      </c>
      <c r="B194" s="301" t="str">
        <f t="shared" si="5"/>
        <v>128-01</v>
      </c>
      <c r="C194" s="23" t="s">
        <v>231</v>
      </c>
      <c r="D194" s="34" t="s">
        <v>61</v>
      </c>
      <c r="E194" s="34" t="s">
        <v>60</v>
      </c>
      <c r="F194" s="273">
        <v>65801</v>
      </c>
      <c r="G194" s="276">
        <v>71</v>
      </c>
      <c r="H194" s="34">
        <f>IF(IFERROR(SEARCH("-",A194,1),0) &gt; 0, IFERROR(VLOOKUP(F194,'Liste CG'!A:A,1,FALSE),"ATTENTION CG Inexistant"),"")</f>
        <v>65801</v>
      </c>
      <c r="U194" t="str">
        <f>IF(IFERROR(SEARCH("-",A194,1),0)&gt;0,IFERROR(VLOOKUP(B194,'CG-&gt; CE'!K:K,1,FALSE),"Attention voir onglet CG-&gt;CE"),"")</f>
        <v>128-01</v>
      </c>
      <c r="V194" t="str">
        <f>IF(LEFT(U194,1)="A",'Messages d''erreur'!B$4,"")</f>
        <v/>
      </c>
      <c r="W194">
        <f>IF(IFERROR(VALUE(F194),0)&gt;0,IF(IFERROR(SEARCH("-",A194,1),0)&gt;0,IFERROR(VLOOKUP(F194,'Liste CG'!A:A,1,FALSE),"Attention erreur pas de CG")),"")</f>
        <v>65801</v>
      </c>
      <c r="X194" t="str">
        <f>IF(LEFT(W194,1)="A",'Messages d''erreur'!B$5,"")</f>
        <v/>
      </c>
      <c r="Y194">
        <f>VLOOKUP(A194,'CEcpas-&gt;NvCode'!A:C,3,FALSE)</f>
        <v>0</v>
      </c>
      <c r="Z194" t="str">
        <f>IF(IFERROR(SEARCH("-",A194,1),0) &gt; 0, IFERROR(VLOOKUP(A194,'mapping Commune'!A:I,9,FALSE),"ATTENTION mapping Inexistant"),"")</f>
        <v>128-01</v>
      </c>
      <c r="AA194" s="10" t="str">
        <f>IF(LEFT(Z194,2)="At",'Messages d''erreur'!B$6,"")</f>
        <v/>
      </c>
    </row>
    <row r="195" spans="1:27" ht="21" customHeight="1" x14ac:dyDescent="0.35">
      <c r="A195" s="136" t="s">
        <v>232</v>
      </c>
      <c r="B195" s="301" t="str">
        <f t="shared" si="5"/>
        <v>128-10</v>
      </c>
      <c r="C195" s="24" t="s">
        <v>233</v>
      </c>
      <c r="D195" s="110" t="s">
        <v>61</v>
      </c>
      <c r="E195" s="110" t="s">
        <v>60</v>
      </c>
      <c r="F195" s="309">
        <v>61602</v>
      </c>
      <c r="G195" s="279">
        <v>71</v>
      </c>
      <c r="H195" s="34">
        <f>IF(IFERROR(SEARCH("-",A195,1),0) &gt; 0, IFERROR(VLOOKUP(F195,'Liste CG'!A:A,1,FALSE),"ATTENTION CG Inexistant"),"")</f>
        <v>61602</v>
      </c>
      <c r="U195" t="str">
        <f>IF(IFERROR(SEARCH("-",A195,1),0)&gt;0,IFERROR(VLOOKUP(B195,'CG-&gt; CE'!K:K,1,FALSE),"Attention voir onglet CG-&gt;CE"),"")</f>
        <v>128-10</v>
      </c>
      <c r="V195" t="str">
        <f>IF(LEFT(U195,1)="A",'Messages d''erreur'!B$4,"")</f>
        <v/>
      </c>
      <c r="W195">
        <f>IF(IFERROR(VALUE(F195),0)&gt;0,IF(IFERROR(SEARCH("-",A195,1),0)&gt;0,IFERROR(VLOOKUP(F195,'Liste CG'!A:A,1,FALSE),"Attention erreur pas de CG")),"")</f>
        <v>61602</v>
      </c>
      <c r="X195" t="str">
        <f>IF(LEFT(W195,1)="A",'Messages d''erreur'!B$5,"")</f>
        <v/>
      </c>
      <c r="Y195">
        <f>VLOOKUP(A195,'CEcpas-&gt;NvCode'!A:C,3,FALSE)</f>
        <v>0</v>
      </c>
      <c r="Z195" t="str">
        <f>IF(IFERROR(SEARCH("-",A195,1),0) &gt; 0, IFERROR(VLOOKUP(A195,'mapping Commune'!A:I,9,FALSE),"ATTENTION mapping Inexistant"),"")</f>
        <v>128-10</v>
      </c>
      <c r="AA195" s="10" t="str">
        <f>IF(LEFT(Z195,2)="At",'Messages d''erreur'!B$6,"")</f>
        <v/>
      </c>
    </row>
    <row r="196" spans="1:27" ht="21" customHeight="1" x14ac:dyDescent="0.35">
      <c r="A196" s="138"/>
      <c r="B196" s="301" t="str">
        <f t="shared" si="5"/>
        <v/>
      </c>
      <c r="C196" s="25"/>
      <c r="D196" s="109" t="s">
        <v>5089</v>
      </c>
      <c r="G196" s="276"/>
      <c r="H196" s="34" t="str">
        <f>IF(IFERROR(SEARCH("-",A196,1),0) &gt; 0, IFERROR(VLOOKUP(F196,'Liste CG'!A:A,1,FALSE),"ATTENTION CG Inexistant"),"")</f>
        <v/>
      </c>
      <c r="U196" t="str">
        <f>IF(IFERROR(SEARCH("-",A196,1),0)&gt;0,IFERROR(VLOOKUP(B196,'CG-&gt; CE'!K:K,1,FALSE),"Attention voir onglet CG-&gt;CE"),"")</f>
        <v/>
      </c>
      <c r="V196" t="str">
        <f>IF(LEFT(U196,1)="A",'Messages d''erreur'!B$4,"")</f>
        <v/>
      </c>
      <c r="W196" t="str">
        <f>IF(IFERROR(VALUE(F196),0)&gt;0,IF(IFERROR(SEARCH("-",A196,1),0)&gt;0,IFERROR(VLOOKUP(F196,'Liste CG'!A:A,1,FALSE),"Attention erreur pas de CG")),"")</f>
        <v/>
      </c>
      <c r="X196" t="str">
        <f>IF(LEFT(W196,1)="A",'Messages d''erreur'!B$5,"")</f>
        <v/>
      </c>
      <c r="Y196" t="e">
        <f>VLOOKUP(A196,'CEcpas-&gt;NvCode'!A:C,3,FALSE)</f>
        <v>#N/A</v>
      </c>
      <c r="Z196" t="str">
        <f>IF(IFERROR(SEARCH("-",A196,1),0) &gt; 0, IFERROR(VLOOKUP(A196,'mapping Commune'!A:I,9,FALSE),"ATTENTION mapping Inexistant"),"")</f>
        <v/>
      </c>
      <c r="AA196" s="10" t="str">
        <f>IF(LEFT(Z196,2)="At",'Messages d''erreur'!B$6,"")</f>
        <v/>
      </c>
    </row>
    <row r="197" spans="1:27" ht="21" customHeight="1" x14ac:dyDescent="0.35">
      <c r="A197" s="139">
        <v>129</v>
      </c>
      <c r="B197" s="301" t="str">
        <f t="shared" si="5"/>
        <v>129129</v>
      </c>
      <c r="C197" s="26" t="s">
        <v>234</v>
      </c>
      <c r="D197" s="109" t="s">
        <v>5089</v>
      </c>
      <c r="G197" s="276"/>
      <c r="H197" s="34" t="str">
        <f>IF(IFERROR(SEARCH("-",A197,1),0) &gt; 0, IFERROR(VLOOKUP(F197,'Liste CG'!A:A,1,FALSE),"ATTENTION CG Inexistant"),"")</f>
        <v/>
      </c>
      <c r="U197" t="str">
        <f>IF(IFERROR(SEARCH("-",A197,1),0)&gt;0,IFERROR(VLOOKUP(B197,'CG-&gt; CE'!K:K,1,FALSE),"Attention voir onglet CG-&gt;CE"),"")</f>
        <v/>
      </c>
      <c r="V197" t="str">
        <f>IF(LEFT(U197,1)="A",'Messages d''erreur'!B$4,"")</f>
        <v/>
      </c>
      <c r="W197" t="str">
        <f>IF(IFERROR(VALUE(F197),0)&gt;0,IF(IFERROR(SEARCH("-",A197,1),0)&gt;0,IFERROR(VLOOKUP(F197,'Liste CG'!A:A,1,FALSE),"Attention erreur pas de CG")),"")</f>
        <v/>
      </c>
      <c r="X197" t="str">
        <f>IF(LEFT(W197,1)="A",'Messages d''erreur'!B$5,"")</f>
        <v/>
      </c>
      <c r="Y197" t="e">
        <f>VLOOKUP(A197,'CEcpas-&gt;NvCode'!A:C,3,FALSE)</f>
        <v>#N/A</v>
      </c>
      <c r="Z197" t="str">
        <f>IF(IFERROR(SEARCH("-",A197,1),0) &gt; 0, IFERROR(VLOOKUP(A197,'mapping Commune'!A:I,9,FALSE),"ATTENTION mapping Inexistant"),"")</f>
        <v/>
      </c>
      <c r="AA197" s="10" t="str">
        <f>IF(LEFT(Z197,2)="At",'Messages d''erreur'!B$6,"")</f>
        <v/>
      </c>
    </row>
    <row r="198" spans="1:27" ht="21" customHeight="1" x14ac:dyDescent="0.35">
      <c r="A198" s="138"/>
      <c r="B198" s="301" t="str">
        <f t="shared" si="5"/>
        <v/>
      </c>
      <c r="C198" s="25"/>
      <c r="D198" s="109" t="s">
        <v>5089</v>
      </c>
      <c r="G198" s="276"/>
      <c r="H198" s="34" t="str">
        <f>IF(IFERROR(SEARCH("-",A198,1),0) &gt; 0, IFERROR(VLOOKUP(F198,'Liste CG'!A:A,1,FALSE),"ATTENTION CG Inexistant"),"")</f>
        <v/>
      </c>
      <c r="U198" t="str">
        <f>IF(IFERROR(SEARCH("-",A198,1),0)&gt;0,IFERROR(VLOOKUP(B198,'CG-&gt; CE'!K:K,1,FALSE),"Attention voir onglet CG-&gt;CE"),"")</f>
        <v/>
      </c>
      <c r="V198" t="str">
        <f>IF(LEFT(U198,1)="A",'Messages d''erreur'!B$4,"")</f>
        <v/>
      </c>
      <c r="W198" t="str">
        <f>IF(IFERROR(VALUE(F198),0)&gt;0,IF(IFERROR(SEARCH("-",A198,1),0)&gt;0,IFERROR(VLOOKUP(F198,'Liste CG'!A:A,1,FALSE),"Attention erreur pas de CG")),"")</f>
        <v/>
      </c>
      <c r="X198" t="str">
        <f>IF(LEFT(W198,1)="A",'Messages d''erreur'!B$5,"")</f>
        <v/>
      </c>
      <c r="Y198" t="e">
        <f>VLOOKUP(A198,'CEcpas-&gt;NvCode'!A:C,3,FALSE)</f>
        <v>#N/A</v>
      </c>
      <c r="Z198" t="str">
        <f>IF(IFERROR(SEARCH("-",A198,1),0) &gt; 0, IFERROR(VLOOKUP(A198,'mapping Commune'!A:I,9,FALSE),"ATTENTION mapping Inexistant"),"")</f>
        <v/>
      </c>
      <c r="AA198" s="10" t="str">
        <f>IF(LEFT(Z198,2)="At",'Messages d''erreur'!B$6,"")</f>
        <v/>
      </c>
    </row>
    <row r="199" spans="1:27" ht="21" customHeight="1" x14ac:dyDescent="0.35">
      <c r="A199" s="31" t="s">
        <v>52</v>
      </c>
      <c r="B199" s="301" t="str">
        <f t="shared" si="5"/>
        <v>Codode</v>
      </c>
      <c r="C199" s="27" t="s">
        <v>53</v>
      </c>
      <c r="D199" s="32" t="s">
        <v>54</v>
      </c>
      <c r="E199" s="32" t="s">
        <v>55</v>
      </c>
      <c r="F199" s="280" t="s">
        <v>56</v>
      </c>
      <c r="G199" s="278" t="s">
        <v>57</v>
      </c>
      <c r="H199" s="34" t="str">
        <f>IF(IFERROR(SEARCH("-",A199,1),0) &gt; 0, IFERROR(VLOOKUP(F199,'Liste CG'!A:A,1,FALSE),"ATTENTION CG Inexistant"),"")</f>
        <v/>
      </c>
      <c r="U199" t="str">
        <f>IF(IFERROR(SEARCH("-",A199,1),0)&gt;0,IFERROR(VLOOKUP(B199,'CG-&gt; CE'!K:K,1,FALSE),"Attention voir onglet CG-&gt;CE"),"")</f>
        <v/>
      </c>
      <c r="V199" t="str">
        <f>IF(LEFT(U199,1)="A",'Messages d''erreur'!B$4,"")</f>
        <v/>
      </c>
      <c r="W199" t="str">
        <f>IF(IFERROR(VALUE(F199),0)&gt;0,IF(IFERROR(SEARCH("-",A199,1),0)&gt;0,IFERROR(VLOOKUP(F199,'Liste CG'!A:A,1,FALSE),"Attention erreur pas de CG")),"")</f>
        <v/>
      </c>
      <c r="X199" t="str">
        <f>IF(LEFT(W199,1)="A",'Messages d''erreur'!B$5,"")</f>
        <v/>
      </c>
      <c r="Y199" t="e">
        <f>VLOOKUP(A199,'CEcpas-&gt;NvCode'!A:C,3,FALSE)</f>
        <v>#N/A</v>
      </c>
      <c r="Z199" t="str">
        <f>IF(IFERROR(SEARCH("-",A199,1),0) &gt; 0, IFERROR(VLOOKUP(A199,'mapping Commune'!A:I,9,FALSE),"ATTENTION mapping Inexistant"),"")</f>
        <v/>
      </c>
      <c r="AA199" s="10" t="str">
        <f>IF(LEFT(Z199,2)="At",'Messages d''erreur'!B$6,"")</f>
        <v/>
      </c>
    </row>
    <row r="200" spans="1:27" ht="21" customHeight="1" x14ac:dyDescent="0.35">
      <c r="A200" s="33" t="s">
        <v>235</v>
      </c>
      <c r="B200" s="301" t="str">
        <f t="shared" si="5"/>
        <v>129-04</v>
      </c>
      <c r="C200" s="23" t="s">
        <v>236</v>
      </c>
      <c r="D200" s="34" t="s">
        <v>61</v>
      </c>
      <c r="E200" s="34" t="s">
        <v>60</v>
      </c>
      <c r="F200" s="273">
        <v>60115</v>
      </c>
      <c r="G200" s="276">
        <v>71</v>
      </c>
      <c r="H200" s="34">
        <f>IF(IFERROR(SEARCH("-",A200,1),0) &gt; 0, IFERROR(VLOOKUP(F200,'Liste CG'!A:A,1,FALSE),"ATTENTION CG Inexistant"),"")</f>
        <v>60115</v>
      </c>
      <c r="I200" s="34" t="s">
        <v>237</v>
      </c>
      <c r="J200" s="34" t="s">
        <v>238</v>
      </c>
      <c r="U200" t="str">
        <f>IF(IFERROR(SEARCH("-",A200,1),0)&gt;0,IFERROR(VLOOKUP(B200,'CG-&gt; CE'!K:K,1,FALSE),"Attention voir onglet CG-&gt;CE"),"")</f>
        <v>129-04</v>
      </c>
      <c r="V200" t="str">
        <f>IF(LEFT(U200,1)="A",'Messages d''erreur'!B$4,"")</f>
        <v/>
      </c>
      <c r="W200">
        <f>IF(IFERROR(VALUE(F200),0)&gt;0,IF(IFERROR(SEARCH("-",A200,1),0)&gt;0,IFERROR(VLOOKUP(F200,'Liste CG'!A:A,1,FALSE),"Attention erreur pas de CG")),"")</f>
        <v>60115</v>
      </c>
      <c r="X200" t="str">
        <f>IF(LEFT(W200,1)="A",'Messages d''erreur'!B$5,"")</f>
        <v/>
      </c>
      <c r="Y200" t="str">
        <f>VLOOKUP(A200,'CEcpas-&gt;NvCode'!A:C,3,FALSE)</f>
        <v>12720/49</v>
      </c>
      <c r="Z200" t="str">
        <f>IF(IFERROR(SEARCH("-",A200,1),0) &gt; 0, IFERROR(VLOOKUP(A200,'mapping Commune'!A:I,9,FALSE),"ATTENTION mapping Inexistant"),"")</f>
        <v>ATTENTION mapping Inexistant</v>
      </c>
      <c r="AA200" s="10" t="str">
        <f>IF(LEFT(Z200,2)="At",'Messages d''erreur'!B$6,"")</f>
        <v xml:space="preserve">Attention CE pas dans Mapping </v>
      </c>
    </row>
    <row r="201" spans="1:27" ht="21" customHeight="1" x14ac:dyDescent="0.35">
      <c r="A201" s="136" t="s">
        <v>239</v>
      </c>
      <c r="B201" s="301" t="str">
        <f t="shared" si="5"/>
        <v>129-05</v>
      </c>
      <c r="C201" s="24" t="s">
        <v>240</v>
      </c>
      <c r="D201" s="110" t="s">
        <v>61</v>
      </c>
      <c r="E201" s="110" t="s">
        <v>60</v>
      </c>
      <c r="F201" s="309">
        <v>60140</v>
      </c>
      <c r="G201" s="279">
        <v>71</v>
      </c>
      <c r="H201" s="34">
        <f>IF(IFERROR(SEARCH("-",A201,1),0) &gt; 0, IFERROR(VLOOKUP(F201,'Liste CG'!A:A,1,FALSE),"ATTENTION CG Inexistant"),"")</f>
        <v>60140</v>
      </c>
      <c r="I201" s="34" t="s">
        <v>237</v>
      </c>
      <c r="J201" s="34" t="s">
        <v>241</v>
      </c>
      <c r="U201" t="str">
        <f>IF(IFERROR(SEARCH("-",A201,1),0)&gt;0,IFERROR(VLOOKUP(B201,'CG-&gt; CE'!K:K,1,FALSE),"Attention voir onglet CG-&gt;CE"),"")</f>
        <v>129-05</v>
      </c>
      <c r="V201" t="str">
        <f>IF(LEFT(U201,1)="A",'Messages d''erreur'!B$4,"")</f>
        <v/>
      </c>
      <c r="W201">
        <f>IF(IFERROR(VALUE(F201),0)&gt;0,IF(IFERROR(SEARCH("-",A201,1),0)&gt;0,IFERROR(VLOOKUP(F201,'Liste CG'!A:A,1,FALSE),"Attention erreur pas de CG")),"")</f>
        <v>60140</v>
      </c>
      <c r="X201" t="str">
        <f>IF(LEFT(W201,1)="A",'Messages d''erreur'!B$5,"")</f>
        <v/>
      </c>
      <c r="Y201">
        <f>VLOOKUP(A201,'CEcpas-&gt;NvCode'!A:C,3,FALSE)</f>
        <v>0</v>
      </c>
      <c r="Z201" t="str">
        <f>IF(IFERROR(SEARCH("-",A201,1),0) &gt; 0, IFERROR(VLOOKUP(A201,'mapping Commune'!A:I,9,FALSE),"ATTENTION mapping Inexistant"),"")</f>
        <v>ATTENTION mapping Inexistant</v>
      </c>
      <c r="AA201" s="10" t="str">
        <f>IF(LEFT(Z201,2)="At",'Messages d''erreur'!B$6,"")</f>
        <v xml:space="preserve">Attention CE pas dans Mapping </v>
      </c>
    </row>
    <row r="202" spans="1:27" ht="21" customHeight="1" x14ac:dyDescent="0.35">
      <c r="A202" s="138"/>
      <c r="B202" s="301" t="str">
        <f t="shared" si="5"/>
        <v/>
      </c>
      <c r="C202" s="25"/>
      <c r="D202" s="109" t="s">
        <v>5089</v>
      </c>
      <c r="G202" s="276"/>
      <c r="H202" s="34" t="str">
        <f>IF(IFERROR(SEARCH("-",A202,1),0) &gt; 0, IFERROR(VLOOKUP(F202,'Liste CG'!A:A,1,FALSE),"ATTENTION CG Inexistant"),"")</f>
        <v/>
      </c>
      <c r="U202" t="str">
        <f>IF(IFERROR(SEARCH("-",A202,1),0)&gt;0,IFERROR(VLOOKUP(B202,'CG-&gt; CE'!K:K,1,FALSE),"Attention voir onglet CG-&gt;CE"),"")</f>
        <v/>
      </c>
      <c r="V202" t="str">
        <f>IF(LEFT(U202,1)="A",'Messages d''erreur'!B$4,"")</f>
        <v/>
      </c>
      <c r="W202" t="str">
        <f>IF(IFERROR(VALUE(F202),0)&gt;0,IF(IFERROR(SEARCH("-",A202,1),0)&gt;0,IFERROR(VLOOKUP(F202,'Liste CG'!A:A,1,FALSE),"Attention erreur pas de CG")),"")</f>
        <v/>
      </c>
      <c r="X202" t="str">
        <f>IF(LEFT(W202,1)="A",'Messages d''erreur'!B$5,"")</f>
        <v/>
      </c>
      <c r="Y202" t="e">
        <f>VLOOKUP(A202,'CEcpas-&gt;NvCode'!A:C,3,FALSE)</f>
        <v>#N/A</v>
      </c>
      <c r="Z202" t="str">
        <f>IF(IFERROR(SEARCH("-",A202,1),0) &gt; 0, IFERROR(VLOOKUP(A202,'mapping Commune'!A:I,9,FALSE),"ATTENTION mapping Inexistant"),"")</f>
        <v/>
      </c>
      <c r="AA202" s="10" t="str">
        <f>IF(LEFT(Z202,2)="At",'Messages d''erreur'!B$6,"")</f>
        <v/>
      </c>
    </row>
    <row r="203" spans="1:27" ht="21" customHeight="1" x14ac:dyDescent="0.35">
      <c r="A203" s="137">
        <v>16</v>
      </c>
      <c r="B203" s="301" t="str">
        <f t="shared" si="5"/>
        <v>1616</v>
      </c>
      <c r="C203" s="25" t="s">
        <v>242</v>
      </c>
      <c r="D203" s="109" t="s">
        <v>5089</v>
      </c>
      <c r="G203" s="276"/>
      <c r="H203" s="34" t="str">
        <f>IF(IFERROR(SEARCH("-",A203,1),0) &gt; 0, IFERROR(VLOOKUP(F203,'Liste CG'!A:A,1,FALSE),"ATTENTION CG Inexistant"),"")</f>
        <v/>
      </c>
      <c r="U203" t="str">
        <f>IF(IFERROR(SEARCH("-",A203,1),0)&gt;0,IFERROR(VLOOKUP(B203,'CG-&gt; CE'!K:K,1,FALSE),"Attention voir onglet CG-&gt;CE"),"")</f>
        <v/>
      </c>
      <c r="V203" t="str">
        <f>IF(LEFT(U203,1)="A",'Messages d''erreur'!B$4,"")</f>
        <v/>
      </c>
      <c r="W203" t="str">
        <f>IF(IFERROR(VALUE(F203),0)&gt;0,IF(IFERROR(SEARCH("-",A203,1),0)&gt;0,IFERROR(VLOOKUP(F203,'Liste CG'!A:A,1,FALSE),"Attention erreur pas de CG")),"")</f>
        <v/>
      </c>
      <c r="X203" t="str">
        <f>IF(LEFT(W203,1)="A",'Messages d''erreur'!B$5,"")</f>
        <v/>
      </c>
      <c r="Y203" t="e">
        <f>VLOOKUP(A203,'CEcpas-&gt;NvCode'!A:C,3,FALSE)</f>
        <v>#N/A</v>
      </c>
      <c r="Z203" t="str">
        <f>IF(IFERROR(SEARCH("-",A203,1),0) &gt; 0, IFERROR(VLOOKUP(A203,'mapping Commune'!A:I,9,FALSE),"ATTENTION mapping Inexistant"),"")</f>
        <v/>
      </c>
      <c r="AA203" s="10" t="str">
        <f>IF(LEFT(Z203,2)="At",'Messages d''erreur'!B$6,"")</f>
        <v/>
      </c>
    </row>
    <row r="204" spans="1:27" ht="21" customHeight="1" x14ac:dyDescent="0.35">
      <c r="A204" s="138"/>
      <c r="B204" s="301" t="str">
        <f t="shared" si="5"/>
        <v/>
      </c>
      <c r="C204" s="25"/>
      <c r="D204" s="109" t="s">
        <v>5089</v>
      </c>
      <c r="G204" s="276"/>
      <c r="H204" s="34" t="str">
        <f>IF(IFERROR(SEARCH("-",A204,1),0) &gt; 0, IFERROR(VLOOKUP(F204,'Liste CG'!A:A,1,FALSE),"ATTENTION CG Inexistant"),"")</f>
        <v/>
      </c>
      <c r="U204" t="str">
        <f>IF(IFERROR(SEARCH("-",A204,1),0)&gt;0,IFERROR(VLOOKUP(B204,'CG-&gt; CE'!K:K,1,FALSE),"Attention voir onglet CG-&gt;CE"),"")</f>
        <v/>
      </c>
      <c r="V204" t="str">
        <f>IF(LEFT(U204,1)="A",'Messages d''erreur'!B$4,"")</f>
        <v/>
      </c>
      <c r="W204" t="str">
        <f>IF(IFERROR(VALUE(F204),0)&gt;0,IF(IFERROR(SEARCH("-",A204,1),0)&gt;0,IFERROR(VLOOKUP(F204,'Liste CG'!A:A,1,FALSE),"Attention erreur pas de CG")),"")</f>
        <v/>
      </c>
      <c r="X204" t="str">
        <f>IF(LEFT(W204,1)="A",'Messages d''erreur'!B$5,"")</f>
        <v/>
      </c>
      <c r="Y204" t="e">
        <f>VLOOKUP(A204,'CEcpas-&gt;NvCode'!A:C,3,FALSE)</f>
        <v>#N/A</v>
      </c>
      <c r="Z204" t="str">
        <f>IF(IFERROR(SEARCH("-",A204,1),0) &gt; 0, IFERROR(VLOOKUP(A204,'mapping Commune'!A:I,9,FALSE),"ATTENTION mapping Inexistant"),"")</f>
        <v/>
      </c>
      <c r="AA204" s="10" t="str">
        <f>IF(LEFT(Z204,2)="At",'Messages d''erreur'!B$6,"")</f>
        <v/>
      </c>
    </row>
    <row r="205" spans="1:27" ht="21" customHeight="1" x14ac:dyDescent="0.35">
      <c r="A205" s="139">
        <v>161</v>
      </c>
      <c r="B205" s="301" t="str">
        <f t="shared" si="5"/>
        <v>161161</v>
      </c>
      <c r="C205" s="26" t="s">
        <v>243</v>
      </c>
      <c r="D205" s="109" t="s">
        <v>5089</v>
      </c>
      <c r="G205" s="276"/>
      <c r="H205" s="34" t="str">
        <f>IF(IFERROR(SEARCH("-",A205,1),0) &gt; 0, IFERROR(VLOOKUP(F205,'Liste CG'!A:A,1,FALSE),"ATTENTION CG Inexistant"),"")</f>
        <v/>
      </c>
      <c r="U205" t="str">
        <f>IF(IFERROR(SEARCH("-",A205,1),0)&gt;0,IFERROR(VLOOKUP(B205,'CG-&gt; CE'!K:K,1,FALSE),"Attention voir onglet CG-&gt;CE"),"")</f>
        <v/>
      </c>
      <c r="V205" t="str">
        <f>IF(LEFT(U205,1)="A",'Messages d''erreur'!B$4,"")</f>
        <v/>
      </c>
      <c r="W205" t="str">
        <f>IF(IFERROR(VALUE(F205),0)&gt;0,IF(IFERROR(SEARCH("-",A205,1),0)&gt;0,IFERROR(VLOOKUP(F205,'Liste CG'!A:A,1,FALSE),"Attention erreur pas de CG")),"")</f>
        <v/>
      </c>
      <c r="X205" t="str">
        <f>IF(LEFT(W205,1)="A",'Messages d''erreur'!B$5,"")</f>
        <v/>
      </c>
      <c r="Y205" t="e">
        <f>VLOOKUP(A205,'CEcpas-&gt;NvCode'!A:C,3,FALSE)</f>
        <v>#N/A</v>
      </c>
      <c r="Z205" t="str">
        <f>IF(IFERROR(SEARCH("-",A205,1),0) &gt; 0, IFERROR(VLOOKUP(A205,'mapping Commune'!A:I,9,FALSE),"ATTENTION mapping Inexistant"),"")</f>
        <v/>
      </c>
      <c r="AA205" s="10" t="str">
        <f>IF(LEFT(Z205,2)="At",'Messages d''erreur'!B$6,"")</f>
        <v/>
      </c>
    </row>
    <row r="206" spans="1:27" ht="21" customHeight="1" x14ac:dyDescent="0.35">
      <c r="A206" s="138"/>
      <c r="B206" s="301" t="str">
        <f t="shared" si="5"/>
        <v/>
      </c>
      <c r="C206" s="25"/>
      <c r="D206" s="109" t="s">
        <v>5089</v>
      </c>
      <c r="G206" s="276"/>
      <c r="H206" s="34" t="str">
        <f>IF(IFERROR(SEARCH("-",A206,1),0) &gt; 0, IFERROR(VLOOKUP(F206,'Liste CG'!A:A,1,FALSE),"ATTENTION CG Inexistant"),"")</f>
        <v/>
      </c>
      <c r="U206" t="str">
        <f>IF(IFERROR(SEARCH("-",A206,1),0)&gt;0,IFERROR(VLOOKUP(B206,'CG-&gt; CE'!K:K,1,FALSE),"Attention voir onglet CG-&gt;CE"),"")</f>
        <v/>
      </c>
      <c r="V206" t="str">
        <f>IF(LEFT(U206,1)="A",'Messages d''erreur'!B$4,"")</f>
        <v/>
      </c>
      <c r="W206" t="str">
        <f>IF(IFERROR(VALUE(F206),0)&gt;0,IF(IFERROR(SEARCH("-",A206,1),0)&gt;0,IFERROR(VLOOKUP(F206,'Liste CG'!A:A,1,FALSE),"Attention erreur pas de CG")),"")</f>
        <v/>
      </c>
      <c r="X206" t="str">
        <f>IF(LEFT(W206,1)="A",'Messages d''erreur'!B$5,"")</f>
        <v/>
      </c>
      <c r="Y206" t="e">
        <f>VLOOKUP(A206,'CEcpas-&gt;NvCode'!A:C,3,FALSE)</f>
        <v>#N/A</v>
      </c>
      <c r="Z206" t="str">
        <f>IF(IFERROR(SEARCH("-",A206,1),0) &gt; 0, IFERROR(VLOOKUP(A206,'mapping Commune'!A:I,9,FALSE),"ATTENTION mapping Inexistant"),"")</f>
        <v/>
      </c>
      <c r="AA206" s="10" t="str">
        <f>IF(LEFT(Z206,2)="At",'Messages d''erreur'!B$6,"")</f>
        <v/>
      </c>
    </row>
    <row r="207" spans="1:27" ht="21" customHeight="1" x14ac:dyDescent="0.35">
      <c r="A207" s="31" t="s">
        <v>52</v>
      </c>
      <c r="B207" s="301" t="str">
        <f t="shared" si="5"/>
        <v>Codode</v>
      </c>
      <c r="C207" s="27" t="s">
        <v>53</v>
      </c>
      <c r="D207" s="32" t="s">
        <v>54</v>
      </c>
      <c r="E207" s="32" t="s">
        <v>55</v>
      </c>
      <c r="F207" s="280" t="s">
        <v>56</v>
      </c>
      <c r="G207" s="278" t="s">
        <v>57</v>
      </c>
      <c r="H207" s="34" t="str">
        <f>IF(IFERROR(SEARCH("-",A207,1),0) &gt; 0, IFERROR(VLOOKUP(F207,'Liste CG'!A:A,1,FALSE),"ATTENTION CG Inexistant"),"")</f>
        <v/>
      </c>
      <c r="U207" t="str">
        <f>IF(IFERROR(SEARCH("-",A207,1),0)&gt;0,IFERROR(VLOOKUP(B207,'CG-&gt; CE'!K:K,1,FALSE),"Attention voir onglet CG-&gt;CE"),"")</f>
        <v/>
      </c>
      <c r="V207" t="str">
        <f>IF(LEFT(U207,1)="A",'Messages d''erreur'!B$4,"")</f>
        <v/>
      </c>
      <c r="W207" t="str">
        <f>IF(IFERROR(VALUE(F207),0)&gt;0,IF(IFERROR(SEARCH("-",A207,1),0)&gt;0,IFERROR(VLOOKUP(F207,'Liste CG'!A:A,1,FALSE),"Attention erreur pas de CG")),"")</f>
        <v/>
      </c>
      <c r="X207" t="str">
        <f>IF(LEFT(W207,1)="A",'Messages d''erreur'!B$5,"")</f>
        <v/>
      </c>
      <c r="Y207" t="e">
        <f>VLOOKUP(A207,'CEcpas-&gt;NvCode'!A:C,3,FALSE)</f>
        <v>#N/A</v>
      </c>
      <c r="Z207" t="str">
        <f>IF(IFERROR(SEARCH("-",A207,1),0) &gt; 0, IFERROR(VLOOKUP(A207,'mapping Commune'!A:I,9,FALSE),"ATTENTION mapping Inexistant"),"")</f>
        <v/>
      </c>
      <c r="AA207" s="10" t="str">
        <f>IF(LEFT(Z207,2)="At",'Messages d''erreur'!B$6,"")</f>
        <v/>
      </c>
    </row>
    <row r="208" spans="1:27" ht="21" customHeight="1" x14ac:dyDescent="0.35">
      <c r="A208" s="33" t="s">
        <v>244</v>
      </c>
      <c r="B208" s="301" t="str">
        <f t="shared" si="5"/>
        <v>161-01</v>
      </c>
      <c r="C208" s="23" t="s">
        <v>245</v>
      </c>
      <c r="D208" s="34" t="s">
        <v>59</v>
      </c>
      <c r="E208" s="34" t="s">
        <v>60</v>
      </c>
      <c r="F208" s="273">
        <v>71301</v>
      </c>
      <c r="G208" s="276">
        <v>60</v>
      </c>
      <c r="H208" s="34">
        <f>IF(IFERROR(SEARCH("-",A208,1),0) &gt; 0, IFERROR(VLOOKUP(F208,'Liste CG'!A:A,1,FALSE),"ATTENTION CG Inexistant"),"")</f>
        <v>71301</v>
      </c>
      <c r="U208" t="str">
        <f>IF(IFERROR(SEARCH("-",A208,1),0)&gt;0,IFERROR(VLOOKUP(B208,'CG-&gt; CE'!K:K,1,FALSE),"Attention voir onglet CG-&gt;CE"),"")</f>
        <v>161-01</v>
      </c>
      <c r="V208" t="str">
        <f>IF(LEFT(U208,1)="A",'Messages d''erreur'!B$4,"")</f>
        <v/>
      </c>
      <c r="W208">
        <f>IF(IFERROR(VALUE(F208),0)&gt;0,IF(IFERROR(SEARCH("-",A208,1),0)&gt;0,IFERROR(VLOOKUP(F208,'Liste CG'!A:A,1,FALSE),"Attention erreur pas de CG")),"")</f>
        <v>71301</v>
      </c>
      <c r="X208" t="str">
        <f>IF(LEFT(W208,1)="A",'Messages d''erreur'!B$5,"")</f>
        <v/>
      </c>
      <c r="Y208" t="str">
        <f>VLOOKUP(A208,'CEcpas-&gt;NvCode'!A:C,3,FALSE)</f>
        <v>16100/01</v>
      </c>
      <c r="Z208" t="str">
        <f>IF(IFERROR(SEARCH("-",A208,1),0) &gt; 0, IFERROR(VLOOKUP(A208,'mapping Commune'!A:I,9,FALSE),"ATTENTION mapping Inexistant"),"")</f>
        <v>161-01</v>
      </c>
      <c r="AA208" s="10" t="str">
        <f>IF(LEFT(Z208,2)="At",'Messages d''erreur'!B$6,"")</f>
        <v/>
      </c>
    </row>
    <row r="209" spans="1:27" ht="21" customHeight="1" x14ac:dyDescent="0.35">
      <c r="A209" s="33" t="s">
        <v>246</v>
      </c>
      <c r="B209" s="301" t="str">
        <f t="shared" si="5"/>
        <v>161-02</v>
      </c>
      <c r="C209" s="23" t="s">
        <v>247</v>
      </c>
      <c r="D209" s="34" t="s">
        <v>59</v>
      </c>
      <c r="E209" s="34" t="s">
        <v>60</v>
      </c>
      <c r="F209" s="273">
        <v>71302</v>
      </c>
      <c r="G209" s="276">
        <v>60</v>
      </c>
      <c r="H209" s="34">
        <f>IF(IFERROR(SEARCH("-",A209,1),0) &gt; 0, IFERROR(VLOOKUP(F209,'Liste CG'!A:A,1,FALSE),"ATTENTION CG Inexistant"),"")</f>
        <v>71302</v>
      </c>
      <c r="U209" t="str">
        <f>IF(IFERROR(SEARCH("-",A209,1),0)&gt;0,IFERROR(VLOOKUP(B209,'CG-&gt; CE'!K:K,1,FALSE),"Attention voir onglet CG-&gt;CE"),"")</f>
        <v>161-02</v>
      </c>
      <c r="V209" t="str">
        <f>IF(LEFT(U209,1)="A",'Messages d''erreur'!B$4,"")</f>
        <v/>
      </c>
      <c r="W209">
        <f>IF(IFERROR(VALUE(F209),0)&gt;0,IF(IFERROR(SEARCH("-",A209,1),0)&gt;0,IFERROR(VLOOKUP(F209,'Liste CG'!A:A,1,FALSE),"Attention erreur pas de CG")),"")</f>
        <v>71302</v>
      </c>
      <c r="X209" t="str">
        <f>IF(LEFT(W209,1)="A",'Messages d''erreur'!B$5,"")</f>
        <v/>
      </c>
      <c r="Y209">
        <f>VLOOKUP(A209,'CEcpas-&gt;NvCode'!A:C,3,FALSE)</f>
        <v>0</v>
      </c>
      <c r="Z209" t="str">
        <f>IF(IFERROR(SEARCH("-",A209,1),0) &gt; 0, IFERROR(VLOOKUP(A209,'mapping Commune'!A:I,9,FALSE),"ATTENTION mapping Inexistant"),"")</f>
        <v>161-08</v>
      </c>
      <c r="AA209" s="10" t="str">
        <f>IF(LEFT(Z209,2)="At",'Messages d''erreur'!B$6,"")</f>
        <v/>
      </c>
    </row>
    <row r="210" spans="1:27" ht="21" customHeight="1" x14ac:dyDescent="0.35">
      <c r="A210" s="33" t="s">
        <v>248</v>
      </c>
      <c r="B210" s="301" t="str">
        <f t="shared" si="5"/>
        <v>161-03</v>
      </c>
      <c r="C210" s="23" t="s">
        <v>249</v>
      </c>
      <c r="D210" s="34" t="s">
        <v>59</v>
      </c>
      <c r="E210" s="34" t="s">
        <v>60</v>
      </c>
      <c r="F210" s="273">
        <v>71303</v>
      </c>
      <c r="G210" s="276">
        <v>60</v>
      </c>
      <c r="H210" s="34">
        <f>IF(IFERROR(SEARCH("-",A210,1),0) &gt; 0, IFERROR(VLOOKUP(F210,'Liste CG'!A:A,1,FALSE),"ATTENTION CG Inexistant"),"")</f>
        <v>71303</v>
      </c>
      <c r="U210" t="str">
        <f>IF(IFERROR(SEARCH("-",A210,1),0)&gt;0,IFERROR(VLOOKUP(B210,'CG-&gt; CE'!K:K,1,FALSE),"Attention voir onglet CG-&gt;CE"),"")</f>
        <v>161-03</v>
      </c>
      <c r="V210" t="str">
        <f>IF(LEFT(U210,1)="A",'Messages d''erreur'!B$4,"")</f>
        <v/>
      </c>
      <c r="W210">
        <f>IF(IFERROR(VALUE(F210),0)&gt;0,IF(IFERROR(SEARCH("-",A210,1),0)&gt;0,IFERROR(VLOOKUP(F210,'Liste CG'!A:A,1,FALSE),"Attention erreur pas de CG")),"")</f>
        <v>71303</v>
      </c>
      <c r="X210" t="str">
        <f>IF(LEFT(W210,1)="A",'Messages d''erreur'!B$5,"")</f>
        <v/>
      </c>
      <c r="Y210">
        <f>VLOOKUP(A210,'CEcpas-&gt;NvCode'!A:C,3,FALSE)</f>
        <v>0</v>
      </c>
      <c r="Z210" t="str">
        <f>IF(IFERROR(SEARCH("-",A210,1),0) &gt; 0, IFERROR(VLOOKUP(A210,'mapping Commune'!A:I,9,FALSE),"ATTENTION mapping Inexistant"),"")</f>
        <v>161-04</v>
      </c>
      <c r="AA210" s="10" t="str">
        <f>IF(LEFT(Z210,2)="At",'Messages d''erreur'!B$6,"")</f>
        <v/>
      </c>
    </row>
    <row r="211" spans="1:27" ht="21" customHeight="1" x14ac:dyDescent="0.35">
      <c r="A211" s="33" t="s">
        <v>250</v>
      </c>
      <c r="B211" s="301" t="str">
        <f t="shared" si="5"/>
        <v>161-04</v>
      </c>
      <c r="C211" s="23" t="s">
        <v>251</v>
      </c>
      <c r="D211" s="34" t="s">
        <v>59</v>
      </c>
      <c r="E211" s="34" t="s">
        <v>60</v>
      </c>
      <c r="F211" s="273">
        <v>71304</v>
      </c>
      <c r="G211" s="276">
        <v>60</v>
      </c>
      <c r="H211" s="34">
        <f>IF(IFERROR(SEARCH("-",A211,1),0) &gt; 0, IFERROR(VLOOKUP(F211,'Liste CG'!A:A,1,FALSE),"ATTENTION CG Inexistant"),"")</f>
        <v>71304</v>
      </c>
      <c r="U211" t="str">
        <f>IF(IFERROR(SEARCH("-",A211,1),0)&gt;0,IFERROR(VLOOKUP(B211,'CG-&gt; CE'!K:K,1,FALSE),"Attention voir onglet CG-&gt;CE"),"")</f>
        <v>161-04</v>
      </c>
      <c r="V211" t="str">
        <f>IF(LEFT(U211,1)="A",'Messages d''erreur'!B$4,"")</f>
        <v/>
      </c>
      <c r="W211">
        <f>IF(IFERROR(VALUE(F211),0)&gt;0,IF(IFERROR(SEARCH("-",A211,1),0)&gt;0,IFERROR(VLOOKUP(F211,'Liste CG'!A:A,1,FALSE),"Attention erreur pas de CG")),"")</f>
        <v>71304</v>
      </c>
      <c r="X211" t="str">
        <f>IF(LEFT(W211,1)="A",'Messages d''erreur'!B$5,"")</f>
        <v/>
      </c>
      <c r="Y211" t="str">
        <f>VLOOKUP(A211,'CEcpas-&gt;NvCode'!A:C,3,FALSE)</f>
        <v>16100/03</v>
      </c>
      <c r="Z211" t="str">
        <f>IF(IFERROR(SEARCH("-",A211,1),0) &gt; 0, IFERROR(VLOOKUP(A211,'mapping Commune'!A:I,9,FALSE),"ATTENTION mapping Inexistant"),"")</f>
        <v>161-05</v>
      </c>
      <c r="AA211" s="10" t="str">
        <f>IF(LEFT(Z211,2)="At",'Messages d''erreur'!B$6,"")</f>
        <v/>
      </c>
    </row>
    <row r="212" spans="1:27" ht="21" customHeight="1" x14ac:dyDescent="0.35">
      <c r="A212" s="33" t="s">
        <v>252</v>
      </c>
      <c r="B212" s="301" t="str">
        <f t="shared" si="5"/>
        <v>161-05</v>
      </c>
      <c r="C212" s="23" t="s">
        <v>253</v>
      </c>
      <c r="D212" s="34" t="s">
        <v>59</v>
      </c>
      <c r="E212" s="34" t="s">
        <v>60</v>
      </c>
      <c r="F212" s="273">
        <v>71305</v>
      </c>
      <c r="G212" s="276">
        <v>60</v>
      </c>
      <c r="H212" s="34">
        <f>IF(IFERROR(SEARCH("-",A212,1),0) &gt; 0, IFERROR(VLOOKUP(F212,'Liste CG'!A:A,1,FALSE),"ATTENTION CG Inexistant"),"")</f>
        <v>71305</v>
      </c>
      <c r="U212" t="str">
        <f>IF(IFERROR(SEARCH("-",A212,1),0)&gt;0,IFERROR(VLOOKUP(B212,'CG-&gt; CE'!K:K,1,FALSE),"Attention voir onglet CG-&gt;CE"),"")</f>
        <v>161-05</v>
      </c>
      <c r="V212" t="str">
        <f>IF(LEFT(U212,1)="A",'Messages d''erreur'!B$4,"")</f>
        <v/>
      </c>
      <c r="W212">
        <f>IF(IFERROR(VALUE(F212),0)&gt;0,IF(IFERROR(SEARCH("-",A212,1),0)&gt;0,IFERROR(VLOOKUP(F212,'Liste CG'!A:A,1,FALSE),"Attention erreur pas de CG")),"")</f>
        <v>71305</v>
      </c>
      <c r="X212" t="str">
        <f>IF(LEFT(W212,1)="A",'Messages d''erreur'!B$5,"")</f>
        <v/>
      </c>
      <c r="Y212">
        <f>VLOOKUP(A212,'CEcpas-&gt;NvCode'!A:C,3,FALSE)</f>
        <v>0</v>
      </c>
      <c r="Z212" t="str">
        <f>IF(IFERROR(SEARCH("-",A212,1),0) &gt; 0, IFERROR(VLOOKUP(A212,'mapping Commune'!A:I,9,FALSE),"ATTENTION mapping Inexistant"),"")</f>
        <v>161-09</v>
      </c>
      <c r="AA212" s="10" t="str">
        <f>IF(LEFT(Z212,2)="At",'Messages d''erreur'!B$6,"")</f>
        <v/>
      </c>
    </row>
    <row r="213" spans="1:27" ht="21" customHeight="1" x14ac:dyDescent="0.35">
      <c r="A213" s="33" t="s">
        <v>254</v>
      </c>
      <c r="B213" s="301" t="str">
        <f t="shared" si="5"/>
        <v>161-06</v>
      </c>
      <c r="C213" s="23" t="s">
        <v>255</v>
      </c>
      <c r="D213" s="34" t="s">
        <v>59</v>
      </c>
      <c r="E213" s="34" t="s">
        <v>60</v>
      </c>
      <c r="F213" s="273">
        <v>71306</v>
      </c>
      <c r="G213" s="276">
        <v>60</v>
      </c>
      <c r="H213" s="34">
        <f>IF(IFERROR(SEARCH("-",A213,1),0) &gt; 0, IFERROR(VLOOKUP(F213,'Liste CG'!A:A,1,FALSE),"ATTENTION CG Inexistant"),"")</f>
        <v>71306</v>
      </c>
      <c r="U213" t="str">
        <f>IF(IFERROR(SEARCH("-",A213,1),0)&gt;0,IFERROR(VLOOKUP(B213,'CG-&gt; CE'!K:K,1,FALSE),"Attention voir onglet CG-&gt;CE"),"")</f>
        <v>161-06</v>
      </c>
      <c r="V213" t="str">
        <f>IF(LEFT(U213,1)="A",'Messages d''erreur'!B$4,"")</f>
        <v/>
      </c>
      <c r="W213">
        <f>IF(IFERROR(VALUE(F213),0)&gt;0,IF(IFERROR(SEARCH("-",A213,1),0)&gt;0,IFERROR(VLOOKUP(F213,'Liste CG'!A:A,1,FALSE),"Attention erreur pas de CG")),"")</f>
        <v>71306</v>
      </c>
      <c r="X213" t="str">
        <f>IF(LEFT(W213,1)="A",'Messages d''erreur'!B$5,"")</f>
        <v/>
      </c>
      <c r="Y213" t="str">
        <f>VLOOKUP(A213,'CEcpas-&gt;NvCode'!A:C,3,FALSE)</f>
        <v>16100/06</v>
      </c>
      <c r="Z213" t="str">
        <f>IF(IFERROR(SEARCH("-",A213,1),0) &gt; 0, IFERROR(VLOOKUP(A213,'mapping Commune'!A:I,9,FALSE),"ATTENTION mapping Inexistant"),"")</f>
        <v>161-06</v>
      </c>
      <c r="AA213" s="10" t="str">
        <f>IF(LEFT(Z213,2)="At",'Messages d''erreur'!B$6,"")</f>
        <v/>
      </c>
    </row>
    <row r="214" spans="1:27" ht="21" customHeight="1" x14ac:dyDescent="0.35">
      <c r="A214" s="33" t="s">
        <v>256</v>
      </c>
      <c r="B214" s="301" t="str">
        <f t="shared" si="5"/>
        <v>161-07</v>
      </c>
      <c r="C214" s="23" t="s">
        <v>257</v>
      </c>
      <c r="D214" s="34" t="s">
        <v>59</v>
      </c>
      <c r="E214" s="34" t="s">
        <v>60</v>
      </c>
      <c r="F214" s="273">
        <v>71307</v>
      </c>
      <c r="G214" s="276">
        <v>60</v>
      </c>
      <c r="H214" s="34">
        <f>IF(IFERROR(SEARCH("-",A214,1),0) &gt; 0, IFERROR(VLOOKUP(F214,'Liste CG'!A:A,1,FALSE),"ATTENTION CG Inexistant"),"")</f>
        <v>71307</v>
      </c>
      <c r="U214" t="str">
        <f>IF(IFERROR(SEARCH("-",A214,1),0)&gt;0,IFERROR(VLOOKUP(B214,'CG-&gt; CE'!K:K,1,FALSE),"Attention voir onglet CG-&gt;CE"),"")</f>
        <v>161-07</v>
      </c>
      <c r="V214" t="str">
        <f>IF(LEFT(U214,1)="A",'Messages d''erreur'!B$4,"")</f>
        <v/>
      </c>
      <c r="W214">
        <f>IF(IFERROR(VALUE(F214),0)&gt;0,IF(IFERROR(SEARCH("-",A214,1),0)&gt;0,IFERROR(VLOOKUP(F214,'Liste CG'!A:A,1,FALSE),"Attention erreur pas de CG")),"")</f>
        <v>71307</v>
      </c>
      <c r="X214" t="str">
        <f>IF(LEFT(W214,1)="A",'Messages d''erreur'!B$5,"")</f>
        <v/>
      </c>
      <c r="Y214">
        <f>VLOOKUP(A214,'CEcpas-&gt;NvCode'!A:C,3,FALSE)</f>
        <v>0</v>
      </c>
      <c r="Z214" t="str">
        <f>IF(IFERROR(SEARCH("-",A214,1),0) &gt; 0, IFERROR(VLOOKUP(A214,'mapping Commune'!A:I,9,FALSE),"ATTENTION mapping Inexistant"),"")</f>
        <v>161-03</v>
      </c>
      <c r="AA214" s="10" t="str">
        <f>IF(LEFT(Z214,2)="At",'Messages d''erreur'!B$6,"")</f>
        <v/>
      </c>
    </row>
    <row r="215" spans="1:27" ht="21" customHeight="1" x14ac:dyDescent="0.35">
      <c r="A215" s="33" t="s">
        <v>258</v>
      </c>
      <c r="B215" s="301" t="str">
        <f t="shared" si="5"/>
        <v>161-08</v>
      </c>
      <c r="C215" s="23" t="s">
        <v>259</v>
      </c>
      <c r="D215" s="34" t="s">
        <v>59</v>
      </c>
      <c r="E215" s="34" t="s">
        <v>60</v>
      </c>
      <c r="F215" s="273">
        <v>71308</v>
      </c>
      <c r="G215" s="276">
        <v>60</v>
      </c>
      <c r="H215" s="34">
        <f>IF(IFERROR(SEARCH("-",A215,1),0) &gt; 0, IFERROR(VLOOKUP(F215,'Liste CG'!A:A,1,FALSE),"ATTENTION CG Inexistant"),"")</f>
        <v>71308</v>
      </c>
      <c r="U215" t="str">
        <f>IF(IFERROR(SEARCH("-",A215,1),0)&gt;0,IFERROR(VLOOKUP(B215,'CG-&gt; CE'!K:K,1,FALSE),"Attention voir onglet CG-&gt;CE"),"")</f>
        <v>161-08</v>
      </c>
      <c r="V215" t="str">
        <f>IF(LEFT(U215,1)="A",'Messages d''erreur'!B$4,"")</f>
        <v/>
      </c>
      <c r="W215">
        <f>IF(IFERROR(VALUE(F215),0)&gt;0,IF(IFERROR(SEARCH("-",A215,1),0)&gt;0,IFERROR(VLOOKUP(F215,'Liste CG'!A:A,1,FALSE),"Attention erreur pas de CG")),"")</f>
        <v>71308</v>
      </c>
      <c r="X215" t="str">
        <f>IF(LEFT(W215,1)="A",'Messages d''erreur'!B$5,"")</f>
        <v/>
      </c>
      <c r="Y215" t="str">
        <f>VLOOKUP(A215,'CEcpas-&gt;NvCode'!A:C,3,FALSE)</f>
        <v>16100/02</v>
      </c>
      <c r="Z215" t="str">
        <f>IF(IFERROR(SEARCH("-",A215,1),0) &gt; 0, IFERROR(VLOOKUP(A215,'mapping Commune'!A:I,9,FALSE),"ATTENTION mapping Inexistant"),"")</f>
        <v>161-03</v>
      </c>
      <c r="AA215" s="10" t="str">
        <f>IF(LEFT(Z215,2)="At",'Messages d''erreur'!B$6,"")</f>
        <v/>
      </c>
    </row>
    <row r="216" spans="1:27" ht="21" customHeight="1" x14ac:dyDescent="0.35">
      <c r="A216" s="33" t="s">
        <v>260</v>
      </c>
      <c r="B216" s="301" t="str">
        <f t="shared" si="5"/>
        <v>161-09</v>
      </c>
      <c r="C216" s="23" t="s">
        <v>261</v>
      </c>
      <c r="D216" s="34" t="s">
        <v>59</v>
      </c>
      <c r="E216" s="34" t="s">
        <v>60</v>
      </c>
      <c r="F216" s="273">
        <v>71309</v>
      </c>
      <c r="G216" s="276">
        <v>60</v>
      </c>
      <c r="H216" s="34">
        <f>IF(IFERROR(SEARCH("-",A216,1),0) &gt; 0, IFERROR(VLOOKUP(F216,'Liste CG'!A:A,1,FALSE),"ATTENTION CG Inexistant"),"")</f>
        <v>71309</v>
      </c>
      <c r="U216" t="str">
        <f>IF(IFERROR(SEARCH("-",A216,1),0)&gt;0,IFERROR(VLOOKUP(B216,'CG-&gt; CE'!K:K,1,FALSE),"Attention voir onglet CG-&gt;CE"),"")</f>
        <v>161-09</v>
      </c>
      <c r="V216" t="str">
        <f>IF(LEFT(U216,1)="A",'Messages d''erreur'!B$4,"")</f>
        <v/>
      </c>
      <c r="W216">
        <f>IF(IFERROR(VALUE(F216),0)&gt;0,IF(IFERROR(SEARCH("-",A216,1),0)&gt;0,IFERROR(VLOOKUP(F216,'Liste CG'!A:A,1,FALSE),"Attention erreur pas de CG")),"")</f>
        <v>71309</v>
      </c>
      <c r="X216" t="str">
        <f>IF(LEFT(W216,1)="A",'Messages d''erreur'!B$5,"")</f>
        <v/>
      </c>
      <c r="Y216">
        <f>VLOOKUP(A216,'CEcpas-&gt;NvCode'!A:C,3,FALSE)</f>
        <v>0</v>
      </c>
      <c r="Z216" t="str">
        <f>IF(IFERROR(SEARCH("-",A216,1),0) &gt; 0, IFERROR(VLOOKUP(A216,'mapping Commune'!A:I,9,FALSE),"ATTENTION mapping Inexistant"),"")</f>
        <v>161-03</v>
      </c>
      <c r="AA216" s="10" t="str">
        <f>IF(LEFT(Z216,2)="At",'Messages d''erreur'!B$6,"")</f>
        <v/>
      </c>
    </row>
    <row r="217" spans="1:27" ht="21" customHeight="1" x14ac:dyDescent="0.35">
      <c r="A217" s="33" t="s">
        <v>262</v>
      </c>
      <c r="B217" s="301" t="str">
        <f t="shared" si="5"/>
        <v>161-10</v>
      </c>
      <c r="C217" s="23" t="s">
        <v>263</v>
      </c>
      <c r="D217" s="34" t="s">
        <v>59</v>
      </c>
      <c r="E217" s="34" t="s">
        <v>60</v>
      </c>
      <c r="F217" s="273">
        <v>71310</v>
      </c>
      <c r="G217" s="276">
        <v>60</v>
      </c>
      <c r="H217" s="34">
        <f>IF(IFERROR(SEARCH("-",A217,1),0) &gt; 0, IFERROR(VLOOKUP(F217,'Liste CG'!A:A,1,FALSE),"ATTENTION CG Inexistant"),"")</f>
        <v>71310</v>
      </c>
      <c r="U217" t="str">
        <f>IF(IFERROR(SEARCH("-",A217,1),0)&gt;0,IFERROR(VLOOKUP(B217,'CG-&gt; CE'!K:K,1,FALSE),"Attention voir onglet CG-&gt;CE"),"")</f>
        <v>161-10</v>
      </c>
      <c r="V217" t="str">
        <f>IF(LEFT(U217,1)="A",'Messages d''erreur'!B$4,"")</f>
        <v/>
      </c>
      <c r="W217">
        <f>IF(IFERROR(VALUE(F217),0)&gt;0,IF(IFERROR(SEARCH("-",A217,1),0)&gt;0,IFERROR(VLOOKUP(F217,'Liste CG'!A:A,1,FALSE),"Attention erreur pas de CG")),"")</f>
        <v>71310</v>
      </c>
      <c r="X217" t="str">
        <f>IF(LEFT(W217,1)="A",'Messages d''erreur'!B$5,"")</f>
        <v/>
      </c>
      <c r="Y217" t="str">
        <f>VLOOKUP(A217,'CEcpas-&gt;NvCode'!A:C,3,FALSE)</f>
        <v>16200/01</v>
      </c>
      <c r="Z217" t="str">
        <f>IF(IFERROR(SEARCH("-",A217,1),0) &gt; 0, IFERROR(VLOOKUP(A217,'mapping Commune'!A:I,9,FALSE),"ATTENTION mapping Inexistant"),"")</f>
        <v>161-03</v>
      </c>
      <c r="AA217" s="10" t="str">
        <f>IF(LEFT(Z217,2)="At",'Messages d''erreur'!B$6,"")</f>
        <v/>
      </c>
    </row>
    <row r="218" spans="1:27" ht="21" customHeight="1" x14ac:dyDescent="0.35">
      <c r="A218" s="33" t="s">
        <v>264</v>
      </c>
      <c r="B218" s="301" t="str">
        <f t="shared" si="5"/>
        <v>161-11</v>
      </c>
      <c r="C218" s="23" t="s">
        <v>265</v>
      </c>
      <c r="D218" s="34" t="s">
        <v>59</v>
      </c>
      <c r="E218" s="34" t="s">
        <v>60</v>
      </c>
      <c r="F218" s="273">
        <v>71360</v>
      </c>
      <c r="G218" s="276">
        <v>60</v>
      </c>
      <c r="H218" s="34">
        <f>IF(IFERROR(SEARCH("-",A218,1),0) &gt; 0, IFERROR(VLOOKUP(F218,'Liste CG'!A:A,1,FALSE),"ATTENTION CG Inexistant"),"")</f>
        <v>71360</v>
      </c>
      <c r="U218" t="str">
        <f>IF(IFERROR(SEARCH("-",A218,1),0)&gt;0,IFERROR(VLOOKUP(B218,'CG-&gt; CE'!K:K,1,FALSE),"Attention voir onglet CG-&gt;CE"),"")</f>
        <v>161-11</v>
      </c>
      <c r="V218" t="str">
        <f>IF(LEFT(U218,1)="A",'Messages d''erreur'!B$4,"")</f>
        <v/>
      </c>
      <c r="W218">
        <f>IF(IFERROR(VALUE(F218),0)&gt;0,IF(IFERROR(SEARCH("-",A218,1),0)&gt;0,IFERROR(VLOOKUP(F218,'Liste CG'!A:A,1,FALSE),"Attention erreur pas de CG")),"")</f>
        <v>71360</v>
      </c>
      <c r="X218" t="str">
        <f>IF(LEFT(W218,1)="A",'Messages d''erreur'!B$5,"")</f>
        <v/>
      </c>
      <c r="Y218" t="str">
        <f>VLOOKUP(A218,'CEcpas-&gt;NvCode'!A:C,3,FALSE)</f>
        <v>16100/05</v>
      </c>
      <c r="Z218" t="str">
        <f>IF(IFERROR(SEARCH("-",A218,1),0) &gt; 0, IFERROR(VLOOKUP(A218,'mapping Commune'!A:I,9,FALSE),"ATTENTION mapping Inexistant"),"")</f>
        <v>161-11</v>
      </c>
      <c r="AA218" s="10" t="str">
        <f>IF(LEFT(Z218,2)="At",'Messages d''erreur'!B$6,"")</f>
        <v/>
      </c>
    </row>
    <row r="219" spans="1:27" ht="21" customHeight="1" x14ac:dyDescent="0.35">
      <c r="A219" s="136" t="s">
        <v>266</v>
      </c>
      <c r="B219" s="301" t="str">
        <f t="shared" si="5"/>
        <v>161-48</v>
      </c>
      <c r="C219" s="24" t="s">
        <v>267</v>
      </c>
      <c r="D219" s="110" t="s">
        <v>59</v>
      </c>
      <c r="E219" s="110" t="s">
        <v>60</v>
      </c>
      <c r="F219" s="309">
        <v>71319</v>
      </c>
      <c r="G219" s="279">
        <v>60</v>
      </c>
      <c r="H219" s="34">
        <f>IF(IFERROR(SEARCH("-",A219,1),0) &gt; 0, IFERROR(VLOOKUP(F219,'Liste CG'!A:A,1,FALSE),"ATTENTION CG Inexistant"),"")</f>
        <v>71319</v>
      </c>
      <c r="U219" t="str">
        <f>IF(IFERROR(SEARCH("-",A219,1),0)&gt;0,IFERROR(VLOOKUP(B219,'CG-&gt; CE'!K:K,1,FALSE),"Attention voir onglet CG-&gt;CE"),"")</f>
        <v>161-48</v>
      </c>
      <c r="V219" t="str">
        <f>IF(LEFT(U219,1)="A",'Messages d''erreur'!B$4,"")</f>
        <v/>
      </c>
      <c r="W219">
        <f>IF(IFERROR(VALUE(F219),0)&gt;0,IF(IFERROR(SEARCH("-",A219,1),0)&gt;0,IFERROR(VLOOKUP(F219,'Liste CG'!A:A,1,FALSE),"Attention erreur pas de CG")),"")</f>
        <v>71319</v>
      </c>
      <c r="X219" t="str">
        <f>IF(LEFT(W219,1)="A",'Messages d''erreur'!B$5,"")</f>
        <v/>
      </c>
      <c r="Y219" t="str">
        <f>VLOOKUP(A219,'CEcpas-&gt;NvCode'!A:C,3,FALSE)</f>
        <v>16100/12</v>
      </c>
      <c r="Z219" t="str">
        <f>IF(IFERROR(SEARCH("-",A219,1),0) &gt; 0, IFERROR(VLOOKUP(A219,'mapping Commune'!A:I,9,FALSE),"ATTENTION mapping Inexistant"),"")</f>
        <v>161-48</v>
      </c>
      <c r="AA219" s="10" t="str">
        <f>IF(LEFT(Z219,2)="At",'Messages d''erreur'!B$6,"")</f>
        <v/>
      </c>
    </row>
    <row r="220" spans="1:27" ht="21" customHeight="1" x14ac:dyDescent="0.35">
      <c r="A220" s="138"/>
      <c r="B220" s="301" t="str">
        <f t="shared" si="5"/>
        <v/>
      </c>
      <c r="C220" s="25"/>
      <c r="D220" s="109" t="s">
        <v>5089</v>
      </c>
      <c r="G220" s="276"/>
      <c r="H220" s="34" t="str">
        <f>IF(IFERROR(SEARCH("-",A220,1),0) &gt; 0, IFERROR(VLOOKUP(F220,'Liste CG'!A:A,1,FALSE),"ATTENTION CG Inexistant"),"")</f>
        <v/>
      </c>
      <c r="U220" t="str">
        <f>IF(IFERROR(SEARCH("-",A220,1),0)&gt;0,IFERROR(VLOOKUP(B220,'CG-&gt; CE'!K:K,1,FALSE),"Attention voir onglet CG-&gt;CE"),"")</f>
        <v/>
      </c>
      <c r="V220" t="str">
        <f>IF(LEFT(U220,1)="A",'Messages d''erreur'!B$4,"")</f>
        <v/>
      </c>
      <c r="W220" t="str">
        <f>IF(IFERROR(VALUE(F220),0)&gt;0,IF(IFERROR(SEARCH("-",A220,1),0)&gt;0,IFERROR(VLOOKUP(F220,'Liste CG'!A:A,1,FALSE),"Attention erreur pas de CG")),"")</f>
        <v/>
      </c>
      <c r="X220" t="str">
        <f>IF(LEFT(W220,1)="A",'Messages d''erreur'!B$5,"")</f>
        <v/>
      </c>
      <c r="Y220" t="e">
        <f>VLOOKUP(A220,'CEcpas-&gt;NvCode'!A:C,3,FALSE)</f>
        <v>#N/A</v>
      </c>
      <c r="Z220" t="str">
        <f>IF(IFERROR(SEARCH("-",A220,1),0) &gt; 0, IFERROR(VLOOKUP(A220,'mapping Commune'!A:I,9,FALSE),"ATTENTION mapping Inexistant"),"")</f>
        <v/>
      </c>
      <c r="AA220" s="10" t="str">
        <f>IF(LEFT(Z220,2)="At",'Messages d''erreur'!B$6,"")</f>
        <v/>
      </c>
    </row>
    <row r="221" spans="1:27" ht="21" customHeight="1" x14ac:dyDescent="0.35">
      <c r="A221" s="139">
        <v>162</v>
      </c>
      <c r="B221" s="301" t="str">
        <f t="shared" si="5"/>
        <v>162162</v>
      </c>
      <c r="C221" s="26" t="s">
        <v>268</v>
      </c>
      <c r="D221" s="109" t="s">
        <v>5089</v>
      </c>
      <c r="G221" s="276"/>
      <c r="H221" s="34" t="str">
        <f>IF(IFERROR(SEARCH("-",A221,1),0) &gt; 0, IFERROR(VLOOKUP(F221,'Liste CG'!A:A,1,FALSE),"ATTENTION CG Inexistant"),"")</f>
        <v/>
      </c>
      <c r="U221" t="str">
        <f>IF(IFERROR(SEARCH("-",A221,1),0)&gt;0,IFERROR(VLOOKUP(B221,'CG-&gt; CE'!K:K,1,FALSE),"Attention voir onglet CG-&gt;CE"),"")</f>
        <v/>
      </c>
      <c r="V221" t="str">
        <f>IF(LEFT(U221,1)="A",'Messages d''erreur'!B$4,"")</f>
        <v/>
      </c>
      <c r="W221" t="str">
        <f>IF(IFERROR(VALUE(F221),0)&gt;0,IF(IFERROR(SEARCH("-",A221,1),0)&gt;0,IFERROR(VLOOKUP(F221,'Liste CG'!A:A,1,FALSE),"Attention erreur pas de CG")),"")</f>
        <v/>
      </c>
      <c r="X221" t="str">
        <f>IF(LEFT(W221,1)="A",'Messages d''erreur'!B$5,"")</f>
        <v/>
      </c>
      <c r="Y221" t="e">
        <f>VLOOKUP(A221,'CEcpas-&gt;NvCode'!A:C,3,FALSE)</f>
        <v>#N/A</v>
      </c>
      <c r="Z221" t="str">
        <f>IF(IFERROR(SEARCH("-",A221,1),0) &gt; 0, IFERROR(VLOOKUP(A221,'mapping Commune'!A:I,9,FALSE),"ATTENTION mapping Inexistant"),"")</f>
        <v/>
      </c>
      <c r="AA221" s="10" t="str">
        <f>IF(LEFT(Z221,2)="At",'Messages d''erreur'!B$6,"")</f>
        <v/>
      </c>
    </row>
    <row r="222" spans="1:27" ht="21" customHeight="1" x14ac:dyDescent="0.35">
      <c r="A222" s="138"/>
      <c r="B222" s="301" t="str">
        <f t="shared" si="5"/>
        <v/>
      </c>
      <c r="C222" s="25"/>
      <c r="D222" s="109" t="s">
        <v>5089</v>
      </c>
      <c r="G222" s="276"/>
      <c r="H222" s="34" t="str">
        <f>IF(IFERROR(SEARCH("-",A222,1),0) &gt; 0, IFERROR(VLOOKUP(F222,'Liste CG'!A:A,1,FALSE),"ATTENTION CG Inexistant"),"")</f>
        <v/>
      </c>
      <c r="U222" t="str">
        <f>IF(IFERROR(SEARCH("-",A222,1),0)&gt;0,IFERROR(VLOOKUP(B222,'CG-&gt; CE'!K:K,1,FALSE),"Attention voir onglet CG-&gt;CE"),"")</f>
        <v/>
      </c>
      <c r="V222" t="str">
        <f>IF(LEFT(U222,1)="A",'Messages d''erreur'!B$4,"")</f>
        <v/>
      </c>
      <c r="W222" t="str">
        <f>IF(IFERROR(VALUE(F222),0)&gt;0,IF(IFERROR(SEARCH("-",A222,1),0)&gt;0,IFERROR(VLOOKUP(F222,'Liste CG'!A:A,1,FALSE),"Attention erreur pas de CG")),"")</f>
        <v/>
      </c>
      <c r="X222" t="str">
        <f>IF(LEFT(W222,1)="A",'Messages d''erreur'!B$5,"")</f>
        <v/>
      </c>
      <c r="Y222" t="e">
        <f>VLOOKUP(A222,'CEcpas-&gt;NvCode'!A:C,3,FALSE)</f>
        <v>#N/A</v>
      </c>
      <c r="Z222" t="str">
        <f>IF(IFERROR(SEARCH("-",A222,1),0) &gt; 0, IFERROR(VLOOKUP(A222,'mapping Commune'!A:I,9,FALSE),"ATTENTION mapping Inexistant"),"")</f>
        <v/>
      </c>
      <c r="AA222" s="10" t="str">
        <f>IF(LEFT(Z222,2)="At",'Messages d''erreur'!B$6,"")</f>
        <v/>
      </c>
    </row>
    <row r="223" spans="1:27" ht="21" customHeight="1" x14ac:dyDescent="0.35">
      <c r="A223" s="31" t="s">
        <v>52</v>
      </c>
      <c r="B223" s="301" t="str">
        <f t="shared" si="5"/>
        <v>Codode</v>
      </c>
      <c r="C223" s="27" t="s">
        <v>53</v>
      </c>
      <c r="D223" s="32" t="s">
        <v>54</v>
      </c>
      <c r="E223" s="32" t="s">
        <v>55</v>
      </c>
      <c r="F223" s="280" t="s">
        <v>56</v>
      </c>
      <c r="G223" s="278" t="s">
        <v>57</v>
      </c>
      <c r="H223" s="34" t="str">
        <f>IF(IFERROR(SEARCH("-",A223,1),0) &gt; 0, IFERROR(VLOOKUP(F223,'Liste CG'!A:A,1,FALSE),"ATTENTION CG Inexistant"),"")</f>
        <v/>
      </c>
      <c r="U223" t="str">
        <f>IF(IFERROR(SEARCH("-",A223,1),0)&gt;0,IFERROR(VLOOKUP(B223,'CG-&gt; CE'!K:K,1,FALSE),"Attention voir onglet CG-&gt;CE"),"")</f>
        <v/>
      </c>
      <c r="V223" t="str">
        <f>IF(LEFT(U223,1)="A",'Messages d''erreur'!B$4,"")</f>
        <v/>
      </c>
      <c r="W223" t="str">
        <f>IF(IFERROR(VALUE(F223),0)&gt;0,IF(IFERROR(SEARCH("-",A223,1),0)&gt;0,IFERROR(VLOOKUP(F223,'Liste CG'!A:A,1,FALSE),"Attention erreur pas de CG")),"")</f>
        <v/>
      </c>
      <c r="X223" t="str">
        <f>IF(LEFT(W223,1)="A",'Messages d''erreur'!B$5,"")</f>
        <v/>
      </c>
      <c r="Y223" t="e">
        <f>VLOOKUP(A223,'CEcpas-&gt;NvCode'!A:C,3,FALSE)</f>
        <v>#N/A</v>
      </c>
      <c r="Z223" t="str">
        <f>IF(IFERROR(SEARCH("-",A223,1),0) &gt; 0, IFERROR(VLOOKUP(A223,'mapping Commune'!A:I,9,FALSE),"ATTENTION mapping Inexistant"),"")</f>
        <v/>
      </c>
      <c r="AA223" s="10" t="str">
        <f>IF(LEFT(Z223,2)="At",'Messages d''erreur'!B$6,"")</f>
        <v/>
      </c>
    </row>
    <row r="224" spans="1:27" ht="21" customHeight="1" x14ac:dyDescent="0.35">
      <c r="A224" s="136" t="s">
        <v>269</v>
      </c>
      <c r="B224" s="301" t="str">
        <f t="shared" si="5"/>
        <v>162-01</v>
      </c>
      <c r="C224" s="24" t="s">
        <v>270</v>
      </c>
      <c r="D224" s="110" t="s">
        <v>59</v>
      </c>
      <c r="E224" s="110" t="s">
        <v>60</v>
      </c>
      <c r="F224" s="309">
        <v>71311</v>
      </c>
      <c r="G224" s="279">
        <v>60</v>
      </c>
      <c r="H224" s="34">
        <f>IF(IFERROR(SEARCH("-",A224,1),0) &gt; 0, IFERROR(VLOOKUP(F224,'Liste CG'!A:A,1,FALSE),"ATTENTION CG Inexistant"),"")</f>
        <v>71311</v>
      </c>
      <c r="U224" t="str">
        <f>IF(IFERROR(SEARCH("-",A224,1),0)&gt;0,IFERROR(VLOOKUP(B224,'CG-&gt; CE'!K:K,1,FALSE),"Attention voir onglet CG-&gt;CE"),"")</f>
        <v>162-01</v>
      </c>
      <c r="V224" t="str">
        <f>IF(LEFT(U224,1)="A",'Messages d''erreur'!B$4,"")</f>
        <v/>
      </c>
      <c r="W224">
        <f>IF(IFERROR(VALUE(F224),0)&gt;0,IF(IFERROR(SEARCH("-",A224,1),0)&gt;0,IFERROR(VLOOKUP(F224,'Liste CG'!A:A,1,FALSE),"Attention erreur pas de CG")),"")</f>
        <v>71311</v>
      </c>
      <c r="X224" t="str">
        <f>IF(LEFT(W224,1)="A",'Messages d''erreur'!B$5,"")</f>
        <v/>
      </c>
      <c r="Y224">
        <f>VLOOKUP(A224,'CEcpas-&gt;NvCode'!A:C,3,FALSE)</f>
        <v>0</v>
      </c>
      <c r="Z224">
        <f>IF(IFERROR(SEARCH("-",A224,1),0) &gt; 0, IFERROR(VLOOKUP(A224,'mapping Commune'!A:I,9,FALSE),"ATTENTION mapping Inexistant"),"")</f>
        <v>0</v>
      </c>
      <c r="AA224" s="10" t="str">
        <f>IF(LEFT(Z224,2)="At",'Messages d''erreur'!B$6,"")</f>
        <v/>
      </c>
    </row>
    <row r="225" spans="1:27" ht="21" customHeight="1" x14ac:dyDescent="0.35">
      <c r="A225" s="138"/>
      <c r="B225" s="301" t="str">
        <f t="shared" si="5"/>
        <v/>
      </c>
      <c r="C225" s="25"/>
      <c r="D225" s="109" t="s">
        <v>5089</v>
      </c>
      <c r="G225" s="276"/>
      <c r="H225" s="34" t="str">
        <f>IF(IFERROR(SEARCH("-",A225,1),0) &gt; 0, IFERROR(VLOOKUP(F225,'Liste CG'!A:A,1,FALSE),"ATTENTION CG Inexistant"),"")</f>
        <v/>
      </c>
      <c r="U225" t="str">
        <f>IF(IFERROR(SEARCH("-",A225,1),0)&gt;0,IFERROR(VLOOKUP(B225,'CG-&gt; CE'!K:K,1,FALSE),"Attention voir onglet CG-&gt;CE"),"")</f>
        <v/>
      </c>
      <c r="V225" t="str">
        <f>IF(LEFT(U225,1)="A",'Messages d''erreur'!B$4,"")</f>
        <v/>
      </c>
      <c r="W225" t="str">
        <f>IF(IFERROR(VALUE(F225),0)&gt;0,IF(IFERROR(SEARCH("-",A225,1),0)&gt;0,IFERROR(VLOOKUP(F225,'Liste CG'!A:A,1,FALSE),"Attention erreur pas de CG")),"")</f>
        <v/>
      </c>
      <c r="X225" t="str">
        <f>IF(LEFT(W225,1)="A",'Messages d''erreur'!B$5,"")</f>
        <v/>
      </c>
      <c r="Y225" t="e">
        <f>VLOOKUP(A225,'CEcpas-&gt;NvCode'!A:C,3,FALSE)</f>
        <v>#N/A</v>
      </c>
      <c r="Z225" t="str">
        <f>IF(IFERROR(SEARCH("-",A225,1),0) &gt; 0, IFERROR(VLOOKUP(A225,'mapping Commune'!A:I,9,FALSE),"ATTENTION mapping Inexistant"),"")</f>
        <v/>
      </c>
      <c r="AA225" s="10" t="str">
        <f>IF(LEFT(Z225,2)="At",'Messages d''erreur'!B$6,"")</f>
        <v/>
      </c>
    </row>
    <row r="226" spans="1:27" ht="21" customHeight="1" x14ac:dyDescent="0.35">
      <c r="A226" s="139">
        <v>163</v>
      </c>
      <c r="B226" s="301" t="str">
        <f t="shared" si="5"/>
        <v>163163</v>
      </c>
      <c r="C226" s="26" t="s">
        <v>271</v>
      </c>
      <c r="D226" s="109" t="s">
        <v>5089</v>
      </c>
      <c r="G226" s="276"/>
      <c r="H226" s="34" t="str">
        <f>IF(IFERROR(SEARCH("-",A226,1),0) &gt; 0, IFERROR(VLOOKUP(F226,'Liste CG'!A:A,1,FALSE),"ATTENTION CG Inexistant"),"")</f>
        <v/>
      </c>
      <c r="U226" t="str">
        <f>IF(IFERROR(SEARCH("-",A226,1),0)&gt;0,IFERROR(VLOOKUP(B226,'CG-&gt; CE'!K:K,1,FALSE),"Attention voir onglet CG-&gt;CE"),"")</f>
        <v/>
      </c>
      <c r="V226" t="str">
        <f>IF(LEFT(U226,1)="A",'Messages d''erreur'!B$4,"")</f>
        <v/>
      </c>
      <c r="W226" t="str">
        <f>IF(IFERROR(VALUE(F226),0)&gt;0,IF(IFERROR(SEARCH("-",A226,1),0)&gt;0,IFERROR(VLOOKUP(F226,'Liste CG'!A:A,1,FALSE),"Attention erreur pas de CG")),"")</f>
        <v/>
      </c>
      <c r="X226" t="str">
        <f>IF(LEFT(W226,1)="A",'Messages d''erreur'!B$5,"")</f>
        <v/>
      </c>
      <c r="Y226" t="e">
        <f>VLOOKUP(A226,'CEcpas-&gt;NvCode'!A:C,3,FALSE)</f>
        <v>#N/A</v>
      </c>
      <c r="Z226" t="str">
        <f>IF(IFERROR(SEARCH("-",A226,1),0) &gt; 0, IFERROR(VLOOKUP(A226,'mapping Commune'!A:I,9,FALSE),"ATTENTION mapping Inexistant"),"")</f>
        <v/>
      </c>
      <c r="AA226" s="10" t="str">
        <f>IF(LEFT(Z226,2)="At",'Messages d''erreur'!B$6,"")</f>
        <v/>
      </c>
    </row>
    <row r="227" spans="1:27" ht="21" customHeight="1" x14ac:dyDescent="0.35">
      <c r="A227" s="138"/>
      <c r="B227" s="301" t="str">
        <f t="shared" si="5"/>
        <v/>
      </c>
      <c r="C227" s="25"/>
      <c r="D227" s="109" t="s">
        <v>5089</v>
      </c>
      <c r="G227" s="276"/>
      <c r="H227" s="34" t="str">
        <f>IF(IFERROR(SEARCH("-",A227,1),0) &gt; 0, IFERROR(VLOOKUP(F227,'Liste CG'!A:A,1,FALSE),"ATTENTION CG Inexistant"),"")</f>
        <v/>
      </c>
      <c r="U227" t="str">
        <f>IF(IFERROR(SEARCH("-",A227,1),0)&gt;0,IFERROR(VLOOKUP(B227,'CG-&gt; CE'!K:K,1,FALSE),"Attention voir onglet CG-&gt;CE"),"")</f>
        <v/>
      </c>
      <c r="V227" t="str">
        <f>IF(LEFT(U227,1)="A",'Messages d''erreur'!B$4,"")</f>
        <v/>
      </c>
      <c r="W227" t="str">
        <f>IF(IFERROR(VALUE(F227),0)&gt;0,IF(IFERROR(SEARCH("-",A227,1),0)&gt;0,IFERROR(VLOOKUP(F227,'Liste CG'!A:A,1,FALSE),"Attention erreur pas de CG")),"")</f>
        <v/>
      </c>
      <c r="X227" t="str">
        <f>IF(LEFT(W227,1)="A",'Messages d''erreur'!B$5,"")</f>
        <v/>
      </c>
      <c r="Y227" t="e">
        <f>VLOOKUP(A227,'CEcpas-&gt;NvCode'!A:C,3,FALSE)</f>
        <v>#N/A</v>
      </c>
      <c r="Z227" t="str">
        <f>IF(IFERROR(SEARCH("-",A227,1),0) &gt; 0, IFERROR(VLOOKUP(A227,'mapping Commune'!A:I,9,FALSE),"ATTENTION mapping Inexistant"),"")</f>
        <v/>
      </c>
      <c r="AA227" s="10" t="str">
        <f>IF(LEFT(Z227,2)="At",'Messages d''erreur'!B$6,"")</f>
        <v/>
      </c>
    </row>
    <row r="228" spans="1:27" ht="21" customHeight="1" x14ac:dyDescent="0.35">
      <c r="A228" s="31" t="s">
        <v>52</v>
      </c>
      <c r="B228" s="301" t="str">
        <f t="shared" si="5"/>
        <v>Codode</v>
      </c>
      <c r="C228" s="27" t="s">
        <v>53</v>
      </c>
      <c r="D228" s="32" t="s">
        <v>54</v>
      </c>
      <c r="E228" s="32" t="s">
        <v>55</v>
      </c>
      <c r="F228" s="280" t="s">
        <v>56</v>
      </c>
      <c r="G228" s="278" t="s">
        <v>57</v>
      </c>
      <c r="H228" s="34" t="str">
        <f>IF(IFERROR(SEARCH("-",A228,1),0) &gt; 0, IFERROR(VLOOKUP(F228,'Liste CG'!A:A,1,FALSE),"ATTENTION CG Inexistant"),"")</f>
        <v/>
      </c>
      <c r="U228" t="str">
        <f>IF(IFERROR(SEARCH("-",A228,1),0)&gt;0,IFERROR(VLOOKUP(B228,'CG-&gt; CE'!K:K,1,FALSE),"Attention voir onglet CG-&gt;CE"),"")</f>
        <v/>
      </c>
      <c r="V228" t="str">
        <f>IF(LEFT(U228,1)="A",'Messages d''erreur'!B$4,"")</f>
        <v/>
      </c>
      <c r="W228" t="str">
        <f>IF(IFERROR(VALUE(F228),0)&gt;0,IF(IFERROR(SEARCH("-",A228,1),0)&gt;0,IFERROR(VLOOKUP(F228,'Liste CG'!A:A,1,FALSE),"Attention erreur pas de CG")),"")</f>
        <v/>
      </c>
      <c r="X228" t="str">
        <f>IF(LEFT(W228,1)="A",'Messages d''erreur'!B$5,"")</f>
        <v/>
      </c>
      <c r="Y228" t="e">
        <f>VLOOKUP(A228,'CEcpas-&gt;NvCode'!A:C,3,FALSE)</f>
        <v>#N/A</v>
      </c>
      <c r="Z228" t="str">
        <f>IF(IFERROR(SEARCH("-",A228,1),0) &gt; 0, IFERROR(VLOOKUP(A228,'mapping Commune'!A:I,9,FALSE),"ATTENTION mapping Inexistant"),"")</f>
        <v/>
      </c>
      <c r="AA228" s="10" t="str">
        <f>IF(LEFT(Z228,2)="At",'Messages d''erreur'!B$6,"")</f>
        <v/>
      </c>
    </row>
    <row r="229" spans="1:27" ht="21" customHeight="1" x14ac:dyDescent="0.35">
      <c r="A229" s="136" t="s">
        <v>272</v>
      </c>
      <c r="B229" s="301" t="str">
        <f t="shared" si="5"/>
        <v>163-01</v>
      </c>
      <c r="C229" s="24" t="s">
        <v>273</v>
      </c>
      <c r="D229" s="110" t="s">
        <v>59</v>
      </c>
      <c r="E229" s="110" t="s">
        <v>60</v>
      </c>
      <c r="F229" s="309">
        <v>71320</v>
      </c>
      <c r="G229" s="279">
        <v>60</v>
      </c>
      <c r="H229" s="34">
        <f>IF(IFERROR(SEARCH("-",A229,1),0) &gt; 0, IFERROR(VLOOKUP(F229,'Liste CG'!A:A,1,FALSE),"ATTENTION CG Inexistant"),"")</f>
        <v>71320</v>
      </c>
      <c r="U229" t="str">
        <f>IF(IFERROR(SEARCH("-",A229,1),0)&gt;0,IFERROR(VLOOKUP(B229,'CG-&gt; CE'!K:K,1,FALSE),"Attention voir onglet CG-&gt;CE"),"")</f>
        <v>163-01</v>
      </c>
      <c r="V229" t="str">
        <f>IF(LEFT(U229,1)="A",'Messages d''erreur'!B$4,"")</f>
        <v/>
      </c>
      <c r="W229">
        <f>IF(IFERROR(VALUE(F229),0)&gt;0,IF(IFERROR(SEARCH("-",A229,1),0)&gt;0,IFERROR(VLOOKUP(F229,'Liste CG'!A:A,1,FALSE),"Attention erreur pas de CG")),"")</f>
        <v>71320</v>
      </c>
      <c r="X229" t="str">
        <f>IF(LEFT(W229,1)="A",'Messages d''erreur'!B$5,"")</f>
        <v/>
      </c>
      <c r="Y229">
        <f>VLOOKUP(A229,'CEcpas-&gt;NvCode'!A:C,3,FALSE)</f>
        <v>0</v>
      </c>
      <c r="Z229" t="str">
        <f>IF(IFERROR(SEARCH("-",A229,1),0) &gt; 0, IFERROR(VLOOKUP(A229,'mapping Commune'!A:I,9,FALSE),"ATTENTION mapping Inexistant"),"")</f>
        <v>163-01</v>
      </c>
      <c r="AA229" s="10" t="str">
        <f>IF(LEFT(Z229,2)="At",'Messages d''erreur'!B$6,"")</f>
        <v/>
      </c>
    </row>
    <row r="230" spans="1:27" ht="21" customHeight="1" x14ac:dyDescent="0.35">
      <c r="A230" s="133"/>
      <c r="B230" s="301" t="str">
        <f t="shared" si="5"/>
        <v/>
      </c>
      <c r="D230" s="109" t="s">
        <v>5089</v>
      </c>
      <c r="G230" s="276"/>
      <c r="H230" s="34" t="str">
        <f>IF(IFERROR(SEARCH("-",A230,1),0) &gt; 0, IFERROR(VLOOKUP(F230,'Liste CG'!A:A,1,FALSE),"ATTENTION CG Inexistant"),"")</f>
        <v/>
      </c>
      <c r="U230" t="str">
        <f>IF(IFERROR(SEARCH("-",A230,1),0)&gt;0,IFERROR(VLOOKUP(B230,'CG-&gt; CE'!K:K,1,FALSE),"Attention voir onglet CG-&gt;CE"),"")</f>
        <v/>
      </c>
      <c r="V230" t="str">
        <f>IF(LEFT(U230,1)="A",'Messages d''erreur'!B$4,"")</f>
        <v/>
      </c>
      <c r="W230" t="str">
        <f>IF(IFERROR(VALUE(F230),0)&gt;0,IF(IFERROR(SEARCH("-",A230,1),0)&gt;0,IFERROR(VLOOKUP(F230,'Liste CG'!A:A,1,FALSE),"Attention erreur pas de CG")),"")</f>
        <v/>
      </c>
      <c r="X230" t="str">
        <f>IF(LEFT(W230,1)="A",'Messages d''erreur'!B$5,"")</f>
        <v/>
      </c>
      <c r="Y230" t="e">
        <f>VLOOKUP(A230,'CEcpas-&gt;NvCode'!A:C,3,FALSE)</f>
        <v>#N/A</v>
      </c>
      <c r="Z230" t="str">
        <f>IF(IFERROR(SEARCH("-",A230,1),0) &gt; 0, IFERROR(VLOOKUP(A230,'mapping Commune'!A:I,9,FALSE),"ATTENTION mapping Inexistant"),"")</f>
        <v/>
      </c>
      <c r="AA230" s="10" t="str">
        <f>IF(LEFT(Z230,2)="At",'Messages d''erreur'!B$6,"")</f>
        <v/>
      </c>
    </row>
    <row r="231" spans="1:27" ht="21" customHeight="1" x14ac:dyDescent="0.35">
      <c r="A231" s="134">
        <v>2</v>
      </c>
      <c r="B231" s="301" t="str">
        <f t="shared" si="5"/>
        <v>22</v>
      </c>
      <c r="C231" s="111" t="s">
        <v>274</v>
      </c>
      <c r="D231" s="109" t="s">
        <v>5089</v>
      </c>
      <c r="G231" s="276"/>
      <c r="H231" s="34" t="str">
        <f>IF(IFERROR(SEARCH("-",A231,1),0) &gt; 0, IFERROR(VLOOKUP(F231,'Liste CG'!A:A,1,FALSE),"ATTENTION CG Inexistant"),"")</f>
        <v/>
      </c>
      <c r="U231" t="str">
        <f>IF(IFERROR(SEARCH("-",A231,1),0)&gt;0,IFERROR(VLOOKUP(B231,'CG-&gt; CE'!K:K,1,FALSE),"Attention voir onglet CG-&gt;CE"),"")</f>
        <v/>
      </c>
      <c r="V231" t="str">
        <f>IF(LEFT(U231,1)="A",'Messages d''erreur'!B$4,"")</f>
        <v/>
      </c>
      <c r="W231" t="str">
        <f>IF(IFERROR(VALUE(F231),0)&gt;0,IF(IFERROR(SEARCH("-",A231,1),0)&gt;0,IFERROR(VLOOKUP(F231,'Liste CG'!A:A,1,FALSE),"Attention erreur pas de CG")),"")</f>
        <v/>
      </c>
      <c r="X231" t="str">
        <f>IF(LEFT(W231,1)="A",'Messages d''erreur'!B$5,"")</f>
        <v/>
      </c>
      <c r="Y231" t="e">
        <f>VLOOKUP(A231,'CEcpas-&gt;NvCode'!A:C,3,FALSE)</f>
        <v>#N/A</v>
      </c>
      <c r="Z231" t="str">
        <f>IF(IFERROR(SEARCH("-",A231,1),0) &gt; 0, IFERROR(VLOOKUP(A231,'mapping Commune'!A:I,9,FALSE),"ATTENTION mapping Inexistant"),"")</f>
        <v/>
      </c>
      <c r="AA231" s="10" t="str">
        <f>IF(LEFT(Z231,2)="At",'Messages d''erreur'!B$6,"")</f>
        <v/>
      </c>
    </row>
    <row r="232" spans="1:27" ht="21" customHeight="1" x14ac:dyDescent="0.35">
      <c r="A232" s="133"/>
      <c r="B232" s="301" t="str">
        <f t="shared" si="5"/>
        <v/>
      </c>
      <c r="D232" s="109" t="s">
        <v>5089</v>
      </c>
      <c r="G232" s="276"/>
      <c r="H232" s="34" t="str">
        <f>IF(IFERROR(SEARCH("-",A232,1),0) &gt; 0, IFERROR(VLOOKUP(F232,'Liste CG'!A:A,1,FALSE),"ATTENTION CG Inexistant"),"")</f>
        <v/>
      </c>
      <c r="U232" t="str">
        <f>IF(IFERROR(SEARCH("-",A232,1),0)&gt;0,IFERROR(VLOOKUP(B232,'CG-&gt; CE'!K:K,1,FALSE),"Attention voir onglet CG-&gt;CE"),"")</f>
        <v/>
      </c>
      <c r="V232" t="str">
        <f>IF(LEFT(U232,1)="A",'Messages d''erreur'!B$4,"")</f>
        <v/>
      </c>
      <c r="W232" t="str">
        <f>IF(IFERROR(VALUE(F232),0)&gt;0,IF(IFERROR(SEARCH("-",A232,1),0)&gt;0,IFERROR(VLOOKUP(F232,'Liste CG'!A:A,1,FALSE),"Attention erreur pas de CG")),"")</f>
        <v/>
      </c>
      <c r="X232" t="str">
        <f>IF(LEFT(W232,1)="A",'Messages d''erreur'!B$5,"")</f>
        <v/>
      </c>
      <c r="Y232" t="e">
        <f>VLOOKUP(A232,'CEcpas-&gt;NvCode'!A:C,3,FALSE)</f>
        <v>#N/A</v>
      </c>
      <c r="Z232" t="str">
        <f>IF(IFERROR(SEARCH("-",A232,1),0) &gt; 0, IFERROR(VLOOKUP(A232,'mapping Commune'!A:I,9,FALSE),"ATTENTION mapping Inexistant"),"")</f>
        <v/>
      </c>
      <c r="AA232" s="10" t="str">
        <f>IF(LEFT(Z232,2)="At",'Messages d''erreur'!B$6,"")</f>
        <v/>
      </c>
    </row>
    <row r="233" spans="1:27" ht="21" customHeight="1" x14ac:dyDescent="0.35">
      <c r="A233" s="137">
        <v>20</v>
      </c>
      <c r="B233" s="301" t="str">
        <f t="shared" si="5"/>
        <v>2020</v>
      </c>
      <c r="C233" s="25" t="s">
        <v>275</v>
      </c>
      <c r="D233" s="109" t="s">
        <v>5089</v>
      </c>
      <c r="G233" s="276"/>
      <c r="H233" s="34" t="str">
        <f>IF(IFERROR(SEARCH("-",A233,1),0) &gt; 0, IFERROR(VLOOKUP(F233,'Liste CG'!A:A,1,FALSE),"ATTENTION CG Inexistant"),"")</f>
        <v/>
      </c>
      <c r="U233" t="str">
        <f>IF(IFERROR(SEARCH("-",A233,1),0)&gt;0,IFERROR(VLOOKUP(B233,'CG-&gt; CE'!K:K,1,FALSE),"Attention voir onglet CG-&gt;CE"),"")</f>
        <v/>
      </c>
      <c r="V233" t="str">
        <f>IF(LEFT(U233,1)="A",'Messages d''erreur'!B$4,"")</f>
        <v/>
      </c>
      <c r="W233" t="str">
        <f>IF(IFERROR(VALUE(F233),0)&gt;0,IF(IFERROR(SEARCH("-",A233,1),0)&gt;0,IFERROR(VLOOKUP(F233,'Liste CG'!A:A,1,FALSE),"Attention erreur pas de CG")),"")</f>
        <v/>
      </c>
      <c r="X233" t="str">
        <f>IF(LEFT(W233,1)="A",'Messages d''erreur'!B$5,"")</f>
        <v/>
      </c>
      <c r="Y233" t="e">
        <f>VLOOKUP(A233,'CEcpas-&gt;NvCode'!A:C,3,FALSE)</f>
        <v>#N/A</v>
      </c>
      <c r="Z233" t="str">
        <f>IF(IFERROR(SEARCH("-",A233,1),0) &gt; 0, IFERROR(VLOOKUP(A233,'mapping Commune'!A:I,9,FALSE),"ATTENTION mapping Inexistant"),"")</f>
        <v/>
      </c>
      <c r="AA233" s="10" t="str">
        <f>IF(LEFT(Z233,2)="At",'Messages d''erreur'!B$6,"")</f>
        <v/>
      </c>
    </row>
    <row r="234" spans="1:27" ht="21" customHeight="1" x14ac:dyDescent="0.35">
      <c r="A234" s="138"/>
      <c r="B234" s="301" t="str">
        <f t="shared" si="5"/>
        <v/>
      </c>
      <c r="C234" s="25"/>
      <c r="D234" s="109" t="s">
        <v>5089</v>
      </c>
      <c r="G234" s="276"/>
      <c r="H234" s="34" t="str">
        <f>IF(IFERROR(SEARCH("-",A234,1),0) &gt; 0, IFERROR(VLOOKUP(F234,'Liste CG'!A:A,1,FALSE),"ATTENTION CG Inexistant"),"")</f>
        <v/>
      </c>
      <c r="U234" t="str">
        <f>IF(IFERROR(SEARCH("-",A234,1),0)&gt;0,IFERROR(VLOOKUP(B234,'CG-&gt; CE'!K:K,1,FALSE),"Attention voir onglet CG-&gt;CE"),"")</f>
        <v/>
      </c>
      <c r="V234" t="str">
        <f>IF(LEFT(U234,1)="A",'Messages d''erreur'!B$4,"")</f>
        <v/>
      </c>
      <c r="W234" t="str">
        <f>IF(IFERROR(VALUE(F234),0)&gt;0,IF(IFERROR(SEARCH("-",A234,1),0)&gt;0,IFERROR(VLOOKUP(F234,'Liste CG'!A:A,1,FALSE),"Attention erreur pas de CG")),"")</f>
        <v/>
      </c>
      <c r="X234" t="str">
        <f>IF(LEFT(W234,1)="A",'Messages d''erreur'!B$5,"")</f>
        <v/>
      </c>
      <c r="Y234" t="e">
        <f>VLOOKUP(A234,'CEcpas-&gt;NvCode'!A:C,3,FALSE)</f>
        <v>#N/A</v>
      </c>
      <c r="Z234" t="str">
        <f>IF(IFERROR(SEARCH("-",A234,1),0) &gt; 0, IFERROR(VLOOKUP(A234,'mapping Commune'!A:I,9,FALSE),"ATTENTION mapping Inexistant"),"")</f>
        <v/>
      </c>
      <c r="AA234" s="10" t="str">
        <f>IF(LEFT(Z234,2)="At",'Messages d''erreur'!B$6,"")</f>
        <v/>
      </c>
    </row>
    <row r="235" spans="1:27" ht="21" customHeight="1" x14ac:dyDescent="0.35">
      <c r="A235" s="31" t="s">
        <v>52</v>
      </c>
      <c r="B235" s="301" t="str">
        <f t="shared" si="5"/>
        <v>Codode</v>
      </c>
      <c r="C235" s="27" t="s">
        <v>53</v>
      </c>
      <c r="D235" s="32" t="s">
        <v>54</v>
      </c>
      <c r="E235" s="32" t="s">
        <v>55</v>
      </c>
      <c r="F235" s="280" t="s">
        <v>56</v>
      </c>
      <c r="G235" s="278" t="s">
        <v>57</v>
      </c>
      <c r="H235" s="34" t="str">
        <f>IF(IFERROR(SEARCH("-",A235,1),0) &gt; 0, IFERROR(VLOOKUP(F235,'Liste CG'!A:A,1,FALSE),"ATTENTION CG Inexistant"),"")</f>
        <v/>
      </c>
      <c r="U235" t="str">
        <f>IF(IFERROR(SEARCH("-",A235,1),0)&gt;0,IFERROR(VLOOKUP(B235,'CG-&gt; CE'!K:K,1,FALSE),"Attention voir onglet CG-&gt;CE"),"")</f>
        <v/>
      </c>
      <c r="V235" t="str">
        <f>IF(LEFT(U235,1)="A",'Messages d''erreur'!B$4,"")</f>
        <v/>
      </c>
      <c r="W235" t="str">
        <f>IF(IFERROR(VALUE(F235),0)&gt;0,IF(IFERROR(SEARCH("-",A235,1),0)&gt;0,IFERROR(VLOOKUP(F235,'Liste CG'!A:A,1,FALSE),"Attention erreur pas de CG")),"")</f>
        <v/>
      </c>
      <c r="X235" t="str">
        <f>IF(LEFT(W235,1)="A",'Messages d''erreur'!B$5,"")</f>
        <v/>
      </c>
      <c r="Y235" t="e">
        <f>VLOOKUP(A235,'CEcpas-&gt;NvCode'!A:C,3,FALSE)</f>
        <v>#N/A</v>
      </c>
      <c r="Z235" t="str">
        <f>IF(IFERROR(SEARCH("-",A235,1),0) &gt; 0, IFERROR(VLOOKUP(A235,'mapping Commune'!A:I,9,FALSE),"ATTENTION mapping Inexistant"),"")</f>
        <v/>
      </c>
      <c r="AA235" s="10" t="str">
        <f>IF(LEFT(Z235,2)="At",'Messages d''erreur'!B$6,"")</f>
        <v/>
      </c>
    </row>
    <row r="236" spans="1:27" ht="21" customHeight="1" x14ac:dyDescent="0.35">
      <c r="A236" s="136" t="s">
        <v>276</v>
      </c>
      <c r="B236" s="301" t="str">
        <f t="shared" si="5"/>
        <v>206-01</v>
      </c>
      <c r="C236" s="24" t="s">
        <v>277</v>
      </c>
      <c r="D236" s="110" t="s">
        <v>59</v>
      </c>
      <c r="E236" s="110" t="s">
        <v>60</v>
      </c>
      <c r="F236" s="309">
        <v>77103</v>
      </c>
      <c r="G236" s="279">
        <v>62</v>
      </c>
      <c r="H236" s="34">
        <f>IF(IFERROR(SEARCH("-",A236,1),0) &gt; 0, IFERROR(VLOOKUP(F236,'Liste CG'!A:A,1,FALSE),"ATTENTION CG Inexistant"),"")</f>
        <v>77103</v>
      </c>
      <c r="I236" s="34" t="s">
        <v>278</v>
      </c>
      <c r="U236" t="str">
        <f>IF(IFERROR(SEARCH("-",A236,1),0)&gt;0,IFERROR(VLOOKUP(B236,'CG-&gt; CE'!K:K,1,FALSE),"Attention voir onglet CG-&gt;CE"),"")</f>
        <v>206-01</v>
      </c>
      <c r="V236" t="str">
        <f>IF(LEFT(U236,1)="A",'Messages d''erreur'!B$4,"")</f>
        <v/>
      </c>
      <c r="W236">
        <f>IF(IFERROR(VALUE(F236),0)&gt;0,IF(IFERROR(SEARCH("-",A236,1),0)&gt;0,IFERROR(VLOOKUP(F236,'Liste CG'!A:A,1,FALSE),"Attention erreur pas de CG")),"")</f>
        <v>77103</v>
      </c>
      <c r="X236" t="str">
        <f>IF(LEFT(W236,1)="A",'Messages d''erreur'!B$5,"")</f>
        <v/>
      </c>
      <c r="Y236">
        <f>VLOOKUP(A236,'CEcpas-&gt;NvCode'!A:C,3,FALSE)</f>
        <v>0</v>
      </c>
      <c r="Z236" t="str">
        <f>IF(IFERROR(SEARCH("-",A236,1),0) &gt; 0, IFERROR(VLOOKUP(A236,'mapping Commune'!A:I,9,FALSE),"ATTENTION mapping Inexistant"),"")</f>
        <v>206-01</v>
      </c>
      <c r="AA236" s="10" t="str">
        <f>IF(LEFT(Z236,2)="At",'Messages d''erreur'!B$6,"")</f>
        <v/>
      </c>
    </row>
    <row r="237" spans="1:27" ht="21" customHeight="1" x14ac:dyDescent="0.35">
      <c r="A237" s="133"/>
      <c r="B237" s="301" t="str">
        <f t="shared" si="5"/>
        <v/>
      </c>
      <c r="D237" s="109" t="s">
        <v>5089</v>
      </c>
      <c r="G237" s="276"/>
      <c r="H237" s="34" t="str">
        <f>IF(IFERROR(SEARCH("-",A237,1),0) &gt; 0, IFERROR(VLOOKUP(F237,'Liste CG'!A:A,1,FALSE),"ATTENTION CG Inexistant"),"")</f>
        <v/>
      </c>
      <c r="U237" t="str">
        <f>IF(IFERROR(SEARCH("-",A237,1),0)&gt;0,IFERROR(VLOOKUP(B237,'CG-&gt; CE'!K:K,1,FALSE),"Attention voir onglet CG-&gt;CE"),"")</f>
        <v/>
      </c>
      <c r="V237" t="str">
        <f>IF(LEFT(U237,1)="A",'Messages d''erreur'!B$4,"")</f>
        <v/>
      </c>
      <c r="W237" t="str">
        <f>IF(IFERROR(VALUE(F237),0)&gt;0,IF(IFERROR(SEARCH("-",A237,1),0)&gt;0,IFERROR(VLOOKUP(F237,'Liste CG'!A:A,1,FALSE),"Attention erreur pas de CG")),"")</f>
        <v/>
      </c>
      <c r="X237" t="str">
        <f>IF(LEFT(W237,1)="A",'Messages d''erreur'!B$5,"")</f>
        <v/>
      </c>
      <c r="Y237" t="e">
        <f>VLOOKUP(A237,'CEcpas-&gt;NvCode'!A:C,3,FALSE)</f>
        <v>#N/A</v>
      </c>
      <c r="Z237" t="str">
        <f>IF(IFERROR(SEARCH("-",A237,1),0) &gt; 0, IFERROR(VLOOKUP(A237,'mapping Commune'!A:I,9,FALSE),"ATTENTION mapping Inexistant"),"")</f>
        <v/>
      </c>
      <c r="AA237" s="10" t="str">
        <f>IF(LEFT(Z237,2)="At",'Messages d''erreur'!B$6,"")</f>
        <v/>
      </c>
    </row>
    <row r="238" spans="1:27" ht="21" customHeight="1" x14ac:dyDescent="0.35">
      <c r="A238" s="137">
        <v>21</v>
      </c>
      <c r="B238" s="301" t="str">
        <f t="shared" si="5"/>
        <v>2121</v>
      </c>
      <c r="C238" s="25" t="s">
        <v>279</v>
      </c>
      <c r="D238" s="109" t="s">
        <v>5089</v>
      </c>
      <c r="G238" s="276"/>
      <c r="H238" s="34" t="str">
        <f>IF(IFERROR(SEARCH("-",A238,1),0) &gt; 0, IFERROR(VLOOKUP(F238,'Liste CG'!A:A,1,FALSE),"ATTENTION CG Inexistant"),"")</f>
        <v/>
      </c>
      <c r="U238" t="str">
        <f>IF(IFERROR(SEARCH("-",A238,1),0)&gt;0,IFERROR(VLOOKUP(B238,'CG-&gt; CE'!K:K,1,FALSE),"Attention voir onglet CG-&gt;CE"),"")</f>
        <v/>
      </c>
      <c r="V238" t="str">
        <f>IF(LEFT(U238,1)="A",'Messages d''erreur'!B$4,"")</f>
        <v/>
      </c>
      <c r="W238" t="str">
        <f>IF(IFERROR(VALUE(F238),0)&gt;0,IF(IFERROR(SEARCH("-",A238,1),0)&gt;0,IFERROR(VLOOKUP(F238,'Liste CG'!A:A,1,FALSE),"Attention erreur pas de CG")),"")</f>
        <v/>
      </c>
      <c r="X238" t="str">
        <f>IF(LEFT(W238,1)="A",'Messages d''erreur'!B$5,"")</f>
        <v/>
      </c>
      <c r="Y238" t="e">
        <f>VLOOKUP(A238,'CEcpas-&gt;NvCode'!A:C,3,FALSE)</f>
        <v>#N/A</v>
      </c>
      <c r="Z238" t="str">
        <f>IF(IFERROR(SEARCH("-",A238,1),0) &gt; 0, IFERROR(VLOOKUP(A238,'mapping Commune'!A:I,9,FALSE),"ATTENTION mapping Inexistant"),"")</f>
        <v/>
      </c>
      <c r="AA238" s="10" t="str">
        <f>IF(LEFT(Z238,2)="At",'Messages d''erreur'!B$6,"")</f>
        <v/>
      </c>
    </row>
    <row r="239" spans="1:27" ht="21" customHeight="1" x14ac:dyDescent="0.35">
      <c r="A239" s="138"/>
      <c r="B239" s="301" t="str">
        <f t="shared" si="5"/>
        <v/>
      </c>
      <c r="C239" s="25"/>
      <c r="D239" s="109" t="s">
        <v>5089</v>
      </c>
      <c r="G239" s="276"/>
      <c r="H239" s="34" t="str">
        <f>IF(IFERROR(SEARCH("-",A239,1),0) &gt; 0, IFERROR(VLOOKUP(F239,'Liste CG'!A:A,1,FALSE),"ATTENTION CG Inexistant"),"")</f>
        <v/>
      </c>
      <c r="U239" t="str">
        <f>IF(IFERROR(SEARCH("-",A239,1),0)&gt;0,IFERROR(VLOOKUP(B239,'CG-&gt; CE'!K:K,1,FALSE),"Attention voir onglet CG-&gt;CE"),"")</f>
        <v/>
      </c>
      <c r="V239" t="str">
        <f>IF(LEFT(U239,1)="A",'Messages d''erreur'!B$4,"")</f>
        <v/>
      </c>
      <c r="W239" t="str">
        <f>IF(IFERROR(VALUE(F239),0)&gt;0,IF(IFERROR(SEARCH("-",A239,1),0)&gt;0,IFERROR(VLOOKUP(F239,'Liste CG'!A:A,1,FALSE),"Attention erreur pas de CG")),"")</f>
        <v/>
      </c>
      <c r="X239" t="str">
        <f>IF(LEFT(W239,1)="A",'Messages d''erreur'!B$5,"")</f>
        <v/>
      </c>
      <c r="Y239" t="e">
        <f>VLOOKUP(A239,'CEcpas-&gt;NvCode'!A:C,3,FALSE)</f>
        <v>#N/A</v>
      </c>
      <c r="Z239" t="str">
        <f>IF(IFERROR(SEARCH("-",A239,1),0) &gt; 0, IFERROR(VLOOKUP(A239,'mapping Commune'!A:I,9,FALSE),"ATTENTION mapping Inexistant"),"")</f>
        <v/>
      </c>
      <c r="AA239" s="10" t="str">
        <f>IF(LEFT(Z239,2)="At",'Messages d''erreur'!B$6,"")</f>
        <v/>
      </c>
    </row>
    <row r="240" spans="1:27" ht="21" customHeight="1" x14ac:dyDescent="0.35">
      <c r="A240" s="139">
        <v>211</v>
      </c>
      <c r="B240" s="301" t="str">
        <f t="shared" ref="B240:B303" si="6">IF(LEFT(A240,1)="0",A240,IF(LEN(A240)=6,A240,LEFT(A240,3)&amp;RIGHT(A240,3)))</f>
        <v>211211</v>
      </c>
      <c r="C240" s="26" t="s">
        <v>280</v>
      </c>
      <c r="D240" s="109" t="s">
        <v>5089</v>
      </c>
      <c r="G240" s="276"/>
      <c r="H240" s="34" t="str">
        <f>IF(IFERROR(SEARCH("-",A240,1),0) &gt; 0, IFERROR(VLOOKUP(F240,'Liste CG'!A:A,1,FALSE),"ATTENTION CG Inexistant"),"")</f>
        <v/>
      </c>
      <c r="U240" t="str">
        <f>IF(IFERROR(SEARCH("-",A240,1),0)&gt;0,IFERROR(VLOOKUP(B240,'CG-&gt; CE'!K:K,1,FALSE),"Attention voir onglet CG-&gt;CE"),"")</f>
        <v/>
      </c>
      <c r="V240" t="str">
        <f>IF(LEFT(U240,1)="A",'Messages d''erreur'!B$4,"")</f>
        <v/>
      </c>
      <c r="W240" t="str">
        <f>IF(IFERROR(VALUE(F240),0)&gt;0,IF(IFERROR(SEARCH("-",A240,1),0)&gt;0,IFERROR(VLOOKUP(F240,'Liste CG'!A:A,1,FALSE),"Attention erreur pas de CG")),"")</f>
        <v/>
      </c>
      <c r="X240" t="str">
        <f>IF(LEFT(W240,1)="A",'Messages d''erreur'!B$5,"")</f>
        <v/>
      </c>
      <c r="Y240" t="e">
        <f>VLOOKUP(A240,'CEcpas-&gt;NvCode'!A:C,3,FALSE)</f>
        <v>#N/A</v>
      </c>
      <c r="Z240" t="str">
        <f>IF(IFERROR(SEARCH("-",A240,1),0) &gt; 0, IFERROR(VLOOKUP(A240,'mapping Commune'!A:I,9,FALSE),"ATTENTION mapping Inexistant"),"")</f>
        <v/>
      </c>
      <c r="AA240" s="10" t="str">
        <f>IF(LEFT(Z240,2)="At",'Messages d''erreur'!B$6,"")</f>
        <v/>
      </c>
    </row>
    <row r="241" spans="1:27" ht="21" customHeight="1" x14ac:dyDescent="0.35">
      <c r="A241" s="138"/>
      <c r="B241" s="301" t="str">
        <f t="shared" si="6"/>
        <v/>
      </c>
      <c r="C241" s="25"/>
      <c r="D241" s="109" t="s">
        <v>5089</v>
      </c>
      <c r="G241" s="276"/>
      <c r="H241" s="34" t="str">
        <f>IF(IFERROR(SEARCH("-",A241,1),0) &gt; 0, IFERROR(VLOOKUP(F241,'Liste CG'!A:A,1,FALSE),"ATTENTION CG Inexistant"),"")</f>
        <v/>
      </c>
      <c r="U241" t="str">
        <f>IF(IFERROR(SEARCH("-",A241,1),0)&gt;0,IFERROR(VLOOKUP(B241,'CG-&gt; CE'!K:K,1,FALSE),"Attention voir onglet CG-&gt;CE"),"")</f>
        <v/>
      </c>
      <c r="V241" t="str">
        <f>IF(LEFT(U241,1)="A",'Messages d''erreur'!B$4,"")</f>
        <v/>
      </c>
      <c r="W241" t="str">
        <f>IF(IFERROR(VALUE(F241),0)&gt;0,IF(IFERROR(SEARCH("-",A241,1),0)&gt;0,IFERROR(VLOOKUP(F241,'Liste CG'!A:A,1,FALSE),"Attention erreur pas de CG")),"")</f>
        <v/>
      </c>
      <c r="X241" t="str">
        <f>IF(LEFT(W241,1)="A",'Messages d''erreur'!B$5,"")</f>
        <v/>
      </c>
      <c r="Y241" t="e">
        <f>VLOOKUP(A241,'CEcpas-&gt;NvCode'!A:C,3,FALSE)</f>
        <v>#N/A</v>
      </c>
      <c r="Z241" t="str">
        <f>IF(IFERROR(SEARCH("-",A241,1),0) &gt; 0, IFERROR(VLOOKUP(A241,'mapping Commune'!A:I,9,FALSE),"ATTENTION mapping Inexistant"),"")</f>
        <v/>
      </c>
      <c r="AA241" s="10" t="str">
        <f>IF(LEFT(Z241,2)="At",'Messages d''erreur'!B$6,"")</f>
        <v/>
      </c>
    </row>
    <row r="242" spans="1:27" ht="21" customHeight="1" x14ac:dyDescent="0.35">
      <c r="A242" s="31" t="s">
        <v>52</v>
      </c>
      <c r="B242" s="301" t="str">
        <f t="shared" si="6"/>
        <v>Codode</v>
      </c>
      <c r="C242" s="27" t="s">
        <v>53</v>
      </c>
      <c r="D242" s="32" t="s">
        <v>54</v>
      </c>
      <c r="E242" s="32" t="s">
        <v>55</v>
      </c>
      <c r="F242" s="280" t="s">
        <v>56</v>
      </c>
      <c r="G242" s="278" t="s">
        <v>57</v>
      </c>
      <c r="H242" s="34" t="str">
        <f>IF(IFERROR(SEARCH("-",A242,1),0) &gt; 0, IFERROR(VLOOKUP(F242,'Liste CG'!A:A,1,FALSE),"ATTENTION CG Inexistant"),"")</f>
        <v/>
      </c>
      <c r="U242" t="str">
        <f>IF(IFERROR(SEARCH("-",A242,1),0)&gt;0,IFERROR(VLOOKUP(B242,'CG-&gt; CE'!K:K,1,FALSE),"Attention voir onglet CG-&gt;CE"),"")</f>
        <v/>
      </c>
      <c r="V242" t="str">
        <f>IF(LEFT(U242,1)="A",'Messages d''erreur'!B$4,"")</f>
        <v/>
      </c>
      <c r="W242" t="str">
        <f>IF(IFERROR(VALUE(F242),0)&gt;0,IF(IFERROR(SEARCH("-",A242,1),0)&gt;0,IFERROR(VLOOKUP(F242,'Liste CG'!A:A,1,FALSE),"Attention erreur pas de CG")),"")</f>
        <v/>
      </c>
      <c r="X242" t="str">
        <f>IF(LEFT(W242,1)="A",'Messages d''erreur'!B$5,"")</f>
        <v/>
      </c>
      <c r="Y242" t="e">
        <f>VLOOKUP(A242,'CEcpas-&gt;NvCode'!A:C,3,FALSE)</f>
        <v>#N/A</v>
      </c>
      <c r="Z242" t="str">
        <f>IF(IFERROR(SEARCH("-",A242,1),0) &gt; 0, IFERROR(VLOOKUP(A242,'mapping Commune'!A:I,9,FALSE),"ATTENTION mapping Inexistant"),"")</f>
        <v/>
      </c>
      <c r="AA242" s="10" t="str">
        <f>IF(LEFT(Z242,2)="At",'Messages d''erreur'!B$6,"")</f>
        <v/>
      </c>
    </row>
    <row r="243" spans="1:27" ht="21" customHeight="1" x14ac:dyDescent="0.35">
      <c r="A243" s="33" t="s">
        <v>281</v>
      </c>
      <c r="B243" s="301" t="str">
        <f t="shared" si="6"/>
        <v>211-01</v>
      </c>
      <c r="C243" s="23" t="s">
        <v>282</v>
      </c>
      <c r="D243" s="34" t="s">
        <v>61</v>
      </c>
      <c r="E243" s="34" t="s">
        <v>60</v>
      </c>
      <c r="F243" s="273">
        <v>65104</v>
      </c>
      <c r="G243" s="276">
        <v>73</v>
      </c>
      <c r="H243" s="34">
        <f>IF(IFERROR(SEARCH("-",A243,1),0) &gt; 0, IFERROR(VLOOKUP(F243,'Liste CG'!A:A,1,FALSE),"ATTENTION CG Inexistant"),"")</f>
        <v>65104</v>
      </c>
      <c r="U243" t="str">
        <f>IF(IFERROR(SEARCH("-",A243,1),0)&gt;0,IFERROR(VLOOKUP(B243,'CG-&gt; CE'!K:K,1,FALSE),"Attention voir onglet CG-&gt;CE"),"")</f>
        <v>211-01</v>
      </c>
      <c r="V243" t="str">
        <f>IF(LEFT(U243,1)="A",'Messages d''erreur'!B$4,"")</f>
        <v/>
      </c>
      <c r="W243">
        <f>IF(IFERROR(VALUE(F243),0)&gt;0,IF(IFERROR(SEARCH("-",A243,1),0)&gt;0,IFERROR(VLOOKUP(F243,'Liste CG'!A:A,1,FALSE),"Attention erreur pas de CG")),"")</f>
        <v>65104</v>
      </c>
      <c r="X243" t="str">
        <f>IF(LEFT(W243,1)="A",'Messages d''erreur'!B$5,"")</f>
        <v/>
      </c>
      <c r="Y243">
        <f>VLOOKUP(A243,'CEcpas-&gt;NvCode'!A:C,3,FALSE)</f>
        <v>0</v>
      </c>
      <c r="Z243" t="str">
        <f>IF(IFERROR(SEARCH("-",A243,1),0) &gt; 0, IFERROR(VLOOKUP(A243,'mapping Commune'!A:I,9,FALSE),"ATTENTION mapping Inexistant"),"")</f>
        <v>211-01 ou 211-02 (Charges financières des emprunts à destination spécifique accordés par les  pouvoirs publics supérieurs)</v>
      </c>
      <c r="AA243" s="10" t="str">
        <f>IF(LEFT(Z243,2)="At",'Messages d''erreur'!B$6,"")</f>
        <v/>
      </c>
    </row>
    <row r="244" spans="1:27" ht="21" customHeight="1" x14ac:dyDescent="0.35">
      <c r="A244" s="33" t="s">
        <v>283</v>
      </c>
      <c r="B244" s="301" t="str">
        <f t="shared" si="6"/>
        <v>211-02</v>
      </c>
      <c r="C244" s="23" t="s">
        <v>284</v>
      </c>
      <c r="D244" s="34" t="s">
        <v>61</v>
      </c>
      <c r="E244" s="34" t="s">
        <v>60</v>
      </c>
      <c r="F244" s="273">
        <v>65134</v>
      </c>
      <c r="G244" s="276">
        <v>73</v>
      </c>
      <c r="H244" s="34">
        <f>IF(IFERROR(SEARCH("-",A244,1),0) &gt; 0, IFERROR(VLOOKUP(F244,'Liste CG'!A:A,1,FALSE),"ATTENTION CG Inexistant"),"")</f>
        <v>65134</v>
      </c>
      <c r="U244" t="str">
        <f>IF(IFERROR(SEARCH("-",A244,1),0)&gt;0,IFERROR(VLOOKUP(B244,'CG-&gt; CE'!K:K,1,FALSE),"Attention voir onglet CG-&gt;CE"),"")</f>
        <v>211-02</v>
      </c>
      <c r="V244" t="str">
        <f>IF(LEFT(U244,1)="A",'Messages d''erreur'!B$4,"")</f>
        <v/>
      </c>
      <c r="W244">
        <f>IF(IFERROR(VALUE(F244),0)&gt;0,IF(IFERROR(SEARCH("-",A244,1),0)&gt;0,IFERROR(VLOOKUP(F244,'Liste CG'!A:A,1,FALSE),"Attention erreur pas de CG")),"")</f>
        <v>65134</v>
      </c>
      <c r="X244" t="str">
        <f>IF(LEFT(W244,1)="A",'Messages d''erreur'!B$5,"")</f>
        <v/>
      </c>
      <c r="Y244">
        <f>VLOOKUP(A244,'CEcpas-&gt;NvCode'!A:C,3,FALSE)</f>
        <v>0</v>
      </c>
      <c r="Z244" t="str">
        <f>IF(IFERROR(SEARCH("-",A244,1),0) &gt; 0, IFERROR(VLOOKUP(A244,'mapping Commune'!A:I,9,FALSE),"ATTENTION mapping Inexistant"),"")</f>
        <v>ATTENTION mapping Inexistant</v>
      </c>
      <c r="AA244" s="10" t="str">
        <f>IF(LEFT(Z244,2)="At",'Messages d''erreur'!B$6,"")</f>
        <v xml:space="preserve">Attention CE pas dans Mapping </v>
      </c>
    </row>
    <row r="245" spans="1:27" ht="21" customHeight="1" x14ac:dyDescent="0.35">
      <c r="A245" s="33" t="s">
        <v>285</v>
      </c>
      <c r="B245" s="301" t="str">
        <f t="shared" si="6"/>
        <v>211-03</v>
      </c>
      <c r="C245" s="23" t="s">
        <v>286</v>
      </c>
      <c r="D245" s="34" t="s">
        <v>61</v>
      </c>
      <c r="E245" s="34" t="s">
        <v>60</v>
      </c>
      <c r="F245" s="273">
        <v>65124</v>
      </c>
      <c r="G245" s="276">
        <v>73</v>
      </c>
      <c r="H245" s="34">
        <f>IF(IFERROR(SEARCH("-",A245,1),0) &gt; 0, IFERROR(VLOOKUP(F245,'Liste CG'!A:A,1,FALSE),"ATTENTION CG Inexistant"),"")</f>
        <v>65124</v>
      </c>
      <c r="U245" t="str">
        <f>IF(IFERROR(SEARCH("-",A245,1),0)&gt;0,IFERROR(VLOOKUP(B245,'CG-&gt; CE'!K:K,1,FALSE),"Attention voir onglet CG-&gt;CE"),"")</f>
        <v>211-03</v>
      </c>
      <c r="V245" t="str">
        <f>IF(LEFT(U245,1)="A",'Messages d''erreur'!B$4,"")</f>
        <v/>
      </c>
      <c r="W245">
        <f>IF(IFERROR(VALUE(F245),0)&gt;0,IF(IFERROR(SEARCH("-",A245,1),0)&gt;0,IFERROR(VLOOKUP(F245,'Liste CG'!A:A,1,FALSE),"Attention erreur pas de CG")),"")</f>
        <v>65124</v>
      </c>
      <c r="X245" t="str">
        <f>IF(LEFT(W245,1)="A",'Messages d''erreur'!B$5,"")</f>
        <v/>
      </c>
      <c r="Y245">
        <f>VLOOKUP(A245,'CEcpas-&gt;NvCode'!A:C,3,FALSE)</f>
        <v>0</v>
      </c>
      <c r="Z245" t="str">
        <f>IF(IFERROR(SEARCH("-",A245,1),0) &gt; 0, IFERROR(VLOOKUP(A245,'mapping Commune'!A:I,9,FALSE),"ATTENTION mapping Inexistant"),"")</f>
        <v>211-03</v>
      </c>
      <c r="AA245" s="10" t="str">
        <f>IF(LEFT(Z245,2)="At",'Messages d''erreur'!B$6,"")</f>
        <v/>
      </c>
    </row>
    <row r="246" spans="1:27" ht="21" customHeight="1" x14ac:dyDescent="0.35">
      <c r="A246" s="33" t="s">
        <v>287</v>
      </c>
      <c r="B246" s="301" t="str">
        <f t="shared" si="6"/>
        <v>211-04</v>
      </c>
      <c r="C246" s="23" t="s">
        <v>288</v>
      </c>
      <c r="D246" s="34" t="s">
        <v>61</v>
      </c>
      <c r="E246" s="34" t="s">
        <v>60</v>
      </c>
      <c r="F246" s="273">
        <v>65124</v>
      </c>
      <c r="G246" s="276">
        <v>73</v>
      </c>
      <c r="H246" s="34">
        <f>IF(IFERROR(SEARCH("-",A246,1),0) &gt; 0, IFERROR(VLOOKUP(F246,'Liste CG'!A:A,1,FALSE),"ATTENTION CG Inexistant"),"")</f>
        <v>65124</v>
      </c>
      <c r="U246" t="str">
        <f>IF(IFERROR(SEARCH("-",A246,1),0)&gt;0,IFERROR(VLOOKUP(B246,'CG-&gt; CE'!K:K,1,FALSE),"Attention voir onglet CG-&gt;CE"),"")</f>
        <v>211-04</v>
      </c>
      <c r="V246" t="str">
        <f>IF(LEFT(U246,1)="A",'Messages d''erreur'!B$4,"")</f>
        <v/>
      </c>
      <c r="W246">
        <f>IF(IFERROR(VALUE(F246),0)&gt;0,IF(IFERROR(SEARCH("-",A246,1),0)&gt;0,IFERROR(VLOOKUP(F246,'Liste CG'!A:A,1,FALSE),"Attention erreur pas de CG")),"")</f>
        <v>65124</v>
      </c>
      <c r="X246" t="str">
        <f>IF(LEFT(W246,1)="A",'Messages d''erreur'!B$5,"")</f>
        <v/>
      </c>
      <c r="Y246">
        <f>VLOOKUP(A246,'CEcpas-&gt;NvCode'!A:C,3,FALSE)</f>
        <v>0</v>
      </c>
      <c r="Z246" t="str">
        <f>IF(IFERROR(SEARCH("-",A246,1),0) &gt; 0, IFERROR(VLOOKUP(A246,'mapping Commune'!A:I,9,FALSE),"ATTENTION mapping Inexistant"),"")</f>
        <v>ATTENTION mapping Inexistant</v>
      </c>
      <c r="AA246" s="10" t="str">
        <f>IF(LEFT(Z246,2)="At",'Messages d''erreur'!B$6,"")</f>
        <v xml:space="preserve">Attention CE pas dans Mapping </v>
      </c>
    </row>
    <row r="247" spans="1:27" ht="21" customHeight="1" x14ac:dyDescent="0.35">
      <c r="A247" s="33" t="s">
        <v>289</v>
      </c>
      <c r="B247" s="301" t="str">
        <f t="shared" si="6"/>
        <v>211-05</v>
      </c>
      <c r="C247" s="23" t="s">
        <v>290</v>
      </c>
      <c r="D247" s="34" t="s">
        <v>61</v>
      </c>
      <c r="E247" s="34" t="s">
        <v>60</v>
      </c>
      <c r="F247" s="273">
        <v>65105</v>
      </c>
      <c r="G247" s="276">
        <v>73</v>
      </c>
      <c r="H247" s="34">
        <f>IF(IFERROR(SEARCH("-",A247,1),0) &gt; 0, IFERROR(VLOOKUP(F247,'Liste CG'!A:A,1,FALSE),"ATTENTION CG Inexistant"),"")</f>
        <v>65105</v>
      </c>
      <c r="U247" t="str">
        <f>IF(IFERROR(SEARCH("-",A247,1),0)&gt;0,IFERROR(VLOOKUP(B247,'CG-&gt; CE'!K:K,1,FALSE),"Attention voir onglet CG-&gt;CE"),"")</f>
        <v>211-05</v>
      </c>
      <c r="V247" t="str">
        <f>IF(LEFT(U247,1)="A",'Messages d''erreur'!B$4,"")</f>
        <v/>
      </c>
      <c r="W247">
        <f>IF(IFERROR(VALUE(F247),0)&gt;0,IF(IFERROR(SEARCH("-",A247,1),0)&gt;0,IFERROR(VLOOKUP(F247,'Liste CG'!A:A,1,FALSE),"Attention erreur pas de CG")),"")</f>
        <v>65105</v>
      </c>
      <c r="X247" t="str">
        <f>IF(LEFT(W247,1)="A",'Messages d''erreur'!B$5,"")</f>
        <v/>
      </c>
      <c r="Y247">
        <f>VLOOKUP(A247,'CEcpas-&gt;NvCode'!A:C,3,FALSE)</f>
        <v>0</v>
      </c>
      <c r="Z247" t="str">
        <f>IF(IFERROR(SEARCH("-",A247,1),0) &gt; 0, IFERROR(VLOOKUP(A247,'mapping Commune'!A:I,9,FALSE),"ATTENTION mapping Inexistant"),"")</f>
        <v>211-05</v>
      </c>
      <c r="AA247" s="10" t="str">
        <f>IF(LEFT(Z247,2)="At",'Messages d''erreur'!B$6,"")</f>
        <v/>
      </c>
    </row>
    <row r="248" spans="1:27" ht="21" customHeight="1" x14ac:dyDescent="0.35">
      <c r="A248" s="136" t="s">
        <v>291</v>
      </c>
      <c r="B248" s="301" t="str">
        <f t="shared" si="6"/>
        <v>211-06</v>
      </c>
      <c r="C248" s="24" t="s">
        <v>292</v>
      </c>
      <c r="D248" s="110" t="s">
        <v>61</v>
      </c>
      <c r="E248" s="110" t="s">
        <v>60</v>
      </c>
      <c r="F248" s="309">
        <v>65106</v>
      </c>
      <c r="G248" s="279">
        <v>73</v>
      </c>
      <c r="H248" s="34">
        <f>IF(IFERROR(SEARCH("-",A248,1),0) &gt; 0, IFERROR(VLOOKUP(F248,'Liste CG'!A:A,1,FALSE),"ATTENTION CG Inexistant"),"")</f>
        <v>65106</v>
      </c>
      <c r="U248" t="str">
        <f>IF(IFERROR(SEARCH("-",A248,1),0)&gt;0,IFERROR(VLOOKUP(B248,'CG-&gt; CE'!K:K,1,FALSE),"Attention voir onglet CG-&gt;CE"),"")</f>
        <v>211-06</v>
      </c>
      <c r="V248" t="str">
        <f>IF(LEFT(U248,1)="A",'Messages d''erreur'!B$4,"")</f>
        <v/>
      </c>
      <c r="W248">
        <f>IF(IFERROR(VALUE(F248),0)&gt;0,IF(IFERROR(SEARCH("-",A248,1),0)&gt;0,IFERROR(VLOOKUP(F248,'Liste CG'!A:A,1,FALSE),"Attention erreur pas de CG")),"")</f>
        <v>65106</v>
      </c>
      <c r="X248" t="str">
        <f>IF(LEFT(W248,1)="A",'Messages d''erreur'!B$5,"")</f>
        <v/>
      </c>
      <c r="Y248">
        <f>VLOOKUP(A248,'CEcpas-&gt;NvCode'!A:C,3,FALSE)</f>
        <v>0</v>
      </c>
      <c r="Z248" t="str">
        <f>IF(IFERROR(SEARCH("-",A248,1),0) &gt; 0, IFERROR(VLOOKUP(A248,'mapping Commune'!A:I,9,FALSE),"ATTENTION mapping Inexistant"),"")</f>
        <v>211-06</v>
      </c>
      <c r="AA248" s="10" t="str">
        <f>IF(LEFT(Z248,2)="At",'Messages d''erreur'!B$6,"")</f>
        <v/>
      </c>
    </row>
    <row r="249" spans="1:27" ht="21" customHeight="1" x14ac:dyDescent="0.35">
      <c r="A249" s="138"/>
      <c r="B249" s="301" t="str">
        <f t="shared" si="6"/>
        <v/>
      </c>
      <c r="C249" s="25"/>
      <c r="D249" s="109" t="s">
        <v>5089</v>
      </c>
      <c r="G249" s="276"/>
      <c r="H249" s="34" t="str">
        <f>IF(IFERROR(SEARCH("-",A249,1),0) &gt; 0, IFERROR(VLOOKUP(F249,'Liste CG'!A:A,1,FALSE),"ATTENTION CG Inexistant"),"")</f>
        <v/>
      </c>
      <c r="U249" t="str">
        <f>IF(IFERROR(SEARCH("-",A249,1),0)&gt;0,IFERROR(VLOOKUP(B249,'CG-&gt; CE'!K:K,1,FALSE),"Attention voir onglet CG-&gt;CE"),"")</f>
        <v/>
      </c>
      <c r="V249" t="str">
        <f>IF(LEFT(U249,1)="A",'Messages d''erreur'!B$4,"")</f>
        <v/>
      </c>
      <c r="W249" t="str">
        <f>IF(IFERROR(VALUE(F249),0)&gt;0,IF(IFERROR(SEARCH("-",A249,1),0)&gt;0,IFERROR(VLOOKUP(F249,'Liste CG'!A:A,1,FALSE),"Attention erreur pas de CG")),"")</f>
        <v/>
      </c>
      <c r="X249" t="str">
        <f>IF(LEFT(W249,1)="A",'Messages d''erreur'!B$5,"")</f>
        <v/>
      </c>
      <c r="Y249" t="e">
        <f>VLOOKUP(A249,'CEcpas-&gt;NvCode'!A:C,3,FALSE)</f>
        <v>#N/A</v>
      </c>
      <c r="Z249" t="str">
        <f>IF(IFERROR(SEARCH("-",A249,1),0) &gt; 0, IFERROR(VLOOKUP(A249,'mapping Commune'!A:I,9,FALSE),"ATTENTION mapping Inexistant"),"")</f>
        <v/>
      </c>
      <c r="AA249" s="10" t="str">
        <f>IF(LEFT(Z249,2)="At",'Messages d''erreur'!B$6,"")</f>
        <v/>
      </c>
    </row>
    <row r="250" spans="1:27" ht="21" customHeight="1" x14ac:dyDescent="0.35">
      <c r="A250" s="139">
        <v>212</v>
      </c>
      <c r="B250" s="301" t="str">
        <f t="shared" si="6"/>
        <v>212212</v>
      </c>
      <c r="C250" s="26" t="s">
        <v>293</v>
      </c>
      <c r="D250" s="109" t="s">
        <v>5089</v>
      </c>
      <c r="G250" s="276"/>
      <c r="H250" s="34" t="str">
        <f>IF(IFERROR(SEARCH("-",A250,1),0) &gt; 0, IFERROR(VLOOKUP(F250,'Liste CG'!A:A,1,FALSE),"ATTENTION CG Inexistant"),"")</f>
        <v/>
      </c>
      <c r="U250" t="str">
        <f>IF(IFERROR(SEARCH("-",A250,1),0)&gt;0,IFERROR(VLOOKUP(B250,'CG-&gt; CE'!K:K,1,FALSE),"Attention voir onglet CG-&gt;CE"),"")</f>
        <v/>
      </c>
      <c r="V250" t="str">
        <f>IF(LEFT(U250,1)="A",'Messages d''erreur'!B$4,"")</f>
        <v/>
      </c>
      <c r="W250" t="str">
        <f>IF(IFERROR(VALUE(F250),0)&gt;0,IF(IFERROR(SEARCH("-",A250,1),0)&gt;0,IFERROR(VLOOKUP(F250,'Liste CG'!A:A,1,FALSE),"Attention erreur pas de CG")),"")</f>
        <v/>
      </c>
      <c r="X250" t="str">
        <f>IF(LEFT(W250,1)="A",'Messages d''erreur'!B$5,"")</f>
        <v/>
      </c>
      <c r="Y250" t="e">
        <f>VLOOKUP(A250,'CEcpas-&gt;NvCode'!A:C,3,FALSE)</f>
        <v>#N/A</v>
      </c>
      <c r="Z250" t="str">
        <f>IF(IFERROR(SEARCH("-",A250,1),0) &gt; 0, IFERROR(VLOOKUP(A250,'mapping Commune'!A:I,9,FALSE),"ATTENTION mapping Inexistant"),"")</f>
        <v/>
      </c>
      <c r="AA250" s="10" t="str">
        <f>IF(LEFT(Z250,2)="At",'Messages d''erreur'!B$6,"")</f>
        <v/>
      </c>
    </row>
    <row r="251" spans="1:27" ht="21" customHeight="1" x14ac:dyDescent="0.35">
      <c r="A251" s="138"/>
      <c r="B251" s="301" t="str">
        <f t="shared" si="6"/>
        <v/>
      </c>
      <c r="C251" s="25"/>
      <c r="D251" s="109" t="s">
        <v>5089</v>
      </c>
      <c r="G251" s="276"/>
      <c r="H251" s="34" t="str">
        <f>IF(IFERROR(SEARCH("-",A251,1),0) &gt; 0, IFERROR(VLOOKUP(F251,'Liste CG'!A:A,1,FALSE),"ATTENTION CG Inexistant"),"")</f>
        <v/>
      </c>
      <c r="U251" t="str">
        <f>IF(IFERROR(SEARCH("-",A251,1),0)&gt;0,IFERROR(VLOOKUP(B251,'CG-&gt; CE'!K:K,1,FALSE),"Attention voir onglet CG-&gt;CE"),"")</f>
        <v/>
      </c>
      <c r="V251" t="str">
        <f>IF(LEFT(U251,1)="A",'Messages d''erreur'!B$4,"")</f>
        <v/>
      </c>
      <c r="W251" t="str">
        <f>IF(IFERROR(VALUE(F251),0)&gt;0,IF(IFERROR(SEARCH("-",A251,1),0)&gt;0,IFERROR(VLOOKUP(F251,'Liste CG'!A:A,1,FALSE),"Attention erreur pas de CG")),"")</f>
        <v/>
      </c>
      <c r="X251" t="str">
        <f>IF(LEFT(W251,1)="A",'Messages d''erreur'!B$5,"")</f>
        <v/>
      </c>
      <c r="Y251" t="e">
        <f>VLOOKUP(A251,'CEcpas-&gt;NvCode'!A:C,3,FALSE)</f>
        <v>#N/A</v>
      </c>
      <c r="Z251" t="str">
        <f>IF(IFERROR(SEARCH("-",A251,1),0) &gt; 0, IFERROR(VLOOKUP(A251,'mapping Commune'!A:I,9,FALSE),"ATTENTION mapping Inexistant"),"")</f>
        <v/>
      </c>
      <c r="AA251" s="10" t="str">
        <f>IF(LEFT(Z251,2)="At",'Messages d''erreur'!B$6,"")</f>
        <v/>
      </c>
    </row>
    <row r="252" spans="1:27" ht="21" customHeight="1" x14ac:dyDescent="0.35">
      <c r="A252" s="31" t="s">
        <v>52</v>
      </c>
      <c r="B252" s="301" t="str">
        <f t="shared" si="6"/>
        <v>Codode</v>
      </c>
      <c r="C252" s="27" t="s">
        <v>53</v>
      </c>
      <c r="D252" s="32" t="s">
        <v>54</v>
      </c>
      <c r="E252" s="32" t="s">
        <v>55</v>
      </c>
      <c r="F252" s="280" t="s">
        <v>56</v>
      </c>
      <c r="G252" s="278" t="s">
        <v>57</v>
      </c>
      <c r="H252" s="34" t="str">
        <f>IF(IFERROR(SEARCH("-",A252,1),0) &gt; 0, IFERROR(VLOOKUP(F252,'Liste CG'!A:A,1,FALSE),"ATTENTION CG Inexistant"),"")</f>
        <v/>
      </c>
      <c r="U252" t="str">
        <f>IF(IFERROR(SEARCH("-",A252,1),0)&gt;0,IFERROR(VLOOKUP(B252,'CG-&gt; CE'!K:K,1,FALSE),"Attention voir onglet CG-&gt;CE"),"")</f>
        <v/>
      </c>
      <c r="V252" t="str">
        <f>IF(LEFT(U252,1)="A",'Messages d''erreur'!B$4,"")</f>
        <v/>
      </c>
      <c r="W252" t="str">
        <f>IF(IFERROR(VALUE(F252),0)&gt;0,IF(IFERROR(SEARCH("-",A252,1),0)&gt;0,IFERROR(VLOOKUP(F252,'Liste CG'!A:A,1,FALSE),"Attention erreur pas de CG")),"")</f>
        <v/>
      </c>
      <c r="X252" t="str">
        <f>IF(LEFT(W252,1)="A",'Messages d''erreur'!B$5,"")</f>
        <v/>
      </c>
      <c r="Y252" t="e">
        <f>VLOOKUP(A252,'CEcpas-&gt;NvCode'!A:C,3,FALSE)</f>
        <v>#N/A</v>
      </c>
      <c r="Z252" t="str">
        <f>IF(IFERROR(SEARCH("-",A252,1),0) &gt; 0, IFERROR(VLOOKUP(A252,'mapping Commune'!A:I,9,FALSE),"ATTENTION mapping Inexistant"),"")</f>
        <v/>
      </c>
      <c r="AA252" s="10" t="str">
        <f>IF(LEFT(Z252,2)="At",'Messages d''erreur'!B$6,"")</f>
        <v/>
      </c>
    </row>
    <row r="253" spans="1:27" ht="21" customHeight="1" x14ac:dyDescent="0.35">
      <c r="A253" s="136" t="s">
        <v>294</v>
      </c>
      <c r="B253" s="301" t="str">
        <f t="shared" si="6"/>
        <v>212-01</v>
      </c>
      <c r="C253" s="24" t="s">
        <v>295</v>
      </c>
      <c r="D253" s="110" t="s">
        <v>61</v>
      </c>
      <c r="E253" s="110" t="s">
        <v>60</v>
      </c>
      <c r="F253" s="309">
        <v>65144</v>
      </c>
      <c r="G253" s="279">
        <v>73</v>
      </c>
      <c r="H253" s="34">
        <f>IF(IFERROR(SEARCH("-",A253,1),0) &gt; 0, IFERROR(VLOOKUP(F253,'Liste CG'!A:A,1,FALSE),"ATTENTION CG Inexistant"),"")</f>
        <v>65144</v>
      </c>
      <c r="U253" t="str">
        <f>IF(IFERROR(SEARCH("-",A253,1),0)&gt;0,IFERROR(VLOOKUP(B253,'CG-&gt; CE'!K:K,1,FALSE),"Attention voir onglet CG-&gt;CE"),"")</f>
        <v>212-01</v>
      </c>
      <c r="V253" t="str">
        <f>IF(LEFT(U253,1)="A",'Messages d''erreur'!B$4,"")</f>
        <v/>
      </c>
      <c r="W253">
        <f>IF(IFERROR(VALUE(F253),0)&gt;0,IF(IFERROR(SEARCH("-",A253,1),0)&gt;0,IFERROR(VLOOKUP(F253,'Liste CG'!A:A,1,FALSE),"Attention erreur pas de CG")),"")</f>
        <v>65144</v>
      </c>
      <c r="X253" t="str">
        <f>IF(LEFT(W253,1)="A",'Messages d''erreur'!B$5,"")</f>
        <v/>
      </c>
      <c r="Y253" t="str">
        <f>VLOOKUP(A253,'CEcpas-&gt;NvCode'!A:C,3,FALSE)</f>
        <v>21200/01</v>
      </c>
      <c r="Z253" t="str">
        <f>IF(IFERROR(SEARCH("-",A253,1),0) &gt; 0, IFERROR(VLOOKUP(A253,'mapping Commune'!A:I,9,FALSE),"ATTENTION mapping Inexistant"),"")</f>
        <v>212-01</v>
      </c>
      <c r="AA253" s="10" t="str">
        <f>IF(LEFT(Z253,2)="At",'Messages d''erreur'!B$6,"")</f>
        <v/>
      </c>
    </row>
    <row r="254" spans="1:27" ht="21" customHeight="1" x14ac:dyDescent="0.35">
      <c r="A254" s="138"/>
      <c r="B254" s="301" t="str">
        <f t="shared" si="6"/>
        <v/>
      </c>
      <c r="C254" s="25"/>
      <c r="D254" s="109" t="s">
        <v>5089</v>
      </c>
      <c r="G254" s="276"/>
      <c r="H254" s="34" t="str">
        <f>IF(IFERROR(SEARCH("-",A254,1),0) &gt; 0, IFERROR(VLOOKUP(F254,'Liste CG'!A:A,1,FALSE),"ATTENTION CG Inexistant"),"")</f>
        <v/>
      </c>
      <c r="U254" t="str">
        <f>IF(IFERROR(SEARCH("-",A254,1),0)&gt;0,IFERROR(VLOOKUP(B254,'CG-&gt; CE'!K:K,1,FALSE),"Attention voir onglet CG-&gt;CE"),"")</f>
        <v/>
      </c>
      <c r="V254" t="str">
        <f>IF(LEFT(U254,1)="A",'Messages d''erreur'!B$4,"")</f>
        <v/>
      </c>
      <c r="W254" t="str">
        <f>IF(IFERROR(VALUE(F254),0)&gt;0,IF(IFERROR(SEARCH("-",A254,1),0)&gt;0,IFERROR(VLOOKUP(F254,'Liste CG'!A:A,1,FALSE),"Attention erreur pas de CG")),"")</f>
        <v/>
      </c>
      <c r="X254" t="str">
        <f>IF(LEFT(W254,1)="A",'Messages d''erreur'!B$5,"")</f>
        <v/>
      </c>
      <c r="Y254" t="e">
        <f>VLOOKUP(A254,'CEcpas-&gt;NvCode'!A:C,3,FALSE)</f>
        <v>#N/A</v>
      </c>
      <c r="Z254" t="str">
        <f>IF(IFERROR(SEARCH("-",A254,1),0) &gt; 0, IFERROR(VLOOKUP(A254,'mapping Commune'!A:I,9,FALSE),"ATTENTION mapping Inexistant"),"")</f>
        <v/>
      </c>
      <c r="AA254" s="10" t="str">
        <f>IF(LEFT(Z254,2)="At",'Messages d''erreur'!B$6,"")</f>
        <v/>
      </c>
    </row>
    <row r="255" spans="1:27" ht="21" customHeight="1" x14ac:dyDescent="0.35">
      <c r="A255" s="139">
        <v>213</v>
      </c>
      <c r="B255" s="301" t="str">
        <f t="shared" si="6"/>
        <v>213213</v>
      </c>
      <c r="C255" s="26" t="s">
        <v>296</v>
      </c>
      <c r="D255" s="109" t="s">
        <v>5089</v>
      </c>
      <c r="G255" s="276"/>
      <c r="H255" s="34" t="str">
        <f>IF(IFERROR(SEARCH("-",A255,1),0) &gt; 0, IFERROR(VLOOKUP(F255,'Liste CG'!A:A,1,FALSE),"ATTENTION CG Inexistant"),"")</f>
        <v/>
      </c>
      <c r="U255" t="str">
        <f>IF(IFERROR(SEARCH("-",A255,1),0)&gt;0,IFERROR(VLOOKUP(B255,'CG-&gt; CE'!K:K,1,FALSE),"Attention voir onglet CG-&gt;CE"),"")</f>
        <v/>
      </c>
      <c r="V255" t="str">
        <f>IF(LEFT(U255,1)="A",'Messages d''erreur'!B$4,"")</f>
        <v/>
      </c>
      <c r="W255" t="str">
        <f>IF(IFERROR(VALUE(F255),0)&gt;0,IF(IFERROR(SEARCH("-",A255,1),0)&gt;0,IFERROR(VLOOKUP(F255,'Liste CG'!A:A,1,FALSE),"Attention erreur pas de CG")),"")</f>
        <v/>
      </c>
      <c r="X255" t="str">
        <f>IF(LEFT(W255,1)="A",'Messages d''erreur'!B$5,"")</f>
        <v/>
      </c>
      <c r="Y255" t="e">
        <f>VLOOKUP(A255,'CEcpas-&gt;NvCode'!A:C,3,FALSE)</f>
        <v>#N/A</v>
      </c>
      <c r="Z255" t="str">
        <f>IF(IFERROR(SEARCH("-",A255,1),0) &gt; 0, IFERROR(VLOOKUP(A255,'mapping Commune'!A:I,9,FALSE),"ATTENTION mapping Inexistant"),"")</f>
        <v/>
      </c>
      <c r="AA255" s="10" t="str">
        <f>IF(LEFT(Z255,2)="At",'Messages d''erreur'!B$6,"")</f>
        <v/>
      </c>
    </row>
    <row r="256" spans="1:27" ht="21" customHeight="1" x14ac:dyDescent="0.35">
      <c r="A256" s="138"/>
      <c r="B256" s="301" t="str">
        <f t="shared" si="6"/>
        <v/>
      </c>
      <c r="C256" s="25"/>
      <c r="D256" s="109" t="s">
        <v>5089</v>
      </c>
      <c r="G256" s="276"/>
      <c r="H256" s="34" t="str">
        <f>IF(IFERROR(SEARCH("-",A256,1),0) &gt; 0, IFERROR(VLOOKUP(F256,'Liste CG'!A:A,1,FALSE),"ATTENTION CG Inexistant"),"")</f>
        <v/>
      </c>
      <c r="U256" t="str">
        <f>IF(IFERROR(SEARCH("-",A256,1),0)&gt;0,IFERROR(VLOOKUP(B256,'CG-&gt; CE'!K:K,1,FALSE),"Attention voir onglet CG-&gt;CE"),"")</f>
        <v/>
      </c>
      <c r="V256" t="str">
        <f>IF(LEFT(U256,1)="A",'Messages d''erreur'!B$4,"")</f>
        <v/>
      </c>
      <c r="W256" t="str">
        <f>IF(IFERROR(VALUE(F256),0)&gt;0,IF(IFERROR(SEARCH("-",A256,1),0)&gt;0,IFERROR(VLOOKUP(F256,'Liste CG'!A:A,1,FALSE),"Attention erreur pas de CG")),"")</f>
        <v/>
      </c>
      <c r="X256" t="str">
        <f>IF(LEFT(W256,1)="A",'Messages d''erreur'!B$5,"")</f>
        <v/>
      </c>
      <c r="Y256" t="e">
        <f>VLOOKUP(A256,'CEcpas-&gt;NvCode'!A:C,3,FALSE)</f>
        <v>#N/A</v>
      </c>
      <c r="Z256" t="str">
        <f>IF(IFERROR(SEARCH("-",A256,1),0) &gt; 0, IFERROR(VLOOKUP(A256,'mapping Commune'!A:I,9,FALSE),"ATTENTION mapping Inexistant"),"")</f>
        <v/>
      </c>
      <c r="AA256" s="10" t="str">
        <f>IF(LEFT(Z256,2)="At",'Messages d''erreur'!B$6,"")</f>
        <v/>
      </c>
    </row>
    <row r="257" spans="1:27" ht="21" customHeight="1" x14ac:dyDescent="0.35">
      <c r="A257" s="31" t="s">
        <v>52</v>
      </c>
      <c r="B257" s="301" t="str">
        <f t="shared" si="6"/>
        <v>Codode</v>
      </c>
      <c r="C257" s="27" t="s">
        <v>53</v>
      </c>
      <c r="D257" s="32" t="s">
        <v>54</v>
      </c>
      <c r="E257" s="32" t="s">
        <v>55</v>
      </c>
      <c r="F257" s="280" t="s">
        <v>56</v>
      </c>
      <c r="G257" s="278" t="s">
        <v>57</v>
      </c>
      <c r="H257" s="34" t="str">
        <f>IF(IFERROR(SEARCH("-",A257,1),0) &gt; 0, IFERROR(VLOOKUP(F257,'Liste CG'!A:A,1,FALSE),"ATTENTION CG Inexistant"),"")</f>
        <v/>
      </c>
      <c r="U257" t="str">
        <f>IF(IFERROR(SEARCH("-",A257,1),0)&gt;0,IFERROR(VLOOKUP(B257,'CG-&gt; CE'!K:K,1,FALSE),"Attention voir onglet CG-&gt;CE"),"")</f>
        <v/>
      </c>
      <c r="V257" t="str">
        <f>IF(LEFT(U257,1)="A",'Messages d''erreur'!B$4,"")</f>
        <v/>
      </c>
      <c r="W257" t="str">
        <f>IF(IFERROR(VALUE(F257),0)&gt;0,IF(IFERROR(SEARCH("-",A257,1),0)&gt;0,IFERROR(VLOOKUP(F257,'Liste CG'!A:A,1,FALSE),"Attention erreur pas de CG")),"")</f>
        <v/>
      </c>
      <c r="X257" t="str">
        <f>IF(LEFT(W257,1)="A",'Messages d''erreur'!B$5,"")</f>
        <v/>
      </c>
      <c r="Y257" t="e">
        <f>VLOOKUP(A257,'CEcpas-&gt;NvCode'!A:C,3,FALSE)</f>
        <v>#N/A</v>
      </c>
      <c r="Z257" t="str">
        <f>IF(IFERROR(SEARCH("-",A257,1),0) &gt; 0, IFERROR(VLOOKUP(A257,'mapping Commune'!A:I,9,FALSE),"ATTENTION mapping Inexistant"),"")</f>
        <v/>
      </c>
      <c r="AA257" s="10" t="str">
        <f>IF(LEFT(Z257,2)="At",'Messages d''erreur'!B$6,"")</f>
        <v/>
      </c>
    </row>
    <row r="258" spans="1:27" ht="21" customHeight="1" x14ac:dyDescent="0.35">
      <c r="A258" s="136" t="s">
        <v>297</v>
      </c>
      <c r="B258" s="301" t="str">
        <f t="shared" si="6"/>
        <v>213-01</v>
      </c>
      <c r="C258" s="24" t="s">
        <v>298</v>
      </c>
      <c r="D258" s="110" t="s">
        <v>61</v>
      </c>
      <c r="E258" s="110" t="s">
        <v>60</v>
      </c>
      <c r="F258" s="309">
        <v>65214</v>
      </c>
      <c r="G258" s="279">
        <v>73</v>
      </c>
      <c r="H258" s="34">
        <f>IF(IFERROR(SEARCH("-",A258,1),0) &gt; 0, IFERROR(VLOOKUP(F258,'Liste CG'!A:A,1,FALSE),"ATTENTION CG Inexistant"),"")</f>
        <v>65214</v>
      </c>
      <c r="U258" t="str">
        <f>IF(IFERROR(SEARCH("-",A258,1),0)&gt;0,IFERROR(VLOOKUP(B258,'CG-&gt; CE'!K:K,1,FALSE),"Attention voir onglet CG-&gt;CE"),"")</f>
        <v>213-01</v>
      </c>
      <c r="V258" t="str">
        <f>IF(LEFT(U258,1)="A",'Messages d''erreur'!B$4,"")</f>
        <v/>
      </c>
      <c r="W258">
        <f>IF(IFERROR(VALUE(F258),0)&gt;0,IF(IFERROR(SEARCH("-",A258,1),0)&gt;0,IFERROR(VLOOKUP(F258,'Liste CG'!A:A,1,FALSE),"Attention erreur pas de CG")),"")</f>
        <v>65214</v>
      </c>
      <c r="X258" t="str">
        <f>IF(LEFT(W258,1)="A",'Messages d''erreur'!B$5,"")</f>
        <v/>
      </c>
      <c r="Y258">
        <f>VLOOKUP(A258,'CEcpas-&gt;NvCode'!A:C,3,FALSE)</f>
        <v>0</v>
      </c>
      <c r="Z258" t="str">
        <f>IF(IFERROR(SEARCH("-",A258,1),0) &gt; 0, IFERROR(VLOOKUP(A258,'mapping Commune'!A:I,9,FALSE),"ATTENTION mapping Inexistant"),"")</f>
        <v>213-01</v>
      </c>
      <c r="AA258" s="10" t="str">
        <f>IF(LEFT(Z258,2)="At",'Messages d''erreur'!B$6,"")</f>
        <v/>
      </c>
    </row>
    <row r="259" spans="1:27" ht="21" customHeight="1" x14ac:dyDescent="0.35">
      <c r="A259" s="138"/>
      <c r="B259" s="301" t="str">
        <f t="shared" si="6"/>
        <v/>
      </c>
      <c r="C259" s="25"/>
      <c r="D259" s="109" t="s">
        <v>5089</v>
      </c>
      <c r="G259" s="276"/>
      <c r="H259" s="34" t="str">
        <f>IF(IFERROR(SEARCH("-",A259,1),0) &gt; 0, IFERROR(VLOOKUP(F259,'Liste CG'!A:A,1,FALSE),"ATTENTION CG Inexistant"),"")</f>
        <v/>
      </c>
      <c r="U259" t="str">
        <f>IF(IFERROR(SEARCH("-",A259,1),0)&gt;0,IFERROR(VLOOKUP(B259,'CG-&gt; CE'!K:K,1,FALSE),"Attention voir onglet CG-&gt;CE"),"")</f>
        <v/>
      </c>
      <c r="V259" t="str">
        <f>IF(LEFT(U259,1)="A",'Messages d''erreur'!B$4,"")</f>
        <v/>
      </c>
      <c r="W259" t="str">
        <f>IF(IFERROR(VALUE(F259),0)&gt;0,IF(IFERROR(SEARCH("-",A259,1),0)&gt;0,IFERROR(VLOOKUP(F259,'Liste CG'!A:A,1,FALSE),"Attention erreur pas de CG")),"")</f>
        <v/>
      </c>
      <c r="X259" t="str">
        <f>IF(LEFT(W259,1)="A",'Messages d''erreur'!B$5,"")</f>
        <v/>
      </c>
      <c r="Y259" t="e">
        <f>VLOOKUP(A259,'CEcpas-&gt;NvCode'!A:C,3,FALSE)</f>
        <v>#N/A</v>
      </c>
      <c r="Z259" t="str">
        <f>IF(IFERROR(SEARCH("-",A259,1),0) &gt; 0, IFERROR(VLOOKUP(A259,'mapping Commune'!A:I,9,FALSE),"ATTENTION mapping Inexistant"),"")</f>
        <v/>
      </c>
      <c r="AA259" s="10" t="str">
        <f>IF(LEFT(Z259,2)="At",'Messages d''erreur'!B$6,"")</f>
        <v/>
      </c>
    </row>
    <row r="260" spans="1:27" ht="21" customHeight="1" x14ac:dyDescent="0.35">
      <c r="A260" s="139">
        <v>214</v>
      </c>
      <c r="B260" s="301" t="str">
        <f t="shared" si="6"/>
        <v>214214</v>
      </c>
      <c r="C260" s="26" t="s">
        <v>299</v>
      </c>
      <c r="D260" s="109" t="s">
        <v>5089</v>
      </c>
      <c r="G260" s="276"/>
      <c r="H260" s="34" t="str">
        <f>IF(IFERROR(SEARCH("-",A260,1),0) &gt; 0, IFERROR(VLOOKUP(F260,'Liste CG'!A:A,1,FALSE),"ATTENTION CG Inexistant"),"")</f>
        <v/>
      </c>
      <c r="U260" t="str">
        <f>IF(IFERROR(SEARCH("-",A260,1),0)&gt;0,IFERROR(VLOOKUP(B260,'CG-&gt; CE'!K:K,1,FALSE),"Attention voir onglet CG-&gt;CE"),"")</f>
        <v/>
      </c>
      <c r="V260" t="str">
        <f>IF(LEFT(U260,1)="A",'Messages d''erreur'!B$4,"")</f>
        <v/>
      </c>
      <c r="W260" t="str">
        <f>IF(IFERROR(VALUE(F260),0)&gt;0,IF(IFERROR(SEARCH("-",A260,1),0)&gt;0,IFERROR(VLOOKUP(F260,'Liste CG'!A:A,1,FALSE),"Attention erreur pas de CG")),"")</f>
        <v/>
      </c>
      <c r="X260" t="str">
        <f>IF(LEFT(W260,1)="A",'Messages d''erreur'!B$5,"")</f>
        <v/>
      </c>
      <c r="Y260" t="e">
        <f>VLOOKUP(A260,'CEcpas-&gt;NvCode'!A:C,3,FALSE)</f>
        <v>#N/A</v>
      </c>
      <c r="Z260" t="str">
        <f>IF(IFERROR(SEARCH("-",A260,1),0) &gt; 0, IFERROR(VLOOKUP(A260,'mapping Commune'!A:I,9,FALSE),"ATTENTION mapping Inexistant"),"")</f>
        <v/>
      </c>
      <c r="AA260" s="10" t="str">
        <f>IF(LEFT(Z260,2)="At",'Messages d''erreur'!B$6,"")</f>
        <v/>
      </c>
    </row>
    <row r="261" spans="1:27" ht="21" customHeight="1" x14ac:dyDescent="0.35">
      <c r="A261" s="138"/>
      <c r="B261" s="301" t="str">
        <f t="shared" si="6"/>
        <v/>
      </c>
      <c r="C261" s="25"/>
      <c r="D261" s="109" t="s">
        <v>5089</v>
      </c>
      <c r="G261" s="276"/>
      <c r="H261" s="34" t="str">
        <f>IF(IFERROR(SEARCH("-",A261,1),0) &gt; 0, IFERROR(VLOOKUP(F261,'Liste CG'!A:A,1,FALSE),"ATTENTION CG Inexistant"),"")</f>
        <v/>
      </c>
      <c r="U261" t="str">
        <f>IF(IFERROR(SEARCH("-",A261,1),0)&gt;0,IFERROR(VLOOKUP(B261,'CG-&gt; CE'!K:K,1,FALSE),"Attention voir onglet CG-&gt;CE"),"")</f>
        <v/>
      </c>
      <c r="V261" t="str">
        <f>IF(LEFT(U261,1)="A",'Messages d''erreur'!B$4,"")</f>
        <v/>
      </c>
      <c r="W261" t="str">
        <f>IF(IFERROR(VALUE(F261),0)&gt;0,IF(IFERROR(SEARCH("-",A261,1),0)&gt;0,IFERROR(VLOOKUP(F261,'Liste CG'!A:A,1,FALSE),"Attention erreur pas de CG")),"")</f>
        <v/>
      </c>
      <c r="X261" t="str">
        <f>IF(LEFT(W261,1)="A",'Messages d''erreur'!B$5,"")</f>
        <v/>
      </c>
      <c r="Y261" t="e">
        <f>VLOOKUP(A261,'CEcpas-&gt;NvCode'!A:C,3,FALSE)</f>
        <v>#N/A</v>
      </c>
      <c r="Z261" t="str">
        <f>IF(IFERROR(SEARCH("-",A261,1),0) &gt; 0, IFERROR(VLOOKUP(A261,'mapping Commune'!A:I,9,FALSE),"ATTENTION mapping Inexistant"),"")</f>
        <v/>
      </c>
      <c r="AA261" s="10" t="str">
        <f>IF(LEFT(Z261,2)="At",'Messages d''erreur'!B$6,"")</f>
        <v/>
      </c>
    </row>
    <row r="262" spans="1:27" ht="21" customHeight="1" x14ac:dyDescent="0.35">
      <c r="A262" s="31" t="s">
        <v>52</v>
      </c>
      <c r="B262" s="301" t="str">
        <f t="shared" si="6"/>
        <v>Codode</v>
      </c>
      <c r="C262" s="27" t="s">
        <v>53</v>
      </c>
      <c r="D262" s="32" t="s">
        <v>54</v>
      </c>
      <c r="E262" s="32" t="s">
        <v>55</v>
      </c>
      <c r="F262" s="280" t="s">
        <v>56</v>
      </c>
      <c r="G262" s="278" t="s">
        <v>57</v>
      </c>
      <c r="H262" s="34" t="str">
        <f>IF(IFERROR(SEARCH("-",A262,1),0) &gt; 0, IFERROR(VLOOKUP(F262,'Liste CG'!A:A,1,FALSE),"ATTENTION CG Inexistant"),"")</f>
        <v/>
      </c>
      <c r="U262" t="str">
        <f>IF(IFERROR(SEARCH("-",A262,1),0)&gt;0,IFERROR(VLOOKUP(B262,'CG-&gt; CE'!K:K,1,FALSE),"Attention voir onglet CG-&gt;CE"),"")</f>
        <v/>
      </c>
      <c r="V262" t="str">
        <f>IF(LEFT(U262,1)="A",'Messages d''erreur'!B$4,"")</f>
        <v/>
      </c>
      <c r="W262" t="str">
        <f>IF(IFERROR(VALUE(F262),0)&gt;0,IF(IFERROR(SEARCH("-",A262,1),0)&gt;0,IFERROR(VLOOKUP(F262,'Liste CG'!A:A,1,FALSE),"Attention erreur pas de CG")),"")</f>
        <v/>
      </c>
      <c r="X262" t="str">
        <f>IF(LEFT(W262,1)="A",'Messages d''erreur'!B$5,"")</f>
        <v/>
      </c>
      <c r="Y262" t="e">
        <f>VLOOKUP(A262,'CEcpas-&gt;NvCode'!A:C,3,FALSE)</f>
        <v>#N/A</v>
      </c>
      <c r="Z262" t="str">
        <f>IF(IFERROR(SEARCH("-",A262,1),0) &gt; 0, IFERROR(VLOOKUP(A262,'mapping Commune'!A:I,9,FALSE),"ATTENTION mapping Inexistant"),"")</f>
        <v/>
      </c>
      <c r="AA262" s="10" t="str">
        <f>IF(LEFT(Z262,2)="At",'Messages d''erreur'!B$6,"")</f>
        <v/>
      </c>
    </row>
    <row r="263" spans="1:27" ht="21" customHeight="1" x14ac:dyDescent="0.35">
      <c r="A263" s="136" t="s">
        <v>300</v>
      </c>
      <c r="B263" s="301" t="str">
        <f t="shared" si="6"/>
        <v>214-01</v>
      </c>
      <c r="C263" s="24" t="s">
        <v>301</v>
      </c>
      <c r="D263" s="110" t="s">
        <v>61</v>
      </c>
      <c r="E263" s="110" t="s">
        <v>60</v>
      </c>
      <c r="F263" s="309">
        <v>65728</v>
      </c>
      <c r="G263" s="279">
        <v>73</v>
      </c>
      <c r="H263" s="34">
        <f>IF(IFERROR(SEARCH("-",A263,1),0) &gt; 0, IFERROR(VLOOKUP(F263,'Liste CG'!A:A,1,FALSE),"ATTENTION CG Inexistant"),"")</f>
        <v>65728</v>
      </c>
      <c r="U263" t="str">
        <f>IF(IFERROR(SEARCH("-",A263,1),0)&gt;0,IFERROR(VLOOKUP(B263,'CG-&gt; CE'!K:K,1,FALSE),"Attention voir onglet CG-&gt;CE"),"")</f>
        <v>214-01</v>
      </c>
      <c r="V263" t="str">
        <f>IF(LEFT(U263,1)="A",'Messages d''erreur'!B$4,"")</f>
        <v/>
      </c>
      <c r="W263">
        <f>IF(IFERROR(VALUE(F263),0)&gt;0,IF(IFERROR(SEARCH("-",A263,1),0)&gt;0,IFERROR(VLOOKUP(F263,'Liste CG'!A:A,1,FALSE),"Attention erreur pas de CG")),"")</f>
        <v>65728</v>
      </c>
      <c r="X263" t="str">
        <f>IF(LEFT(W263,1)="A",'Messages d''erreur'!B$5,"")</f>
        <v/>
      </c>
      <c r="Y263">
        <f>VLOOKUP(A263,'CEcpas-&gt;NvCode'!A:C,3,FALSE)</f>
        <v>0</v>
      </c>
      <c r="Z263" t="str">
        <f>IF(IFERROR(SEARCH("-",A263,1),0) &gt; 0, IFERROR(VLOOKUP(A263,'mapping Commune'!A:I,9,FALSE),"ATTENTION mapping Inexistant"),"")</f>
        <v>214-01</v>
      </c>
      <c r="AA263" s="10" t="str">
        <f>IF(LEFT(Z263,2)="At",'Messages d''erreur'!B$6,"")</f>
        <v/>
      </c>
    </row>
    <row r="264" spans="1:27" ht="21" customHeight="1" x14ac:dyDescent="0.35">
      <c r="A264" s="138"/>
      <c r="B264" s="301" t="str">
        <f t="shared" si="6"/>
        <v/>
      </c>
      <c r="C264" s="25"/>
      <c r="D264" s="109" t="s">
        <v>5089</v>
      </c>
      <c r="G264" s="276"/>
      <c r="H264" s="34" t="str">
        <f>IF(IFERROR(SEARCH("-",A264,1),0) &gt; 0, IFERROR(VLOOKUP(F264,'Liste CG'!A:A,1,FALSE),"ATTENTION CG Inexistant"),"")</f>
        <v/>
      </c>
      <c r="U264" t="str">
        <f>IF(IFERROR(SEARCH("-",A264,1),0)&gt;0,IFERROR(VLOOKUP(B264,'CG-&gt; CE'!K:K,1,FALSE),"Attention voir onglet CG-&gt;CE"),"")</f>
        <v/>
      </c>
      <c r="V264" t="str">
        <f>IF(LEFT(U264,1)="A",'Messages d''erreur'!B$4,"")</f>
        <v/>
      </c>
      <c r="W264" t="str">
        <f>IF(IFERROR(VALUE(F264),0)&gt;0,IF(IFERROR(SEARCH("-",A264,1),0)&gt;0,IFERROR(VLOOKUP(F264,'Liste CG'!A:A,1,FALSE),"Attention erreur pas de CG")),"")</f>
        <v/>
      </c>
      <c r="X264" t="str">
        <f>IF(LEFT(W264,1)="A",'Messages d''erreur'!B$5,"")</f>
        <v/>
      </c>
      <c r="Y264" t="e">
        <f>VLOOKUP(A264,'CEcpas-&gt;NvCode'!A:C,3,FALSE)</f>
        <v>#N/A</v>
      </c>
      <c r="Z264" t="str">
        <f>IF(IFERROR(SEARCH("-",A264,1),0) &gt; 0, IFERROR(VLOOKUP(A264,'mapping Commune'!A:I,9,FALSE),"ATTENTION mapping Inexistant"),"")</f>
        <v/>
      </c>
      <c r="AA264" s="10" t="str">
        <f>IF(LEFT(Z264,2)="At",'Messages d''erreur'!B$6,"")</f>
        <v/>
      </c>
    </row>
    <row r="265" spans="1:27" ht="21" customHeight="1" x14ac:dyDescent="0.35">
      <c r="A265" s="139">
        <v>215</v>
      </c>
      <c r="B265" s="301" t="str">
        <f t="shared" si="6"/>
        <v>215215</v>
      </c>
      <c r="C265" s="26" t="s">
        <v>302</v>
      </c>
      <c r="D265" s="109" t="s">
        <v>5089</v>
      </c>
      <c r="G265" s="276"/>
      <c r="H265" s="34" t="str">
        <f>IF(IFERROR(SEARCH("-",A265,1),0) &gt; 0, IFERROR(VLOOKUP(F265,'Liste CG'!A:A,1,FALSE),"ATTENTION CG Inexistant"),"")</f>
        <v/>
      </c>
      <c r="U265" t="str">
        <f>IF(IFERROR(SEARCH("-",A265,1),0)&gt;0,IFERROR(VLOOKUP(B265,'CG-&gt; CE'!K:K,1,FALSE),"Attention voir onglet CG-&gt;CE"),"")</f>
        <v/>
      </c>
      <c r="V265" t="str">
        <f>IF(LEFT(U265,1)="A",'Messages d''erreur'!B$4,"")</f>
        <v/>
      </c>
      <c r="W265" t="str">
        <f>IF(IFERROR(VALUE(F265),0)&gt;0,IF(IFERROR(SEARCH("-",A265,1),0)&gt;0,IFERROR(VLOOKUP(F265,'Liste CG'!A:A,1,FALSE),"Attention erreur pas de CG")),"")</f>
        <v/>
      </c>
      <c r="X265" t="str">
        <f>IF(LEFT(W265,1)="A",'Messages d''erreur'!B$5,"")</f>
        <v/>
      </c>
      <c r="Y265" t="e">
        <f>VLOOKUP(A265,'CEcpas-&gt;NvCode'!A:C,3,FALSE)</f>
        <v>#N/A</v>
      </c>
      <c r="Z265" t="str">
        <f>IF(IFERROR(SEARCH("-",A265,1),0) &gt; 0, IFERROR(VLOOKUP(A265,'mapping Commune'!A:I,9,FALSE),"ATTENTION mapping Inexistant"),"")</f>
        <v/>
      </c>
      <c r="AA265" s="10" t="str">
        <f>IF(LEFT(Z265,2)="At",'Messages d''erreur'!B$6,"")</f>
        <v/>
      </c>
    </row>
    <row r="266" spans="1:27" ht="21" customHeight="1" x14ac:dyDescent="0.35">
      <c r="A266" s="138"/>
      <c r="B266" s="301" t="str">
        <f t="shared" si="6"/>
        <v/>
      </c>
      <c r="C266" s="25"/>
      <c r="D266" s="109" t="s">
        <v>5089</v>
      </c>
      <c r="G266" s="276"/>
      <c r="H266" s="34" t="str">
        <f>IF(IFERROR(SEARCH("-",A266,1),0) &gt; 0, IFERROR(VLOOKUP(F266,'Liste CG'!A:A,1,FALSE),"ATTENTION CG Inexistant"),"")</f>
        <v/>
      </c>
      <c r="U266" t="str">
        <f>IF(IFERROR(SEARCH("-",A266,1),0)&gt;0,IFERROR(VLOOKUP(B266,'CG-&gt; CE'!K:K,1,FALSE),"Attention voir onglet CG-&gt;CE"),"")</f>
        <v/>
      </c>
      <c r="V266" t="str">
        <f>IF(LEFT(U266,1)="A",'Messages d''erreur'!B$4,"")</f>
        <v/>
      </c>
      <c r="W266" t="str">
        <f>IF(IFERROR(VALUE(F266),0)&gt;0,IF(IFERROR(SEARCH("-",A266,1),0)&gt;0,IFERROR(VLOOKUP(F266,'Liste CG'!A:A,1,FALSE),"Attention erreur pas de CG")),"")</f>
        <v/>
      </c>
      <c r="X266" t="str">
        <f>IF(LEFT(W266,1)="A",'Messages d''erreur'!B$5,"")</f>
        <v/>
      </c>
      <c r="Y266" t="e">
        <f>VLOOKUP(A266,'CEcpas-&gt;NvCode'!A:C,3,FALSE)</f>
        <v>#N/A</v>
      </c>
      <c r="Z266" t="str">
        <f>IF(IFERROR(SEARCH("-",A266,1),0) &gt; 0, IFERROR(VLOOKUP(A266,'mapping Commune'!A:I,9,FALSE),"ATTENTION mapping Inexistant"),"")</f>
        <v/>
      </c>
      <c r="AA266" s="10" t="str">
        <f>IF(LEFT(Z266,2)="At",'Messages d''erreur'!B$6,"")</f>
        <v/>
      </c>
    </row>
    <row r="267" spans="1:27" ht="21" customHeight="1" x14ac:dyDescent="0.35">
      <c r="A267" s="31" t="s">
        <v>52</v>
      </c>
      <c r="B267" s="301" t="str">
        <f t="shared" si="6"/>
        <v>Codode</v>
      </c>
      <c r="C267" s="27" t="s">
        <v>53</v>
      </c>
      <c r="D267" s="32" t="s">
        <v>54</v>
      </c>
      <c r="E267" s="32" t="s">
        <v>55</v>
      </c>
      <c r="F267" s="280" t="s">
        <v>56</v>
      </c>
      <c r="G267" s="278" t="s">
        <v>57</v>
      </c>
      <c r="H267" s="34" t="str">
        <f>IF(IFERROR(SEARCH("-",A267,1),0) &gt; 0, IFERROR(VLOOKUP(F267,'Liste CG'!A:A,1,FALSE),"ATTENTION CG Inexistant"),"")</f>
        <v/>
      </c>
      <c r="U267" t="str">
        <f>IF(IFERROR(SEARCH("-",A267,1),0)&gt;0,IFERROR(VLOOKUP(B267,'CG-&gt; CE'!K:K,1,FALSE),"Attention voir onglet CG-&gt;CE"),"")</f>
        <v/>
      </c>
      <c r="V267" t="str">
        <f>IF(LEFT(U267,1)="A",'Messages d''erreur'!B$4,"")</f>
        <v/>
      </c>
      <c r="W267" t="str">
        <f>IF(IFERROR(VALUE(F267),0)&gt;0,IF(IFERROR(SEARCH("-",A267,1),0)&gt;0,IFERROR(VLOOKUP(F267,'Liste CG'!A:A,1,FALSE),"Attention erreur pas de CG")),"")</f>
        <v/>
      </c>
      <c r="X267" t="str">
        <f>IF(LEFT(W267,1)="A",'Messages d''erreur'!B$5,"")</f>
        <v/>
      </c>
      <c r="Y267" t="e">
        <f>VLOOKUP(A267,'CEcpas-&gt;NvCode'!A:C,3,FALSE)</f>
        <v>#N/A</v>
      </c>
      <c r="Z267" t="str">
        <f>IF(IFERROR(SEARCH("-",A267,1),0) &gt; 0, IFERROR(VLOOKUP(A267,'mapping Commune'!A:I,9,FALSE),"ATTENTION mapping Inexistant"),"")</f>
        <v/>
      </c>
      <c r="AA267" s="10" t="str">
        <f>IF(LEFT(Z267,2)="At",'Messages d''erreur'!B$6,"")</f>
        <v/>
      </c>
    </row>
    <row r="268" spans="1:27" ht="21" customHeight="1" x14ac:dyDescent="0.35">
      <c r="A268" s="136" t="s">
        <v>303</v>
      </c>
      <c r="B268" s="301" t="str">
        <f t="shared" si="6"/>
        <v>215-01</v>
      </c>
      <c r="C268" s="24" t="s">
        <v>304</v>
      </c>
      <c r="D268" s="110" t="s">
        <v>61</v>
      </c>
      <c r="E268" s="110" t="s">
        <v>60</v>
      </c>
      <c r="F268" s="309">
        <v>67101</v>
      </c>
      <c r="G268" s="279">
        <v>73</v>
      </c>
      <c r="H268" s="34">
        <f>IF(IFERROR(SEARCH("-",A268,1),0) &gt; 0, IFERROR(VLOOKUP(F268,'Liste CG'!A:A,1,FALSE),"ATTENTION CG Inexistant"),"")</f>
        <v>67101</v>
      </c>
      <c r="U268" t="str">
        <f>IF(IFERROR(SEARCH("-",A268,1),0)&gt;0,IFERROR(VLOOKUP(B268,'CG-&gt; CE'!K:K,1,FALSE),"Attention voir onglet CG-&gt;CE"),"")</f>
        <v>215-01</v>
      </c>
      <c r="V268" t="str">
        <f>IF(LEFT(U268,1)="A",'Messages d''erreur'!B$4,"")</f>
        <v/>
      </c>
      <c r="W268">
        <f>IF(IFERROR(VALUE(F268),0)&gt;0,IF(IFERROR(SEARCH("-",A268,1),0)&gt;0,IFERROR(VLOOKUP(F268,'Liste CG'!A:A,1,FALSE),"Attention erreur pas de CG")),"")</f>
        <v>67101</v>
      </c>
      <c r="X268" t="str">
        <f>IF(LEFT(W268,1)="A",'Messages d''erreur'!B$5,"")</f>
        <v/>
      </c>
      <c r="Y268" t="str">
        <f>VLOOKUP(A268,'CEcpas-&gt;NvCode'!A:C,3,FALSE)</f>
        <v>21500/01</v>
      </c>
      <c r="Z268" t="str">
        <f>IF(IFERROR(SEARCH("-",A268,1),0) &gt; 0, IFERROR(VLOOKUP(A268,'mapping Commune'!A:I,9,FALSE),"ATTENTION mapping Inexistant"),"")</f>
        <v>215-01</v>
      </c>
      <c r="AA268" s="10" t="str">
        <f>IF(LEFT(Z268,2)="At",'Messages d''erreur'!B$6,"")</f>
        <v/>
      </c>
    </row>
    <row r="269" spans="1:27" ht="21" customHeight="1" x14ac:dyDescent="0.35">
      <c r="A269" s="138"/>
      <c r="B269" s="301" t="str">
        <f t="shared" si="6"/>
        <v/>
      </c>
      <c r="C269" s="25"/>
      <c r="D269" s="109" t="s">
        <v>5089</v>
      </c>
      <c r="G269" s="276"/>
      <c r="H269" s="34" t="str">
        <f>IF(IFERROR(SEARCH("-",A269,1),0) &gt; 0, IFERROR(VLOOKUP(F269,'Liste CG'!A:A,1,FALSE),"ATTENTION CG Inexistant"),"")</f>
        <v/>
      </c>
      <c r="U269" t="str">
        <f>IF(IFERROR(SEARCH("-",A269,1),0)&gt;0,IFERROR(VLOOKUP(B269,'CG-&gt; CE'!K:K,1,FALSE),"Attention voir onglet CG-&gt;CE"),"")</f>
        <v/>
      </c>
      <c r="V269" t="str">
        <f>IF(LEFT(U269,1)="A",'Messages d''erreur'!B$4,"")</f>
        <v/>
      </c>
      <c r="W269" t="str">
        <f>IF(IFERROR(VALUE(F269),0)&gt;0,IF(IFERROR(SEARCH("-",A269,1),0)&gt;0,IFERROR(VLOOKUP(F269,'Liste CG'!A:A,1,FALSE),"Attention erreur pas de CG")),"")</f>
        <v/>
      </c>
      <c r="X269" t="str">
        <f>IF(LEFT(W269,1)="A",'Messages d''erreur'!B$5,"")</f>
        <v/>
      </c>
      <c r="Y269" t="e">
        <f>VLOOKUP(A269,'CEcpas-&gt;NvCode'!A:C,3,FALSE)</f>
        <v>#N/A</v>
      </c>
      <c r="Z269" t="str">
        <f>IF(IFERROR(SEARCH("-",A269,1),0) &gt; 0, IFERROR(VLOOKUP(A269,'mapping Commune'!A:I,9,FALSE),"ATTENTION mapping Inexistant"),"")</f>
        <v/>
      </c>
      <c r="AA269" s="10" t="str">
        <f>IF(LEFT(Z269,2)="At",'Messages d''erreur'!B$6,"")</f>
        <v/>
      </c>
    </row>
    <row r="270" spans="1:27" ht="21" customHeight="1" x14ac:dyDescent="0.35">
      <c r="A270" s="139">
        <v>216</v>
      </c>
      <c r="B270" s="301" t="str">
        <f t="shared" si="6"/>
        <v>216216</v>
      </c>
      <c r="C270" s="26" t="s">
        <v>305</v>
      </c>
      <c r="D270" s="109" t="s">
        <v>5089</v>
      </c>
      <c r="G270" s="276"/>
      <c r="H270" s="34" t="str">
        <f>IF(IFERROR(SEARCH("-",A270,1),0) &gt; 0, IFERROR(VLOOKUP(F270,'Liste CG'!A:A,1,FALSE),"ATTENTION CG Inexistant"),"")</f>
        <v/>
      </c>
      <c r="U270" t="str">
        <f>IF(IFERROR(SEARCH("-",A270,1),0)&gt;0,IFERROR(VLOOKUP(B270,'CG-&gt; CE'!K:K,1,FALSE),"Attention voir onglet CG-&gt;CE"),"")</f>
        <v/>
      </c>
      <c r="V270" t="str">
        <f>IF(LEFT(U270,1)="A",'Messages d''erreur'!B$4,"")</f>
        <v/>
      </c>
      <c r="W270" t="str">
        <f>IF(IFERROR(VALUE(F270),0)&gt;0,IF(IFERROR(SEARCH("-",A270,1),0)&gt;0,IFERROR(VLOOKUP(F270,'Liste CG'!A:A,1,FALSE),"Attention erreur pas de CG")),"")</f>
        <v/>
      </c>
      <c r="X270" t="str">
        <f>IF(LEFT(W270,1)="A",'Messages d''erreur'!B$5,"")</f>
        <v/>
      </c>
      <c r="Y270" t="e">
        <f>VLOOKUP(A270,'CEcpas-&gt;NvCode'!A:C,3,FALSE)</f>
        <v>#N/A</v>
      </c>
      <c r="Z270" t="str">
        <f>IF(IFERROR(SEARCH("-",A270,1),0) &gt; 0, IFERROR(VLOOKUP(A270,'mapping Commune'!A:I,9,FALSE),"ATTENTION mapping Inexistant"),"")</f>
        <v/>
      </c>
      <c r="AA270" s="10" t="str">
        <f>IF(LEFT(Z270,2)="At",'Messages d''erreur'!B$6,"")</f>
        <v/>
      </c>
    </row>
    <row r="271" spans="1:27" ht="21" customHeight="1" x14ac:dyDescent="0.35">
      <c r="A271" s="138"/>
      <c r="B271" s="301" t="str">
        <f t="shared" si="6"/>
        <v/>
      </c>
      <c r="C271" s="25"/>
      <c r="D271" s="109" t="s">
        <v>5089</v>
      </c>
      <c r="G271" s="276"/>
      <c r="H271" s="34" t="str">
        <f>IF(IFERROR(SEARCH("-",A271,1),0) &gt; 0, IFERROR(VLOOKUP(F271,'Liste CG'!A:A,1,FALSE),"ATTENTION CG Inexistant"),"")</f>
        <v/>
      </c>
      <c r="U271" t="str">
        <f>IF(IFERROR(SEARCH("-",A271,1),0)&gt;0,IFERROR(VLOOKUP(B271,'CG-&gt; CE'!K:K,1,FALSE),"Attention voir onglet CG-&gt;CE"),"")</f>
        <v/>
      </c>
      <c r="V271" t="str">
        <f>IF(LEFT(U271,1)="A",'Messages d''erreur'!B$4,"")</f>
        <v/>
      </c>
      <c r="W271" t="str">
        <f>IF(IFERROR(VALUE(F271),0)&gt;0,IF(IFERROR(SEARCH("-",A271,1),0)&gt;0,IFERROR(VLOOKUP(F271,'Liste CG'!A:A,1,FALSE),"Attention erreur pas de CG")),"")</f>
        <v/>
      </c>
      <c r="X271" t="str">
        <f>IF(LEFT(W271,1)="A",'Messages d''erreur'!B$5,"")</f>
        <v/>
      </c>
      <c r="Y271" t="e">
        <f>VLOOKUP(A271,'CEcpas-&gt;NvCode'!A:C,3,FALSE)</f>
        <v>#N/A</v>
      </c>
      <c r="Z271" t="str">
        <f>IF(IFERROR(SEARCH("-",A271,1),0) &gt; 0, IFERROR(VLOOKUP(A271,'mapping Commune'!A:I,9,FALSE),"ATTENTION mapping Inexistant"),"")</f>
        <v/>
      </c>
      <c r="AA271" s="10" t="str">
        <f>IF(LEFT(Z271,2)="At",'Messages d''erreur'!B$6,"")</f>
        <v/>
      </c>
    </row>
    <row r="272" spans="1:27" ht="21" customHeight="1" x14ac:dyDescent="0.35">
      <c r="A272" s="31" t="s">
        <v>52</v>
      </c>
      <c r="B272" s="301" t="str">
        <f t="shared" si="6"/>
        <v>Codode</v>
      </c>
      <c r="C272" s="27" t="s">
        <v>53</v>
      </c>
      <c r="D272" s="32" t="s">
        <v>54</v>
      </c>
      <c r="E272" s="32" t="s">
        <v>55</v>
      </c>
      <c r="F272" s="280" t="s">
        <v>56</v>
      </c>
      <c r="G272" s="278" t="s">
        <v>57</v>
      </c>
      <c r="H272" s="34" t="str">
        <f>IF(IFERROR(SEARCH("-",A272,1),0) &gt; 0, IFERROR(VLOOKUP(F272,'Liste CG'!A:A,1,FALSE),"ATTENTION CG Inexistant"),"")</f>
        <v/>
      </c>
      <c r="U272" t="str">
        <f>IF(IFERROR(SEARCH("-",A272,1),0)&gt;0,IFERROR(VLOOKUP(B272,'CG-&gt; CE'!K:K,1,FALSE),"Attention voir onglet CG-&gt;CE"),"")</f>
        <v/>
      </c>
      <c r="V272" t="str">
        <f>IF(LEFT(U272,1)="A",'Messages d''erreur'!B$4,"")</f>
        <v/>
      </c>
      <c r="W272" t="str">
        <f>IF(IFERROR(VALUE(F272),0)&gt;0,IF(IFERROR(SEARCH("-",A272,1),0)&gt;0,IFERROR(VLOOKUP(F272,'Liste CG'!A:A,1,FALSE),"Attention erreur pas de CG")),"")</f>
        <v/>
      </c>
      <c r="X272" t="str">
        <f>IF(LEFT(W272,1)="A",'Messages d''erreur'!B$5,"")</f>
        <v/>
      </c>
      <c r="Y272" t="e">
        <f>VLOOKUP(A272,'CEcpas-&gt;NvCode'!A:C,3,FALSE)</f>
        <v>#N/A</v>
      </c>
      <c r="Z272" t="str">
        <f>IF(IFERROR(SEARCH("-",A272,1),0) &gt; 0, IFERROR(VLOOKUP(A272,'mapping Commune'!A:I,9,FALSE),"ATTENTION mapping Inexistant"),"")</f>
        <v/>
      </c>
      <c r="AA272" s="10" t="str">
        <f>IF(LEFT(Z272,2)="At",'Messages d''erreur'!B$6,"")</f>
        <v/>
      </c>
    </row>
    <row r="273" spans="1:27" ht="21" customHeight="1" x14ac:dyDescent="0.35">
      <c r="A273" s="136" t="s">
        <v>306</v>
      </c>
      <c r="B273" s="301" t="str">
        <f t="shared" si="6"/>
        <v>216-01</v>
      </c>
      <c r="C273" s="24" t="s">
        <v>307</v>
      </c>
      <c r="D273" s="110" t="s">
        <v>61</v>
      </c>
      <c r="E273" s="110" t="s">
        <v>60</v>
      </c>
      <c r="F273" s="309">
        <v>65726</v>
      </c>
      <c r="G273" s="279">
        <v>73</v>
      </c>
      <c r="H273" s="34">
        <f>IF(IFERROR(SEARCH("-",A273,1),0) &gt; 0, IFERROR(VLOOKUP(F273,'Liste CG'!A:A,1,FALSE),"ATTENTION CG Inexistant"),"")</f>
        <v>65726</v>
      </c>
      <c r="U273" t="str">
        <f>IF(IFERROR(SEARCH("-",A273,1),0)&gt;0,IFERROR(VLOOKUP(B273,'CG-&gt; CE'!K:K,1,FALSE),"Attention voir onglet CG-&gt;CE"),"")</f>
        <v>216-01</v>
      </c>
      <c r="V273" t="str">
        <f>IF(LEFT(U273,1)="A",'Messages d''erreur'!B$4,"")</f>
        <v/>
      </c>
      <c r="W273">
        <f>IF(IFERROR(VALUE(F273),0)&gt;0,IF(IFERROR(SEARCH("-",A273,1),0)&gt;0,IFERROR(VLOOKUP(F273,'Liste CG'!A:A,1,FALSE),"Attention erreur pas de CG")),"")</f>
        <v>65726</v>
      </c>
      <c r="X273" t="str">
        <f>IF(LEFT(W273,1)="A",'Messages d''erreur'!B$5,"")</f>
        <v/>
      </c>
      <c r="Y273" t="str">
        <f>VLOOKUP(A273,'CEcpas-&gt;NvCode'!A:C,3,FALSE)</f>
        <v>21700/01</v>
      </c>
      <c r="Z273" t="str">
        <f>IF(IFERROR(SEARCH("-",A273,1),0) &gt; 0, IFERROR(VLOOKUP(A273,'mapping Commune'!A:I,9,FALSE),"ATTENTION mapping Inexistant"),"")</f>
        <v>216-01</v>
      </c>
      <c r="AA273" s="10" t="str">
        <f>IF(LEFT(Z273,2)="At",'Messages d''erreur'!B$6,"")</f>
        <v/>
      </c>
    </row>
    <row r="274" spans="1:27" ht="21" customHeight="1" x14ac:dyDescent="0.35">
      <c r="A274" s="138"/>
      <c r="B274" s="301" t="str">
        <f t="shared" si="6"/>
        <v/>
      </c>
      <c r="C274" s="25"/>
      <c r="D274" s="109" t="s">
        <v>5089</v>
      </c>
      <c r="G274" s="276"/>
      <c r="H274" s="34" t="str">
        <f>IF(IFERROR(SEARCH("-",A274,1),0) &gt; 0, IFERROR(VLOOKUP(F274,'Liste CG'!A:A,1,FALSE),"ATTENTION CG Inexistant"),"")</f>
        <v/>
      </c>
      <c r="U274" t="str">
        <f>IF(IFERROR(SEARCH("-",A274,1),0)&gt;0,IFERROR(VLOOKUP(B274,'CG-&gt; CE'!K:K,1,FALSE),"Attention voir onglet CG-&gt;CE"),"")</f>
        <v/>
      </c>
      <c r="V274" t="str">
        <f>IF(LEFT(U274,1)="A",'Messages d''erreur'!B$4,"")</f>
        <v/>
      </c>
      <c r="W274" t="str">
        <f>IF(IFERROR(VALUE(F274),0)&gt;0,IF(IFERROR(SEARCH("-",A274,1),0)&gt;0,IFERROR(VLOOKUP(F274,'Liste CG'!A:A,1,FALSE),"Attention erreur pas de CG")),"")</f>
        <v/>
      </c>
      <c r="X274" t="str">
        <f>IF(LEFT(W274,1)="A",'Messages d''erreur'!B$5,"")</f>
        <v/>
      </c>
      <c r="Y274" t="e">
        <f>VLOOKUP(A274,'CEcpas-&gt;NvCode'!A:C,3,FALSE)</f>
        <v>#N/A</v>
      </c>
      <c r="Z274" t="str">
        <f>IF(IFERROR(SEARCH("-",A274,1),0) &gt; 0, IFERROR(VLOOKUP(A274,'mapping Commune'!A:I,9,FALSE),"ATTENTION mapping Inexistant"),"")</f>
        <v/>
      </c>
      <c r="AA274" s="10" t="str">
        <f>IF(LEFT(Z274,2)="At",'Messages d''erreur'!B$6,"")</f>
        <v/>
      </c>
    </row>
    <row r="275" spans="1:27" ht="21" customHeight="1" x14ac:dyDescent="0.35">
      <c r="A275" s="139">
        <v>218</v>
      </c>
      <c r="B275" s="301" t="str">
        <f t="shared" si="6"/>
        <v>218218</v>
      </c>
      <c r="C275" s="26" t="s">
        <v>308</v>
      </c>
      <c r="D275" s="109" t="s">
        <v>5089</v>
      </c>
      <c r="G275" s="276"/>
      <c r="H275" s="34" t="str">
        <f>IF(IFERROR(SEARCH("-",A275,1),0) &gt; 0, IFERROR(VLOOKUP(F275,'Liste CG'!A:A,1,FALSE),"ATTENTION CG Inexistant"),"")</f>
        <v/>
      </c>
      <c r="U275" t="str">
        <f>IF(IFERROR(SEARCH("-",A275,1),0)&gt;0,IFERROR(VLOOKUP(B275,'CG-&gt; CE'!K:K,1,FALSE),"Attention voir onglet CG-&gt;CE"),"")</f>
        <v/>
      </c>
      <c r="V275" t="str">
        <f>IF(LEFT(U275,1)="A",'Messages d''erreur'!B$4,"")</f>
        <v/>
      </c>
      <c r="W275" t="str">
        <f>IF(IFERROR(VALUE(F275),0)&gt;0,IF(IFERROR(SEARCH("-",A275,1),0)&gt;0,IFERROR(VLOOKUP(F275,'Liste CG'!A:A,1,FALSE),"Attention erreur pas de CG")),"")</f>
        <v/>
      </c>
      <c r="X275" t="str">
        <f>IF(LEFT(W275,1)="A",'Messages d''erreur'!B$5,"")</f>
        <v/>
      </c>
      <c r="Y275" t="e">
        <f>VLOOKUP(A275,'CEcpas-&gt;NvCode'!A:C,3,FALSE)</f>
        <v>#N/A</v>
      </c>
      <c r="Z275" t="str">
        <f>IF(IFERROR(SEARCH("-",A275,1),0) &gt; 0, IFERROR(VLOOKUP(A275,'mapping Commune'!A:I,9,FALSE),"ATTENTION mapping Inexistant"),"")</f>
        <v/>
      </c>
      <c r="AA275" s="10" t="str">
        <f>IF(LEFT(Z275,2)="At",'Messages d''erreur'!B$6,"")</f>
        <v/>
      </c>
    </row>
    <row r="276" spans="1:27" ht="21" customHeight="1" x14ac:dyDescent="0.35">
      <c r="A276" s="138"/>
      <c r="B276" s="301" t="str">
        <f t="shared" si="6"/>
        <v/>
      </c>
      <c r="C276" s="25"/>
      <c r="D276" s="109" t="s">
        <v>5089</v>
      </c>
      <c r="G276" s="276"/>
      <c r="H276" s="34" t="str">
        <f>IF(IFERROR(SEARCH("-",A276,1),0) &gt; 0, IFERROR(VLOOKUP(F276,'Liste CG'!A:A,1,FALSE),"ATTENTION CG Inexistant"),"")</f>
        <v/>
      </c>
      <c r="U276" t="str">
        <f>IF(IFERROR(SEARCH("-",A276,1),0)&gt;0,IFERROR(VLOOKUP(B276,'CG-&gt; CE'!K:K,1,FALSE),"Attention voir onglet CG-&gt;CE"),"")</f>
        <v/>
      </c>
      <c r="V276" t="str">
        <f>IF(LEFT(U276,1)="A",'Messages d''erreur'!B$4,"")</f>
        <v/>
      </c>
      <c r="W276" t="str">
        <f>IF(IFERROR(VALUE(F276),0)&gt;0,IF(IFERROR(SEARCH("-",A276,1),0)&gt;0,IFERROR(VLOOKUP(F276,'Liste CG'!A:A,1,FALSE),"Attention erreur pas de CG")),"")</f>
        <v/>
      </c>
      <c r="X276" t="str">
        <f>IF(LEFT(W276,1)="A",'Messages d''erreur'!B$5,"")</f>
        <v/>
      </c>
      <c r="Y276" t="e">
        <f>VLOOKUP(A276,'CEcpas-&gt;NvCode'!A:C,3,FALSE)</f>
        <v>#N/A</v>
      </c>
      <c r="Z276" t="str">
        <f>IF(IFERROR(SEARCH("-",A276,1),0) &gt; 0, IFERROR(VLOOKUP(A276,'mapping Commune'!A:I,9,FALSE),"ATTENTION mapping Inexistant"),"")</f>
        <v/>
      </c>
      <c r="AA276" s="10" t="str">
        <f>IF(LEFT(Z276,2)="At",'Messages d''erreur'!B$6,"")</f>
        <v/>
      </c>
    </row>
    <row r="277" spans="1:27" ht="21" customHeight="1" x14ac:dyDescent="0.35">
      <c r="A277" s="31" t="s">
        <v>52</v>
      </c>
      <c r="B277" s="301" t="str">
        <f t="shared" si="6"/>
        <v>Codode</v>
      </c>
      <c r="C277" s="27" t="s">
        <v>53</v>
      </c>
      <c r="D277" s="32" t="s">
        <v>54</v>
      </c>
      <c r="E277" s="32" t="s">
        <v>55</v>
      </c>
      <c r="F277" s="280" t="s">
        <v>56</v>
      </c>
      <c r="G277" s="278" t="s">
        <v>57</v>
      </c>
      <c r="H277" s="34" t="str">
        <f>IF(IFERROR(SEARCH("-",A277,1),0) &gt; 0, IFERROR(VLOOKUP(F277,'Liste CG'!A:A,1,FALSE),"ATTENTION CG Inexistant"),"")</f>
        <v/>
      </c>
      <c r="U277" t="str">
        <f>IF(IFERROR(SEARCH("-",A277,1),0)&gt;0,IFERROR(VLOOKUP(B277,'CG-&gt; CE'!K:K,1,FALSE),"Attention voir onglet CG-&gt;CE"),"")</f>
        <v/>
      </c>
      <c r="V277" t="str">
        <f>IF(LEFT(U277,1)="A",'Messages d''erreur'!B$4,"")</f>
        <v/>
      </c>
      <c r="W277" t="str">
        <f>IF(IFERROR(VALUE(F277),0)&gt;0,IF(IFERROR(SEARCH("-",A277,1),0)&gt;0,IFERROR(VLOOKUP(F277,'Liste CG'!A:A,1,FALSE),"Attention erreur pas de CG")),"")</f>
        <v/>
      </c>
      <c r="X277" t="str">
        <f>IF(LEFT(W277,1)="A",'Messages d''erreur'!B$5,"")</f>
        <v/>
      </c>
      <c r="Y277" t="e">
        <f>VLOOKUP(A277,'CEcpas-&gt;NvCode'!A:C,3,FALSE)</f>
        <v>#N/A</v>
      </c>
      <c r="Z277" t="str">
        <f>IF(IFERROR(SEARCH("-",A277,1),0) &gt; 0, IFERROR(VLOOKUP(A277,'mapping Commune'!A:I,9,FALSE),"ATTENTION mapping Inexistant"),"")</f>
        <v/>
      </c>
      <c r="AA277" s="10" t="str">
        <f>IF(LEFT(Z277,2)="At",'Messages d''erreur'!B$6,"")</f>
        <v/>
      </c>
    </row>
    <row r="278" spans="1:27" ht="21" customHeight="1" x14ac:dyDescent="0.35">
      <c r="A278" s="136" t="s">
        <v>309</v>
      </c>
      <c r="B278" s="301" t="str">
        <f t="shared" si="6"/>
        <v>218-01</v>
      </c>
      <c r="C278" s="24" t="s">
        <v>310</v>
      </c>
      <c r="D278" s="110" t="s">
        <v>61</v>
      </c>
      <c r="E278" s="110" t="s">
        <v>60</v>
      </c>
      <c r="F278" s="309">
        <v>65304</v>
      </c>
      <c r="G278" s="279">
        <v>73</v>
      </c>
      <c r="H278" s="34">
        <f>IF(IFERROR(SEARCH("-",A278,1),0) &gt; 0, IFERROR(VLOOKUP(F278,'Liste CG'!A:A,1,FALSE),"ATTENTION CG Inexistant"),"")</f>
        <v>65304</v>
      </c>
      <c r="U278" t="str">
        <f>IF(IFERROR(SEARCH("-",A278,1),0)&gt;0,IFERROR(VLOOKUP(B278,'CG-&gt; CE'!K:K,1,FALSE),"Attention voir onglet CG-&gt;CE"),"")</f>
        <v>218-01</v>
      </c>
      <c r="V278" t="str">
        <f>IF(LEFT(U278,1)="A",'Messages d''erreur'!B$4,"")</f>
        <v/>
      </c>
      <c r="W278">
        <f>IF(IFERROR(VALUE(F278),0)&gt;0,IF(IFERROR(SEARCH("-",A278,1),0)&gt;0,IFERROR(VLOOKUP(F278,'Liste CG'!A:A,1,FALSE),"Attention erreur pas de CG")),"")</f>
        <v>65304</v>
      </c>
      <c r="X278" t="str">
        <f>IF(LEFT(W278,1)="A",'Messages d''erreur'!B$5,"")</f>
        <v/>
      </c>
      <c r="Y278">
        <f>VLOOKUP(A278,'CEcpas-&gt;NvCode'!A:C,3,FALSE)</f>
        <v>0</v>
      </c>
      <c r="Z278" t="str">
        <f>IF(IFERROR(SEARCH("-",A278,1),0) &gt; 0, IFERROR(VLOOKUP(A278,'mapping Commune'!A:I,9,FALSE),"ATTENTION mapping Inexistant"),"")</f>
        <v>218-01</v>
      </c>
      <c r="AA278" s="10" t="str">
        <f>IF(LEFT(Z278,2)="At",'Messages d''erreur'!B$6,"")</f>
        <v/>
      </c>
    </row>
    <row r="279" spans="1:27" ht="21" customHeight="1" x14ac:dyDescent="0.35">
      <c r="A279" s="138"/>
      <c r="B279" s="301" t="str">
        <f t="shared" si="6"/>
        <v/>
      </c>
      <c r="C279" s="25"/>
      <c r="D279" s="109" t="s">
        <v>5089</v>
      </c>
      <c r="G279" s="276"/>
      <c r="H279" s="34" t="str">
        <f>IF(IFERROR(SEARCH("-",A279,1),0) &gt; 0, IFERROR(VLOOKUP(F279,'Liste CG'!A:A,1,FALSE),"ATTENTION CG Inexistant"),"")</f>
        <v/>
      </c>
      <c r="U279" t="str">
        <f>IF(IFERROR(SEARCH("-",A279,1),0)&gt;0,IFERROR(VLOOKUP(B279,'CG-&gt; CE'!K:K,1,FALSE),"Attention voir onglet CG-&gt;CE"),"")</f>
        <v/>
      </c>
      <c r="V279" t="str">
        <f>IF(LEFT(U279,1)="A",'Messages d''erreur'!B$4,"")</f>
        <v/>
      </c>
      <c r="W279" t="str">
        <f>IF(IFERROR(VALUE(F279),0)&gt;0,IF(IFERROR(SEARCH("-",A279,1),0)&gt;0,IFERROR(VLOOKUP(F279,'Liste CG'!A:A,1,FALSE),"Attention erreur pas de CG")),"")</f>
        <v/>
      </c>
      <c r="X279" t="str">
        <f>IF(LEFT(W279,1)="A",'Messages d''erreur'!B$5,"")</f>
        <v/>
      </c>
      <c r="Y279" t="e">
        <f>VLOOKUP(A279,'CEcpas-&gt;NvCode'!A:C,3,FALSE)</f>
        <v>#N/A</v>
      </c>
      <c r="Z279" t="str">
        <f>IF(IFERROR(SEARCH("-",A279,1),0) &gt; 0, IFERROR(VLOOKUP(A279,'mapping Commune'!A:I,9,FALSE),"ATTENTION mapping Inexistant"),"")</f>
        <v/>
      </c>
      <c r="AA279" s="10" t="str">
        <f>IF(LEFT(Z279,2)="At",'Messages d''erreur'!B$6,"")</f>
        <v/>
      </c>
    </row>
    <row r="280" spans="1:27" ht="21" customHeight="1" x14ac:dyDescent="0.35">
      <c r="A280" s="139">
        <v>219</v>
      </c>
      <c r="B280" s="301" t="str">
        <f t="shared" si="6"/>
        <v>219219</v>
      </c>
      <c r="C280" s="26" t="s">
        <v>311</v>
      </c>
      <c r="D280" s="109" t="s">
        <v>5089</v>
      </c>
      <c r="G280" s="276"/>
      <c r="H280" s="34" t="str">
        <f>IF(IFERROR(SEARCH("-",A280,1),0) &gt; 0, IFERROR(VLOOKUP(F280,'Liste CG'!A:A,1,FALSE),"ATTENTION CG Inexistant"),"")</f>
        <v/>
      </c>
      <c r="U280" t="str">
        <f>IF(IFERROR(SEARCH("-",A280,1),0)&gt;0,IFERROR(VLOOKUP(B280,'CG-&gt; CE'!K:K,1,FALSE),"Attention voir onglet CG-&gt;CE"),"")</f>
        <v/>
      </c>
      <c r="V280" t="str">
        <f>IF(LEFT(U280,1)="A",'Messages d''erreur'!B$4,"")</f>
        <v/>
      </c>
      <c r="W280" t="str">
        <f>IF(IFERROR(VALUE(F280),0)&gt;0,IF(IFERROR(SEARCH("-",A280,1),0)&gt;0,IFERROR(VLOOKUP(F280,'Liste CG'!A:A,1,FALSE),"Attention erreur pas de CG")),"")</f>
        <v/>
      </c>
      <c r="X280" t="str">
        <f>IF(LEFT(W280,1)="A",'Messages d''erreur'!B$5,"")</f>
        <v/>
      </c>
      <c r="Y280" t="e">
        <f>VLOOKUP(A280,'CEcpas-&gt;NvCode'!A:C,3,FALSE)</f>
        <v>#N/A</v>
      </c>
      <c r="Z280" t="str">
        <f>IF(IFERROR(SEARCH("-",A280,1),0) &gt; 0, IFERROR(VLOOKUP(A280,'mapping Commune'!A:I,9,FALSE),"ATTENTION mapping Inexistant"),"")</f>
        <v/>
      </c>
      <c r="AA280" s="10" t="str">
        <f>IF(LEFT(Z280,2)="At",'Messages d''erreur'!B$6,"")</f>
        <v/>
      </c>
    </row>
    <row r="281" spans="1:27" ht="21" customHeight="1" x14ac:dyDescent="0.35">
      <c r="A281" s="138"/>
      <c r="B281" s="301" t="str">
        <f t="shared" si="6"/>
        <v/>
      </c>
      <c r="C281" s="25"/>
      <c r="D281" s="109" t="s">
        <v>5089</v>
      </c>
      <c r="G281" s="276"/>
      <c r="H281" s="34" t="str">
        <f>IF(IFERROR(SEARCH("-",A281,1),0) &gt; 0, IFERROR(VLOOKUP(F281,'Liste CG'!A:A,1,FALSE),"ATTENTION CG Inexistant"),"")</f>
        <v/>
      </c>
      <c r="U281" t="str">
        <f>IF(IFERROR(SEARCH("-",A281,1),0)&gt;0,IFERROR(VLOOKUP(B281,'CG-&gt; CE'!K:K,1,FALSE),"Attention voir onglet CG-&gt;CE"),"")</f>
        <v/>
      </c>
      <c r="V281" t="str">
        <f>IF(LEFT(U281,1)="A",'Messages d''erreur'!B$4,"")</f>
        <v/>
      </c>
      <c r="W281" t="str">
        <f>IF(IFERROR(VALUE(F281),0)&gt;0,IF(IFERROR(SEARCH("-",A281,1),0)&gt;0,IFERROR(VLOOKUP(F281,'Liste CG'!A:A,1,FALSE),"Attention erreur pas de CG")),"")</f>
        <v/>
      </c>
      <c r="X281" t="str">
        <f>IF(LEFT(W281,1)="A",'Messages d''erreur'!B$5,"")</f>
        <v/>
      </c>
      <c r="Y281" t="e">
        <f>VLOOKUP(A281,'CEcpas-&gt;NvCode'!A:C,3,FALSE)</f>
        <v>#N/A</v>
      </c>
      <c r="Z281" t="str">
        <f>IF(IFERROR(SEARCH("-",A281,1),0) &gt; 0, IFERROR(VLOOKUP(A281,'mapping Commune'!A:I,9,FALSE),"ATTENTION mapping Inexistant"),"")</f>
        <v/>
      </c>
      <c r="AA281" s="10" t="str">
        <f>IF(LEFT(Z281,2)="At",'Messages d''erreur'!B$6,"")</f>
        <v/>
      </c>
    </row>
    <row r="282" spans="1:27" ht="21" customHeight="1" x14ac:dyDescent="0.35">
      <c r="A282" s="31" t="s">
        <v>52</v>
      </c>
      <c r="B282" s="301" t="str">
        <f t="shared" si="6"/>
        <v>Codode</v>
      </c>
      <c r="C282" s="27" t="s">
        <v>53</v>
      </c>
      <c r="D282" s="32" t="s">
        <v>54</v>
      </c>
      <c r="E282" s="32" t="s">
        <v>55</v>
      </c>
      <c r="F282" s="280" t="s">
        <v>56</v>
      </c>
      <c r="G282" s="278" t="s">
        <v>57</v>
      </c>
      <c r="H282" s="34" t="str">
        <f>IF(IFERROR(SEARCH("-",A282,1),0) &gt; 0, IFERROR(VLOOKUP(F282,'Liste CG'!A:A,1,FALSE),"ATTENTION CG Inexistant"),"")</f>
        <v/>
      </c>
      <c r="U282" t="str">
        <f>IF(IFERROR(SEARCH("-",A282,1),0)&gt;0,IFERROR(VLOOKUP(B282,'CG-&gt; CE'!K:K,1,FALSE),"Attention voir onglet CG-&gt;CE"),"")</f>
        <v/>
      </c>
      <c r="V282" t="str">
        <f>IF(LEFT(U282,1)="A",'Messages d''erreur'!B$4,"")</f>
        <v/>
      </c>
      <c r="W282" t="str">
        <f>IF(IFERROR(VALUE(F282),0)&gt;0,IF(IFERROR(SEARCH("-",A282,1),0)&gt;0,IFERROR(VLOOKUP(F282,'Liste CG'!A:A,1,FALSE),"Attention erreur pas de CG")),"")</f>
        <v/>
      </c>
      <c r="X282" t="str">
        <f>IF(LEFT(W282,1)="A",'Messages d''erreur'!B$5,"")</f>
        <v/>
      </c>
      <c r="Y282" t="e">
        <f>VLOOKUP(A282,'CEcpas-&gt;NvCode'!A:C,3,FALSE)</f>
        <v>#N/A</v>
      </c>
      <c r="Z282" t="str">
        <f>IF(IFERROR(SEARCH("-",A282,1),0) &gt; 0, IFERROR(VLOOKUP(A282,'mapping Commune'!A:I,9,FALSE),"ATTENTION mapping Inexistant"),"")</f>
        <v/>
      </c>
      <c r="AA282" s="10" t="str">
        <f>IF(LEFT(Z282,2)="At",'Messages d''erreur'!B$6,"")</f>
        <v/>
      </c>
    </row>
    <row r="283" spans="1:27" ht="21" customHeight="1" x14ac:dyDescent="0.35">
      <c r="A283" s="136" t="s">
        <v>312</v>
      </c>
      <c r="B283" s="301" t="str">
        <f t="shared" si="6"/>
        <v>219-01</v>
      </c>
      <c r="C283" s="24" t="s">
        <v>313</v>
      </c>
      <c r="D283" s="110" t="s">
        <v>61</v>
      </c>
      <c r="E283" s="110" t="s">
        <v>60</v>
      </c>
      <c r="F283" s="309">
        <v>65722</v>
      </c>
      <c r="G283" s="279">
        <v>73</v>
      </c>
      <c r="H283" s="34">
        <f>IF(IFERROR(SEARCH("-",A283,1),0) &gt; 0, IFERROR(VLOOKUP(F283,'Liste CG'!A:A,1,FALSE),"ATTENTION CG Inexistant"),"")</f>
        <v>65722</v>
      </c>
      <c r="U283" t="str">
        <f>IF(IFERROR(SEARCH("-",A283,1),0)&gt;0,IFERROR(VLOOKUP(B283,'CG-&gt; CE'!K:K,1,FALSE),"Attention voir onglet CG-&gt;CE"),"")</f>
        <v>219-01</v>
      </c>
      <c r="V283" t="str">
        <f>IF(LEFT(U283,1)="A",'Messages d''erreur'!B$4,"")</f>
        <v/>
      </c>
      <c r="W283">
        <f>IF(IFERROR(VALUE(F283),0)&gt;0,IF(IFERROR(SEARCH("-",A283,1),0)&gt;0,IFERROR(VLOOKUP(F283,'Liste CG'!A:A,1,FALSE),"Attention erreur pas de CG")),"")</f>
        <v>65722</v>
      </c>
      <c r="X283" t="str">
        <f>IF(LEFT(W283,1)="A",'Messages d''erreur'!B$5,"")</f>
        <v/>
      </c>
      <c r="Y283" t="str">
        <f>VLOOKUP(A283,'CEcpas-&gt;NvCode'!A:C,3,FALSE)</f>
        <v>21900/01</v>
      </c>
      <c r="Z283" t="str">
        <f>IF(IFERROR(SEARCH("-",A283,1),0) &gt; 0, IFERROR(VLOOKUP(A283,'mapping Commune'!A:I,9,FALSE),"ATTENTION mapping Inexistant"),"")</f>
        <v>219-01</v>
      </c>
      <c r="AA283" s="10" t="str">
        <f>IF(LEFT(Z283,2)="At",'Messages d''erreur'!B$6,"")</f>
        <v/>
      </c>
    </row>
    <row r="284" spans="1:27" ht="21" customHeight="1" x14ac:dyDescent="0.35">
      <c r="A284" s="133"/>
      <c r="B284" s="301" t="str">
        <f t="shared" si="6"/>
        <v/>
      </c>
      <c r="D284" s="109" t="s">
        <v>5089</v>
      </c>
      <c r="G284" s="276"/>
      <c r="H284" s="34" t="str">
        <f>IF(IFERROR(SEARCH("-",A284,1),0) &gt; 0, IFERROR(VLOOKUP(F284,'Liste CG'!A:A,1,FALSE),"ATTENTION CG Inexistant"),"")</f>
        <v/>
      </c>
      <c r="U284" t="str">
        <f>IF(IFERROR(SEARCH("-",A284,1),0)&gt;0,IFERROR(VLOOKUP(B284,'CG-&gt; CE'!K:K,1,FALSE),"Attention voir onglet CG-&gt;CE"),"")</f>
        <v/>
      </c>
      <c r="V284" t="str">
        <f>IF(LEFT(U284,1)="A",'Messages d''erreur'!B$4,"")</f>
        <v/>
      </c>
      <c r="W284" t="str">
        <f>IF(IFERROR(VALUE(F284),0)&gt;0,IF(IFERROR(SEARCH("-",A284,1),0)&gt;0,IFERROR(VLOOKUP(F284,'Liste CG'!A:A,1,FALSE),"Attention erreur pas de CG")),"")</f>
        <v/>
      </c>
      <c r="X284" t="str">
        <f>IF(LEFT(W284,1)="A",'Messages d''erreur'!B$5,"")</f>
        <v/>
      </c>
      <c r="Y284" t="e">
        <f>VLOOKUP(A284,'CEcpas-&gt;NvCode'!A:C,3,FALSE)</f>
        <v>#N/A</v>
      </c>
      <c r="Z284" t="str">
        <f>IF(IFERROR(SEARCH("-",A284,1),0) &gt; 0, IFERROR(VLOOKUP(A284,'mapping Commune'!A:I,9,FALSE),"ATTENTION mapping Inexistant"),"")</f>
        <v/>
      </c>
      <c r="AA284" s="10" t="str">
        <f>IF(LEFT(Z284,2)="At",'Messages d''erreur'!B$6,"")</f>
        <v/>
      </c>
    </row>
    <row r="285" spans="1:27" ht="21" customHeight="1" x14ac:dyDescent="0.35">
      <c r="A285" s="137">
        <v>26</v>
      </c>
      <c r="B285" s="301" t="str">
        <f t="shared" si="6"/>
        <v>2626</v>
      </c>
      <c r="C285" s="25" t="s">
        <v>314</v>
      </c>
      <c r="D285" s="109" t="s">
        <v>5089</v>
      </c>
      <c r="G285" s="276"/>
      <c r="H285" s="34" t="str">
        <f>IF(IFERROR(SEARCH("-",A285,1),0) &gt; 0, IFERROR(VLOOKUP(F285,'Liste CG'!A:A,1,FALSE),"ATTENTION CG Inexistant"),"")</f>
        <v/>
      </c>
      <c r="U285" t="str">
        <f>IF(IFERROR(SEARCH("-",A285,1),0)&gt;0,IFERROR(VLOOKUP(B285,'CG-&gt; CE'!K:K,1,FALSE),"Attention voir onglet CG-&gt;CE"),"")</f>
        <v/>
      </c>
      <c r="V285" t="str">
        <f>IF(LEFT(U285,1)="A",'Messages d''erreur'!B$4,"")</f>
        <v/>
      </c>
      <c r="W285" t="str">
        <f>IF(IFERROR(VALUE(F285),0)&gt;0,IF(IFERROR(SEARCH("-",A285,1),0)&gt;0,IFERROR(VLOOKUP(F285,'Liste CG'!A:A,1,FALSE),"Attention erreur pas de CG")),"")</f>
        <v/>
      </c>
      <c r="X285" t="str">
        <f>IF(LEFT(W285,1)="A",'Messages d''erreur'!B$5,"")</f>
        <v/>
      </c>
      <c r="Y285" t="e">
        <f>VLOOKUP(A285,'CEcpas-&gt;NvCode'!A:C,3,FALSE)</f>
        <v>#N/A</v>
      </c>
      <c r="Z285" t="str">
        <f>IF(IFERROR(SEARCH("-",A285,1),0) &gt; 0, IFERROR(VLOOKUP(A285,'mapping Commune'!A:I,9,FALSE),"ATTENTION mapping Inexistant"),"")</f>
        <v/>
      </c>
      <c r="AA285" s="10" t="str">
        <f>IF(LEFT(Z285,2)="At",'Messages d''erreur'!B$6,"")</f>
        <v/>
      </c>
    </row>
    <row r="286" spans="1:27" ht="21" customHeight="1" x14ac:dyDescent="0.35">
      <c r="A286" s="138"/>
      <c r="B286" s="301" t="str">
        <f t="shared" si="6"/>
        <v/>
      </c>
      <c r="C286" s="25"/>
      <c r="D286" s="109" t="s">
        <v>5089</v>
      </c>
      <c r="G286" s="276"/>
      <c r="H286" s="34" t="str">
        <f>IF(IFERROR(SEARCH("-",A286,1),0) &gt; 0, IFERROR(VLOOKUP(F286,'Liste CG'!A:A,1,FALSE),"ATTENTION CG Inexistant"),"")</f>
        <v/>
      </c>
      <c r="U286" t="str">
        <f>IF(IFERROR(SEARCH("-",A286,1),0)&gt;0,IFERROR(VLOOKUP(B286,'CG-&gt; CE'!K:K,1,FALSE),"Attention voir onglet CG-&gt;CE"),"")</f>
        <v/>
      </c>
      <c r="V286" t="str">
        <f>IF(LEFT(U286,1)="A",'Messages d''erreur'!B$4,"")</f>
        <v/>
      </c>
      <c r="W286" t="str">
        <f>IF(IFERROR(VALUE(F286),0)&gt;0,IF(IFERROR(SEARCH("-",A286,1),0)&gt;0,IFERROR(VLOOKUP(F286,'Liste CG'!A:A,1,FALSE),"Attention erreur pas de CG")),"")</f>
        <v/>
      </c>
      <c r="X286" t="str">
        <f>IF(LEFT(W286,1)="A",'Messages d''erreur'!B$5,"")</f>
        <v/>
      </c>
      <c r="Y286" t="e">
        <f>VLOOKUP(A286,'CEcpas-&gt;NvCode'!A:C,3,FALSE)</f>
        <v>#N/A</v>
      </c>
      <c r="Z286" t="str">
        <f>IF(IFERROR(SEARCH("-",A286,1),0) &gt; 0, IFERROR(VLOOKUP(A286,'mapping Commune'!A:I,9,FALSE),"ATTENTION mapping Inexistant"),"")</f>
        <v/>
      </c>
      <c r="AA286" s="10" t="str">
        <f>IF(LEFT(Z286,2)="At",'Messages d''erreur'!B$6,"")</f>
        <v/>
      </c>
    </row>
    <row r="287" spans="1:27" ht="21" customHeight="1" x14ac:dyDescent="0.35">
      <c r="A287" s="139">
        <v>261</v>
      </c>
      <c r="B287" s="301" t="str">
        <f t="shared" si="6"/>
        <v>261261</v>
      </c>
      <c r="C287" s="26" t="s">
        <v>315</v>
      </c>
      <c r="D287" s="109" t="s">
        <v>5089</v>
      </c>
      <c r="G287" s="276"/>
      <c r="H287" s="34" t="str">
        <f>IF(IFERROR(SEARCH("-",A287,1),0) &gt; 0, IFERROR(VLOOKUP(F287,'Liste CG'!A:A,1,FALSE),"ATTENTION CG Inexistant"),"")</f>
        <v/>
      </c>
      <c r="U287" t="str">
        <f>IF(IFERROR(SEARCH("-",A287,1),0)&gt;0,IFERROR(VLOOKUP(B287,'CG-&gt; CE'!K:K,1,FALSE),"Attention voir onglet CG-&gt;CE"),"")</f>
        <v/>
      </c>
      <c r="V287" t="str">
        <f>IF(LEFT(U287,1)="A",'Messages d''erreur'!B$4,"")</f>
        <v/>
      </c>
      <c r="W287" t="str">
        <f>IF(IFERROR(VALUE(F287),0)&gt;0,IF(IFERROR(SEARCH("-",A287,1),0)&gt;0,IFERROR(VLOOKUP(F287,'Liste CG'!A:A,1,FALSE),"Attention erreur pas de CG")),"")</f>
        <v/>
      </c>
      <c r="X287" t="str">
        <f>IF(LEFT(W287,1)="A",'Messages d''erreur'!B$5,"")</f>
        <v/>
      </c>
      <c r="Y287" t="e">
        <f>VLOOKUP(A287,'CEcpas-&gt;NvCode'!A:C,3,FALSE)</f>
        <v>#N/A</v>
      </c>
      <c r="Z287" t="str">
        <f>IF(IFERROR(SEARCH("-",A287,1),0) &gt; 0, IFERROR(VLOOKUP(A287,'mapping Commune'!A:I,9,FALSE),"ATTENTION mapping Inexistant"),"")</f>
        <v/>
      </c>
      <c r="AA287" s="10" t="str">
        <f>IF(LEFT(Z287,2)="At",'Messages d''erreur'!B$6,"")</f>
        <v/>
      </c>
    </row>
    <row r="288" spans="1:27" ht="21" customHeight="1" x14ac:dyDescent="0.35">
      <c r="A288" s="138"/>
      <c r="B288" s="301" t="str">
        <f t="shared" si="6"/>
        <v/>
      </c>
      <c r="C288" s="25"/>
      <c r="D288" s="109" t="s">
        <v>5089</v>
      </c>
      <c r="G288" s="276"/>
      <c r="H288" s="34" t="str">
        <f>IF(IFERROR(SEARCH("-",A288,1),0) &gt; 0, IFERROR(VLOOKUP(F288,'Liste CG'!A:A,1,FALSE),"ATTENTION CG Inexistant"),"")</f>
        <v/>
      </c>
      <c r="U288" t="str">
        <f>IF(IFERROR(SEARCH("-",A288,1),0)&gt;0,IFERROR(VLOOKUP(B288,'CG-&gt; CE'!K:K,1,FALSE),"Attention voir onglet CG-&gt;CE"),"")</f>
        <v/>
      </c>
      <c r="V288" t="str">
        <f>IF(LEFT(U288,1)="A",'Messages d''erreur'!B$4,"")</f>
        <v/>
      </c>
      <c r="W288" t="str">
        <f>IF(IFERROR(VALUE(F288),0)&gt;0,IF(IFERROR(SEARCH("-",A288,1),0)&gt;0,IFERROR(VLOOKUP(F288,'Liste CG'!A:A,1,FALSE),"Attention erreur pas de CG")),"")</f>
        <v/>
      </c>
      <c r="X288" t="str">
        <f>IF(LEFT(W288,1)="A",'Messages d''erreur'!B$5,"")</f>
        <v/>
      </c>
      <c r="Y288" t="e">
        <f>VLOOKUP(A288,'CEcpas-&gt;NvCode'!A:C,3,FALSE)</f>
        <v>#N/A</v>
      </c>
      <c r="Z288" t="str">
        <f>IF(IFERROR(SEARCH("-",A288,1),0) &gt; 0, IFERROR(VLOOKUP(A288,'mapping Commune'!A:I,9,FALSE),"ATTENTION mapping Inexistant"),"")</f>
        <v/>
      </c>
      <c r="AA288" s="10" t="str">
        <f>IF(LEFT(Z288,2)="At",'Messages d''erreur'!B$6,"")</f>
        <v/>
      </c>
    </row>
    <row r="289" spans="1:27" ht="21" customHeight="1" x14ac:dyDescent="0.35">
      <c r="A289" s="31" t="s">
        <v>52</v>
      </c>
      <c r="B289" s="301" t="str">
        <f t="shared" si="6"/>
        <v>Codode</v>
      </c>
      <c r="C289" s="27" t="s">
        <v>53</v>
      </c>
      <c r="D289" s="32" t="s">
        <v>54</v>
      </c>
      <c r="E289" s="32" t="s">
        <v>55</v>
      </c>
      <c r="F289" s="280" t="s">
        <v>56</v>
      </c>
      <c r="G289" s="278" t="s">
        <v>57</v>
      </c>
      <c r="H289" s="34" t="str">
        <f>IF(IFERROR(SEARCH("-",A289,1),0) &gt; 0, IFERROR(VLOOKUP(F289,'Liste CG'!A:A,1,FALSE),"ATTENTION CG Inexistant"),"")</f>
        <v/>
      </c>
      <c r="U289" t="str">
        <f>IF(IFERROR(SEARCH("-",A289,1),0)&gt;0,IFERROR(VLOOKUP(B289,'CG-&gt; CE'!K:K,1,FALSE),"Attention voir onglet CG-&gt;CE"),"")</f>
        <v/>
      </c>
      <c r="V289" t="str">
        <f>IF(LEFT(U289,1)="A",'Messages d''erreur'!B$4,"")</f>
        <v/>
      </c>
      <c r="W289" t="str">
        <f>IF(IFERROR(VALUE(F289),0)&gt;0,IF(IFERROR(SEARCH("-",A289,1),0)&gt;0,IFERROR(VLOOKUP(F289,'Liste CG'!A:A,1,FALSE),"Attention erreur pas de CG")),"")</f>
        <v/>
      </c>
      <c r="X289" t="str">
        <f>IF(LEFT(W289,1)="A",'Messages d''erreur'!B$5,"")</f>
        <v/>
      </c>
      <c r="Y289" t="e">
        <f>VLOOKUP(A289,'CEcpas-&gt;NvCode'!A:C,3,FALSE)</f>
        <v>#N/A</v>
      </c>
      <c r="Z289" t="str">
        <f>IF(IFERROR(SEARCH("-",A289,1),0) &gt; 0, IFERROR(VLOOKUP(A289,'mapping Commune'!A:I,9,FALSE),"ATTENTION mapping Inexistant"),"")</f>
        <v/>
      </c>
      <c r="AA289" s="10" t="str">
        <f>IF(LEFT(Z289,2)="At",'Messages d''erreur'!B$6,"")</f>
        <v/>
      </c>
    </row>
    <row r="290" spans="1:27" ht="21" customHeight="1" x14ac:dyDescent="0.35">
      <c r="A290" s="33" t="s">
        <v>316</v>
      </c>
      <c r="B290" s="301" t="str">
        <f t="shared" si="6"/>
        <v>261-01</v>
      </c>
      <c r="C290" s="23" t="s">
        <v>317</v>
      </c>
      <c r="D290" s="34" t="s">
        <v>59</v>
      </c>
      <c r="E290" s="34" t="s">
        <v>60</v>
      </c>
      <c r="F290" s="273">
        <v>75721</v>
      </c>
      <c r="G290" s="276">
        <v>62</v>
      </c>
      <c r="H290" s="34">
        <f>IF(IFERROR(SEARCH("-",A290,1),0) &gt; 0, IFERROR(VLOOKUP(F290,'Liste CG'!A:A,1,FALSE),"ATTENTION CG Inexistant"),"")</f>
        <v>75721</v>
      </c>
      <c r="I290" s="34"/>
      <c r="U290" t="str">
        <f>IF(IFERROR(SEARCH("-",A290,1),0)&gt;0,IFERROR(VLOOKUP(B290,'CG-&gt; CE'!K:K,1,FALSE),"Attention voir onglet CG-&gt;CE"),"")</f>
        <v>261-01</v>
      </c>
      <c r="V290" t="str">
        <f>IF(LEFT(U290,1)="A",'Messages d''erreur'!B$4,"")</f>
        <v/>
      </c>
      <c r="W290">
        <f>IF(IFERROR(VALUE(F290),0)&gt;0,IF(IFERROR(SEARCH("-",A290,1),0)&gt;0,IFERROR(VLOOKUP(F290,'Liste CG'!A:A,1,FALSE),"Attention erreur pas de CG")),"")</f>
        <v>75721</v>
      </c>
      <c r="X290" t="str">
        <f>IF(LEFT(W290,1)="A",'Messages d''erreur'!B$5,"")</f>
        <v/>
      </c>
      <c r="Y290">
        <f>VLOOKUP(A290,'CEcpas-&gt;NvCode'!A:C,3,FALSE)</f>
        <v>0</v>
      </c>
      <c r="Z290" t="str">
        <f>IF(IFERROR(SEARCH("-",A290,1),0) &gt; 0, IFERROR(VLOOKUP(A290,'mapping Commune'!A:I,9,FALSE),"ATTENTION mapping Inexistant"),"")</f>
        <v>261-01</v>
      </c>
      <c r="AA290" s="10" t="str">
        <f>IF(LEFT(Z290,2)="At",'Messages d''erreur'!B$6,"")</f>
        <v/>
      </c>
    </row>
    <row r="291" spans="1:27" ht="21" customHeight="1" x14ac:dyDescent="0.35">
      <c r="A291" s="136" t="s">
        <v>318</v>
      </c>
      <c r="B291" s="301" t="str">
        <f t="shared" si="6"/>
        <v>261-03</v>
      </c>
      <c r="C291" s="24" t="s">
        <v>319</v>
      </c>
      <c r="D291" s="110" t="s">
        <v>59</v>
      </c>
      <c r="E291" s="110" t="s">
        <v>60</v>
      </c>
      <c r="F291" s="309">
        <v>75504</v>
      </c>
      <c r="G291" s="279">
        <v>62</v>
      </c>
      <c r="H291" s="34">
        <f>IF(IFERROR(SEARCH("-",A291,1),0) &gt; 0, IFERROR(VLOOKUP(F291,'Liste CG'!A:A,1,FALSE),"ATTENTION CG Inexistant"),"")</f>
        <v>75504</v>
      </c>
      <c r="U291" t="str">
        <f>IF(IFERROR(SEARCH("-",A291,1),0)&gt;0,IFERROR(VLOOKUP(B291,'CG-&gt; CE'!K:K,1,FALSE),"Attention voir onglet CG-&gt;CE"),"")</f>
        <v>261-03</v>
      </c>
      <c r="V291" t="str">
        <f>IF(LEFT(U291,1)="A",'Messages d''erreur'!B$4,"")</f>
        <v/>
      </c>
      <c r="W291">
        <f>IF(IFERROR(VALUE(F291),0)&gt;0,IF(IFERROR(SEARCH("-",A291,1),0)&gt;0,IFERROR(VLOOKUP(F291,'Liste CG'!A:A,1,FALSE),"Attention erreur pas de CG")),"")</f>
        <v>75504</v>
      </c>
      <c r="X291" t="str">
        <f>IF(LEFT(W291,1)="A",'Messages d''erreur'!B$5,"")</f>
        <v/>
      </c>
      <c r="Y291">
        <f>VLOOKUP(A291,'CEcpas-&gt;NvCode'!A:C,3,FALSE)</f>
        <v>0</v>
      </c>
      <c r="Z291" t="str">
        <f>IF(IFERROR(SEARCH("-",A291,1),0) &gt; 0, IFERROR(VLOOKUP(A291,'mapping Commune'!A:I,9,FALSE),"ATTENTION mapping Inexistant"),"")</f>
        <v>261-03</v>
      </c>
      <c r="AA291" s="10" t="str">
        <f>IF(LEFT(Z291,2)="At",'Messages d''erreur'!B$6,"")</f>
        <v/>
      </c>
    </row>
    <row r="292" spans="1:27" ht="21" customHeight="1" x14ac:dyDescent="0.35">
      <c r="A292" s="138"/>
      <c r="B292" s="301" t="str">
        <f t="shared" si="6"/>
        <v/>
      </c>
      <c r="C292" s="25"/>
      <c r="D292" s="109" t="s">
        <v>5089</v>
      </c>
      <c r="G292" s="276"/>
      <c r="H292" s="34" t="str">
        <f>IF(IFERROR(SEARCH("-",A292,1),0) &gt; 0, IFERROR(VLOOKUP(F292,'Liste CG'!A:A,1,FALSE),"ATTENTION CG Inexistant"),"")</f>
        <v/>
      </c>
      <c r="U292" t="str">
        <f>IF(IFERROR(SEARCH("-",A292,1),0)&gt;0,IFERROR(VLOOKUP(B292,'CG-&gt; CE'!K:K,1,FALSE),"Attention voir onglet CG-&gt;CE"),"")</f>
        <v/>
      </c>
      <c r="V292" t="str">
        <f>IF(LEFT(U292,1)="A",'Messages d''erreur'!B$4,"")</f>
        <v/>
      </c>
      <c r="W292" t="str">
        <f>IF(IFERROR(VALUE(F292),0)&gt;0,IF(IFERROR(SEARCH("-",A292,1),0)&gt;0,IFERROR(VLOOKUP(F292,'Liste CG'!A:A,1,FALSE),"Attention erreur pas de CG")),"")</f>
        <v/>
      </c>
      <c r="X292" t="str">
        <f>IF(LEFT(W292,1)="A",'Messages d''erreur'!B$5,"")</f>
        <v/>
      </c>
      <c r="Y292" t="e">
        <f>VLOOKUP(A292,'CEcpas-&gt;NvCode'!A:C,3,FALSE)</f>
        <v>#N/A</v>
      </c>
      <c r="Z292" t="str">
        <f>IF(IFERROR(SEARCH("-",A292,1),0) &gt; 0, IFERROR(VLOOKUP(A292,'mapping Commune'!A:I,9,FALSE),"ATTENTION mapping Inexistant"),"")</f>
        <v/>
      </c>
      <c r="AA292" s="10" t="str">
        <f>IF(LEFT(Z292,2)="At",'Messages d''erreur'!B$6,"")</f>
        <v/>
      </c>
    </row>
    <row r="293" spans="1:27" ht="21" customHeight="1" x14ac:dyDescent="0.35">
      <c r="A293" s="139">
        <v>263</v>
      </c>
      <c r="B293" s="301" t="str">
        <f t="shared" si="6"/>
        <v>263263</v>
      </c>
      <c r="C293" s="26" t="s">
        <v>320</v>
      </c>
      <c r="D293" s="109" t="s">
        <v>5089</v>
      </c>
      <c r="G293" s="276"/>
      <c r="H293" s="34" t="str">
        <f>IF(IFERROR(SEARCH("-",A293,1),0) &gt; 0, IFERROR(VLOOKUP(F293,'Liste CG'!A:A,1,FALSE),"ATTENTION CG Inexistant"),"")</f>
        <v/>
      </c>
      <c r="U293" t="str">
        <f>IF(IFERROR(SEARCH("-",A293,1),0)&gt;0,IFERROR(VLOOKUP(B293,'CG-&gt; CE'!K:K,1,FALSE),"Attention voir onglet CG-&gt;CE"),"")</f>
        <v/>
      </c>
      <c r="V293" t="str">
        <f>IF(LEFT(U293,1)="A",'Messages d''erreur'!B$4,"")</f>
        <v/>
      </c>
      <c r="W293" t="str">
        <f>IF(IFERROR(VALUE(F293),0)&gt;0,IF(IFERROR(SEARCH("-",A293,1),0)&gt;0,IFERROR(VLOOKUP(F293,'Liste CG'!A:A,1,FALSE),"Attention erreur pas de CG")),"")</f>
        <v/>
      </c>
      <c r="X293" t="str">
        <f>IF(LEFT(W293,1)="A",'Messages d''erreur'!B$5,"")</f>
        <v/>
      </c>
      <c r="Y293" t="e">
        <f>VLOOKUP(A293,'CEcpas-&gt;NvCode'!A:C,3,FALSE)</f>
        <v>#N/A</v>
      </c>
      <c r="Z293" t="str">
        <f>IF(IFERROR(SEARCH("-",A293,1),0) &gt; 0, IFERROR(VLOOKUP(A293,'mapping Commune'!A:I,9,FALSE),"ATTENTION mapping Inexistant"),"")</f>
        <v/>
      </c>
      <c r="AA293" s="10" t="str">
        <f>IF(LEFT(Z293,2)="At",'Messages d''erreur'!B$6,"")</f>
        <v/>
      </c>
    </row>
    <row r="294" spans="1:27" ht="21" customHeight="1" x14ac:dyDescent="0.35">
      <c r="A294" s="138"/>
      <c r="B294" s="301" t="str">
        <f t="shared" si="6"/>
        <v/>
      </c>
      <c r="C294" s="25"/>
      <c r="D294" s="109" t="s">
        <v>5089</v>
      </c>
      <c r="G294" s="276"/>
      <c r="H294" s="34" t="str">
        <f>IF(IFERROR(SEARCH("-",A294,1),0) &gt; 0, IFERROR(VLOOKUP(F294,'Liste CG'!A:A,1,FALSE),"ATTENTION CG Inexistant"),"")</f>
        <v/>
      </c>
      <c r="U294" t="str">
        <f>IF(IFERROR(SEARCH("-",A294,1),0)&gt;0,IFERROR(VLOOKUP(B294,'CG-&gt; CE'!K:K,1,FALSE),"Attention voir onglet CG-&gt;CE"),"")</f>
        <v/>
      </c>
      <c r="V294" t="str">
        <f>IF(LEFT(U294,1)="A",'Messages d''erreur'!B$4,"")</f>
        <v/>
      </c>
      <c r="W294" t="str">
        <f>IF(IFERROR(VALUE(F294),0)&gt;0,IF(IFERROR(SEARCH("-",A294,1),0)&gt;0,IFERROR(VLOOKUP(F294,'Liste CG'!A:A,1,FALSE),"Attention erreur pas de CG")),"")</f>
        <v/>
      </c>
      <c r="X294" t="str">
        <f>IF(LEFT(W294,1)="A",'Messages d''erreur'!B$5,"")</f>
        <v/>
      </c>
      <c r="Y294" t="e">
        <f>VLOOKUP(A294,'CEcpas-&gt;NvCode'!A:C,3,FALSE)</f>
        <v>#N/A</v>
      </c>
      <c r="Z294" t="str">
        <f>IF(IFERROR(SEARCH("-",A294,1),0) &gt; 0, IFERROR(VLOOKUP(A294,'mapping Commune'!A:I,9,FALSE),"ATTENTION mapping Inexistant"),"")</f>
        <v/>
      </c>
      <c r="AA294" s="10" t="str">
        <f>IF(LEFT(Z294,2)="At",'Messages d''erreur'!B$6,"")</f>
        <v/>
      </c>
    </row>
    <row r="295" spans="1:27" ht="21" customHeight="1" x14ac:dyDescent="0.35">
      <c r="A295" s="31" t="s">
        <v>52</v>
      </c>
      <c r="B295" s="301" t="str">
        <f t="shared" si="6"/>
        <v>Codode</v>
      </c>
      <c r="C295" s="27" t="s">
        <v>53</v>
      </c>
      <c r="D295" s="32" t="s">
        <v>54</v>
      </c>
      <c r="E295" s="32" t="s">
        <v>55</v>
      </c>
      <c r="F295" s="280" t="s">
        <v>56</v>
      </c>
      <c r="G295" s="278" t="s">
        <v>57</v>
      </c>
      <c r="H295" s="34" t="str">
        <f>IF(IFERROR(SEARCH("-",A295,1),0) &gt; 0, IFERROR(VLOOKUP(F295,'Liste CG'!A:A,1,FALSE),"ATTENTION CG Inexistant"),"")</f>
        <v/>
      </c>
      <c r="U295" t="str">
        <f>IF(IFERROR(SEARCH("-",A295,1),0)&gt;0,IFERROR(VLOOKUP(B295,'CG-&gt; CE'!K:K,1,FALSE),"Attention voir onglet CG-&gt;CE"),"")</f>
        <v/>
      </c>
      <c r="V295" t="str">
        <f>IF(LEFT(U295,1)="A",'Messages d''erreur'!B$4,"")</f>
        <v/>
      </c>
      <c r="W295" t="str">
        <f>IF(IFERROR(VALUE(F295),0)&gt;0,IF(IFERROR(SEARCH("-",A295,1),0)&gt;0,IFERROR(VLOOKUP(F295,'Liste CG'!A:A,1,FALSE),"Attention erreur pas de CG")),"")</f>
        <v/>
      </c>
      <c r="X295" t="str">
        <f>IF(LEFT(W295,1)="A",'Messages d''erreur'!B$5,"")</f>
        <v/>
      </c>
      <c r="Y295" t="e">
        <f>VLOOKUP(A295,'CEcpas-&gt;NvCode'!A:C,3,FALSE)</f>
        <v>#N/A</v>
      </c>
      <c r="Z295" t="str">
        <f>IF(IFERROR(SEARCH("-",A295,1),0) &gt; 0, IFERROR(VLOOKUP(A295,'mapping Commune'!A:I,9,FALSE),"ATTENTION mapping Inexistant"),"")</f>
        <v/>
      </c>
      <c r="AA295" s="10" t="str">
        <f>IF(LEFT(Z295,2)="At",'Messages d''erreur'!B$6,"")</f>
        <v/>
      </c>
    </row>
    <row r="296" spans="1:27" ht="21" customHeight="1" x14ac:dyDescent="0.35">
      <c r="A296" s="136" t="s">
        <v>321</v>
      </c>
      <c r="B296" s="301" t="str">
        <f t="shared" si="6"/>
        <v>263-01</v>
      </c>
      <c r="C296" s="24" t="s">
        <v>322</v>
      </c>
      <c r="D296" s="110" t="s">
        <v>59</v>
      </c>
      <c r="E296" s="110" t="s">
        <v>60</v>
      </c>
      <c r="F296" s="309">
        <v>75214</v>
      </c>
      <c r="G296" s="279">
        <v>62</v>
      </c>
      <c r="H296" s="34">
        <f>IF(IFERROR(SEARCH("-",A296,1),0) &gt; 0, IFERROR(VLOOKUP(F296,'Liste CG'!A:A,1,FALSE),"ATTENTION CG Inexistant"),"")</f>
        <v>75214</v>
      </c>
      <c r="U296" t="str">
        <f>IF(IFERROR(SEARCH("-",A296,1),0)&gt;0,IFERROR(VLOOKUP(B296,'CG-&gt; CE'!K:K,1,FALSE),"Attention voir onglet CG-&gt;CE"),"")</f>
        <v>263-01</v>
      </c>
      <c r="V296" t="str">
        <f>IF(LEFT(U296,1)="A",'Messages d''erreur'!B$4,"")</f>
        <v/>
      </c>
      <c r="W296">
        <f>IF(IFERROR(VALUE(F296),0)&gt;0,IF(IFERROR(SEARCH("-",A296,1),0)&gt;0,IFERROR(VLOOKUP(F296,'Liste CG'!A:A,1,FALSE),"Attention erreur pas de CG")),"")</f>
        <v>75214</v>
      </c>
      <c r="X296" t="str">
        <f>IF(LEFT(W296,1)="A",'Messages d''erreur'!B$5,"")</f>
        <v/>
      </c>
      <c r="Y296">
        <f>VLOOKUP(A296,'CEcpas-&gt;NvCode'!A:C,3,FALSE)</f>
        <v>0</v>
      </c>
      <c r="Z296" t="str">
        <f>IF(IFERROR(SEARCH("-",A296,1),0) &gt; 0, IFERROR(VLOOKUP(A296,'mapping Commune'!A:I,9,FALSE),"ATTENTION mapping Inexistant"),"")</f>
        <v>263-01</v>
      </c>
      <c r="AA296" s="10" t="str">
        <f>IF(LEFT(Z296,2)="At",'Messages d''erreur'!B$6,"")</f>
        <v/>
      </c>
    </row>
    <row r="297" spans="1:27" ht="21" customHeight="1" x14ac:dyDescent="0.35">
      <c r="A297" s="138"/>
      <c r="B297" s="301" t="str">
        <f t="shared" si="6"/>
        <v/>
      </c>
      <c r="C297" s="25"/>
      <c r="D297" s="109" t="s">
        <v>5089</v>
      </c>
      <c r="G297" s="276"/>
      <c r="H297" s="34" t="str">
        <f>IF(IFERROR(SEARCH("-",A297,1),0) &gt; 0, IFERROR(VLOOKUP(F297,'Liste CG'!A:A,1,FALSE),"ATTENTION CG Inexistant"),"")</f>
        <v/>
      </c>
      <c r="U297" t="str">
        <f>IF(IFERROR(SEARCH("-",A297,1),0)&gt;0,IFERROR(VLOOKUP(B297,'CG-&gt; CE'!K:K,1,FALSE),"Attention voir onglet CG-&gt;CE"),"")</f>
        <v/>
      </c>
      <c r="V297" t="str">
        <f>IF(LEFT(U297,1)="A",'Messages d''erreur'!B$4,"")</f>
        <v/>
      </c>
      <c r="W297" t="str">
        <f>IF(IFERROR(VALUE(F297),0)&gt;0,IF(IFERROR(SEARCH("-",A297,1),0)&gt;0,IFERROR(VLOOKUP(F297,'Liste CG'!A:A,1,FALSE),"Attention erreur pas de CG")),"")</f>
        <v/>
      </c>
      <c r="X297" t="str">
        <f>IF(LEFT(W297,1)="A",'Messages d''erreur'!B$5,"")</f>
        <v/>
      </c>
      <c r="Y297" t="e">
        <f>VLOOKUP(A297,'CEcpas-&gt;NvCode'!A:C,3,FALSE)</f>
        <v>#N/A</v>
      </c>
      <c r="Z297" t="str">
        <f>IF(IFERROR(SEARCH("-",A297,1),0) &gt; 0, IFERROR(VLOOKUP(A297,'mapping Commune'!A:I,9,FALSE),"ATTENTION mapping Inexistant"),"")</f>
        <v/>
      </c>
      <c r="AA297" s="10" t="str">
        <f>IF(LEFT(Z297,2)="At",'Messages d''erreur'!B$6,"")</f>
        <v/>
      </c>
    </row>
    <row r="298" spans="1:27" ht="21" customHeight="1" x14ac:dyDescent="0.35">
      <c r="A298" s="139">
        <v>264</v>
      </c>
      <c r="B298" s="301" t="str">
        <f t="shared" si="6"/>
        <v>264264</v>
      </c>
      <c r="C298" s="26" t="s">
        <v>323</v>
      </c>
      <c r="D298" s="109" t="s">
        <v>5089</v>
      </c>
      <c r="G298" s="276"/>
      <c r="H298" s="34" t="str">
        <f>IF(IFERROR(SEARCH("-",A298,1),0) &gt; 0, IFERROR(VLOOKUP(F298,'Liste CG'!A:A,1,FALSE),"ATTENTION CG Inexistant"),"")</f>
        <v/>
      </c>
      <c r="U298" t="str">
        <f>IF(IFERROR(SEARCH("-",A298,1),0)&gt;0,IFERROR(VLOOKUP(B298,'CG-&gt; CE'!K:K,1,FALSE),"Attention voir onglet CG-&gt;CE"),"")</f>
        <v/>
      </c>
      <c r="V298" t="str">
        <f>IF(LEFT(U298,1)="A",'Messages d''erreur'!B$4,"")</f>
        <v/>
      </c>
      <c r="W298" t="str">
        <f>IF(IFERROR(VALUE(F298),0)&gt;0,IF(IFERROR(SEARCH("-",A298,1),0)&gt;0,IFERROR(VLOOKUP(F298,'Liste CG'!A:A,1,FALSE),"Attention erreur pas de CG")),"")</f>
        <v/>
      </c>
      <c r="X298" t="str">
        <f>IF(LEFT(W298,1)="A",'Messages d''erreur'!B$5,"")</f>
        <v/>
      </c>
      <c r="Y298" t="e">
        <f>VLOOKUP(A298,'CEcpas-&gt;NvCode'!A:C,3,FALSE)</f>
        <v>#N/A</v>
      </c>
      <c r="Z298" t="str">
        <f>IF(IFERROR(SEARCH("-",A298,1),0) &gt; 0, IFERROR(VLOOKUP(A298,'mapping Commune'!A:I,9,FALSE),"ATTENTION mapping Inexistant"),"")</f>
        <v/>
      </c>
      <c r="AA298" s="10" t="str">
        <f>IF(LEFT(Z298,2)="At",'Messages d''erreur'!B$6,"")</f>
        <v/>
      </c>
    </row>
    <row r="299" spans="1:27" ht="21" customHeight="1" x14ac:dyDescent="0.35">
      <c r="A299" s="138"/>
      <c r="B299" s="301" t="str">
        <f t="shared" si="6"/>
        <v/>
      </c>
      <c r="C299" s="25"/>
      <c r="D299" s="109" t="s">
        <v>5089</v>
      </c>
      <c r="G299" s="276"/>
      <c r="H299" s="34" t="str">
        <f>IF(IFERROR(SEARCH("-",A299,1),0) &gt; 0, IFERROR(VLOOKUP(F299,'Liste CG'!A:A,1,FALSE),"ATTENTION CG Inexistant"),"")</f>
        <v/>
      </c>
      <c r="U299" t="str">
        <f>IF(IFERROR(SEARCH("-",A299,1),0)&gt;0,IFERROR(VLOOKUP(B299,'CG-&gt; CE'!K:K,1,FALSE),"Attention voir onglet CG-&gt;CE"),"")</f>
        <v/>
      </c>
      <c r="V299" t="str">
        <f>IF(LEFT(U299,1)="A",'Messages d''erreur'!B$4,"")</f>
        <v/>
      </c>
      <c r="W299" t="str">
        <f>IF(IFERROR(VALUE(F299),0)&gt;0,IF(IFERROR(SEARCH("-",A299,1),0)&gt;0,IFERROR(VLOOKUP(F299,'Liste CG'!A:A,1,FALSE),"Attention erreur pas de CG")),"")</f>
        <v/>
      </c>
      <c r="X299" t="str">
        <f>IF(LEFT(W299,1)="A",'Messages d''erreur'!B$5,"")</f>
        <v/>
      </c>
      <c r="Y299" t="e">
        <f>VLOOKUP(A299,'CEcpas-&gt;NvCode'!A:C,3,FALSE)</f>
        <v>#N/A</v>
      </c>
      <c r="Z299" t="str">
        <f>IF(IFERROR(SEARCH("-",A299,1),0) &gt; 0, IFERROR(VLOOKUP(A299,'mapping Commune'!A:I,9,FALSE),"ATTENTION mapping Inexistant"),"")</f>
        <v/>
      </c>
      <c r="AA299" s="10" t="str">
        <f>IF(LEFT(Z299,2)="At",'Messages d''erreur'!B$6,"")</f>
        <v/>
      </c>
    </row>
    <row r="300" spans="1:27" ht="21" customHeight="1" x14ac:dyDescent="0.35">
      <c r="A300" s="31" t="s">
        <v>52</v>
      </c>
      <c r="B300" s="301" t="str">
        <f t="shared" si="6"/>
        <v>Codode</v>
      </c>
      <c r="C300" s="27" t="s">
        <v>53</v>
      </c>
      <c r="D300" s="32" t="s">
        <v>54</v>
      </c>
      <c r="E300" s="32" t="s">
        <v>55</v>
      </c>
      <c r="F300" s="280" t="s">
        <v>56</v>
      </c>
      <c r="G300" s="278" t="s">
        <v>57</v>
      </c>
      <c r="H300" s="34" t="str">
        <f>IF(IFERROR(SEARCH("-",A300,1),0) &gt; 0, IFERROR(VLOOKUP(F300,'Liste CG'!A:A,1,FALSE),"ATTENTION CG Inexistant"),"")</f>
        <v/>
      </c>
      <c r="U300" t="str">
        <f>IF(IFERROR(SEARCH("-",A300,1),0)&gt;0,IFERROR(VLOOKUP(B300,'CG-&gt; CE'!K:K,1,FALSE),"Attention voir onglet CG-&gt;CE"),"")</f>
        <v/>
      </c>
      <c r="V300" t="str">
        <f>IF(LEFT(U300,1)="A",'Messages d''erreur'!B$4,"")</f>
        <v/>
      </c>
      <c r="W300" t="str">
        <f>IF(IFERROR(VALUE(F300),0)&gt;0,IF(IFERROR(SEARCH("-",A300,1),0)&gt;0,IFERROR(VLOOKUP(F300,'Liste CG'!A:A,1,FALSE),"Attention erreur pas de CG")),"")</f>
        <v/>
      </c>
      <c r="X300" t="str">
        <f>IF(LEFT(W300,1)="A",'Messages d''erreur'!B$5,"")</f>
        <v/>
      </c>
      <c r="Y300" t="e">
        <f>VLOOKUP(A300,'CEcpas-&gt;NvCode'!A:C,3,FALSE)</f>
        <v>#N/A</v>
      </c>
      <c r="Z300" t="str">
        <f>IF(IFERROR(SEARCH("-",A300,1),0) &gt; 0, IFERROR(VLOOKUP(A300,'mapping Commune'!A:I,9,FALSE),"ATTENTION mapping Inexistant"),"")</f>
        <v/>
      </c>
      <c r="AA300" s="10" t="str">
        <f>IF(LEFT(Z300,2)="At",'Messages d''erreur'!B$6,"")</f>
        <v/>
      </c>
    </row>
    <row r="301" spans="1:27" ht="21" customHeight="1" x14ac:dyDescent="0.35">
      <c r="A301" s="136" t="s">
        <v>324</v>
      </c>
      <c r="B301" s="301" t="str">
        <f t="shared" si="6"/>
        <v>264-01</v>
      </c>
      <c r="C301" s="24" t="s">
        <v>325</v>
      </c>
      <c r="D301" s="110" t="s">
        <v>59</v>
      </c>
      <c r="E301" s="110" t="s">
        <v>60</v>
      </c>
      <c r="F301" s="309">
        <v>75788</v>
      </c>
      <c r="G301" s="279">
        <v>62</v>
      </c>
      <c r="H301" s="34">
        <f>IF(IFERROR(SEARCH("-",A301,1),0) &gt; 0, IFERROR(VLOOKUP(F301,'Liste CG'!A:A,1,FALSE),"ATTENTION CG Inexistant"),"")</f>
        <v>75788</v>
      </c>
      <c r="U301" t="str">
        <f>IF(IFERROR(SEARCH("-",A301,1),0)&gt;0,IFERROR(VLOOKUP(B301,'CG-&gt; CE'!K:K,1,FALSE),"Attention voir onglet CG-&gt;CE"),"")</f>
        <v>264-01</v>
      </c>
      <c r="V301" t="str">
        <f>IF(LEFT(U301,1)="A",'Messages d''erreur'!B$4,"")</f>
        <v/>
      </c>
      <c r="W301">
        <f>IF(IFERROR(VALUE(F301),0)&gt;0,IF(IFERROR(SEARCH("-",A301,1),0)&gt;0,IFERROR(VLOOKUP(F301,'Liste CG'!A:A,1,FALSE),"Attention erreur pas de CG")),"")</f>
        <v>75788</v>
      </c>
      <c r="X301" t="str">
        <f>IF(LEFT(W301,1)="A",'Messages d''erreur'!B$5,"")</f>
        <v/>
      </c>
      <c r="Y301">
        <f>VLOOKUP(A301,'CEcpas-&gt;NvCode'!A:C,3,FALSE)</f>
        <v>0</v>
      </c>
      <c r="Z301" t="str">
        <f>IF(IFERROR(SEARCH("-",A301,1),0) &gt; 0, IFERROR(VLOOKUP(A301,'mapping Commune'!A:I,9,FALSE),"ATTENTION mapping Inexistant"),"")</f>
        <v>264-01</v>
      </c>
      <c r="AA301" s="10" t="str">
        <f>IF(LEFT(Z301,2)="At",'Messages d''erreur'!B$6,"")</f>
        <v/>
      </c>
    </row>
    <row r="302" spans="1:27" ht="21" customHeight="1" x14ac:dyDescent="0.35">
      <c r="A302" s="138"/>
      <c r="B302" s="301" t="str">
        <f t="shared" si="6"/>
        <v/>
      </c>
      <c r="C302" s="25"/>
      <c r="D302" s="109" t="s">
        <v>5089</v>
      </c>
      <c r="G302" s="276"/>
      <c r="H302" s="34" t="str">
        <f>IF(IFERROR(SEARCH("-",A302,1),0) &gt; 0, IFERROR(VLOOKUP(F302,'Liste CG'!A:A,1,FALSE),"ATTENTION CG Inexistant"),"")</f>
        <v/>
      </c>
      <c r="U302" t="str">
        <f>IF(IFERROR(SEARCH("-",A302,1),0)&gt;0,IFERROR(VLOOKUP(B302,'CG-&gt; CE'!K:K,1,FALSE),"Attention voir onglet CG-&gt;CE"),"")</f>
        <v/>
      </c>
      <c r="V302" t="str">
        <f>IF(LEFT(U302,1)="A",'Messages d''erreur'!B$4,"")</f>
        <v/>
      </c>
      <c r="W302" t="str">
        <f>IF(IFERROR(VALUE(F302),0)&gt;0,IF(IFERROR(SEARCH("-",A302,1),0)&gt;0,IFERROR(VLOOKUP(F302,'Liste CG'!A:A,1,FALSE),"Attention erreur pas de CG")),"")</f>
        <v/>
      </c>
      <c r="X302" t="str">
        <f>IF(LEFT(W302,1)="A",'Messages d''erreur'!B$5,"")</f>
        <v/>
      </c>
      <c r="Y302" t="e">
        <f>VLOOKUP(A302,'CEcpas-&gt;NvCode'!A:C,3,FALSE)</f>
        <v>#N/A</v>
      </c>
      <c r="Z302" t="str">
        <f>IF(IFERROR(SEARCH("-",A302,1),0) &gt; 0, IFERROR(VLOOKUP(A302,'mapping Commune'!A:I,9,FALSE),"ATTENTION mapping Inexistant"),"")</f>
        <v/>
      </c>
      <c r="AA302" s="10" t="str">
        <f>IF(LEFT(Z302,2)="At",'Messages d''erreur'!B$6,"")</f>
        <v/>
      </c>
    </row>
    <row r="303" spans="1:27" ht="21" customHeight="1" x14ac:dyDescent="0.35">
      <c r="A303" s="139">
        <v>265</v>
      </c>
      <c r="B303" s="301" t="str">
        <f t="shared" si="6"/>
        <v>265265</v>
      </c>
      <c r="C303" s="26" t="s">
        <v>326</v>
      </c>
      <c r="D303" s="109" t="s">
        <v>5089</v>
      </c>
      <c r="G303" s="276"/>
      <c r="H303" s="34" t="str">
        <f>IF(IFERROR(SEARCH("-",A303,1),0) &gt; 0, IFERROR(VLOOKUP(F303,'Liste CG'!A:A,1,FALSE),"ATTENTION CG Inexistant"),"")</f>
        <v/>
      </c>
      <c r="U303" t="str">
        <f>IF(IFERROR(SEARCH("-",A303,1),0)&gt;0,IFERROR(VLOOKUP(B303,'CG-&gt; CE'!K:K,1,FALSE),"Attention voir onglet CG-&gt;CE"),"")</f>
        <v/>
      </c>
      <c r="V303" t="str">
        <f>IF(LEFT(U303,1)="A",'Messages d''erreur'!B$4,"")</f>
        <v/>
      </c>
      <c r="W303" t="str">
        <f>IF(IFERROR(VALUE(F303),0)&gt;0,IF(IFERROR(SEARCH("-",A303,1),0)&gt;0,IFERROR(VLOOKUP(F303,'Liste CG'!A:A,1,FALSE),"Attention erreur pas de CG")),"")</f>
        <v/>
      </c>
      <c r="X303" t="str">
        <f>IF(LEFT(W303,1)="A",'Messages d''erreur'!B$5,"")</f>
        <v/>
      </c>
      <c r="Y303" t="e">
        <f>VLOOKUP(A303,'CEcpas-&gt;NvCode'!A:C,3,FALSE)</f>
        <v>#N/A</v>
      </c>
      <c r="Z303" t="str">
        <f>IF(IFERROR(SEARCH("-",A303,1),0) &gt; 0, IFERROR(VLOOKUP(A303,'mapping Commune'!A:I,9,FALSE),"ATTENTION mapping Inexistant"),"")</f>
        <v/>
      </c>
      <c r="AA303" s="10" t="str">
        <f>IF(LEFT(Z303,2)="At",'Messages d''erreur'!B$6,"")</f>
        <v/>
      </c>
    </row>
    <row r="304" spans="1:27" ht="21" customHeight="1" x14ac:dyDescent="0.35">
      <c r="A304" s="138"/>
      <c r="B304" s="301" t="str">
        <f t="shared" ref="B304:B367" si="7">IF(LEFT(A304,1)="0",A304,IF(LEN(A304)=6,A304,LEFT(A304,3)&amp;RIGHT(A304,3)))</f>
        <v/>
      </c>
      <c r="C304" s="25"/>
      <c r="D304" s="109" t="s">
        <v>5089</v>
      </c>
      <c r="G304" s="276"/>
      <c r="H304" s="34" t="str">
        <f>IF(IFERROR(SEARCH("-",A304,1),0) &gt; 0, IFERROR(VLOOKUP(F304,'Liste CG'!A:A,1,FALSE),"ATTENTION CG Inexistant"),"")</f>
        <v/>
      </c>
      <c r="U304" t="str">
        <f>IF(IFERROR(SEARCH("-",A304,1),0)&gt;0,IFERROR(VLOOKUP(B304,'CG-&gt; CE'!K:K,1,FALSE),"Attention voir onglet CG-&gt;CE"),"")</f>
        <v/>
      </c>
      <c r="V304" t="str">
        <f>IF(LEFT(U304,1)="A",'Messages d''erreur'!B$4,"")</f>
        <v/>
      </c>
      <c r="W304" t="str">
        <f>IF(IFERROR(VALUE(F304),0)&gt;0,IF(IFERROR(SEARCH("-",A304,1),0)&gt;0,IFERROR(VLOOKUP(F304,'Liste CG'!A:A,1,FALSE),"Attention erreur pas de CG")),"")</f>
        <v/>
      </c>
      <c r="X304" t="str">
        <f>IF(LEFT(W304,1)="A",'Messages d''erreur'!B$5,"")</f>
        <v/>
      </c>
      <c r="Y304" t="e">
        <f>VLOOKUP(A304,'CEcpas-&gt;NvCode'!A:C,3,FALSE)</f>
        <v>#N/A</v>
      </c>
      <c r="Z304" t="str">
        <f>IF(IFERROR(SEARCH("-",A304,1),0) &gt; 0, IFERROR(VLOOKUP(A304,'mapping Commune'!A:I,9,FALSE),"ATTENTION mapping Inexistant"),"")</f>
        <v/>
      </c>
      <c r="AA304" s="10" t="str">
        <f>IF(LEFT(Z304,2)="At",'Messages d''erreur'!B$6,"")</f>
        <v/>
      </c>
    </row>
    <row r="305" spans="1:27" ht="21" customHeight="1" x14ac:dyDescent="0.35">
      <c r="A305" s="31" t="s">
        <v>52</v>
      </c>
      <c r="B305" s="301" t="str">
        <f t="shared" si="7"/>
        <v>Codode</v>
      </c>
      <c r="C305" s="27" t="s">
        <v>53</v>
      </c>
      <c r="D305" s="32" t="s">
        <v>54</v>
      </c>
      <c r="E305" s="32" t="s">
        <v>55</v>
      </c>
      <c r="F305" s="280" t="s">
        <v>56</v>
      </c>
      <c r="G305" s="278" t="s">
        <v>57</v>
      </c>
      <c r="H305" s="34" t="str">
        <f>IF(IFERROR(SEARCH("-",A305,1),0) &gt; 0, IFERROR(VLOOKUP(F305,'Liste CG'!A:A,1,FALSE),"ATTENTION CG Inexistant"),"")</f>
        <v/>
      </c>
      <c r="U305" t="str">
        <f>IF(IFERROR(SEARCH("-",A305,1),0)&gt;0,IFERROR(VLOOKUP(B305,'CG-&gt; CE'!K:K,1,FALSE),"Attention voir onglet CG-&gt;CE"),"")</f>
        <v/>
      </c>
      <c r="V305" t="str">
        <f>IF(LEFT(U305,1)="A",'Messages d''erreur'!B$4,"")</f>
        <v/>
      </c>
      <c r="W305" t="str">
        <f>IF(IFERROR(VALUE(F305),0)&gt;0,IF(IFERROR(SEARCH("-",A305,1),0)&gt;0,IFERROR(VLOOKUP(F305,'Liste CG'!A:A,1,FALSE),"Attention erreur pas de CG")),"")</f>
        <v/>
      </c>
      <c r="X305" t="str">
        <f>IF(LEFT(W305,1)="A",'Messages d''erreur'!B$5,"")</f>
        <v/>
      </c>
      <c r="Y305" t="e">
        <f>VLOOKUP(A305,'CEcpas-&gt;NvCode'!A:C,3,FALSE)</f>
        <v>#N/A</v>
      </c>
      <c r="Z305" t="str">
        <f>IF(IFERROR(SEARCH("-",A305,1),0) &gt; 0, IFERROR(VLOOKUP(A305,'mapping Commune'!A:I,9,FALSE),"ATTENTION mapping Inexistant"),"")</f>
        <v/>
      </c>
      <c r="AA305" s="10" t="str">
        <f>IF(LEFT(Z305,2)="At",'Messages d''erreur'!B$6,"")</f>
        <v/>
      </c>
    </row>
    <row r="306" spans="1:27" ht="21" customHeight="1" x14ac:dyDescent="0.35">
      <c r="A306" s="136" t="s">
        <v>327</v>
      </c>
      <c r="B306" s="301" t="str">
        <f t="shared" si="7"/>
        <v>265-01</v>
      </c>
      <c r="C306" s="24" t="s">
        <v>328</v>
      </c>
      <c r="D306" s="110" t="s">
        <v>59</v>
      </c>
      <c r="E306" s="110" t="s">
        <v>60</v>
      </c>
      <c r="F306" s="309">
        <v>77104</v>
      </c>
      <c r="G306" s="279">
        <v>62</v>
      </c>
      <c r="H306" s="34">
        <f>IF(IFERROR(SEARCH("-",A306,1),0) &gt; 0, IFERROR(VLOOKUP(F306,'Liste CG'!A:A,1,FALSE),"ATTENTION CG Inexistant"),"")</f>
        <v>77104</v>
      </c>
      <c r="U306" t="str">
        <f>IF(IFERROR(SEARCH("-",A306,1),0)&gt;0,IFERROR(VLOOKUP(B306,'CG-&gt; CE'!K:K,1,FALSE),"Attention voir onglet CG-&gt;CE"),"")</f>
        <v>265-01</v>
      </c>
      <c r="V306" t="str">
        <f>IF(LEFT(U306,1)="A",'Messages d''erreur'!B$4,"")</f>
        <v/>
      </c>
      <c r="W306">
        <f>IF(IFERROR(VALUE(F306),0)&gt;0,IF(IFERROR(SEARCH("-",A306,1),0)&gt;0,IFERROR(VLOOKUP(F306,'Liste CG'!A:A,1,FALSE),"Attention erreur pas de CG")),"")</f>
        <v>77104</v>
      </c>
      <c r="X306" t="str">
        <f>IF(LEFT(W306,1)="A",'Messages d''erreur'!B$5,"")</f>
        <v/>
      </c>
      <c r="Y306">
        <f>VLOOKUP(A306,'CEcpas-&gt;NvCode'!A:C,3,FALSE)</f>
        <v>0</v>
      </c>
      <c r="Z306" t="str">
        <f>IF(IFERROR(SEARCH("-",A306,1),0) &gt; 0, IFERROR(VLOOKUP(A306,'mapping Commune'!A:I,9,FALSE),"ATTENTION mapping Inexistant"),"")</f>
        <v>265-01</v>
      </c>
      <c r="AA306" s="10" t="str">
        <f>IF(LEFT(Z306,2)="At",'Messages d''erreur'!B$6,"")</f>
        <v/>
      </c>
    </row>
    <row r="307" spans="1:27" ht="21" customHeight="1" x14ac:dyDescent="0.35">
      <c r="A307" s="138"/>
      <c r="B307" s="301" t="str">
        <f t="shared" si="7"/>
        <v/>
      </c>
      <c r="C307" s="25"/>
      <c r="D307" s="109" t="s">
        <v>5089</v>
      </c>
      <c r="G307" s="276"/>
      <c r="H307" s="34" t="str">
        <f>IF(IFERROR(SEARCH("-",A307,1),0) &gt; 0, IFERROR(VLOOKUP(F307,'Liste CG'!A:A,1,FALSE),"ATTENTION CG Inexistant"),"")</f>
        <v/>
      </c>
      <c r="U307" t="str">
        <f>IF(IFERROR(SEARCH("-",A307,1),0)&gt;0,IFERROR(VLOOKUP(B307,'CG-&gt; CE'!K:K,1,FALSE),"Attention voir onglet CG-&gt;CE"),"")</f>
        <v/>
      </c>
      <c r="V307" t="str">
        <f>IF(LEFT(U307,1)="A",'Messages d''erreur'!B$4,"")</f>
        <v/>
      </c>
      <c r="W307" t="str">
        <f>IF(IFERROR(VALUE(F307),0)&gt;0,IF(IFERROR(SEARCH("-",A307,1),0)&gt;0,IFERROR(VLOOKUP(F307,'Liste CG'!A:A,1,FALSE),"Attention erreur pas de CG")),"")</f>
        <v/>
      </c>
      <c r="X307" t="str">
        <f>IF(LEFT(W307,1)="A",'Messages d''erreur'!B$5,"")</f>
        <v/>
      </c>
      <c r="Y307" t="e">
        <f>VLOOKUP(A307,'CEcpas-&gt;NvCode'!A:C,3,FALSE)</f>
        <v>#N/A</v>
      </c>
      <c r="Z307" t="str">
        <f>IF(IFERROR(SEARCH("-",A307,1),0) &gt; 0, IFERROR(VLOOKUP(A307,'mapping Commune'!A:I,9,FALSE),"ATTENTION mapping Inexistant"),"")</f>
        <v/>
      </c>
      <c r="AA307" s="10" t="str">
        <f>IF(LEFT(Z307,2)="At",'Messages d''erreur'!B$6,"")</f>
        <v/>
      </c>
    </row>
    <row r="308" spans="1:27" ht="21" customHeight="1" x14ac:dyDescent="0.35">
      <c r="A308" s="139">
        <v>266</v>
      </c>
      <c r="B308" s="301" t="str">
        <f t="shared" si="7"/>
        <v>266266</v>
      </c>
      <c r="C308" s="26" t="s">
        <v>329</v>
      </c>
      <c r="D308" s="109" t="s">
        <v>5089</v>
      </c>
      <c r="G308" s="276"/>
      <c r="H308" s="34" t="str">
        <f>IF(IFERROR(SEARCH("-",A308,1),0) &gt; 0, IFERROR(VLOOKUP(F308,'Liste CG'!A:A,1,FALSE),"ATTENTION CG Inexistant"),"")</f>
        <v/>
      </c>
      <c r="U308" t="str">
        <f>IF(IFERROR(SEARCH("-",A308,1),0)&gt;0,IFERROR(VLOOKUP(B308,'CG-&gt; CE'!K:K,1,FALSE),"Attention voir onglet CG-&gt;CE"),"")</f>
        <v/>
      </c>
      <c r="V308" t="str">
        <f>IF(LEFT(U308,1)="A",'Messages d''erreur'!B$4,"")</f>
        <v/>
      </c>
      <c r="W308" t="str">
        <f>IF(IFERROR(VALUE(F308),0)&gt;0,IF(IFERROR(SEARCH("-",A308,1),0)&gt;0,IFERROR(VLOOKUP(F308,'Liste CG'!A:A,1,FALSE),"Attention erreur pas de CG")),"")</f>
        <v/>
      </c>
      <c r="X308" t="str">
        <f>IF(LEFT(W308,1)="A",'Messages d''erreur'!B$5,"")</f>
        <v/>
      </c>
      <c r="Y308" t="e">
        <f>VLOOKUP(A308,'CEcpas-&gt;NvCode'!A:C,3,FALSE)</f>
        <v>#N/A</v>
      </c>
      <c r="Z308" t="str">
        <f>IF(IFERROR(SEARCH("-",A308,1),0) &gt; 0, IFERROR(VLOOKUP(A308,'mapping Commune'!A:I,9,FALSE),"ATTENTION mapping Inexistant"),"")</f>
        <v/>
      </c>
      <c r="AA308" s="10" t="str">
        <f>IF(LEFT(Z308,2)="At",'Messages d''erreur'!B$6,"")</f>
        <v/>
      </c>
    </row>
    <row r="309" spans="1:27" ht="21" customHeight="1" x14ac:dyDescent="0.35">
      <c r="A309" s="138"/>
      <c r="B309" s="301" t="str">
        <f t="shared" si="7"/>
        <v/>
      </c>
      <c r="C309" s="25"/>
      <c r="D309" s="109" t="s">
        <v>5089</v>
      </c>
      <c r="G309" s="276"/>
      <c r="H309" s="34" t="str">
        <f>IF(IFERROR(SEARCH("-",A309,1),0) &gt; 0, IFERROR(VLOOKUP(F309,'Liste CG'!A:A,1,FALSE),"ATTENTION CG Inexistant"),"")</f>
        <v/>
      </c>
      <c r="U309" t="str">
        <f>IF(IFERROR(SEARCH("-",A309,1),0)&gt;0,IFERROR(VLOOKUP(B309,'CG-&gt; CE'!K:K,1,FALSE),"Attention voir onglet CG-&gt;CE"),"")</f>
        <v/>
      </c>
      <c r="V309" t="str">
        <f>IF(LEFT(U309,1)="A",'Messages d''erreur'!B$4,"")</f>
        <v/>
      </c>
      <c r="W309" t="str">
        <f>IF(IFERROR(VALUE(F309),0)&gt;0,IF(IFERROR(SEARCH("-",A309,1),0)&gt;0,IFERROR(VLOOKUP(F309,'Liste CG'!A:A,1,FALSE),"Attention erreur pas de CG")),"")</f>
        <v/>
      </c>
      <c r="X309" t="str">
        <f>IF(LEFT(W309,1)="A",'Messages d''erreur'!B$5,"")</f>
        <v/>
      </c>
      <c r="Y309" t="e">
        <f>VLOOKUP(A309,'CEcpas-&gt;NvCode'!A:C,3,FALSE)</f>
        <v>#N/A</v>
      </c>
      <c r="Z309" t="str">
        <f>IF(IFERROR(SEARCH("-",A309,1),0) &gt; 0, IFERROR(VLOOKUP(A309,'mapping Commune'!A:I,9,FALSE),"ATTENTION mapping Inexistant"),"")</f>
        <v/>
      </c>
      <c r="AA309" s="10" t="str">
        <f>IF(LEFT(Z309,2)="At",'Messages d''erreur'!B$6,"")</f>
        <v/>
      </c>
    </row>
    <row r="310" spans="1:27" ht="21" customHeight="1" x14ac:dyDescent="0.35">
      <c r="A310" s="31" t="s">
        <v>52</v>
      </c>
      <c r="B310" s="301" t="str">
        <f t="shared" si="7"/>
        <v>Codode</v>
      </c>
      <c r="C310" s="27" t="s">
        <v>53</v>
      </c>
      <c r="D310" s="32" t="s">
        <v>54</v>
      </c>
      <c r="E310" s="32" t="s">
        <v>55</v>
      </c>
      <c r="F310" s="280" t="s">
        <v>56</v>
      </c>
      <c r="G310" s="278" t="s">
        <v>57</v>
      </c>
      <c r="H310" s="34" t="str">
        <f>IF(IFERROR(SEARCH("-",A310,1),0) &gt; 0, IFERROR(VLOOKUP(F310,'Liste CG'!A:A,1,FALSE),"ATTENTION CG Inexistant"),"")</f>
        <v/>
      </c>
      <c r="U310" t="str">
        <f>IF(IFERROR(SEARCH("-",A310,1),0)&gt;0,IFERROR(VLOOKUP(B310,'CG-&gt; CE'!K:K,1,FALSE),"Attention voir onglet CG-&gt;CE"),"")</f>
        <v/>
      </c>
      <c r="V310" t="str">
        <f>IF(LEFT(U310,1)="A",'Messages d''erreur'!B$4,"")</f>
        <v/>
      </c>
      <c r="W310" t="str">
        <f>IF(IFERROR(VALUE(F310),0)&gt;0,IF(IFERROR(SEARCH("-",A310,1),0)&gt;0,IFERROR(VLOOKUP(F310,'Liste CG'!A:A,1,FALSE),"Attention erreur pas de CG")),"")</f>
        <v/>
      </c>
      <c r="X310" t="str">
        <f>IF(LEFT(W310,1)="A",'Messages d''erreur'!B$5,"")</f>
        <v/>
      </c>
      <c r="Y310" t="e">
        <f>VLOOKUP(A310,'CEcpas-&gt;NvCode'!A:C,3,FALSE)</f>
        <v>#N/A</v>
      </c>
      <c r="Z310" t="str">
        <f>IF(IFERROR(SEARCH("-",A310,1),0) &gt; 0, IFERROR(VLOOKUP(A310,'mapping Commune'!A:I,9,FALSE),"ATTENTION mapping Inexistant"),"")</f>
        <v/>
      </c>
      <c r="AA310" s="10" t="str">
        <f>IF(LEFT(Z310,2)="At",'Messages d''erreur'!B$6,"")</f>
        <v/>
      </c>
    </row>
    <row r="311" spans="1:27" ht="21" customHeight="1" x14ac:dyDescent="0.35">
      <c r="A311" s="136" t="s">
        <v>330</v>
      </c>
      <c r="B311" s="301" t="str">
        <f t="shared" si="7"/>
        <v>266-01</v>
      </c>
      <c r="C311" s="24" t="s">
        <v>331</v>
      </c>
      <c r="D311" s="110" t="s">
        <v>59</v>
      </c>
      <c r="E311" s="110" t="s">
        <v>60</v>
      </c>
      <c r="F311" s="309">
        <v>75726</v>
      </c>
      <c r="G311" s="279">
        <v>62</v>
      </c>
      <c r="H311" s="34">
        <f>IF(IFERROR(SEARCH("-",A311,1),0) &gt; 0, IFERROR(VLOOKUP(F311,'Liste CG'!A:A,1,FALSE),"ATTENTION CG Inexistant"),"")</f>
        <v>75726</v>
      </c>
      <c r="U311" t="str">
        <f>IF(IFERROR(SEARCH("-",A311,1),0)&gt;0,IFERROR(VLOOKUP(B311,'CG-&gt; CE'!K:K,1,FALSE),"Attention voir onglet CG-&gt;CE"),"")</f>
        <v>266-01</v>
      </c>
      <c r="V311" t="str">
        <f>IF(LEFT(U311,1)="A",'Messages d''erreur'!B$4,"")</f>
        <v/>
      </c>
      <c r="W311">
        <f>IF(IFERROR(VALUE(F311),0)&gt;0,IF(IFERROR(SEARCH("-",A311,1),0)&gt;0,IFERROR(VLOOKUP(F311,'Liste CG'!A:A,1,FALSE),"Attention erreur pas de CG")),"")</f>
        <v>75726</v>
      </c>
      <c r="X311" t="str">
        <f>IF(LEFT(W311,1)="A",'Messages d''erreur'!B$5,"")</f>
        <v/>
      </c>
      <c r="Y311">
        <f>VLOOKUP(A311,'CEcpas-&gt;NvCode'!A:C,3,FALSE)</f>
        <v>0</v>
      </c>
      <c r="Z311" t="str">
        <f>IF(IFERROR(SEARCH("-",A311,1),0) &gt; 0, IFERROR(VLOOKUP(A311,'mapping Commune'!A:I,9,FALSE),"ATTENTION mapping Inexistant"),"")</f>
        <v>266-01</v>
      </c>
      <c r="AA311" s="10" t="str">
        <f>IF(LEFT(Z311,2)="At",'Messages d''erreur'!B$6,"")</f>
        <v/>
      </c>
    </row>
    <row r="312" spans="1:27" ht="21" customHeight="1" x14ac:dyDescent="0.35">
      <c r="A312" s="138"/>
      <c r="B312" s="301" t="str">
        <f t="shared" si="7"/>
        <v/>
      </c>
      <c r="C312" s="25"/>
      <c r="D312" s="109" t="s">
        <v>5089</v>
      </c>
      <c r="G312" s="276"/>
      <c r="H312" s="34" t="str">
        <f>IF(IFERROR(SEARCH("-",A312,1),0) &gt; 0, IFERROR(VLOOKUP(F312,'Liste CG'!A:A,1,FALSE),"ATTENTION CG Inexistant"),"")</f>
        <v/>
      </c>
      <c r="U312" t="str">
        <f>IF(IFERROR(SEARCH("-",A312,1),0)&gt;0,IFERROR(VLOOKUP(B312,'CG-&gt; CE'!K:K,1,FALSE),"Attention voir onglet CG-&gt;CE"),"")</f>
        <v/>
      </c>
      <c r="V312" t="str">
        <f>IF(LEFT(U312,1)="A",'Messages d''erreur'!B$4,"")</f>
        <v/>
      </c>
      <c r="W312" t="str">
        <f>IF(IFERROR(VALUE(F312),0)&gt;0,IF(IFERROR(SEARCH("-",A312,1),0)&gt;0,IFERROR(VLOOKUP(F312,'Liste CG'!A:A,1,FALSE),"Attention erreur pas de CG")),"")</f>
        <v/>
      </c>
      <c r="X312" t="str">
        <f>IF(LEFT(W312,1)="A",'Messages d''erreur'!B$5,"")</f>
        <v/>
      </c>
      <c r="Y312" t="e">
        <f>VLOOKUP(A312,'CEcpas-&gt;NvCode'!A:C,3,FALSE)</f>
        <v>#N/A</v>
      </c>
      <c r="Z312" t="str">
        <f>IF(IFERROR(SEARCH("-",A312,1),0) &gt; 0, IFERROR(VLOOKUP(A312,'mapping Commune'!A:I,9,FALSE),"ATTENTION mapping Inexistant"),"")</f>
        <v/>
      </c>
      <c r="AA312" s="10" t="str">
        <f>IF(LEFT(Z312,2)="At",'Messages d''erreur'!B$6,"")</f>
        <v/>
      </c>
    </row>
    <row r="313" spans="1:27" ht="21" customHeight="1" x14ac:dyDescent="0.35">
      <c r="A313" s="139">
        <v>268</v>
      </c>
      <c r="B313" s="301" t="str">
        <f t="shared" si="7"/>
        <v>268268</v>
      </c>
      <c r="C313" s="26" t="s">
        <v>332</v>
      </c>
      <c r="D313" s="109" t="s">
        <v>5089</v>
      </c>
      <c r="G313" s="276"/>
      <c r="H313" s="34" t="str">
        <f>IF(IFERROR(SEARCH("-",A313,1),0) &gt; 0, IFERROR(VLOOKUP(F313,'Liste CG'!A:A,1,FALSE),"ATTENTION CG Inexistant"),"")</f>
        <v/>
      </c>
      <c r="U313" t="str">
        <f>IF(IFERROR(SEARCH("-",A313,1),0)&gt;0,IFERROR(VLOOKUP(B313,'CG-&gt; CE'!K:K,1,FALSE),"Attention voir onglet CG-&gt;CE"),"")</f>
        <v/>
      </c>
      <c r="V313" t="str">
        <f>IF(LEFT(U313,1)="A",'Messages d''erreur'!B$4,"")</f>
        <v/>
      </c>
      <c r="W313" t="str">
        <f>IF(IFERROR(VALUE(F313),0)&gt;0,IF(IFERROR(SEARCH("-",A313,1),0)&gt;0,IFERROR(VLOOKUP(F313,'Liste CG'!A:A,1,FALSE),"Attention erreur pas de CG")),"")</f>
        <v/>
      </c>
      <c r="X313" t="str">
        <f>IF(LEFT(W313,1)="A",'Messages d''erreur'!B$5,"")</f>
        <v/>
      </c>
      <c r="Y313" t="e">
        <f>VLOOKUP(A313,'CEcpas-&gt;NvCode'!A:C,3,FALSE)</f>
        <v>#N/A</v>
      </c>
      <c r="Z313" t="str">
        <f>IF(IFERROR(SEARCH("-",A313,1),0) &gt; 0, IFERROR(VLOOKUP(A313,'mapping Commune'!A:I,9,FALSE),"ATTENTION mapping Inexistant"),"")</f>
        <v/>
      </c>
      <c r="AA313" s="10" t="str">
        <f>IF(LEFT(Z313,2)="At",'Messages d''erreur'!B$6,"")</f>
        <v/>
      </c>
    </row>
    <row r="314" spans="1:27" ht="21" customHeight="1" x14ac:dyDescent="0.35">
      <c r="A314" s="138"/>
      <c r="B314" s="301" t="str">
        <f t="shared" si="7"/>
        <v/>
      </c>
      <c r="C314" s="25"/>
      <c r="D314" s="109" t="s">
        <v>5089</v>
      </c>
      <c r="G314" s="276"/>
      <c r="H314" s="34" t="str">
        <f>IF(IFERROR(SEARCH("-",A314,1),0) &gt; 0, IFERROR(VLOOKUP(F314,'Liste CG'!A:A,1,FALSE),"ATTENTION CG Inexistant"),"")</f>
        <v/>
      </c>
      <c r="U314" t="str">
        <f>IF(IFERROR(SEARCH("-",A314,1),0)&gt;0,IFERROR(VLOOKUP(B314,'CG-&gt; CE'!K:K,1,FALSE),"Attention voir onglet CG-&gt;CE"),"")</f>
        <v/>
      </c>
      <c r="V314" t="str">
        <f>IF(LEFT(U314,1)="A",'Messages d''erreur'!B$4,"")</f>
        <v/>
      </c>
      <c r="W314" t="str">
        <f>IF(IFERROR(VALUE(F314),0)&gt;0,IF(IFERROR(SEARCH("-",A314,1),0)&gt;0,IFERROR(VLOOKUP(F314,'Liste CG'!A:A,1,FALSE),"Attention erreur pas de CG")),"")</f>
        <v/>
      </c>
      <c r="X314" t="str">
        <f>IF(LEFT(W314,1)="A",'Messages d''erreur'!B$5,"")</f>
        <v/>
      </c>
      <c r="Y314" t="e">
        <f>VLOOKUP(A314,'CEcpas-&gt;NvCode'!A:C,3,FALSE)</f>
        <v>#N/A</v>
      </c>
      <c r="Z314" t="str">
        <f>IF(IFERROR(SEARCH("-",A314,1),0) &gt; 0, IFERROR(VLOOKUP(A314,'mapping Commune'!A:I,9,FALSE),"ATTENTION mapping Inexistant"),"")</f>
        <v/>
      </c>
      <c r="AA314" s="10" t="str">
        <f>IF(LEFT(Z314,2)="At",'Messages d''erreur'!B$6,"")</f>
        <v/>
      </c>
    </row>
    <row r="315" spans="1:27" ht="21" customHeight="1" x14ac:dyDescent="0.35">
      <c r="A315" s="31" t="s">
        <v>52</v>
      </c>
      <c r="B315" s="301" t="str">
        <f t="shared" si="7"/>
        <v>Codode</v>
      </c>
      <c r="C315" s="27" t="s">
        <v>53</v>
      </c>
      <c r="D315" s="32" t="s">
        <v>54</v>
      </c>
      <c r="E315" s="32" t="s">
        <v>55</v>
      </c>
      <c r="F315" s="280" t="s">
        <v>56</v>
      </c>
      <c r="G315" s="278" t="s">
        <v>57</v>
      </c>
      <c r="H315" s="34" t="str">
        <f>IF(IFERROR(SEARCH("-",A315,1),0) &gt; 0, IFERROR(VLOOKUP(F315,'Liste CG'!A:A,1,FALSE),"ATTENTION CG Inexistant"),"")</f>
        <v/>
      </c>
      <c r="U315" t="str">
        <f>IF(IFERROR(SEARCH("-",A315,1),0)&gt;0,IFERROR(VLOOKUP(B315,'CG-&gt; CE'!K:K,1,FALSE),"Attention voir onglet CG-&gt;CE"),"")</f>
        <v/>
      </c>
      <c r="V315" t="str">
        <f>IF(LEFT(U315,1)="A",'Messages d''erreur'!B$4,"")</f>
        <v/>
      </c>
      <c r="W315" t="str">
        <f>IF(IFERROR(VALUE(F315),0)&gt;0,IF(IFERROR(SEARCH("-",A315,1),0)&gt;0,IFERROR(VLOOKUP(F315,'Liste CG'!A:A,1,FALSE),"Attention erreur pas de CG")),"")</f>
        <v/>
      </c>
      <c r="X315" t="str">
        <f>IF(LEFT(W315,1)="A",'Messages d''erreur'!B$5,"")</f>
        <v/>
      </c>
      <c r="Y315" t="e">
        <f>VLOOKUP(A315,'CEcpas-&gt;NvCode'!A:C,3,FALSE)</f>
        <v>#N/A</v>
      </c>
      <c r="Z315" t="str">
        <f>IF(IFERROR(SEARCH("-",A315,1),0) &gt; 0, IFERROR(VLOOKUP(A315,'mapping Commune'!A:I,9,FALSE),"ATTENTION mapping Inexistant"),"")</f>
        <v/>
      </c>
      <c r="AA315" s="10" t="str">
        <f>IF(LEFT(Z315,2)="At",'Messages d''erreur'!B$6,"")</f>
        <v/>
      </c>
    </row>
    <row r="316" spans="1:27" ht="21" customHeight="1" x14ac:dyDescent="0.35">
      <c r="A316" s="136" t="s">
        <v>333</v>
      </c>
      <c r="B316" s="301" t="str">
        <f t="shared" si="7"/>
        <v>268-01</v>
      </c>
      <c r="C316" s="24" t="s">
        <v>334</v>
      </c>
      <c r="D316" s="110" t="s">
        <v>59</v>
      </c>
      <c r="E316" s="110" t="s">
        <v>60</v>
      </c>
      <c r="F316" s="309">
        <v>75304</v>
      </c>
      <c r="G316" s="279">
        <v>62</v>
      </c>
      <c r="H316" s="34">
        <f>IF(IFERROR(SEARCH("-",A316,1),0) &gt; 0, IFERROR(VLOOKUP(F316,'Liste CG'!A:A,1,FALSE),"ATTENTION CG Inexistant"),"")</f>
        <v>75304</v>
      </c>
      <c r="U316" t="str">
        <f>IF(IFERROR(SEARCH("-",A316,1),0)&gt;0,IFERROR(VLOOKUP(B316,'CG-&gt; CE'!K:K,1,FALSE),"Attention voir onglet CG-&gt;CE"),"")</f>
        <v>268-01</v>
      </c>
      <c r="V316" t="str">
        <f>IF(LEFT(U316,1)="A",'Messages d''erreur'!B$4,"")</f>
        <v/>
      </c>
      <c r="W316">
        <f>IF(IFERROR(VALUE(F316),0)&gt;0,IF(IFERROR(SEARCH("-",A316,1),0)&gt;0,IFERROR(VLOOKUP(F316,'Liste CG'!A:A,1,FALSE),"Attention erreur pas de CG")),"")</f>
        <v>75304</v>
      </c>
      <c r="X316" t="str">
        <f>IF(LEFT(W316,1)="A",'Messages d''erreur'!B$5,"")</f>
        <v/>
      </c>
      <c r="Y316">
        <f>VLOOKUP(A316,'CEcpas-&gt;NvCode'!A:C,3,FALSE)</f>
        <v>0</v>
      </c>
      <c r="Z316" t="str">
        <f>IF(IFERROR(SEARCH("-",A316,1),0) &gt; 0, IFERROR(VLOOKUP(A316,'mapping Commune'!A:I,9,FALSE),"ATTENTION mapping Inexistant"),"")</f>
        <v>268-01</v>
      </c>
      <c r="AA316" s="10" t="str">
        <f>IF(LEFT(Z316,2)="At",'Messages d''erreur'!B$6,"")</f>
        <v/>
      </c>
    </row>
    <row r="317" spans="1:27" ht="21" customHeight="1" x14ac:dyDescent="0.35">
      <c r="A317" s="138"/>
      <c r="B317" s="301" t="str">
        <f t="shared" si="7"/>
        <v/>
      </c>
      <c r="C317" s="25"/>
      <c r="D317" s="109" t="s">
        <v>5089</v>
      </c>
      <c r="G317" s="276"/>
      <c r="H317" s="34" t="str">
        <f>IF(IFERROR(SEARCH("-",A317,1),0) &gt; 0, IFERROR(VLOOKUP(F317,'Liste CG'!A:A,1,FALSE),"ATTENTION CG Inexistant"),"")</f>
        <v/>
      </c>
      <c r="U317" t="str">
        <f>IF(IFERROR(SEARCH("-",A317,1),0)&gt;0,IFERROR(VLOOKUP(B317,'CG-&gt; CE'!K:K,1,FALSE),"Attention voir onglet CG-&gt;CE"),"")</f>
        <v/>
      </c>
      <c r="V317" t="str">
        <f>IF(LEFT(U317,1)="A",'Messages d''erreur'!B$4,"")</f>
        <v/>
      </c>
      <c r="W317" t="str">
        <f>IF(IFERROR(VALUE(F317),0)&gt;0,IF(IFERROR(SEARCH("-",A317,1),0)&gt;0,IFERROR(VLOOKUP(F317,'Liste CG'!A:A,1,FALSE),"Attention erreur pas de CG")),"")</f>
        <v/>
      </c>
      <c r="X317" t="str">
        <f>IF(LEFT(W317,1)="A",'Messages d''erreur'!B$5,"")</f>
        <v/>
      </c>
      <c r="Y317" t="e">
        <f>VLOOKUP(A317,'CEcpas-&gt;NvCode'!A:C,3,FALSE)</f>
        <v>#N/A</v>
      </c>
      <c r="Z317" t="str">
        <f>IF(IFERROR(SEARCH("-",A317,1),0) &gt; 0, IFERROR(VLOOKUP(A317,'mapping Commune'!A:I,9,FALSE),"ATTENTION mapping Inexistant"),"")</f>
        <v/>
      </c>
      <c r="AA317" s="10" t="str">
        <f>IF(LEFT(Z317,2)="At",'Messages d''erreur'!B$6,"")</f>
        <v/>
      </c>
    </row>
    <row r="318" spans="1:27" ht="21" customHeight="1" x14ac:dyDescent="0.35">
      <c r="A318" s="139">
        <v>269</v>
      </c>
      <c r="B318" s="301" t="str">
        <f t="shared" si="7"/>
        <v>269269</v>
      </c>
      <c r="C318" s="26" t="s">
        <v>335</v>
      </c>
      <c r="D318" s="109" t="s">
        <v>5089</v>
      </c>
      <c r="G318" s="276"/>
      <c r="H318" s="34" t="str">
        <f>IF(IFERROR(SEARCH("-",A318,1),0) &gt; 0, IFERROR(VLOOKUP(F318,'Liste CG'!A:A,1,FALSE),"ATTENTION CG Inexistant"),"")</f>
        <v/>
      </c>
      <c r="U318" t="str">
        <f>IF(IFERROR(SEARCH("-",A318,1),0)&gt;0,IFERROR(VLOOKUP(B318,'CG-&gt; CE'!K:K,1,FALSE),"Attention voir onglet CG-&gt;CE"),"")</f>
        <v/>
      </c>
      <c r="V318" t="str">
        <f>IF(LEFT(U318,1)="A",'Messages d''erreur'!B$4,"")</f>
        <v/>
      </c>
      <c r="W318" t="str">
        <f>IF(IFERROR(VALUE(F318),0)&gt;0,IF(IFERROR(SEARCH("-",A318,1),0)&gt;0,IFERROR(VLOOKUP(F318,'Liste CG'!A:A,1,FALSE),"Attention erreur pas de CG")),"")</f>
        <v/>
      </c>
      <c r="X318" t="str">
        <f>IF(LEFT(W318,1)="A",'Messages d''erreur'!B$5,"")</f>
        <v/>
      </c>
      <c r="Y318" t="e">
        <f>VLOOKUP(A318,'CEcpas-&gt;NvCode'!A:C,3,FALSE)</f>
        <v>#N/A</v>
      </c>
      <c r="Z318" t="str">
        <f>IF(IFERROR(SEARCH("-",A318,1),0) &gt; 0, IFERROR(VLOOKUP(A318,'mapping Commune'!A:I,9,FALSE),"ATTENTION mapping Inexistant"),"")</f>
        <v/>
      </c>
      <c r="AA318" s="10" t="str">
        <f>IF(LEFT(Z318,2)="At",'Messages d''erreur'!B$6,"")</f>
        <v/>
      </c>
    </row>
    <row r="319" spans="1:27" ht="21" customHeight="1" x14ac:dyDescent="0.35">
      <c r="A319" s="138"/>
      <c r="B319" s="301" t="str">
        <f t="shared" si="7"/>
        <v/>
      </c>
      <c r="C319" s="25"/>
      <c r="D319" s="109" t="s">
        <v>5089</v>
      </c>
      <c r="G319" s="276"/>
      <c r="H319" s="34" t="str">
        <f>IF(IFERROR(SEARCH("-",A319,1),0) &gt; 0, IFERROR(VLOOKUP(F319,'Liste CG'!A:A,1,FALSE),"ATTENTION CG Inexistant"),"")</f>
        <v/>
      </c>
      <c r="U319" t="str">
        <f>IF(IFERROR(SEARCH("-",A319,1),0)&gt;0,IFERROR(VLOOKUP(B319,'CG-&gt; CE'!K:K,1,FALSE),"Attention voir onglet CG-&gt;CE"),"")</f>
        <v/>
      </c>
      <c r="V319" t="str">
        <f>IF(LEFT(U319,1)="A",'Messages d''erreur'!B$4,"")</f>
        <v/>
      </c>
      <c r="W319" t="str">
        <f>IF(IFERROR(VALUE(F319),0)&gt;0,IF(IFERROR(SEARCH("-",A319,1),0)&gt;0,IFERROR(VLOOKUP(F319,'Liste CG'!A:A,1,FALSE),"Attention erreur pas de CG")),"")</f>
        <v/>
      </c>
      <c r="X319" t="str">
        <f>IF(LEFT(W319,1)="A",'Messages d''erreur'!B$5,"")</f>
        <v/>
      </c>
      <c r="Y319" t="e">
        <f>VLOOKUP(A319,'CEcpas-&gt;NvCode'!A:C,3,FALSE)</f>
        <v>#N/A</v>
      </c>
      <c r="Z319" t="str">
        <f>IF(IFERROR(SEARCH("-",A319,1),0) &gt; 0, IFERROR(VLOOKUP(A319,'mapping Commune'!A:I,9,FALSE),"ATTENTION mapping Inexistant"),"")</f>
        <v/>
      </c>
      <c r="AA319" s="10" t="str">
        <f>IF(LEFT(Z319,2)="At",'Messages d''erreur'!B$6,"")</f>
        <v/>
      </c>
    </row>
    <row r="320" spans="1:27" ht="21" customHeight="1" x14ac:dyDescent="0.35">
      <c r="A320" s="31" t="s">
        <v>52</v>
      </c>
      <c r="B320" s="301" t="str">
        <f t="shared" si="7"/>
        <v>Codode</v>
      </c>
      <c r="C320" s="27" t="s">
        <v>53</v>
      </c>
      <c r="D320" s="32" t="s">
        <v>54</v>
      </c>
      <c r="E320" s="32" t="s">
        <v>55</v>
      </c>
      <c r="F320" s="280" t="s">
        <v>56</v>
      </c>
      <c r="G320" s="278" t="s">
        <v>57</v>
      </c>
      <c r="H320" s="34" t="str">
        <f>IF(IFERROR(SEARCH("-",A320,1),0) &gt; 0, IFERROR(VLOOKUP(F320,'Liste CG'!A:A,1,FALSE),"ATTENTION CG Inexistant"),"")</f>
        <v/>
      </c>
      <c r="U320" t="str">
        <f>IF(IFERROR(SEARCH("-",A320,1),0)&gt;0,IFERROR(VLOOKUP(B320,'CG-&gt; CE'!K:K,1,FALSE),"Attention voir onglet CG-&gt;CE"),"")</f>
        <v/>
      </c>
      <c r="V320" t="str">
        <f>IF(LEFT(U320,1)="A",'Messages d''erreur'!B$4,"")</f>
        <v/>
      </c>
      <c r="W320" t="str">
        <f>IF(IFERROR(VALUE(F320),0)&gt;0,IF(IFERROR(SEARCH("-",A320,1),0)&gt;0,IFERROR(VLOOKUP(F320,'Liste CG'!A:A,1,FALSE),"Attention erreur pas de CG")),"")</f>
        <v/>
      </c>
      <c r="X320" t="str">
        <f>IF(LEFT(W320,1)="A",'Messages d''erreur'!B$5,"")</f>
        <v/>
      </c>
      <c r="Y320" t="e">
        <f>VLOOKUP(A320,'CEcpas-&gt;NvCode'!A:C,3,FALSE)</f>
        <v>#N/A</v>
      </c>
      <c r="Z320" t="str">
        <f>IF(IFERROR(SEARCH("-",A320,1),0) &gt; 0, IFERROR(VLOOKUP(A320,'mapping Commune'!A:I,9,FALSE),"ATTENTION mapping Inexistant"),"")</f>
        <v/>
      </c>
      <c r="AA320" s="10" t="str">
        <f>IF(LEFT(Z320,2)="At",'Messages d''erreur'!B$6,"")</f>
        <v/>
      </c>
    </row>
    <row r="321" spans="1:27" ht="21" customHeight="1" x14ac:dyDescent="0.35">
      <c r="A321" s="136" t="s">
        <v>336</v>
      </c>
      <c r="B321" s="301" t="str">
        <f t="shared" si="7"/>
        <v>269-01</v>
      </c>
      <c r="C321" s="24" t="s">
        <v>337</v>
      </c>
      <c r="D321" s="110" t="s">
        <v>59</v>
      </c>
      <c r="E321" s="110" t="s">
        <v>60</v>
      </c>
      <c r="F321" s="309">
        <v>75782</v>
      </c>
      <c r="G321" s="279">
        <v>62</v>
      </c>
      <c r="H321" s="34">
        <f>IF(IFERROR(SEARCH("-",A321,1),0) &gt; 0, IFERROR(VLOOKUP(F321,'Liste CG'!A:A,1,FALSE),"ATTENTION CG Inexistant"),"")</f>
        <v>75782</v>
      </c>
      <c r="U321" t="str">
        <f>IF(IFERROR(SEARCH("-",A321,1),0)&gt;0,IFERROR(VLOOKUP(B321,'CG-&gt; CE'!K:K,1,FALSE),"Attention voir onglet CG-&gt;CE"),"")</f>
        <v>269-01</v>
      </c>
      <c r="V321" t="str">
        <f>IF(LEFT(U321,1)="A",'Messages d''erreur'!B$4,"")</f>
        <v/>
      </c>
      <c r="W321">
        <f>IF(IFERROR(VALUE(F321),0)&gt;0,IF(IFERROR(SEARCH("-",A321,1),0)&gt;0,IFERROR(VLOOKUP(F321,'Liste CG'!A:A,1,FALSE),"Attention erreur pas de CG")),"")</f>
        <v>75782</v>
      </c>
      <c r="X321" t="str">
        <f>IF(LEFT(W321,1)="A",'Messages d''erreur'!B$5,"")</f>
        <v/>
      </c>
      <c r="Y321">
        <f>VLOOKUP(A321,'CEcpas-&gt;NvCode'!A:C,3,FALSE)</f>
        <v>0</v>
      </c>
      <c r="Z321" t="str">
        <f>IF(IFERROR(SEARCH("-",A321,1),0) &gt; 0, IFERROR(VLOOKUP(A321,'mapping Commune'!A:I,9,FALSE),"ATTENTION mapping Inexistant"),"")</f>
        <v>269-01</v>
      </c>
      <c r="AA321" s="10" t="str">
        <f>IF(LEFT(Z321,2)="At",'Messages d''erreur'!B$6,"")</f>
        <v/>
      </c>
    </row>
    <row r="322" spans="1:27" ht="21" customHeight="1" x14ac:dyDescent="0.35">
      <c r="A322" s="133"/>
      <c r="B322" s="301" t="str">
        <f t="shared" si="7"/>
        <v/>
      </c>
      <c r="D322" s="109" t="s">
        <v>5089</v>
      </c>
      <c r="G322" s="276"/>
      <c r="H322" s="34" t="str">
        <f>IF(IFERROR(SEARCH("-",A322,1),0) &gt; 0, IFERROR(VLOOKUP(F322,'Liste CG'!A:A,1,FALSE),"ATTENTION CG Inexistant"),"")</f>
        <v/>
      </c>
      <c r="U322" t="str">
        <f>IF(IFERROR(SEARCH("-",A322,1),0)&gt;0,IFERROR(VLOOKUP(B322,'CG-&gt; CE'!K:K,1,FALSE),"Attention voir onglet CG-&gt;CE"),"")</f>
        <v/>
      </c>
      <c r="V322" t="str">
        <f>IF(LEFT(U322,1)="A",'Messages d''erreur'!B$4,"")</f>
        <v/>
      </c>
      <c r="W322" t="str">
        <f>IF(IFERROR(VALUE(F322),0)&gt;0,IF(IFERROR(SEARCH("-",A322,1),0)&gt;0,IFERROR(VLOOKUP(F322,'Liste CG'!A:A,1,FALSE),"Attention erreur pas de CG")),"")</f>
        <v/>
      </c>
      <c r="X322" t="str">
        <f>IF(LEFT(W322,1)="A",'Messages d''erreur'!B$5,"")</f>
        <v/>
      </c>
      <c r="Y322" t="e">
        <f>VLOOKUP(A322,'CEcpas-&gt;NvCode'!A:C,3,FALSE)</f>
        <v>#N/A</v>
      </c>
      <c r="Z322" t="str">
        <f>IF(IFERROR(SEARCH("-",A322,1),0) &gt; 0, IFERROR(VLOOKUP(A322,'mapping Commune'!A:I,9,FALSE),"ATTENTION mapping Inexistant"),"")</f>
        <v/>
      </c>
      <c r="AA322" s="10" t="str">
        <f>IF(LEFT(Z322,2)="At",'Messages d''erreur'!B$6,"")</f>
        <v/>
      </c>
    </row>
    <row r="323" spans="1:27" ht="21" customHeight="1" x14ac:dyDescent="0.35">
      <c r="A323" s="137">
        <v>27</v>
      </c>
      <c r="B323" s="301" t="str">
        <f t="shared" si="7"/>
        <v>2727</v>
      </c>
      <c r="C323" s="25" t="s">
        <v>338</v>
      </c>
      <c r="D323" s="109" t="s">
        <v>5089</v>
      </c>
      <c r="G323" s="276"/>
      <c r="H323" s="34" t="str">
        <f>IF(IFERROR(SEARCH("-",A323,1),0) &gt; 0, IFERROR(VLOOKUP(F323,'Liste CG'!A:A,1,FALSE),"ATTENTION CG Inexistant"),"")</f>
        <v/>
      </c>
      <c r="U323" t="str">
        <f>IF(IFERROR(SEARCH("-",A323,1),0)&gt;0,IFERROR(VLOOKUP(B323,'CG-&gt; CE'!K:K,1,FALSE),"Attention voir onglet CG-&gt;CE"),"")</f>
        <v/>
      </c>
      <c r="V323" t="str">
        <f>IF(LEFT(U323,1)="A",'Messages d''erreur'!B$4,"")</f>
        <v/>
      </c>
      <c r="W323" t="str">
        <f>IF(IFERROR(VALUE(F323),0)&gt;0,IF(IFERROR(SEARCH("-",A323,1),0)&gt;0,IFERROR(VLOOKUP(F323,'Liste CG'!A:A,1,FALSE),"Attention erreur pas de CG")),"")</f>
        <v/>
      </c>
      <c r="X323" t="str">
        <f>IF(LEFT(W323,1)="A",'Messages d''erreur'!B$5,"")</f>
        <v/>
      </c>
      <c r="Y323" t="e">
        <f>VLOOKUP(A323,'CEcpas-&gt;NvCode'!A:C,3,FALSE)</f>
        <v>#N/A</v>
      </c>
      <c r="Z323" t="str">
        <f>IF(IFERROR(SEARCH("-",A323,1),0) &gt; 0, IFERROR(VLOOKUP(A323,'mapping Commune'!A:I,9,FALSE),"ATTENTION mapping Inexistant"),"")</f>
        <v/>
      </c>
      <c r="AA323" s="10" t="str">
        <f>IF(LEFT(Z323,2)="At",'Messages d''erreur'!B$6,"")</f>
        <v/>
      </c>
    </row>
    <row r="324" spans="1:27" ht="21" customHeight="1" x14ac:dyDescent="0.35">
      <c r="A324" s="138"/>
      <c r="B324" s="301" t="str">
        <f t="shared" si="7"/>
        <v/>
      </c>
      <c r="C324" s="25"/>
      <c r="D324" s="109" t="s">
        <v>5089</v>
      </c>
      <c r="G324" s="276"/>
      <c r="H324" s="34" t="str">
        <f>IF(IFERROR(SEARCH("-",A324,1),0) &gt; 0, IFERROR(VLOOKUP(F324,'Liste CG'!A:A,1,FALSE),"ATTENTION CG Inexistant"),"")</f>
        <v/>
      </c>
      <c r="U324" t="str">
        <f>IF(IFERROR(SEARCH("-",A324,1),0)&gt;0,IFERROR(VLOOKUP(B324,'CG-&gt; CE'!K:K,1,FALSE),"Attention voir onglet CG-&gt;CE"),"")</f>
        <v/>
      </c>
      <c r="V324" t="str">
        <f>IF(LEFT(U324,1)="A",'Messages d''erreur'!B$4,"")</f>
        <v/>
      </c>
      <c r="W324" t="str">
        <f>IF(IFERROR(VALUE(F324),0)&gt;0,IF(IFERROR(SEARCH("-",A324,1),0)&gt;0,IFERROR(VLOOKUP(F324,'Liste CG'!A:A,1,FALSE),"Attention erreur pas de CG")),"")</f>
        <v/>
      </c>
      <c r="X324" t="str">
        <f>IF(LEFT(W324,1)="A",'Messages d''erreur'!B$5,"")</f>
        <v/>
      </c>
      <c r="Y324" t="e">
        <f>VLOOKUP(A324,'CEcpas-&gt;NvCode'!A:C,3,FALSE)</f>
        <v>#N/A</v>
      </c>
      <c r="Z324" t="str">
        <f>IF(IFERROR(SEARCH("-",A324,1),0) &gt; 0, IFERROR(VLOOKUP(A324,'mapping Commune'!A:I,9,FALSE),"ATTENTION mapping Inexistant"),"")</f>
        <v/>
      </c>
      <c r="AA324" s="10" t="str">
        <f>IF(LEFT(Z324,2)="At",'Messages d''erreur'!B$6,"")</f>
        <v/>
      </c>
    </row>
    <row r="325" spans="1:27" ht="21" customHeight="1" x14ac:dyDescent="0.35">
      <c r="A325" s="31" t="s">
        <v>52</v>
      </c>
      <c r="B325" s="301" t="str">
        <f t="shared" si="7"/>
        <v>Codode</v>
      </c>
      <c r="C325" s="27" t="s">
        <v>53</v>
      </c>
      <c r="D325" s="32" t="s">
        <v>54</v>
      </c>
      <c r="E325" s="32" t="s">
        <v>55</v>
      </c>
      <c r="F325" s="280" t="s">
        <v>56</v>
      </c>
      <c r="G325" s="278" t="s">
        <v>57</v>
      </c>
      <c r="H325" s="34" t="str">
        <f>IF(IFERROR(SEARCH("-",A325,1),0) &gt; 0, IFERROR(VLOOKUP(F325,'Liste CG'!A:A,1,FALSE),"ATTENTION CG Inexistant"),"")</f>
        <v/>
      </c>
      <c r="U325" t="str">
        <f>IF(IFERROR(SEARCH("-",A325,1),0)&gt;0,IFERROR(VLOOKUP(B325,'CG-&gt; CE'!K:K,1,FALSE),"Attention voir onglet CG-&gt;CE"),"")</f>
        <v/>
      </c>
      <c r="V325" t="str">
        <f>IF(LEFT(U325,1)="A",'Messages d''erreur'!B$4,"")</f>
        <v/>
      </c>
      <c r="W325" t="str">
        <f>IF(IFERROR(VALUE(F325),0)&gt;0,IF(IFERROR(SEARCH("-",A325,1),0)&gt;0,IFERROR(VLOOKUP(F325,'Liste CG'!A:A,1,FALSE),"Attention erreur pas de CG")),"")</f>
        <v/>
      </c>
      <c r="X325" t="str">
        <f>IF(LEFT(W325,1)="A",'Messages d''erreur'!B$5,"")</f>
        <v/>
      </c>
      <c r="Y325" t="e">
        <f>VLOOKUP(A325,'CEcpas-&gt;NvCode'!A:C,3,FALSE)</f>
        <v>#N/A</v>
      </c>
      <c r="Z325" t="str">
        <f>IF(IFERROR(SEARCH("-",A325,1),0) &gt; 0, IFERROR(VLOOKUP(A325,'mapping Commune'!A:I,9,FALSE),"ATTENTION mapping Inexistant"),"")</f>
        <v/>
      </c>
      <c r="AA325" s="10" t="str">
        <f>IF(LEFT(Z325,2)="At",'Messages d''erreur'!B$6,"")</f>
        <v/>
      </c>
    </row>
    <row r="326" spans="1:27" ht="21" customHeight="1" x14ac:dyDescent="0.35">
      <c r="A326" s="136" t="s">
        <v>339</v>
      </c>
      <c r="B326" s="301" t="str">
        <f t="shared" si="7"/>
        <v>272-01</v>
      </c>
      <c r="C326" s="24" t="s">
        <v>340</v>
      </c>
      <c r="D326" s="110" t="s">
        <v>59</v>
      </c>
      <c r="E326" s="110" t="s">
        <v>60</v>
      </c>
      <c r="F326" s="309">
        <v>75711</v>
      </c>
      <c r="G326" s="279">
        <v>62</v>
      </c>
      <c r="H326" s="34">
        <f>IF(IFERROR(SEARCH("-",A326,1),0) &gt; 0, IFERROR(VLOOKUP(F326,'Liste CG'!A:A,1,FALSE),"ATTENTION CG Inexistant"),"")</f>
        <v>75711</v>
      </c>
      <c r="U326" t="str">
        <f>IF(IFERROR(SEARCH("-",A326,1),0)&gt;0,IFERROR(VLOOKUP(B326,'CG-&gt; CE'!K:K,1,FALSE),"Attention voir onglet CG-&gt;CE"),"")</f>
        <v>272-01</v>
      </c>
      <c r="V326" t="str">
        <f>IF(LEFT(U326,1)="A",'Messages d''erreur'!B$4,"")</f>
        <v/>
      </c>
      <c r="W326">
        <f>IF(IFERROR(VALUE(F326),0)&gt;0,IF(IFERROR(SEARCH("-",A326,1),0)&gt;0,IFERROR(VLOOKUP(F326,'Liste CG'!A:A,1,FALSE),"Attention erreur pas de CG")),"")</f>
        <v>75711</v>
      </c>
      <c r="X326" t="str">
        <f>IF(LEFT(W326,1)="A",'Messages d''erreur'!B$5,"")</f>
        <v/>
      </c>
      <c r="Y326">
        <f>VLOOKUP(A326,'CEcpas-&gt;NvCode'!A:C,3,FALSE)</f>
        <v>0</v>
      </c>
      <c r="Z326" t="str">
        <f>IF(IFERROR(SEARCH("-",A326,1),0) &gt; 0, IFERROR(VLOOKUP(A326,'mapping Commune'!A:I,9,FALSE),"ATTENTION mapping Inexistant"),"")</f>
        <v>272-01</v>
      </c>
      <c r="AA326" s="10" t="str">
        <f>IF(LEFT(Z326,2)="At",'Messages d''erreur'!B$6,"")</f>
        <v/>
      </c>
    </row>
    <row r="327" spans="1:27" ht="21" customHeight="1" x14ac:dyDescent="0.35">
      <c r="A327" s="133"/>
      <c r="B327" s="301" t="str">
        <f t="shared" si="7"/>
        <v/>
      </c>
      <c r="D327" s="109" t="s">
        <v>5089</v>
      </c>
      <c r="G327" s="276"/>
      <c r="H327" s="34" t="str">
        <f>IF(IFERROR(SEARCH("-",A327,1),0) &gt; 0, IFERROR(VLOOKUP(F327,'Liste CG'!A:A,1,FALSE),"ATTENTION CG Inexistant"),"")</f>
        <v/>
      </c>
      <c r="U327" t="str">
        <f>IF(IFERROR(SEARCH("-",A327,1),0)&gt;0,IFERROR(VLOOKUP(B327,'CG-&gt; CE'!K:K,1,FALSE),"Attention voir onglet CG-&gt;CE"),"")</f>
        <v/>
      </c>
      <c r="V327" t="str">
        <f>IF(LEFT(U327,1)="A",'Messages d''erreur'!B$4,"")</f>
        <v/>
      </c>
      <c r="W327" t="str">
        <f>IF(IFERROR(VALUE(F327),0)&gt;0,IF(IFERROR(SEARCH("-",A327,1),0)&gt;0,IFERROR(VLOOKUP(F327,'Liste CG'!A:A,1,FALSE),"Attention erreur pas de CG")),"")</f>
        <v/>
      </c>
      <c r="X327" t="str">
        <f>IF(LEFT(W327,1)="A",'Messages d''erreur'!B$5,"")</f>
        <v/>
      </c>
      <c r="Y327" t="e">
        <f>VLOOKUP(A327,'CEcpas-&gt;NvCode'!A:C,3,FALSE)</f>
        <v>#N/A</v>
      </c>
      <c r="Z327" t="str">
        <f>IF(IFERROR(SEARCH("-",A327,1),0) &gt; 0, IFERROR(VLOOKUP(A327,'mapping Commune'!A:I,9,FALSE),"ATTENTION mapping Inexistant"),"")</f>
        <v/>
      </c>
      <c r="AA327" s="10" t="str">
        <f>IF(LEFT(Z327,2)="At",'Messages d''erreur'!B$6,"")</f>
        <v/>
      </c>
    </row>
    <row r="328" spans="1:27" ht="21" customHeight="1" x14ac:dyDescent="0.35">
      <c r="A328" s="134">
        <v>3</v>
      </c>
      <c r="B328" s="301" t="str">
        <f t="shared" si="7"/>
        <v>33</v>
      </c>
      <c r="C328" s="111" t="s">
        <v>341</v>
      </c>
      <c r="D328" s="109" t="s">
        <v>5089</v>
      </c>
      <c r="G328" s="276"/>
      <c r="H328" s="34" t="str">
        <f>IF(IFERROR(SEARCH("-",A328,1),0) &gt; 0, IFERROR(VLOOKUP(F328,'Liste CG'!A:A,1,FALSE),"ATTENTION CG Inexistant"),"")</f>
        <v/>
      </c>
      <c r="U328" t="str">
        <f>IF(IFERROR(SEARCH("-",A328,1),0)&gt;0,IFERROR(VLOOKUP(B328,'CG-&gt; CE'!K:K,1,FALSE),"Attention voir onglet CG-&gt;CE"),"")</f>
        <v/>
      </c>
      <c r="V328" t="str">
        <f>IF(LEFT(U328,1)="A",'Messages d''erreur'!B$4,"")</f>
        <v/>
      </c>
      <c r="W328" t="str">
        <f>IF(IFERROR(VALUE(F328),0)&gt;0,IF(IFERROR(SEARCH("-",A328,1),0)&gt;0,IFERROR(VLOOKUP(F328,'Liste CG'!A:A,1,FALSE),"Attention erreur pas de CG")),"")</f>
        <v/>
      </c>
      <c r="X328" t="str">
        <f>IF(LEFT(W328,1)="A",'Messages d''erreur'!B$5,"")</f>
        <v/>
      </c>
      <c r="Y328" t="e">
        <f>VLOOKUP(A328,'CEcpas-&gt;NvCode'!A:C,3,FALSE)</f>
        <v>#N/A</v>
      </c>
      <c r="Z328" t="str">
        <f>IF(IFERROR(SEARCH("-",A328,1),0) &gt; 0, IFERROR(VLOOKUP(A328,'mapping Commune'!A:I,9,FALSE),"ATTENTION mapping Inexistant"),"")</f>
        <v/>
      </c>
      <c r="AA328" s="10" t="str">
        <f>IF(LEFT(Z328,2)="At",'Messages d''erreur'!B$6,"")</f>
        <v/>
      </c>
    </row>
    <row r="329" spans="1:27" ht="21" customHeight="1" x14ac:dyDescent="0.35">
      <c r="A329" s="133"/>
      <c r="B329" s="301" t="str">
        <f t="shared" si="7"/>
        <v/>
      </c>
      <c r="D329" s="109" t="s">
        <v>5089</v>
      </c>
      <c r="G329" s="276"/>
      <c r="H329" s="34" t="str">
        <f>IF(IFERROR(SEARCH("-",A329,1),0) &gt; 0, IFERROR(VLOOKUP(F329,'Liste CG'!A:A,1,FALSE),"ATTENTION CG Inexistant"),"")</f>
        <v/>
      </c>
      <c r="U329" t="str">
        <f>IF(IFERROR(SEARCH("-",A329,1),0)&gt;0,IFERROR(VLOOKUP(B329,'CG-&gt; CE'!K:K,1,FALSE),"Attention voir onglet CG-&gt;CE"),"")</f>
        <v/>
      </c>
      <c r="V329" t="str">
        <f>IF(LEFT(U329,1)="A",'Messages d''erreur'!B$4,"")</f>
        <v/>
      </c>
      <c r="W329" t="str">
        <f>IF(IFERROR(VALUE(F329),0)&gt;0,IF(IFERROR(SEARCH("-",A329,1),0)&gt;0,IFERROR(VLOOKUP(F329,'Liste CG'!A:A,1,FALSE),"Attention erreur pas de CG")),"")</f>
        <v/>
      </c>
      <c r="X329" t="str">
        <f>IF(LEFT(W329,1)="A",'Messages d''erreur'!B$5,"")</f>
        <v/>
      </c>
      <c r="Y329" t="e">
        <f>VLOOKUP(A329,'CEcpas-&gt;NvCode'!A:C,3,FALSE)</f>
        <v>#N/A</v>
      </c>
      <c r="Z329" t="str">
        <f>IF(IFERROR(SEARCH("-",A329,1),0) &gt; 0, IFERROR(VLOOKUP(A329,'mapping Commune'!A:I,9,FALSE),"ATTENTION mapping Inexistant"),"")</f>
        <v/>
      </c>
      <c r="AA329" s="10" t="str">
        <f>IF(LEFT(Z329,2)="At",'Messages d''erreur'!B$6,"")</f>
        <v/>
      </c>
    </row>
    <row r="330" spans="1:27" ht="21" customHeight="1" x14ac:dyDescent="0.35">
      <c r="A330" s="137">
        <v>30</v>
      </c>
      <c r="B330" s="301" t="str">
        <f t="shared" si="7"/>
        <v>3030</v>
      </c>
      <c r="C330" s="25" t="s">
        <v>342</v>
      </c>
      <c r="D330" s="109" t="s">
        <v>5089</v>
      </c>
      <c r="G330" s="276"/>
      <c r="H330" s="34" t="str">
        <f>IF(IFERROR(SEARCH("-",A330,1),0) &gt; 0, IFERROR(VLOOKUP(F330,'Liste CG'!A:A,1,FALSE),"ATTENTION CG Inexistant"),"")</f>
        <v/>
      </c>
      <c r="U330" t="str">
        <f>IF(IFERROR(SEARCH("-",A330,1),0)&gt;0,IFERROR(VLOOKUP(B330,'CG-&gt; CE'!K:K,1,FALSE),"Attention voir onglet CG-&gt;CE"),"")</f>
        <v/>
      </c>
      <c r="V330" t="str">
        <f>IF(LEFT(U330,1)="A",'Messages d''erreur'!B$4,"")</f>
        <v/>
      </c>
      <c r="W330" t="str">
        <f>IF(IFERROR(VALUE(F330),0)&gt;0,IF(IFERROR(SEARCH("-",A330,1),0)&gt;0,IFERROR(VLOOKUP(F330,'Liste CG'!A:A,1,FALSE),"Attention erreur pas de CG")),"")</f>
        <v/>
      </c>
      <c r="X330" t="str">
        <f>IF(LEFT(W330,1)="A",'Messages d''erreur'!B$5,"")</f>
        <v/>
      </c>
      <c r="Y330" t="e">
        <f>VLOOKUP(A330,'CEcpas-&gt;NvCode'!A:C,3,FALSE)</f>
        <v>#N/A</v>
      </c>
      <c r="Z330" t="str">
        <f>IF(IFERROR(SEARCH("-",A330,1),0) &gt; 0, IFERROR(VLOOKUP(A330,'mapping Commune'!A:I,9,FALSE),"ATTENTION mapping Inexistant"),"")</f>
        <v/>
      </c>
      <c r="AA330" s="10" t="str">
        <f>IF(LEFT(Z330,2)="At",'Messages d''erreur'!B$6,"")</f>
        <v/>
      </c>
    </row>
    <row r="331" spans="1:27" ht="21" customHeight="1" x14ac:dyDescent="0.35">
      <c r="A331" s="138"/>
      <c r="B331" s="301" t="str">
        <f t="shared" si="7"/>
        <v/>
      </c>
      <c r="C331" s="25"/>
      <c r="D331" s="109" t="s">
        <v>5089</v>
      </c>
      <c r="G331" s="276"/>
      <c r="H331" s="34" t="str">
        <f>IF(IFERROR(SEARCH("-",A331,1),0) &gt; 0, IFERROR(VLOOKUP(F331,'Liste CG'!A:A,1,FALSE),"ATTENTION CG Inexistant"),"")</f>
        <v/>
      </c>
      <c r="U331" t="str">
        <f>IF(IFERROR(SEARCH("-",A331,1),0)&gt;0,IFERROR(VLOOKUP(B331,'CG-&gt; CE'!K:K,1,FALSE),"Attention voir onglet CG-&gt;CE"),"")</f>
        <v/>
      </c>
      <c r="V331" t="str">
        <f>IF(LEFT(U331,1)="A",'Messages d''erreur'!B$4,"")</f>
        <v/>
      </c>
      <c r="W331" t="str">
        <f>IF(IFERROR(VALUE(F331),0)&gt;0,IF(IFERROR(SEARCH("-",A331,1),0)&gt;0,IFERROR(VLOOKUP(F331,'Liste CG'!A:A,1,FALSE),"Attention erreur pas de CG")),"")</f>
        <v/>
      </c>
      <c r="X331" t="str">
        <f>IF(LEFT(W331,1)="A",'Messages d''erreur'!B$5,"")</f>
        <v/>
      </c>
      <c r="Y331" t="e">
        <f>VLOOKUP(A331,'CEcpas-&gt;NvCode'!A:C,3,FALSE)</f>
        <v>#N/A</v>
      </c>
      <c r="Z331" t="str">
        <f>IF(IFERROR(SEARCH("-",A331,1),0) &gt; 0, IFERROR(VLOOKUP(A331,'mapping Commune'!A:I,9,FALSE),"ATTENTION mapping Inexistant"),"")</f>
        <v/>
      </c>
      <c r="AA331" s="10" t="str">
        <f>IF(LEFT(Z331,2)="At",'Messages d''erreur'!B$6,"")</f>
        <v/>
      </c>
    </row>
    <row r="332" spans="1:27" ht="21" customHeight="1" x14ac:dyDescent="0.35">
      <c r="A332" s="31" t="s">
        <v>52</v>
      </c>
      <c r="B332" s="301" t="str">
        <f t="shared" si="7"/>
        <v>Codode</v>
      </c>
      <c r="C332" s="27" t="s">
        <v>53</v>
      </c>
      <c r="D332" s="32" t="s">
        <v>54</v>
      </c>
      <c r="E332" s="32" t="s">
        <v>55</v>
      </c>
      <c r="F332" s="280" t="s">
        <v>56</v>
      </c>
      <c r="G332" s="278" t="s">
        <v>57</v>
      </c>
      <c r="H332" s="34" t="str">
        <f>IF(IFERROR(SEARCH("-",A332,1),0) &gt; 0, IFERROR(VLOOKUP(F332,'Liste CG'!A:A,1,FALSE),"ATTENTION CG Inexistant"),"")</f>
        <v/>
      </c>
      <c r="U332" t="str">
        <f>IF(IFERROR(SEARCH("-",A332,1),0)&gt;0,IFERROR(VLOOKUP(B332,'CG-&gt; CE'!K:K,1,FALSE),"Attention voir onglet CG-&gt;CE"),"")</f>
        <v/>
      </c>
      <c r="V332" t="str">
        <f>IF(LEFT(U332,1)="A",'Messages d''erreur'!B$4,"")</f>
        <v/>
      </c>
      <c r="W332" t="str">
        <f>IF(IFERROR(VALUE(F332),0)&gt;0,IF(IFERROR(SEARCH("-",A332,1),0)&gt;0,IFERROR(VLOOKUP(F332,'Liste CG'!A:A,1,FALSE),"Attention erreur pas de CG")),"")</f>
        <v/>
      </c>
      <c r="X332" t="str">
        <f>IF(LEFT(W332,1)="A",'Messages d''erreur'!B$5,"")</f>
        <v/>
      </c>
      <c r="Y332" t="e">
        <f>VLOOKUP(A332,'CEcpas-&gt;NvCode'!A:C,3,FALSE)</f>
        <v>#N/A</v>
      </c>
      <c r="Z332" t="str">
        <f>IF(IFERROR(SEARCH("-",A332,1),0) &gt; 0, IFERROR(VLOOKUP(A332,'mapping Commune'!A:I,9,FALSE),"ATTENTION mapping Inexistant"),"")</f>
        <v/>
      </c>
      <c r="AA332" s="10" t="str">
        <f>IF(LEFT(Z332,2)="At",'Messages d''erreur'!B$6,"")</f>
        <v/>
      </c>
    </row>
    <row r="333" spans="1:27" ht="21" customHeight="1" x14ac:dyDescent="0.35">
      <c r="A333" s="136" t="s">
        <v>343</v>
      </c>
      <c r="B333" s="301" t="str">
        <f t="shared" si="7"/>
        <v>306-01</v>
      </c>
      <c r="C333" s="24" t="s">
        <v>344</v>
      </c>
      <c r="D333" s="110" t="s">
        <v>59</v>
      </c>
      <c r="E333" s="110" t="s">
        <v>60</v>
      </c>
      <c r="F333" s="309">
        <v>77102</v>
      </c>
      <c r="G333" s="279">
        <v>61</v>
      </c>
      <c r="H333" s="34">
        <f>IF(IFERROR(SEARCH("-",A333,1),0) &gt; 0, IFERROR(VLOOKUP(F333,'Liste CG'!A:A,1,FALSE),"ATTENTION CG Inexistant"),"")</f>
        <v>77102</v>
      </c>
      <c r="I333" s="34" t="s">
        <v>345</v>
      </c>
      <c r="U333" t="str">
        <f>IF(IFERROR(SEARCH("-",A333,1),0)&gt;0,IFERROR(VLOOKUP(B333,'CG-&gt; CE'!K:K,1,FALSE),"Attention voir onglet CG-&gt;CE"),"")</f>
        <v>306-01</v>
      </c>
      <c r="V333" t="str">
        <f>IF(LEFT(U333,1)="A",'Messages d''erreur'!B$4,"")</f>
        <v/>
      </c>
      <c r="W333">
        <f>IF(IFERROR(VALUE(F333),0)&gt;0,IF(IFERROR(SEARCH("-",A333,1),0)&gt;0,IFERROR(VLOOKUP(F333,'Liste CG'!A:A,1,FALSE),"Attention erreur pas de CG")),"")</f>
        <v>77102</v>
      </c>
      <c r="X333" t="str">
        <f>IF(LEFT(W333,1)="A",'Messages d''erreur'!B$5,"")</f>
        <v/>
      </c>
      <c r="Y333">
        <f>VLOOKUP(A333,'CEcpas-&gt;NvCode'!A:C,3,FALSE)</f>
        <v>0</v>
      </c>
      <c r="Z333" t="str">
        <f>IF(IFERROR(SEARCH("-",A333,1),0) &gt; 0, IFERROR(VLOOKUP(A333,'mapping Commune'!A:I,9,FALSE),"ATTENTION mapping Inexistant"),"")</f>
        <v>306-01</v>
      </c>
      <c r="AA333" s="10" t="str">
        <f>IF(LEFT(Z333,2)="At",'Messages d''erreur'!B$6,"")</f>
        <v/>
      </c>
    </row>
    <row r="334" spans="1:27" ht="21" customHeight="1" x14ac:dyDescent="0.35">
      <c r="A334" s="133"/>
      <c r="B334" s="301" t="str">
        <f t="shared" si="7"/>
        <v/>
      </c>
      <c r="D334" s="109" t="s">
        <v>5089</v>
      </c>
      <c r="G334" s="276"/>
      <c r="H334" s="34" t="str">
        <f>IF(IFERROR(SEARCH("-",A334,1),0) &gt; 0, IFERROR(VLOOKUP(F334,'Liste CG'!A:A,1,FALSE),"ATTENTION CG Inexistant"),"")</f>
        <v/>
      </c>
      <c r="U334" t="str">
        <f>IF(IFERROR(SEARCH("-",A334,1),0)&gt;0,IFERROR(VLOOKUP(B334,'CG-&gt; CE'!K:K,1,FALSE),"Attention voir onglet CG-&gt;CE"),"")</f>
        <v/>
      </c>
      <c r="V334" t="str">
        <f>IF(LEFT(U334,1)="A",'Messages d''erreur'!B$4,"")</f>
        <v/>
      </c>
      <c r="W334" t="str">
        <f>IF(IFERROR(VALUE(F334),0)&gt;0,IF(IFERROR(SEARCH("-",A334,1),0)&gt;0,IFERROR(VLOOKUP(F334,'Liste CG'!A:A,1,FALSE),"Attention erreur pas de CG")),"")</f>
        <v/>
      </c>
      <c r="X334" t="str">
        <f>IF(LEFT(W334,1)="A",'Messages d''erreur'!B$5,"")</f>
        <v/>
      </c>
      <c r="Y334" t="e">
        <f>VLOOKUP(A334,'CEcpas-&gt;NvCode'!A:C,3,FALSE)</f>
        <v>#N/A</v>
      </c>
      <c r="Z334" t="str">
        <f>IF(IFERROR(SEARCH("-",A334,1),0) &gt; 0, IFERROR(VLOOKUP(A334,'mapping Commune'!A:I,9,FALSE),"ATTENTION mapping Inexistant"),"")</f>
        <v/>
      </c>
      <c r="AA334" s="10" t="str">
        <f>IF(LEFT(Z334,2)="At",'Messages d''erreur'!B$6,"")</f>
        <v/>
      </c>
    </row>
    <row r="335" spans="1:27" ht="21" customHeight="1" x14ac:dyDescent="0.35">
      <c r="A335" s="137">
        <v>31</v>
      </c>
      <c r="B335" s="301" t="str">
        <f t="shared" si="7"/>
        <v>3131</v>
      </c>
      <c r="C335" s="25" t="s">
        <v>342</v>
      </c>
      <c r="D335" s="109" t="s">
        <v>5089</v>
      </c>
      <c r="G335" s="276"/>
      <c r="H335" s="34" t="str">
        <f>IF(IFERROR(SEARCH("-",A335,1),0) &gt; 0, IFERROR(VLOOKUP(F335,'Liste CG'!A:A,1,FALSE),"ATTENTION CG Inexistant"),"")</f>
        <v/>
      </c>
      <c r="U335" t="str">
        <f>IF(IFERROR(SEARCH("-",A335,1),0)&gt;0,IFERROR(VLOOKUP(B335,'CG-&gt; CE'!K:K,1,FALSE),"Attention voir onglet CG-&gt;CE"),"")</f>
        <v/>
      </c>
      <c r="V335" t="str">
        <f>IF(LEFT(U335,1)="A",'Messages d''erreur'!B$4,"")</f>
        <v/>
      </c>
      <c r="W335" t="str">
        <f>IF(IFERROR(VALUE(F335),0)&gt;0,IF(IFERROR(SEARCH("-",A335,1),0)&gt;0,IFERROR(VLOOKUP(F335,'Liste CG'!A:A,1,FALSE),"Attention erreur pas de CG")),"")</f>
        <v/>
      </c>
      <c r="X335" t="str">
        <f>IF(LEFT(W335,1)="A",'Messages d''erreur'!B$5,"")</f>
        <v/>
      </c>
      <c r="Y335" t="e">
        <f>VLOOKUP(A335,'CEcpas-&gt;NvCode'!A:C,3,FALSE)</f>
        <v>#N/A</v>
      </c>
      <c r="Z335" t="str">
        <f>IF(IFERROR(SEARCH("-",A335,1),0) &gt; 0, IFERROR(VLOOKUP(A335,'mapping Commune'!A:I,9,FALSE),"ATTENTION mapping Inexistant"),"")</f>
        <v/>
      </c>
      <c r="AA335" s="10" t="str">
        <f>IF(LEFT(Z335,2)="At",'Messages d''erreur'!B$6,"")</f>
        <v/>
      </c>
    </row>
    <row r="336" spans="1:27" ht="21" customHeight="1" x14ac:dyDescent="0.35">
      <c r="A336" s="138"/>
      <c r="B336" s="301" t="str">
        <f t="shared" si="7"/>
        <v/>
      </c>
      <c r="C336" s="25"/>
      <c r="D336" s="109" t="s">
        <v>5089</v>
      </c>
      <c r="G336" s="276"/>
      <c r="H336" s="34" t="str">
        <f>IF(IFERROR(SEARCH("-",A336,1),0) &gt; 0, IFERROR(VLOOKUP(F336,'Liste CG'!A:A,1,FALSE),"ATTENTION CG Inexistant"),"")</f>
        <v/>
      </c>
      <c r="U336" t="str">
        <f>IF(IFERROR(SEARCH("-",A336,1),0)&gt;0,IFERROR(VLOOKUP(B336,'CG-&gt; CE'!K:K,1,FALSE),"Attention voir onglet CG-&gt;CE"),"")</f>
        <v/>
      </c>
      <c r="V336" t="str">
        <f>IF(LEFT(U336,1)="A",'Messages d''erreur'!B$4,"")</f>
        <v/>
      </c>
      <c r="W336" t="str">
        <f>IF(IFERROR(VALUE(F336),0)&gt;0,IF(IFERROR(SEARCH("-",A336,1),0)&gt;0,IFERROR(VLOOKUP(F336,'Liste CG'!A:A,1,FALSE),"Attention erreur pas de CG")),"")</f>
        <v/>
      </c>
      <c r="X336" t="str">
        <f>IF(LEFT(W336,1)="A",'Messages d''erreur'!B$5,"")</f>
        <v/>
      </c>
      <c r="Y336" t="e">
        <f>VLOOKUP(A336,'CEcpas-&gt;NvCode'!A:C,3,FALSE)</f>
        <v>#N/A</v>
      </c>
      <c r="Z336" t="str">
        <f>IF(IFERROR(SEARCH("-",A336,1),0) &gt; 0, IFERROR(VLOOKUP(A336,'mapping Commune'!A:I,9,FALSE),"ATTENTION mapping Inexistant"),"")</f>
        <v/>
      </c>
      <c r="AA336" s="10" t="str">
        <f>IF(LEFT(Z336,2)="At",'Messages d''erreur'!B$6,"")</f>
        <v/>
      </c>
    </row>
    <row r="337" spans="1:27" ht="21" customHeight="1" x14ac:dyDescent="0.35">
      <c r="A337" s="139">
        <v>310</v>
      </c>
      <c r="B337" s="301" t="str">
        <f t="shared" si="7"/>
        <v>310310</v>
      </c>
      <c r="C337" s="26" t="s">
        <v>346</v>
      </c>
      <c r="D337" s="109" t="s">
        <v>5089</v>
      </c>
      <c r="G337" s="276"/>
      <c r="H337" s="34" t="str">
        <f>IF(IFERROR(SEARCH("-",A337,1),0) &gt; 0, IFERROR(VLOOKUP(F337,'Liste CG'!A:A,1,FALSE),"ATTENTION CG Inexistant"),"")</f>
        <v/>
      </c>
      <c r="U337" t="str">
        <f>IF(IFERROR(SEARCH("-",A337,1),0)&gt;0,IFERROR(VLOOKUP(B337,'CG-&gt; CE'!K:K,1,FALSE),"Attention voir onglet CG-&gt;CE"),"")</f>
        <v/>
      </c>
      <c r="V337" t="str">
        <f>IF(LEFT(U337,1)="A",'Messages d''erreur'!B$4,"")</f>
        <v/>
      </c>
      <c r="W337" t="str">
        <f>IF(IFERROR(VALUE(F337),0)&gt;0,IF(IFERROR(SEARCH("-",A337,1),0)&gt;0,IFERROR(VLOOKUP(F337,'Liste CG'!A:A,1,FALSE),"Attention erreur pas de CG")),"")</f>
        <v/>
      </c>
      <c r="X337" t="str">
        <f>IF(LEFT(W337,1)="A",'Messages d''erreur'!B$5,"")</f>
        <v/>
      </c>
      <c r="Y337" t="e">
        <f>VLOOKUP(A337,'CEcpas-&gt;NvCode'!A:C,3,FALSE)</f>
        <v>#N/A</v>
      </c>
      <c r="Z337" t="str">
        <f>IF(IFERROR(SEARCH("-",A337,1),0) &gt; 0, IFERROR(VLOOKUP(A337,'mapping Commune'!A:I,9,FALSE),"ATTENTION mapping Inexistant"),"")</f>
        <v/>
      </c>
      <c r="AA337" s="10" t="str">
        <f>IF(LEFT(Z337,2)="At",'Messages d''erreur'!B$6,"")</f>
        <v/>
      </c>
    </row>
    <row r="338" spans="1:27" ht="21" customHeight="1" x14ac:dyDescent="0.35">
      <c r="A338" s="138"/>
      <c r="B338" s="301" t="str">
        <f t="shared" si="7"/>
        <v/>
      </c>
      <c r="C338" s="25"/>
      <c r="D338" s="109" t="s">
        <v>5089</v>
      </c>
      <c r="G338" s="276"/>
      <c r="H338" s="34" t="str">
        <f>IF(IFERROR(SEARCH("-",A338,1),0) &gt; 0, IFERROR(VLOOKUP(F338,'Liste CG'!A:A,1,FALSE),"ATTENTION CG Inexistant"),"")</f>
        <v/>
      </c>
      <c r="U338" t="str">
        <f>IF(IFERROR(SEARCH("-",A338,1),0)&gt;0,IFERROR(VLOOKUP(B338,'CG-&gt; CE'!K:K,1,FALSE),"Attention voir onglet CG-&gt;CE"),"")</f>
        <v/>
      </c>
      <c r="V338" t="str">
        <f>IF(LEFT(U338,1)="A",'Messages d''erreur'!B$4,"")</f>
        <v/>
      </c>
      <c r="W338" t="str">
        <f>IF(IFERROR(VALUE(F338),0)&gt;0,IF(IFERROR(SEARCH("-",A338,1),0)&gt;0,IFERROR(VLOOKUP(F338,'Liste CG'!A:A,1,FALSE),"Attention erreur pas de CG")),"")</f>
        <v/>
      </c>
      <c r="X338" t="str">
        <f>IF(LEFT(W338,1)="A",'Messages d''erreur'!B$5,"")</f>
        <v/>
      </c>
      <c r="Y338" t="e">
        <f>VLOOKUP(A338,'CEcpas-&gt;NvCode'!A:C,3,FALSE)</f>
        <v>#N/A</v>
      </c>
      <c r="Z338" t="str">
        <f>IF(IFERROR(SEARCH("-",A338,1),0) &gt; 0, IFERROR(VLOOKUP(A338,'mapping Commune'!A:I,9,FALSE),"ATTENTION mapping Inexistant"),"")</f>
        <v/>
      </c>
      <c r="AA338" s="10" t="str">
        <f>IF(LEFT(Z338,2)="At",'Messages d''erreur'!B$6,"")</f>
        <v/>
      </c>
    </row>
    <row r="339" spans="1:27" ht="21" customHeight="1" x14ac:dyDescent="0.35">
      <c r="A339" s="31" t="s">
        <v>52</v>
      </c>
      <c r="B339" s="301" t="str">
        <f t="shared" si="7"/>
        <v>Codode</v>
      </c>
      <c r="C339" s="27" t="s">
        <v>53</v>
      </c>
      <c r="D339" s="32" t="s">
        <v>54</v>
      </c>
      <c r="E339" s="32" t="s">
        <v>55</v>
      </c>
      <c r="F339" s="280" t="s">
        <v>56</v>
      </c>
      <c r="G339" s="278" t="s">
        <v>57</v>
      </c>
      <c r="H339" s="34" t="str">
        <f>IF(IFERROR(SEARCH("-",A339,1),0) &gt; 0, IFERROR(VLOOKUP(F339,'Liste CG'!A:A,1,FALSE),"ATTENTION CG Inexistant"),"")</f>
        <v/>
      </c>
      <c r="U339" t="str">
        <f>IF(IFERROR(SEARCH("-",A339,1),0)&gt;0,IFERROR(VLOOKUP(B339,'CG-&gt; CE'!K:K,1,FALSE),"Attention voir onglet CG-&gt;CE"),"")</f>
        <v/>
      </c>
      <c r="V339" t="str">
        <f>IF(LEFT(U339,1)="A",'Messages d''erreur'!B$4,"")</f>
        <v/>
      </c>
      <c r="W339" t="str">
        <f>IF(IFERROR(VALUE(F339),0)&gt;0,IF(IFERROR(SEARCH("-",A339,1),0)&gt;0,IFERROR(VLOOKUP(F339,'Liste CG'!A:A,1,FALSE),"Attention erreur pas de CG")),"")</f>
        <v/>
      </c>
      <c r="X339" t="str">
        <f>IF(LEFT(W339,1)="A",'Messages d''erreur'!B$5,"")</f>
        <v/>
      </c>
      <c r="Y339" t="e">
        <f>VLOOKUP(A339,'CEcpas-&gt;NvCode'!A:C,3,FALSE)</f>
        <v>#N/A</v>
      </c>
      <c r="Z339" t="str">
        <f>IF(IFERROR(SEARCH("-",A339,1),0) &gt; 0, IFERROR(VLOOKUP(A339,'mapping Commune'!A:I,9,FALSE),"ATTENTION mapping Inexistant"),"")</f>
        <v/>
      </c>
      <c r="AA339" s="10" t="str">
        <f>IF(LEFT(Z339,2)="At",'Messages d''erreur'!B$6,"")</f>
        <v/>
      </c>
    </row>
    <row r="340" spans="1:27" ht="21" customHeight="1" x14ac:dyDescent="0.35">
      <c r="A340" s="136" t="s">
        <v>347</v>
      </c>
      <c r="B340" s="301" t="str">
        <f t="shared" si="7"/>
        <v>310-01</v>
      </c>
      <c r="C340" s="24" t="s">
        <v>348</v>
      </c>
      <c r="D340" s="110" t="s">
        <v>61</v>
      </c>
      <c r="E340" s="110" t="s">
        <v>60</v>
      </c>
      <c r="F340" s="309">
        <v>67100</v>
      </c>
      <c r="G340" s="279">
        <v>72</v>
      </c>
      <c r="H340" s="34">
        <f>IF(IFERROR(SEARCH("-",A340,1),0) &gt; 0, IFERROR(VLOOKUP(F340,'Liste CG'!A:A,1,FALSE),"ATTENTION CG Inexistant"),"")</f>
        <v>67100</v>
      </c>
      <c r="U340" t="str">
        <f>IF(IFERROR(SEARCH("-",A340,1),0)&gt;0,IFERROR(VLOOKUP(B340,'CG-&gt; CE'!K:K,1,FALSE),"Attention voir onglet CG-&gt;CE"),"")</f>
        <v>310-01</v>
      </c>
      <c r="V340" t="str">
        <f>IF(LEFT(U340,1)="A",'Messages d''erreur'!B$4,"")</f>
        <v/>
      </c>
      <c r="W340">
        <f>IF(IFERROR(VALUE(F340),0)&gt;0,IF(IFERROR(SEARCH("-",A340,1),0)&gt;0,IFERROR(VLOOKUP(F340,'Liste CG'!A:A,1,FALSE),"Attention erreur pas de CG")),"")</f>
        <v>67100</v>
      </c>
      <c r="X340" t="str">
        <f>IF(LEFT(W340,1)="A",'Messages d''erreur'!B$5,"")</f>
        <v/>
      </c>
      <c r="Y340" t="str">
        <f>VLOOKUP(A340,'CEcpas-&gt;NvCode'!A:C,3,FALSE)</f>
        <v>00000/04</v>
      </c>
      <c r="Z340" t="str">
        <f>IF(IFERROR(SEARCH("-",A340,1),0) &gt; 0, IFERROR(VLOOKUP(A340,'mapping Commune'!A:I,9,FALSE),"ATTENTION mapping Inexistant"),"")</f>
        <v>ATTENTION mapping Inexistant</v>
      </c>
      <c r="AA340" s="10" t="str">
        <f>IF(LEFT(Z340,2)="At",'Messages d''erreur'!B$6,"")</f>
        <v xml:space="preserve">Attention CE pas dans Mapping </v>
      </c>
    </row>
    <row r="341" spans="1:27" ht="21" customHeight="1" x14ac:dyDescent="0.35">
      <c r="A341" s="138"/>
      <c r="B341" s="301" t="str">
        <f t="shared" si="7"/>
        <v/>
      </c>
      <c r="C341" s="25"/>
      <c r="D341" s="109" t="s">
        <v>5089</v>
      </c>
      <c r="G341" s="276"/>
      <c r="H341" s="34" t="str">
        <f>IF(IFERROR(SEARCH("-",A341,1),0) &gt; 0, IFERROR(VLOOKUP(F341,'Liste CG'!A:A,1,FALSE),"ATTENTION CG Inexistant"),"")</f>
        <v/>
      </c>
      <c r="U341" t="str">
        <f>IF(IFERROR(SEARCH("-",A341,1),0)&gt;0,IFERROR(VLOOKUP(B341,'CG-&gt; CE'!K:K,1,FALSE),"Attention voir onglet CG-&gt;CE"),"")</f>
        <v/>
      </c>
      <c r="V341" t="str">
        <f>IF(LEFT(U341,1)="A",'Messages d''erreur'!B$4,"")</f>
        <v/>
      </c>
      <c r="W341" t="str">
        <f>IF(IFERROR(VALUE(F341),0)&gt;0,IF(IFERROR(SEARCH("-",A341,1),0)&gt;0,IFERROR(VLOOKUP(F341,'Liste CG'!A:A,1,FALSE),"Attention erreur pas de CG")),"")</f>
        <v/>
      </c>
      <c r="X341" t="str">
        <f>IF(LEFT(W341,1)="A",'Messages d''erreur'!B$5,"")</f>
        <v/>
      </c>
      <c r="Y341" t="e">
        <f>VLOOKUP(A341,'CEcpas-&gt;NvCode'!A:C,3,FALSE)</f>
        <v>#N/A</v>
      </c>
      <c r="Z341" t="str">
        <f>IF(IFERROR(SEARCH("-",A341,1),0) &gt; 0, IFERROR(VLOOKUP(A341,'mapping Commune'!A:I,9,FALSE),"ATTENTION mapping Inexistant"),"")</f>
        <v/>
      </c>
      <c r="AA341" s="10" t="str">
        <f>IF(LEFT(Z341,2)="At",'Messages d''erreur'!B$6,"")</f>
        <v/>
      </c>
    </row>
    <row r="342" spans="1:27" ht="21" customHeight="1" x14ac:dyDescent="0.35">
      <c r="A342" s="139">
        <v>311</v>
      </c>
      <c r="B342" s="301" t="str">
        <f t="shared" si="7"/>
        <v>311311</v>
      </c>
      <c r="C342" s="26" t="s">
        <v>3030</v>
      </c>
      <c r="D342" s="109" t="s">
        <v>5089</v>
      </c>
      <c r="G342" s="276"/>
      <c r="H342" s="34" t="str">
        <f>IF(IFERROR(SEARCH("-",A342,1),0) &gt; 0, IFERROR(VLOOKUP(F342,'Liste CG'!A:A,1,FALSE),"ATTENTION CG Inexistant"),"")</f>
        <v/>
      </c>
      <c r="I342" s="100" t="s">
        <v>349</v>
      </c>
      <c r="J342" s="100" t="s">
        <v>350</v>
      </c>
      <c r="U342" t="str">
        <f>IF(IFERROR(SEARCH("-",A342,1),0)&gt;0,IFERROR(VLOOKUP(B342,'CG-&gt; CE'!K:K,1,FALSE),"Attention voir onglet CG-&gt;CE"),"")</f>
        <v/>
      </c>
      <c r="V342" t="str">
        <f>IF(LEFT(U342,1)="A",'Messages d''erreur'!B$4,"")</f>
        <v/>
      </c>
      <c r="W342" t="str">
        <f>IF(IFERROR(VALUE(F342),0)&gt;0,IF(IFERROR(SEARCH("-",A342,1),0)&gt;0,IFERROR(VLOOKUP(F342,'Liste CG'!A:A,1,FALSE),"Attention erreur pas de CG")),"")</f>
        <v/>
      </c>
      <c r="X342" t="str">
        <f>IF(LEFT(W342,1)="A",'Messages d''erreur'!B$5,"")</f>
        <v/>
      </c>
      <c r="Y342" t="e">
        <f>VLOOKUP(A342,'CEcpas-&gt;NvCode'!A:C,3,FALSE)</f>
        <v>#N/A</v>
      </c>
      <c r="Z342" t="str">
        <f>IF(IFERROR(SEARCH("-",A342,1),0) &gt; 0, IFERROR(VLOOKUP(A342,'mapping Commune'!A:I,9,FALSE),"ATTENTION mapping Inexistant"),"")</f>
        <v/>
      </c>
      <c r="AA342" s="10" t="str">
        <f>IF(LEFT(Z342,2)="At",'Messages d''erreur'!B$6,"")</f>
        <v/>
      </c>
    </row>
    <row r="343" spans="1:27" ht="21" customHeight="1" x14ac:dyDescent="0.35">
      <c r="A343" s="138"/>
      <c r="B343" s="301" t="str">
        <f t="shared" si="7"/>
        <v/>
      </c>
      <c r="C343" s="25"/>
      <c r="D343" s="109" t="s">
        <v>5089</v>
      </c>
      <c r="G343" s="276"/>
      <c r="H343" s="34" t="str">
        <f>IF(IFERROR(SEARCH("-",A343,1),0) &gt; 0, IFERROR(VLOOKUP(F343,'Liste CG'!A:A,1,FALSE),"ATTENTION CG Inexistant"),"")</f>
        <v/>
      </c>
      <c r="U343" t="str">
        <f>IF(IFERROR(SEARCH("-",A343,1),0)&gt;0,IFERROR(VLOOKUP(B343,'CG-&gt; CE'!K:K,1,FALSE),"Attention voir onglet CG-&gt;CE"),"")</f>
        <v/>
      </c>
      <c r="V343" t="str">
        <f>IF(LEFT(U343,1)="A",'Messages d''erreur'!B$4,"")</f>
        <v/>
      </c>
      <c r="W343" t="str">
        <f>IF(IFERROR(VALUE(F343),0)&gt;0,IF(IFERROR(SEARCH("-",A343,1),0)&gt;0,IFERROR(VLOOKUP(F343,'Liste CG'!A:A,1,FALSE),"Attention erreur pas de CG")),"")</f>
        <v/>
      </c>
      <c r="X343" t="str">
        <f>IF(LEFT(W343,1)="A",'Messages d''erreur'!B$5,"")</f>
        <v/>
      </c>
      <c r="Y343" t="e">
        <f>VLOOKUP(A343,'CEcpas-&gt;NvCode'!A:C,3,FALSE)</f>
        <v>#N/A</v>
      </c>
      <c r="Z343" t="str">
        <f>IF(IFERROR(SEARCH("-",A343,1),0) &gt; 0, IFERROR(VLOOKUP(A343,'mapping Commune'!A:I,9,FALSE),"ATTENTION mapping Inexistant"),"")</f>
        <v/>
      </c>
      <c r="AA343" s="10" t="str">
        <f>IF(LEFT(Z343,2)="At",'Messages d''erreur'!B$6,"")</f>
        <v/>
      </c>
    </row>
    <row r="344" spans="1:27" ht="21" customHeight="1" x14ac:dyDescent="0.35">
      <c r="A344" s="31" t="s">
        <v>52</v>
      </c>
      <c r="B344" s="301" t="str">
        <f t="shared" si="7"/>
        <v>Codode</v>
      </c>
      <c r="C344" s="27" t="s">
        <v>53</v>
      </c>
      <c r="D344" s="32" t="s">
        <v>54</v>
      </c>
      <c r="E344" s="32" t="s">
        <v>55</v>
      </c>
      <c r="F344" s="280" t="s">
        <v>56</v>
      </c>
      <c r="G344" s="278" t="s">
        <v>57</v>
      </c>
      <c r="H344" s="34" t="str">
        <f>IF(IFERROR(SEARCH("-",A344,1),0) &gt; 0, IFERROR(VLOOKUP(F344,'Liste CG'!A:A,1,FALSE),"ATTENTION CG Inexistant"),"")</f>
        <v/>
      </c>
      <c r="U344" t="str">
        <f>IF(IFERROR(SEARCH("-",A344,1),0)&gt;0,IFERROR(VLOOKUP(B344,'CG-&gt; CE'!K:K,1,FALSE),"Attention voir onglet CG-&gt;CE"),"")</f>
        <v/>
      </c>
      <c r="V344" t="str">
        <f>IF(LEFT(U344,1)="A",'Messages d''erreur'!B$4,"")</f>
        <v/>
      </c>
      <c r="W344" t="str">
        <f>IF(IFERROR(VALUE(F344),0)&gt;0,IF(IFERROR(SEARCH("-",A344,1),0)&gt;0,IFERROR(VLOOKUP(F344,'Liste CG'!A:A,1,FALSE),"Attention erreur pas de CG")),"")</f>
        <v/>
      </c>
      <c r="X344" t="str">
        <f>IF(LEFT(W344,1)="A",'Messages d''erreur'!B$5,"")</f>
        <v/>
      </c>
      <c r="Y344" t="e">
        <f>VLOOKUP(A344,'CEcpas-&gt;NvCode'!A:C,3,FALSE)</f>
        <v>#N/A</v>
      </c>
      <c r="Z344" t="str">
        <f>IF(IFERROR(SEARCH("-",A344,1),0) &gt; 0, IFERROR(VLOOKUP(A344,'mapping Commune'!A:I,9,FALSE),"ATTENTION mapping Inexistant"),"")</f>
        <v/>
      </c>
      <c r="AA344" s="10" t="str">
        <f>IF(LEFT(Z344,2)="At",'Messages d''erreur'!B$6,"")</f>
        <v/>
      </c>
    </row>
    <row r="345" spans="1:27" ht="21" customHeight="1" x14ac:dyDescent="0.35">
      <c r="A345" s="33" t="s">
        <v>351</v>
      </c>
      <c r="B345" s="301" t="str">
        <f t="shared" si="7"/>
        <v>311-01</v>
      </c>
      <c r="C345" s="23" t="s">
        <v>352</v>
      </c>
      <c r="D345" s="34" t="s">
        <v>61</v>
      </c>
      <c r="E345" s="34" t="s">
        <v>60</v>
      </c>
      <c r="F345" s="273">
        <v>67111</v>
      </c>
      <c r="G345" s="276">
        <v>72</v>
      </c>
      <c r="H345" s="34">
        <f>IF(IFERROR(SEARCH("-",A345,1),0) &gt; 0, IFERROR(VLOOKUP(F345,'Liste CG'!A:A,1,FALSE),"ATTENTION CG Inexistant"),"")</f>
        <v>67111</v>
      </c>
      <c r="U345" t="str">
        <f>IF(IFERROR(SEARCH("-",A345,1),0)&gt;0,IFERROR(VLOOKUP(B345,'CG-&gt; CE'!K:K,1,FALSE),"Attention voir onglet CG-&gt;CE"),"")</f>
        <v>311-01</v>
      </c>
      <c r="V345" t="str">
        <f>IF(LEFT(U345,1)="A",'Messages d''erreur'!B$4,"")</f>
        <v/>
      </c>
      <c r="W345">
        <f>IF(IFERROR(VALUE(F345),0)&gt;0,IF(IFERROR(SEARCH("-",A345,1),0)&gt;0,IFERROR(VLOOKUP(F345,'Liste CG'!A:A,1,FALSE),"Attention erreur pas de CG")),"")</f>
        <v>67111</v>
      </c>
      <c r="X345" t="str">
        <f>IF(LEFT(W345,1)="A",'Messages d''erreur'!B$5,"")</f>
        <v/>
      </c>
      <c r="Y345">
        <f>VLOOKUP(A345,'CEcpas-&gt;NvCode'!A:C,3,FALSE)</f>
        <v>0</v>
      </c>
      <c r="Z345" t="str">
        <f>IF(IFERROR(SEARCH("-",A345,1),0) &gt; 0, IFERROR(VLOOKUP(A345,'mapping Commune'!A:I,9,FALSE),"ATTENTION mapping Inexistant"),"")</f>
        <v>ATTENTION mapping Inexistant</v>
      </c>
      <c r="AA345" s="10" t="str">
        <f>IF(LEFT(Z345,2)="At",'Messages d''erreur'!B$6,"")</f>
        <v xml:space="preserve">Attention CE pas dans Mapping </v>
      </c>
    </row>
    <row r="346" spans="1:27" ht="21" customHeight="1" x14ac:dyDescent="0.35">
      <c r="A346" s="33" t="s">
        <v>353</v>
      </c>
      <c r="B346" s="301" t="str">
        <f t="shared" si="7"/>
        <v>311-03</v>
      </c>
      <c r="C346" s="23" t="s">
        <v>354</v>
      </c>
      <c r="D346" s="34" t="s">
        <v>61</v>
      </c>
      <c r="E346" s="34" t="s">
        <v>60</v>
      </c>
      <c r="F346" s="273">
        <v>67113</v>
      </c>
      <c r="G346" s="276">
        <v>72</v>
      </c>
      <c r="H346" s="34">
        <f>IF(IFERROR(SEARCH("-",A346,1),0) &gt; 0, IFERROR(VLOOKUP(F346,'Liste CG'!A:A,1,FALSE),"ATTENTION CG Inexistant"),"")</f>
        <v>67113</v>
      </c>
      <c r="U346" t="str">
        <f>IF(IFERROR(SEARCH("-",A346,1),0)&gt;0,IFERROR(VLOOKUP(B346,'CG-&gt; CE'!K:K,1,FALSE),"Attention voir onglet CG-&gt;CE"),"")</f>
        <v>311-03</v>
      </c>
      <c r="V346" t="str">
        <f>IF(LEFT(U346,1)="A",'Messages d''erreur'!B$4,"")</f>
        <v/>
      </c>
      <c r="W346">
        <f>IF(IFERROR(VALUE(F346),0)&gt;0,IF(IFERROR(SEARCH("-",A346,1),0)&gt;0,IFERROR(VLOOKUP(F346,'Liste CG'!A:A,1,FALSE),"Attention erreur pas de CG")),"")</f>
        <v>67113</v>
      </c>
      <c r="X346" t="str">
        <f>IF(LEFT(W346,1)="A",'Messages d''erreur'!B$5,"")</f>
        <v/>
      </c>
      <c r="Y346">
        <f>VLOOKUP(A346,'CEcpas-&gt;NvCode'!A:C,3,FALSE)</f>
        <v>0</v>
      </c>
      <c r="Z346" t="str">
        <f>IF(IFERROR(SEARCH("-",A346,1),0) &gt; 0, IFERROR(VLOOKUP(A346,'mapping Commune'!A:I,9,FALSE),"ATTENTION mapping Inexistant"),"")</f>
        <v>ATTENTION mapping Inexistant</v>
      </c>
      <c r="AA346" s="10" t="str">
        <f>IF(LEFT(Z346,2)="At",'Messages d''erreur'!B$6,"")</f>
        <v xml:space="preserve">Attention CE pas dans Mapping </v>
      </c>
    </row>
    <row r="347" spans="1:27" ht="21" customHeight="1" x14ac:dyDescent="0.35">
      <c r="A347" s="33" t="s">
        <v>355</v>
      </c>
      <c r="B347" s="301" t="str">
        <f t="shared" si="7"/>
        <v>311-04</v>
      </c>
      <c r="C347" s="23" t="s">
        <v>356</v>
      </c>
      <c r="D347" s="34" t="s">
        <v>61</v>
      </c>
      <c r="E347" s="34" t="s">
        <v>60</v>
      </c>
      <c r="F347" s="273">
        <v>67114</v>
      </c>
      <c r="G347" s="276">
        <v>72</v>
      </c>
      <c r="H347" s="34">
        <f>IF(IFERROR(SEARCH("-",A347,1),0) &gt; 0, IFERROR(VLOOKUP(F347,'Liste CG'!A:A,1,FALSE),"ATTENTION CG Inexistant"),"")</f>
        <v>67114</v>
      </c>
      <c r="I347" s="34" t="s">
        <v>357</v>
      </c>
      <c r="U347" t="str">
        <f>IF(IFERROR(SEARCH("-",A347,1),0)&gt;0,IFERROR(VLOOKUP(B347,'CG-&gt; CE'!K:K,1,FALSE),"Attention voir onglet CG-&gt;CE"),"")</f>
        <v>311-04</v>
      </c>
      <c r="V347" t="str">
        <f>IF(LEFT(U347,1)="A",'Messages d''erreur'!B$4,"")</f>
        <v/>
      </c>
      <c r="W347">
        <f>IF(IFERROR(VALUE(F347),0)&gt;0,IF(IFERROR(SEARCH("-",A347,1),0)&gt;0,IFERROR(VLOOKUP(F347,'Liste CG'!A:A,1,FALSE),"Attention erreur pas de CG")),"")</f>
        <v>67114</v>
      </c>
      <c r="X347" t="str">
        <f>IF(LEFT(W347,1)="A",'Messages d''erreur'!B$5,"")</f>
        <v/>
      </c>
      <c r="Y347">
        <f>VLOOKUP(A347,'CEcpas-&gt;NvCode'!A:C,3,FALSE)</f>
        <v>0</v>
      </c>
      <c r="Z347" t="str">
        <f>IF(IFERROR(SEARCH("-",A347,1),0) &gt; 0, IFERROR(VLOOKUP(A347,'mapping Commune'!A:I,9,FALSE),"ATTENTION mapping Inexistant"),"")</f>
        <v>ATTENTION mapping Inexistant</v>
      </c>
      <c r="AA347" s="10" t="str">
        <f>IF(LEFT(Z347,2)="At",'Messages d''erreur'!B$6,"")</f>
        <v xml:space="preserve">Attention CE pas dans Mapping </v>
      </c>
    </row>
    <row r="348" spans="1:27" ht="21" customHeight="1" x14ac:dyDescent="0.35">
      <c r="A348" s="33" t="s">
        <v>358</v>
      </c>
      <c r="B348" s="301" t="str">
        <f t="shared" si="7"/>
        <v>311-05</v>
      </c>
      <c r="C348" s="23" t="s">
        <v>359</v>
      </c>
      <c r="D348" s="34" t="s">
        <v>61</v>
      </c>
      <c r="E348" s="34" t="s">
        <v>60</v>
      </c>
      <c r="F348" s="273">
        <v>67115</v>
      </c>
      <c r="G348" s="276">
        <v>72</v>
      </c>
      <c r="H348" s="34">
        <f>IF(IFERROR(SEARCH("-",A348,1),0) &gt; 0, IFERROR(VLOOKUP(F348,'Liste CG'!A:A,1,FALSE),"ATTENTION CG Inexistant"),"")</f>
        <v>67115</v>
      </c>
      <c r="U348" t="str">
        <f>IF(IFERROR(SEARCH("-",A348,1),0)&gt;0,IFERROR(VLOOKUP(B348,'CG-&gt; CE'!K:K,1,FALSE),"Attention voir onglet CG-&gt;CE"),"")</f>
        <v>311-05</v>
      </c>
      <c r="V348" t="str">
        <f>IF(LEFT(U348,1)="A",'Messages d''erreur'!B$4,"")</f>
        <v/>
      </c>
      <c r="W348">
        <f>IF(IFERROR(VALUE(F348),0)&gt;0,IF(IFERROR(SEARCH("-",A348,1),0)&gt;0,IFERROR(VLOOKUP(F348,'Liste CG'!A:A,1,FALSE),"Attention erreur pas de CG")),"")</f>
        <v>67115</v>
      </c>
      <c r="X348" t="str">
        <f>IF(LEFT(W348,1)="A",'Messages d''erreur'!B$5,"")</f>
        <v/>
      </c>
      <c r="Y348">
        <f>VLOOKUP(A348,'CEcpas-&gt;NvCode'!A:C,3,FALSE)</f>
        <v>0</v>
      </c>
      <c r="Z348" t="str">
        <f>IF(IFERROR(SEARCH("-",A348,1),0) &gt; 0, IFERROR(VLOOKUP(A348,'mapping Commune'!A:I,9,FALSE),"ATTENTION mapping Inexistant"),"")</f>
        <v>ATTENTION mapping Inexistant</v>
      </c>
      <c r="AA348" s="10" t="str">
        <f>IF(LEFT(Z348,2)="At",'Messages d''erreur'!B$6,"")</f>
        <v xml:space="preserve">Attention CE pas dans Mapping </v>
      </c>
    </row>
    <row r="349" spans="1:27" ht="21" customHeight="1" x14ac:dyDescent="0.35">
      <c r="A349" s="33" t="s">
        <v>360</v>
      </c>
      <c r="B349" s="301" t="str">
        <f t="shared" si="7"/>
        <v>311-06</v>
      </c>
      <c r="C349" s="23" t="s">
        <v>361</v>
      </c>
      <c r="D349" s="34" t="s">
        <v>61</v>
      </c>
      <c r="E349" s="34" t="s">
        <v>60</v>
      </c>
      <c r="F349" s="273">
        <v>66501</v>
      </c>
      <c r="G349" s="276">
        <v>72</v>
      </c>
      <c r="H349" s="34">
        <f>IF(IFERROR(SEARCH("-",A349,1),0) &gt; 0, IFERROR(VLOOKUP(F349,'Liste CG'!A:A,1,FALSE),"ATTENTION CG Inexistant"),"")</f>
        <v>66501</v>
      </c>
      <c r="U349" t="str">
        <f>IF(IFERROR(SEARCH("-",A349,1),0)&gt;0,IFERROR(VLOOKUP(B349,'CG-&gt; CE'!K:K,1,FALSE),"Attention voir onglet CG-&gt;CE"),"")</f>
        <v>311-06</v>
      </c>
      <c r="V349" t="str">
        <f>IF(LEFT(U349,1)="A",'Messages d''erreur'!B$4,"")</f>
        <v/>
      </c>
      <c r="W349">
        <f>IF(IFERROR(VALUE(F349),0)&gt;0,IF(IFERROR(SEARCH("-",A349,1),0)&gt;0,IFERROR(VLOOKUP(F349,'Liste CG'!A:A,1,FALSE),"Attention erreur pas de CG")),"")</f>
        <v>66501</v>
      </c>
      <c r="X349" t="str">
        <f>IF(LEFT(W349,1)="A",'Messages d''erreur'!B$5,"")</f>
        <v/>
      </c>
      <c r="Y349">
        <f>VLOOKUP(A349,'CEcpas-&gt;NvCode'!A:C,3,FALSE)</f>
        <v>0</v>
      </c>
      <c r="Z349" t="str">
        <f>IF(IFERROR(SEARCH("-",A349,1),0) &gt; 0, IFERROR(VLOOKUP(A349,'mapping Commune'!A:I,9,FALSE),"ATTENTION mapping Inexistant"),"")</f>
        <v>ATTENTION mapping Inexistant</v>
      </c>
      <c r="AA349" s="10" t="str">
        <f>IF(LEFT(Z349,2)="At",'Messages d''erreur'!B$6,"")</f>
        <v xml:space="preserve">Attention CE pas dans Mapping </v>
      </c>
    </row>
    <row r="350" spans="1:27" ht="21" customHeight="1" x14ac:dyDescent="0.35">
      <c r="A350" s="33" t="s">
        <v>362</v>
      </c>
      <c r="B350" s="301" t="str">
        <f t="shared" si="7"/>
        <v>311-07</v>
      </c>
      <c r="C350" s="23" t="s">
        <v>363</v>
      </c>
      <c r="D350" s="34" t="s">
        <v>61</v>
      </c>
      <c r="E350" s="34" t="s">
        <v>60</v>
      </c>
      <c r="F350" s="315">
        <v>67151</v>
      </c>
      <c r="G350" s="276">
        <v>72</v>
      </c>
      <c r="H350" s="34">
        <f>IF(IFERROR(SEARCH("-",A350,1),0) &gt; 0, IFERROR(VLOOKUP(F350,'Liste CG'!A:A,1,FALSE),"ATTENTION CG Inexistant"),"")</f>
        <v>67151</v>
      </c>
      <c r="I350" s="34" t="s">
        <v>349</v>
      </c>
      <c r="J350" s="34" t="s">
        <v>364</v>
      </c>
      <c r="U350" t="str">
        <f>IF(IFERROR(SEARCH("-",A350,1),0)&gt;0,IFERROR(VLOOKUP(B350,'CG-&gt; CE'!K:K,1,FALSE),"Attention voir onglet CG-&gt;CE"),"")</f>
        <v>311-07</v>
      </c>
      <c r="V350" t="str">
        <f>IF(LEFT(U350,1)="A",'Messages d''erreur'!B$4,"")</f>
        <v/>
      </c>
      <c r="W350">
        <f>IF(IFERROR(VALUE(F350),0)&gt;0,IF(IFERROR(SEARCH("-",A350,1),0)&gt;0,IFERROR(VLOOKUP(F350,'Liste CG'!A:A,1,FALSE),"Attention erreur pas de CG")),"")</f>
        <v>67151</v>
      </c>
      <c r="X350" t="str">
        <f>IF(LEFT(W350,1)="A",'Messages d''erreur'!B$5,"")</f>
        <v/>
      </c>
      <c r="Y350">
        <f>VLOOKUP(A350,'CEcpas-&gt;NvCode'!A:C,3,FALSE)</f>
        <v>0</v>
      </c>
      <c r="Z350" t="str">
        <f>IF(IFERROR(SEARCH("-",A350,1),0) &gt; 0, IFERROR(VLOOKUP(A350,'mapping Commune'!A:I,9,FALSE),"ATTENTION mapping Inexistant"),"")</f>
        <v>ATTENTION mapping Inexistant</v>
      </c>
      <c r="AA350" s="10" t="str">
        <f>IF(LEFT(Z350,2)="At",'Messages d''erreur'!B$6,"")</f>
        <v xml:space="preserve">Attention CE pas dans Mapping </v>
      </c>
    </row>
    <row r="351" spans="1:27" ht="21" customHeight="1" x14ac:dyDescent="0.35">
      <c r="A351" s="136" t="s">
        <v>365</v>
      </c>
      <c r="B351" s="301" t="str">
        <f t="shared" si="7"/>
        <v>311-48</v>
      </c>
      <c r="C351" s="24" t="s">
        <v>366</v>
      </c>
      <c r="D351" s="110" t="s">
        <v>61</v>
      </c>
      <c r="E351" s="110" t="s">
        <v>60</v>
      </c>
      <c r="F351" s="309">
        <v>67148</v>
      </c>
      <c r="G351" s="279">
        <v>72</v>
      </c>
      <c r="H351" s="34">
        <f>IF(IFERROR(SEARCH("-",A351,1),0) &gt; 0, IFERROR(VLOOKUP(F351,'Liste CG'!A:A,1,FALSE),"ATTENTION CG Inexistant"),"")</f>
        <v>67148</v>
      </c>
      <c r="U351" t="str">
        <f>IF(IFERROR(SEARCH("-",A351,1),0)&gt;0,IFERROR(VLOOKUP(B351,'CG-&gt; CE'!K:K,1,FALSE),"Attention voir onglet CG-&gt;CE"),"")</f>
        <v>311-48</v>
      </c>
      <c r="V351" t="str">
        <f>IF(LEFT(U351,1)="A",'Messages d''erreur'!B$4,"")</f>
        <v/>
      </c>
      <c r="W351">
        <f>IF(IFERROR(VALUE(F351),0)&gt;0,IF(IFERROR(SEARCH("-",A351,1),0)&gt;0,IFERROR(VLOOKUP(F351,'Liste CG'!A:A,1,FALSE),"Attention erreur pas de CG")),"")</f>
        <v>67148</v>
      </c>
      <c r="X351" t="str">
        <f>IF(LEFT(W351,1)="A",'Messages d''erreur'!B$5,"")</f>
        <v/>
      </c>
      <c r="Y351" t="str">
        <f>VLOOKUP(A351,'CEcpas-&gt;NvCode'!A:C,3,FALSE)</f>
        <v>-46500/15</v>
      </c>
      <c r="Z351" t="str">
        <f>IF(IFERROR(SEARCH("-",A351,1),0) &gt; 0, IFERROR(VLOOKUP(A351,'mapping Commune'!A:I,9,FALSE),"ATTENTION mapping Inexistant"),"")</f>
        <v>ATTENTION mapping Inexistant</v>
      </c>
      <c r="AA351" s="10" t="str">
        <f>IF(LEFT(Z351,2)="At",'Messages d''erreur'!B$6,"")</f>
        <v xml:space="preserve">Attention CE pas dans Mapping </v>
      </c>
    </row>
    <row r="352" spans="1:27" ht="21" customHeight="1" x14ac:dyDescent="0.35">
      <c r="A352" s="133"/>
      <c r="B352" s="301" t="str">
        <f t="shared" si="7"/>
        <v/>
      </c>
      <c r="D352" s="109" t="s">
        <v>5089</v>
      </c>
      <c r="G352" s="276"/>
      <c r="H352" s="34" t="str">
        <f>IF(IFERROR(SEARCH("-",A352,1),0) &gt; 0, IFERROR(VLOOKUP(F352,'Liste CG'!A:A,1,FALSE),"ATTENTION CG Inexistant"),"")</f>
        <v/>
      </c>
      <c r="U352" t="str">
        <f>IF(IFERROR(SEARCH("-",A352,1),0)&gt;0,IFERROR(VLOOKUP(B352,'CG-&gt; CE'!K:K,1,FALSE),"Attention voir onglet CG-&gt;CE"),"")</f>
        <v/>
      </c>
      <c r="V352" t="str">
        <f>IF(LEFT(U352,1)="A",'Messages d''erreur'!B$4,"")</f>
        <v/>
      </c>
      <c r="W352" t="str">
        <f>IF(IFERROR(VALUE(F352),0)&gt;0,IF(IFERROR(SEARCH("-",A352,1),0)&gt;0,IFERROR(VLOOKUP(F352,'Liste CG'!A:A,1,FALSE),"Attention erreur pas de CG")),"")</f>
        <v/>
      </c>
      <c r="X352" t="str">
        <f>IF(LEFT(W352,1)="A",'Messages d''erreur'!B$5,"")</f>
        <v/>
      </c>
      <c r="Y352" t="e">
        <f>VLOOKUP(A352,'CEcpas-&gt;NvCode'!A:C,3,FALSE)</f>
        <v>#N/A</v>
      </c>
      <c r="Z352" t="str">
        <f>IF(IFERROR(SEARCH("-",A352,1),0) &gt; 0, IFERROR(VLOOKUP(A352,'mapping Commune'!A:I,9,FALSE),"ATTENTION mapping Inexistant"),"")</f>
        <v/>
      </c>
      <c r="AA352" s="10" t="str">
        <f>IF(LEFT(Z352,2)="At",'Messages d''erreur'!B$6,"")</f>
        <v/>
      </c>
    </row>
    <row r="353" spans="1:27" ht="21" customHeight="1" x14ac:dyDescent="0.35">
      <c r="A353" s="137">
        <v>32</v>
      </c>
      <c r="B353" s="301" t="str">
        <f t="shared" si="7"/>
        <v>3232</v>
      </c>
      <c r="C353" s="25" t="s">
        <v>367</v>
      </c>
      <c r="D353" s="109" t="s">
        <v>5089</v>
      </c>
      <c r="G353" s="276"/>
      <c r="H353" s="34" t="str">
        <f>IF(IFERROR(SEARCH("-",A353,1),0) &gt; 0, IFERROR(VLOOKUP(F353,'Liste CG'!A:A,1,FALSE),"ATTENTION CG Inexistant"),"")</f>
        <v/>
      </c>
      <c r="U353" t="str">
        <f>IF(IFERROR(SEARCH("-",A353,1),0)&gt;0,IFERROR(VLOOKUP(B353,'CG-&gt; CE'!K:K,1,FALSE),"Attention voir onglet CG-&gt;CE"),"")</f>
        <v/>
      </c>
      <c r="V353" t="str">
        <f>IF(LEFT(U353,1)="A",'Messages d''erreur'!B$4,"")</f>
        <v/>
      </c>
      <c r="W353" t="str">
        <f>IF(IFERROR(VALUE(F353),0)&gt;0,IF(IFERROR(SEARCH("-",A353,1),0)&gt;0,IFERROR(VLOOKUP(F353,'Liste CG'!A:A,1,FALSE),"Attention erreur pas de CG")),"")</f>
        <v/>
      </c>
      <c r="X353" t="str">
        <f>IF(LEFT(W353,1)="A",'Messages d''erreur'!B$5,"")</f>
        <v/>
      </c>
      <c r="Y353" t="e">
        <f>VLOOKUP(A353,'CEcpas-&gt;NvCode'!A:C,3,FALSE)</f>
        <v>#N/A</v>
      </c>
      <c r="Z353" t="str">
        <f>IF(IFERROR(SEARCH("-",A353,1),0) &gt; 0, IFERROR(VLOOKUP(A353,'mapping Commune'!A:I,9,FALSE),"ATTENTION mapping Inexistant"),"")</f>
        <v/>
      </c>
      <c r="AA353" s="10" t="str">
        <f>IF(LEFT(Z353,2)="At",'Messages d''erreur'!B$6,"")</f>
        <v/>
      </c>
    </row>
    <row r="354" spans="1:27" ht="21" customHeight="1" x14ac:dyDescent="0.35">
      <c r="A354" s="138"/>
      <c r="B354" s="301" t="str">
        <f t="shared" si="7"/>
        <v/>
      </c>
      <c r="C354" s="25"/>
      <c r="D354" s="109" t="s">
        <v>5089</v>
      </c>
      <c r="G354" s="276"/>
      <c r="H354" s="34" t="str">
        <f>IF(IFERROR(SEARCH("-",A354,1),0) &gt; 0, IFERROR(VLOOKUP(F354,'Liste CG'!A:A,1,FALSE),"ATTENTION CG Inexistant"),"")</f>
        <v/>
      </c>
      <c r="U354" t="str">
        <f>IF(IFERROR(SEARCH("-",A354,1),0)&gt;0,IFERROR(VLOOKUP(B354,'CG-&gt; CE'!K:K,1,FALSE),"Attention voir onglet CG-&gt;CE"),"")</f>
        <v/>
      </c>
      <c r="V354" t="str">
        <f>IF(LEFT(U354,1)="A",'Messages d''erreur'!B$4,"")</f>
        <v/>
      </c>
      <c r="W354" t="str">
        <f>IF(IFERROR(VALUE(F354),0)&gt;0,IF(IFERROR(SEARCH("-",A354,1),0)&gt;0,IFERROR(VLOOKUP(F354,'Liste CG'!A:A,1,FALSE),"Attention erreur pas de CG")),"")</f>
        <v/>
      </c>
      <c r="X354" t="str">
        <f>IF(LEFT(W354,1)="A",'Messages d''erreur'!B$5,"")</f>
        <v/>
      </c>
      <c r="Y354" t="e">
        <f>VLOOKUP(A354,'CEcpas-&gt;NvCode'!A:C,3,FALSE)</f>
        <v>#N/A</v>
      </c>
      <c r="Z354" t="str">
        <f>IF(IFERROR(SEARCH("-",A354,1),0) &gt; 0, IFERROR(VLOOKUP(A354,'mapping Commune'!A:I,9,FALSE),"ATTENTION mapping Inexistant"),"")</f>
        <v/>
      </c>
      <c r="AA354" s="10" t="str">
        <f>IF(LEFT(Z354,2)="At",'Messages d''erreur'!B$6,"")</f>
        <v/>
      </c>
    </row>
    <row r="355" spans="1:27" ht="21" customHeight="1" x14ac:dyDescent="0.35">
      <c r="A355" s="139">
        <v>321</v>
      </c>
      <c r="B355" s="301" t="str">
        <f t="shared" si="7"/>
        <v>321321</v>
      </c>
      <c r="C355" s="26" t="s">
        <v>368</v>
      </c>
      <c r="D355" s="109" t="s">
        <v>5089</v>
      </c>
      <c r="G355" s="276"/>
      <c r="H355" s="34" t="str">
        <f>IF(IFERROR(SEARCH("-",A355,1),0) &gt; 0, IFERROR(VLOOKUP(F355,'Liste CG'!A:A,1,FALSE),"ATTENTION CG Inexistant"),"")</f>
        <v/>
      </c>
      <c r="U355" t="str">
        <f>IF(IFERROR(SEARCH("-",A355,1),0)&gt;0,IFERROR(VLOOKUP(B355,'CG-&gt; CE'!K:K,1,FALSE),"Attention voir onglet CG-&gt;CE"),"")</f>
        <v/>
      </c>
      <c r="V355" t="str">
        <f>IF(LEFT(U355,1)="A",'Messages d''erreur'!B$4,"")</f>
        <v/>
      </c>
      <c r="W355" t="str">
        <f>IF(IFERROR(VALUE(F355),0)&gt;0,IF(IFERROR(SEARCH("-",A355,1),0)&gt;0,IFERROR(VLOOKUP(F355,'Liste CG'!A:A,1,FALSE),"Attention erreur pas de CG")),"")</f>
        <v/>
      </c>
      <c r="X355" t="str">
        <f>IF(LEFT(W355,1)="A",'Messages d''erreur'!B$5,"")</f>
        <v/>
      </c>
      <c r="Y355" t="e">
        <f>VLOOKUP(A355,'CEcpas-&gt;NvCode'!A:C,3,FALSE)</f>
        <v>#N/A</v>
      </c>
      <c r="Z355" t="str">
        <f>IF(IFERROR(SEARCH("-",A355,1),0) &gt; 0, IFERROR(VLOOKUP(A355,'mapping Commune'!A:I,9,FALSE),"ATTENTION mapping Inexistant"),"")</f>
        <v/>
      </c>
      <c r="AA355" s="10" t="str">
        <f>IF(LEFT(Z355,2)="At",'Messages d''erreur'!B$6,"")</f>
        <v/>
      </c>
    </row>
    <row r="356" spans="1:27" ht="21" customHeight="1" x14ac:dyDescent="0.35">
      <c r="A356" s="138"/>
      <c r="B356" s="301" t="str">
        <f t="shared" si="7"/>
        <v/>
      </c>
      <c r="C356" s="25"/>
      <c r="D356" s="109" t="s">
        <v>5089</v>
      </c>
      <c r="G356" s="276"/>
      <c r="H356" s="34" t="str">
        <f>IF(IFERROR(SEARCH("-",A356,1),0) &gt; 0, IFERROR(VLOOKUP(F356,'Liste CG'!A:A,1,FALSE),"ATTENTION CG Inexistant"),"")</f>
        <v/>
      </c>
      <c r="U356" t="str">
        <f>IF(IFERROR(SEARCH("-",A356,1),0)&gt;0,IFERROR(VLOOKUP(B356,'CG-&gt; CE'!K:K,1,FALSE),"Attention voir onglet CG-&gt;CE"),"")</f>
        <v/>
      </c>
      <c r="V356" t="str">
        <f>IF(LEFT(U356,1)="A",'Messages d''erreur'!B$4,"")</f>
        <v/>
      </c>
      <c r="W356" t="str">
        <f>IF(IFERROR(VALUE(F356),0)&gt;0,IF(IFERROR(SEARCH("-",A356,1),0)&gt;0,IFERROR(VLOOKUP(F356,'Liste CG'!A:A,1,FALSE),"Attention erreur pas de CG")),"")</f>
        <v/>
      </c>
      <c r="X356" t="str">
        <f>IF(LEFT(W356,1)="A",'Messages d''erreur'!B$5,"")</f>
        <v/>
      </c>
      <c r="Y356" t="e">
        <f>VLOOKUP(A356,'CEcpas-&gt;NvCode'!A:C,3,FALSE)</f>
        <v>#N/A</v>
      </c>
      <c r="Z356" t="str">
        <f>IF(IFERROR(SEARCH("-",A356,1),0) &gt; 0, IFERROR(VLOOKUP(A356,'mapping Commune'!A:I,9,FALSE),"ATTENTION mapping Inexistant"),"")</f>
        <v/>
      </c>
      <c r="AA356" s="10" t="str">
        <f>IF(LEFT(Z356,2)="At",'Messages d''erreur'!B$6,"")</f>
        <v/>
      </c>
    </row>
    <row r="357" spans="1:27" ht="21" customHeight="1" x14ac:dyDescent="0.35">
      <c r="A357" s="31" t="s">
        <v>52</v>
      </c>
      <c r="B357" s="301" t="str">
        <f t="shared" si="7"/>
        <v>Codode</v>
      </c>
      <c r="C357" s="27" t="s">
        <v>53</v>
      </c>
      <c r="D357" s="32" t="s">
        <v>54</v>
      </c>
      <c r="E357" s="32" t="s">
        <v>55</v>
      </c>
      <c r="F357" s="280" t="s">
        <v>56</v>
      </c>
      <c r="G357" s="278" t="s">
        <v>57</v>
      </c>
      <c r="H357" s="34" t="str">
        <f>IF(IFERROR(SEARCH("-",A357,1),0) &gt; 0, IFERROR(VLOOKUP(F357,'Liste CG'!A:A,1,FALSE),"ATTENTION CG Inexistant"),"")</f>
        <v/>
      </c>
      <c r="U357" t="str">
        <f>IF(IFERROR(SEARCH("-",A357,1),0)&gt;0,IFERROR(VLOOKUP(B357,'CG-&gt; CE'!K:K,1,FALSE),"Attention voir onglet CG-&gt;CE"),"")</f>
        <v/>
      </c>
      <c r="V357" t="str">
        <f>IF(LEFT(U357,1)="A",'Messages d''erreur'!B$4,"")</f>
        <v/>
      </c>
      <c r="W357" t="str">
        <f>IF(IFERROR(VALUE(F357),0)&gt;0,IF(IFERROR(SEARCH("-",A357,1),0)&gt;0,IFERROR(VLOOKUP(F357,'Liste CG'!A:A,1,FALSE),"Attention erreur pas de CG")),"")</f>
        <v/>
      </c>
      <c r="X357" t="str">
        <f>IF(LEFT(W357,1)="A",'Messages d''erreur'!B$5,"")</f>
        <v/>
      </c>
      <c r="Y357" t="e">
        <f>VLOOKUP(A357,'CEcpas-&gt;NvCode'!A:C,3,FALSE)</f>
        <v>#N/A</v>
      </c>
      <c r="Z357" t="str">
        <f>IF(IFERROR(SEARCH("-",A357,1),0) &gt; 0, IFERROR(VLOOKUP(A357,'mapping Commune'!A:I,9,FALSE),"ATTENTION mapping Inexistant"),"")</f>
        <v/>
      </c>
      <c r="AA357" s="10" t="str">
        <f>IF(LEFT(Z357,2)="At",'Messages d''erreur'!B$6,"")</f>
        <v/>
      </c>
    </row>
    <row r="358" spans="1:27" ht="21" customHeight="1" x14ac:dyDescent="0.35">
      <c r="A358" s="33" t="s">
        <v>369</v>
      </c>
      <c r="B358" s="301" t="str">
        <f t="shared" si="7"/>
        <v>321-01</v>
      </c>
      <c r="C358" s="23" t="s">
        <v>370</v>
      </c>
      <c r="D358" s="34" t="s">
        <v>61</v>
      </c>
      <c r="E358" s="34" t="s">
        <v>60</v>
      </c>
      <c r="F358" s="273">
        <v>63121</v>
      </c>
      <c r="G358" s="276">
        <v>72</v>
      </c>
      <c r="H358" s="34">
        <f>IF(IFERROR(SEARCH("-",A358,1),0) &gt; 0, IFERROR(VLOOKUP(F358,'Liste CG'!A:A,1,FALSE),"ATTENTION CG Inexistant"),"")</f>
        <v>63121</v>
      </c>
      <c r="U358" t="str">
        <f>IF(IFERROR(SEARCH("-",A358,1),0)&gt;0,IFERROR(VLOOKUP(B358,'CG-&gt; CE'!K:K,1,FALSE),"Attention voir onglet CG-&gt;CE"),"")</f>
        <v>321-01</v>
      </c>
      <c r="V358" t="str">
        <f>IF(LEFT(U358,1)="A",'Messages d''erreur'!B$4,"")</f>
        <v/>
      </c>
      <c r="W358">
        <f>IF(IFERROR(VALUE(F358),0)&gt;0,IF(IFERROR(SEARCH("-",A358,1),0)&gt;0,IFERROR(VLOOKUP(F358,'Liste CG'!A:A,1,FALSE),"Attention erreur pas de CG")),"")</f>
        <v>63121</v>
      </c>
      <c r="X358" t="str">
        <f>IF(LEFT(W358,1)="A",'Messages d''erreur'!B$5,"")</f>
        <v/>
      </c>
      <c r="Y358">
        <f>VLOOKUP(A358,'CEcpas-&gt;NvCode'!A:C,3,FALSE)</f>
        <v>0</v>
      </c>
      <c r="Z358" t="str">
        <f>IF(IFERROR(SEARCH("-",A358,1),0) &gt; 0, IFERROR(VLOOKUP(A358,'mapping Commune'!A:I,9,FALSE),"ATTENTION mapping Inexistant"),"")</f>
        <v>321-01</v>
      </c>
      <c r="AA358" s="10" t="str">
        <f>IF(LEFT(Z358,2)="At",'Messages d''erreur'!B$6,"")</f>
        <v/>
      </c>
    </row>
    <row r="359" spans="1:27" ht="21" customHeight="1" x14ac:dyDescent="0.35">
      <c r="A359" s="136" t="s">
        <v>371</v>
      </c>
      <c r="B359" s="301" t="str">
        <f t="shared" si="7"/>
        <v>321-02</v>
      </c>
      <c r="C359" s="24" t="s">
        <v>372</v>
      </c>
      <c r="D359" s="110" t="s">
        <v>61</v>
      </c>
      <c r="E359" s="110" t="s">
        <v>60</v>
      </c>
      <c r="F359" s="309">
        <v>63122</v>
      </c>
      <c r="G359" s="279">
        <v>72</v>
      </c>
      <c r="H359" s="34">
        <f>IF(IFERROR(SEARCH("-",A359,1),0) &gt; 0, IFERROR(VLOOKUP(F359,'Liste CG'!A:A,1,FALSE),"ATTENTION CG Inexistant"),"")</f>
        <v>63122</v>
      </c>
      <c r="U359" t="str">
        <f>IF(IFERROR(SEARCH("-",A359,1),0)&gt;0,IFERROR(VLOOKUP(B359,'CG-&gt; CE'!K:K,1,FALSE),"Attention voir onglet CG-&gt;CE"),"")</f>
        <v>321-02</v>
      </c>
      <c r="V359" t="str">
        <f>IF(LEFT(U359,1)="A",'Messages d''erreur'!B$4,"")</f>
        <v/>
      </c>
      <c r="W359">
        <f>IF(IFERROR(VALUE(F359),0)&gt;0,IF(IFERROR(SEARCH("-",A359,1),0)&gt;0,IFERROR(VLOOKUP(F359,'Liste CG'!A:A,1,FALSE),"Attention erreur pas de CG")),"")</f>
        <v>63122</v>
      </c>
      <c r="X359" t="str">
        <f>IF(LEFT(W359,1)="A",'Messages d''erreur'!B$5,"")</f>
        <v/>
      </c>
      <c r="Y359">
        <f>VLOOKUP(A359,'CEcpas-&gt;NvCode'!A:C,3,FALSE)</f>
        <v>0</v>
      </c>
      <c r="Z359" t="str">
        <f>IF(IFERROR(SEARCH("-",A359,1),0) &gt; 0, IFERROR(VLOOKUP(A359,'mapping Commune'!A:I,9,FALSE),"ATTENTION mapping Inexistant"),"")</f>
        <v>ATTENTION mapping Inexistant</v>
      </c>
      <c r="AA359" s="10" t="str">
        <f>IF(LEFT(Z359,2)="At",'Messages d''erreur'!B$6,"")</f>
        <v xml:space="preserve">Attention CE pas dans Mapping </v>
      </c>
    </row>
    <row r="360" spans="1:27" ht="21" customHeight="1" x14ac:dyDescent="0.35">
      <c r="A360" s="138"/>
      <c r="B360" s="301" t="str">
        <f t="shared" si="7"/>
        <v/>
      </c>
      <c r="C360" s="25"/>
      <c r="D360" s="109" t="s">
        <v>5089</v>
      </c>
      <c r="G360" s="276"/>
      <c r="H360" s="34" t="str">
        <f>IF(IFERROR(SEARCH("-",A360,1),0) &gt; 0, IFERROR(VLOOKUP(F360,'Liste CG'!A:A,1,FALSE),"ATTENTION CG Inexistant"),"")</f>
        <v/>
      </c>
      <c r="U360" t="str">
        <f>IF(IFERROR(SEARCH("-",A360,1),0)&gt;0,IFERROR(VLOOKUP(B360,'CG-&gt; CE'!K:K,1,FALSE),"Attention voir onglet CG-&gt;CE"),"")</f>
        <v/>
      </c>
      <c r="V360" t="str">
        <f>IF(LEFT(U360,1)="A",'Messages d''erreur'!B$4,"")</f>
        <v/>
      </c>
      <c r="W360" t="str">
        <f>IF(IFERROR(VALUE(F360),0)&gt;0,IF(IFERROR(SEARCH("-",A360,1),0)&gt;0,IFERROR(VLOOKUP(F360,'Liste CG'!A:A,1,FALSE),"Attention erreur pas de CG")),"")</f>
        <v/>
      </c>
      <c r="X360" t="str">
        <f>IF(LEFT(W360,1)="A",'Messages d''erreur'!B$5,"")</f>
        <v/>
      </c>
      <c r="Y360" t="e">
        <f>VLOOKUP(A360,'CEcpas-&gt;NvCode'!A:C,3,FALSE)</f>
        <v>#N/A</v>
      </c>
      <c r="Z360" t="str">
        <f>IF(IFERROR(SEARCH("-",A360,1),0) &gt; 0, IFERROR(VLOOKUP(A360,'mapping Commune'!A:I,9,FALSE),"ATTENTION mapping Inexistant"),"")</f>
        <v/>
      </c>
      <c r="AA360" s="10" t="str">
        <f>IF(LEFT(Z360,2)="At",'Messages d''erreur'!B$6,"")</f>
        <v/>
      </c>
    </row>
    <row r="361" spans="1:27" ht="21" customHeight="1" x14ac:dyDescent="0.35">
      <c r="A361" s="139">
        <v>322</v>
      </c>
      <c r="B361" s="301" t="str">
        <f t="shared" si="7"/>
        <v>322322</v>
      </c>
      <c r="C361" s="26" t="s">
        <v>373</v>
      </c>
      <c r="D361" s="109" t="s">
        <v>5089</v>
      </c>
      <c r="G361" s="276"/>
      <c r="H361" s="34" t="str">
        <f>IF(IFERROR(SEARCH("-",A361,1),0) &gt; 0, IFERROR(VLOOKUP(F361,'Liste CG'!A:A,1,FALSE),"ATTENTION CG Inexistant"),"")</f>
        <v/>
      </c>
      <c r="I361" s="100" t="s">
        <v>237</v>
      </c>
      <c r="J361" s="100" t="s">
        <v>374</v>
      </c>
      <c r="U361" t="str">
        <f>IF(IFERROR(SEARCH("-",A361,1),0)&gt;0,IFERROR(VLOOKUP(B361,'CG-&gt; CE'!K:K,1,FALSE),"Attention voir onglet CG-&gt;CE"),"")</f>
        <v/>
      </c>
      <c r="V361" t="str">
        <f>IF(LEFT(U361,1)="A",'Messages d''erreur'!B$4,"")</f>
        <v/>
      </c>
      <c r="W361" t="str">
        <f>IF(IFERROR(VALUE(F361),0)&gt;0,IF(IFERROR(SEARCH("-",A361,1),0)&gt;0,IFERROR(VLOOKUP(F361,'Liste CG'!A:A,1,FALSE),"Attention erreur pas de CG")),"")</f>
        <v/>
      </c>
      <c r="X361" t="str">
        <f>IF(LEFT(W361,1)="A",'Messages d''erreur'!B$5,"")</f>
        <v/>
      </c>
      <c r="Y361" t="e">
        <f>VLOOKUP(A361,'CEcpas-&gt;NvCode'!A:C,3,FALSE)</f>
        <v>#N/A</v>
      </c>
      <c r="Z361" t="str">
        <f>IF(IFERROR(SEARCH("-",A361,1),0) &gt; 0, IFERROR(VLOOKUP(A361,'mapping Commune'!A:I,9,FALSE),"ATTENTION mapping Inexistant"),"")</f>
        <v/>
      </c>
      <c r="AA361" s="10" t="str">
        <f>IF(LEFT(Z361,2)="At",'Messages d''erreur'!B$6,"")</f>
        <v/>
      </c>
    </row>
    <row r="362" spans="1:27" ht="21" customHeight="1" x14ac:dyDescent="0.35">
      <c r="A362" s="138"/>
      <c r="B362" s="301" t="str">
        <f t="shared" si="7"/>
        <v/>
      </c>
      <c r="C362" s="25"/>
      <c r="D362" s="109" t="s">
        <v>5089</v>
      </c>
      <c r="G362" s="276"/>
      <c r="H362" s="34" t="str">
        <f>IF(IFERROR(SEARCH("-",A362,1),0) &gt; 0, IFERROR(VLOOKUP(F362,'Liste CG'!A:A,1,FALSE),"ATTENTION CG Inexistant"),"")</f>
        <v/>
      </c>
      <c r="U362" t="str">
        <f>IF(IFERROR(SEARCH("-",A362,1),0)&gt;0,IFERROR(VLOOKUP(B362,'CG-&gt; CE'!K:K,1,FALSE),"Attention voir onglet CG-&gt;CE"),"")</f>
        <v/>
      </c>
      <c r="V362" t="str">
        <f>IF(LEFT(U362,1)="A",'Messages d''erreur'!B$4,"")</f>
        <v/>
      </c>
      <c r="W362" t="str">
        <f>IF(IFERROR(VALUE(F362),0)&gt;0,IF(IFERROR(SEARCH("-",A362,1),0)&gt;0,IFERROR(VLOOKUP(F362,'Liste CG'!A:A,1,FALSE),"Attention erreur pas de CG")),"")</f>
        <v/>
      </c>
      <c r="X362" t="str">
        <f>IF(LEFT(W362,1)="A",'Messages d''erreur'!B$5,"")</f>
        <v/>
      </c>
      <c r="Y362" t="e">
        <f>VLOOKUP(A362,'CEcpas-&gt;NvCode'!A:C,3,FALSE)</f>
        <v>#N/A</v>
      </c>
      <c r="Z362" t="str">
        <f>IF(IFERROR(SEARCH("-",A362,1),0) &gt; 0, IFERROR(VLOOKUP(A362,'mapping Commune'!A:I,9,FALSE),"ATTENTION mapping Inexistant"),"")</f>
        <v/>
      </c>
      <c r="AA362" s="10" t="str">
        <f>IF(LEFT(Z362,2)="At",'Messages d''erreur'!B$6,"")</f>
        <v/>
      </c>
    </row>
    <row r="363" spans="1:27" ht="21" customHeight="1" x14ac:dyDescent="0.35">
      <c r="A363" s="31" t="s">
        <v>52</v>
      </c>
      <c r="B363" s="301" t="str">
        <f t="shared" si="7"/>
        <v>Codode</v>
      </c>
      <c r="C363" s="27" t="s">
        <v>53</v>
      </c>
      <c r="D363" s="32" t="s">
        <v>54</v>
      </c>
      <c r="E363" s="32" t="s">
        <v>55</v>
      </c>
      <c r="F363" s="280" t="s">
        <v>56</v>
      </c>
      <c r="G363" s="278" t="s">
        <v>57</v>
      </c>
      <c r="H363" s="34" t="str">
        <f>IF(IFERROR(SEARCH("-",A363,1),0) &gt; 0, IFERROR(VLOOKUP(F363,'Liste CG'!A:A,1,FALSE),"ATTENTION CG Inexistant"),"")</f>
        <v/>
      </c>
      <c r="U363" t="str">
        <f>IF(IFERROR(SEARCH("-",A363,1),0)&gt;0,IFERROR(VLOOKUP(B363,'CG-&gt; CE'!K:K,1,FALSE),"Attention voir onglet CG-&gt;CE"),"")</f>
        <v/>
      </c>
      <c r="V363" t="str">
        <f>IF(LEFT(U363,1)="A",'Messages d''erreur'!B$4,"")</f>
        <v/>
      </c>
      <c r="W363" t="str">
        <f>IF(IFERROR(VALUE(F363),0)&gt;0,IF(IFERROR(SEARCH("-",A363,1),0)&gt;0,IFERROR(VLOOKUP(F363,'Liste CG'!A:A,1,FALSE),"Attention erreur pas de CG")),"")</f>
        <v/>
      </c>
      <c r="X363" t="str">
        <f>IF(LEFT(W363,1)="A",'Messages d''erreur'!B$5,"")</f>
        <v/>
      </c>
      <c r="Y363" t="e">
        <f>VLOOKUP(A363,'CEcpas-&gt;NvCode'!A:C,3,FALSE)</f>
        <v>#N/A</v>
      </c>
      <c r="Z363" t="str">
        <f>IF(IFERROR(SEARCH("-",A363,1),0) &gt; 0, IFERROR(VLOOKUP(A363,'mapping Commune'!A:I,9,FALSE),"ATTENTION mapping Inexistant"),"")</f>
        <v/>
      </c>
      <c r="AA363" s="10" t="str">
        <f>IF(LEFT(Z363,2)="At",'Messages d''erreur'!B$6,"")</f>
        <v/>
      </c>
    </row>
    <row r="364" spans="1:27" ht="21" customHeight="1" x14ac:dyDescent="0.35">
      <c r="A364" s="136" t="s">
        <v>375</v>
      </c>
      <c r="B364" s="301" t="str">
        <f t="shared" si="7"/>
        <v>322-48</v>
      </c>
      <c r="C364" s="24" t="s">
        <v>376</v>
      </c>
      <c r="D364" s="110" t="s">
        <v>61</v>
      </c>
      <c r="E364" s="110" t="s">
        <v>60</v>
      </c>
      <c r="F364" s="309">
        <v>67151</v>
      </c>
      <c r="G364" s="279">
        <v>72</v>
      </c>
      <c r="H364" s="34">
        <f>IF(IFERROR(SEARCH("-",A364,1),0) &gt; 0, IFERROR(VLOOKUP(F364,'Liste CG'!A:A,1,FALSE),"ATTENTION CG Inexistant"),"")</f>
        <v>67151</v>
      </c>
      <c r="I364" s="34" t="s">
        <v>237</v>
      </c>
      <c r="J364" s="34" t="s">
        <v>362</v>
      </c>
      <c r="U364" t="str">
        <f>IF(IFERROR(SEARCH("-",A364,1),0)&gt;0,IFERROR(VLOOKUP(B364,'CG-&gt; CE'!K:K,1,FALSE),"Attention voir onglet CG-&gt;CE"),"")</f>
        <v>322-48</v>
      </c>
      <c r="V364" t="str">
        <f>IF(LEFT(U364,1)="A",'Messages d''erreur'!B$4,"")</f>
        <v/>
      </c>
      <c r="W364">
        <f>IF(IFERROR(VALUE(F364),0)&gt;0,IF(IFERROR(SEARCH("-",A364,1),0)&gt;0,IFERROR(VLOOKUP(F364,'Liste CG'!A:A,1,FALSE),"Attention erreur pas de CG")),"")</f>
        <v>67151</v>
      </c>
      <c r="X364" t="str">
        <f>IF(LEFT(W364,1)="A",'Messages d''erreur'!B$5,"")</f>
        <v/>
      </c>
      <c r="Y364">
        <f>VLOOKUP(A364,'CEcpas-&gt;NvCode'!A:C,3,FALSE)</f>
        <v>0</v>
      </c>
      <c r="Z364" t="str">
        <f>IF(IFERROR(SEARCH("-",A364,1),0) &gt; 0, IFERROR(VLOOKUP(A364,'mapping Commune'!A:I,9,FALSE),"ATTENTION mapping Inexistant"),"")</f>
        <v>322-48</v>
      </c>
      <c r="AA364" s="10" t="str">
        <f>IF(LEFT(Z364,2)="At",'Messages d''erreur'!B$6,"")</f>
        <v/>
      </c>
    </row>
    <row r="365" spans="1:27" ht="21" customHeight="1" x14ac:dyDescent="0.35">
      <c r="A365" s="133"/>
      <c r="B365" s="301" t="str">
        <f t="shared" si="7"/>
        <v/>
      </c>
      <c r="D365" s="109" t="s">
        <v>5089</v>
      </c>
      <c r="G365" s="276"/>
      <c r="H365" s="34" t="str">
        <f>IF(IFERROR(SEARCH("-",A365,1),0) &gt; 0, IFERROR(VLOOKUP(F365,'Liste CG'!A:A,1,FALSE),"ATTENTION CG Inexistant"),"")</f>
        <v/>
      </c>
      <c r="U365" t="str">
        <f>IF(IFERROR(SEARCH("-",A365,1),0)&gt;0,IFERROR(VLOOKUP(B365,'CG-&gt; CE'!K:K,1,FALSE),"Attention voir onglet CG-&gt;CE"),"")</f>
        <v/>
      </c>
      <c r="V365" t="str">
        <f>IF(LEFT(U365,1)="A",'Messages d''erreur'!B$4,"")</f>
        <v/>
      </c>
      <c r="W365" t="str">
        <f>IF(IFERROR(VALUE(F365),0)&gt;0,IF(IFERROR(SEARCH("-",A365,1),0)&gt;0,IFERROR(VLOOKUP(F365,'Liste CG'!A:A,1,FALSE),"Attention erreur pas de CG")),"")</f>
        <v/>
      </c>
      <c r="X365" t="str">
        <f>IF(LEFT(W365,1)="A",'Messages d''erreur'!B$5,"")</f>
        <v/>
      </c>
      <c r="Y365" t="e">
        <f>VLOOKUP(A365,'CEcpas-&gt;NvCode'!A:C,3,FALSE)</f>
        <v>#N/A</v>
      </c>
      <c r="Z365" t="str">
        <f>IF(IFERROR(SEARCH("-",A365,1),0) &gt; 0, IFERROR(VLOOKUP(A365,'mapping Commune'!A:I,9,FALSE),"ATTENTION mapping Inexistant"),"")</f>
        <v/>
      </c>
      <c r="AA365" s="10" t="str">
        <f>IF(LEFT(Z365,2)="At",'Messages d''erreur'!B$6,"")</f>
        <v/>
      </c>
    </row>
    <row r="366" spans="1:27" ht="21" customHeight="1" x14ac:dyDescent="0.35">
      <c r="A366" s="137">
        <v>33</v>
      </c>
      <c r="B366" s="301" t="str">
        <f t="shared" si="7"/>
        <v>3333</v>
      </c>
      <c r="C366" s="25" t="s">
        <v>377</v>
      </c>
      <c r="D366" s="109" t="s">
        <v>5089</v>
      </c>
      <c r="G366" s="276"/>
      <c r="H366" s="34" t="str">
        <f>IF(IFERROR(SEARCH("-",A366,1),0) &gt; 0, IFERROR(VLOOKUP(F366,'Liste CG'!A:A,1,FALSE),"ATTENTION CG Inexistant"),"")</f>
        <v/>
      </c>
      <c r="U366" t="str">
        <f>IF(IFERROR(SEARCH("-",A366,1),0)&gt;0,IFERROR(VLOOKUP(B366,'CG-&gt; CE'!K:K,1,FALSE),"Attention voir onglet CG-&gt;CE"),"")</f>
        <v/>
      </c>
      <c r="V366" t="str">
        <f>IF(LEFT(U366,1)="A",'Messages d''erreur'!B$4,"")</f>
        <v/>
      </c>
      <c r="W366" t="str">
        <f>IF(IFERROR(VALUE(F366),0)&gt;0,IF(IFERROR(SEARCH("-",A366,1),0)&gt;0,IFERROR(VLOOKUP(F366,'Liste CG'!A:A,1,FALSE),"Attention erreur pas de CG")),"")</f>
        <v/>
      </c>
      <c r="X366" t="str">
        <f>IF(LEFT(W366,1)="A",'Messages d''erreur'!B$5,"")</f>
        <v/>
      </c>
      <c r="Y366" t="e">
        <f>VLOOKUP(A366,'CEcpas-&gt;NvCode'!A:C,3,FALSE)</f>
        <v>#N/A</v>
      </c>
      <c r="Z366" t="str">
        <f>IF(IFERROR(SEARCH("-",A366,1),0) &gt; 0, IFERROR(VLOOKUP(A366,'mapping Commune'!A:I,9,FALSE),"ATTENTION mapping Inexistant"),"")</f>
        <v/>
      </c>
      <c r="AA366" s="10" t="str">
        <f>IF(LEFT(Z366,2)="At",'Messages d''erreur'!B$6,"")</f>
        <v/>
      </c>
    </row>
    <row r="367" spans="1:27" ht="21" customHeight="1" x14ac:dyDescent="0.35">
      <c r="A367" s="138"/>
      <c r="B367" s="301" t="str">
        <f t="shared" si="7"/>
        <v/>
      </c>
      <c r="C367" s="25"/>
      <c r="D367" s="109" t="s">
        <v>5089</v>
      </c>
      <c r="G367" s="276"/>
      <c r="H367" s="34" t="str">
        <f>IF(IFERROR(SEARCH("-",A367,1),0) &gt; 0, IFERROR(VLOOKUP(F367,'Liste CG'!A:A,1,FALSE),"ATTENTION CG Inexistant"),"")</f>
        <v/>
      </c>
      <c r="U367" t="str">
        <f>IF(IFERROR(SEARCH("-",A367,1),0)&gt;0,IFERROR(VLOOKUP(B367,'CG-&gt; CE'!K:K,1,FALSE),"Attention voir onglet CG-&gt;CE"),"")</f>
        <v/>
      </c>
      <c r="V367" t="str">
        <f>IF(LEFT(U367,1)="A",'Messages d''erreur'!B$4,"")</f>
        <v/>
      </c>
      <c r="W367" t="str">
        <f>IF(IFERROR(VALUE(F367),0)&gt;0,IF(IFERROR(SEARCH("-",A367,1),0)&gt;0,IFERROR(VLOOKUP(F367,'Liste CG'!A:A,1,FALSE),"Attention erreur pas de CG")),"")</f>
        <v/>
      </c>
      <c r="X367" t="str">
        <f>IF(LEFT(W367,1)="A",'Messages d''erreur'!B$5,"")</f>
        <v/>
      </c>
      <c r="Y367" t="e">
        <f>VLOOKUP(A367,'CEcpas-&gt;NvCode'!A:C,3,FALSE)</f>
        <v>#N/A</v>
      </c>
      <c r="Z367" t="str">
        <f>IF(IFERROR(SEARCH("-",A367,1),0) &gt; 0, IFERROR(VLOOKUP(A367,'mapping Commune'!A:I,9,FALSE),"ATTENTION mapping Inexistant"),"")</f>
        <v/>
      </c>
      <c r="AA367" s="10" t="str">
        <f>IF(LEFT(Z367,2)="At",'Messages d''erreur'!B$6,"")</f>
        <v/>
      </c>
    </row>
    <row r="368" spans="1:27" ht="21" customHeight="1" x14ac:dyDescent="0.35">
      <c r="A368" s="139">
        <v>331</v>
      </c>
      <c r="B368" s="301" t="str">
        <f t="shared" ref="B368:B431" si="8">IF(LEFT(A368,1)="0",A368,IF(LEN(A368)=6,A368,LEFT(A368,3)&amp;RIGHT(A368,3)))</f>
        <v>331331</v>
      </c>
      <c r="C368" s="26" t="s">
        <v>378</v>
      </c>
      <c r="D368" s="109" t="s">
        <v>5089</v>
      </c>
      <c r="G368" s="276"/>
      <c r="H368" s="34" t="str">
        <f>IF(IFERROR(SEARCH("-",A368,1),0) &gt; 0, IFERROR(VLOOKUP(F368,'Liste CG'!A:A,1,FALSE),"ATTENTION CG Inexistant"),"")</f>
        <v/>
      </c>
      <c r="U368" t="str">
        <f>IF(IFERROR(SEARCH("-",A368,1),0)&gt;0,IFERROR(VLOOKUP(B368,'CG-&gt; CE'!K:K,1,FALSE),"Attention voir onglet CG-&gt;CE"),"")</f>
        <v/>
      </c>
      <c r="V368" t="str">
        <f>IF(LEFT(U368,1)="A",'Messages d''erreur'!B$4,"")</f>
        <v/>
      </c>
      <c r="W368" t="str">
        <f>IF(IFERROR(VALUE(F368),0)&gt;0,IF(IFERROR(SEARCH("-",A368,1),0)&gt;0,IFERROR(VLOOKUP(F368,'Liste CG'!A:A,1,FALSE),"Attention erreur pas de CG")),"")</f>
        <v/>
      </c>
      <c r="X368" t="str">
        <f>IF(LEFT(W368,1)="A",'Messages d''erreur'!B$5,"")</f>
        <v/>
      </c>
      <c r="Y368" t="e">
        <f>VLOOKUP(A368,'CEcpas-&gt;NvCode'!A:C,3,FALSE)</f>
        <v>#N/A</v>
      </c>
      <c r="Z368" t="str">
        <f>IF(IFERROR(SEARCH("-",A368,1),0) &gt; 0, IFERROR(VLOOKUP(A368,'mapping Commune'!A:I,9,FALSE),"ATTENTION mapping Inexistant"),"")</f>
        <v/>
      </c>
      <c r="AA368" s="10" t="str">
        <f>IF(LEFT(Z368,2)="At",'Messages d''erreur'!B$6,"")</f>
        <v/>
      </c>
    </row>
    <row r="369" spans="1:27" ht="21" customHeight="1" x14ac:dyDescent="0.35">
      <c r="A369" s="138"/>
      <c r="B369" s="301" t="str">
        <f t="shared" si="8"/>
        <v/>
      </c>
      <c r="C369" s="25"/>
      <c r="D369" s="109" t="s">
        <v>5089</v>
      </c>
      <c r="G369" s="276"/>
      <c r="H369" s="34" t="str">
        <f>IF(IFERROR(SEARCH("-",A369,1),0) &gt; 0, IFERROR(VLOOKUP(F369,'Liste CG'!A:A,1,FALSE),"ATTENTION CG Inexistant"),"")</f>
        <v/>
      </c>
      <c r="U369" t="str">
        <f>IF(IFERROR(SEARCH("-",A369,1),0)&gt;0,IFERROR(VLOOKUP(B369,'CG-&gt; CE'!K:K,1,FALSE),"Attention voir onglet CG-&gt;CE"),"")</f>
        <v/>
      </c>
      <c r="V369" t="str">
        <f>IF(LEFT(U369,1)="A",'Messages d''erreur'!B$4,"")</f>
        <v/>
      </c>
      <c r="W369" t="str">
        <f>IF(IFERROR(VALUE(F369),0)&gt;0,IF(IFERROR(SEARCH("-",A369,1),0)&gt;0,IFERROR(VLOOKUP(F369,'Liste CG'!A:A,1,FALSE),"Attention erreur pas de CG")),"")</f>
        <v/>
      </c>
      <c r="X369" t="str">
        <f>IF(LEFT(W369,1)="A",'Messages d''erreur'!B$5,"")</f>
        <v/>
      </c>
      <c r="Y369" t="e">
        <f>VLOOKUP(A369,'CEcpas-&gt;NvCode'!A:C,3,FALSE)</f>
        <v>#N/A</v>
      </c>
      <c r="Z369" t="str">
        <f>IF(IFERROR(SEARCH("-",A369,1),0) &gt; 0, IFERROR(VLOOKUP(A369,'mapping Commune'!A:I,9,FALSE),"ATTENTION mapping Inexistant"),"")</f>
        <v/>
      </c>
      <c r="AA369" s="10" t="str">
        <f>IF(LEFT(Z369,2)="At",'Messages d''erreur'!B$6,"")</f>
        <v/>
      </c>
    </row>
    <row r="370" spans="1:27" ht="21" customHeight="1" x14ac:dyDescent="0.35">
      <c r="A370" s="31" t="s">
        <v>52</v>
      </c>
      <c r="B370" s="301" t="str">
        <f t="shared" si="8"/>
        <v>Codode</v>
      </c>
      <c r="C370" s="27" t="s">
        <v>53</v>
      </c>
      <c r="D370" s="32" t="s">
        <v>54</v>
      </c>
      <c r="E370" s="32" t="s">
        <v>55</v>
      </c>
      <c r="F370" s="280" t="s">
        <v>56</v>
      </c>
      <c r="G370" s="278" t="s">
        <v>57</v>
      </c>
      <c r="H370" s="34" t="str">
        <f>IF(IFERROR(SEARCH("-",A370,1),0) &gt; 0, IFERROR(VLOOKUP(F370,'Liste CG'!A:A,1,FALSE),"ATTENTION CG Inexistant"),"")</f>
        <v/>
      </c>
      <c r="U370" t="str">
        <f>IF(IFERROR(SEARCH("-",A370,1),0)&gt;0,IFERROR(VLOOKUP(B370,'CG-&gt; CE'!K:K,1,FALSE),"Attention voir onglet CG-&gt;CE"),"")</f>
        <v/>
      </c>
      <c r="V370" t="str">
        <f>IF(LEFT(U370,1)="A",'Messages d''erreur'!B$4,"")</f>
        <v/>
      </c>
      <c r="W370" t="str">
        <f>IF(IFERROR(VALUE(F370),0)&gt;0,IF(IFERROR(SEARCH("-",A370,1),0)&gt;0,IFERROR(VLOOKUP(F370,'Liste CG'!A:A,1,FALSE),"Attention erreur pas de CG")),"")</f>
        <v/>
      </c>
      <c r="X370" t="str">
        <f>IF(LEFT(W370,1)="A",'Messages d''erreur'!B$5,"")</f>
        <v/>
      </c>
      <c r="Y370" t="e">
        <f>VLOOKUP(A370,'CEcpas-&gt;NvCode'!A:C,3,FALSE)</f>
        <v>#N/A</v>
      </c>
      <c r="Z370" t="str">
        <f>IF(IFERROR(SEARCH("-",A370,1),0) &gt; 0, IFERROR(VLOOKUP(A370,'mapping Commune'!A:I,9,FALSE),"ATTENTION mapping Inexistant"),"")</f>
        <v/>
      </c>
      <c r="AA370" s="10" t="str">
        <f>IF(LEFT(Z370,2)="At",'Messages d''erreur'!B$6,"")</f>
        <v/>
      </c>
    </row>
    <row r="371" spans="1:27" ht="21" customHeight="1" x14ac:dyDescent="0.35">
      <c r="A371" s="136" t="s">
        <v>379</v>
      </c>
      <c r="B371" s="301" t="str">
        <f t="shared" si="8"/>
        <v>331-01</v>
      </c>
      <c r="C371" s="24" t="s">
        <v>380</v>
      </c>
      <c r="D371" s="110" t="s">
        <v>61</v>
      </c>
      <c r="E371" s="110" t="s">
        <v>60</v>
      </c>
      <c r="F371" s="309">
        <v>63211</v>
      </c>
      <c r="G371" s="279">
        <v>72</v>
      </c>
      <c r="H371" s="34">
        <f>IF(IFERROR(SEARCH("-",A371,1),0) &gt; 0, IFERROR(VLOOKUP(F371,'Liste CG'!A:A,1,FALSE),"ATTENTION CG Inexistant"),"")</f>
        <v>63211</v>
      </c>
      <c r="U371" t="str">
        <f>IF(IFERROR(SEARCH("-",A371,1),0)&gt;0,IFERROR(VLOOKUP(B371,'CG-&gt; CE'!K:K,1,FALSE),"Attention voir onglet CG-&gt;CE"),"")</f>
        <v>331-01</v>
      </c>
      <c r="V371" t="str">
        <f>IF(LEFT(U371,1)="A",'Messages d''erreur'!B$4,"")</f>
        <v/>
      </c>
      <c r="W371">
        <f>IF(IFERROR(VALUE(F371),0)&gt;0,IF(IFERROR(SEARCH("-",A371,1),0)&gt;0,IFERROR(VLOOKUP(F371,'Liste CG'!A:A,1,FALSE),"Attention erreur pas de CG")),"")</f>
        <v>63211</v>
      </c>
      <c r="X371" t="str">
        <f>IF(LEFT(W371,1)="A",'Messages d''erreur'!B$5,"")</f>
        <v/>
      </c>
      <c r="Y371">
        <f>VLOOKUP(A371,'CEcpas-&gt;NvCode'!A:C,3,FALSE)</f>
        <v>0</v>
      </c>
      <c r="Z371" t="str">
        <f>IF(IFERROR(SEARCH("-",A371,1),0) &gt; 0, IFERROR(VLOOKUP(A371,'mapping Commune'!A:I,9,FALSE),"ATTENTION mapping Inexistant"),"")</f>
        <v>331-01</v>
      </c>
      <c r="AA371" s="10" t="str">
        <f>IF(LEFT(Z371,2)="At",'Messages d''erreur'!B$6,"")</f>
        <v/>
      </c>
    </row>
    <row r="372" spans="1:27" ht="21" customHeight="1" x14ac:dyDescent="0.35">
      <c r="A372" s="138" t="s">
        <v>381</v>
      </c>
      <c r="B372" s="301" t="str">
        <f t="shared" si="8"/>
        <v>331-48</v>
      </c>
      <c r="C372" s="25" t="s">
        <v>382</v>
      </c>
      <c r="D372" s="109" t="s">
        <v>5089</v>
      </c>
      <c r="G372" s="276"/>
      <c r="H372" s="34">
        <f>IF(IFERROR(SEARCH("-",A372,1),0) &gt; 0, IFERROR(VLOOKUP(F372,'Liste CG'!A:A,1,FALSE),"ATTENTION CG Inexistant"),"")</f>
        <v>0</v>
      </c>
      <c r="I372" s="100" t="s">
        <v>383</v>
      </c>
      <c r="J372" s="100" t="s">
        <v>384</v>
      </c>
      <c r="U372" t="str">
        <f>IF(IFERROR(SEARCH("-",A372,1),0)&gt;0,IFERROR(VLOOKUP(B372,'CG-&gt; CE'!K:K,1,FALSE),"Attention voir onglet CG-&gt;CE"),"")</f>
        <v>Attention voir onglet CG-&gt;CE</v>
      </c>
      <c r="V372" t="str">
        <f>IF(LEFT(U372,1)="A",'Messages d''erreur'!B$4,"")</f>
        <v>Attention CE pas dans CG-&gt;CE</v>
      </c>
      <c r="W372" t="str">
        <f>IF(IFERROR(VALUE(F372),0)&gt;0,IF(IFERROR(SEARCH("-",A372,1),0)&gt;0,IFERROR(VLOOKUP(F372,'Liste CG'!A:A,1,FALSE),"Attention erreur pas de CG")),"")</f>
        <v/>
      </c>
      <c r="X372" t="str">
        <f>IF(LEFT(W372,1)="A",'Messages d''erreur'!B$5,"")</f>
        <v/>
      </c>
      <c r="Y372" t="e">
        <f>VLOOKUP(A372,'CEcpas-&gt;NvCode'!A:C,3,FALSE)</f>
        <v>#N/A</v>
      </c>
      <c r="Z372" t="str">
        <f>IF(IFERROR(SEARCH("-",A372,1),0) &gt; 0, IFERROR(VLOOKUP(A372,'mapping Commune'!A:I,9,FALSE),"ATTENTION mapping Inexistant"),"")</f>
        <v>ATTENTION mapping Inexistant</v>
      </c>
      <c r="AA372" s="10" t="str">
        <f>IF(LEFT(Z372,2)="At",'Messages d''erreur'!B$6,"")</f>
        <v xml:space="preserve">Attention CE pas dans Mapping </v>
      </c>
    </row>
    <row r="373" spans="1:27" ht="21" customHeight="1" x14ac:dyDescent="0.35">
      <c r="A373" s="139">
        <v>332</v>
      </c>
      <c r="B373" s="301" t="str">
        <f t="shared" si="8"/>
        <v>332332</v>
      </c>
      <c r="C373" s="26" t="s">
        <v>385</v>
      </c>
      <c r="D373" s="109" t="s">
        <v>5089</v>
      </c>
      <c r="G373" s="276"/>
      <c r="H373" s="34" t="str">
        <f>IF(IFERROR(SEARCH("-",A373,1),0) &gt; 0, IFERROR(VLOOKUP(F373,'Liste CG'!A:A,1,FALSE),"ATTENTION CG Inexistant"),"")</f>
        <v/>
      </c>
      <c r="U373" t="str">
        <f>IF(IFERROR(SEARCH("-",A373,1),0)&gt;0,IFERROR(VLOOKUP(B373,'CG-&gt; CE'!K:K,1,FALSE),"Attention voir onglet CG-&gt;CE"),"")</f>
        <v/>
      </c>
      <c r="V373" t="str">
        <f>IF(LEFT(U373,1)="A",'Messages d''erreur'!B$4,"")</f>
        <v/>
      </c>
      <c r="W373" t="str">
        <f>IF(IFERROR(VALUE(F373),0)&gt;0,IF(IFERROR(SEARCH("-",A373,1),0)&gt;0,IFERROR(VLOOKUP(F373,'Liste CG'!A:A,1,FALSE),"Attention erreur pas de CG")),"")</f>
        <v/>
      </c>
      <c r="X373" t="str">
        <f>IF(LEFT(W373,1)="A",'Messages d''erreur'!B$5,"")</f>
        <v/>
      </c>
      <c r="Y373" t="e">
        <f>VLOOKUP(A373,'CEcpas-&gt;NvCode'!A:C,3,FALSE)</f>
        <v>#N/A</v>
      </c>
      <c r="Z373" t="str">
        <f>IF(IFERROR(SEARCH("-",A373,1),0) &gt; 0, IFERROR(VLOOKUP(A373,'mapping Commune'!A:I,9,FALSE),"ATTENTION mapping Inexistant"),"")</f>
        <v/>
      </c>
      <c r="AA373" s="10" t="str">
        <f>IF(LEFT(Z373,2)="At",'Messages d''erreur'!B$6,"")</f>
        <v/>
      </c>
    </row>
    <row r="374" spans="1:27" ht="21" customHeight="1" x14ac:dyDescent="0.35">
      <c r="A374" s="138"/>
      <c r="B374" s="301" t="str">
        <f t="shared" si="8"/>
        <v/>
      </c>
      <c r="C374" s="25"/>
      <c r="D374" s="109" t="s">
        <v>5089</v>
      </c>
      <c r="G374" s="276"/>
      <c r="H374" s="34" t="str">
        <f>IF(IFERROR(SEARCH("-",A374,1),0) &gt; 0, IFERROR(VLOOKUP(F374,'Liste CG'!A:A,1,FALSE),"ATTENTION CG Inexistant"),"")</f>
        <v/>
      </c>
      <c r="U374" t="str">
        <f>IF(IFERROR(SEARCH("-",A374,1),0)&gt;0,IFERROR(VLOOKUP(B374,'CG-&gt; CE'!K:K,1,FALSE),"Attention voir onglet CG-&gt;CE"),"")</f>
        <v/>
      </c>
      <c r="V374" t="str">
        <f>IF(LEFT(U374,1)="A",'Messages d''erreur'!B$4,"")</f>
        <v/>
      </c>
      <c r="W374" t="str">
        <f>IF(IFERROR(VALUE(F374),0)&gt;0,IF(IFERROR(SEARCH("-",A374,1),0)&gt;0,IFERROR(VLOOKUP(F374,'Liste CG'!A:A,1,FALSE),"Attention erreur pas de CG")),"")</f>
        <v/>
      </c>
      <c r="X374" t="str">
        <f>IF(LEFT(W374,1)="A",'Messages d''erreur'!B$5,"")</f>
        <v/>
      </c>
      <c r="Y374" t="e">
        <f>VLOOKUP(A374,'CEcpas-&gt;NvCode'!A:C,3,FALSE)</f>
        <v>#N/A</v>
      </c>
      <c r="Z374" t="str">
        <f>IF(IFERROR(SEARCH("-",A374,1),0) &gt; 0, IFERROR(VLOOKUP(A374,'mapping Commune'!A:I,9,FALSE),"ATTENTION mapping Inexistant"),"")</f>
        <v/>
      </c>
      <c r="AA374" s="10" t="str">
        <f>IF(LEFT(Z374,2)="At",'Messages d''erreur'!B$6,"")</f>
        <v/>
      </c>
    </row>
    <row r="375" spans="1:27" ht="21" customHeight="1" x14ac:dyDescent="0.35">
      <c r="A375" s="31" t="s">
        <v>52</v>
      </c>
      <c r="B375" s="301" t="str">
        <f t="shared" si="8"/>
        <v>Codode</v>
      </c>
      <c r="C375" s="27" t="s">
        <v>53</v>
      </c>
      <c r="D375" s="32" t="s">
        <v>54</v>
      </c>
      <c r="E375" s="32" t="s">
        <v>55</v>
      </c>
      <c r="F375" s="280" t="s">
        <v>56</v>
      </c>
      <c r="G375" s="278" t="s">
        <v>57</v>
      </c>
      <c r="H375" s="34" t="str">
        <f>IF(IFERROR(SEARCH("-",A375,1),0) &gt; 0, IFERROR(VLOOKUP(F375,'Liste CG'!A:A,1,FALSE),"ATTENTION CG Inexistant"),"")</f>
        <v/>
      </c>
      <c r="U375" t="str">
        <f>IF(IFERROR(SEARCH("-",A375,1),0)&gt;0,IFERROR(VLOOKUP(B375,'CG-&gt; CE'!K:K,1,FALSE),"Attention voir onglet CG-&gt;CE"),"")</f>
        <v/>
      </c>
      <c r="V375" t="str">
        <f>IF(LEFT(U375,1)="A",'Messages d''erreur'!B$4,"")</f>
        <v/>
      </c>
      <c r="W375" t="str">
        <f>IF(IFERROR(VALUE(F375),0)&gt;0,IF(IFERROR(SEARCH("-",A375,1),0)&gt;0,IFERROR(VLOOKUP(F375,'Liste CG'!A:A,1,FALSE),"Attention erreur pas de CG")),"")</f>
        <v/>
      </c>
      <c r="X375" t="str">
        <f>IF(LEFT(W375,1)="A",'Messages d''erreur'!B$5,"")</f>
        <v/>
      </c>
      <c r="Y375" t="e">
        <f>VLOOKUP(A375,'CEcpas-&gt;NvCode'!A:C,3,FALSE)</f>
        <v>#N/A</v>
      </c>
      <c r="Z375" t="str">
        <f>IF(IFERROR(SEARCH("-",A375,1),0) &gt; 0, IFERROR(VLOOKUP(A375,'mapping Commune'!A:I,9,FALSE),"ATTENTION mapping Inexistant"),"")</f>
        <v/>
      </c>
      <c r="AA375" s="10" t="str">
        <f>IF(LEFT(Z375,2)="At",'Messages d''erreur'!B$6,"")</f>
        <v/>
      </c>
    </row>
    <row r="376" spans="1:27" ht="21" customHeight="1" x14ac:dyDescent="0.35">
      <c r="A376" s="136" t="s">
        <v>386</v>
      </c>
      <c r="B376" s="301" t="str">
        <f t="shared" si="8"/>
        <v>332-02</v>
      </c>
      <c r="C376" s="24" t="s">
        <v>387</v>
      </c>
      <c r="D376" s="110" t="s">
        <v>61</v>
      </c>
      <c r="E376" s="110" t="s">
        <v>60</v>
      </c>
      <c r="F376" s="309">
        <v>63212</v>
      </c>
      <c r="G376" s="279">
        <v>72</v>
      </c>
      <c r="H376" s="34">
        <f>IF(IFERROR(SEARCH("-",A376,1),0) &gt; 0, IFERROR(VLOOKUP(F376,'Liste CG'!A:A,1,FALSE),"ATTENTION CG Inexistant"),"")</f>
        <v>63212</v>
      </c>
      <c r="U376" t="str">
        <f>IF(IFERROR(SEARCH("-",A376,1),0)&gt;0,IFERROR(VLOOKUP(B376,'CG-&gt; CE'!K:K,1,FALSE),"Attention voir onglet CG-&gt;CE"),"")</f>
        <v>332-02</v>
      </c>
      <c r="V376" t="str">
        <f>IF(LEFT(U376,1)="A",'Messages d''erreur'!B$4,"")</f>
        <v/>
      </c>
      <c r="W376">
        <f>IF(IFERROR(VALUE(F376),0)&gt;0,IF(IFERROR(SEARCH("-",A376,1),0)&gt;0,IFERROR(VLOOKUP(F376,'Liste CG'!A:A,1,FALSE),"Attention erreur pas de CG")),"")</f>
        <v>63212</v>
      </c>
      <c r="X376" t="str">
        <f>IF(LEFT(W376,1)="A",'Messages d''erreur'!B$5,"")</f>
        <v/>
      </c>
      <c r="Y376">
        <f>VLOOKUP(A376,'CEcpas-&gt;NvCode'!A:C,3,FALSE)</f>
        <v>0</v>
      </c>
      <c r="Z376" t="str">
        <f>IF(IFERROR(SEARCH("-",A376,1),0) &gt; 0, IFERROR(VLOOKUP(A376,'mapping Commune'!A:I,9,FALSE),"ATTENTION mapping Inexistant"),"")</f>
        <v>332-02</v>
      </c>
      <c r="AA376" s="10" t="str">
        <f>IF(LEFT(Z376,2)="At",'Messages d''erreur'!B$6,"")</f>
        <v/>
      </c>
    </row>
    <row r="377" spans="1:27" ht="21" customHeight="1" x14ac:dyDescent="0.35">
      <c r="A377" s="138" t="s">
        <v>388</v>
      </c>
      <c r="B377" s="301" t="str">
        <f t="shared" si="8"/>
        <v>332-48</v>
      </c>
      <c r="C377" s="25" t="s">
        <v>382</v>
      </c>
      <c r="D377" s="109" t="s">
        <v>5089</v>
      </c>
      <c r="G377" s="276"/>
      <c r="H377" s="34">
        <f>IF(IFERROR(SEARCH("-",A377,1),0) &gt; 0, IFERROR(VLOOKUP(F377,'Liste CG'!A:A,1,FALSE),"ATTENTION CG Inexistant"),"")</f>
        <v>0</v>
      </c>
      <c r="I377" s="100" t="s">
        <v>383</v>
      </c>
      <c r="J377" s="100" t="s">
        <v>384</v>
      </c>
      <c r="U377" t="str">
        <f>IF(IFERROR(SEARCH("-",A377,1),0)&gt;0,IFERROR(VLOOKUP(B377,'CG-&gt; CE'!K:K,1,FALSE),"Attention voir onglet CG-&gt;CE"),"")</f>
        <v>Attention voir onglet CG-&gt;CE</v>
      </c>
      <c r="V377" t="str">
        <f>IF(LEFT(U377,1)="A",'Messages d''erreur'!B$4,"")</f>
        <v>Attention CE pas dans CG-&gt;CE</v>
      </c>
      <c r="W377" t="str">
        <f>IF(IFERROR(VALUE(F377),0)&gt;0,IF(IFERROR(SEARCH("-",A377,1),0)&gt;0,IFERROR(VLOOKUP(F377,'Liste CG'!A:A,1,FALSE),"Attention erreur pas de CG")),"")</f>
        <v/>
      </c>
      <c r="X377" t="str">
        <f>IF(LEFT(W377,1)="A",'Messages d''erreur'!B$5,"")</f>
        <v/>
      </c>
      <c r="Y377" t="e">
        <f>VLOOKUP(A377,'CEcpas-&gt;NvCode'!A:C,3,FALSE)</f>
        <v>#N/A</v>
      </c>
      <c r="Z377" t="str">
        <f>IF(IFERROR(SEARCH("-",A377,1),0) &gt; 0, IFERROR(VLOOKUP(A377,'mapping Commune'!A:I,9,FALSE),"ATTENTION mapping Inexistant"),"")</f>
        <v>331-48</v>
      </c>
      <c r="AA377" s="10" t="str">
        <f>IF(LEFT(Z377,2)="At",'Messages d''erreur'!B$6,"")</f>
        <v/>
      </c>
    </row>
    <row r="378" spans="1:27" ht="21" customHeight="1" x14ac:dyDescent="0.35">
      <c r="A378" s="138"/>
      <c r="B378" s="301" t="str">
        <f t="shared" si="8"/>
        <v/>
      </c>
      <c r="C378" s="25"/>
      <c r="D378" s="109" t="s">
        <v>5089</v>
      </c>
      <c r="G378" s="276"/>
      <c r="H378" s="34" t="str">
        <f>IF(IFERROR(SEARCH("-",A378,1),0) &gt; 0, IFERROR(VLOOKUP(F378,'Liste CG'!A:A,1,FALSE),"ATTENTION CG Inexistant"),"")</f>
        <v/>
      </c>
      <c r="U378" t="str">
        <f>IF(IFERROR(SEARCH("-",A378,1),0)&gt;0,IFERROR(VLOOKUP(B378,'CG-&gt; CE'!K:K,1,FALSE),"Attention voir onglet CG-&gt;CE"),"")</f>
        <v/>
      </c>
      <c r="V378" t="str">
        <f>IF(LEFT(U378,1)="A",'Messages d''erreur'!B$4,"")</f>
        <v/>
      </c>
      <c r="W378" t="str">
        <f>IF(IFERROR(VALUE(F378),0)&gt;0,IF(IFERROR(SEARCH("-",A378,1),0)&gt;0,IFERROR(VLOOKUP(F378,'Liste CG'!A:A,1,FALSE),"Attention erreur pas de CG")),"")</f>
        <v/>
      </c>
      <c r="X378" t="str">
        <f>IF(LEFT(W378,1)="A",'Messages d''erreur'!B$5,"")</f>
        <v/>
      </c>
      <c r="Y378" t="e">
        <f>VLOOKUP(A378,'CEcpas-&gt;NvCode'!A:C,3,FALSE)</f>
        <v>#N/A</v>
      </c>
      <c r="Z378" t="str">
        <f>IF(IFERROR(SEARCH("-",A378,1),0) &gt; 0, IFERROR(VLOOKUP(A378,'mapping Commune'!A:I,9,FALSE),"ATTENTION mapping Inexistant"),"")</f>
        <v/>
      </c>
      <c r="AA378" s="10" t="str">
        <f>IF(LEFT(Z378,2)="At",'Messages d''erreur'!B$6,"")</f>
        <v/>
      </c>
    </row>
    <row r="379" spans="1:27" ht="21" customHeight="1" x14ac:dyDescent="0.35">
      <c r="A379" s="139">
        <v>333</v>
      </c>
      <c r="B379" s="301" t="str">
        <f t="shared" si="8"/>
        <v>333333</v>
      </c>
      <c r="C379" s="26" t="s">
        <v>389</v>
      </c>
      <c r="D379" s="109" t="s">
        <v>5089</v>
      </c>
      <c r="G379" s="276"/>
      <c r="H379" s="34" t="str">
        <f>IF(IFERROR(SEARCH("-",A379,1),0) &gt; 0, IFERROR(VLOOKUP(F379,'Liste CG'!A:A,1,FALSE),"ATTENTION CG Inexistant"),"")</f>
        <v/>
      </c>
      <c r="U379" t="str">
        <f>IF(IFERROR(SEARCH("-",A379,1),0)&gt;0,IFERROR(VLOOKUP(B379,'CG-&gt; CE'!K:K,1,FALSE),"Attention voir onglet CG-&gt;CE"),"")</f>
        <v/>
      </c>
      <c r="V379" t="str">
        <f>IF(LEFT(U379,1)="A",'Messages d''erreur'!B$4,"")</f>
        <v/>
      </c>
      <c r="W379" t="str">
        <f>IF(IFERROR(VALUE(F379),0)&gt;0,IF(IFERROR(SEARCH("-",A379,1),0)&gt;0,IFERROR(VLOOKUP(F379,'Liste CG'!A:A,1,FALSE),"Attention erreur pas de CG")),"")</f>
        <v/>
      </c>
      <c r="X379" t="str">
        <f>IF(LEFT(W379,1)="A",'Messages d''erreur'!B$5,"")</f>
        <v/>
      </c>
      <c r="Y379" t="e">
        <f>VLOOKUP(A379,'CEcpas-&gt;NvCode'!A:C,3,FALSE)</f>
        <v>#N/A</v>
      </c>
      <c r="Z379" t="str">
        <f>IF(IFERROR(SEARCH("-",A379,1),0) &gt; 0, IFERROR(VLOOKUP(A379,'mapping Commune'!A:I,9,FALSE),"ATTENTION mapping Inexistant"),"")</f>
        <v/>
      </c>
      <c r="AA379" s="10" t="str">
        <f>IF(LEFT(Z379,2)="At",'Messages d''erreur'!B$6,"")</f>
        <v/>
      </c>
    </row>
    <row r="380" spans="1:27" ht="21" customHeight="1" x14ac:dyDescent="0.35">
      <c r="A380" s="138"/>
      <c r="B380" s="301" t="str">
        <f t="shared" si="8"/>
        <v/>
      </c>
      <c r="C380" s="25"/>
      <c r="D380" s="109" t="s">
        <v>5089</v>
      </c>
      <c r="G380" s="276"/>
      <c r="H380" s="34" t="str">
        <f>IF(IFERROR(SEARCH("-",A380,1),0) &gt; 0, IFERROR(VLOOKUP(F380,'Liste CG'!A:A,1,FALSE),"ATTENTION CG Inexistant"),"")</f>
        <v/>
      </c>
      <c r="U380" t="str">
        <f>IF(IFERROR(SEARCH("-",A380,1),0)&gt;0,IFERROR(VLOOKUP(B380,'CG-&gt; CE'!K:K,1,FALSE),"Attention voir onglet CG-&gt;CE"),"")</f>
        <v/>
      </c>
      <c r="V380" t="str">
        <f>IF(LEFT(U380,1)="A",'Messages d''erreur'!B$4,"")</f>
        <v/>
      </c>
      <c r="W380" t="str">
        <f>IF(IFERROR(VALUE(F380),0)&gt;0,IF(IFERROR(SEARCH("-",A380,1),0)&gt;0,IFERROR(VLOOKUP(F380,'Liste CG'!A:A,1,FALSE),"Attention erreur pas de CG")),"")</f>
        <v/>
      </c>
      <c r="X380" t="str">
        <f>IF(LEFT(W380,1)="A",'Messages d''erreur'!B$5,"")</f>
        <v/>
      </c>
      <c r="Y380" t="e">
        <f>VLOOKUP(A380,'CEcpas-&gt;NvCode'!A:C,3,FALSE)</f>
        <v>#N/A</v>
      </c>
      <c r="Z380" t="str">
        <f>IF(IFERROR(SEARCH("-",A380,1),0) &gt; 0, IFERROR(VLOOKUP(A380,'mapping Commune'!A:I,9,FALSE),"ATTENTION mapping Inexistant"),"")</f>
        <v/>
      </c>
      <c r="AA380" s="10" t="str">
        <f>IF(LEFT(Z380,2)="At",'Messages d''erreur'!B$6,"")</f>
        <v/>
      </c>
    </row>
    <row r="381" spans="1:27" ht="21" customHeight="1" x14ac:dyDescent="0.35">
      <c r="A381" s="31" t="s">
        <v>52</v>
      </c>
      <c r="B381" s="301" t="str">
        <f t="shared" si="8"/>
        <v>Codode</v>
      </c>
      <c r="C381" s="27" t="s">
        <v>53</v>
      </c>
      <c r="D381" s="32" t="s">
        <v>54</v>
      </c>
      <c r="E381" s="32" t="s">
        <v>55</v>
      </c>
      <c r="F381" s="280" t="s">
        <v>56</v>
      </c>
      <c r="G381" s="278" t="s">
        <v>57</v>
      </c>
      <c r="H381" s="34" t="str">
        <f>IF(IFERROR(SEARCH("-",A381,1),0) &gt; 0, IFERROR(VLOOKUP(F381,'Liste CG'!A:A,1,FALSE),"ATTENTION CG Inexistant"),"")</f>
        <v/>
      </c>
      <c r="U381" t="str">
        <f>IF(IFERROR(SEARCH("-",A381,1),0)&gt;0,IFERROR(VLOOKUP(B381,'CG-&gt; CE'!K:K,1,FALSE),"Attention voir onglet CG-&gt;CE"),"")</f>
        <v/>
      </c>
      <c r="V381" t="str">
        <f>IF(LEFT(U381,1)="A",'Messages d''erreur'!B$4,"")</f>
        <v/>
      </c>
      <c r="W381" t="str">
        <f>IF(IFERROR(VALUE(F381),0)&gt;0,IF(IFERROR(SEARCH("-",A381,1),0)&gt;0,IFERROR(VLOOKUP(F381,'Liste CG'!A:A,1,FALSE),"Attention erreur pas de CG")),"")</f>
        <v/>
      </c>
      <c r="X381" t="str">
        <f>IF(LEFT(W381,1)="A",'Messages d''erreur'!B$5,"")</f>
        <v/>
      </c>
      <c r="Y381" t="e">
        <f>VLOOKUP(A381,'CEcpas-&gt;NvCode'!A:C,3,FALSE)</f>
        <v>#N/A</v>
      </c>
      <c r="Z381" t="str">
        <f>IF(IFERROR(SEARCH("-",A381,1),0) &gt; 0, IFERROR(VLOOKUP(A381,'mapping Commune'!A:I,9,FALSE),"ATTENTION mapping Inexistant"),"")</f>
        <v/>
      </c>
      <c r="AA381" s="10" t="str">
        <f>IF(LEFT(Z381,2)="At",'Messages d''erreur'!B$6,"")</f>
        <v/>
      </c>
    </row>
    <row r="382" spans="1:27" ht="21" customHeight="1" x14ac:dyDescent="0.35">
      <c r="A382" s="33" t="s">
        <v>390</v>
      </c>
      <c r="B382" s="301" t="str">
        <f t="shared" si="8"/>
        <v>333-01</v>
      </c>
      <c r="C382" s="23" t="s">
        <v>391</v>
      </c>
      <c r="D382" s="34" t="s">
        <v>61</v>
      </c>
      <c r="E382" s="34" t="s">
        <v>60</v>
      </c>
      <c r="F382" s="273">
        <v>63801</v>
      </c>
      <c r="G382" s="276">
        <v>72</v>
      </c>
      <c r="H382" s="34">
        <f>IF(IFERROR(SEARCH("-",A382,1),0) &gt; 0, IFERROR(VLOOKUP(F382,'Liste CG'!A:A,1,FALSE),"ATTENTION CG Inexistant"),"")</f>
        <v>63801</v>
      </c>
      <c r="U382" t="str">
        <f>IF(IFERROR(SEARCH("-",A382,1),0)&gt;0,IFERROR(VLOOKUP(B382,'CG-&gt; CE'!K:K,1,FALSE),"Attention voir onglet CG-&gt;CE"),"")</f>
        <v>333-01</v>
      </c>
      <c r="V382" t="str">
        <f>IF(LEFT(U382,1)="A",'Messages d''erreur'!B$4,"")</f>
        <v/>
      </c>
      <c r="W382">
        <f>IF(IFERROR(VALUE(F382),0)&gt;0,IF(IFERROR(SEARCH("-",A382,1),0)&gt;0,IFERROR(VLOOKUP(F382,'Liste CG'!A:A,1,FALSE),"Attention erreur pas de CG")),"")</f>
        <v>63801</v>
      </c>
      <c r="X382" t="str">
        <f>IF(LEFT(W382,1)="A",'Messages d''erreur'!B$5,"")</f>
        <v/>
      </c>
      <c r="Y382">
        <f>VLOOKUP(A382,'CEcpas-&gt;NvCode'!A:C,3,FALSE)</f>
        <v>0</v>
      </c>
      <c r="Z382" t="str">
        <f>IF(IFERROR(SEARCH("-",A382,1),0) &gt; 0, IFERROR(VLOOKUP(A382,'mapping Commune'!A:I,9,FALSE),"ATTENTION mapping Inexistant"),"")</f>
        <v>ATTENTION mapping Inexistant</v>
      </c>
      <c r="AA382" s="10" t="str">
        <f>IF(LEFT(Z382,2)="At",'Messages d''erreur'!B$6,"")</f>
        <v xml:space="preserve">Attention CE pas dans Mapping </v>
      </c>
    </row>
    <row r="383" spans="1:27" ht="21" customHeight="1" x14ac:dyDescent="0.35">
      <c r="A383" s="33" t="s">
        <v>392</v>
      </c>
      <c r="B383" s="301" t="str">
        <f t="shared" si="8"/>
        <v>333-02</v>
      </c>
      <c r="C383" s="23" t="s">
        <v>393</v>
      </c>
      <c r="D383" s="34" t="s">
        <v>61</v>
      </c>
      <c r="E383" s="34" t="s">
        <v>60</v>
      </c>
      <c r="F383" s="273">
        <v>63811</v>
      </c>
      <c r="G383" s="276">
        <v>72</v>
      </c>
      <c r="H383" s="34">
        <f>IF(IFERROR(SEARCH("-",A383,1),0) &gt; 0, IFERROR(VLOOKUP(F383,'Liste CG'!A:A,1,FALSE),"ATTENTION CG Inexistant"),"")</f>
        <v>63811</v>
      </c>
      <c r="U383" t="str">
        <f>IF(IFERROR(SEARCH("-",A383,1),0)&gt;0,IFERROR(VLOOKUP(B383,'CG-&gt; CE'!K:K,1,FALSE),"Attention voir onglet CG-&gt;CE"),"")</f>
        <v>333-02</v>
      </c>
      <c r="V383" t="str">
        <f>IF(LEFT(U383,1)="A",'Messages d''erreur'!B$4,"")</f>
        <v/>
      </c>
      <c r="W383">
        <f>IF(IFERROR(VALUE(F383),0)&gt;0,IF(IFERROR(SEARCH("-",A383,1),0)&gt;0,IFERROR(VLOOKUP(F383,'Liste CG'!A:A,1,FALSE),"Attention erreur pas de CG")),"")</f>
        <v>63811</v>
      </c>
      <c r="X383" t="str">
        <f>IF(LEFT(W383,1)="A",'Messages d''erreur'!B$5,"")</f>
        <v/>
      </c>
      <c r="Y383">
        <f>VLOOKUP(A383,'CEcpas-&gt;NvCode'!A:C,3,FALSE)</f>
        <v>0</v>
      </c>
      <c r="Z383" t="str">
        <f>IF(IFERROR(SEARCH("-",A383,1),0) &gt; 0, IFERROR(VLOOKUP(A383,'mapping Commune'!A:I,9,FALSE),"ATTENTION mapping Inexistant"),"")</f>
        <v>ATTENTION mapping Inexistant</v>
      </c>
      <c r="AA383" s="10" t="str">
        <f>IF(LEFT(Z383,2)="At",'Messages d''erreur'!B$6,"")</f>
        <v xml:space="preserve">Attention CE pas dans Mapping </v>
      </c>
    </row>
    <row r="384" spans="1:27" ht="21" customHeight="1" x14ac:dyDescent="0.35">
      <c r="A384" s="33" t="s">
        <v>394</v>
      </c>
      <c r="B384" s="301" t="str">
        <f t="shared" si="8"/>
        <v>333-03</v>
      </c>
      <c r="C384" s="23" t="s">
        <v>395</v>
      </c>
      <c r="D384" s="34" t="s">
        <v>61</v>
      </c>
      <c r="E384" s="34" t="s">
        <v>60</v>
      </c>
      <c r="F384" s="273">
        <v>63802</v>
      </c>
      <c r="G384" s="276">
        <v>72</v>
      </c>
      <c r="H384" s="34">
        <f>IF(IFERROR(SEARCH("-",A384,1),0) &gt; 0, IFERROR(VLOOKUP(F384,'Liste CG'!A:A,1,FALSE),"ATTENTION CG Inexistant"),"")</f>
        <v>63802</v>
      </c>
      <c r="U384" t="str">
        <f>IF(IFERROR(SEARCH("-",A384,1),0)&gt;0,IFERROR(VLOOKUP(B384,'CG-&gt; CE'!K:K,1,FALSE),"Attention voir onglet CG-&gt;CE"),"")</f>
        <v>333-03</v>
      </c>
      <c r="V384" t="str">
        <f>IF(LEFT(U384,1)="A",'Messages d''erreur'!B$4,"")</f>
        <v/>
      </c>
      <c r="W384">
        <f>IF(IFERROR(VALUE(F384),0)&gt;0,IF(IFERROR(SEARCH("-",A384,1),0)&gt;0,IFERROR(VLOOKUP(F384,'Liste CG'!A:A,1,FALSE),"Attention erreur pas de CG")),"")</f>
        <v>63802</v>
      </c>
      <c r="X384" t="str">
        <f>IF(LEFT(W384,1)="A",'Messages d''erreur'!B$5,"")</f>
        <v/>
      </c>
      <c r="Y384">
        <f>VLOOKUP(A384,'CEcpas-&gt;NvCode'!A:C,3,FALSE)</f>
        <v>0</v>
      </c>
      <c r="Z384" t="str">
        <f>IF(IFERROR(SEARCH("-",A384,1),0) &gt; 0, IFERROR(VLOOKUP(A384,'mapping Commune'!A:I,9,FALSE),"ATTENTION mapping Inexistant"),"")</f>
        <v>ATTENTION mapping Inexistant</v>
      </c>
      <c r="AA384" s="10" t="str">
        <f>IF(LEFT(Z384,2)="At",'Messages d''erreur'!B$6,"")</f>
        <v xml:space="preserve">Attention CE pas dans Mapping </v>
      </c>
    </row>
    <row r="385" spans="1:27" ht="21" customHeight="1" x14ac:dyDescent="0.35">
      <c r="A385" s="136" t="s">
        <v>396</v>
      </c>
      <c r="B385" s="301" t="str">
        <f t="shared" si="8"/>
        <v>333-04</v>
      </c>
      <c r="C385" s="24" t="s">
        <v>397</v>
      </c>
      <c r="D385" s="110" t="s">
        <v>61</v>
      </c>
      <c r="E385" s="110" t="s">
        <v>60</v>
      </c>
      <c r="F385" s="309">
        <v>63815</v>
      </c>
      <c r="G385" s="279">
        <v>72</v>
      </c>
      <c r="H385" s="34">
        <f>IF(IFERROR(SEARCH("-",A385,1),0) &gt; 0, IFERROR(VLOOKUP(F385,'Liste CG'!A:A,1,FALSE),"ATTENTION CG Inexistant"),"")</f>
        <v>63815</v>
      </c>
      <c r="U385" t="str">
        <f>IF(IFERROR(SEARCH("-",A385,1),0)&gt;0,IFERROR(VLOOKUP(B385,'CG-&gt; CE'!K:K,1,FALSE),"Attention voir onglet CG-&gt;CE"),"")</f>
        <v>333-04</v>
      </c>
      <c r="V385" t="str">
        <f>IF(LEFT(U385,1)="A",'Messages d''erreur'!B$4,"")</f>
        <v/>
      </c>
      <c r="W385">
        <f>IF(IFERROR(VALUE(F385),0)&gt;0,IF(IFERROR(SEARCH("-",A385,1),0)&gt;0,IFERROR(VLOOKUP(F385,'Liste CG'!A:A,1,FALSE),"Attention erreur pas de CG")),"")</f>
        <v>63815</v>
      </c>
      <c r="X385" t="str">
        <f>IF(LEFT(W385,1)="A",'Messages d''erreur'!B$5,"")</f>
        <v/>
      </c>
      <c r="Y385">
        <f>VLOOKUP(A385,'CEcpas-&gt;NvCode'!A:C,3,FALSE)</f>
        <v>0</v>
      </c>
      <c r="Z385" t="str">
        <f>IF(IFERROR(SEARCH("-",A385,1),0) &gt; 0, IFERROR(VLOOKUP(A385,'mapping Commune'!A:I,9,FALSE),"ATTENTION mapping Inexistant"),"")</f>
        <v>ATTENTION mapping Inexistant</v>
      </c>
      <c r="AA385" s="10" t="str">
        <f>IF(LEFT(Z385,2)="At",'Messages d''erreur'!B$6,"")</f>
        <v xml:space="preserve">Attention CE pas dans Mapping </v>
      </c>
    </row>
    <row r="386" spans="1:27" ht="21" customHeight="1" x14ac:dyDescent="0.35">
      <c r="A386" s="138"/>
      <c r="B386" s="301" t="str">
        <f t="shared" si="8"/>
        <v/>
      </c>
      <c r="C386" s="25"/>
      <c r="D386" s="109" t="s">
        <v>5089</v>
      </c>
      <c r="G386" s="276"/>
      <c r="H386" s="34" t="str">
        <f>IF(IFERROR(SEARCH("-",A386,1),0) &gt; 0, IFERROR(VLOOKUP(F386,'Liste CG'!A:A,1,FALSE),"ATTENTION CG Inexistant"),"")</f>
        <v/>
      </c>
      <c r="U386" t="str">
        <f>IF(IFERROR(SEARCH("-",A386,1),0)&gt;0,IFERROR(VLOOKUP(B386,'CG-&gt; CE'!K:K,1,FALSE),"Attention voir onglet CG-&gt;CE"),"")</f>
        <v/>
      </c>
      <c r="V386" t="str">
        <f>IF(LEFT(U386,1)="A",'Messages d''erreur'!B$4,"")</f>
        <v/>
      </c>
      <c r="W386" t="str">
        <f>IF(IFERROR(VALUE(F386),0)&gt;0,IF(IFERROR(SEARCH("-",A386,1),0)&gt;0,IFERROR(VLOOKUP(F386,'Liste CG'!A:A,1,FALSE),"Attention erreur pas de CG")),"")</f>
        <v/>
      </c>
      <c r="X386" t="str">
        <f>IF(LEFT(W386,1)="A",'Messages d''erreur'!B$5,"")</f>
        <v/>
      </c>
      <c r="Y386" t="e">
        <f>VLOOKUP(A386,'CEcpas-&gt;NvCode'!A:C,3,FALSE)</f>
        <v>#N/A</v>
      </c>
      <c r="Z386" t="str">
        <f>IF(IFERROR(SEARCH("-",A386,1),0) &gt; 0, IFERROR(VLOOKUP(A386,'mapping Commune'!A:I,9,FALSE),"ATTENTION mapping Inexistant"),"")</f>
        <v/>
      </c>
      <c r="AA386" s="10" t="str">
        <f>IF(LEFT(Z386,2)="At",'Messages d''erreur'!B$6,"")</f>
        <v/>
      </c>
    </row>
    <row r="387" spans="1:27" ht="21" customHeight="1" x14ac:dyDescent="0.35">
      <c r="A387" s="139">
        <v>334</v>
      </c>
      <c r="B387" s="301" t="str">
        <f t="shared" si="8"/>
        <v>334334</v>
      </c>
      <c r="C387" s="26" t="s">
        <v>398</v>
      </c>
      <c r="D387" s="109" t="s">
        <v>5089</v>
      </c>
      <c r="G387" s="276"/>
      <c r="H387" s="34" t="str">
        <f>IF(IFERROR(SEARCH("-",A387,1),0) &gt; 0, IFERROR(VLOOKUP(F387,'Liste CG'!A:A,1,FALSE),"ATTENTION CG Inexistant"),"")</f>
        <v/>
      </c>
      <c r="U387" t="str">
        <f>IF(IFERROR(SEARCH("-",A387,1),0)&gt;0,IFERROR(VLOOKUP(B387,'CG-&gt; CE'!K:K,1,FALSE),"Attention voir onglet CG-&gt;CE"),"")</f>
        <v/>
      </c>
      <c r="V387" t="str">
        <f>IF(LEFT(U387,1)="A",'Messages d''erreur'!B$4,"")</f>
        <v/>
      </c>
      <c r="W387" t="str">
        <f>IF(IFERROR(VALUE(F387),0)&gt;0,IF(IFERROR(SEARCH("-",A387,1),0)&gt;0,IFERROR(VLOOKUP(F387,'Liste CG'!A:A,1,FALSE),"Attention erreur pas de CG")),"")</f>
        <v/>
      </c>
      <c r="X387" t="str">
        <f>IF(LEFT(W387,1)="A",'Messages d''erreur'!B$5,"")</f>
        <v/>
      </c>
      <c r="Y387" t="e">
        <f>VLOOKUP(A387,'CEcpas-&gt;NvCode'!A:C,3,FALSE)</f>
        <v>#N/A</v>
      </c>
      <c r="Z387" t="str">
        <f>IF(IFERROR(SEARCH("-",A387,1),0) &gt; 0, IFERROR(VLOOKUP(A387,'mapping Commune'!A:I,9,FALSE),"ATTENTION mapping Inexistant"),"")</f>
        <v/>
      </c>
      <c r="AA387" s="10" t="str">
        <f>IF(LEFT(Z387,2)="At",'Messages d''erreur'!B$6,"")</f>
        <v/>
      </c>
    </row>
    <row r="388" spans="1:27" ht="21" customHeight="1" x14ac:dyDescent="0.35">
      <c r="A388" s="138"/>
      <c r="B388" s="301" t="str">
        <f t="shared" si="8"/>
        <v/>
      </c>
      <c r="C388" s="25"/>
      <c r="D388" s="109" t="s">
        <v>5089</v>
      </c>
      <c r="G388" s="276"/>
      <c r="H388" s="34" t="str">
        <f>IF(IFERROR(SEARCH("-",A388,1),0) &gt; 0, IFERROR(VLOOKUP(F388,'Liste CG'!A:A,1,FALSE),"ATTENTION CG Inexistant"),"")</f>
        <v/>
      </c>
      <c r="U388" t="str">
        <f>IF(IFERROR(SEARCH("-",A388,1),0)&gt;0,IFERROR(VLOOKUP(B388,'CG-&gt; CE'!K:K,1,FALSE),"Attention voir onglet CG-&gt;CE"),"")</f>
        <v/>
      </c>
      <c r="V388" t="str">
        <f>IF(LEFT(U388,1)="A",'Messages d''erreur'!B$4,"")</f>
        <v/>
      </c>
      <c r="W388" t="str">
        <f>IF(IFERROR(VALUE(F388),0)&gt;0,IF(IFERROR(SEARCH("-",A388,1),0)&gt;0,IFERROR(VLOOKUP(F388,'Liste CG'!A:A,1,FALSE),"Attention erreur pas de CG")),"")</f>
        <v/>
      </c>
      <c r="X388" t="str">
        <f>IF(LEFT(W388,1)="A",'Messages d''erreur'!B$5,"")</f>
        <v/>
      </c>
      <c r="Y388" t="e">
        <f>VLOOKUP(A388,'CEcpas-&gt;NvCode'!A:C,3,FALSE)</f>
        <v>#N/A</v>
      </c>
      <c r="Z388" t="str">
        <f>IF(IFERROR(SEARCH("-",A388,1),0) &gt; 0, IFERROR(VLOOKUP(A388,'mapping Commune'!A:I,9,FALSE),"ATTENTION mapping Inexistant"),"")</f>
        <v/>
      </c>
      <c r="AA388" s="10" t="str">
        <f>IF(LEFT(Z388,2)="At",'Messages d''erreur'!B$6,"")</f>
        <v/>
      </c>
    </row>
    <row r="389" spans="1:27" ht="21" customHeight="1" x14ac:dyDescent="0.35">
      <c r="A389" s="31" t="s">
        <v>52</v>
      </c>
      <c r="B389" s="301" t="str">
        <f t="shared" si="8"/>
        <v>Codode</v>
      </c>
      <c r="C389" s="27" t="s">
        <v>53</v>
      </c>
      <c r="D389" s="32" t="s">
        <v>54</v>
      </c>
      <c r="E389" s="32" t="s">
        <v>55</v>
      </c>
      <c r="F389" s="280" t="s">
        <v>56</v>
      </c>
      <c r="G389" s="278" t="s">
        <v>57</v>
      </c>
      <c r="H389" s="34" t="str">
        <f>IF(IFERROR(SEARCH("-",A389,1),0) &gt; 0, IFERROR(VLOOKUP(F389,'Liste CG'!A:A,1,FALSE),"ATTENTION CG Inexistant"),"")</f>
        <v/>
      </c>
      <c r="U389" t="str">
        <f>IF(IFERROR(SEARCH("-",A389,1),0)&gt;0,IFERROR(VLOOKUP(B389,'CG-&gt; CE'!K:K,1,FALSE),"Attention voir onglet CG-&gt;CE"),"")</f>
        <v/>
      </c>
      <c r="V389" t="str">
        <f>IF(LEFT(U389,1)="A",'Messages d''erreur'!B$4,"")</f>
        <v/>
      </c>
      <c r="W389" t="str">
        <f>IF(IFERROR(VALUE(F389),0)&gt;0,IF(IFERROR(SEARCH("-",A389,1),0)&gt;0,IFERROR(VLOOKUP(F389,'Liste CG'!A:A,1,FALSE),"Attention erreur pas de CG")),"")</f>
        <v/>
      </c>
      <c r="X389" t="str">
        <f>IF(LEFT(W389,1)="A",'Messages d''erreur'!B$5,"")</f>
        <v/>
      </c>
      <c r="Y389" t="e">
        <f>VLOOKUP(A389,'CEcpas-&gt;NvCode'!A:C,3,FALSE)</f>
        <v>#N/A</v>
      </c>
      <c r="Z389" t="str">
        <f>IF(IFERROR(SEARCH("-",A389,1),0) &gt; 0, IFERROR(VLOOKUP(A389,'mapping Commune'!A:I,9,FALSE),"ATTENTION mapping Inexistant"),"")</f>
        <v/>
      </c>
      <c r="AA389" s="10" t="str">
        <f>IF(LEFT(Z389,2)="At",'Messages d''erreur'!B$6,"")</f>
        <v/>
      </c>
    </row>
    <row r="390" spans="1:27" ht="21" customHeight="1" x14ac:dyDescent="0.35">
      <c r="A390" s="33" t="s">
        <v>399</v>
      </c>
      <c r="B390" s="301" t="str">
        <f t="shared" si="8"/>
        <v>334-01</v>
      </c>
      <c r="C390" s="23" t="s">
        <v>400</v>
      </c>
      <c r="D390" s="34" t="s">
        <v>61</v>
      </c>
      <c r="E390" s="34" t="s">
        <v>60</v>
      </c>
      <c r="F390" s="273">
        <v>63812</v>
      </c>
      <c r="G390" s="276">
        <v>72</v>
      </c>
      <c r="H390" s="34">
        <f>IF(IFERROR(SEARCH("-",A390,1),0) &gt; 0, IFERROR(VLOOKUP(F390,'Liste CG'!A:A,1,FALSE),"ATTENTION CG Inexistant"),"")</f>
        <v>63812</v>
      </c>
      <c r="U390" t="str">
        <f>IF(IFERROR(SEARCH("-",A390,1),0)&gt;0,IFERROR(VLOOKUP(B390,'CG-&gt; CE'!K:K,1,FALSE),"Attention voir onglet CG-&gt;CE"),"")</f>
        <v>334-01</v>
      </c>
      <c r="V390" t="str">
        <f>IF(LEFT(U390,1)="A",'Messages d''erreur'!B$4,"")</f>
        <v/>
      </c>
      <c r="W390">
        <f>IF(IFERROR(VALUE(F390),0)&gt;0,IF(IFERROR(SEARCH("-",A390,1),0)&gt;0,IFERROR(VLOOKUP(F390,'Liste CG'!A:A,1,FALSE),"Attention erreur pas de CG")),"")</f>
        <v>63812</v>
      </c>
      <c r="X390" t="str">
        <f>IF(LEFT(W390,1)="A",'Messages d''erreur'!B$5,"")</f>
        <v/>
      </c>
      <c r="Y390">
        <f>VLOOKUP(A390,'CEcpas-&gt;NvCode'!A:C,3,FALSE)</f>
        <v>0</v>
      </c>
      <c r="Z390" t="str">
        <f>IF(IFERROR(SEARCH("-",A390,1),0) &gt; 0, IFERROR(VLOOKUP(A390,'mapping Commune'!A:I,9,FALSE),"ATTENTION mapping Inexistant"),"")</f>
        <v>ATTENTION mapping Inexistant</v>
      </c>
      <c r="AA390" s="10" t="str">
        <f>IF(LEFT(Z390,2)="At",'Messages d''erreur'!B$6,"")</f>
        <v xml:space="preserve">Attention CE pas dans Mapping </v>
      </c>
    </row>
    <row r="391" spans="1:27" ht="21" customHeight="1" x14ac:dyDescent="0.35">
      <c r="A391" s="136" t="s">
        <v>401</v>
      </c>
      <c r="B391" s="301" t="str">
        <f t="shared" si="8"/>
        <v>334-40</v>
      </c>
      <c r="C391" s="24" t="s">
        <v>402</v>
      </c>
      <c r="D391" s="110" t="s">
        <v>61</v>
      </c>
      <c r="E391" s="110" t="s">
        <v>60</v>
      </c>
      <c r="F391" s="309">
        <v>63814</v>
      </c>
      <c r="G391" s="279">
        <v>72</v>
      </c>
      <c r="H391" s="34">
        <f>IF(IFERROR(SEARCH("-",A391,1),0) &gt; 0, IFERROR(VLOOKUP(F391,'Liste CG'!A:A,1,FALSE),"ATTENTION CG Inexistant"),"")</f>
        <v>63814</v>
      </c>
      <c r="U391" t="str">
        <f>IF(IFERROR(SEARCH("-",A391,1),0)&gt;0,IFERROR(VLOOKUP(B391,'CG-&gt; CE'!K:K,1,FALSE),"Attention voir onglet CG-&gt;CE"),"")</f>
        <v>334-40</v>
      </c>
      <c r="V391" t="str">
        <f>IF(LEFT(U391,1)="A",'Messages d''erreur'!B$4,"")</f>
        <v/>
      </c>
      <c r="W391">
        <f>IF(IFERROR(VALUE(F391),0)&gt;0,IF(IFERROR(SEARCH("-",A391,1),0)&gt;0,IFERROR(VLOOKUP(F391,'Liste CG'!A:A,1,FALSE),"Attention erreur pas de CG")),"")</f>
        <v>63814</v>
      </c>
      <c r="X391" t="str">
        <f>IF(LEFT(W391,1)="A",'Messages d''erreur'!B$5,"")</f>
        <v/>
      </c>
      <c r="Y391">
        <f>VLOOKUP(A391,'CEcpas-&gt;NvCode'!A:C,3,FALSE)</f>
        <v>0</v>
      </c>
      <c r="Z391" t="str">
        <f>IF(IFERROR(SEARCH("-",A391,1),0) &gt; 0, IFERROR(VLOOKUP(A391,'mapping Commune'!A:I,9,FALSE),"ATTENTION mapping Inexistant"),"")</f>
        <v>ATTENTION mapping Inexistant</v>
      </c>
      <c r="AA391" s="10" t="str">
        <f>IF(LEFT(Z391,2)="At",'Messages d''erreur'!B$6,"")</f>
        <v xml:space="preserve">Attention CE pas dans Mapping </v>
      </c>
    </row>
    <row r="392" spans="1:27" ht="21" customHeight="1" x14ac:dyDescent="0.35">
      <c r="A392" s="133"/>
      <c r="B392" s="301" t="str">
        <f t="shared" si="8"/>
        <v/>
      </c>
      <c r="D392" s="109" t="s">
        <v>5089</v>
      </c>
      <c r="G392" s="276"/>
      <c r="H392" s="34" t="str">
        <f>IF(IFERROR(SEARCH("-",A392,1),0) &gt; 0, IFERROR(VLOOKUP(F392,'Liste CG'!A:A,1,FALSE),"ATTENTION CG Inexistant"),"")</f>
        <v/>
      </c>
      <c r="U392" t="str">
        <f>IF(IFERROR(SEARCH("-",A392,1),0)&gt;0,IFERROR(VLOOKUP(B392,'CG-&gt; CE'!K:K,1,FALSE),"Attention voir onglet CG-&gt;CE"),"")</f>
        <v/>
      </c>
      <c r="V392" t="str">
        <f>IF(LEFT(U392,1)="A",'Messages d''erreur'!B$4,"")</f>
        <v/>
      </c>
      <c r="W392" t="str">
        <f>IF(IFERROR(VALUE(F392),0)&gt;0,IF(IFERROR(SEARCH("-",A392,1),0)&gt;0,IFERROR(VLOOKUP(F392,'Liste CG'!A:A,1,FALSE),"Attention erreur pas de CG")),"")</f>
        <v/>
      </c>
      <c r="X392" t="str">
        <f>IF(LEFT(W392,1)="A",'Messages d''erreur'!B$5,"")</f>
        <v/>
      </c>
      <c r="Y392" t="e">
        <f>VLOOKUP(A392,'CEcpas-&gt;NvCode'!A:C,3,FALSE)</f>
        <v>#N/A</v>
      </c>
      <c r="Z392" t="str">
        <f>IF(IFERROR(SEARCH("-",A392,1),0) &gt; 0, IFERROR(VLOOKUP(A392,'mapping Commune'!A:I,9,FALSE),"ATTENTION mapping Inexistant"),"")</f>
        <v/>
      </c>
      <c r="AA392" s="10" t="str">
        <f>IF(LEFT(Z392,2)="At",'Messages d''erreur'!B$6,"")</f>
        <v/>
      </c>
    </row>
    <row r="393" spans="1:27" ht="21" customHeight="1" x14ac:dyDescent="0.35">
      <c r="A393" s="137">
        <v>36</v>
      </c>
      <c r="B393" s="301" t="str">
        <f t="shared" si="8"/>
        <v>3636</v>
      </c>
      <c r="C393" s="25" t="s">
        <v>403</v>
      </c>
      <c r="D393" s="109" t="s">
        <v>5089</v>
      </c>
      <c r="G393" s="276"/>
      <c r="H393" s="34" t="str">
        <f>IF(IFERROR(SEARCH("-",A393,1),0) &gt; 0, IFERROR(VLOOKUP(F393,'Liste CG'!A:A,1,FALSE),"ATTENTION CG Inexistant"),"")</f>
        <v/>
      </c>
      <c r="U393" t="str">
        <f>IF(IFERROR(SEARCH("-",A393,1),0)&gt;0,IFERROR(VLOOKUP(B393,'CG-&gt; CE'!K:K,1,FALSE),"Attention voir onglet CG-&gt;CE"),"")</f>
        <v/>
      </c>
      <c r="V393" t="str">
        <f>IF(LEFT(U393,1)="A",'Messages d''erreur'!B$4,"")</f>
        <v/>
      </c>
      <c r="W393" t="str">
        <f>IF(IFERROR(VALUE(F393),0)&gt;0,IF(IFERROR(SEARCH("-",A393,1),0)&gt;0,IFERROR(VLOOKUP(F393,'Liste CG'!A:A,1,FALSE),"Attention erreur pas de CG")),"")</f>
        <v/>
      </c>
      <c r="X393" t="str">
        <f>IF(LEFT(W393,1)="A",'Messages d''erreur'!B$5,"")</f>
        <v/>
      </c>
      <c r="Y393" t="e">
        <f>VLOOKUP(A393,'CEcpas-&gt;NvCode'!A:C,3,FALSE)</f>
        <v>#N/A</v>
      </c>
      <c r="Z393" t="str">
        <f>IF(IFERROR(SEARCH("-",A393,1),0) &gt; 0, IFERROR(VLOOKUP(A393,'mapping Commune'!A:I,9,FALSE),"ATTENTION mapping Inexistant"),"")</f>
        <v/>
      </c>
      <c r="AA393" s="10" t="str">
        <f>IF(LEFT(Z393,2)="At",'Messages d''erreur'!B$6,"")</f>
        <v/>
      </c>
    </row>
    <row r="394" spans="1:27" ht="21" customHeight="1" x14ac:dyDescent="0.35">
      <c r="A394" s="138"/>
      <c r="B394" s="301" t="str">
        <f t="shared" si="8"/>
        <v/>
      </c>
      <c r="C394" s="25"/>
      <c r="D394" s="109" t="s">
        <v>5089</v>
      </c>
      <c r="G394" s="276"/>
      <c r="H394" s="34" t="str">
        <f>IF(IFERROR(SEARCH("-",A394,1),0) &gt; 0, IFERROR(VLOOKUP(F394,'Liste CG'!A:A,1,FALSE),"ATTENTION CG Inexistant"),"")</f>
        <v/>
      </c>
      <c r="U394" t="str">
        <f>IF(IFERROR(SEARCH("-",A394,1),0)&gt;0,IFERROR(VLOOKUP(B394,'CG-&gt; CE'!K:K,1,FALSE),"Attention voir onglet CG-&gt;CE"),"")</f>
        <v/>
      </c>
      <c r="V394" t="str">
        <f>IF(LEFT(U394,1)="A",'Messages d''erreur'!B$4,"")</f>
        <v/>
      </c>
      <c r="W394" t="str">
        <f>IF(IFERROR(VALUE(F394),0)&gt;0,IF(IFERROR(SEARCH("-",A394,1),0)&gt;0,IFERROR(VLOOKUP(F394,'Liste CG'!A:A,1,FALSE),"Attention erreur pas de CG")),"")</f>
        <v/>
      </c>
      <c r="X394" t="str">
        <f>IF(LEFT(W394,1)="A",'Messages d''erreur'!B$5,"")</f>
        <v/>
      </c>
      <c r="Y394" t="e">
        <f>VLOOKUP(A394,'CEcpas-&gt;NvCode'!A:C,3,FALSE)</f>
        <v>#N/A</v>
      </c>
      <c r="Z394" t="str">
        <f>IF(IFERROR(SEARCH("-",A394,1),0) &gt; 0, IFERROR(VLOOKUP(A394,'mapping Commune'!A:I,9,FALSE),"ATTENTION mapping Inexistant"),"")</f>
        <v/>
      </c>
      <c r="AA394" s="10" t="str">
        <f>IF(LEFT(Z394,2)="At",'Messages d''erreur'!B$6,"")</f>
        <v/>
      </c>
    </row>
    <row r="395" spans="1:27" ht="21" customHeight="1" x14ac:dyDescent="0.35">
      <c r="A395" s="139">
        <v>361</v>
      </c>
      <c r="B395" s="301" t="str">
        <f t="shared" si="8"/>
        <v>361361</v>
      </c>
      <c r="C395" s="26" t="s">
        <v>404</v>
      </c>
      <c r="D395" s="109" t="s">
        <v>5089</v>
      </c>
      <c r="G395" s="276"/>
      <c r="H395" s="34" t="str">
        <f>IF(IFERROR(SEARCH("-",A395,1),0) &gt; 0, IFERROR(VLOOKUP(F395,'Liste CG'!A:A,1,FALSE),"ATTENTION CG Inexistant"),"")</f>
        <v/>
      </c>
      <c r="U395" t="str">
        <f>IF(IFERROR(SEARCH("-",A395,1),0)&gt;0,IFERROR(VLOOKUP(B395,'CG-&gt; CE'!K:K,1,FALSE),"Attention voir onglet CG-&gt;CE"),"")</f>
        <v/>
      </c>
      <c r="V395" t="str">
        <f>IF(LEFT(U395,1)="A",'Messages d''erreur'!B$4,"")</f>
        <v/>
      </c>
      <c r="W395" t="str">
        <f>IF(IFERROR(VALUE(F395),0)&gt;0,IF(IFERROR(SEARCH("-",A395,1),0)&gt;0,IFERROR(VLOOKUP(F395,'Liste CG'!A:A,1,FALSE),"Attention erreur pas de CG")),"")</f>
        <v/>
      </c>
      <c r="X395" t="str">
        <f>IF(LEFT(W395,1)="A",'Messages d''erreur'!B$5,"")</f>
        <v/>
      </c>
      <c r="Y395" t="e">
        <f>VLOOKUP(A395,'CEcpas-&gt;NvCode'!A:C,3,FALSE)</f>
        <v>#N/A</v>
      </c>
      <c r="Z395" t="str">
        <f>IF(IFERROR(SEARCH("-",A395,1),0) &gt; 0, IFERROR(VLOOKUP(A395,'mapping Commune'!A:I,9,FALSE),"ATTENTION mapping Inexistant"),"")</f>
        <v/>
      </c>
      <c r="AA395" s="10" t="str">
        <f>IF(LEFT(Z395,2)="At",'Messages d''erreur'!B$6,"")</f>
        <v/>
      </c>
    </row>
    <row r="396" spans="1:27" ht="21" customHeight="1" x14ac:dyDescent="0.35">
      <c r="A396" s="138"/>
      <c r="B396" s="301" t="str">
        <f t="shared" si="8"/>
        <v/>
      </c>
      <c r="C396" s="25"/>
      <c r="D396" s="109" t="s">
        <v>5089</v>
      </c>
      <c r="G396" s="276"/>
      <c r="H396" s="34" t="str">
        <f>IF(IFERROR(SEARCH("-",A396,1),0) &gt; 0, IFERROR(VLOOKUP(F396,'Liste CG'!A:A,1,FALSE),"ATTENTION CG Inexistant"),"")</f>
        <v/>
      </c>
      <c r="U396" t="str">
        <f>IF(IFERROR(SEARCH("-",A396,1),0)&gt;0,IFERROR(VLOOKUP(B396,'CG-&gt; CE'!K:K,1,FALSE),"Attention voir onglet CG-&gt;CE"),"")</f>
        <v/>
      </c>
      <c r="V396" t="str">
        <f>IF(LEFT(U396,1)="A",'Messages d''erreur'!B$4,"")</f>
        <v/>
      </c>
      <c r="W396" t="str">
        <f>IF(IFERROR(VALUE(F396),0)&gt;0,IF(IFERROR(SEARCH("-",A396,1),0)&gt;0,IFERROR(VLOOKUP(F396,'Liste CG'!A:A,1,FALSE),"Attention erreur pas de CG")),"")</f>
        <v/>
      </c>
      <c r="X396" t="str">
        <f>IF(LEFT(W396,1)="A",'Messages d''erreur'!B$5,"")</f>
        <v/>
      </c>
      <c r="Y396" t="e">
        <f>VLOOKUP(A396,'CEcpas-&gt;NvCode'!A:C,3,FALSE)</f>
        <v>#N/A</v>
      </c>
      <c r="Z396" t="str">
        <f>IF(IFERROR(SEARCH("-",A396,1),0) &gt; 0, IFERROR(VLOOKUP(A396,'mapping Commune'!A:I,9,FALSE),"ATTENTION mapping Inexistant"),"")</f>
        <v/>
      </c>
      <c r="AA396" s="10" t="str">
        <f>IF(LEFT(Z396,2)="At",'Messages d''erreur'!B$6,"")</f>
        <v/>
      </c>
    </row>
    <row r="397" spans="1:27" ht="21" customHeight="1" x14ac:dyDescent="0.35">
      <c r="A397" s="146" t="s">
        <v>52</v>
      </c>
      <c r="B397" s="301" t="str">
        <f t="shared" si="8"/>
        <v>Codode</v>
      </c>
      <c r="C397" s="27" t="s">
        <v>53</v>
      </c>
      <c r="D397" s="32" t="s">
        <v>54</v>
      </c>
      <c r="E397" s="32" t="s">
        <v>55</v>
      </c>
      <c r="F397" s="280" t="s">
        <v>56</v>
      </c>
      <c r="G397" s="280" t="s">
        <v>57</v>
      </c>
      <c r="H397" s="34" t="str">
        <f>IF(IFERROR(SEARCH("-",A397,1),0) &gt; 0, IFERROR(VLOOKUP(F397,'Liste CG'!A:A,1,FALSE),"ATTENTION CG Inexistant"),"")</f>
        <v/>
      </c>
      <c r="I397" s="112"/>
      <c r="U397" t="str">
        <f>IF(IFERROR(SEARCH("-",A397,1),0)&gt;0,IFERROR(VLOOKUP(B397,'CG-&gt; CE'!K:K,1,FALSE),"Attention voir onglet CG-&gt;CE"),"")</f>
        <v/>
      </c>
      <c r="V397" t="str">
        <f>IF(LEFT(U397,1)="A",'Messages d''erreur'!B$4,"")</f>
        <v/>
      </c>
      <c r="W397" t="str">
        <f>IF(IFERROR(VALUE(F397),0)&gt;0,IF(IFERROR(SEARCH("-",A397,1),0)&gt;0,IFERROR(VLOOKUP(F397,'Liste CG'!A:A,1,FALSE),"Attention erreur pas de CG")),"")</f>
        <v/>
      </c>
      <c r="X397" t="str">
        <f>IF(LEFT(W397,1)="A",'Messages d''erreur'!B$5,"")</f>
        <v/>
      </c>
      <c r="Y397" t="e">
        <f>VLOOKUP(A397,'CEcpas-&gt;NvCode'!A:C,3,FALSE)</f>
        <v>#N/A</v>
      </c>
      <c r="Z397" t="str">
        <f>IF(IFERROR(SEARCH("-",A397,1),0) &gt; 0, IFERROR(VLOOKUP(A397,'mapping Commune'!A:I,9,FALSE),"ATTENTION mapping Inexistant"),"")</f>
        <v/>
      </c>
      <c r="AA397" s="10" t="str">
        <f>IF(LEFT(Z397,2)="At",'Messages d''erreur'!B$6,"")</f>
        <v/>
      </c>
    </row>
    <row r="398" spans="1:27" ht="21" customHeight="1" x14ac:dyDescent="0.35">
      <c r="A398" s="147" t="s">
        <v>405</v>
      </c>
      <c r="B398" s="301" t="str">
        <f t="shared" si="8"/>
        <v>361-01</v>
      </c>
      <c r="C398" s="24" t="s">
        <v>406</v>
      </c>
      <c r="D398" s="110" t="s">
        <v>59</v>
      </c>
      <c r="E398" s="110" t="s">
        <v>60</v>
      </c>
      <c r="F398" s="309">
        <v>70110</v>
      </c>
      <c r="G398" s="281">
        <v>61</v>
      </c>
      <c r="H398" s="34">
        <f>IF(IFERROR(SEARCH("-",A398,1),0) &gt; 0, IFERROR(VLOOKUP(F398,'Liste CG'!A:A,1,FALSE),"ATTENTION CG Inexistant"),"")</f>
        <v>70110</v>
      </c>
      <c r="I398" s="112"/>
      <c r="U398" t="str">
        <f>IF(IFERROR(SEARCH("-",A398,1),0)&gt;0,IFERROR(VLOOKUP(B398,'CG-&gt; CE'!K:K,1,FALSE),"Attention voir onglet CG-&gt;CE"),"")</f>
        <v>361-01</v>
      </c>
      <c r="V398" t="str">
        <f>IF(LEFT(U398,1)="A",'Messages d''erreur'!B$4,"")</f>
        <v/>
      </c>
      <c r="W398">
        <f>IF(IFERROR(VALUE(F398),0)&gt;0,IF(IFERROR(SEARCH("-",A398,1),0)&gt;0,IFERROR(VLOOKUP(F398,'Liste CG'!A:A,1,FALSE),"Attention erreur pas de CG")),"")</f>
        <v>70110</v>
      </c>
      <c r="X398" t="str">
        <f>IF(LEFT(W398,1)="A",'Messages d''erreur'!B$5,"")</f>
        <v/>
      </c>
      <c r="Y398">
        <f>VLOOKUP(A398,'CEcpas-&gt;NvCode'!A:C,3,FALSE)</f>
        <v>0</v>
      </c>
      <c r="Z398" t="str">
        <f>IF(IFERROR(SEARCH("-",A398,1),0) &gt; 0, IFERROR(VLOOKUP(A398,'mapping Commune'!A:I,9,FALSE),"ATTENTION mapping Inexistant"),"")</f>
        <v>361-01</v>
      </c>
      <c r="AA398" s="10" t="str">
        <f>IF(LEFT(Z398,2)="At",'Messages d''erreur'!B$6,"")</f>
        <v/>
      </c>
    </row>
    <row r="399" spans="1:27" ht="21" customHeight="1" x14ac:dyDescent="0.35">
      <c r="A399" s="11" t="s">
        <v>407</v>
      </c>
      <c r="B399" s="301" t="str">
        <f t="shared" si="8"/>
        <v>361-01</v>
      </c>
      <c r="C399" s="11" t="s">
        <v>408</v>
      </c>
      <c r="D399" s="113" t="s">
        <v>59</v>
      </c>
      <c r="E399" s="113" t="s">
        <v>60</v>
      </c>
      <c r="F399" s="310">
        <v>70110</v>
      </c>
      <c r="G399" s="282">
        <v>61</v>
      </c>
      <c r="H399" s="34">
        <f>IF(IFERROR(SEARCH("-",A399,1),0) &gt; 0, IFERROR(VLOOKUP(F399,'Liste CG'!A:A,1,FALSE),"ATTENTION CG Inexistant"),"")</f>
        <v>70110</v>
      </c>
      <c r="I399" s="12"/>
      <c r="J399" s="114"/>
      <c r="K399" s="115"/>
      <c r="L399" s="13"/>
      <c r="M399" s="13"/>
      <c r="N399" s="13"/>
      <c r="O399" s="13"/>
      <c r="U399" t="str">
        <f>IF(IFERROR(SEARCH("-",A399,1),0)&gt;0,IFERROR(VLOOKUP(B399,'CG-&gt; CE'!K:K,1,FALSE),"Attention voir onglet CG-&gt;CE"),"")</f>
        <v>361-01</v>
      </c>
      <c r="V399" t="str">
        <f>IF(LEFT(U399,1)="A",'Messages d''erreur'!B$4,"")</f>
        <v/>
      </c>
      <c r="W399">
        <f>IF(IFERROR(VALUE(F399),0)&gt;0,IF(IFERROR(SEARCH("-",A399,1),0)&gt;0,IFERROR(VLOOKUP(F399,'Liste CG'!A:A,1,FALSE),"Attention erreur pas de CG")),"")</f>
        <v>70110</v>
      </c>
      <c r="X399" t="str">
        <f>IF(LEFT(W399,1)="A",'Messages d''erreur'!B$5,"")</f>
        <v/>
      </c>
      <c r="Y399" t="e">
        <f>VLOOKUP(A399,'CEcpas-&gt;NvCode'!A:C,3,FALSE)</f>
        <v>#N/A</v>
      </c>
      <c r="Z399" t="str">
        <f>IF(IFERROR(SEARCH("-",A399,1),0) &gt; 0, IFERROR(VLOOKUP(A399,'mapping Commune'!A:I,9,FALSE),"ATTENTION mapping Inexistant"),"")</f>
        <v>ATTENTION mapping Inexistant</v>
      </c>
      <c r="AA399" s="10" t="str">
        <f>IF(LEFT(Z399,2)="At",'Messages d''erreur'!B$6,"")</f>
        <v xml:space="preserve">Attention CE pas dans Mapping </v>
      </c>
    </row>
    <row r="400" spans="1:27" ht="21" customHeight="1" x14ac:dyDescent="0.35">
      <c r="A400" s="11" t="s">
        <v>409</v>
      </c>
      <c r="B400" s="301" t="str">
        <f t="shared" si="8"/>
        <v>361-01</v>
      </c>
      <c r="C400" s="11" t="s">
        <v>410</v>
      </c>
      <c r="D400" s="113" t="s">
        <v>59</v>
      </c>
      <c r="E400" s="113" t="s">
        <v>60</v>
      </c>
      <c r="F400" s="310">
        <v>70110</v>
      </c>
      <c r="G400" s="282">
        <v>61</v>
      </c>
      <c r="H400" s="34">
        <f>IF(IFERROR(SEARCH("-",A400,1),0) &gt; 0, IFERROR(VLOOKUP(F400,'Liste CG'!A:A,1,FALSE),"ATTENTION CG Inexistant"),"")</f>
        <v>70110</v>
      </c>
      <c r="I400" s="12"/>
      <c r="J400" s="114"/>
      <c r="K400" s="115"/>
      <c r="L400" s="13"/>
      <c r="M400" s="13"/>
      <c r="N400" s="13"/>
      <c r="O400" s="13"/>
      <c r="U400" t="str">
        <f>IF(IFERROR(SEARCH("-",A400,1),0)&gt;0,IFERROR(VLOOKUP(B400,'CG-&gt; CE'!K:K,1,FALSE),"Attention voir onglet CG-&gt;CE"),"")</f>
        <v>361-01</v>
      </c>
      <c r="V400" t="str">
        <f>IF(LEFT(U400,1)="A",'Messages d''erreur'!B$4,"")</f>
        <v/>
      </c>
      <c r="W400">
        <f>IF(IFERROR(VALUE(F400),0)&gt;0,IF(IFERROR(SEARCH("-",A400,1),0)&gt;0,IFERROR(VLOOKUP(F400,'Liste CG'!A:A,1,FALSE),"Attention erreur pas de CG")),"")</f>
        <v>70110</v>
      </c>
      <c r="X400" t="str">
        <f>IF(LEFT(W400,1)="A",'Messages d''erreur'!B$5,"")</f>
        <v/>
      </c>
      <c r="Y400" t="e">
        <f>VLOOKUP(A400,'CEcpas-&gt;NvCode'!A:C,3,FALSE)</f>
        <v>#N/A</v>
      </c>
      <c r="Z400" t="str">
        <f>IF(IFERROR(SEARCH("-",A400,1),0) &gt; 0, IFERROR(VLOOKUP(A400,'mapping Commune'!A:I,9,FALSE),"ATTENTION mapping Inexistant"),"")</f>
        <v>ATTENTION mapping Inexistant</v>
      </c>
      <c r="AA400" s="10" t="str">
        <f>IF(LEFT(Z400,2)="At",'Messages d''erreur'!B$6,"")</f>
        <v xml:space="preserve">Attention CE pas dans Mapping </v>
      </c>
    </row>
    <row r="401" spans="1:27" ht="21" customHeight="1" x14ac:dyDescent="0.35">
      <c r="A401" s="11" t="s">
        <v>411</v>
      </c>
      <c r="B401" s="301" t="str">
        <f t="shared" si="8"/>
        <v>361-01</v>
      </c>
      <c r="C401" s="14" t="s">
        <v>412</v>
      </c>
      <c r="D401" s="113" t="s">
        <v>59</v>
      </c>
      <c r="E401" s="113" t="s">
        <v>60</v>
      </c>
      <c r="F401" s="310">
        <v>70110</v>
      </c>
      <c r="G401" s="282">
        <v>61</v>
      </c>
      <c r="H401" s="34">
        <f>IF(IFERROR(SEARCH("-",A401,1),0) &gt; 0, IFERROR(VLOOKUP(F401,'Liste CG'!A:A,1,FALSE),"ATTENTION CG Inexistant"),"")</f>
        <v>70110</v>
      </c>
      <c r="I401" s="12"/>
      <c r="J401" s="114"/>
      <c r="K401" s="115"/>
      <c r="L401" s="13"/>
      <c r="M401" s="13"/>
      <c r="N401" s="13"/>
      <c r="O401" s="13"/>
      <c r="U401" t="str">
        <f>IF(IFERROR(SEARCH("-",A401,1),0)&gt;0,IFERROR(VLOOKUP(B401,'CG-&gt; CE'!K:K,1,FALSE),"Attention voir onglet CG-&gt;CE"),"")</f>
        <v>361-01</v>
      </c>
      <c r="V401" t="str">
        <f>IF(LEFT(U401,1)="A",'Messages d''erreur'!B$4,"")</f>
        <v/>
      </c>
      <c r="W401">
        <f>IF(IFERROR(VALUE(F401),0)&gt;0,IF(IFERROR(SEARCH("-",A401,1),0)&gt;0,IFERROR(VLOOKUP(F401,'Liste CG'!A:A,1,FALSE),"Attention erreur pas de CG")),"")</f>
        <v>70110</v>
      </c>
      <c r="X401" t="str">
        <f>IF(LEFT(W401,1)="A",'Messages d''erreur'!B$5,"")</f>
        <v/>
      </c>
      <c r="Y401" t="e">
        <f>VLOOKUP(A401,'CEcpas-&gt;NvCode'!A:C,3,FALSE)</f>
        <v>#N/A</v>
      </c>
      <c r="Z401" t="str">
        <f>IF(IFERROR(SEARCH("-",A401,1),0) &gt; 0, IFERROR(VLOOKUP(A401,'mapping Commune'!A:I,9,FALSE),"ATTENTION mapping Inexistant"),"")</f>
        <v>ATTENTION mapping Inexistant</v>
      </c>
      <c r="AA401" s="10" t="str">
        <f>IF(LEFT(Z401,2)="At",'Messages d''erreur'!B$6,"")</f>
        <v xml:space="preserve">Attention CE pas dans Mapping </v>
      </c>
    </row>
    <row r="402" spans="1:27" ht="21" customHeight="1" x14ac:dyDescent="0.35">
      <c r="A402" s="11" t="s">
        <v>413</v>
      </c>
      <c r="B402" s="301" t="str">
        <f t="shared" si="8"/>
        <v>361-01</v>
      </c>
      <c r="C402" s="14" t="s">
        <v>414</v>
      </c>
      <c r="D402" s="113" t="s">
        <v>59</v>
      </c>
      <c r="E402" s="113" t="s">
        <v>60</v>
      </c>
      <c r="F402" s="310">
        <v>70110</v>
      </c>
      <c r="G402" s="283">
        <v>61</v>
      </c>
      <c r="H402" s="34">
        <f>IF(IFERROR(SEARCH("-",A402,1),0) &gt; 0, IFERROR(VLOOKUP(F402,'Liste CG'!A:A,1,FALSE),"ATTENTION CG Inexistant"),"")</f>
        <v>70110</v>
      </c>
      <c r="I402" s="12"/>
      <c r="J402" s="114"/>
      <c r="K402" s="115"/>
      <c r="L402" s="13"/>
      <c r="M402" s="13"/>
      <c r="N402" s="13"/>
      <c r="O402" s="13"/>
      <c r="U402" t="str">
        <f>IF(IFERROR(SEARCH("-",A402,1),0)&gt;0,IFERROR(VLOOKUP(B402,'CG-&gt; CE'!K:K,1,FALSE),"Attention voir onglet CG-&gt;CE"),"")</f>
        <v>361-01</v>
      </c>
      <c r="V402" t="str">
        <f>IF(LEFT(U402,1)="A",'Messages d''erreur'!B$4,"")</f>
        <v/>
      </c>
      <c r="W402">
        <f>IF(IFERROR(VALUE(F402),0)&gt;0,IF(IFERROR(SEARCH("-",A402,1),0)&gt;0,IFERROR(VLOOKUP(F402,'Liste CG'!A:A,1,FALSE),"Attention erreur pas de CG")),"")</f>
        <v>70110</v>
      </c>
      <c r="X402" t="str">
        <f>IF(LEFT(W402,1)="A",'Messages d''erreur'!B$5,"")</f>
        <v/>
      </c>
      <c r="Y402" t="e">
        <f>VLOOKUP(A402,'CEcpas-&gt;NvCode'!A:C,3,FALSE)</f>
        <v>#N/A</v>
      </c>
      <c r="Z402" t="str">
        <f>IF(IFERROR(SEARCH("-",A402,1),0) &gt; 0, IFERROR(VLOOKUP(A402,'mapping Commune'!A:I,9,FALSE),"ATTENTION mapping Inexistant"),"")</f>
        <v>ATTENTION mapping Inexistant</v>
      </c>
      <c r="AA402" s="10" t="str">
        <f>IF(LEFT(Z402,2)="At",'Messages d''erreur'!B$6,"")</f>
        <v xml:space="preserve">Attention CE pas dans Mapping </v>
      </c>
    </row>
    <row r="403" spans="1:27" ht="21" customHeight="1" x14ac:dyDescent="0.35">
      <c r="A403" s="139">
        <v>362</v>
      </c>
      <c r="B403" s="301" t="str">
        <f t="shared" si="8"/>
        <v>362362</v>
      </c>
      <c r="C403" s="26" t="s">
        <v>415</v>
      </c>
      <c r="D403" s="109" t="s">
        <v>5089</v>
      </c>
      <c r="H403" s="34" t="str">
        <f>IF(IFERROR(SEARCH("-",A403,1),0) &gt; 0, IFERROR(VLOOKUP(F403,'Liste CG'!A:A,1,FALSE),"ATTENTION CG Inexistant"),"")</f>
        <v/>
      </c>
      <c r="I403" s="112"/>
      <c r="U403" t="str">
        <f>IF(IFERROR(SEARCH("-",A403,1),0)&gt;0,IFERROR(VLOOKUP(B403,'CG-&gt; CE'!K:K,1,FALSE),"Attention voir onglet CG-&gt;CE"),"")</f>
        <v/>
      </c>
      <c r="V403" t="str">
        <f>IF(LEFT(U403,1)="A",'Messages d''erreur'!B$4,"")</f>
        <v/>
      </c>
      <c r="W403" t="str">
        <f>IF(IFERROR(VALUE(F403),0)&gt;0,IF(IFERROR(SEARCH("-",A403,1),0)&gt;0,IFERROR(VLOOKUP(F403,'Liste CG'!A:A,1,FALSE),"Attention erreur pas de CG")),"")</f>
        <v/>
      </c>
      <c r="X403" t="str">
        <f>IF(LEFT(W403,1)="A",'Messages d''erreur'!B$5,"")</f>
        <v/>
      </c>
      <c r="Y403" t="e">
        <f>VLOOKUP(A403,'CEcpas-&gt;NvCode'!A:C,3,FALSE)</f>
        <v>#N/A</v>
      </c>
      <c r="Z403" t="str">
        <f>IF(IFERROR(SEARCH("-",A403,1),0) &gt; 0, IFERROR(VLOOKUP(A403,'mapping Commune'!A:I,9,FALSE),"ATTENTION mapping Inexistant"),"")</f>
        <v/>
      </c>
      <c r="AA403" s="10" t="str">
        <f>IF(LEFT(Z403,2)="At",'Messages d''erreur'!B$6,"")</f>
        <v/>
      </c>
    </row>
    <row r="404" spans="1:27" ht="21" customHeight="1" x14ac:dyDescent="0.35">
      <c r="A404" s="138"/>
      <c r="B404" s="301" t="str">
        <f t="shared" si="8"/>
        <v/>
      </c>
      <c r="C404" s="25"/>
      <c r="D404" s="109" t="s">
        <v>5089</v>
      </c>
      <c r="H404" s="34" t="str">
        <f>IF(IFERROR(SEARCH("-",A404,1),0) &gt; 0, IFERROR(VLOOKUP(F404,'Liste CG'!A:A,1,FALSE),"ATTENTION CG Inexistant"),"")</f>
        <v/>
      </c>
      <c r="I404" s="112"/>
      <c r="U404" t="str">
        <f>IF(IFERROR(SEARCH("-",A404,1),0)&gt;0,IFERROR(VLOOKUP(B404,'CG-&gt; CE'!K:K,1,FALSE),"Attention voir onglet CG-&gt;CE"),"")</f>
        <v/>
      </c>
      <c r="V404" t="str">
        <f>IF(LEFT(U404,1)="A",'Messages d''erreur'!B$4,"")</f>
        <v/>
      </c>
      <c r="W404" t="str">
        <f>IF(IFERROR(VALUE(F404),0)&gt;0,IF(IFERROR(SEARCH("-",A404,1),0)&gt;0,IFERROR(VLOOKUP(F404,'Liste CG'!A:A,1,FALSE),"Attention erreur pas de CG")),"")</f>
        <v/>
      </c>
      <c r="X404" t="str">
        <f>IF(LEFT(W404,1)="A",'Messages d''erreur'!B$5,"")</f>
        <v/>
      </c>
      <c r="Y404" t="e">
        <f>VLOOKUP(A404,'CEcpas-&gt;NvCode'!A:C,3,FALSE)</f>
        <v>#N/A</v>
      </c>
      <c r="Z404" t="str">
        <f>IF(IFERROR(SEARCH("-",A404,1),0) &gt; 0, IFERROR(VLOOKUP(A404,'mapping Commune'!A:I,9,FALSE),"ATTENTION mapping Inexistant"),"")</f>
        <v/>
      </c>
      <c r="AA404" s="10" t="str">
        <f>IF(LEFT(Z404,2)="At",'Messages d''erreur'!B$6,"")</f>
        <v/>
      </c>
    </row>
    <row r="405" spans="1:27" ht="21" customHeight="1" x14ac:dyDescent="0.35">
      <c r="A405" s="31" t="s">
        <v>52</v>
      </c>
      <c r="B405" s="301" t="str">
        <f t="shared" si="8"/>
        <v>Codode</v>
      </c>
      <c r="C405" s="27" t="s">
        <v>53</v>
      </c>
      <c r="D405" s="32" t="s">
        <v>54</v>
      </c>
      <c r="E405" s="32" t="s">
        <v>55</v>
      </c>
      <c r="F405" s="280" t="s">
        <v>56</v>
      </c>
      <c r="G405" s="280" t="s">
        <v>57</v>
      </c>
      <c r="H405" s="34" t="str">
        <f>IF(IFERROR(SEARCH("-",A405,1),0) &gt; 0, IFERROR(VLOOKUP(F405,'Liste CG'!A:A,1,FALSE),"ATTENTION CG Inexistant"),"")</f>
        <v/>
      </c>
      <c r="I405" s="112"/>
      <c r="U405" t="str">
        <f>IF(IFERROR(SEARCH("-",A405,1),0)&gt;0,IFERROR(VLOOKUP(B405,'CG-&gt; CE'!K:K,1,FALSE),"Attention voir onglet CG-&gt;CE"),"")</f>
        <v/>
      </c>
      <c r="V405" t="str">
        <f>IF(LEFT(U405,1)="A",'Messages d''erreur'!B$4,"")</f>
        <v/>
      </c>
      <c r="W405" t="str">
        <f>IF(IFERROR(VALUE(F405),0)&gt;0,IF(IFERROR(SEARCH("-",A405,1),0)&gt;0,IFERROR(VLOOKUP(F405,'Liste CG'!A:A,1,FALSE),"Attention erreur pas de CG")),"")</f>
        <v/>
      </c>
      <c r="X405" t="str">
        <f>IF(LEFT(W405,1)="A",'Messages d''erreur'!B$5,"")</f>
        <v/>
      </c>
      <c r="Y405" t="e">
        <f>VLOOKUP(A405,'CEcpas-&gt;NvCode'!A:C,3,FALSE)</f>
        <v>#N/A</v>
      </c>
      <c r="Z405" t="str">
        <f>IF(IFERROR(SEARCH("-",A405,1),0) &gt; 0, IFERROR(VLOOKUP(A405,'mapping Commune'!A:I,9,FALSE),"ATTENTION mapping Inexistant"),"")</f>
        <v/>
      </c>
      <c r="AA405" s="10" t="str">
        <f>IF(LEFT(Z405,2)="At",'Messages d''erreur'!B$6,"")</f>
        <v/>
      </c>
    </row>
    <row r="406" spans="1:27" ht="21" customHeight="1" x14ac:dyDescent="0.35">
      <c r="A406" s="136" t="s">
        <v>416</v>
      </c>
      <c r="B406" s="301" t="str">
        <f t="shared" si="8"/>
        <v>362-01</v>
      </c>
      <c r="C406" s="148" t="s">
        <v>417</v>
      </c>
      <c r="D406" s="110" t="s">
        <v>59</v>
      </c>
      <c r="E406" s="110" t="s">
        <v>60</v>
      </c>
      <c r="F406" s="309">
        <v>70120</v>
      </c>
      <c r="G406" s="281">
        <v>61</v>
      </c>
      <c r="H406" s="34">
        <f>IF(IFERROR(SEARCH("-",A406,1),0) &gt; 0, IFERROR(VLOOKUP(F406,'Liste CG'!A:A,1,FALSE),"ATTENTION CG Inexistant"),"")</f>
        <v>70120</v>
      </c>
      <c r="I406" s="112"/>
      <c r="U406" t="str">
        <f>IF(IFERROR(SEARCH("-",A406,1),0)&gt;0,IFERROR(VLOOKUP(B406,'CG-&gt; CE'!K:K,1,FALSE),"Attention voir onglet CG-&gt;CE"),"")</f>
        <v>362-01</v>
      </c>
      <c r="V406" t="str">
        <f>IF(LEFT(U406,1)="A",'Messages d''erreur'!B$4,"")</f>
        <v/>
      </c>
      <c r="W406">
        <f>IF(IFERROR(VALUE(F406),0)&gt;0,IF(IFERROR(SEARCH("-",A406,1),0)&gt;0,IFERROR(VLOOKUP(F406,'Liste CG'!A:A,1,FALSE),"Attention erreur pas de CG")),"")</f>
        <v>70120</v>
      </c>
      <c r="X406" t="str">
        <f>IF(LEFT(W406,1)="A",'Messages d''erreur'!B$5,"")</f>
        <v/>
      </c>
      <c r="Y406">
        <f>VLOOKUP(A406,'CEcpas-&gt;NvCode'!A:C,3,FALSE)</f>
        <v>0</v>
      </c>
      <c r="Z406" t="str">
        <f>IF(IFERROR(SEARCH("-",A406,1),0) &gt; 0, IFERROR(VLOOKUP(A406,'mapping Commune'!A:I,9,FALSE),"ATTENTION mapping Inexistant"),"")</f>
        <v>362-01</v>
      </c>
      <c r="AA406" s="10" t="str">
        <f>IF(LEFT(Z406,2)="At",'Messages d''erreur'!B$6,"")</f>
        <v/>
      </c>
    </row>
    <row r="407" spans="1:27" ht="21" customHeight="1" x14ac:dyDescent="0.35">
      <c r="A407" s="11" t="s">
        <v>418</v>
      </c>
      <c r="B407" s="301" t="str">
        <f t="shared" si="8"/>
        <v>362-01</v>
      </c>
      <c r="C407" s="11" t="s">
        <v>419</v>
      </c>
      <c r="D407" s="113" t="s">
        <v>59</v>
      </c>
      <c r="E407" s="113" t="s">
        <v>60</v>
      </c>
      <c r="F407" s="305">
        <v>70120</v>
      </c>
      <c r="G407" s="282">
        <v>61</v>
      </c>
      <c r="H407" s="34">
        <f>IF(IFERROR(SEARCH("-",A407,1),0) &gt; 0, IFERROR(VLOOKUP(F407,'Liste CG'!A:A,1,FALSE),"ATTENTION CG Inexistant"),"")</f>
        <v>70120</v>
      </c>
      <c r="I407" s="12"/>
      <c r="J407" s="114"/>
      <c r="K407" s="115"/>
      <c r="L407" s="13"/>
      <c r="M407" s="13"/>
      <c r="N407" s="13"/>
      <c r="O407" s="13"/>
      <c r="U407" t="str">
        <f>IF(IFERROR(SEARCH("-",A407,1),0)&gt;0,IFERROR(VLOOKUP(B407,'CG-&gt; CE'!K:K,1,FALSE),"Attention voir onglet CG-&gt;CE"),"")</f>
        <v>362-01</v>
      </c>
      <c r="V407" t="str">
        <f>IF(LEFT(U407,1)="A",'Messages d''erreur'!B$4,"")</f>
        <v/>
      </c>
      <c r="W407">
        <f>IF(IFERROR(VALUE(F407),0)&gt;0,IF(IFERROR(SEARCH("-",A407,1),0)&gt;0,IFERROR(VLOOKUP(F407,'Liste CG'!A:A,1,FALSE),"Attention erreur pas de CG")),"")</f>
        <v>70120</v>
      </c>
      <c r="X407" t="str">
        <f>IF(LEFT(W407,1)="A",'Messages d''erreur'!B$5,"")</f>
        <v/>
      </c>
      <c r="Y407" t="e">
        <f>VLOOKUP(A407,'CEcpas-&gt;NvCode'!A:C,3,FALSE)</f>
        <v>#N/A</v>
      </c>
      <c r="Z407" t="str">
        <f>IF(IFERROR(SEARCH("-",A407,1),0) &gt; 0, IFERROR(VLOOKUP(A407,'mapping Commune'!A:I,9,FALSE),"ATTENTION mapping Inexistant"),"")</f>
        <v>ATTENTION mapping Inexistant</v>
      </c>
      <c r="AA407" s="10" t="str">
        <f>IF(LEFT(Z407,2)="At",'Messages d''erreur'!B$6,"")</f>
        <v xml:space="preserve">Attention CE pas dans Mapping </v>
      </c>
    </row>
    <row r="408" spans="1:27" ht="21" customHeight="1" x14ac:dyDescent="0.35">
      <c r="A408" s="11" t="s">
        <v>420</v>
      </c>
      <c r="B408" s="301" t="str">
        <f t="shared" si="8"/>
        <v>362-01</v>
      </c>
      <c r="C408" s="11" t="s">
        <v>421</v>
      </c>
      <c r="D408" s="113" t="s">
        <v>59</v>
      </c>
      <c r="E408" s="113" t="s">
        <v>60</v>
      </c>
      <c r="F408" s="305">
        <v>70120</v>
      </c>
      <c r="G408" s="282">
        <v>61</v>
      </c>
      <c r="H408" s="34">
        <f>IF(IFERROR(SEARCH("-",A408,1),0) &gt; 0, IFERROR(VLOOKUP(F408,'Liste CG'!A:A,1,FALSE),"ATTENTION CG Inexistant"),"")</f>
        <v>70120</v>
      </c>
      <c r="I408" s="12"/>
      <c r="J408" s="114"/>
      <c r="K408" s="115"/>
      <c r="L408" s="13"/>
      <c r="M408" s="13"/>
      <c r="N408" s="13"/>
      <c r="O408" s="13"/>
      <c r="U408" t="str">
        <f>IF(IFERROR(SEARCH("-",A408,1),0)&gt;0,IFERROR(VLOOKUP(B408,'CG-&gt; CE'!K:K,1,FALSE),"Attention voir onglet CG-&gt;CE"),"")</f>
        <v>362-01</v>
      </c>
      <c r="V408" t="str">
        <f>IF(LEFT(U408,1)="A",'Messages d''erreur'!B$4,"")</f>
        <v/>
      </c>
      <c r="W408">
        <f>IF(IFERROR(VALUE(F408),0)&gt;0,IF(IFERROR(SEARCH("-",A408,1),0)&gt;0,IFERROR(VLOOKUP(F408,'Liste CG'!A:A,1,FALSE),"Attention erreur pas de CG")),"")</f>
        <v>70120</v>
      </c>
      <c r="X408" t="str">
        <f>IF(LEFT(W408,1)="A",'Messages d''erreur'!B$5,"")</f>
        <v/>
      </c>
      <c r="Y408" t="e">
        <f>VLOOKUP(A408,'CEcpas-&gt;NvCode'!A:C,3,FALSE)</f>
        <v>#N/A</v>
      </c>
      <c r="Z408" t="str">
        <f>IF(IFERROR(SEARCH("-",A408,1),0) &gt; 0, IFERROR(VLOOKUP(A408,'mapping Commune'!A:I,9,FALSE),"ATTENTION mapping Inexistant"),"")</f>
        <v>ATTENTION mapping Inexistant</v>
      </c>
      <c r="AA408" s="10" t="str">
        <f>IF(LEFT(Z408,2)="At",'Messages d''erreur'!B$6,"")</f>
        <v xml:space="preserve">Attention CE pas dans Mapping </v>
      </c>
    </row>
    <row r="409" spans="1:27" ht="21" customHeight="1" x14ac:dyDescent="0.35">
      <c r="A409" s="11" t="s">
        <v>422</v>
      </c>
      <c r="B409" s="301" t="str">
        <f t="shared" si="8"/>
        <v>362-01</v>
      </c>
      <c r="C409" s="11" t="s">
        <v>423</v>
      </c>
      <c r="D409" s="113" t="s">
        <v>59</v>
      </c>
      <c r="E409" s="113" t="s">
        <v>60</v>
      </c>
      <c r="F409" s="305">
        <v>70120</v>
      </c>
      <c r="G409" s="281">
        <v>61</v>
      </c>
      <c r="H409" s="34">
        <f>IF(IFERROR(SEARCH("-",A409,1),0) &gt; 0, IFERROR(VLOOKUP(F409,'Liste CG'!A:A,1,FALSE),"ATTENTION CG Inexistant"),"")</f>
        <v>70120</v>
      </c>
      <c r="I409" s="12"/>
      <c r="J409" s="114"/>
      <c r="K409" s="115"/>
      <c r="L409" s="13"/>
      <c r="M409" s="13"/>
      <c r="N409" s="13"/>
      <c r="O409" s="13"/>
      <c r="U409" t="str">
        <f>IF(IFERROR(SEARCH("-",A409,1),0)&gt;0,IFERROR(VLOOKUP(B409,'CG-&gt; CE'!K:K,1,FALSE),"Attention voir onglet CG-&gt;CE"),"")</f>
        <v>362-01</v>
      </c>
      <c r="V409" t="str">
        <f>IF(LEFT(U409,1)="A",'Messages d''erreur'!B$4,"")</f>
        <v/>
      </c>
      <c r="W409">
        <f>IF(IFERROR(VALUE(F409),0)&gt;0,IF(IFERROR(SEARCH("-",A409,1),0)&gt;0,IFERROR(VLOOKUP(F409,'Liste CG'!A:A,1,FALSE),"Attention erreur pas de CG")),"")</f>
        <v>70120</v>
      </c>
      <c r="X409" t="str">
        <f>IF(LEFT(W409,1)="A",'Messages d''erreur'!B$5,"")</f>
        <v/>
      </c>
      <c r="Y409" t="e">
        <f>VLOOKUP(A409,'CEcpas-&gt;NvCode'!A:C,3,FALSE)</f>
        <v>#N/A</v>
      </c>
      <c r="Z409" t="str">
        <f>IF(IFERROR(SEARCH("-",A409,1),0) &gt; 0, IFERROR(VLOOKUP(A409,'mapping Commune'!A:I,9,FALSE),"ATTENTION mapping Inexistant"),"")</f>
        <v>ATTENTION mapping Inexistant</v>
      </c>
      <c r="AA409" s="10" t="str">
        <f>IF(LEFT(Z409,2)="At",'Messages d''erreur'!B$6,"")</f>
        <v xml:space="preserve">Attention CE pas dans Mapping </v>
      </c>
    </row>
    <row r="410" spans="1:27" ht="21" customHeight="1" x14ac:dyDescent="0.35">
      <c r="A410" s="11" t="s">
        <v>424</v>
      </c>
      <c r="B410" s="301" t="str">
        <f t="shared" si="8"/>
        <v>362-01</v>
      </c>
      <c r="C410" s="11" t="s">
        <v>425</v>
      </c>
      <c r="D410" s="113" t="s">
        <v>59</v>
      </c>
      <c r="E410" s="113" t="s">
        <v>60</v>
      </c>
      <c r="F410" s="305">
        <v>70120</v>
      </c>
      <c r="G410" s="282">
        <v>61</v>
      </c>
      <c r="H410" s="34">
        <f>IF(IFERROR(SEARCH("-",A410,1),0) &gt; 0, IFERROR(VLOOKUP(F410,'Liste CG'!A:A,1,FALSE),"ATTENTION CG Inexistant"),"")</f>
        <v>70120</v>
      </c>
      <c r="I410" s="12"/>
      <c r="J410" s="114"/>
      <c r="K410" s="115"/>
      <c r="L410" s="13"/>
      <c r="M410" s="13"/>
      <c r="N410" s="13"/>
      <c r="O410" s="13"/>
      <c r="U410" t="str">
        <f>IF(IFERROR(SEARCH("-",A410,1),0)&gt;0,IFERROR(VLOOKUP(B410,'CG-&gt; CE'!K:K,1,FALSE),"Attention voir onglet CG-&gt;CE"),"")</f>
        <v>362-01</v>
      </c>
      <c r="V410" t="str">
        <f>IF(LEFT(U410,1)="A",'Messages d''erreur'!B$4,"")</f>
        <v/>
      </c>
      <c r="W410">
        <f>IF(IFERROR(VALUE(F410),0)&gt;0,IF(IFERROR(SEARCH("-",A410,1),0)&gt;0,IFERROR(VLOOKUP(F410,'Liste CG'!A:A,1,FALSE),"Attention erreur pas de CG")),"")</f>
        <v>70120</v>
      </c>
      <c r="X410" t="str">
        <f>IF(LEFT(W410,1)="A",'Messages d''erreur'!B$5,"")</f>
        <v/>
      </c>
      <c r="Y410" t="e">
        <f>VLOOKUP(A410,'CEcpas-&gt;NvCode'!A:C,3,FALSE)</f>
        <v>#N/A</v>
      </c>
      <c r="Z410" t="str">
        <f>IF(IFERROR(SEARCH("-",A410,1),0) &gt; 0, IFERROR(VLOOKUP(A410,'mapping Commune'!A:I,9,FALSE),"ATTENTION mapping Inexistant"),"")</f>
        <v>ATTENTION mapping Inexistant</v>
      </c>
      <c r="AA410" s="10" t="str">
        <f>IF(LEFT(Z410,2)="At",'Messages d''erreur'!B$6,"")</f>
        <v xml:space="preserve">Attention CE pas dans Mapping </v>
      </c>
    </row>
    <row r="411" spans="1:27" ht="21" customHeight="1" x14ac:dyDescent="0.35">
      <c r="A411" s="11" t="s">
        <v>426</v>
      </c>
      <c r="B411" s="301" t="str">
        <f t="shared" si="8"/>
        <v>362-01</v>
      </c>
      <c r="C411" s="11" t="s">
        <v>427</v>
      </c>
      <c r="D411" s="113" t="s">
        <v>59</v>
      </c>
      <c r="E411" s="113" t="s">
        <v>60</v>
      </c>
      <c r="F411" s="305">
        <v>70120</v>
      </c>
      <c r="G411" s="282">
        <v>61</v>
      </c>
      <c r="H411" s="34">
        <f>IF(IFERROR(SEARCH("-",A411,1),0) &gt; 0, IFERROR(VLOOKUP(F411,'Liste CG'!A:A,1,FALSE),"ATTENTION CG Inexistant"),"")</f>
        <v>70120</v>
      </c>
      <c r="I411" s="12"/>
      <c r="J411" s="114"/>
      <c r="K411" s="115"/>
      <c r="L411" s="13"/>
      <c r="M411" s="13"/>
      <c r="N411" s="13"/>
      <c r="O411" s="13"/>
      <c r="U411" t="str">
        <f>IF(IFERROR(SEARCH("-",A411,1),0)&gt;0,IFERROR(VLOOKUP(B411,'CG-&gt; CE'!K:K,1,FALSE),"Attention voir onglet CG-&gt;CE"),"")</f>
        <v>362-01</v>
      </c>
      <c r="V411" t="str">
        <f>IF(LEFT(U411,1)="A",'Messages d''erreur'!B$4,"")</f>
        <v/>
      </c>
      <c r="W411">
        <f>IF(IFERROR(VALUE(F411),0)&gt;0,IF(IFERROR(SEARCH("-",A411,1),0)&gt;0,IFERROR(VLOOKUP(F411,'Liste CG'!A:A,1,FALSE),"Attention erreur pas de CG")),"")</f>
        <v>70120</v>
      </c>
      <c r="X411" t="str">
        <f>IF(LEFT(W411,1)="A",'Messages d''erreur'!B$5,"")</f>
        <v/>
      </c>
      <c r="Y411" t="e">
        <f>VLOOKUP(A411,'CEcpas-&gt;NvCode'!A:C,3,FALSE)</f>
        <v>#N/A</v>
      </c>
      <c r="Z411" t="str">
        <f>IF(IFERROR(SEARCH("-",A411,1),0) &gt; 0, IFERROR(VLOOKUP(A411,'mapping Commune'!A:I,9,FALSE),"ATTENTION mapping Inexistant"),"")</f>
        <v>ATTENTION mapping Inexistant</v>
      </c>
      <c r="AA411" s="10" t="str">
        <f>IF(LEFT(Z411,2)="At",'Messages d''erreur'!B$6,"")</f>
        <v xml:space="preserve">Attention CE pas dans Mapping </v>
      </c>
    </row>
    <row r="412" spans="1:27" ht="21" customHeight="1" x14ac:dyDescent="0.35">
      <c r="A412" s="11" t="s">
        <v>428</v>
      </c>
      <c r="B412" s="301" t="str">
        <f t="shared" si="8"/>
        <v>362-01</v>
      </c>
      <c r="C412" s="11" t="s">
        <v>429</v>
      </c>
      <c r="D412" s="113" t="s">
        <v>59</v>
      </c>
      <c r="E412" s="113" t="s">
        <v>60</v>
      </c>
      <c r="F412" s="305">
        <v>70120</v>
      </c>
      <c r="G412" s="281">
        <v>61</v>
      </c>
      <c r="H412" s="34">
        <f>IF(IFERROR(SEARCH("-",A412,1),0) &gt; 0, IFERROR(VLOOKUP(F412,'Liste CG'!A:A,1,FALSE),"ATTENTION CG Inexistant"),"")</f>
        <v>70120</v>
      </c>
      <c r="I412" s="12"/>
      <c r="J412" s="114"/>
      <c r="K412" s="115"/>
      <c r="L412" s="13"/>
      <c r="M412" s="13"/>
      <c r="N412" s="13"/>
      <c r="O412" s="13"/>
      <c r="U412" t="str">
        <f>IF(IFERROR(SEARCH("-",A412,1),0)&gt;0,IFERROR(VLOOKUP(B412,'CG-&gt; CE'!K:K,1,FALSE),"Attention voir onglet CG-&gt;CE"),"")</f>
        <v>362-01</v>
      </c>
      <c r="V412" t="str">
        <f>IF(LEFT(U412,1)="A",'Messages d''erreur'!B$4,"")</f>
        <v/>
      </c>
      <c r="W412">
        <f>IF(IFERROR(VALUE(F412),0)&gt;0,IF(IFERROR(SEARCH("-",A412,1),0)&gt;0,IFERROR(VLOOKUP(F412,'Liste CG'!A:A,1,FALSE),"Attention erreur pas de CG")),"")</f>
        <v>70120</v>
      </c>
      <c r="X412" t="str">
        <f>IF(LEFT(W412,1)="A",'Messages d''erreur'!B$5,"")</f>
        <v/>
      </c>
      <c r="Y412" t="e">
        <f>VLOOKUP(A412,'CEcpas-&gt;NvCode'!A:C,3,FALSE)</f>
        <v>#N/A</v>
      </c>
      <c r="Z412" t="str">
        <f>IF(IFERROR(SEARCH("-",A412,1),0) &gt; 0, IFERROR(VLOOKUP(A412,'mapping Commune'!A:I,9,FALSE),"ATTENTION mapping Inexistant"),"")</f>
        <v>ATTENTION mapping Inexistant</v>
      </c>
      <c r="AA412" s="10" t="str">
        <f>IF(LEFT(Z412,2)="At",'Messages d''erreur'!B$6,"")</f>
        <v xml:space="preserve">Attention CE pas dans Mapping </v>
      </c>
    </row>
    <row r="413" spans="1:27" ht="21" customHeight="1" x14ac:dyDescent="0.35">
      <c r="A413" s="139">
        <v>363</v>
      </c>
      <c r="B413" s="301" t="str">
        <f t="shared" si="8"/>
        <v>363363</v>
      </c>
      <c r="C413" s="26" t="s">
        <v>430</v>
      </c>
      <c r="D413" s="109" t="s">
        <v>5089</v>
      </c>
      <c r="H413" s="34" t="str">
        <f>IF(IFERROR(SEARCH("-",A413,1),0) &gt; 0, IFERROR(VLOOKUP(F413,'Liste CG'!A:A,1,FALSE),"ATTENTION CG Inexistant"),"")</f>
        <v/>
      </c>
      <c r="I413" s="112"/>
      <c r="U413" t="str">
        <f>IF(IFERROR(SEARCH("-",A413,1),0)&gt;0,IFERROR(VLOOKUP(B413,'CG-&gt; CE'!K:K,1,FALSE),"Attention voir onglet CG-&gt;CE"),"")</f>
        <v/>
      </c>
      <c r="V413" t="str">
        <f>IF(LEFT(U413,1)="A",'Messages d''erreur'!B$4,"")</f>
        <v/>
      </c>
      <c r="W413" t="str">
        <f>IF(IFERROR(VALUE(F413),0)&gt;0,IF(IFERROR(SEARCH("-",A413,1),0)&gt;0,IFERROR(VLOOKUP(F413,'Liste CG'!A:A,1,FALSE),"Attention erreur pas de CG")),"")</f>
        <v/>
      </c>
      <c r="X413" t="str">
        <f>IF(LEFT(W413,1)="A",'Messages d''erreur'!B$5,"")</f>
        <v/>
      </c>
      <c r="Y413" t="e">
        <f>VLOOKUP(A413,'CEcpas-&gt;NvCode'!A:C,3,FALSE)</f>
        <v>#N/A</v>
      </c>
      <c r="Z413" t="str">
        <f>IF(IFERROR(SEARCH("-",A413,1),0) &gt; 0, IFERROR(VLOOKUP(A413,'mapping Commune'!A:I,9,FALSE),"ATTENTION mapping Inexistant"),"")</f>
        <v/>
      </c>
      <c r="AA413" s="10" t="str">
        <f>IF(LEFT(Z413,2)="At",'Messages d''erreur'!B$6,"")</f>
        <v/>
      </c>
    </row>
    <row r="414" spans="1:27" ht="21" customHeight="1" x14ac:dyDescent="0.35">
      <c r="A414" s="138"/>
      <c r="B414" s="301" t="str">
        <f t="shared" si="8"/>
        <v/>
      </c>
      <c r="C414" s="25"/>
      <c r="D414" s="109" t="s">
        <v>5089</v>
      </c>
      <c r="H414" s="34" t="str">
        <f>IF(IFERROR(SEARCH("-",A414,1),0) &gt; 0, IFERROR(VLOOKUP(F414,'Liste CG'!A:A,1,FALSE),"ATTENTION CG Inexistant"),"")</f>
        <v/>
      </c>
      <c r="I414" s="112"/>
      <c r="U414" t="str">
        <f>IF(IFERROR(SEARCH("-",A414,1),0)&gt;0,IFERROR(VLOOKUP(B414,'CG-&gt; CE'!K:K,1,FALSE),"Attention voir onglet CG-&gt;CE"),"")</f>
        <v/>
      </c>
      <c r="V414" t="str">
        <f>IF(LEFT(U414,1)="A",'Messages d''erreur'!B$4,"")</f>
        <v/>
      </c>
      <c r="W414" t="str">
        <f>IF(IFERROR(VALUE(F414),0)&gt;0,IF(IFERROR(SEARCH("-",A414,1),0)&gt;0,IFERROR(VLOOKUP(F414,'Liste CG'!A:A,1,FALSE),"Attention erreur pas de CG")),"")</f>
        <v/>
      </c>
      <c r="X414" t="str">
        <f>IF(LEFT(W414,1)="A",'Messages d''erreur'!B$5,"")</f>
        <v/>
      </c>
      <c r="Y414" t="e">
        <f>VLOOKUP(A414,'CEcpas-&gt;NvCode'!A:C,3,FALSE)</f>
        <v>#N/A</v>
      </c>
      <c r="Z414" t="str">
        <f>IF(IFERROR(SEARCH("-",A414,1),0) &gt; 0, IFERROR(VLOOKUP(A414,'mapping Commune'!A:I,9,FALSE),"ATTENTION mapping Inexistant"),"")</f>
        <v/>
      </c>
      <c r="AA414" s="10" t="str">
        <f>IF(LEFT(Z414,2)="At",'Messages d''erreur'!B$6,"")</f>
        <v/>
      </c>
    </row>
    <row r="415" spans="1:27" ht="21" customHeight="1" x14ac:dyDescent="0.35">
      <c r="A415" s="31" t="s">
        <v>52</v>
      </c>
      <c r="B415" s="301" t="str">
        <f t="shared" si="8"/>
        <v>Codode</v>
      </c>
      <c r="C415" s="27" t="s">
        <v>53</v>
      </c>
      <c r="D415" s="32" t="s">
        <v>54</v>
      </c>
      <c r="E415" s="32" t="s">
        <v>55</v>
      </c>
      <c r="F415" s="280" t="s">
        <v>56</v>
      </c>
      <c r="G415" s="278" t="s">
        <v>57</v>
      </c>
      <c r="H415" s="34" t="str">
        <f>IF(IFERROR(SEARCH("-",A415,1),0) &gt; 0, IFERROR(VLOOKUP(F415,'Liste CG'!A:A,1,FALSE),"ATTENTION CG Inexistant"),"")</f>
        <v/>
      </c>
      <c r="U415" t="str">
        <f>IF(IFERROR(SEARCH("-",A415,1),0)&gt;0,IFERROR(VLOOKUP(B415,'CG-&gt; CE'!K:K,1,FALSE),"Attention voir onglet CG-&gt;CE"),"")</f>
        <v/>
      </c>
      <c r="V415" t="str">
        <f>IF(LEFT(U415,1)="A",'Messages d''erreur'!B$4,"")</f>
        <v/>
      </c>
      <c r="W415" t="str">
        <f>IF(IFERROR(VALUE(F415),0)&gt;0,IF(IFERROR(SEARCH("-",A415,1),0)&gt;0,IFERROR(VLOOKUP(F415,'Liste CG'!A:A,1,FALSE),"Attention erreur pas de CG")),"")</f>
        <v/>
      </c>
      <c r="X415" t="str">
        <f>IF(LEFT(W415,1)="A",'Messages d''erreur'!B$5,"")</f>
        <v/>
      </c>
      <c r="Y415" t="e">
        <f>VLOOKUP(A415,'CEcpas-&gt;NvCode'!A:C,3,FALSE)</f>
        <v>#N/A</v>
      </c>
      <c r="Z415" t="str">
        <f>IF(IFERROR(SEARCH("-",A415,1),0) &gt; 0, IFERROR(VLOOKUP(A415,'mapping Commune'!A:I,9,FALSE),"ATTENTION mapping Inexistant"),"")</f>
        <v/>
      </c>
      <c r="AA415" s="10" t="str">
        <f>IF(LEFT(Z415,2)="At",'Messages d''erreur'!B$6,"")</f>
        <v/>
      </c>
    </row>
    <row r="416" spans="1:27" ht="21" customHeight="1" x14ac:dyDescent="0.35">
      <c r="A416" s="149" t="s">
        <v>431</v>
      </c>
      <c r="B416" s="301" t="str">
        <f t="shared" si="8"/>
        <v>363-01</v>
      </c>
      <c r="C416" s="316" t="s">
        <v>432</v>
      </c>
      <c r="D416" s="150" t="s">
        <v>59</v>
      </c>
      <c r="E416" s="150" t="s">
        <v>60</v>
      </c>
      <c r="F416" s="305">
        <v>70130</v>
      </c>
      <c r="G416" s="284">
        <v>61</v>
      </c>
      <c r="H416" s="34">
        <f>IF(IFERROR(SEARCH("-",A416,1),0) &gt; 0, IFERROR(VLOOKUP(F416,'Liste CG'!A:A,1,FALSE),"ATTENTION CG Inexistant"),"")</f>
        <v>70130</v>
      </c>
      <c r="I416" s="34" t="s">
        <v>433</v>
      </c>
      <c r="J416" s="34" t="s">
        <v>384</v>
      </c>
      <c r="U416" t="str">
        <f>IF(IFERROR(SEARCH("-",A416,1),0)&gt;0,IFERROR(VLOOKUP(B416,'CG-&gt; CE'!K:K,1,FALSE),"Attention voir onglet CG-&gt;CE"),"")</f>
        <v>363-01</v>
      </c>
      <c r="V416" t="str">
        <f>IF(LEFT(U416,1)="A",'Messages d''erreur'!B$4,"")</f>
        <v/>
      </c>
      <c r="W416">
        <f>IF(IFERROR(VALUE(F416),0)&gt;0,IF(IFERROR(SEARCH("-",A416,1),0)&gt;0,IFERROR(VLOOKUP(F416,'Liste CG'!A:A,1,FALSE),"Attention erreur pas de CG")),"")</f>
        <v>70130</v>
      </c>
      <c r="X416" t="str">
        <f>IF(LEFT(W416,1)="A",'Messages d''erreur'!B$5,"")</f>
        <v/>
      </c>
      <c r="Y416" t="e">
        <f>VLOOKUP(A416,'CEcpas-&gt;NvCode'!A:C,3,FALSE)</f>
        <v>#N/A</v>
      </c>
      <c r="Z416" t="str">
        <f>IF(IFERROR(SEARCH("-",A416,1),0) &gt; 0, IFERROR(VLOOKUP(A416,'mapping Commune'!A:I,9,FALSE),"ATTENTION mapping Inexistant"),"")</f>
        <v>ATTENTION mapping Inexistant</v>
      </c>
      <c r="AA416" s="10" t="str">
        <f>IF(LEFT(Z416,2)="At",'Messages d''erreur'!B$6,"")</f>
        <v xml:space="preserve">Attention CE pas dans Mapping </v>
      </c>
    </row>
    <row r="417" spans="1:27" ht="21" customHeight="1" x14ac:dyDescent="0.35">
      <c r="A417" s="11" t="s">
        <v>434</v>
      </c>
      <c r="B417" s="301" t="str">
        <f t="shared" si="8"/>
        <v>363-01</v>
      </c>
      <c r="C417" s="14" t="s">
        <v>435</v>
      </c>
      <c r="D417" s="113" t="s">
        <v>59</v>
      </c>
      <c r="E417" s="113" t="s">
        <v>60</v>
      </c>
      <c r="F417" s="305">
        <v>70130</v>
      </c>
      <c r="G417" s="282">
        <v>61</v>
      </c>
      <c r="H417" s="34">
        <f>IF(IFERROR(SEARCH("-",A417,1),0) &gt; 0, IFERROR(VLOOKUP(F417,'Liste CG'!A:A,1,FALSE),"ATTENTION CG Inexistant"),"")</f>
        <v>70130</v>
      </c>
      <c r="I417" s="34"/>
      <c r="J417" s="34"/>
      <c r="U417" t="str">
        <f>IF(IFERROR(SEARCH("-",A417,1),0)&gt;0,IFERROR(VLOOKUP(B417,'CG-&gt; CE'!K:K,1,FALSE),"Attention voir onglet CG-&gt;CE"),"")</f>
        <v>363-01</v>
      </c>
      <c r="V417" t="str">
        <f>IF(LEFT(U417,1)="A",'Messages d''erreur'!B$4,"")</f>
        <v/>
      </c>
      <c r="W417">
        <f>IF(IFERROR(VALUE(F417),0)&gt;0,IF(IFERROR(SEARCH("-",A417,1),0)&gt;0,IFERROR(VLOOKUP(F417,'Liste CG'!A:A,1,FALSE),"Attention erreur pas de CG")),"")</f>
        <v>70130</v>
      </c>
      <c r="X417" t="str">
        <f>IF(LEFT(W417,1)="A",'Messages d''erreur'!B$5,"")</f>
        <v/>
      </c>
      <c r="Y417" t="e">
        <f>VLOOKUP(A417,'CEcpas-&gt;NvCode'!A:C,3,FALSE)</f>
        <v>#N/A</v>
      </c>
      <c r="Z417" t="str">
        <f>IF(IFERROR(SEARCH("-",A417,1),0) &gt; 0, IFERROR(VLOOKUP(A417,'mapping Commune'!A:I,9,FALSE),"ATTENTION mapping Inexistant"),"")</f>
        <v>ATTENTION mapping Inexistant</v>
      </c>
      <c r="AA417" s="10" t="str">
        <f>IF(LEFT(Z417,2)="At",'Messages d''erreur'!B$6,"")</f>
        <v xml:space="preserve">Attention CE pas dans Mapping </v>
      </c>
    </row>
    <row r="418" spans="1:27" ht="21" customHeight="1" x14ac:dyDescent="0.35">
      <c r="A418" s="11" t="s">
        <v>436</v>
      </c>
      <c r="B418" s="301" t="str">
        <f t="shared" si="8"/>
        <v>363-01</v>
      </c>
      <c r="C418" s="14" t="s">
        <v>437</v>
      </c>
      <c r="D418" s="113" t="s">
        <v>59</v>
      </c>
      <c r="E418" s="113" t="s">
        <v>60</v>
      </c>
      <c r="F418" s="305">
        <v>70130</v>
      </c>
      <c r="G418" s="281">
        <v>61</v>
      </c>
      <c r="H418" s="34">
        <f>IF(IFERROR(SEARCH("-",A418,1),0) &gt; 0, IFERROR(VLOOKUP(F418,'Liste CG'!A:A,1,FALSE),"ATTENTION CG Inexistant"),"")</f>
        <v>70130</v>
      </c>
      <c r="I418" s="34"/>
      <c r="J418" s="34"/>
      <c r="U418" t="str">
        <f>IF(IFERROR(SEARCH("-",A418,1),0)&gt;0,IFERROR(VLOOKUP(B418,'CG-&gt; CE'!K:K,1,FALSE),"Attention voir onglet CG-&gt;CE"),"")</f>
        <v>363-01</v>
      </c>
      <c r="V418" t="str">
        <f>IF(LEFT(U418,1)="A",'Messages d''erreur'!B$4,"")</f>
        <v/>
      </c>
      <c r="W418">
        <f>IF(IFERROR(VALUE(F418),0)&gt;0,IF(IFERROR(SEARCH("-",A418,1),0)&gt;0,IFERROR(VLOOKUP(F418,'Liste CG'!A:A,1,FALSE),"Attention erreur pas de CG")),"")</f>
        <v>70130</v>
      </c>
      <c r="X418" t="str">
        <f>IF(LEFT(W418,1)="A",'Messages d''erreur'!B$5,"")</f>
        <v/>
      </c>
      <c r="Y418" t="e">
        <f>VLOOKUP(A418,'CEcpas-&gt;NvCode'!A:C,3,FALSE)</f>
        <v>#N/A</v>
      </c>
      <c r="Z418" t="str">
        <f>IF(IFERROR(SEARCH("-",A418,1),0) &gt; 0, IFERROR(VLOOKUP(A418,'mapping Commune'!A:I,9,FALSE),"ATTENTION mapping Inexistant"),"")</f>
        <v>ATTENTION mapping Inexistant</v>
      </c>
      <c r="AA418" s="10" t="str">
        <f>IF(LEFT(Z418,2)="At",'Messages d''erreur'!B$6,"")</f>
        <v xml:space="preserve">Attention CE pas dans Mapping </v>
      </c>
    </row>
    <row r="419" spans="1:27" ht="21" customHeight="1" x14ac:dyDescent="0.35">
      <c r="A419" s="11" t="s">
        <v>438</v>
      </c>
      <c r="B419" s="301" t="str">
        <f t="shared" si="8"/>
        <v>363-01</v>
      </c>
      <c r="C419" s="14" t="s">
        <v>439</v>
      </c>
      <c r="D419" s="113" t="s">
        <v>59</v>
      </c>
      <c r="E419" s="113" t="s">
        <v>60</v>
      </c>
      <c r="F419" s="305">
        <v>70130</v>
      </c>
      <c r="G419" s="282">
        <v>61</v>
      </c>
      <c r="H419" s="34">
        <f>IF(IFERROR(SEARCH("-",A419,1),0) &gt; 0, IFERROR(VLOOKUP(F419,'Liste CG'!A:A,1,FALSE),"ATTENTION CG Inexistant"),"")</f>
        <v>70130</v>
      </c>
      <c r="I419" s="34"/>
      <c r="J419" s="34"/>
      <c r="U419" t="str">
        <f>IF(IFERROR(SEARCH("-",A419,1),0)&gt;0,IFERROR(VLOOKUP(B419,'CG-&gt; CE'!K:K,1,FALSE),"Attention voir onglet CG-&gt;CE"),"")</f>
        <v>363-01</v>
      </c>
      <c r="V419" t="str">
        <f>IF(LEFT(U419,1)="A",'Messages d''erreur'!B$4,"")</f>
        <v/>
      </c>
      <c r="W419">
        <f>IF(IFERROR(VALUE(F419),0)&gt;0,IF(IFERROR(SEARCH("-",A419,1),0)&gt;0,IFERROR(VLOOKUP(F419,'Liste CG'!A:A,1,FALSE),"Attention erreur pas de CG")),"")</f>
        <v>70130</v>
      </c>
      <c r="X419" t="str">
        <f>IF(LEFT(W419,1)="A",'Messages d''erreur'!B$5,"")</f>
        <v/>
      </c>
      <c r="Y419" t="e">
        <f>VLOOKUP(A419,'CEcpas-&gt;NvCode'!A:C,3,FALSE)</f>
        <v>#N/A</v>
      </c>
      <c r="Z419" t="str">
        <f>IF(IFERROR(SEARCH("-",A419,1),0) &gt; 0, IFERROR(VLOOKUP(A419,'mapping Commune'!A:I,9,FALSE),"ATTENTION mapping Inexistant"),"")</f>
        <v>ATTENTION mapping Inexistant</v>
      </c>
      <c r="AA419" s="10" t="str">
        <f>IF(LEFT(Z419,2)="At",'Messages d''erreur'!B$6,"")</f>
        <v xml:space="preserve">Attention CE pas dans Mapping </v>
      </c>
    </row>
    <row r="420" spans="1:27" ht="21" customHeight="1" x14ac:dyDescent="0.35">
      <c r="A420" s="11" t="s">
        <v>440</v>
      </c>
      <c r="B420" s="301" t="str">
        <f t="shared" si="8"/>
        <v>363-01</v>
      </c>
      <c r="C420" s="14" t="s">
        <v>441</v>
      </c>
      <c r="D420" s="113" t="s">
        <v>59</v>
      </c>
      <c r="E420" s="113" t="s">
        <v>60</v>
      </c>
      <c r="F420" s="305">
        <v>70130</v>
      </c>
      <c r="G420" s="281">
        <v>61</v>
      </c>
      <c r="H420" s="34">
        <f>IF(IFERROR(SEARCH("-",A420,1),0) &gt; 0, IFERROR(VLOOKUP(F420,'Liste CG'!A:A,1,FALSE),"ATTENTION CG Inexistant"),"")</f>
        <v>70130</v>
      </c>
      <c r="I420" s="34"/>
      <c r="J420" s="34"/>
      <c r="U420" t="str">
        <f>IF(IFERROR(SEARCH("-",A420,1),0)&gt;0,IFERROR(VLOOKUP(B420,'CG-&gt; CE'!K:K,1,FALSE),"Attention voir onglet CG-&gt;CE"),"")</f>
        <v>363-01</v>
      </c>
      <c r="V420" t="str">
        <f>IF(LEFT(U420,1)="A",'Messages d''erreur'!B$4,"")</f>
        <v/>
      </c>
      <c r="W420">
        <f>IF(IFERROR(VALUE(F420),0)&gt;0,IF(IFERROR(SEARCH("-",A420,1),0)&gt;0,IFERROR(VLOOKUP(F420,'Liste CG'!A:A,1,FALSE),"Attention erreur pas de CG")),"")</f>
        <v>70130</v>
      </c>
      <c r="X420" t="str">
        <f>IF(LEFT(W420,1)="A",'Messages d''erreur'!B$5,"")</f>
        <v/>
      </c>
      <c r="Y420" t="e">
        <f>VLOOKUP(A420,'CEcpas-&gt;NvCode'!A:C,3,FALSE)</f>
        <v>#N/A</v>
      </c>
      <c r="Z420" t="str">
        <f>IF(IFERROR(SEARCH("-",A420,1),0) &gt; 0, IFERROR(VLOOKUP(A420,'mapping Commune'!A:I,9,FALSE),"ATTENTION mapping Inexistant"),"")</f>
        <v>ATTENTION mapping Inexistant</v>
      </c>
      <c r="AA420" s="10" t="str">
        <f>IF(LEFT(Z420,2)="At",'Messages d''erreur'!B$6,"")</f>
        <v xml:space="preserve">Attention CE pas dans Mapping </v>
      </c>
    </row>
    <row r="421" spans="1:27" ht="21" customHeight="1" x14ac:dyDescent="0.35">
      <c r="A421" s="11" t="s">
        <v>442</v>
      </c>
      <c r="B421" s="301" t="str">
        <f t="shared" si="8"/>
        <v>363-01</v>
      </c>
      <c r="C421" s="14" t="s">
        <v>443</v>
      </c>
      <c r="D421" s="113" t="s">
        <v>59</v>
      </c>
      <c r="E421" s="113" t="s">
        <v>60</v>
      </c>
      <c r="F421" s="305">
        <v>70130</v>
      </c>
      <c r="G421" s="282">
        <v>61</v>
      </c>
      <c r="H421" s="34">
        <f>IF(IFERROR(SEARCH("-",A421,1),0) &gt; 0, IFERROR(VLOOKUP(F421,'Liste CG'!A:A,1,FALSE),"ATTENTION CG Inexistant"),"")</f>
        <v>70130</v>
      </c>
      <c r="I421" s="34"/>
      <c r="J421" s="34"/>
      <c r="U421" t="str">
        <f>IF(IFERROR(SEARCH("-",A421,1),0)&gt;0,IFERROR(VLOOKUP(B421,'CG-&gt; CE'!K:K,1,FALSE),"Attention voir onglet CG-&gt;CE"),"")</f>
        <v>363-01</v>
      </c>
      <c r="V421" t="str">
        <f>IF(LEFT(U421,1)="A",'Messages d''erreur'!B$4,"")</f>
        <v/>
      </c>
      <c r="W421">
        <f>IF(IFERROR(VALUE(F421),0)&gt;0,IF(IFERROR(SEARCH("-",A421,1),0)&gt;0,IFERROR(VLOOKUP(F421,'Liste CG'!A:A,1,FALSE),"Attention erreur pas de CG")),"")</f>
        <v>70130</v>
      </c>
      <c r="X421" t="str">
        <f>IF(LEFT(W421,1)="A",'Messages d''erreur'!B$5,"")</f>
        <v/>
      </c>
      <c r="Y421" t="e">
        <f>VLOOKUP(A421,'CEcpas-&gt;NvCode'!A:C,3,FALSE)</f>
        <v>#N/A</v>
      </c>
      <c r="Z421" t="str">
        <f>IF(IFERROR(SEARCH("-",A421,1),0) &gt; 0, IFERROR(VLOOKUP(A421,'mapping Commune'!A:I,9,FALSE),"ATTENTION mapping Inexistant"),"")</f>
        <v>ATTENTION mapping Inexistant</v>
      </c>
      <c r="AA421" s="10" t="str">
        <f>IF(LEFT(Z421,2)="At",'Messages d''erreur'!B$6,"")</f>
        <v xml:space="preserve">Attention CE pas dans Mapping </v>
      </c>
    </row>
    <row r="422" spans="1:27" ht="21" customHeight="1" x14ac:dyDescent="0.35">
      <c r="A422" s="11" t="s">
        <v>444</v>
      </c>
      <c r="B422" s="301" t="str">
        <f t="shared" si="8"/>
        <v>363-01</v>
      </c>
      <c r="C422" s="14" t="s">
        <v>445</v>
      </c>
      <c r="D422" s="113" t="s">
        <v>59</v>
      </c>
      <c r="E422" s="113" t="s">
        <v>60</v>
      </c>
      <c r="F422" s="305">
        <v>70130</v>
      </c>
      <c r="G422" s="281">
        <v>61</v>
      </c>
      <c r="H422" s="34">
        <f>IF(IFERROR(SEARCH("-",A422,1),0) &gt; 0, IFERROR(VLOOKUP(F422,'Liste CG'!A:A,1,FALSE),"ATTENTION CG Inexistant"),"")</f>
        <v>70130</v>
      </c>
      <c r="I422" s="34"/>
      <c r="J422" s="34"/>
      <c r="U422" t="str">
        <f>IF(IFERROR(SEARCH("-",A422,1),0)&gt;0,IFERROR(VLOOKUP(B422,'CG-&gt; CE'!K:K,1,FALSE),"Attention voir onglet CG-&gt;CE"),"")</f>
        <v>363-01</v>
      </c>
      <c r="V422" t="str">
        <f>IF(LEFT(U422,1)="A",'Messages d''erreur'!B$4,"")</f>
        <v/>
      </c>
      <c r="W422">
        <f>IF(IFERROR(VALUE(F422),0)&gt;0,IF(IFERROR(SEARCH("-",A422,1),0)&gt;0,IFERROR(VLOOKUP(F422,'Liste CG'!A:A,1,FALSE),"Attention erreur pas de CG")),"")</f>
        <v>70130</v>
      </c>
      <c r="X422" t="str">
        <f>IF(LEFT(W422,1)="A",'Messages d''erreur'!B$5,"")</f>
        <v/>
      </c>
      <c r="Y422" t="e">
        <f>VLOOKUP(A422,'CEcpas-&gt;NvCode'!A:C,3,FALSE)</f>
        <v>#N/A</v>
      </c>
      <c r="Z422" t="str">
        <f>IF(IFERROR(SEARCH("-",A422,1),0) &gt; 0, IFERROR(VLOOKUP(A422,'mapping Commune'!A:I,9,FALSE),"ATTENTION mapping Inexistant"),"")</f>
        <v>ATTENTION mapping Inexistant</v>
      </c>
      <c r="AA422" s="10" t="str">
        <f>IF(LEFT(Z422,2)="At",'Messages d''erreur'!B$6,"")</f>
        <v xml:space="preserve">Attention CE pas dans Mapping </v>
      </c>
    </row>
    <row r="423" spans="1:27" ht="21" customHeight="1" x14ac:dyDescent="0.35">
      <c r="A423" s="11" t="s">
        <v>446</v>
      </c>
      <c r="B423" s="301" t="str">
        <f t="shared" si="8"/>
        <v>363-01</v>
      </c>
      <c r="C423" s="14" t="s">
        <v>447</v>
      </c>
      <c r="D423" s="113" t="s">
        <v>59</v>
      </c>
      <c r="E423" s="113" t="s">
        <v>60</v>
      </c>
      <c r="F423" s="305">
        <v>70130</v>
      </c>
      <c r="G423" s="282">
        <v>61</v>
      </c>
      <c r="H423" s="34">
        <f>IF(IFERROR(SEARCH("-",A423,1),0) &gt; 0, IFERROR(VLOOKUP(F423,'Liste CG'!A:A,1,FALSE),"ATTENTION CG Inexistant"),"")</f>
        <v>70130</v>
      </c>
      <c r="I423" s="34"/>
      <c r="J423" s="34"/>
      <c r="U423" t="str">
        <f>IF(IFERROR(SEARCH("-",A423,1),0)&gt;0,IFERROR(VLOOKUP(B423,'CG-&gt; CE'!K:K,1,FALSE),"Attention voir onglet CG-&gt;CE"),"")</f>
        <v>363-01</v>
      </c>
      <c r="V423" t="str">
        <f>IF(LEFT(U423,1)="A",'Messages d''erreur'!B$4,"")</f>
        <v/>
      </c>
      <c r="W423">
        <f>IF(IFERROR(VALUE(F423),0)&gt;0,IF(IFERROR(SEARCH("-",A423,1),0)&gt;0,IFERROR(VLOOKUP(F423,'Liste CG'!A:A,1,FALSE),"Attention erreur pas de CG")),"")</f>
        <v>70130</v>
      </c>
      <c r="X423" t="str">
        <f>IF(LEFT(W423,1)="A",'Messages d''erreur'!B$5,"")</f>
        <v/>
      </c>
      <c r="Y423" t="e">
        <f>VLOOKUP(A423,'CEcpas-&gt;NvCode'!A:C,3,FALSE)</f>
        <v>#N/A</v>
      </c>
      <c r="Z423" t="str">
        <f>IF(IFERROR(SEARCH("-",A423,1),0) &gt; 0, IFERROR(VLOOKUP(A423,'mapping Commune'!A:I,9,FALSE),"ATTENTION mapping Inexistant"),"")</f>
        <v>ATTENTION mapping Inexistant</v>
      </c>
      <c r="AA423" s="10" t="str">
        <f>IF(LEFT(Z423,2)="At",'Messages d''erreur'!B$6,"")</f>
        <v xml:space="preserve">Attention CE pas dans Mapping </v>
      </c>
    </row>
    <row r="424" spans="1:27" ht="21" customHeight="1" x14ac:dyDescent="0.35">
      <c r="A424" s="11" t="s">
        <v>448</v>
      </c>
      <c r="B424" s="301" t="str">
        <f t="shared" si="8"/>
        <v>363-01</v>
      </c>
      <c r="C424" s="14" t="s">
        <v>449</v>
      </c>
      <c r="D424" s="113" t="s">
        <v>59</v>
      </c>
      <c r="E424" s="113" t="s">
        <v>60</v>
      </c>
      <c r="F424" s="305">
        <v>70130</v>
      </c>
      <c r="G424" s="281">
        <v>61</v>
      </c>
      <c r="H424" s="34">
        <f>IF(IFERROR(SEARCH("-",A424,1),0) &gt; 0, IFERROR(VLOOKUP(F424,'Liste CG'!A:A,1,FALSE),"ATTENTION CG Inexistant"),"")</f>
        <v>70130</v>
      </c>
      <c r="I424" s="34"/>
      <c r="J424" s="34"/>
      <c r="U424" t="str">
        <f>IF(IFERROR(SEARCH("-",A424,1),0)&gt;0,IFERROR(VLOOKUP(B424,'CG-&gt; CE'!K:K,1,FALSE),"Attention voir onglet CG-&gt;CE"),"")</f>
        <v>363-01</v>
      </c>
      <c r="V424" t="str">
        <f>IF(LEFT(U424,1)="A",'Messages d''erreur'!B$4,"")</f>
        <v/>
      </c>
      <c r="W424">
        <f>IF(IFERROR(VALUE(F424),0)&gt;0,IF(IFERROR(SEARCH("-",A424,1),0)&gt;0,IFERROR(VLOOKUP(F424,'Liste CG'!A:A,1,FALSE),"Attention erreur pas de CG")),"")</f>
        <v>70130</v>
      </c>
      <c r="X424" t="str">
        <f>IF(LEFT(W424,1)="A",'Messages d''erreur'!B$5,"")</f>
        <v/>
      </c>
      <c r="Y424" t="e">
        <f>VLOOKUP(A424,'CEcpas-&gt;NvCode'!A:C,3,FALSE)</f>
        <v>#N/A</v>
      </c>
      <c r="Z424" t="str">
        <f>IF(IFERROR(SEARCH("-",A424,1),0) &gt; 0, IFERROR(VLOOKUP(A424,'mapping Commune'!A:I,9,FALSE),"ATTENTION mapping Inexistant"),"")</f>
        <v>ATTENTION mapping Inexistant</v>
      </c>
      <c r="AA424" s="10" t="str">
        <f>IF(LEFT(Z424,2)="At",'Messages d''erreur'!B$6,"")</f>
        <v xml:space="preserve">Attention CE pas dans Mapping </v>
      </c>
    </row>
    <row r="425" spans="1:27" ht="21" customHeight="1" x14ac:dyDescent="0.35">
      <c r="A425" s="11" t="s">
        <v>450</v>
      </c>
      <c r="B425" s="301" t="str">
        <f t="shared" si="8"/>
        <v>363-01</v>
      </c>
      <c r="C425" s="14" t="s">
        <v>451</v>
      </c>
      <c r="D425" s="113" t="s">
        <v>59</v>
      </c>
      <c r="E425" s="113" t="s">
        <v>60</v>
      </c>
      <c r="F425" s="305">
        <v>70130</v>
      </c>
      <c r="G425" s="282">
        <v>61</v>
      </c>
      <c r="H425" s="34">
        <f>IF(IFERROR(SEARCH("-",A425,1),0) &gt; 0, IFERROR(VLOOKUP(F425,'Liste CG'!A:A,1,FALSE),"ATTENTION CG Inexistant"),"")</f>
        <v>70130</v>
      </c>
      <c r="I425" s="34"/>
      <c r="J425" s="34"/>
      <c r="U425" t="str">
        <f>IF(IFERROR(SEARCH("-",A425,1),0)&gt;0,IFERROR(VLOOKUP(B425,'CG-&gt; CE'!K:K,1,FALSE),"Attention voir onglet CG-&gt;CE"),"")</f>
        <v>363-01</v>
      </c>
      <c r="V425" t="str">
        <f>IF(LEFT(U425,1)="A",'Messages d''erreur'!B$4,"")</f>
        <v/>
      </c>
      <c r="W425">
        <f>IF(IFERROR(VALUE(F425),0)&gt;0,IF(IFERROR(SEARCH("-",A425,1),0)&gt;0,IFERROR(VLOOKUP(F425,'Liste CG'!A:A,1,FALSE),"Attention erreur pas de CG")),"")</f>
        <v>70130</v>
      </c>
      <c r="X425" t="str">
        <f>IF(LEFT(W425,1)="A",'Messages d''erreur'!B$5,"")</f>
        <v/>
      </c>
      <c r="Y425" t="e">
        <f>VLOOKUP(A425,'CEcpas-&gt;NvCode'!A:C,3,FALSE)</f>
        <v>#N/A</v>
      </c>
      <c r="Z425" t="str">
        <f>IF(IFERROR(SEARCH("-",A425,1),0) &gt; 0, IFERROR(VLOOKUP(A425,'mapping Commune'!A:I,9,FALSE),"ATTENTION mapping Inexistant"),"")</f>
        <v>ATTENTION mapping Inexistant</v>
      </c>
      <c r="AA425" s="10" t="str">
        <f>IF(LEFT(Z425,2)="At",'Messages d''erreur'!B$6,"")</f>
        <v xml:space="preserve">Attention CE pas dans Mapping </v>
      </c>
    </row>
    <row r="426" spans="1:27" ht="21" customHeight="1" x14ac:dyDescent="0.35">
      <c r="A426" s="11" t="s">
        <v>452</v>
      </c>
      <c r="B426" s="301" t="str">
        <f t="shared" si="8"/>
        <v>363-01</v>
      </c>
      <c r="C426" s="14" t="s">
        <v>453</v>
      </c>
      <c r="D426" s="113" t="s">
        <v>59</v>
      </c>
      <c r="E426" s="113" t="s">
        <v>60</v>
      </c>
      <c r="F426" s="305">
        <v>70130</v>
      </c>
      <c r="G426" s="281">
        <v>61</v>
      </c>
      <c r="H426" s="34">
        <f>IF(IFERROR(SEARCH("-",A426,1),0) &gt; 0, IFERROR(VLOOKUP(F426,'Liste CG'!A:A,1,FALSE),"ATTENTION CG Inexistant"),"")</f>
        <v>70130</v>
      </c>
      <c r="I426" s="34"/>
      <c r="J426" s="34"/>
      <c r="U426" t="str">
        <f>IF(IFERROR(SEARCH("-",A426,1),0)&gt;0,IFERROR(VLOOKUP(B426,'CG-&gt; CE'!K:K,1,FALSE),"Attention voir onglet CG-&gt;CE"),"")</f>
        <v>363-01</v>
      </c>
      <c r="V426" t="str">
        <f>IF(LEFT(U426,1)="A",'Messages d''erreur'!B$4,"")</f>
        <v/>
      </c>
      <c r="W426">
        <f>IF(IFERROR(VALUE(F426),0)&gt;0,IF(IFERROR(SEARCH("-",A426,1),0)&gt;0,IFERROR(VLOOKUP(F426,'Liste CG'!A:A,1,FALSE),"Attention erreur pas de CG")),"")</f>
        <v>70130</v>
      </c>
      <c r="X426" t="str">
        <f>IF(LEFT(W426,1)="A",'Messages d''erreur'!B$5,"")</f>
        <v/>
      </c>
      <c r="Y426" t="e">
        <f>VLOOKUP(A426,'CEcpas-&gt;NvCode'!A:C,3,FALSE)</f>
        <v>#N/A</v>
      </c>
      <c r="Z426" t="str">
        <f>IF(IFERROR(SEARCH("-",A426,1),0) &gt; 0, IFERROR(VLOOKUP(A426,'mapping Commune'!A:I,9,FALSE),"ATTENTION mapping Inexistant"),"")</f>
        <v>ATTENTION mapping Inexistant</v>
      </c>
      <c r="AA426" s="10" t="str">
        <f>IF(LEFT(Z426,2)="At",'Messages d''erreur'!B$6,"")</f>
        <v xml:space="preserve">Attention CE pas dans Mapping </v>
      </c>
    </row>
    <row r="427" spans="1:27" ht="21" customHeight="1" x14ac:dyDescent="0.35">
      <c r="A427" s="11" t="s">
        <v>454</v>
      </c>
      <c r="B427" s="301" t="str">
        <f t="shared" si="8"/>
        <v>363-01</v>
      </c>
      <c r="C427" s="14" t="s">
        <v>455</v>
      </c>
      <c r="D427" s="113" t="s">
        <v>59</v>
      </c>
      <c r="E427" s="113" t="s">
        <v>60</v>
      </c>
      <c r="F427" s="305">
        <v>70130</v>
      </c>
      <c r="G427" s="283">
        <v>61</v>
      </c>
      <c r="H427" s="34">
        <f>IF(IFERROR(SEARCH("-",A427,1),0) &gt; 0, IFERROR(VLOOKUP(F427,'Liste CG'!A:A,1,FALSE),"ATTENTION CG Inexistant"),"")</f>
        <v>70130</v>
      </c>
      <c r="U427" t="str">
        <f>IF(IFERROR(SEARCH("-",A427,1),0)&gt;0,IFERROR(VLOOKUP(B427,'CG-&gt; CE'!K:K,1,FALSE),"Attention voir onglet CG-&gt;CE"),"")</f>
        <v>363-01</v>
      </c>
      <c r="V427" t="str">
        <f>IF(LEFT(U427,1)="A",'Messages d''erreur'!B$4,"")</f>
        <v/>
      </c>
      <c r="W427">
        <f>IF(IFERROR(VALUE(F427),0)&gt;0,IF(IFERROR(SEARCH("-",A427,1),0)&gt;0,IFERROR(VLOOKUP(F427,'Liste CG'!A:A,1,FALSE),"Attention erreur pas de CG")),"")</f>
        <v>70130</v>
      </c>
      <c r="X427" t="str">
        <f>IF(LEFT(W427,1)="A",'Messages d''erreur'!B$5,"")</f>
        <v/>
      </c>
      <c r="Y427" t="e">
        <f>VLOOKUP(A427,'CEcpas-&gt;NvCode'!A:C,3,FALSE)</f>
        <v>#N/A</v>
      </c>
      <c r="Z427" t="str">
        <f>IF(IFERROR(SEARCH("-",A427,1),0) &gt; 0, IFERROR(VLOOKUP(A427,'mapping Commune'!A:I,9,FALSE),"ATTENTION mapping Inexistant"),"")</f>
        <v>ATTENTION mapping Inexistant</v>
      </c>
      <c r="AA427" s="10" t="str">
        <f>IF(LEFT(Z427,2)="At",'Messages d''erreur'!B$6,"")</f>
        <v xml:space="preserve">Attention CE pas dans Mapping </v>
      </c>
    </row>
    <row r="428" spans="1:27" ht="21" customHeight="1" x14ac:dyDescent="0.35">
      <c r="A428" s="139">
        <v>364</v>
      </c>
      <c r="B428" s="301" t="str">
        <f t="shared" si="8"/>
        <v>364364</v>
      </c>
      <c r="C428" s="26" t="s">
        <v>456</v>
      </c>
      <c r="D428" s="109" t="s">
        <v>5089</v>
      </c>
      <c r="G428" s="276"/>
      <c r="H428" s="34" t="str">
        <f>IF(IFERROR(SEARCH("-",A428,1),0) &gt; 0, IFERROR(VLOOKUP(F428,'Liste CG'!A:A,1,FALSE),"ATTENTION CG Inexistant"),"")</f>
        <v/>
      </c>
      <c r="U428" t="str">
        <f>IF(IFERROR(SEARCH("-",A428,1),0)&gt;0,IFERROR(VLOOKUP(B428,'CG-&gt; CE'!K:K,1,FALSE),"Attention voir onglet CG-&gt;CE"),"")</f>
        <v/>
      </c>
      <c r="V428" t="str">
        <f>IF(LEFT(U428,1)="A",'Messages d''erreur'!B$4,"")</f>
        <v/>
      </c>
      <c r="W428" t="str">
        <f>IF(IFERROR(VALUE(F428),0)&gt;0,IF(IFERROR(SEARCH("-",A428,1),0)&gt;0,IFERROR(VLOOKUP(F428,'Liste CG'!A:A,1,FALSE),"Attention erreur pas de CG")),"")</f>
        <v/>
      </c>
      <c r="X428" t="str">
        <f>IF(LEFT(W428,1)="A",'Messages d''erreur'!B$5,"")</f>
        <v/>
      </c>
      <c r="Y428" t="e">
        <f>VLOOKUP(A428,'CEcpas-&gt;NvCode'!A:C,3,FALSE)</f>
        <v>#N/A</v>
      </c>
      <c r="Z428" t="str">
        <f>IF(IFERROR(SEARCH("-",A428,1),0) &gt; 0, IFERROR(VLOOKUP(A428,'mapping Commune'!A:I,9,FALSE),"ATTENTION mapping Inexistant"),"")</f>
        <v/>
      </c>
      <c r="AA428" s="10" t="str">
        <f>IF(LEFT(Z428,2)="At",'Messages d''erreur'!B$6,"")</f>
        <v/>
      </c>
    </row>
    <row r="429" spans="1:27" ht="21" customHeight="1" x14ac:dyDescent="0.35">
      <c r="A429" s="138"/>
      <c r="B429" s="301" t="str">
        <f t="shared" si="8"/>
        <v/>
      </c>
      <c r="C429" s="25"/>
      <c r="D429" s="109" t="s">
        <v>5089</v>
      </c>
      <c r="G429" s="276"/>
      <c r="H429" s="34" t="str">
        <f>IF(IFERROR(SEARCH("-",A429,1),0) &gt; 0, IFERROR(VLOOKUP(F429,'Liste CG'!A:A,1,FALSE),"ATTENTION CG Inexistant"),"")</f>
        <v/>
      </c>
      <c r="U429" t="str">
        <f>IF(IFERROR(SEARCH("-",A429,1),0)&gt;0,IFERROR(VLOOKUP(B429,'CG-&gt; CE'!K:K,1,FALSE),"Attention voir onglet CG-&gt;CE"),"")</f>
        <v/>
      </c>
      <c r="V429" t="str">
        <f>IF(LEFT(U429,1)="A",'Messages d''erreur'!B$4,"")</f>
        <v/>
      </c>
      <c r="W429" t="str">
        <f>IF(IFERROR(VALUE(F429),0)&gt;0,IF(IFERROR(SEARCH("-",A429,1),0)&gt;0,IFERROR(VLOOKUP(F429,'Liste CG'!A:A,1,FALSE),"Attention erreur pas de CG")),"")</f>
        <v/>
      </c>
      <c r="X429" t="str">
        <f>IF(LEFT(W429,1)="A",'Messages d''erreur'!B$5,"")</f>
        <v/>
      </c>
      <c r="Y429" t="e">
        <f>VLOOKUP(A429,'CEcpas-&gt;NvCode'!A:C,3,FALSE)</f>
        <v>#N/A</v>
      </c>
      <c r="Z429" t="str">
        <f>IF(IFERROR(SEARCH("-",A429,1),0) &gt; 0, IFERROR(VLOOKUP(A429,'mapping Commune'!A:I,9,FALSE),"ATTENTION mapping Inexistant"),"")</f>
        <v/>
      </c>
      <c r="AA429" s="10" t="str">
        <f>IF(LEFT(Z429,2)="At",'Messages d''erreur'!B$6,"")</f>
        <v/>
      </c>
    </row>
    <row r="430" spans="1:27" ht="21" customHeight="1" x14ac:dyDescent="0.35">
      <c r="A430" s="31" t="s">
        <v>52</v>
      </c>
      <c r="B430" s="301" t="str">
        <f t="shared" si="8"/>
        <v>Codode</v>
      </c>
      <c r="C430" s="27" t="s">
        <v>53</v>
      </c>
      <c r="D430" s="32" t="s">
        <v>54</v>
      </c>
      <c r="E430" s="32" t="s">
        <v>55</v>
      </c>
      <c r="F430" s="280" t="s">
        <v>56</v>
      </c>
      <c r="G430" s="285" t="s">
        <v>57</v>
      </c>
      <c r="H430" s="34" t="str">
        <f>IF(IFERROR(SEARCH("-",A430,1),0) &gt; 0, IFERROR(VLOOKUP(F430,'Liste CG'!A:A,1,FALSE),"ATTENTION CG Inexistant"),"")</f>
        <v/>
      </c>
      <c r="I430" s="112"/>
      <c r="U430" t="str">
        <f>IF(IFERROR(SEARCH("-",A430,1),0)&gt;0,IFERROR(VLOOKUP(B430,'CG-&gt; CE'!K:K,1,FALSE),"Attention voir onglet CG-&gt;CE"),"")</f>
        <v/>
      </c>
      <c r="V430" t="str">
        <f>IF(LEFT(U430,1)="A",'Messages d''erreur'!B$4,"")</f>
        <v/>
      </c>
      <c r="W430" t="str">
        <f>IF(IFERROR(VALUE(F430),0)&gt;0,IF(IFERROR(SEARCH("-",A430,1),0)&gt;0,IFERROR(VLOOKUP(F430,'Liste CG'!A:A,1,FALSE),"Attention erreur pas de CG")),"")</f>
        <v/>
      </c>
      <c r="X430" t="str">
        <f>IF(LEFT(W430,1)="A",'Messages d''erreur'!B$5,"")</f>
        <v/>
      </c>
      <c r="Y430" t="e">
        <f>VLOOKUP(A430,'CEcpas-&gt;NvCode'!A:C,3,FALSE)</f>
        <v>#N/A</v>
      </c>
      <c r="Z430" t="str">
        <f>IF(IFERROR(SEARCH("-",A430,1),0) &gt; 0, IFERROR(VLOOKUP(A430,'mapping Commune'!A:I,9,FALSE),"ATTENTION mapping Inexistant"),"")</f>
        <v/>
      </c>
      <c r="AA430" s="10" t="str">
        <f>IF(LEFT(Z430,2)="At",'Messages d''erreur'!B$6,"")</f>
        <v/>
      </c>
    </row>
    <row r="431" spans="1:27" ht="21" customHeight="1" x14ac:dyDescent="0.35">
      <c r="A431" s="149" t="s">
        <v>457</v>
      </c>
      <c r="B431" s="301" t="str">
        <f t="shared" si="8"/>
        <v>364-01</v>
      </c>
      <c r="C431" s="316" t="s">
        <v>458</v>
      </c>
      <c r="D431" s="150" t="s">
        <v>59</v>
      </c>
      <c r="E431" s="150" t="s">
        <v>60</v>
      </c>
      <c r="F431" s="304">
        <v>70140</v>
      </c>
      <c r="G431" s="284">
        <v>61</v>
      </c>
      <c r="H431" s="34">
        <f>IF(IFERROR(SEARCH("-",A431,1),0) &gt; 0, IFERROR(VLOOKUP(F431,'Liste CG'!A:A,1,FALSE),"ATTENTION CG Inexistant"),"")</f>
        <v>70140</v>
      </c>
      <c r="I431" s="112"/>
      <c r="U431" t="str">
        <f>IF(IFERROR(SEARCH("-",A431,1),0)&gt;0,IFERROR(VLOOKUP(B431,'CG-&gt; CE'!K:K,1,FALSE),"Attention voir onglet CG-&gt;CE"),"")</f>
        <v>364-01</v>
      </c>
      <c r="V431" t="str">
        <f>IF(LEFT(U431,1)="A",'Messages d''erreur'!B$4,"")</f>
        <v/>
      </c>
      <c r="W431">
        <f>IF(IFERROR(VALUE(F431),0)&gt;0,IF(IFERROR(SEARCH("-",A431,1),0)&gt;0,IFERROR(VLOOKUP(F431,'Liste CG'!A:A,1,FALSE),"Attention erreur pas de CG")),"")</f>
        <v>70140</v>
      </c>
      <c r="X431" t="str">
        <f>IF(LEFT(W431,1)="A",'Messages d''erreur'!B$5,"")</f>
        <v/>
      </c>
      <c r="Y431">
        <f>VLOOKUP(A431,'CEcpas-&gt;NvCode'!A:C,3,FALSE)</f>
        <v>0</v>
      </c>
      <c r="Z431" t="str">
        <f>IF(IFERROR(SEARCH("-",A431,1),0) &gt; 0, IFERROR(VLOOKUP(A431,'mapping Commune'!A:I,9,FALSE),"ATTENTION mapping Inexistant"),"")</f>
        <v>364-01</v>
      </c>
      <c r="AA431" s="10" t="str">
        <f>IF(LEFT(Z431,2)="At",'Messages d''erreur'!B$6,"")</f>
        <v/>
      </c>
    </row>
    <row r="432" spans="1:27" ht="21" customHeight="1" x14ac:dyDescent="0.35">
      <c r="A432" s="11" t="s">
        <v>459</v>
      </c>
      <c r="B432" s="301" t="str">
        <f t="shared" ref="B432:B495" si="9">IF(LEFT(A432,1)="0",A432,IF(LEN(A432)=6,A432,LEFT(A432,3)&amp;RIGHT(A432,3)))</f>
        <v>364-01</v>
      </c>
      <c r="C432" s="14" t="s">
        <v>460</v>
      </c>
      <c r="D432" s="113" t="s">
        <v>59</v>
      </c>
      <c r="E432" s="113" t="s">
        <v>60</v>
      </c>
      <c r="F432" s="305">
        <v>70140</v>
      </c>
      <c r="G432" s="282">
        <v>61</v>
      </c>
      <c r="H432" s="34">
        <f>IF(IFERROR(SEARCH("-",A432,1),0) &gt; 0, IFERROR(VLOOKUP(F432,'Liste CG'!A:A,1,FALSE),"ATTENTION CG Inexistant"),"")</f>
        <v>70140</v>
      </c>
      <c r="I432" s="12"/>
      <c r="U432" t="str">
        <f>IF(IFERROR(SEARCH("-",A432,1),0)&gt;0,IFERROR(VLOOKUP(B432,'CG-&gt; CE'!K:K,1,FALSE),"Attention voir onglet CG-&gt;CE"),"")</f>
        <v>364-01</v>
      </c>
      <c r="V432" t="str">
        <f>IF(LEFT(U432,1)="A",'Messages d''erreur'!B$4,"")</f>
        <v/>
      </c>
      <c r="W432">
        <f>IF(IFERROR(VALUE(F432),0)&gt;0,IF(IFERROR(SEARCH("-",A432,1),0)&gt;0,IFERROR(VLOOKUP(F432,'Liste CG'!A:A,1,FALSE),"Attention erreur pas de CG")),"")</f>
        <v>70140</v>
      </c>
      <c r="X432" t="str">
        <f>IF(LEFT(W432,1)="A",'Messages d''erreur'!B$5,"")</f>
        <v/>
      </c>
      <c r="Y432" t="e">
        <f>VLOOKUP(A432,'CEcpas-&gt;NvCode'!A:C,3,FALSE)</f>
        <v>#N/A</v>
      </c>
      <c r="Z432" t="str">
        <f>IF(IFERROR(SEARCH("-",A432,1),0) &gt; 0, IFERROR(VLOOKUP(A432,'mapping Commune'!A:I,9,FALSE),"ATTENTION mapping Inexistant"),"")</f>
        <v>ATTENTION mapping Inexistant</v>
      </c>
      <c r="AA432" s="10" t="str">
        <f>IF(LEFT(Z432,2)="At",'Messages d''erreur'!B$6,"")</f>
        <v xml:space="preserve">Attention CE pas dans Mapping </v>
      </c>
    </row>
    <row r="433" spans="1:27" ht="21" customHeight="1" x14ac:dyDescent="0.35">
      <c r="A433" s="11" t="s">
        <v>461</v>
      </c>
      <c r="B433" s="301" t="str">
        <f t="shared" si="9"/>
        <v>364-01</v>
      </c>
      <c r="C433" s="14" t="s">
        <v>462</v>
      </c>
      <c r="D433" s="113" t="s">
        <v>59</v>
      </c>
      <c r="E433" s="113" t="s">
        <v>60</v>
      </c>
      <c r="F433" s="305">
        <v>70140</v>
      </c>
      <c r="G433" s="281">
        <v>61</v>
      </c>
      <c r="H433" s="34">
        <f>IF(IFERROR(SEARCH("-",A433,1),0) &gt; 0, IFERROR(VLOOKUP(F433,'Liste CG'!A:A,1,FALSE),"ATTENTION CG Inexistant"),"")</f>
        <v>70140</v>
      </c>
      <c r="I433" s="12"/>
      <c r="U433" t="str">
        <f>IF(IFERROR(SEARCH("-",A433,1),0)&gt;0,IFERROR(VLOOKUP(B433,'CG-&gt; CE'!K:K,1,FALSE),"Attention voir onglet CG-&gt;CE"),"")</f>
        <v>364-01</v>
      </c>
      <c r="V433" t="str">
        <f>IF(LEFT(U433,1)="A",'Messages d''erreur'!B$4,"")</f>
        <v/>
      </c>
      <c r="W433">
        <f>IF(IFERROR(VALUE(F433),0)&gt;0,IF(IFERROR(SEARCH("-",A433,1),0)&gt;0,IFERROR(VLOOKUP(F433,'Liste CG'!A:A,1,FALSE),"Attention erreur pas de CG")),"")</f>
        <v>70140</v>
      </c>
      <c r="X433" t="str">
        <f>IF(LEFT(W433,1)="A",'Messages d''erreur'!B$5,"")</f>
        <v/>
      </c>
      <c r="Y433" t="e">
        <f>VLOOKUP(A433,'CEcpas-&gt;NvCode'!A:C,3,FALSE)</f>
        <v>#N/A</v>
      </c>
      <c r="Z433" t="str">
        <f>IF(IFERROR(SEARCH("-",A433,1),0) &gt; 0, IFERROR(VLOOKUP(A433,'mapping Commune'!A:I,9,FALSE),"ATTENTION mapping Inexistant"),"")</f>
        <v>ATTENTION mapping Inexistant</v>
      </c>
      <c r="AA433" s="10" t="str">
        <f>IF(LEFT(Z433,2)="At",'Messages d''erreur'!B$6,"")</f>
        <v xml:space="preserve">Attention CE pas dans Mapping </v>
      </c>
    </row>
    <row r="434" spans="1:27" ht="21" customHeight="1" x14ac:dyDescent="0.35">
      <c r="A434" s="11" t="s">
        <v>463</v>
      </c>
      <c r="B434" s="301" t="str">
        <f t="shared" si="9"/>
        <v>364-01</v>
      </c>
      <c r="C434" s="14" t="s">
        <v>464</v>
      </c>
      <c r="D434" s="113" t="s">
        <v>59</v>
      </c>
      <c r="E434" s="113" t="s">
        <v>60</v>
      </c>
      <c r="F434" s="305">
        <v>70140</v>
      </c>
      <c r="G434" s="282">
        <v>61</v>
      </c>
      <c r="H434" s="34">
        <f>IF(IFERROR(SEARCH("-",A434,1),0) &gt; 0, IFERROR(VLOOKUP(F434,'Liste CG'!A:A,1,FALSE),"ATTENTION CG Inexistant"),"")</f>
        <v>70140</v>
      </c>
      <c r="I434" s="12"/>
      <c r="U434" t="str">
        <f>IF(IFERROR(SEARCH("-",A434,1),0)&gt;0,IFERROR(VLOOKUP(B434,'CG-&gt; CE'!K:K,1,FALSE),"Attention voir onglet CG-&gt;CE"),"")</f>
        <v>364-01</v>
      </c>
      <c r="V434" t="str">
        <f>IF(LEFT(U434,1)="A",'Messages d''erreur'!B$4,"")</f>
        <v/>
      </c>
      <c r="W434">
        <f>IF(IFERROR(VALUE(F434),0)&gt;0,IF(IFERROR(SEARCH("-",A434,1),0)&gt;0,IFERROR(VLOOKUP(F434,'Liste CG'!A:A,1,FALSE),"Attention erreur pas de CG")),"")</f>
        <v>70140</v>
      </c>
      <c r="X434" t="str">
        <f>IF(LEFT(W434,1)="A",'Messages d''erreur'!B$5,"")</f>
        <v/>
      </c>
      <c r="Y434" t="e">
        <f>VLOOKUP(A434,'CEcpas-&gt;NvCode'!A:C,3,FALSE)</f>
        <v>#N/A</v>
      </c>
      <c r="Z434" t="str">
        <f>IF(IFERROR(SEARCH("-",A434,1),0) &gt; 0, IFERROR(VLOOKUP(A434,'mapping Commune'!A:I,9,FALSE),"ATTENTION mapping Inexistant"),"")</f>
        <v>ATTENTION mapping Inexistant</v>
      </c>
      <c r="AA434" s="10" t="str">
        <f>IF(LEFT(Z434,2)="At",'Messages d''erreur'!B$6,"")</f>
        <v xml:space="preserve">Attention CE pas dans Mapping </v>
      </c>
    </row>
    <row r="435" spans="1:27" ht="21" customHeight="1" x14ac:dyDescent="0.35">
      <c r="A435" s="11" t="s">
        <v>465</v>
      </c>
      <c r="B435" s="301" t="str">
        <f t="shared" si="9"/>
        <v>364-01</v>
      </c>
      <c r="C435" s="14" t="s">
        <v>466</v>
      </c>
      <c r="D435" s="113" t="s">
        <v>59</v>
      </c>
      <c r="E435" s="113" t="s">
        <v>60</v>
      </c>
      <c r="F435" s="305">
        <v>70140</v>
      </c>
      <c r="G435" s="281">
        <v>61</v>
      </c>
      <c r="H435" s="34">
        <f>IF(IFERROR(SEARCH("-",A435,1),0) &gt; 0, IFERROR(VLOOKUP(F435,'Liste CG'!A:A,1,FALSE),"ATTENTION CG Inexistant"),"")</f>
        <v>70140</v>
      </c>
      <c r="I435" s="12"/>
      <c r="U435" t="str">
        <f>IF(IFERROR(SEARCH("-",A435,1),0)&gt;0,IFERROR(VLOOKUP(B435,'CG-&gt; CE'!K:K,1,FALSE),"Attention voir onglet CG-&gt;CE"),"")</f>
        <v>364-01</v>
      </c>
      <c r="V435" t="str">
        <f>IF(LEFT(U435,1)="A",'Messages d''erreur'!B$4,"")</f>
        <v/>
      </c>
      <c r="W435">
        <f>IF(IFERROR(VALUE(F435),0)&gt;0,IF(IFERROR(SEARCH("-",A435,1),0)&gt;0,IFERROR(VLOOKUP(F435,'Liste CG'!A:A,1,FALSE),"Attention erreur pas de CG")),"")</f>
        <v>70140</v>
      </c>
      <c r="X435" t="str">
        <f>IF(LEFT(W435,1)="A",'Messages d''erreur'!B$5,"")</f>
        <v/>
      </c>
      <c r="Y435" t="e">
        <f>VLOOKUP(A435,'CEcpas-&gt;NvCode'!A:C,3,FALSE)</f>
        <v>#N/A</v>
      </c>
      <c r="Z435" t="str">
        <f>IF(IFERROR(SEARCH("-",A435,1),0) &gt; 0, IFERROR(VLOOKUP(A435,'mapping Commune'!A:I,9,FALSE),"ATTENTION mapping Inexistant"),"")</f>
        <v>ATTENTION mapping Inexistant</v>
      </c>
      <c r="AA435" s="10" t="str">
        <f>IF(LEFT(Z435,2)="At",'Messages d''erreur'!B$6,"")</f>
        <v xml:space="preserve">Attention CE pas dans Mapping </v>
      </c>
    </row>
    <row r="436" spans="1:27" ht="21" customHeight="1" x14ac:dyDescent="0.35">
      <c r="A436" s="11" t="s">
        <v>467</v>
      </c>
      <c r="B436" s="301" t="str">
        <f t="shared" si="9"/>
        <v>364-01</v>
      </c>
      <c r="C436" s="14" t="s">
        <v>468</v>
      </c>
      <c r="D436" s="113" t="s">
        <v>59</v>
      </c>
      <c r="E436" s="113" t="s">
        <v>60</v>
      </c>
      <c r="F436" s="305">
        <v>70140</v>
      </c>
      <c r="G436" s="282">
        <v>61</v>
      </c>
      <c r="H436" s="34">
        <f>IF(IFERROR(SEARCH("-",A436,1),0) &gt; 0, IFERROR(VLOOKUP(F436,'Liste CG'!A:A,1,FALSE),"ATTENTION CG Inexistant"),"")</f>
        <v>70140</v>
      </c>
      <c r="I436" s="12"/>
      <c r="U436" t="str">
        <f>IF(IFERROR(SEARCH("-",A436,1),0)&gt;0,IFERROR(VLOOKUP(B436,'CG-&gt; CE'!K:K,1,FALSE),"Attention voir onglet CG-&gt;CE"),"")</f>
        <v>364-01</v>
      </c>
      <c r="V436" t="str">
        <f>IF(LEFT(U436,1)="A",'Messages d''erreur'!B$4,"")</f>
        <v/>
      </c>
      <c r="W436">
        <f>IF(IFERROR(VALUE(F436),0)&gt;0,IF(IFERROR(SEARCH("-",A436,1),0)&gt;0,IFERROR(VLOOKUP(F436,'Liste CG'!A:A,1,FALSE),"Attention erreur pas de CG")),"")</f>
        <v>70140</v>
      </c>
      <c r="X436" t="str">
        <f>IF(LEFT(W436,1)="A",'Messages d''erreur'!B$5,"")</f>
        <v/>
      </c>
      <c r="Y436" t="e">
        <f>VLOOKUP(A436,'CEcpas-&gt;NvCode'!A:C,3,FALSE)</f>
        <v>#N/A</v>
      </c>
      <c r="Z436" t="str">
        <f>IF(IFERROR(SEARCH("-",A436,1),0) &gt; 0, IFERROR(VLOOKUP(A436,'mapping Commune'!A:I,9,FALSE),"ATTENTION mapping Inexistant"),"")</f>
        <v>ATTENTION mapping Inexistant</v>
      </c>
      <c r="AA436" s="10" t="str">
        <f>IF(LEFT(Z436,2)="At",'Messages d''erreur'!B$6,"")</f>
        <v xml:space="preserve">Attention CE pas dans Mapping </v>
      </c>
    </row>
    <row r="437" spans="1:27" ht="21" customHeight="1" x14ac:dyDescent="0.35">
      <c r="A437" s="11" t="s">
        <v>469</v>
      </c>
      <c r="B437" s="301" t="str">
        <f t="shared" si="9"/>
        <v>364-01</v>
      </c>
      <c r="C437" s="14" t="s">
        <v>470</v>
      </c>
      <c r="D437" s="113" t="s">
        <v>59</v>
      </c>
      <c r="E437" s="113" t="s">
        <v>60</v>
      </c>
      <c r="F437" s="305">
        <v>70140</v>
      </c>
      <c r="G437" s="281">
        <v>61</v>
      </c>
      <c r="H437" s="34">
        <f>IF(IFERROR(SEARCH("-",A437,1),0) &gt; 0, IFERROR(VLOOKUP(F437,'Liste CG'!A:A,1,FALSE),"ATTENTION CG Inexistant"),"")</f>
        <v>70140</v>
      </c>
      <c r="I437" s="12"/>
      <c r="U437" t="str">
        <f>IF(IFERROR(SEARCH("-",A437,1),0)&gt;0,IFERROR(VLOOKUP(B437,'CG-&gt; CE'!K:K,1,FALSE),"Attention voir onglet CG-&gt;CE"),"")</f>
        <v>364-01</v>
      </c>
      <c r="V437" t="str">
        <f>IF(LEFT(U437,1)="A",'Messages d''erreur'!B$4,"")</f>
        <v/>
      </c>
      <c r="W437">
        <f>IF(IFERROR(VALUE(F437),0)&gt;0,IF(IFERROR(SEARCH("-",A437,1),0)&gt;0,IFERROR(VLOOKUP(F437,'Liste CG'!A:A,1,FALSE),"Attention erreur pas de CG")),"")</f>
        <v>70140</v>
      </c>
      <c r="X437" t="str">
        <f>IF(LEFT(W437,1)="A",'Messages d''erreur'!B$5,"")</f>
        <v/>
      </c>
      <c r="Y437" t="e">
        <f>VLOOKUP(A437,'CEcpas-&gt;NvCode'!A:C,3,FALSE)</f>
        <v>#N/A</v>
      </c>
      <c r="Z437" t="str">
        <f>IF(IFERROR(SEARCH("-",A437,1),0) &gt; 0, IFERROR(VLOOKUP(A437,'mapping Commune'!A:I,9,FALSE),"ATTENTION mapping Inexistant"),"")</f>
        <v>ATTENTION mapping Inexistant</v>
      </c>
      <c r="AA437" s="10" t="str">
        <f>IF(LEFT(Z437,2)="At",'Messages d''erreur'!B$6,"")</f>
        <v xml:space="preserve">Attention CE pas dans Mapping </v>
      </c>
    </row>
    <row r="438" spans="1:27" ht="21" customHeight="1" x14ac:dyDescent="0.35">
      <c r="A438" s="11" t="s">
        <v>471</v>
      </c>
      <c r="B438" s="301" t="str">
        <f t="shared" si="9"/>
        <v>364-01</v>
      </c>
      <c r="C438" s="14" t="s">
        <v>472</v>
      </c>
      <c r="D438" s="113" t="s">
        <v>59</v>
      </c>
      <c r="E438" s="113" t="s">
        <v>60</v>
      </c>
      <c r="F438" s="305">
        <v>70140</v>
      </c>
      <c r="G438" s="282">
        <v>61</v>
      </c>
      <c r="H438" s="34">
        <f>IF(IFERROR(SEARCH("-",A438,1),0) &gt; 0, IFERROR(VLOOKUP(F438,'Liste CG'!A:A,1,FALSE),"ATTENTION CG Inexistant"),"")</f>
        <v>70140</v>
      </c>
      <c r="I438" s="12"/>
      <c r="U438" t="str">
        <f>IF(IFERROR(SEARCH("-",A438,1),0)&gt;0,IFERROR(VLOOKUP(B438,'CG-&gt; CE'!K:K,1,FALSE),"Attention voir onglet CG-&gt;CE"),"")</f>
        <v>364-01</v>
      </c>
      <c r="V438" t="str">
        <f>IF(LEFT(U438,1)="A",'Messages d''erreur'!B$4,"")</f>
        <v/>
      </c>
      <c r="W438">
        <f>IF(IFERROR(VALUE(F438),0)&gt;0,IF(IFERROR(SEARCH("-",A438,1),0)&gt;0,IFERROR(VLOOKUP(F438,'Liste CG'!A:A,1,FALSE),"Attention erreur pas de CG")),"")</f>
        <v>70140</v>
      </c>
      <c r="X438" t="str">
        <f>IF(LEFT(W438,1)="A",'Messages d''erreur'!B$5,"")</f>
        <v/>
      </c>
      <c r="Y438" t="e">
        <f>VLOOKUP(A438,'CEcpas-&gt;NvCode'!A:C,3,FALSE)</f>
        <v>#N/A</v>
      </c>
      <c r="Z438" t="str">
        <f>IF(IFERROR(SEARCH("-",A438,1),0) &gt; 0, IFERROR(VLOOKUP(A438,'mapping Commune'!A:I,9,FALSE),"ATTENTION mapping Inexistant"),"")</f>
        <v>ATTENTION mapping Inexistant</v>
      </c>
      <c r="AA438" s="10" t="str">
        <f>IF(LEFT(Z438,2)="At",'Messages d''erreur'!B$6,"")</f>
        <v xml:space="preserve">Attention CE pas dans Mapping </v>
      </c>
    </row>
    <row r="439" spans="1:27" ht="21" customHeight="1" x14ac:dyDescent="0.35">
      <c r="A439" s="11" t="s">
        <v>473</v>
      </c>
      <c r="B439" s="301" t="str">
        <f t="shared" si="9"/>
        <v>364-01</v>
      </c>
      <c r="C439" s="14" t="s">
        <v>474</v>
      </c>
      <c r="D439" s="113" t="s">
        <v>59</v>
      </c>
      <c r="E439" s="113" t="s">
        <v>60</v>
      </c>
      <c r="F439" s="305">
        <v>70140</v>
      </c>
      <c r="G439" s="281">
        <v>61</v>
      </c>
      <c r="H439" s="34">
        <f>IF(IFERROR(SEARCH("-",A439,1),0) &gt; 0, IFERROR(VLOOKUP(F439,'Liste CG'!A:A,1,FALSE),"ATTENTION CG Inexistant"),"")</f>
        <v>70140</v>
      </c>
      <c r="I439" s="12"/>
      <c r="U439" t="str">
        <f>IF(IFERROR(SEARCH("-",A439,1),0)&gt;0,IFERROR(VLOOKUP(B439,'CG-&gt; CE'!K:K,1,FALSE),"Attention voir onglet CG-&gt;CE"),"")</f>
        <v>364-01</v>
      </c>
      <c r="V439" t="str">
        <f>IF(LEFT(U439,1)="A",'Messages d''erreur'!B$4,"")</f>
        <v/>
      </c>
      <c r="W439">
        <f>IF(IFERROR(VALUE(F439),0)&gt;0,IF(IFERROR(SEARCH("-",A439,1),0)&gt;0,IFERROR(VLOOKUP(F439,'Liste CG'!A:A,1,FALSE),"Attention erreur pas de CG")),"")</f>
        <v>70140</v>
      </c>
      <c r="X439" t="str">
        <f>IF(LEFT(W439,1)="A",'Messages d''erreur'!B$5,"")</f>
        <v/>
      </c>
      <c r="Y439" t="e">
        <f>VLOOKUP(A439,'CEcpas-&gt;NvCode'!A:C,3,FALSE)</f>
        <v>#N/A</v>
      </c>
      <c r="Z439" t="str">
        <f>IF(IFERROR(SEARCH("-",A439,1),0) &gt; 0, IFERROR(VLOOKUP(A439,'mapping Commune'!A:I,9,FALSE),"ATTENTION mapping Inexistant"),"")</f>
        <v>ATTENTION mapping Inexistant</v>
      </c>
      <c r="AA439" s="10" t="str">
        <f>IF(LEFT(Z439,2)="At",'Messages d''erreur'!B$6,"")</f>
        <v xml:space="preserve">Attention CE pas dans Mapping </v>
      </c>
    </row>
    <row r="440" spans="1:27" ht="21" customHeight="1" x14ac:dyDescent="0.35">
      <c r="A440" s="11" t="s">
        <v>475</v>
      </c>
      <c r="B440" s="301" t="str">
        <f t="shared" si="9"/>
        <v>364-01</v>
      </c>
      <c r="C440" s="14" t="s">
        <v>476</v>
      </c>
      <c r="D440" s="113" t="s">
        <v>59</v>
      </c>
      <c r="E440" s="113" t="s">
        <v>60</v>
      </c>
      <c r="F440" s="305">
        <v>70140</v>
      </c>
      <c r="G440" s="282">
        <v>61</v>
      </c>
      <c r="H440" s="34">
        <f>IF(IFERROR(SEARCH("-",A440,1),0) &gt; 0, IFERROR(VLOOKUP(F440,'Liste CG'!A:A,1,FALSE),"ATTENTION CG Inexistant"),"")</f>
        <v>70140</v>
      </c>
      <c r="I440" s="12"/>
      <c r="U440" t="str">
        <f>IF(IFERROR(SEARCH("-",A440,1),0)&gt;0,IFERROR(VLOOKUP(B440,'CG-&gt; CE'!K:K,1,FALSE),"Attention voir onglet CG-&gt;CE"),"")</f>
        <v>364-01</v>
      </c>
      <c r="V440" t="str">
        <f>IF(LEFT(U440,1)="A",'Messages d''erreur'!B$4,"")</f>
        <v/>
      </c>
      <c r="W440">
        <f>IF(IFERROR(VALUE(F440),0)&gt;0,IF(IFERROR(SEARCH("-",A440,1),0)&gt;0,IFERROR(VLOOKUP(F440,'Liste CG'!A:A,1,FALSE),"Attention erreur pas de CG")),"")</f>
        <v>70140</v>
      </c>
      <c r="X440" t="str">
        <f>IF(LEFT(W440,1)="A",'Messages d''erreur'!B$5,"")</f>
        <v/>
      </c>
      <c r="Y440" t="e">
        <f>VLOOKUP(A440,'CEcpas-&gt;NvCode'!A:C,3,FALSE)</f>
        <v>#N/A</v>
      </c>
      <c r="Z440" t="str">
        <f>IF(IFERROR(SEARCH("-",A440,1),0) &gt; 0, IFERROR(VLOOKUP(A440,'mapping Commune'!A:I,9,FALSE),"ATTENTION mapping Inexistant"),"")</f>
        <v>ATTENTION mapping Inexistant</v>
      </c>
      <c r="AA440" s="10" t="str">
        <f>IF(LEFT(Z440,2)="At",'Messages d''erreur'!B$6,"")</f>
        <v xml:space="preserve">Attention CE pas dans Mapping </v>
      </c>
    </row>
    <row r="441" spans="1:27" ht="21" customHeight="1" x14ac:dyDescent="0.35">
      <c r="A441" s="11" t="s">
        <v>477</v>
      </c>
      <c r="B441" s="301" t="str">
        <f t="shared" si="9"/>
        <v>364-01</v>
      </c>
      <c r="C441" s="14" t="s">
        <v>478</v>
      </c>
      <c r="D441" s="113" t="s">
        <v>59</v>
      </c>
      <c r="E441" s="113" t="s">
        <v>60</v>
      </c>
      <c r="F441" s="305">
        <v>70140</v>
      </c>
      <c r="G441" s="281">
        <v>61</v>
      </c>
      <c r="H441" s="34">
        <f>IF(IFERROR(SEARCH("-",A441,1),0) &gt; 0, IFERROR(VLOOKUP(F441,'Liste CG'!A:A,1,FALSE),"ATTENTION CG Inexistant"),"")</f>
        <v>70140</v>
      </c>
      <c r="I441" s="12"/>
      <c r="U441" t="str">
        <f>IF(IFERROR(SEARCH("-",A441,1),0)&gt;0,IFERROR(VLOOKUP(B441,'CG-&gt; CE'!K:K,1,FALSE),"Attention voir onglet CG-&gt;CE"),"")</f>
        <v>364-01</v>
      </c>
      <c r="V441" t="str">
        <f>IF(LEFT(U441,1)="A",'Messages d''erreur'!B$4,"")</f>
        <v/>
      </c>
      <c r="W441">
        <f>IF(IFERROR(VALUE(F441),0)&gt;0,IF(IFERROR(SEARCH("-",A441,1),0)&gt;0,IFERROR(VLOOKUP(F441,'Liste CG'!A:A,1,FALSE),"Attention erreur pas de CG")),"")</f>
        <v>70140</v>
      </c>
      <c r="X441" t="str">
        <f>IF(LEFT(W441,1)="A",'Messages d''erreur'!B$5,"")</f>
        <v/>
      </c>
      <c r="Y441" t="e">
        <f>VLOOKUP(A441,'CEcpas-&gt;NvCode'!A:C,3,FALSE)</f>
        <v>#N/A</v>
      </c>
      <c r="Z441" t="str">
        <f>IF(IFERROR(SEARCH("-",A441,1),0) &gt; 0, IFERROR(VLOOKUP(A441,'mapping Commune'!A:I,9,FALSE),"ATTENTION mapping Inexistant"),"")</f>
        <v>ATTENTION mapping Inexistant</v>
      </c>
      <c r="AA441" s="10" t="str">
        <f>IF(LEFT(Z441,2)="At",'Messages d''erreur'!B$6,"")</f>
        <v xml:space="preserve">Attention CE pas dans Mapping </v>
      </c>
    </row>
    <row r="442" spans="1:27" ht="21" customHeight="1" x14ac:dyDescent="0.35">
      <c r="A442" s="11" t="s">
        <v>479</v>
      </c>
      <c r="B442" s="301" t="str">
        <f t="shared" si="9"/>
        <v>364-01</v>
      </c>
      <c r="C442" s="14" t="s">
        <v>480</v>
      </c>
      <c r="D442" s="113" t="s">
        <v>59</v>
      </c>
      <c r="E442" s="113" t="s">
        <v>60</v>
      </c>
      <c r="F442" s="305">
        <v>70140</v>
      </c>
      <c r="G442" s="282">
        <v>61</v>
      </c>
      <c r="H442" s="34">
        <f>IF(IFERROR(SEARCH("-",A442,1),0) &gt; 0, IFERROR(VLOOKUP(F442,'Liste CG'!A:A,1,FALSE),"ATTENTION CG Inexistant"),"")</f>
        <v>70140</v>
      </c>
      <c r="I442" s="12"/>
      <c r="U442" t="str">
        <f>IF(IFERROR(SEARCH("-",A442,1),0)&gt;0,IFERROR(VLOOKUP(B442,'CG-&gt; CE'!K:K,1,FALSE),"Attention voir onglet CG-&gt;CE"),"")</f>
        <v>364-01</v>
      </c>
      <c r="V442" t="str">
        <f>IF(LEFT(U442,1)="A",'Messages d''erreur'!B$4,"")</f>
        <v/>
      </c>
      <c r="W442">
        <f>IF(IFERROR(VALUE(F442),0)&gt;0,IF(IFERROR(SEARCH("-",A442,1),0)&gt;0,IFERROR(VLOOKUP(F442,'Liste CG'!A:A,1,FALSE),"Attention erreur pas de CG")),"")</f>
        <v>70140</v>
      </c>
      <c r="X442" t="str">
        <f>IF(LEFT(W442,1)="A",'Messages d''erreur'!B$5,"")</f>
        <v/>
      </c>
      <c r="Y442" t="e">
        <f>VLOOKUP(A442,'CEcpas-&gt;NvCode'!A:C,3,FALSE)</f>
        <v>#N/A</v>
      </c>
      <c r="Z442" t="str">
        <f>IF(IFERROR(SEARCH("-",A442,1),0) &gt; 0, IFERROR(VLOOKUP(A442,'mapping Commune'!A:I,9,FALSE),"ATTENTION mapping Inexistant"),"")</f>
        <v>ATTENTION mapping Inexistant</v>
      </c>
      <c r="AA442" s="10" t="str">
        <f>IF(LEFT(Z442,2)="At",'Messages d''erreur'!B$6,"")</f>
        <v xml:space="preserve">Attention CE pas dans Mapping </v>
      </c>
    </row>
    <row r="443" spans="1:27" ht="21" customHeight="1" x14ac:dyDescent="0.35">
      <c r="A443" s="11" t="s">
        <v>481</v>
      </c>
      <c r="B443" s="301" t="str">
        <f t="shared" si="9"/>
        <v>364-01</v>
      </c>
      <c r="C443" s="14" t="s">
        <v>482</v>
      </c>
      <c r="D443" s="113" t="s">
        <v>59</v>
      </c>
      <c r="E443" s="113" t="s">
        <v>60</v>
      </c>
      <c r="F443" s="305">
        <v>70140</v>
      </c>
      <c r="G443" s="281">
        <v>61</v>
      </c>
      <c r="H443" s="34">
        <f>IF(IFERROR(SEARCH("-",A443,1),0) &gt; 0, IFERROR(VLOOKUP(F443,'Liste CG'!A:A,1,FALSE),"ATTENTION CG Inexistant"),"")</f>
        <v>70140</v>
      </c>
      <c r="I443" s="12"/>
      <c r="U443" t="str">
        <f>IF(IFERROR(SEARCH("-",A443,1),0)&gt;0,IFERROR(VLOOKUP(B443,'CG-&gt; CE'!K:K,1,FALSE),"Attention voir onglet CG-&gt;CE"),"")</f>
        <v>364-01</v>
      </c>
      <c r="V443" t="str">
        <f>IF(LEFT(U443,1)="A",'Messages d''erreur'!B$4,"")</f>
        <v/>
      </c>
      <c r="W443">
        <f>IF(IFERROR(VALUE(F443),0)&gt;0,IF(IFERROR(SEARCH("-",A443,1),0)&gt;0,IFERROR(VLOOKUP(F443,'Liste CG'!A:A,1,FALSE),"Attention erreur pas de CG")),"")</f>
        <v>70140</v>
      </c>
      <c r="X443" t="str">
        <f>IF(LEFT(W443,1)="A",'Messages d''erreur'!B$5,"")</f>
        <v/>
      </c>
      <c r="Y443" t="e">
        <f>VLOOKUP(A443,'CEcpas-&gt;NvCode'!A:C,3,FALSE)</f>
        <v>#N/A</v>
      </c>
      <c r="Z443" t="str">
        <f>IF(IFERROR(SEARCH("-",A443,1),0) &gt; 0, IFERROR(VLOOKUP(A443,'mapping Commune'!A:I,9,FALSE),"ATTENTION mapping Inexistant"),"")</f>
        <v>ATTENTION mapping Inexistant</v>
      </c>
      <c r="AA443" s="10" t="str">
        <f>IF(LEFT(Z443,2)="At",'Messages d''erreur'!B$6,"")</f>
        <v xml:space="preserve">Attention CE pas dans Mapping </v>
      </c>
    </row>
    <row r="444" spans="1:27" ht="21" customHeight="1" x14ac:dyDescent="0.35">
      <c r="A444" s="11" t="s">
        <v>483</v>
      </c>
      <c r="B444" s="301" t="str">
        <f t="shared" si="9"/>
        <v>364-01</v>
      </c>
      <c r="C444" s="14" t="s">
        <v>484</v>
      </c>
      <c r="D444" s="113" t="s">
        <v>59</v>
      </c>
      <c r="E444" s="113" t="s">
        <v>60</v>
      </c>
      <c r="F444" s="305">
        <v>70140</v>
      </c>
      <c r="G444" s="282">
        <v>61</v>
      </c>
      <c r="H444" s="34">
        <f>IF(IFERROR(SEARCH("-",A444,1),0) &gt; 0, IFERROR(VLOOKUP(F444,'Liste CG'!A:A,1,FALSE),"ATTENTION CG Inexistant"),"")</f>
        <v>70140</v>
      </c>
      <c r="I444" s="12"/>
      <c r="U444" t="str">
        <f>IF(IFERROR(SEARCH("-",A444,1),0)&gt;0,IFERROR(VLOOKUP(B444,'CG-&gt; CE'!K:K,1,FALSE),"Attention voir onglet CG-&gt;CE"),"")</f>
        <v>364-01</v>
      </c>
      <c r="V444" t="str">
        <f>IF(LEFT(U444,1)="A",'Messages d''erreur'!B$4,"")</f>
        <v/>
      </c>
      <c r="W444">
        <f>IF(IFERROR(VALUE(F444),0)&gt;0,IF(IFERROR(SEARCH("-",A444,1),0)&gt;0,IFERROR(VLOOKUP(F444,'Liste CG'!A:A,1,FALSE),"Attention erreur pas de CG")),"")</f>
        <v>70140</v>
      </c>
      <c r="X444" t="str">
        <f>IF(LEFT(W444,1)="A",'Messages d''erreur'!B$5,"")</f>
        <v/>
      </c>
      <c r="Y444" t="e">
        <f>VLOOKUP(A444,'CEcpas-&gt;NvCode'!A:C,3,FALSE)</f>
        <v>#N/A</v>
      </c>
      <c r="Z444" t="str">
        <f>IF(IFERROR(SEARCH("-",A444,1),0) &gt; 0, IFERROR(VLOOKUP(A444,'mapping Commune'!A:I,9,FALSE),"ATTENTION mapping Inexistant"),"")</f>
        <v>ATTENTION mapping Inexistant</v>
      </c>
      <c r="AA444" s="10" t="str">
        <f>IF(LEFT(Z444,2)="At",'Messages d''erreur'!B$6,"")</f>
        <v xml:space="preserve">Attention CE pas dans Mapping </v>
      </c>
    </row>
    <row r="445" spans="1:27" ht="21" customHeight="1" x14ac:dyDescent="0.35">
      <c r="A445" s="11" t="s">
        <v>485</v>
      </c>
      <c r="B445" s="301" t="str">
        <f t="shared" si="9"/>
        <v>364-01</v>
      </c>
      <c r="C445" s="14" t="s">
        <v>486</v>
      </c>
      <c r="D445" s="113" t="s">
        <v>59</v>
      </c>
      <c r="E445" s="113" t="s">
        <v>60</v>
      </c>
      <c r="F445" s="305">
        <v>70140</v>
      </c>
      <c r="G445" s="281">
        <v>61</v>
      </c>
      <c r="H445" s="34">
        <f>IF(IFERROR(SEARCH("-",A445,1),0) &gt; 0, IFERROR(VLOOKUP(F445,'Liste CG'!A:A,1,FALSE),"ATTENTION CG Inexistant"),"")</f>
        <v>70140</v>
      </c>
      <c r="I445" s="12"/>
      <c r="U445" t="str">
        <f>IF(IFERROR(SEARCH("-",A445,1),0)&gt;0,IFERROR(VLOOKUP(B445,'CG-&gt; CE'!K:K,1,FALSE),"Attention voir onglet CG-&gt;CE"),"")</f>
        <v>364-01</v>
      </c>
      <c r="V445" t="str">
        <f>IF(LEFT(U445,1)="A",'Messages d''erreur'!B$4,"")</f>
        <v/>
      </c>
      <c r="W445">
        <f>IF(IFERROR(VALUE(F445),0)&gt;0,IF(IFERROR(SEARCH("-",A445,1),0)&gt;0,IFERROR(VLOOKUP(F445,'Liste CG'!A:A,1,FALSE),"Attention erreur pas de CG")),"")</f>
        <v>70140</v>
      </c>
      <c r="X445" t="str">
        <f>IF(LEFT(W445,1)="A",'Messages d''erreur'!B$5,"")</f>
        <v/>
      </c>
      <c r="Y445" t="e">
        <f>VLOOKUP(A445,'CEcpas-&gt;NvCode'!A:C,3,FALSE)</f>
        <v>#N/A</v>
      </c>
      <c r="Z445" t="str">
        <f>IF(IFERROR(SEARCH("-",A445,1),0) &gt; 0, IFERROR(VLOOKUP(A445,'mapping Commune'!A:I,9,FALSE),"ATTENTION mapping Inexistant"),"")</f>
        <v>ATTENTION mapping Inexistant</v>
      </c>
      <c r="AA445" s="10" t="str">
        <f>IF(LEFT(Z445,2)="At",'Messages d''erreur'!B$6,"")</f>
        <v xml:space="preserve">Attention CE pas dans Mapping </v>
      </c>
    </row>
    <row r="446" spans="1:27" ht="21" customHeight="1" x14ac:dyDescent="0.35">
      <c r="A446" s="11" t="s">
        <v>487</v>
      </c>
      <c r="B446" s="301" t="str">
        <f t="shared" si="9"/>
        <v>364-01</v>
      </c>
      <c r="C446" s="14" t="s">
        <v>488</v>
      </c>
      <c r="D446" s="113" t="s">
        <v>59</v>
      </c>
      <c r="E446" s="113" t="s">
        <v>60</v>
      </c>
      <c r="F446" s="305">
        <v>70140</v>
      </c>
      <c r="G446" s="282">
        <v>61</v>
      </c>
      <c r="H446" s="34">
        <f>IF(IFERROR(SEARCH("-",A446,1),0) &gt; 0, IFERROR(VLOOKUP(F446,'Liste CG'!A:A,1,FALSE),"ATTENTION CG Inexistant"),"")</f>
        <v>70140</v>
      </c>
      <c r="I446" s="12"/>
      <c r="U446" t="str">
        <f>IF(IFERROR(SEARCH("-",A446,1),0)&gt;0,IFERROR(VLOOKUP(B446,'CG-&gt; CE'!K:K,1,FALSE),"Attention voir onglet CG-&gt;CE"),"")</f>
        <v>364-01</v>
      </c>
      <c r="V446" t="str">
        <f>IF(LEFT(U446,1)="A",'Messages d''erreur'!B$4,"")</f>
        <v/>
      </c>
      <c r="W446">
        <f>IF(IFERROR(VALUE(F446),0)&gt;0,IF(IFERROR(SEARCH("-",A446,1),0)&gt;0,IFERROR(VLOOKUP(F446,'Liste CG'!A:A,1,FALSE),"Attention erreur pas de CG")),"")</f>
        <v>70140</v>
      </c>
      <c r="X446" t="str">
        <f>IF(LEFT(W446,1)="A",'Messages d''erreur'!B$5,"")</f>
        <v/>
      </c>
      <c r="Y446" t="e">
        <f>VLOOKUP(A446,'CEcpas-&gt;NvCode'!A:C,3,FALSE)</f>
        <v>#N/A</v>
      </c>
      <c r="Z446" t="str">
        <f>IF(IFERROR(SEARCH("-",A446,1),0) &gt; 0, IFERROR(VLOOKUP(A446,'mapping Commune'!A:I,9,FALSE),"ATTENTION mapping Inexistant"),"")</f>
        <v>ATTENTION mapping Inexistant</v>
      </c>
      <c r="AA446" s="10" t="str">
        <f>IF(LEFT(Z446,2)="At",'Messages d''erreur'!B$6,"")</f>
        <v xml:space="preserve">Attention CE pas dans Mapping </v>
      </c>
    </row>
    <row r="447" spans="1:27" ht="21" customHeight="1" x14ac:dyDescent="0.35">
      <c r="A447" s="11" t="s">
        <v>489</v>
      </c>
      <c r="B447" s="301" t="str">
        <f t="shared" si="9"/>
        <v>364-01</v>
      </c>
      <c r="C447" s="14" t="s">
        <v>490</v>
      </c>
      <c r="D447" s="113" t="s">
        <v>59</v>
      </c>
      <c r="E447" s="113" t="s">
        <v>60</v>
      </c>
      <c r="F447" s="305">
        <v>70140</v>
      </c>
      <c r="G447" s="281">
        <v>61</v>
      </c>
      <c r="H447" s="34">
        <f>IF(IFERROR(SEARCH("-",A447,1),0) &gt; 0, IFERROR(VLOOKUP(F447,'Liste CG'!A:A,1,FALSE),"ATTENTION CG Inexistant"),"")</f>
        <v>70140</v>
      </c>
      <c r="I447" s="12"/>
      <c r="U447" t="str">
        <f>IF(IFERROR(SEARCH("-",A447,1),0)&gt;0,IFERROR(VLOOKUP(B447,'CG-&gt; CE'!K:K,1,FALSE),"Attention voir onglet CG-&gt;CE"),"")</f>
        <v>364-01</v>
      </c>
      <c r="V447" t="str">
        <f>IF(LEFT(U447,1)="A",'Messages d''erreur'!B$4,"")</f>
        <v/>
      </c>
      <c r="W447">
        <f>IF(IFERROR(VALUE(F447),0)&gt;0,IF(IFERROR(SEARCH("-",A447,1),0)&gt;0,IFERROR(VLOOKUP(F447,'Liste CG'!A:A,1,FALSE),"Attention erreur pas de CG")),"")</f>
        <v>70140</v>
      </c>
      <c r="X447" t="str">
        <f>IF(LEFT(W447,1)="A",'Messages d''erreur'!B$5,"")</f>
        <v/>
      </c>
      <c r="Y447" t="e">
        <f>VLOOKUP(A447,'CEcpas-&gt;NvCode'!A:C,3,FALSE)</f>
        <v>#N/A</v>
      </c>
      <c r="Z447" t="str">
        <f>IF(IFERROR(SEARCH("-",A447,1),0) &gt; 0, IFERROR(VLOOKUP(A447,'mapping Commune'!A:I,9,FALSE),"ATTENTION mapping Inexistant"),"")</f>
        <v>ATTENTION mapping Inexistant</v>
      </c>
      <c r="AA447" s="10" t="str">
        <f>IF(LEFT(Z447,2)="At",'Messages d''erreur'!B$6,"")</f>
        <v xml:space="preserve">Attention CE pas dans Mapping </v>
      </c>
    </row>
    <row r="448" spans="1:27" ht="21" customHeight="1" x14ac:dyDescent="0.35">
      <c r="A448" s="11" t="s">
        <v>491</v>
      </c>
      <c r="B448" s="301" t="str">
        <f t="shared" si="9"/>
        <v>364-01</v>
      </c>
      <c r="C448" s="14" t="s">
        <v>492</v>
      </c>
      <c r="D448" s="113" t="s">
        <v>59</v>
      </c>
      <c r="E448" s="113" t="s">
        <v>60</v>
      </c>
      <c r="F448" s="305">
        <v>70140</v>
      </c>
      <c r="G448" s="282">
        <v>61</v>
      </c>
      <c r="H448" s="34">
        <f>IF(IFERROR(SEARCH("-",A448,1),0) &gt; 0, IFERROR(VLOOKUP(F448,'Liste CG'!A:A,1,FALSE),"ATTENTION CG Inexistant"),"")</f>
        <v>70140</v>
      </c>
      <c r="I448" s="12"/>
      <c r="U448" t="str">
        <f>IF(IFERROR(SEARCH("-",A448,1),0)&gt;0,IFERROR(VLOOKUP(B448,'CG-&gt; CE'!K:K,1,FALSE),"Attention voir onglet CG-&gt;CE"),"")</f>
        <v>364-01</v>
      </c>
      <c r="V448" t="str">
        <f>IF(LEFT(U448,1)="A",'Messages d''erreur'!B$4,"")</f>
        <v/>
      </c>
      <c r="W448">
        <f>IF(IFERROR(VALUE(F448),0)&gt;0,IF(IFERROR(SEARCH("-",A448,1),0)&gt;0,IFERROR(VLOOKUP(F448,'Liste CG'!A:A,1,FALSE),"Attention erreur pas de CG")),"")</f>
        <v>70140</v>
      </c>
      <c r="X448" t="str">
        <f>IF(LEFT(W448,1)="A",'Messages d''erreur'!B$5,"")</f>
        <v/>
      </c>
      <c r="Y448" t="e">
        <f>VLOOKUP(A448,'CEcpas-&gt;NvCode'!A:C,3,FALSE)</f>
        <v>#N/A</v>
      </c>
      <c r="Z448" t="str">
        <f>IF(IFERROR(SEARCH("-",A448,1),0) &gt; 0, IFERROR(VLOOKUP(A448,'mapping Commune'!A:I,9,FALSE),"ATTENTION mapping Inexistant"),"")</f>
        <v>ATTENTION mapping Inexistant</v>
      </c>
      <c r="AA448" s="10" t="str">
        <f>IF(LEFT(Z448,2)="At",'Messages d''erreur'!B$6,"")</f>
        <v xml:space="preserve">Attention CE pas dans Mapping </v>
      </c>
    </row>
    <row r="449" spans="1:27" ht="21" customHeight="1" x14ac:dyDescent="0.35">
      <c r="A449" s="11" t="s">
        <v>493</v>
      </c>
      <c r="B449" s="301" t="str">
        <f t="shared" si="9"/>
        <v>364-01</v>
      </c>
      <c r="C449" s="14" t="s">
        <v>494</v>
      </c>
      <c r="D449" s="113" t="s">
        <v>59</v>
      </c>
      <c r="E449" s="113" t="s">
        <v>60</v>
      </c>
      <c r="F449" s="305">
        <v>70140</v>
      </c>
      <c r="G449" s="281">
        <v>61</v>
      </c>
      <c r="H449" s="34">
        <f>IF(IFERROR(SEARCH("-",A449,1),0) &gt; 0, IFERROR(VLOOKUP(F449,'Liste CG'!A:A,1,FALSE),"ATTENTION CG Inexistant"),"")</f>
        <v>70140</v>
      </c>
      <c r="I449" s="12"/>
      <c r="U449" t="str">
        <f>IF(IFERROR(SEARCH("-",A449,1),0)&gt;0,IFERROR(VLOOKUP(B449,'CG-&gt; CE'!K:K,1,FALSE),"Attention voir onglet CG-&gt;CE"),"")</f>
        <v>364-01</v>
      </c>
      <c r="V449" t="str">
        <f>IF(LEFT(U449,1)="A",'Messages d''erreur'!B$4,"")</f>
        <v/>
      </c>
      <c r="W449">
        <f>IF(IFERROR(VALUE(F449),0)&gt;0,IF(IFERROR(SEARCH("-",A449,1),0)&gt;0,IFERROR(VLOOKUP(F449,'Liste CG'!A:A,1,FALSE),"Attention erreur pas de CG")),"")</f>
        <v>70140</v>
      </c>
      <c r="X449" t="str">
        <f>IF(LEFT(W449,1)="A",'Messages d''erreur'!B$5,"")</f>
        <v/>
      </c>
      <c r="Y449" t="e">
        <f>VLOOKUP(A449,'CEcpas-&gt;NvCode'!A:C,3,FALSE)</f>
        <v>#N/A</v>
      </c>
      <c r="Z449" t="str">
        <f>IF(IFERROR(SEARCH("-",A449,1),0) &gt; 0, IFERROR(VLOOKUP(A449,'mapping Commune'!A:I,9,FALSE),"ATTENTION mapping Inexistant"),"")</f>
        <v>ATTENTION mapping Inexistant</v>
      </c>
      <c r="AA449" s="10" t="str">
        <f>IF(LEFT(Z449,2)="At",'Messages d''erreur'!B$6,"")</f>
        <v xml:space="preserve">Attention CE pas dans Mapping </v>
      </c>
    </row>
    <row r="450" spans="1:27" ht="21" customHeight="1" x14ac:dyDescent="0.35">
      <c r="A450" s="11" t="s">
        <v>495</v>
      </c>
      <c r="B450" s="301" t="str">
        <f t="shared" si="9"/>
        <v>364-01</v>
      </c>
      <c r="C450" s="14" t="s">
        <v>496</v>
      </c>
      <c r="D450" s="113" t="s">
        <v>59</v>
      </c>
      <c r="E450" s="113" t="s">
        <v>60</v>
      </c>
      <c r="F450" s="305">
        <v>70140</v>
      </c>
      <c r="G450" s="282">
        <v>61</v>
      </c>
      <c r="H450" s="34">
        <f>IF(IFERROR(SEARCH("-",A450,1),0) &gt; 0, IFERROR(VLOOKUP(F450,'Liste CG'!A:A,1,FALSE),"ATTENTION CG Inexistant"),"")</f>
        <v>70140</v>
      </c>
      <c r="I450" s="12"/>
      <c r="U450" t="str">
        <f>IF(IFERROR(SEARCH("-",A450,1),0)&gt;0,IFERROR(VLOOKUP(B450,'CG-&gt; CE'!K:K,1,FALSE),"Attention voir onglet CG-&gt;CE"),"")</f>
        <v>364-01</v>
      </c>
      <c r="V450" t="str">
        <f>IF(LEFT(U450,1)="A",'Messages d''erreur'!B$4,"")</f>
        <v/>
      </c>
      <c r="W450">
        <f>IF(IFERROR(VALUE(F450),0)&gt;0,IF(IFERROR(SEARCH("-",A450,1),0)&gt;0,IFERROR(VLOOKUP(F450,'Liste CG'!A:A,1,FALSE),"Attention erreur pas de CG")),"")</f>
        <v>70140</v>
      </c>
      <c r="X450" t="str">
        <f>IF(LEFT(W450,1)="A",'Messages d''erreur'!B$5,"")</f>
        <v/>
      </c>
      <c r="Y450" t="e">
        <f>VLOOKUP(A450,'CEcpas-&gt;NvCode'!A:C,3,FALSE)</f>
        <v>#N/A</v>
      </c>
      <c r="Z450" t="str">
        <f>IF(IFERROR(SEARCH("-",A450,1),0) &gt; 0, IFERROR(VLOOKUP(A450,'mapping Commune'!A:I,9,FALSE),"ATTENTION mapping Inexistant"),"")</f>
        <v>ATTENTION mapping Inexistant</v>
      </c>
      <c r="AA450" s="10" t="str">
        <f>IF(LEFT(Z450,2)="At",'Messages d''erreur'!B$6,"")</f>
        <v xml:space="preserve">Attention CE pas dans Mapping </v>
      </c>
    </row>
    <row r="451" spans="1:27" ht="21" customHeight="1" x14ac:dyDescent="0.35">
      <c r="A451" s="11" t="s">
        <v>497</v>
      </c>
      <c r="B451" s="301" t="str">
        <f t="shared" si="9"/>
        <v>364-01</v>
      </c>
      <c r="C451" s="15" t="s">
        <v>498</v>
      </c>
      <c r="D451" s="113" t="s">
        <v>59</v>
      </c>
      <c r="E451" s="113" t="s">
        <v>60</v>
      </c>
      <c r="F451" s="305">
        <v>70140</v>
      </c>
      <c r="G451" s="281">
        <v>61</v>
      </c>
      <c r="H451" s="34">
        <f>IF(IFERROR(SEARCH("-",A451,1),0) &gt; 0, IFERROR(VLOOKUP(F451,'Liste CG'!A:A,1,FALSE),"ATTENTION CG Inexistant"),"")</f>
        <v>70140</v>
      </c>
      <c r="I451" s="12"/>
      <c r="U451" t="str">
        <f>IF(IFERROR(SEARCH("-",A451,1),0)&gt;0,IFERROR(VLOOKUP(B451,'CG-&gt; CE'!K:K,1,FALSE),"Attention voir onglet CG-&gt;CE"),"")</f>
        <v>364-01</v>
      </c>
      <c r="V451" t="str">
        <f>IF(LEFT(U451,1)="A",'Messages d''erreur'!B$4,"")</f>
        <v/>
      </c>
      <c r="W451">
        <f>IF(IFERROR(VALUE(F451),0)&gt;0,IF(IFERROR(SEARCH("-",A451,1),0)&gt;0,IFERROR(VLOOKUP(F451,'Liste CG'!A:A,1,FALSE),"Attention erreur pas de CG")),"")</f>
        <v>70140</v>
      </c>
      <c r="X451" t="str">
        <f>IF(LEFT(W451,1)="A",'Messages d''erreur'!B$5,"")</f>
        <v/>
      </c>
      <c r="Y451" t="e">
        <f>VLOOKUP(A451,'CEcpas-&gt;NvCode'!A:C,3,FALSE)</f>
        <v>#N/A</v>
      </c>
      <c r="Z451" t="str">
        <f>IF(IFERROR(SEARCH("-",A451,1),0) &gt; 0, IFERROR(VLOOKUP(A451,'mapping Commune'!A:I,9,FALSE),"ATTENTION mapping Inexistant"),"")</f>
        <v>ATTENTION mapping Inexistant</v>
      </c>
      <c r="AA451" s="10" t="str">
        <f>IF(LEFT(Z451,2)="At",'Messages d''erreur'!B$6,"")</f>
        <v xml:space="preserve">Attention CE pas dans Mapping </v>
      </c>
    </row>
    <row r="452" spans="1:27" ht="21" customHeight="1" x14ac:dyDescent="0.35">
      <c r="A452" s="11" t="s">
        <v>499</v>
      </c>
      <c r="B452" s="301" t="str">
        <f t="shared" si="9"/>
        <v>364-01</v>
      </c>
      <c r="C452" s="14" t="s">
        <v>500</v>
      </c>
      <c r="D452" s="113" t="s">
        <v>59</v>
      </c>
      <c r="E452" s="113" t="s">
        <v>60</v>
      </c>
      <c r="F452" s="305">
        <v>70140</v>
      </c>
      <c r="G452" s="283">
        <v>61</v>
      </c>
      <c r="H452" s="34">
        <f>IF(IFERROR(SEARCH("-",A452,1),0) &gt; 0, IFERROR(VLOOKUP(F452,'Liste CG'!A:A,1,FALSE),"ATTENTION CG Inexistant"),"")</f>
        <v>70140</v>
      </c>
      <c r="I452" s="12"/>
      <c r="U452" t="str">
        <f>IF(IFERROR(SEARCH("-",A452,1),0)&gt;0,IFERROR(VLOOKUP(B452,'CG-&gt; CE'!K:K,1,FALSE),"Attention voir onglet CG-&gt;CE"),"")</f>
        <v>364-01</v>
      </c>
      <c r="V452" t="str">
        <f>IF(LEFT(U452,1)="A",'Messages d''erreur'!B$4,"")</f>
        <v/>
      </c>
      <c r="W452">
        <f>IF(IFERROR(VALUE(F452),0)&gt;0,IF(IFERROR(SEARCH("-",A452,1),0)&gt;0,IFERROR(VLOOKUP(F452,'Liste CG'!A:A,1,FALSE),"Attention erreur pas de CG")),"")</f>
        <v>70140</v>
      </c>
      <c r="X452" t="str">
        <f>IF(LEFT(W452,1)="A",'Messages d''erreur'!B$5,"")</f>
        <v/>
      </c>
      <c r="Y452" t="e">
        <f>VLOOKUP(A452,'CEcpas-&gt;NvCode'!A:C,3,FALSE)</f>
        <v>#N/A</v>
      </c>
      <c r="Z452" t="str">
        <f>IF(IFERROR(SEARCH("-",A452,1),0) &gt; 0, IFERROR(VLOOKUP(A452,'mapping Commune'!A:I,9,FALSE),"ATTENTION mapping Inexistant"),"")</f>
        <v>ATTENTION mapping Inexistant</v>
      </c>
      <c r="AA452" s="10" t="str">
        <f>IF(LEFT(Z452,2)="At",'Messages d''erreur'!B$6,"")</f>
        <v xml:space="preserve">Attention CE pas dans Mapping </v>
      </c>
    </row>
    <row r="453" spans="1:27" ht="21" customHeight="1" x14ac:dyDescent="0.35">
      <c r="A453" s="139">
        <v>365</v>
      </c>
      <c r="B453" s="301" t="str">
        <f t="shared" si="9"/>
        <v>365365</v>
      </c>
      <c r="C453" s="26" t="s">
        <v>501</v>
      </c>
      <c r="D453" s="109" t="s">
        <v>5089</v>
      </c>
      <c r="H453" s="34" t="str">
        <f>IF(IFERROR(SEARCH("-",A453,1),0) &gt; 0, IFERROR(VLOOKUP(F453,'Liste CG'!A:A,1,FALSE),"ATTENTION CG Inexistant"),"")</f>
        <v/>
      </c>
      <c r="I453" s="112"/>
      <c r="U453" t="str">
        <f>IF(IFERROR(SEARCH("-",A453,1),0)&gt;0,IFERROR(VLOOKUP(B453,'CG-&gt; CE'!K:K,1,FALSE),"Attention voir onglet CG-&gt;CE"),"")</f>
        <v/>
      </c>
      <c r="V453" t="str">
        <f>IF(LEFT(U453,1)="A",'Messages d''erreur'!B$4,"")</f>
        <v/>
      </c>
      <c r="W453" t="str">
        <f>IF(IFERROR(VALUE(F453),0)&gt;0,IF(IFERROR(SEARCH("-",A453,1),0)&gt;0,IFERROR(VLOOKUP(F453,'Liste CG'!A:A,1,FALSE),"Attention erreur pas de CG")),"")</f>
        <v/>
      </c>
      <c r="X453" t="str">
        <f>IF(LEFT(W453,1)="A",'Messages d''erreur'!B$5,"")</f>
        <v/>
      </c>
      <c r="Y453" t="e">
        <f>VLOOKUP(A453,'CEcpas-&gt;NvCode'!A:C,3,FALSE)</f>
        <v>#N/A</v>
      </c>
      <c r="Z453" t="str">
        <f>IF(IFERROR(SEARCH("-",A453,1),0) &gt; 0, IFERROR(VLOOKUP(A453,'mapping Commune'!A:I,9,FALSE),"ATTENTION mapping Inexistant"),"")</f>
        <v/>
      </c>
      <c r="AA453" s="10" t="str">
        <f>IF(LEFT(Z453,2)="At",'Messages d''erreur'!B$6,"")</f>
        <v/>
      </c>
    </row>
    <row r="454" spans="1:27" ht="21" customHeight="1" x14ac:dyDescent="0.35">
      <c r="A454" s="138"/>
      <c r="B454" s="301" t="str">
        <f t="shared" si="9"/>
        <v/>
      </c>
      <c r="C454" s="25"/>
      <c r="D454" s="109" t="s">
        <v>5089</v>
      </c>
      <c r="G454" s="276"/>
      <c r="H454" s="34" t="str">
        <f>IF(IFERROR(SEARCH("-",A454,1),0) &gt; 0, IFERROR(VLOOKUP(F454,'Liste CG'!A:A,1,FALSE),"ATTENTION CG Inexistant"),"")</f>
        <v/>
      </c>
      <c r="U454" t="str">
        <f>IF(IFERROR(SEARCH("-",A454,1),0)&gt;0,IFERROR(VLOOKUP(B454,'CG-&gt; CE'!K:K,1,FALSE),"Attention voir onglet CG-&gt;CE"),"")</f>
        <v/>
      </c>
      <c r="V454" t="str">
        <f>IF(LEFT(U454,1)="A",'Messages d''erreur'!B$4,"")</f>
        <v/>
      </c>
      <c r="W454" t="str">
        <f>IF(IFERROR(VALUE(F454),0)&gt;0,IF(IFERROR(SEARCH("-",A454,1),0)&gt;0,IFERROR(VLOOKUP(F454,'Liste CG'!A:A,1,FALSE),"Attention erreur pas de CG")),"")</f>
        <v/>
      </c>
      <c r="X454" t="str">
        <f>IF(LEFT(W454,1)="A",'Messages d''erreur'!B$5,"")</f>
        <v/>
      </c>
      <c r="Y454" t="e">
        <f>VLOOKUP(A454,'CEcpas-&gt;NvCode'!A:C,3,FALSE)</f>
        <v>#N/A</v>
      </c>
      <c r="Z454" t="str">
        <f>IF(IFERROR(SEARCH("-",A454,1),0) &gt; 0, IFERROR(VLOOKUP(A454,'mapping Commune'!A:I,9,FALSE),"ATTENTION mapping Inexistant"),"")</f>
        <v/>
      </c>
      <c r="AA454" s="10" t="str">
        <f>IF(LEFT(Z454,2)="At",'Messages d''erreur'!B$6,"")</f>
        <v/>
      </c>
    </row>
    <row r="455" spans="1:27" ht="21" customHeight="1" x14ac:dyDescent="0.35">
      <c r="A455" s="31" t="s">
        <v>52</v>
      </c>
      <c r="B455" s="301" t="str">
        <f t="shared" si="9"/>
        <v>Codode</v>
      </c>
      <c r="C455" s="27" t="s">
        <v>53</v>
      </c>
      <c r="D455" s="32" t="s">
        <v>54</v>
      </c>
      <c r="E455" s="32" t="s">
        <v>55</v>
      </c>
      <c r="F455" s="280" t="s">
        <v>56</v>
      </c>
      <c r="G455" s="278" t="s">
        <v>57</v>
      </c>
      <c r="H455" s="34" t="str">
        <f>IF(IFERROR(SEARCH("-",A455,1),0) &gt; 0, IFERROR(VLOOKUP(F455,'Liste CG'!A:A,1,FALSE),"ATTENTION CG Inexistant"),"")</f>
        <v/>
      </c>
      <c r="U455" t="str">
        <f>IF(IFERROR(SEARCH("-",A455,1),0)&gt;0,IFERROR(VLOOKUP(B455,'CG-&gt; CE'!K:K,1,FALSE),"Attention voir onglet CG-&gt;CE"),"")</f>
        <v/>
      </c>
      <c r="V455" t="str">
        <f>IF(LEFT(U455,1)="A",'Messages d''erreur'!B$4,"")</f>
        <v/>
      </c>
      <c r="W455" t="str">
        <f>IF(IFERROR(VALUE(F455),0)&gt;0,IF(IFERROR(SEARCH("-",A455,1),0)&gt;0,IFERROR(VLOOKUP(F455,'Liste CG'!A:A,1,FALSE),"Attention erreur pas de CG")),"")</f>
        <v/>
      </c>
      <c r="X455" t="str">
        <f>IF(LEFT(W455,1)="A",'Messages d''erreur'!B$5,"")</f>
        <v/>
      </c>
      <c r="Y455" t="e">
        <f>VLOOKUP(A455,'CEcpas-&gt;NvCode'!A:C,3,FALSE)</f>
        <v>#N/A</v>
      </c>
      <c r="Z455" t="str">
        <f>IF(IFERROR(SEARCH("-",A455,1),0) &gt; 0, IFERROR(VLOOKUP(A455,'mapping Commune'!A:I,9,FALSE),"ATTENTION mapping Inexistant"),"")</f>
        <v/>
      </c>
      <c r="AA455" s="10" t="str">
        <f>IF(LEFT(Z455,2)="At",'Messages d''erreur'!B$6,"")</f>
        <v/>
      </c>
    </row>
    <row r="456" spans="1:27" ht="21" customHeight="1" x14ac:dyDescent="0.35">
      <c r="A456" s="149" t="s">
        <v>502</v>
      </c>
      <c r="B456" s="301" t="str">
        <f t="shared" si="9"/>
        <v>365-01</v>
      </c>
      <c r="C456" s="316" t="s">
        <v>503</v>
      </c>
      <c r="D456" s="150" t="s">
        <v>59</v>
      </c>
      <c r="E456" s="150" t="s">
        <v>60</v>
      </c>
      <c r="F456" s="304">
        <v>70150</v>
      </c>
      <c r="G456" s="284">
        <v>61</v>
      </c>
      <c r="H456" s="34">
        <f>IF(IFERROR(SEARCH("-",A456,1),0) &gt; 0, IFERROR(VLOOKUP(F456,'Liste CG'!A:A,1,FALSE),"ATTENTION CG Inexistant"),"")</f>
        <v>70150</v>
      </c>
      <c r="U456" t="str">
        <f>IF(IFERROR(SEARCH("-",A456,1),0)&gt;0,IFERROR(VLOOKUP(B456,'CG-&gt; CE'!K:K,1,FALSE),"Attention voir onglet CG-&gt;CE"),"")</f>
        <v>365-01</v>
      </c>
      <c r="V456" t="str">
        <f>IF(LEFT(U456,1)="A",'Messages d''erreur'!B$4,"")</f>
        <v/>
      </c>
      <c r="W456">
        <f>IF(IFERROR(VALUE(F456),0)&gt;0,IF(IFERROR(SEARCH("-",A456,1),0)&gt;0,IFERROR(VLOOKUP(F456,'Liste CG'!A:A,1,FALSE),"Attention erreur pas de CG")),"")</f>
        <v>70150</v>
      </c>
      <c r="X456" t="str">
        <f>IF(LEFT(W456,1)="A",'Messages d''erreur'!B$5,"")</f>
        <v/>
      </c>
      <c r="Y456">
        <f>VLOOKUP(A456,'CEcpas-&gt;NvCode'!A:C,3,FALSE)</f>
        <v>0</v>
      </c>
      <c r="Z456" t="str">
        <f>IF(IFERROR(SEARCH("-",A456,1),0) &gt; 0, IFERROR(VLOOKUP(A456,'mapping Commune'!A:I,9,FALSE),"ATTENTION mapping Inexistant"),"")</f>
        <v>365-01</v>
      </c>
      <c r="AA456" s="10" t="str">
        <f>IF(LEFT(Z456,2)="At",'Messages d''erreur'!B$6,"")</f>
        <v/>
      </c>
    </row>
    <row r="457" spans="1:27" ht="21" customHeight="1" x14ac:dyDescent="0.35">
      <c r="A457" s="11" t="s">
        <v>504</v>
      </c>
      <c r="B457" s="301" t="str">
        <f t="shared" si="9"/>
        <v>365-01</v>
      </c>
      <c r="C457" s="14" t="s">
        <v>505</v>
      </c>
      <c r="D457" s="113" t="s">
        <v>59</v>
      </c>
      <c r="E457" s="113" t="s">
        <v>60</v>
      </c>
      <c r="F457" s="305">
        <v>70150</v>
      </c>
      <c r="G457" s="282">
        <v>61</v>
      </c>
      <c r="H457" s="34">
        <f>IF(IFERROR(SEARCH("-",A457,1),0) &gt; 0, IFERROR(VLOOKUP(F457,'Liste CG'!A:A,1,FALSE),"ATTENTION CG Inexistant"),"")</f>
        <v>70150</v>
      </c>
      <c r="U457" t="str">
        <f>IF(IFERROR(SEARCH("-",A457,1),0)&gt;0,IFERROR(VLOOKUP(B457,'CG-&gt; CE'!K:K,1,FALSE),"Attention voir onglet CG-&gt;CE"),"")</f>
        <v>365-01</v>
      </c>
      <c r="V457" t="str">
        <f>IF(LEFT(U457,1)="A",'Messages d''erreur'!B$4,"")</f>
        <v/>
      </c>
      <c r="W457">
        <f>IF(IFERROR(VALUE(F457),0)&gt;0,IF(IFERROR(SEARCH("-",A457,1),0)&gt;0,IFERROR(VLOOKUP(F457,'Liste CG'!A:A,1,FALSE),"Attention erreur pas de CG")),"")</f>
        <v>70150</v>
      </c>
      <c r="X457" t="str">
        <f>IF(LEFT(W457,1)="A",'Messages d''erreur'!B$5,"")</f>
        <v/>
      </c>
      <c r="Y457" t="e">
        <f>VLOOKUP(A457,'CEcpas-&gt;NvCode'!A:C,3,FALSE)</f>
        <v>#N/A</v>
      </c>
      <c r="Z457" t="str">
        <f>IF(IFERROR(SEARCH("-",A457,1),0) &gt; 0, IFERROR(VLOOKUP(A457,'mapping Commune'!A:I,9,FALSE),"ATTENTION mapping Inexistant"),"")</f>
        <v>ATTENTION mapping Inexistant</v>
      </c>
      <c r="AA457" s="10" t="str">
        <f>IF(LEFT(Z457,2)="At",'Messages d''erreur'!B$6,"")</f>
        <v xml:space="preserve">Attention CE pas dans Mapping </v>
      </c>
    </row>
    <row r="458" spans="1:27" ht="21" customHeight="1" x14ac:dyDescent="0.35">
      <c r="A458" s="11" t="s">
        <v>506</v>
      </c>
      <c r="B458" s="301" t="str">
        <f t="shared" si="9"/>
        <v>365-01</v>
      </c>
      <c r="C458" s="14" t="s">
        <v>507</v>
      </c>
      <c r="D458" s="113" t="s">
        <v>59</v>
      </c>
      <c r="E458" s="113" t="s">
        <v>60</v>
      </c>
      <c r="F458" s="305">
        <v>70150</v>
      </c>
      <c r="G458" s="282">
        <v>61</v>
      </c>
      <c r="H458" s="34">
        <f>IF(IFERROR(SEARCH("-",A458,1),0) &gt; 0, IFERROR(VLOOKUP(F458,'Liste CG'!A:A,1,FALSE),"ATTENTION CG Inexistant"),"")</f>
        <v>70150</v>
      </c>
      <c r="U458" t="str">
        <f>IF(IFERROR(SEARCH("-",A458,1),0)&gt;0,IFERROR(VLOOKUP(B458,'CG-&gt; CE'!K:K,1,FALSE),"Attention voir onglet CG-&gt;CE"),"")</f>
        <v>365-01</v>
      </c>
      <c r="V458" t="str">
        <f>IF(LEFT(U458,1)="A",'Messages d''erreur'!B$4,"")</f>
        <v/>
      </c>
      <c r="W458">
        <f>IF(IFERROR(VALUE(F458),0)&gt;0,IF(IFERROR(SEARCH("-",A458,1),0)&gt;0,IFERROR(VLOOKUP(F458,'Liste CG'!A:A,1,FALSE),"Attention erreur pas de CG")),"")</f>
        <v>70150</v>
      </c>
      <c r="X458" t="str">
        <f>IF(LEFT(W458,1)="A",'Messages d''erreur'!B$5,"")</f>
        <v/>
      </c>
      <c r="Y458" t="e">
        <f>VLOOKUP(A458,'CEcpas-&gt;NvCode'!A:C,3,FALSE)</f>
        <v>#N/A</v>
      </c>
      <c r="Z458" t="str">
        <f>IF(IFERROR(SEARCH("-",A458,1),0) &gt; 0, IFERROR(VLOOKUP(A458,'mapping Commune'!A:I,9,FALSE),"ATTENTION mapping Inexistant"),"")</f>
        <v>ATTENTION mapping Inexistant</v>
      </c>
      <c r="AA458" s="10" t="str">
        <f>IF(LEFT(Z458,2)="At",'Messages d''erreur'!B$6,"")</f>
        <v xml:space="preserve">Attention CE pas dans Mapping </v>
      </c>
    </row>
    <row r="459" spans="1:27" ht="21" customHeight="1" x14ac:dyDescent="0.35">
      <c r="A459" s="11" t="s">
        <v>508</v>
      </c>
      <c r="B459" s="301" t="str">
        <f t="shared" si="9"/>
        <v>365-01</v>
      </c>
      <c r="C459" s="14" t="s">
        <v>509</v>
      </c>
      <c r="D459" s="113" t="s">
        <v>59</v>
      </c>
      <c r="E459" s="113" t="s">
        <v>60</v>
      </c>
      <c r="F459" s="305">
        <v>70150</v>
      </c>
      <c r="G459" s="283">
        <v>61</v>
      </c>
      <c r="H459" s="34">
        <f>IF(IFERROR(SEARCH("-",A459,1),0) &gt; 0, IFERROR(VLOOKUP(F459,'Liste CG'!A:A,1,FALSE),"ATTENTION CG Inexistant"),"")</f>
        <v>70150</v>
      </c>
      <c r="U459" t="str">
        <f>IF(IFERROR(SEARCH("-",A459,1),0)&gt;0,IFERROR(VLOOKUP(B459,'CG-&gt; CE'!K:K,1,FALSE),"Attention voir onglet CG-&gt;CE"),"")</f>
        <v>365-01</v>
      </c>
      <c r="V459" t="str">
        <f>IF(LEFT(U459,1)="A",'Messages d''erreur'!B$4,"")</f>
        <v/>
      </c>
      <c r="W459">
        <f>IF(IFERROR(VALUE(F459),0)&gt;0,IF(IFERROR(SEARCH("-",A459,1),0)&gt;0,IFERROR(VLOOKUP(F459,'Liste CG'!A:A,1,FALSE),"Attention erreur pas de CG")),"")</f>
        <v>70150</v>
      </c>
      <c r="X459" t="str">
        <f>IF(LEFT(W459,1)="A",'Messages d''erreur'!B$5,"")</f>
        <v/>
      </c>
      <c r="Y459" t="e">
        <f>VLOOKUP(A459,'CEcpas-&gt;NvCode'!A:C,3,FALSE)</f>
        <v>#N/A</v>
      </c>
      <c r="Z459" t="str">
        <f>IF(IFERROR(SEARCH("-",A459,1),0) &gt; 0, IFERROR(VLOOKUP(A459,'mapping Commune'!A:I,9,FALSE),"ATTENTION mapping Inexistant"),"")</f>
        <v>ATTENTION mapping Inexistant</v>
      </c>
      <c r="AA459" s="10" t="str">
        <f>IF(LEFT(Z459,2)="At",'Messages d''erreur'!B$6,"")</f>
        <v xml:space="preserve">Attention CE pas dans Mapping </v>
      </c>
    </row>
    <row r="460" spans="1:27" ht="21" customHeight="1" x14ac:dyDescent="0.35">
      <c r="A460" s="139">
        <v>366</v>
      </c>
      <c r="B460" s="301" t="str">
        <f t="shared" si="9"/>
        <v>366366</v>
      </c>
      <c r="C460" s="26" t="s">
        <v>510</v>
      </c>
      <c r="D460" s="109" t="s">
        <v>5089</v>
      </c>
      <c r="G460" s="276"/>
      <c r="H460" s="34" t="str">
        <f>IF(IFERROR(SEARCH("-",A460,1),0) &gt; 0, IFERROR(VLOOKUP(F460,'Liste CG'!A:A,1,FALSE),"ATTENTION CG Inexistant"),"")</f>
        <v/>
      </c>
      <c r="U460" t="str">
        <f>IF(IFERROR(SEARCH("-",A460,1),0)&gt;0,IFERROR(VLOOKUP(B460,'CG-&gt; CE'!K:K,1,FALSE),"Attention voir onglet CG-&gt;CE"),"")</f>
        <v/>
      </c>
      <c r="V460" t="str">
        <f>IF(LEFT(U460,1)="A",'Messages d''erreur'!B$4,"")</f>
        <v/>
      </c>
      <c r="W460" t="str">
        <f>IF(IFERROR(VALUE(F460),0)&gt;0,IF(IFERROR(SEARCH("-",A460,1),0)&gt;0,IFERROR(VLOOKUP(F460,'Liste CG'!A:A,1,FALSE),"Attention erreur pas de CG")),"")</f>
        <v/>
      </c>
      <c r="X460" t="str">
        <f>IF(LEFT(W460,1)="A",'Messages d''erreur'!B$5,"")</f>
        <v/>
      </c>
      <c r="Y460" t="e">
        <f>VLOOKUP(A460,'CEcpas-&gt;NvCode'!A:C,3,FALSE)</f>
        <v>#N/A</v>
      </c>
      <c r="Z460" t="str">
        <f>IF(IFERROR(SEARCH("-",A460,1),0) &gt; 0, IFERROR(VLOOKUP(A460,'mapping Commune'!A:I,9,FALSE),"ATTENTION mapping Inexistant"),"")</f>
        <v/>
      </c>
      <c r="AA460" s="10" t="str">
        <f>IF(LEFT(Z460,2)="At",'Messages d''erreur'!B$6,"")</f>
        <v/>
      </c>
    </row>
    <row r="461" spans="1:27" ht="21" customHeight="1" x14ac:dyDescent="0.35">
      <c r="A461" s="138"/>
      <c r="B461" s="301" t="str">
        <f t="shared" si="9"/>
        <v/>
      </c>
      <c r="C461" s="25"/>
      <c r="D461" s="109" t="s">
        <v>5089</v>
      </c>
      <c r="G461" s="276"/>
      <c r="H461" s="34" t="str">
        <f>IF(IFERROR(SEARCH("-",A461,1),0) &gt; 0, IFERROR(VLOOKUP(F461,'Liste CG'!A:A,1,FALSE),"ATTENTION CG Inexistant"),"")</f>
        <v/>
      </c>
      <c r="U461" t="str">
        <f>IF(IFERROR(SEARCH("-",A461,1),0)&gt;0,IFERROR(VLOOKUP(B461,'CG-&gt; CE'!K:K,1,FALSE),"Attention voir onglet CG-&gt;CE"),"")</f>
        <v/>
      </c>
      <c r="V461" t="str">
        <f>IF(LEFT(U461,1)="A",'Messages d''erreur'!B$4,"")</f>
        <v/>
      </c>
      <c r="W461" t="str">
        <f>IF(IFERROR(VALUE(F461),0)&gt;0,IF(IFERROR(SEARCH("-",A461,1),0)&gt;0,IFERROR(VLOOKUP(F461,'Liste CG'!A:A,1,FALSE),"Attention erreur pas de CG")),"")</f>
        <v/>
      </c>
      <c r="X461" t="str">
        <f>IF(LEFT(W461,1)="A",'Messages d''erreur'!B$5,"")</f>
        <v/>
      </c>
      <c r="Y461" t="e">
        <f>VLOOKUP(A461,'CEcpas-&gt;NvCode'!A:C,3,FALSE)</f>
        <v>#N/A</v>
      </c>
      <c r="Z461" t="str">
        <f>IF(IFERROR(SEARCH("-",A461,1),0) &gt; 0, IFERROR(VLOOKUP(A461,'mapping Commune'!A:I,9,FALSE),"ATTENTION mapping Inexistant"),"")</f>
        <v/>
      </c>
      <c r="AA461" s="10" t="str">
        <f>IF(LEFT(Z461,2)="At",'Messages d''erreur'!B$6,"")</f>
        <v/>
      </c>
    </row>
    <row r="462" spans="1:27" ht="21" customHeight="1" x14ac:dyDescent="0.35">
      <c r="A462" s="31" t="s">
        <v>52</v>
      </c>
      <c r="B462" s="301" t="str">
        <f t="shared" si="9"/>
        <v>Codode</v>
      </c>
      <c r="C462" s="27" t="s">
        <v>53</v>
      </c>
      <c r="D462" s="32" t="s">
        <v>54</v>
      </c>
      <c r="E462" s="32" t="s">
        <v>55</v>
      </c>
      <c r="F462" s="280" t="s">
        <v>56</v>
      </c>
      <c r="G462" s="278" t="s">
        <v>57</v>
      </c>
      <c r="H462" s="34" t="str">
        <f>IF(IFERROR(SEARCH("-",A462,1),0) &gt; 0, IFERROR(VLOOKUP(F462,'Liste CG'!A:A,1,FALSE),"ATTENTION CG Inexistant"),"")</f>
        <v/>
      </c>
      <c r="U462" t="str">
        <f>IF(IFERROR(SEARCH("-",A462,1),0)&gt;0,IFERROR(VLOOKUP(B462,'CG-&gt; CE'!K:K,1,FALSE),"Attention voir onglet CG-&gt;CE"),"")</f>
        <v/>
      </c>
      <c r="V462" t="str">
        <f>IF(LEFT(U462,1)="A",'Messages d''erreur'!B$4,"")</f>
        <v/>
      </c>
      <c r="W462" t="str">
        <f>IF(IFERROR(VALUE(F462),0)&gt;0,IF(IFERROR(SEARCH("-",A462,1),0)&gt;0,IFERROR(VLOOKUP(F462,'Liste CG'!A:A,1,FALSE),"Attention erreur pas de CG")),"")</f>
        <v/>
      </c>
      <c r="X462" t="str">
        <f>IF(LEFT(W462,1)="A",'Messages d''erreur'!B$5,"")</f>
        <v/>
      </c>
      <c r="Y462" t="e">
        <f>VLOOKUP(A462,'CEcpas-&gt;NvCode'!A:C,3,FALSE)</f>
        <v>#N/A</v>
      </c>
      <c r="Z462" t="str">
        <f>IF(IFERROR(SEARCH("-",A462,1),0) &gt; 0, IFERROR(VLOOKUP(A462,'mapping Commune'!A:I,9,FALSE),"ATTENTION mapping Inexistant"),"")</f>
        <v/>
      </c>
      <c r="AA462" s="10" t="str">
        <f>IF(LEFT(Z462,2)="At",'Messages d''erreur'!B$6,"")</f>
        <v/>
      </c>
    </row>
    <row r="463" spans="1:27" ht="21" customHeight="1" x14ac:dyDescent="0.35">
      <c r="A463" s="149" t="s">
        <v>511</v>
      </c>
      <c r="B463" s="301" t="str">
        <f t="shared" si="9"/>
        <v>366-01</v>
      </c>
      <c r="C463" s="316" t="s">
        <v>512</v>
      </c>
      <c r="D463" s="150" t="s">
        <v>59</v>
      </c>
      <c r="E463" s="150" t="s">
        <v>60</v>
      </c>
      <c r="F463" s="304">
        <v>70160</v>
      </c>
      <c r="G463" s="284">
        <v>61</v>
      </c>
      <c r="H463" s="34">
        <f>IF(IFERROR(SEARCH("-",A463,1),0) &gt; 0, IFERROR(VLOOKUP(F463,'Liste CG'!A:A,1,FALSE),"ATTENTION CG Inexistant"),"")</f>
        <v>70160</v>
      </c>
      <c r="U463" t="str">
        <f>IF(IFERROR(SEARCH("-",A463,1),0)&gt;0,IFERROR(VLOOKUP(B463,'CG-&gt; CE'!K:K,1,FALSE),"Attention voir onglet CG-&gt;CE"),"")</f>
        <v>366-01</v>
      </c>
      <c r="V463" t="str">
        <f>IF(LEFT(U463,1)="A",'Messages d''erreur'!B$4,"")</f>
        <v/>
      </c>
      <c r="W463">
        <f>IF(IFERROR(VALUE(F463),0)&gt;0,IF(IFERROR(SEARCH("-",A463,1),0)&gt;0,IFERROR(VLOOKUP(F463,'Liste CG'!A:A,1,FALSE),"Attention erreur pas de CG")),"")</f>
        <v>70160</v>
      </c>
      <c r="X463" t="str">
        <f>IF(LEFT(W463,1)="A",'Messages d''erreur'!B$5,"")</f>
        <v/>
      </c>
      <c r="Y463">
        <f>VLOOKUP(A463,'CEcpas-&gt;NvCode'!A:C,3,FALSE)</f>
        <v>0</v>
      </c>
      <c r="Z463" t="str">
        <f>IF(IFERROR(SEARCH("-",A463,1),0) &gt; 0, IFERROR(VLOOKUP(A463,'mapping Commune'!A:I,9,FALSE),"ATTENTION mapping Inexistant"),"")</f>
        <v>366-01</v>
      </c>
      <c r="AA463" s="10" t="str">
        <f>IF(LEFT(Z463,2)="At",'Messages d''erreur'!B$6,"")</f>
        <v/>
      </c>
    </row>
    <row r="464" spans="1:27" ht="21" customHeight="1" x14ac:dyDescent="0.35">
      <c r="A464" s="11" t="s">
        <v>513</v>
      </c>
      <c r="B464" s="301" t="str">
        <f t="shared" si="9"/>
        <v>366-01</v>
      </c>
      <c r="C464" s="14" t="s">
        <v>514</v>
      </c>
      <c r="D464" s="113" t="s">
        <v>59</v>
      </c>
      <c r="E464" s="113" t="s">
        <v>60</v>
      </c>
      <c r="F464" s="305">
        <v>70160</v>
      </c>
      <c r="G464" s="282">
        <v>61</v>
      </c>
      <c r="H464" s="34">
        <f>IF(IFERROR(SEARCH("-",A464,1),0) &gt; 0, IFERROR(VLOOKUP(F464,'Liste CG'!A:A,1,FALSE),"ATTENTION CG Inexistant"),"")</f>
        <v>70160</v>
      </c>
      <c r="U464" t="str">
        <f>IF(IFERROR(SEARCH("-",A464,1),0)&gt;0,IFERROR(VLOOKUP(B464,'CG-&gt; CE'!K:K,1,FALSE),"Attention voir onglet CG-&gt;CE"),"")</f>
        <v>366-01</v>
      </c>
      <c r="V464" t="str">
        <f>IF(LEFT(U464,1)="A",'Messages d''erreur'!B$4,"")</f>
        <v/>
      </c>
      <c r="W464">
        <f>IF(IFERROR(VALUE(F464),0)&gt;0,IF(IFERROR(SEARCH("-",A464,1),0)&gt;0,IFERROR(VLOOKUP(F464,'Liste CG'!A:A,1,FALSE),"Attention erreur pas de CG")),"")</f>
        <v>70160</v>
      </c>
      <c r="X464" t="str">
        <f>IF(LEFT(W464,1)="A",'Messages d''erreur'!B$5,"")</f>
        <v/>
      </c>
      <c r="Y464" t="e">
        <f>VLOOKUP(A464,'CEcpas-&gt;NvCode'!A:C,3,FALSE)</f>
        <v>#N/A</v>
      </c>
      <c r="Z464" t="str">
        <f>IF(IFERROR(SEARCH("-",A464,1),0) &gt; 0, IFERROR(VLOOKUP(A464,'mapping Commune'!A:I,9,FALSE),"ATTENTION mapping Inexistant"),"")</f>
        <v>ATTENTION mapping Inexistant</v>
      </c>
      <c r="AA464" s="10" t="str">
        <f>IF(LEFT(Z464,2)="At",'Messages d''erreur'!B$6,"")</f>
        <v xml:space="preserve">Attention CE pas dans Mapping </v>
      </c>
    </row>
    <row r="465" spans="1:27" ht="21" customHeight="1" x14ac:dyDescent="0.35">
      <c r="A465" s="11" t="s">
        <v>515</v>
      </c>
      <c r="B465" s="301" t="str">
        <f t="shared" si="9"/>
        <v>366-01</v>
      </c>
      <c r="C465" s="14" t="s">
        <v>516</v>
      </c>
      <c r="D465" s="113" t="s">
        <v>59</v>
      </c>
      <c r="E465" s="113" t="s">
        <v>60</v>
      </c>
      <c r="F465" s="305">
        <v>70160</v>
      </c>
      <c r="G465" s="281">
        <v>61</v>
      </c>
      <c r="H465" s="34">
        <f>IF(IFERROR(SEARCH("-",A465,1),0) &gt; 0, IFERROR(VLOOKUP(F465,'Liste CG'!A:A,1,FALSE),"ATTENTION CG Inexistant"),"")</f>
        <v>70160</v>
      </c>
      <c r="U465" t="str">
        <f>IF(IFERROR(SEARCH("-",A465,1),0)&gt;0,IFERROR(VLOOKUP(B465,'CG-&gt; CE'!K:K,1,FALSE),"Attention voir onglet CG-&gt;CE"),"")</f>
        <v>366-01</v>
      </c>
      <c r="V465" t="str">
        <f>IF(LEFT(U465,1)="A",'Messages d''erreur'!B$4,"")</f>
        <v/>
      </c>
      <c r="W465">
        <f>IF(IFERROR(VALUE(F465),0)&gt;0,IF(IFERROR(SEARCH("-",A465,1),0)&gt;0,IFERROR(VLOOKUP(F465,'Liste CG'!A:A,1,FALSE),"Attention erreur pas de CG")),"")</f>
        <v>70160</v>
      </c>
      <c r="X465" t="str">
        <f>IF(LEFT(W465,1)="A",'Messages d''erreur'!B$5,"")</f>
        <v/>
      </c>
      <c r="Y465" t="e">
        <f>VLOOKUP(A465,'CEcpas-&gt;NvCode'!A:C,3,FALSE)</f>
        <v>#N/A</v>
      </c>
      <c r="Z465" t="str">
        <f>IF(IFERROR(SEARCH("-",A465,1),0) &gt; 0, IFERROR(VLOOKUP(A465,'mapping Commune'!A:I,9,FALSE),"ATTENTION mapping Inexistant"),"")</f>
        <v>ATTENTION mapping Inexistant</v>
      </c>
      <c r="AA465" s="10" t="str">
        <f>IF(LEFT(Z465,2)="At",'Messages d''erreur'!B$6,"")</f>
        <v xml:space="preserve">Attention CE pas dans Mapping </v>
      </c>
    </row>
    <row r="466" spans="1:27" ht="21" customHeight="1" x14ac:dyDescent="0.35">
      <c r="A466" s="11" t="s">
        <v>517</v>
      </c>
      <c r="B466" s="301" t="str">
        <f t="shared" si="9"/>
        <v>366-01</v>
      </c>
      <c r="C466" s="14" t="s">
        <v>518</v>
      </c>
      <c r="D466" s="113" t="s">
        <v>59</v>
      </c>
      <c r="E466" s="113" t="s">
        <v>60</v>
      </c>
      <c r="F466" s="305">
        <v>70160</v>
      </c>
      <c r="G466" s="282">
        <v>61</v>
      </c>
      <c r="H466" s="34">
        <f>IF(IFERROR(SEARCH("-",A466,1),0) &gt; 0, IFERROR(VLOOKUP(F466,'Liste CG'!A:A,1,FALSE),"ATTENTION CG Inexistant"),"")</f>
        <v>70160</v>
      </c>
      <c r="U466" t="str">
        <f>IF(IFERROR(SEARCH("-",A466,1),0)&gt;0,IFERROR(VLOOKUP(B466,'CG-&gt; CE'!K:K,1,FALSE),"Attention voir onglet CG-&gt;CE"),"")</f>
        <v>366-01</v>
      </c>
      <c r="V466" t="str">
        <f>IF(LEFT(U466,1)="A",'Messages d''erreur'!B$4,"")</f>
        <v/>
      </c>
      <c r="W466">
        <f>IF(IFERROR(VALUE(F466),0)&gt;0,IF(IFERROR(SEARCH("-",A466,1),0)&gt;0,IFERROR(VLOOKUP(F466,'Liste CG'!A:A,1,FALSE),"Attention erreur pas de CG")),"")</f>
        <v>70160</v>
      </c>
      <c r="X466" t="str">
        <f>IF(LEFT(W466,1)="A",'Messages d''erreur'!B$5,"")</f>
        <v/>
      </c>
      <c r="Y466" t="e">
        <f>VLOOKUP(A466,'CEcpas-&gt;NvCode'!A:C,3,FALSE)</f>
        <v>#N/A</v>
      </c>
      <c r="Z466" t="str">
        <f>IF(IFERROR(SEARCH("-",A466,1),0) &gt; 0, IFERROR(VLOOKUP(A466,'mapping Commune'!A:I,9,FALSE),"ATTENTION mapping Inexistant"),"")</f>
        <v>ATTENTION mapping Inexistant</v>
      </c>
      <c r="AA466" s="10" t="str">
        <f>IF(LEFT(Z466,2)="At",'Messages d''erreur'!B$6,"")</f>
        <v xml:space="preserve">Attention CE pas dans Mapping </v>
      </c>
    </row>
    <row r="467" spans="1:27" ht="21" customHeight="1" x14ac:dyDescent="0.35">
      <c r="A467" s="11" t="s">
        <v>519</v>
      </c>
      <c r="B467" s="301" t="str">
        <f t="shared" si="9"/>
        <v>366-01</v>
      </c>
      <c r="C467" s="14" t="s">
        <v>520</v>
      </c>
      <c r="D467" s="113" t="s">
        <v>59</v>
      </c>
      <c r="E467" s="113" t="s">
        <v>60</v>
      </c>
      <c r="F467" s="305">
        <v>70160</v>
      </c>
      <c r="G467" s="281">
        <v>61</v>
      </c>
      <c r="H467" s="34">
        <f>IF(IFERROR(SEARCH("-",A467,1),0) &gt; 0, IFERROR(VLOOKUP(F467,'Liste CG'!A:A,1,FALSE),"ATTENTION CG Inexistant"),"")</f>
        <v>70160</v>
      </c>
      <c r="U467" t="str">
        <f>IF(IFERROR(SEARCH("-",A467,1),0)&gt;0,IFERROR(VLOOKUP(B467,'CG-&gt; CE'!K:K,1,FALSE),"Attention voir onglet CG-&gt;CE"),"")</f>
        <v>366-01</v>
      </c>
      <c r="V467" t="str">
        <f>IF(LEFT(U467,1)="A",'Messages d''erreur'!B$4,"")</f>
        <v/>
      </c>
      <c r="W467">
        <f>IF(IFERROR(VALUE(F467),0)&gt;0,IF(IFERROR(SEARCH("-",A467,1),0)&gt;0,IFERROR(VLOOKUP(F467,'Liste CG'!A:A,1,FALSE),"Attention erreur pas de CG")),"")</f>
        <v>70160</v>
      </c>
      <c r="X467" t="str">
        <f>IF(LEFT(W467,1)="A",'Messages d''erreur'!B$5,"")</f>
        <v/>
      </c>
      <c r="Y467" t="e">
        <f>VLOOKUP(A467,'CEcpas-&gt;NvCode'!A:C,3,FALSE)</f>
        <v>#N/A</v>
      </c>
      <c r="Z467" t="str">
        <f>IF(IFERROR(SEARCH("-",A467,1),0) &gt; 0, IFERROR(VLOOKUP(A467,'mapping Commune'!A:I,9,FALSE),"ATTENTION mapping Inexistant"),"")</f>
        <v>ATTENTION mapping Inexistant</v>
      </c>
      <c r="AA467" s="10" t="str">
        <f>IF(LEFT(Z467,2)="At",'Messages d''erreur'!B$6,"")</f>
        <v xml:space="preserve">Attention CE pas dans Mapping </v>
      </c>
    </row>
    <row r="468" spans="1:27" ht="21" customHeight="1" x14ac:dyDescent="0.35">
      <c r="A468" s="11" t="s">
        <v>521</v>
      </c>
      <c r="B468" s="301" t="str">
        <f t="shared" si="9"/>
        <v>366-01</v>
      </c>
      <c r="C468" s="14" t="s">
        <v>522</v>
      </c>
      <c r="D468" s="113" t="s">
        <v>59</v>
      </c>
      <c r="E468" s="113" t="s">
        <v>60</v>
      </c>
      <c r="F468" s="305">
        <v>70160</v>
      </c>
      <c r="G468" s="282">
        <v>61</v>
      </c>
      <c r="H468" s="34">
        <f>IF(IFERROR(SEARCH("-",A468,1),0) &gt; 0, IFERROR(VLOOKUP(F468,'Liste CG'!A:A,1,FALSE),"ATTENTION CG Inexistant"),"")</f>
        <v>70160</v>
      </c>
      <c r="U468" t="str">
        <f>IF(IFERROR(SEARCH("-",A468,1),0)&gt;0,IFERROR(VLOOKUP(B468,'CG-&gt; CE'!K:K,1,FALSE),"Attention voir onglet CG-&gt;CE"),"")</f>
        <v>366-01</v>
      </c>
      <c r="V468" t="str">
        <f>IF(LEFT(U468,1)="A",'Messages d''erreur'!B$4,"")</f>
        <v/>
      </c>
      <c r="W468">
        <f>IF(IFERROR(VALUE(F468),0)&gt;0,IF(IFERROR(SEARCH("-",A468,1),0)&gt;0,IFERROR(VLOOKUP(F468,'Liste CG'!A:A,1,FALSE),"Attention erreur pas de CG")),"")</f>
        <v>70160</v>
      </c>
      <c r="X468" t="str">
        <f>IF(LEFT(W468,1)="A",'Messages d''erreur'!B$5,"")</f>
        <v/>
      </c>
      <c r="Y468" t="e">
        <f>VLOOKUP(A468,'CEcpas-&gt;NvCode'!A:C,3,FALSE)</f>
        <v>#N/A</v>
      </c>
      <c r="Z468" t="str">
        <f>IF(IFERROR(SEARCH("-",A468,1),0) &gt; 0, IFERROR(VLOOKUP(A468,'mapping Commune'!A:I,9,FALSE),"ATTENTION mapping Inexistant"),"")</f>
        <v>ATTENTION mapping Inexistant</v>
      </c>
      <c r="AA468" s="10" t="str">
        <f>IF(LEFT(Z468,2)="At",'Messages d''erreur'!B$6,"")</f>
        <v xml:space="preserve">Attention CE pas dans Mapping </v>
      </c>
    </row>
    <row r="469" spans="1:27" ht="21" customHeight="1" x14ac:dyDescent="0.35">
      <c r="A469" s="11" t="s">
        <v>523</v>
      </c>
      <c r="B469" s="301" t="str">
        <f t="shared" si="9"/>
        <v>366-01</v>
      </c>
      <c r="C469" s="14" t="s">
        <v>524</v>
      </c>
      <c r="D469" s="113" t="s">
        <v>59</v>
      </c>
      <c r="E469" s="113" t="s">
        <v>60</v>
      </c>
      <c r="F469" s="305">
        <v>70160</v>
      </c>
      <c r="G469" s="281">
        <v>61</v>
      </c>
      <c r="H469" s="34">
        <f>IF(IFERROR(SEARCH("-",A469,1),0) &gt; 0, IFERROR(VLOOKUP(F469,'Liste CG'!A:A,1,FALSE),"ATTENTION CG Inexistant"),"")</f>
        <v>70160</v>
      </c>
      <c r="U469" t="str">
        <f>IF(IFERROR(SEARCH("-",A469,1),0)&gt;0,IFERROR(VLOOKUP(B469,'CG-&gt; CE'!K:K,1,FALSE),"Attention voir onglet CG-&gt;CE"),"")</f>
        <v>366-01</v>
      </c>
      <c r="V469" t="str">
        <f>IF(LEFT(U469,1)="A",'Messages d''erreur'!B$4,"")</f>
        <v/>
      </c>
      <c r="W469">
        <f>IF(IFERROR(VALUE(F469),0)&gt;0,IF(IFERROR(SEARCH("-",A469,1),0)&gt;0,IFERROR(VLOOKUP(F469,'Liste CG'!A:A,1,FALSE),"Attention erreur pas de CG")),"")</f>
        <v>70160</v>
      </c>
      <c r="X469" t="str">
        <f>IF(LEFT(W469,1)="A",'Messages d''erreur'!B$5,"")</f>
        <v/>
      </c>
      <c r="Y469" t="e">
        <f>VLOOKUP(A469,'CEcpas-&gt;NvCode'!A:C,3,FALSE)</f>
        <v>#N/A</v>
      </c>
      <c r="Z469" t="str">
        <f>IF(IFERROR(SEARCH("-",A469,1),0) &gt; 0, IFERROR(VLOOKUP(A469,'mapping Commune'!A:I,9,FALSE),"ATTENTION mapping Inexistant"),"")</f>
        <v>ATTENTION mapping Inexistant</v>
      </c>
      <c r="AA469" s="10" t="str">
        <f>IF(LEFT(Z469,2)="At",'Messages d''erreur'!B$6,"")</f>
        <v xml:space="preserve">Attention CE pas dans Mapping </v>
      </c>
    </row>
    <row r="470" spans="1:27" ht="21" customHeight="1" x14ac:dyDescent="0.35">
      <c r="A470" s="11" t="s">
        <v>525</v>
      </c>
      <c r="B470" s="301" t="str">
        <f t="shared" si="9"/>
        <v>366-01</v>
      </c>
      <c r="C470" s="14" t="s">
        <v>526</v>
      </c>
      <c r="D470" s="113" t="s">
        <v>59</v>
      </c>
      <c r="E470" s="113" t="s">
        <v>60</v>
      </c>
      <c r="F470" s="305">
        <v>70160</v>
      </c>
      <c r="G470" s="282">
        <v>61</v>
      </c>
      <c r="H470" s="34">
        <f>IF(IFERROR(SEARCH("-",A470,1),0) &gt; 0, IFERROR(VLOOKUP(F470,'Liste CG'!A:A,1,FALSE),"ATTENTION CG Inexistant"),"")</f>
        <v>70160</v>
      </c>
      <c r="U470" t="str">
        <f>IF(IFERROR(SEARCH("-",A470,1),0)&gt;0,IFERROR(VLOOKUP(B470,'CG-&gt; CE'!K:K,1,FALSE),"Attention voir onglet CG-&gt;CE"),"")</f>
        <v>366-01</v>
      </c>
      <c r="V470" t="str">
        <f>IF(LEFT(U470,1)="A",'Messages d''erreur'!B$4,"")</f>
        <v/>
      </c>
      <c r="W470">
        <f>IF(IFERROR(VALUE(F470),0)&gt;0,IF(IFERROR(SEARCH("-",A470,1),0)&gt;0,IFERROR(VLOOKUP(F470,'Liste CG'!A:A,1,FALSE),"Attention erreur pas de CG")),"")</f>
        <v>70160</v>
      </c>
      <c r="X470" t="str">
        <f>IF(LEFT(W470,1)="A",'Messages d''erreur'!B$5,"")</f>
        <v/>
      </c>
      <c r="Y470" t="e">
        <f>VLOOKUP(A470,'CEcpas-&gt;NvCode'!A:C,3,FALSE)</f>
        <v>#N/A</v>
      </c>
      <c r="Z470" t="str">
        <f>IF(IFERROR(SEARCH("-",A470,1),0) &gt; 0, IFERROR(VLOOKUP(A470,'mapping Commune'!A:I,9,FALSE),"ATTENTION mapping Inexistant"),"")</f>
        <v>ATTENTION mapping Inexistant</v>
      </c>
      <c r="AA470" s="10" t="str">
        <f>IF(LEFT(Z470,2)="At",'Messages d''erreur'!B$6,"")</f>
        <v xml:space="preserve">Attention CE pas dans Mapping </v>
      </c>
    </row>
    <row r="471" spans="1:27" ht="21" customHeight="1" x14ac:dyDescent="0.35">
      <c r="A471" s="11" t="s">
        <v>527</v>
      </c>
      <c r="B471" s="301" t="str">
        <f t="shared" si="9"/>
        <v>366-01</v>
      </c>
      <c r="C471" s="14" t="s">
        <v>528</v>
      </c>
      <c r="D471" s="113" t="s">
        <v>59</v>
      </c>
      <c r="E471" s="113" t="s">
        <v>60</v>
      </c>
      <c r="F471" s="305">
        <v>70160</v>
      </c>
      <c r="G471" s="281">
        <v>61</v>
      </c>
      <c r="H471" s="34">
        <f>IF(IFERROR(SEARCH("-",A471,1),0) &gt; 0, IFERROR(VLOOKUP(F471,'Liste CG'!A:A,1,FALSE),"ATTENTION CG Inexistant"),"")</f>
        <v>70160</v>
      </c>
      <c r="U471" t="str">
        <f>IF(IFERROR(SEARCH("-",A471,1),0)&gt;0,IFERROR(VLOOKUP(B471,'CG-&gt; CE'!K:K,1,FALSE),"Attention voir onglet CG-&gt;CE"),"")</f>
        <v>366-01</v>
      </c>
      <c r="V471" t="str">
        <f>IF(LEFT(U471,1)="A",'Messages d''erreur'!B$4,"")</f>
        <v/>
      </c>
      <c r="W471">
        <f>IF(IFERROR(VALUE(F471),0)&gt;0,IF(IFERROR(SEARCH("-",A471,1),0)&gt;0,IFERROR(VLOOKUP(F471,'Liste CG'!A:A,1,FALSE),"Attention erreur pas de CG")),"")</f>
        <v>70160</v>
      </c>
      <c r="X471" t="str">
        <f>IF(LEFT(W471,1)="A",'Messages d''erreur'!B$5,"")</f>
        <v/>
      </c>
      <c r="Y471" t="e">
        <f>VLOOKUP(A471,'CEcpas-&gt;NvCode'!A:C,3,FALSE)</f>
        <v>#N/A</v>
      </c>
      <c r="Z471" t="str">
        <f>IF(IFERROR(SEARCH("-",A471,1),0) &gt; 0, IFERROR(VLOOKUP(A471,'mapping Commune'!A:I,9,FALSE),"ATTENTION mapping Inexistant"),"")</f>
        <v>ATTENTION mapping Inexistant</v>
      </c>
      <c r="AA471" s="10" t="str">
        <f>IF(LEFT(Z471,2)="At",'Messages d''erreur'!B$6,"")</f>
        <v xml:space="preserve">Attention CE pas dans Mapping </v>
      </c>
    </row>
    <row r="472" spans="1:27" ht="21" customHeight="1" x14ac:dyDescent="0.35">
      <c r="A472" s="11" t="s">
        <v>529</v>
      </c>
      <c r="B472" s="301" t="str">
        <f t="shared" si="9"/>
        <v>366-01</v>
      </c>
      <c r="C472" s="14" t="s">
        <v>530</v>
      </c>
      <c r="D472" s="113" t="s">
        <v>59</v>
      </c>
      <c r="E472" s="113" t="s">
        <v>60</v>
      </c>
      <c r="F472" s="305">
        <v>70160</v>
      </c>
      <c r="G472" s="282">
        <v>61</v>
      </c>
      <c r="H472" s="34">
        <f>IF(IFERROR(SEARCH("-",A472,1),0) &gt; 0, IFERROR(VLOOKUP(F472,'Liste CG'!A:A,1,FALSE),"ATTENTION CG Inexistant"),"")</f>
        <v>70160</v>
      </c>
      <c r="U472" t="str">
        <f>IF(IFERROR(SEARCH("-",A472,1),0)&gt;0,IFERROR(VLOOKUP(B472,'CG-&gt; CE'!K:K,1,FALSE),"Attention voir onglet CG-&gt;CE"),"")</f>
        <v>366-01</v>
      </c>
      <c r="V472" t="str">
        <f>IF(LEFT(U472,1)="A",'Messages d''erreur'!B$4,"")</f>
        <v/>
      </c>
      <c r="W472">
        <f>IF(IFERROR(VALUE(F472),0)&gt;0,IF(IFERROR(SEARCH("-",A472,1),0)&gt;0,IFERROR(VLOOKUP(F472,'Liste CG'!A:A,1,FALSE),"Attention erreur pas de CG")),"")</f>
        <v>70160</v>
      </c>
      <c r="X472" t="str">
        <f>IF(LEFT(W472,1)="A",'Messages d''erreur'!B$5,"")</f>
        <v/>
      </c>
      <c r="Y472" t="e">
        <f>VLOOKUP(A472,'CEcpas-&gt;NvCode'!A:C,3,FALSE)</f>
        <v>#N/A</v>
      </c>
      <c r="Z472" t="str">
        <f>IF(IFERROR(SEARCH("-",A472,1),0) &gt; 0, IFERROR(VLOOKUP(A472,'mapping Commune'!A:I,9,FALSE),"ATTENTION mapping Inexistant"),"")</f>
        <v>ATTENTION mapping Inexistant</v>
      </c>
      <c r="AA472" s="10" t="str">
        <f>IF(LEFT(Z472,2)="At",'Messages d''erreur'!B$6,"")</f>
        <v xml:space="preserve">Attention CE pas dans Mapping </v>
      </c>
    </row>
    <row r="473" spans="1:27" ht="21" customHeight="1" x14ac:dyDescent="0.35">
      <c r="A473" s="11" t="s">
        <v>531</v>
      </c>
      <c r="B473" s="301" t="str">
        <f t="shared" si="9"/>
        <v>366-01</v>
      </c>
      <c r="C473" s="14" t="s">
        <v>532</v>
      </c>
      <c r="D473" s="113" t="s">
        <v>59</v>
      </c>
      <c r="E473" s="113" t="s">
        <v>60</v>
      </c>
      <c r="F473" s="305">
        <v>70160</v>
      </c>
      <c r="G473" s="281">
        <v>61</v>
      </c>
      <c r="H473" s="34">
        <f>IF(IFERROR(SEARCH("-",A473,1),0) &gt; 0, IFERROR(VLOOKUP(F473,'Liste CG'!A:A,1,FALSE),"ATTENTION CG Inexistant"),"")</f>
        <v>70160</v>
      </c>
      <c r="U473" t="str">
        <f>IF(IFERROR(SEARCH("-",A473,1),0)&gt;0,IFERROR(VLOOKUP(B473,'CG-&gt; CE'!K:K,1,FALSE),"Attention voir onglet CG-&gt;CE"),"")</f>
        <v>366-01</v>
      </c>
      <c r="V473" t="str">
        <f>IF(LEFT(U473,1)="A",'Messages d''erreur'!B$4,"")</f>
        <v/>
      </c>
      <c r="W473">
        <f>IF(IFERROR(VALUE(F473),0)&gt;0,IF(IFERROR(SEARCH("-",A473,1),0)&gt;0,IFERROR(VLOOKUP(F473,'Liste CG'!A:A,1,FALSE),"Attention erreur pas de CG")),"")</f>
        <v>70160</v>
      </c>
      <c r="X473" t="str">
        <f>IF(LEFT(W473,1)="A",'Messages d''erreur'!B$5,"")</f>
        <v/>
      </c>
      <c r="Y473" t="e">
        <f>VLOOKUP(A473,'CEcpas-&gt;NvCode'!A:C,3,FALSE)</f>
        <v>#N/A</v>
      </c>
      <c r="Z473" t="str">
        <f>IF(IFERROR(SEARCH("-",A473,1),0) &gt; 0, IFERROR(VLOOKUP(A473,'mapping Commune'!A:I,9,FALSE),"ATTENTION mapping Inexistant"),"")</f>
        <v>ATTENTION mapping Inexistant</v>
      </c>
      <c r="AA473" s="10" t="str">
        <f>IF(LEFT(Z473,2)="At",'Messages d''erreur'!B$6,"")</f>
        <v xml:space="preserve">Attention CE pas dans Mapping </v>
      </c>
    </row>
    <row r="474" spans="1:27" ht="21" customHeight="1" x14ac:dyDescent="0.35">
      <c r="A474" s="138"/>
      <c r="B474" s="301" t="str">
        <f t="shared" si="9"/>
        <v/>
      </c>
      <c r="C474" s="25"/>
      <c r="D474" s="109" t="s">
        <v>5089</v>
      </c>
      <c r="G474" s="276"/>
      <c r="H474" s="34" t="str">
        <f>IF(IFERROR(SEARCH("-",A474,1),0) &gt; 0, IFERROR(VLOOKUP(F474,'Liste CG'!A:A,1,FALSE),"ATTENTION CG Inexistant"),"")</f>
        <v/>
      </c>
      <c r="U474" t="str">
        <f>IF(IFERROR(SEARCH("-",A474,1),0)&gt;0,IFERROR(VLOOKUP(B474,'CG-&gt; CE'!K:K,1,FALSE),"Attention voir onglet CG-&gt;CE"),"")</f>
        <v/>
      </c>
      <c r="V474" t="str">
        <f>IF(LEFT(U474,1)="A",'Messages d''erreur'!B$4,"")</f>
        <v/>
      </c>
      <c r="W474" t="str">
        <f>IF(IFERROR(VALUE(F474),0)&gt;0,IF(IFERROR(SEARCH("-",A474,1),0)&gt;0,IFERROR(VLOOKUP(F474,'Liste CG'!A:A,1,FALSE),"Attention erreur pas de CG")),"")</f>
        <v/>
      </c>
      <c r="X474" t="str">
        <f>IF(LEFT(W474,1)="A",'Messages d''erreur'!B$5,"")</f>
        <v/>
      </c>
      <c r="Y474" t="e">
        <f>VLOOKUP(A474,'CEcpas-&gt;NvCode'!A:C,3,FALSE)</f>
        <v>#N/A</v>
      </c>
      <c r="Z474" t="str">
        <f>IF(IFERROR(SEARCH("-",A474,1),0) &gt; 0, IFERROR(VLOOKUP(A474,'mapping Commune'!A:I,9,FALSE),"ATTENTION mapping Inexistant"),"")</f>
        <v/>
      </c>
      <c r="AA474" s="10" t="str">
        <f>IF(LEFT(Z474,2)="At",'Messages d''erreur'!B$6,"")</f>
        <v/>
      </c>
    </row>
    <row r="475" spans="1:27" ht="21" customHeight="1" x14ac:dyDescent="0.35">
      <c r="A475" s="139">
        <v>367</v>
      </c>
      <c r="B475" s="301" t="str">
        <f t="shared" si="9"/>
        <v>367367</v>
      </c>
      <c r="C475" s="26" t="s">
        <v>533</v>
      </c>
      <c r="D475" s="109" t="s">
        <v>5089</v>
      </c>
      <c r="G475" s="276"/>
      <c r="H475" s="34" t="str">
        <f>IF(IFERROR(SEARCH("-",A475,1),0) &gt; 0, IFERROR(VLOOKUP(F475,'Liste CG'!A:A,1,FALSE),"ATTENTION CG Inexistant"),"")</f>
        <v/>
      </c>
      <c r="U475" t="str">
        <f>IF(IFERROR(SEARCH("-",A475,1),0)&gt;0,IFERROR(VLOOKUP(B475,'CG-&gt; CE'!K:K,1,FALSE),"Attention voir onglet CG-&gt;CE"),"")</f>
        <v/>
      </c>
      <c r="V475" t="str">
        <f>IF(LEFT(U475,1)="A",'Messages d''erreur'!B$4,"")</f>
        <v/>
      </c>
      <c r="W475" t="str">
        <f>IF(IFERROR(VALUE(F475),0)&gt;0,IF(IFERROR(SEARCH("-",A475,1),0)&gt;0,IFERROR(VLOOKUP(F475,'Liste CG'!A:A,1,FALSE),"Attention erreur pas de CG")),"")</f>
        <v/>
      </c>
      <c r="X475" t="str">
        <f>IF(LEFT(W475,1)="A",'Messages d''erreur'!B$5,"")</f>
        <v/>
      </c>
      <c r="Y475" t="e">
        <f>VLOOKUP(A475,'CEcpas-&gt;NvCode'!A:C,3,FALSE)</f>
        <v>#N/A</v>
      </c>
      <c r="Z475" t="str">
        <f>IF(IFERROR(SEARCH("-",A475,1),0) &gt; 0, IFERROR(VLOOKUP(A475,'mapping Commune'!A:I,9,FALSE),"ATTENTION mapping Inexistant"),"")</f>
        <v/>
      </c>
      <c r="AA475" s="10" t="str">
        <f>IF(LEFT(Z475,2)="At",'Messages d''erreur'!B$6,"")</f>
        <v/>
      </c>
    </row>
    <row r="476" spans="1:27" ht="21" customHeight="1" x14ac:dyDescent="0.35">
      <c r="A476" s="138"/>
      <c r="B476" s="301" t="str">
        <f t="shared" si="9"/>
        <v/>
      </c>
      <c r="C476" s="25"/>
      <c r="D476" s="109" t="s">
        <v>5089</v>
      </c>
      <c r="G476" s="276"/>
      <c r="H476" s="34" t="str">
        <f>IF(IFERROR(SEARCH("-",A476,1),0) &gt; 0, IFERROR(VLOOKUP(F476,'Liste CG'!A:A,1,FALSE),"ATTENTION CG Inexistant"),"")</f>
        <v/>
      </c>
      <c r="U476" t="str">
        <f>IF(IFERROR(SEARCH("-",A476,1),0)&gt;0,IFERROR(VLOOKUP(B476,'CG-&gt; CE'!K:K,1,FALSE),"Attention voir onglet CG-&gt;CE"),"")</f>
        <v/>
      </c>
      <c r="V476" t="str">
        <f>IF(LEFT(U476,1)="A",'Messages d''erreur'!B$4,"")</f>
        <v/>
      </c>
      <c r="W476" t="str">
        <f>IF(IFERROR(VALUE(F476),0)&gt;0,IF(IFERROR(SEARCH("-",A476,1),0)&gt;0,IFERROR(VLOOKUP(F476,'Liste CG'!A:A,1,FALSE),"Attention erreur pas de CG")),"")</f>
        <v/>
      </c>
      <c r="X476" t="str">
        <f>IF(LEFT(W476,1)="A",'Messages d''erreur'!B$5,"")</f>
        <v/>
      </c>
      <c r="Y476" t="e">
        <f>VLOOKUP(A476,'CEcpas-&gt;NvCode'!A:C,3,FALSE)</f>
        <v>#N/A</v>
      </c>
      <c r="Z476" t="str">
        <f>IF(IFERROR(SEARCH("-",A476,1),0) &gt; 0, IFERROR(VLOOKUP(A476,'mapping Commune'!A:I,9,FALSE),"ATTENTION mapping Inexistant"),"")</f>
        <v/>
      </c>
      <c r="AA476" s="10" t="str">
        <f>IF(LEFT(Z476,2)="At",'Messages d''erreur'!B$6,"")</f>
        <v/>
      </c>
    </row>
    <row r="477" spans="1:27" ht="21" customHeight="1" x14ac:dyDescent="0.35">
      <c r="A477" s="146" t="s">
        <v>52</v>
      </c>
      <c r="B477" s="301" t="str">
        <f t="shared" si="9"/>
        <v>Codode</v>
      </c>
      <c r="C477" s="27" t="s">
        <v>53</v>
      </c>
      <c r="D477" s="32" t="s">
        <v>54</v>
      </c>
      <c r="E477" s="32" t="s">
        <v>55</v>
      </c>
      <c r="F477" s="280" t="s">
        <v>56</v>
      </c>
      <c r="G477" s="280" t="s">
        <v>57</v>
      </c>
      <c r="H477" s="34" t="str">
        <f>IF(IFERROR(SEARCH("-",A477,1),0) &gt; 0, IFERROR(VLOOKUP(F477,'Liste CG'!A:A,1,FALSE),"ATTENTION CG Inexistant"),"")</f>
        <v/>
      </c>
      <c r="U477" t="str">
        <f>IF(IFERROR(SEARCH("-",A477,1),0)&gt;0,IFERROR(VLOOKUP(B477,'CG-&gt; CE'!K:K,1,FALSE),"Attention voir onglet CG-&gt;CE"),"")</f>
        <v/>
      </c>
      <c r="V477" t="str">
        <f>IF(LEFT(U477,1)="A",'Messages d''erreur'!B$4,"")</f>
        <v/>
      </c>
      <c r="W477" t="str">
        <f>IF(IFERROR(VALUE(F477),0)&gt;0,IF(IFERROR(SEARCH("-",A477,1),0)&gt;0,IFERROR(VLOOKUP(F477,'Liste CG'!A:A,1,FALSE),"Attention erreur pas de CG")),"")</f>
        <v/>
      </c>
      <c r="X477" t="str">
        <f>IF(LEFT(W477,1)="A",'Messages d''erreur'!B$5,"")</f>
        <v/>
      </c>
      <c r="Y477" t="e">
        <f>VLOOKUP(A477,'CEcpas-&gt;NvCode'!A:C,3,FALSE)</f>
        <v>#N/A</v>
      </c>
      <c r="Z477" t="str">
        <f>IF(IFERROR(SEARCH("-",A477,1),0) &gt; 0, IFERROR(VLOOKUP(A477,'mapping Commune'!A:I,9,FALSE),"ATTENTION mapping Inexistant"),"")</f>
        <v/>
      </c>
      <c r="AA477" s="10" t="str">
        <f>IF(LEFT(Z477,2)="At",'Messages d''erreur'!B$6,"")</f>
        <v/>
      </c>
    </row>
    <row r="478" spans="1:27" ht="21" customHeight="1" x14ac:dyDescent="0.35">
      <c r="A478" s="147" t="s">
        <v>534</v>
      </c>
      <c r="B478" s="301" t="str">
        <f t="shared" si="9"/>
        <v>367-01</v>
      </c>
      <c r="C478" s="24" t="s">
        <v>535</v>
      </c>
      <c r="D478" s="110" t="s">
        <v>59</v>
      </c>
      <c r="E478" s="110" t="s">
        <v>60</v>
      </c>
      <c r="F478" s="309">
        <v>70170</v>
      </c>
      <c r="G478" s="281">
        <v>61</v>
      </c>
      <c r="H478" s="34">
        <f>IF(IFERROR(SEARCH("-",A478,1),0) &gt; 0, IFERROR(VLOOKUP(F478,'Liste CG'!A:A,1,FALSE),"ATTENTION CG Inexistant"),"")</f>
        <v>70170</v>
      </c>
      <c r="U478" t="str">
        <f>IF(IFERROR(SEARCH("-",A478,1),0)&gt;0,IFERROR(VLOOKUP(B478,'CG-&gt; CE'!K:K,1,FALSE),"Attention voir onglet CG-&gt;CE"),"")</f>
        <v>367-01</v>
      </c>
      <c r="V478" t="str">
        <f>IF(LEFT(U478,1)="A",'Messages d''erreur'!B$4,"")</f>
        <v/>
      </c>
      <c r="W478">
        <f>IF(IFERROR(VALUE(F478),0)&gt;0,IF(IFERROR(SEARCH("-",A478,1),0)&gt;0,IFERROR(VLOOKUP(F478,'Liste CG'!A:A,1,FALSE),"Attention erreur pas de CG")),"")</f>
        <v>70170</v>
      </c>
      <c r="X478" t="str">
        <f>IF(LEFT(W478,1)="A",'Messages d''erreur'!B$5,"")</f>
        <v/>
      </c>
      <c r="Y478">
        <f>VLOOKUP(A478,'CEcpas-&gt;NvCode'!A:C,3,FALSE)</f>
        <v>0</v>
      </c>
      <c r="Z478" t="str">
        <f>IF(IFERROR(SEARCH("-",A478,1),0) &gt; 0, IFERROR(VLOOKUP(A478,'mapping Commune'!A:I,9,FALSE),"ATTENTION mapping Inexistant"),"")</f>
        <v>ATTENTION mapping Inexistant</v>
      </c>
      <c r="AA478" s="10" t="str">
        <f>IF(LEFT(Z478,2)="At",'Messages d''erreur'!B$6,"")</f>
        <v xml:space="preserve">Attention CE pas dans Mapping </v>
      </c>
    </row>
    <row r="479" spans="1:27" ht="21" customHeight="1" x14ac:dyDescent="0.35">
      <c r="A479" s="11" t="s">
        <v>536</v>
      </c>
      <c r="B479" s="301" t="str">
        <f t="shared" si="9"/>
        <v>367-01</v>
      </c>
      <c r="C479" s="14" t="s">
        <v>537</v>
      </c>
      <c r="D479" s="113" t="s">
        <v>59</v>
      </c>
      <c r="E479" s="113" t="s">
        <v>60</v>
      </c>
      <c r="F479" s="305">
        <v>70170</v>
      </c>
      <c r="G479" s="282">
        <v>61</v>
      </c>
      <c r="H479" s="34">
        <f>IF(IFERROR(SEARCH("-",A479,1),0) &gt; 0, IFERROR(VLOOKUP(F479,'Liste CG'!A:A,1,FALSE),"ATTENTION CG Inexistant"),"")</f>
        <v>70170</v>
      </c>
      <c r="U479" t="str">
        <f>IF(IFERROR(SEARCH("-",A479,1),0)&gt;0,IFERROR(VLOOKUP(B479,'CG-&gt; CE'!K:K,1,FALSE),"Attention voir onglet CG-&gt;CE"),"")</f>
        <v>367-01</v>
      </c>
      <c r="V479" t="str">
        <f>IF(LEFT(U479,1)="A",'Messages d''erreur'!B$4,"")</f>
        <v/>
      </c>
      <c r="W479">
        <f>IF(IFERROR(VALUE(F479),0)&gt;0,IF(IFERROR(SEARCH("-",A479,1),0)&gt;0,IFERROR(VLOOKUP(F479,'Liste CG'!A:A,1,FALSE),"Attention erreur pas de CG")),"")</f>
        <v>70170</v>
      </c>
      <c r="X479" t="str">
        <f>IF(LEFT(W479,1)="A",'Messages d''erreur'!B$5,"")</f>
        <v/>
      </c>
      <c r="Y479" t="e">
        <f>VLOOKUP(A479,'CEcpas-&gt;NvCode'!A:C,3,FALSE)</f>
        <v>#N/A</v>
      </c>
      <c r="Z479" t="str">
        <f>IF(IFERROR(SEARCH("-",A479,1),0) &gt; 0, IFERROR(VLOOKUP(A479,'mapping Commune'!A:I,9,FALSE),"ATTENTION mapping Inexistant"),"")</f>
        <v>ATTENTION mapping Inexistant</v>
      </c>
      <c r="AA479" s="10" t="str">
        <f>IF(LEFT(Z479,2)="At",'Messages d''erreur'!B$6,"")</f>
        <v xml:space="preserve">Attention CE pas dans Mapping </v>
      </c>
    </row>
    <row r="480" spans="1:27" ht="21" customHeight="1" x14ac:dyDescent="0.35">
      <c r="A480" s="11" t="s">
        <v>538</v>
      </c>
      <c r="B480" s="301" t="str">
        <f t="shared" si="9"/>
        <v>367-01</v>
      </c>
      <c r="C480" s="14" t="s">
        <v>539</v>
      </c>
      <c r="D480" s="113" t="s">
        <v>59</v>
      </c>
      <c r="E480" s="113" t="s">
        <v>60</v>
      </c>
      <c r="F480" s="305">
        <v>70170</v>
      </c>
      <c r="G480" s="281">
        <v>61</v>
      </c>
      <c r="H480" s="34">
        <f>IF(IFERROR(SEARCH("-",A480,1),0) &gt; 0, IFERROR(VLOOKUP(F480,'Liste CG'!A:A,1,FALSE),"ATTENTION CG Inexistant"),"")</f>
        <v>70170</v>
      </c>
      <c r="U480" t="str">
        <f>IF(IFERROR(SEARCH("-",A480,1),0)&gt;0,IFERROR(VLOOKUP(B480,'CG-&gt; CE'!K:K,1,FALSE),"Attention voir onglet CG-&gt;CE"),"")</f>
        <v>367-01</v>
      </c>
      <c r="V480" t="str">
        <f>IF(LEFT(U480,1)="A",'Messages d''erreur'!B$4,"")</f>
        <v/>
      </c>
      <c r="W480">
        <f>IF(IFERROR(VALUE(F480),0)&gt;0,IF(IFERROR(SEARCH("-",A480,1),0)&gt;0,IFERROR(VLOOKUP(F480,'Liste CG'!A:A,1,FALSE),"Attention erreur pas de CG")),"")</f>
        <v>70170</v>
      </c>
      <c r="X480" t="str">
        <f>IF(LEFT(W480,1)="A",'Messages d''erreur'!B$5,"")</f>
        <v/>
      </c>
      <c r="Y480" t="e">
        <f>VLOOKUP(A480,'CEcpas-&gt;NvCode'!A:C,3,FALSE)</f>
        <v>#N/A</v>
      </c>
      <c r="Z480" t="str">
        <f>IF(IFERROR(SEARCH("-",A480,1),0) &gt; 0, IFERROR(VLOOKUP(A480,'mapping Commune'!A:I,9,FALSE),"ATTENTION mapping Inexistant"),"")</f>
        <v>ATTENTION mapping Inexistant</v>
      </c>
      <c r="AA480" s="10" t="str">
        <f>IF(LEFT(Z480,2)="At",'Messages d''erreur'!B$6,"")</f>
        <v xml:space="preserve">Attention CE pas dans Mapping </v>
      </c>
    </row>
    <row r="481" spans="1:27" ht="21" customHeight="1" x14ac:dyDescent="0.35">
      <c r="A481" s="11" t="s">
        <v>540</v>
      </c>
      <c r="B481" s="301" t="str">
        <f t="shared" si="9"/>
        <v>367-01</v>
      </c>
      <c r="C481" s="14" t="s">
        <v>541</v>
      </c>
      <c r="D481" s="113" t="s">
        <v>59</v>
      </c>
      <c r="E481" s="113" t="s">
        <v>60</v>
      </c>
      <c r="F481" s="305">
        <v>70170</v>
      </c>
      <c r="G481" s="282">
        <v>61</v>
      </c>
      <c r="H481" s="34">
        <f>IF(IFERROR(SEARCH("-",A481,1),0) &gt; 0, IFERROR(VLOOKUP(F481,'Liste CG'!A:A,1,FALSE),"ATTENTION CG Inexistant"),"")</f>
        <v>70170</v>
      </c>
      <c r="U481" t="str">
        <f>IF(IFERROR(SEARCH("-",A481,1),0)&gt;0,IFERROR(VLOOKUP(B481,'CG-&gt; CE'!K:K,1,FALSE),"Attention voir onglet CG-&gt;CE"),"")</f>
        <v>367-01</v>
      </c>
      <c r="V481" t="str">
        <f>IF(LEFT(U481,1)="A",'Messages d''erreur'!B$4,"")</f>
        <v/>
      </c>
      <c r="W481">
        <f>IF(IFERROR(VALUE(F481),0)&gt;0,IF(IFERROR(SEARCH("-",A481,1),0)&gt;0,IFERROR(VLOOKUP(F481,'Liste CG'!A:A,1,FALSE),"Attention erreur pas de CG")),"")</f>
        <v>70170</v>
      </c>
      <c r="X481" t="str">
        <f>IF(LEFT(W481,1)="A",'Messages d''erreur'!B$5,"")</f>
        <v/>
      </c>
      <c r="Y481" t="e">
        <f>VLOOKUP(A481,'CEcpas-&gt;NvCode'!A:C,3,FALSE)</f>
        <v>#N/A</v>
      </c>
      <c r="Z481" t="str">
        <f>IF(IFERROR(SEARCH("-",A481,1),0) &gt; 0, IFERROR(VLOOKUP(A481,'mapping Commune'!A:I,9,FALSE),"ATTENTION mapping Inexistant"),"")</f>
        <v>ATTENTION mapping Inexistant</v>
      </c>
      <c r="AA481" s="10" t="str">
        <f>IF(LEFT(Z481,2)="At",'Messages d''erreur'!B$6,"")</f>
        <v xml:space="preserve">Attention CE pas dans Mapping </v>
      </c>
    </row>
    <row r="482" spans="1:27" ht="21" customHeight="1" x14ac:dyDescent="0.35">
      <c r="A482" s="11" t="s">
        <v>542</v>
      </c>
      <c r="B482" s="301" t="str">
        <f t="shared" si="9"/>
        <v>367-01</v>
      </c>
      <c r="C482" s="14" t="s">
        <v>543</v>
      </c>
      <c r="D482" s="113" t="s">
        <v>59</v>
      </c>
      <c r="E482" s="113" t="s">
        <v>60</v>
      </c>
      <c r="F482" s="305">
        <v>70170</v>
      </c>
      <c r="G482" s="281">
        <v>61</v>
      </c>
      <c r="H482" s="34">
        <f>IF(IFERROR(SEARCH("-",A482,1),0) &gt; 0, IFERROR(VLOOKUP(F482,'Liste CG'!A:A,1,FALSE),"ATTENTION CG Inexistant"),"")</f>
        <v>70170</v>
      </c>
      <c r="U482" t="str">
        <f>IF(IFERROR(SEARCH("-",A482,1),0)&gt;0,IFERROR(VLOOKUP(B482,'CG-&gt; CE'!K:K,1,FALSE),"Attention voir onglet CG-&gt;CE"),"")</f>
        <v>367-01</v>
      </c>
      <c r="V482" t="str">
        <f>IF(LEFT(U482,1)="A",'Messages d''erreur'!B$4,"")</f>
        <v/>
      </c>
      <c r="W482">
        <f>IF(IFERROR(VALUE(F482),0)&gt;0,IF(IFERROR(SEARCH("-",A482,1),0)&gt;0,IFERROR(VLOOKUP(F482,'Liste CG'!A:A,1,FALSE),"Attention erreur pas de CG")),"")</f>
        <v>70170</v>
      </c>
      <c r="X482" t="str">
        <f>IF(LEFT(W482,1)="A",'Messages d''erreur'!B$5,"")</f>
        <v/>
      </c>
      <c r="Y482" t="e">
        <f>VLOOKUP(A482,'CEcpas-&gt;NvCode'!A:C,3,FALSE)</f>
        <v>#N/A</v>
      </c>
      <c r="Z482" t="str">
        <f>IF(IFERROR(SEARCH("-",A482,1),0) &gt; 0, IFERROR(VLOOKUP(A482,'mapping Commune'!A:I,9,FALSE),"ATTENTION mapping Inexistant"),"")</f>
        <v>ATTENTION mapping Inexistant</v>
      </c>
      <c r="AA482" s="10" t="str">
        <f>IF(LEFT(Z482,2)="At",'Messages d''erreur'!B$6,"")</f>
        <v xml:space="preserve">Attention CE pas dans Mapping </v>
      </c>
    </row>
    <row r="483" spans="1:27" ht="21" customHeight="1" x14ac:dyDescent="0.35">
      <c r="A483" s="11" t="s">
        <v>544</v>
      </c>
      <c r="B483" s="301" t="str">
        <f t="shared" si="9"/>
        <v>367-01</v>
      </c>
      <c r="C483" s="14" t="s">
        <v>545</v>
      </c>
      <c r="D483" s="113" t="s">
        <v>59</v>
      </c>
      <c r="E483" s="113" t="s">
        <v>60</v>
      </c>
      <c r="F483" s="305">
        <v>70170</v>
      </c>
      <c r="G483" s="282">
        <v>61</v>
      </c>
      <c r="H483" s="34">
        <f>IF(IFERROR(SEARCH("-",A483,1),0) &gt; 0, IFERROR(VLOOKUP(F483,'Liste CG'!A:A,1,FALSE),"ATTENTION CG Inexistant"),"")</f>
        <v>70170</v>
      </c>
      <c r="U483" t="str">
        <f>IF(IFERROR(SEARCH("-",A483,1),0)&gt;0,IFERROR(VLOOKUP(B483,'CG-&gt; CE'!K:K,1,FALSE),"Attention voir onglet CG-&gt;CE"),"")</f>
        <v>367-01</v>
      </c>
      <c r="V483" t="str">
        <f>IF(LEFT(U483,1)="A",'Messages d''erreur'!B$4,"")</f>
        <v/>
      </c>
      <c r="W483">
        <f>IF(IFERROR(VALUE(F483),0)&gt;0,IF(IFERROR(SEARCH("-",A483,1),0)&gt;0,IFERROR(VLOOKUP(F483,'Liste CG'!A:A,1,FALSE),"Attention erreur pas de CG")),"")</f>
        <v>70170</v>
      </c>
      <c r="X483" t="str">
        <f>IF(LEFT(W483,1)="A",'Messages d''erreur'!B$5,"")</f>
        <v/>
      </c>
      <c r="Y483" t="e">
        <f>VLOOKUP(A483,'CEcpas-&gt;NvCode'!A:C,3,FALSE)</f>
        <v>#N/A</v>
      </c>
      <c r="Z483" t="str">
        <f>IF(IFERROR(SEARCH("-",A483,1),0) &gt; 0, IFERROR(VLOOKUP(A483,'mapping Commune'!A:I,9,FALSE),"ATTENTION mapping Inexistant"),"")</f>
        <v>ATTENTION mapping Inexistant</v>
      </c>
      <c r="AA483" s="10" t="str">
        <f>IF(LEFT(Z483,2)="At",'Messages d''erreur'!B$6,"")</f>
        <v xml:space="preserve">Attention CE pas dans Mapping </v>
      </c>
    </row>
    <row r="484" spans="1:27" ht="21" customHeight="1" x14ac:dyDescent="0.35">
      <c r="A484" s="11" t="s">
        <v>546</v>
      </c>
      <c r="B484" s="301" t="str">
        <f t="shared" si="9"/>
        <v>367-01</v>
      </c>
      <c r="C484" s="14" t="s">
        <v>547</v>
      </c>
      <c r="D484" s="113" t="s">
        <v>59</v>
      </c>
      <c r="E484" s="113" t="s">
        <v>60</v>
      </c>
      <c r="F484" s="305">
        <v>70170</v>
      </c>
      <c r="G484" s="281">
        <v>61</v>
      </c>
      <c r="H484" s="34">
        <f>IF(IFERROR(SEARCH("-",A484,1),0) &gt; 0, IFERROR(VLOOKUP(F484,'Liste CG'!A:A,1,FALSE),"ATTENTION CG Inexistant"),"")</f>
        <v>70170</v>
      </c>
      <c r="U484" t="str">
        <f>IF(IFERROR(SEARCH("-",A484,1),0)&gt;0,IFERROR(VLOOKUP(B484,'CG-&gt; CE'!K:K,1,FALSE),"Attention voir onglet CG-&gt;CE"),"")</f>
        <v>367-01</v>
      </c>
      <c r="V484" t="str">
        <f>IF(LEFT(U484,1)="A",'Messages d''erreur'!B$4,"")</f>
        <v/>
      </c>
      <c r="W484">
        <f>IF(IFERROR(VALUE(F484),0)&gt;0,IF(IFERROR(SEARCH("-",A484,1),0)&gt;0,IFERROR(VLOOKUP(F484,'Liste CG'!A:A,1,FALSE),"Attention erreur pas de CG")),"")</f>
        <v>70170</v>
      </c>
      <c r="X484" t="str">
        <f>IF(LEFT(W484,1)="A",'Messages d''erreur'!B$5,"")</f>
        <v/>
      </c>
      <c r="Y484" t="e">
        <f>VLOOKUP(A484,'CEcpas-&gt;NvCode'!A:C,3,FALSE)</f>
        <v>#N/A</v>
      </c>
      <c r="Z484" t="str">
        <f>IF(IFERROR(SEARCH("-",A484,1),0) &gt; 0, IFERROR(VLOOKUP(A484,'mapping Commune'!A:I,9,FALSE),"ATTENTION mapping Inexistant"),"")</f>
        <v>ATTENTION mapping Inexistant</v>
      </c>
      <c r="AA484" s="10" t="str">
        <f>IF(LEFT(Z484,2)="At",'Messages d''erreur'!B$6,"")</f>
        <v xml:space="preserve">Attention CE pas dans Mapping </v>
      </c>
    </row>
    <row r="485" spans="1:27" ht="21" customHeight="1" x14ac:dyDescent="0.35">
      <c r="A485" s="11" t="s">
        <v>548</v>
      </c>
      <c r="B485" s="301" t="str">
        <f t="shared" si="9"/>
        <v>367-01</v>
      </c>
      <c r="C485" s="14" t="s">
        <v>549</v>
      </c>
      <c r="D485" s="113" t="s">
        <v>59</v>
      </c>
      <c r="E485" s="113" t="s">
        <v>60</v>
      </c>
      <c r="F485" s="305">
        <v>70170</v>
      </c>
      <c r="G485" s="282">
        <v>61</v>
      </c>
      <c r="H485" s="34">
        <f>IF(IFERROR(SEARCH("-",A485,1),0) &gt; 0, IFERROR(VLOOKUP(F485,'Liste CG'!A:A,1,FALSE),"ATTENTION CG Inexistant"),"")</f>
        <v>70170</v>
      </c>
      <c r="U485" t="str">
        <f>IF(IFERROR(SEARCH("-",A485,1),0)&gt;0,IFERROR(VLOOKUP(B485,'CG-&gt; CE'!K:K,1,FALSE),"Attention voir onglet CG-&gt;CE"),"")</f>
        <v>367-01</v>
      </c>
      <c r="V485" t="str">
        <f>IF(LEFT(U485,1)="A",'Messages d''erreur'!B$4,"")</f>
        <v/>
      </c>
      <c r="W485">
        <f>IF(IFERROR(VALUE(F485),0)&gt;0,IF(IFERROR(SEARCH("-",A485,1),0)&gt;0,IFERROR(VLOOKUP(F485,'Liste CG'!A:A,1,FALSE),"Attention erreur pas de CG")),"")</f>
        <v>70170</v>
      </c>
      <c r="X485" t="str">
        <f>IF(LEFT(W485,1)="A",'Messages d''erreur'!B$5,"")</f>
        <v/>
      </c>
      <c r="Y485" t="e">
        <f>VLOOKUP(A485,'CEcpas-&gt;NvCode'!A:C,3,FALSE)</f>
        <v>#N/A</v>
      </c>
      <c r="Z485" t="str">
        <f>IF(IFERROR(SEARCH("-",A485,1),0) &gt; 0, IFERROR(VLOOKUP(A485,'mapping Commune'!A:I,9,FALSE),"ATTENTION mapping Inexistant"),"")</f>
        <v>ATTENTION mapping Inexistant</v>
      </c>
      <c r="AA485" s="10" t="str">
        <f>IF(LEFT(Z485,2)="At",'Messages d''erreur'!B$6,"")</f>
        <v xml:space="preserve">Attention CE pas dans Mapping </v>
      </c>
    </row>
    <row r="486" spans="1:27" ht="21" customHeight="1" x14ac:dyDescent="0.35">
      <c r="A486" s="11" t="s">
        <v>550</v>
      </c>
      <c r="B486" s="301" t="str">
        <f t="shared" si="9"/>
        <v>367-01</v>
      </c>
      <c r="C486" s="14" t="s">
        <v>551</v>
      </c>
      <c r="D486" s="113" t="s">
        <v>59</v>
      </c>
      <c r="E486" s="113" t="s">
        <v>60</v>
      </c>
      <c r="F486" s="305">
        <v>70170</v>
      </c>
      <c r="G486" s="281">
        <v>61</v>
      </c>
      <c r="H486" s="34">
        <f>IF(IFERROR(SEARCH("-",A486,1),0) &gt; 0, IFERROR(VLOOKUP(F486,'Liste CG'!A:A,1,FALSE),"ATTENTION CG Inexistant"),"")</f>
        <v>70170</v>
      </c>
      <c r="U486" t="str">
        <f>IF(IFERROR(SEARCH("-",A486,1),0)&gt;0,IFERROR(VLOOKUP(B486,'CG-&gt; CE'!K:K,1,FALSE),"Attention voir onglet CG-&gt;CE"),"")</f>
        <v>367-01</v>
      </c>
      <c r="V486" t="str">
        <f>IF(LEFT(U486,1)="A",'Messages d''erreur'!B$4,"")</f>
        <v/>
      </c>
      <c r="W486">
        <f>IF(IFERROR(VALUE(F486),0)&gt;0,IF(IFERROR(SEARCH("-",A486,1),0)&gt;0,IFERROR(VLOOKUP(F486,'Liste CG'!A:A,1,FALSE),"Attention erreur pas de CG")),"")</f>
        <v>70170</v>
      </c>
      <c r="X486" t="str">
        <f>IF(LEFT(W486,1)="A",'Messages d''erreur'!B$5,"")</f>
        <v/>
      </c>
      <c r="Y486" t="e">
        <f>VLOOKUP(A486,'CEcpas-&gt;NvCode'!A:C,3,FALSE)</f>
        <v>#N/A</v>
      </c>
      <c r="Z486" t="str">
        <f>IF(IFERROR(SEARCH("-",A486,1),0) &gt; 0, IFERROR(VLOOKUP(A486,'mapping Commune'!A:I,9,FALSE),"ATTENTION mapping Inexistant"),"")</f>
        <v>ATTENTION mapping Inexistant</v>
      </c>
      <c r="AA486" s="10" t="str">
        <f>IF(LEFT(Z486,2)="At",'Messages d''erreur'!B$6,"")</f>
        <v xml:space="preserve">Attention CE pas dans Mapping </v>
      </c>
    </row>
    <row r="487" spans="1:27" ht="21" customHeight="1" x14ac:dyDescent="0.35">
      <c r="A487" s="11" t="s">
        <v>552</v>
      </c>
      <c r="B487" s="301" t="str">
        <f t="shared" si="9"/>
        <v>367-01</v>
      </c>
      <c r="C487" s="14" t="s">
        <v>553</v>
      </c>
      <c r="D487" s="113" t="s">
        <v>59</v>
      </c>
      <c r="E487" s="113" t="s">
        <v>60</v>
      </c>
      <c r="F487" s="305">
        <v>70170</v>
      </c>
      <c r="G487" s="282">
        <v>61</v>
      </c>
      <c r="H487" s="34">
        <f>IF(IFERROR(SEARCH("-",A487,1),0) &gt; 0, IFERROR(VLOOKUP(F487,'Liste CG'!A:A,1,FALSE),"ATTENTION CG Inexistant"),"")</f>
        <v>70170</v>
      </c>
      <c r="U487" t="str">
        <f>IF(IFERROR(SEARCH("-",A487,1),0)&gt;0,IFERROR(VLOOKUP(B487,'CG-&gt; CE'!K:K,1,FALSE),"Attention voir onglet CG-&gt;CE"),"")</f>
        <v>367-01</v>
      </c>
      <c r="V487" t="str">
        <f>IF(LEFT(U487,1)="A",'Messages d''erreur'!B$4,"")</f>
        <v/>
      </c>
      <c r="W487">
        <f>IF(IFERROR(VALUE(F487),0)&gt;0,IF(IFERROR(SEARCH("-",A487,1),0)&gt;0,IFERROR(VLOOKUP(F487,'Liste CG'!A:A,1,FALSE),"Attention erreur pas de CG")),"")</f>
        <v>70170</v>
      </c>
      <c r="X487" t="str">
        <f>IF(LEFT(W487,1)="A",'Messages d''erreur'!B$5,"")</f>
        <v/>
      </c>
      <c r="Y487" t="e">
        <f>VLOOKUP(A487,'CEcpas-&gt;NvCode'!A:C,3,FALSE)</f>
        <v>#N/A</v>
      </c>
      <c r="Z487" t="str">
        <f>IF(IFERROR(SEARCH("-",A487,1),0) &gt; 0, IFERROR(VLOOKUP(A487,'mapping Commune'!A:I,9,FALSE),"ATTENTION mapping Inexistant"),"")</f>
        <v>ATTENTION mapping Inexistant</v>
      </c>
      <c r="AA487" s="10" t="str">
        <f>IF(LEFT(Z487,2)="At",'Messages d''erreur'!B$6,"")</f>
        <v xml:space="preserve">Attention CE pas dans Mapping </v>
      </c>
    </row>
    <row r="488" spans="1:27" ht="21" customHeight="1" x14ac:dyDescent="0.35">
      <c r="A488" s="11" t="s">
        <v>554</v>
      </c>
      <c r="B488" s="301" t="str">
        <f t="shared" si="9"/>
        <v>367-01</v>
      </c>
      <c r="C488" s="14" t="s">
        <v>555</v>
      </c>
      <c r="D488" s="113" t="s">
        <v>59</v>
      </c>
      <c r="E488" s="113" t="s">
        <v>60</v>
      </c>
      <c r="F488" s="305">
        <v>70170</v>
      </c>
      <c r="G488" s="281">
        <v>61</v>
      </c>
      <c r="H488" s="34">
        <f>IF(IFERROR(SEARCH("-",A488,1),0) &gt; 0, IFERROR(VLOOKUP(F488,'Liste CG'!A:A,1,FALSE),"ATTENTION CG Inexistant"),"")</f>
        <v>70170</v>
      </c>
      <c r="U488" t="str">
        <f>IF(IFERROR(SEARCH("-",A488,1),0)&gt;0,IFERROR(VLOOKUP(B488,'CG-&gt; CE'!K:K,1,FALSE),"Attention voir onglet CG-&gt;CE"),"")</f>
        <v>367-01</v>
      </c>
      <c r="V488" t="str">
        <f>IF(LEFT(U488,1)="A",'Messages d''erreur'!B$4,"")</f>
        <v/>
      </c>
      <c r="W488">
        <f>IF(IFERROR(VALUE(F488),0)&gt;0,IF(IFERROR(SEARCH("-",A488,1),0)&gt;0,IFERROR(VLOOKUP(F488,'Liste CG'!A:A,1,FALSE),"Attention erreur pas de CG")),"")</f>
        <v>70170</v>
      </c>
      <c r="X488" t="str">
        <f>IF(LEFT(W488,1)="A",'Messages d''erreur'!B$5,"")</f>
        <v/>
      </c>
      <c r="Y488" t="e">
        <f>VLOOKUP(A488,'CEcpas-&gt;NvCode'!A:C,3,FALSE)</f>
        <v>#N/A</v>
      </c>
      <c r="Z488" t="str">
        <f>IF(IFERROR(SEARCH("-",A488,1),0) &gt; 0, IFERROR(VLOOKUP(A488,'mapping Commune'!A:I,9,FALSE),"ATTENTION mapping Inexistant"),"")</f>
        <v>ATTENTION mapping Inexistant</v>
      </c>
      <c r="AA488" s="10" t="str">
        <f>IF(LEFT(Z488,2)="At",'Messages d''erreur'!B$6,"")</f>
        <v xml:space="preserve">Attention CE pas dans Mapping </v>
      </c>
    </row>
    <row r="489" spans="1:27" ht="21" customHeight="1" x14ac:dyDescent="0.35">
      <c r="A489" s="11" t="s">
        <v>556</v>
      </c>
      <c r="B489" s="301" t="str">
        <f t="shared" si="9"/>
        <v>367-01</v>
      </c>
      <c r="C489" s="14" t="s">
        <v>557</v>
      </c>
      <c r="D489" s="113" t="s">
        <v>59</v>
      </c>
      <c r="E489" s="113" t="s">
        <v>60</v>
      </c>
      <c r="F489" s="305">
        <v>70170</v>
      </c>
      <c r="G489" s="283">
        <v>61</v>
      </c>
      <c r="H489" s="34">
        <f>IF(IFERROR(SEARCH("-",A489,1),0) &gt; 0, IFERROR(VLOOKUP(F489,'Liste CG'!A:A,1,FALSE),"ATTENTION CG Inexistant"),"")</f>
        <v>70170</v>
      </c>
      <c r="U489" t="str">
        <f>IF(IFERROR(SEARCH("-",A489,1),0)&gt;0,IFERROR(VLOOKUP(B489,'CG-&gt; CE'!K:K,1,FALSE),"Attention voir onglet CG-&gt;CE"),"")</f>
        <v>367-01</v>
      </c>
      <c r="V489" t="str">
        <f>IF(LEFT(U489,1)="A",'Messages d''erreur'!B$4,"")</f>
        <v/>
      </c>
      <c r="W489">
        <f>IF(IFERROR(VALUE(F489),0)&gt;0,IF(IFERROR(SEARCH("-",A489,1),0)&gt;0,IFERROR(VLOOKUP(F489,'Liste CG'!A:A,1,FALSE),"Attention erreur pas de CG")),"")</f>
        <v>70170</v>
      </c>
      <c r="X489" t="str">
        <f>IF(LEFT(W489,1)="A",'Messages d''erreur'!B$5,"")</f>
        <v/>
      </c>
      <c r="Y489" t="e">
        <f>VLOOKUP(A489,'CEcpas-&gt;NvCode'!A:C,3,FALSE)</f>
        <v>#N/A</v>
      </c>
      <c r="Z489" t="str">
        <f>IF(IFERROR(SEARCH("-",A489,1),0) &gt; 0, IFERROR(VLOOKUP(A489,'mapping Commune'!A:I,9,FALSE),"ATTENTION mapping Inexistant"),"")</f>
        <v>ATTENTION mapping Inexistant</v>
      </c>
      <c r="AA489" s="10" t="str">
        <f>IF(LEFT(Z489,2)="At",'Messages d''erreur'!B$6,"")</f>
        <v xml:space="preserve">Attention CE pas dans Mapping </v>
      </c>
    </row>
    <row r="490" spans="1:27" ht="21" customHeight="1" x14ac:dyDescent="0.35">
      <c r="A490" s="138"/>
      <c r="B490" s="301" t="str">
        <f t="shared" si="9"/>
        <v/>
      </c>
      <c r="C490" s="25"/>
      <c r="D490" s="109" t="s">
        <v>5089</v>
      </c>
      <c r="G490" s="276"/>
      <c r="H490" s="34" t="str">
        <f>IF(IFERROR(SEARCH("-",A490,1),0) &gt; 0, IFERROR(VLOOKUP(F490,'Liste CG'!A:A,1,FALSE),"ATTENTION CG Inexistant"),"")</f>
        <v/>
      </c>
      <c r="U490" t="str">
        <f>IF(IFERROR(SEARCH("-",A490,1),0)&gt;0,IFERROR(VLOOKUP(B490,'CG-&gt; CE'!K:K,1,FALSE),"Attention voir onglet CG-&gt;CE"),"")</f>
        <v/>
      </c>
      <c r="V490" t="str">
        <f>IF(LEFT(U490,1)="A",'Messages d''erreur'!B$4,"")</f>
        <v/>
      </c>
      <c r="W490" t="str">
        <f>IF(IFERROR(VALUE(F490),0)&gt;0,IF(IFERROR(SEARCH("-",A490,1),0)&gt;0,IFERROR(VLOOKUP(F490,'Liste CG'!A:A,1,FALSE),"Attention erreur pas de CG")),"")</f>
        <v/>
      </c>
      <c r="X490" t="str">
        <f>IF(LEFT(W490,1)="A",'Messages d''erreur'!B$5,"")</f>
        <v/>
      </c>
      <c r="Y490" t="e">
        <f>VLOOKUP(A490,'CEcpas-&gt;NvCode'!A:C,3,FALSE)</f>
        <v>#N/A</v>
      </c>
      <c r="Z490" t="str">
        <f>IF(IFERROR(SEARCH("-",A490,1),0) &gt; 0, IFERROR(VLOOKUP(A490,'mapping Commune'!A:I,9,FALSE),"ATTENTION mapping Inexistant"),"")</f>
        <v/>
      </c>
      <c r="AA490" s="10" t="str">
        <f>IF(LEFT(Z490,2)="At",'Messages d''erreur'!B$6,"")</f>
        <v/>
      </c>
    </row>
    <row r="491" spans="1:27" ht="21" customHeight="1" x14ac:dyDescent="0.35">
      <c r="A491" s="139">
        <v>368</v>
      </c>
      <c r="B491" s="301" t="str">
        <f t="shared" si="9"/>
        <v>368368</v>
      </c>
      <c r="C491" s="26" t="s">
        <v>558</v>
      </c>
      <c r="D491" s="109" t="s">
        <v>5089</v>
      </c>
      <c r="G491" s="276"/>
      <c r="H491" s="34" t="str">
        <f>IF(IFERROR(SEARCH("-",A491,1),0) &gt; 0, IFERROR(VLOOKUP(F491,'Liste CG'!A:A,1,FALSE),"ATTENTION CG Inexistant"),"")</f>
        <v/>
      </c>
      <c r="U491" t="str">
        <f>IF(IFERROR(SEARCH("-",A491,1),0)&gt;0,IFERROR(VLOOKUP(B491,'CG-&gt; CE'!K:K,1,FALSE),"Attention voir onglet CG-&gt;CE"),"")</f>
        <v/>
      </c>
      <c r="V491" t="str">
        <f>IF(LEFT(U491,1)="A",'Messages d''erreur'!B$4,"")</f>
        <v/>
      </c>
      <c r="W491" t="str">
        <f>IF(IFERROR(VALUE(F491),0)&gt;0,IF(IFERROR(SEARCH("-",A491,1),0)&gt;0,IFERROR(VLOOKUP(F491,'Liste CG'!A:A,1,FALSE),"Attention erreur pas de CG")),"")</f>
        <v/>
      </c>
      <c r="X491" t="str">
        <f>IF(LEFT(W491,1)="A",'Messages d''erreur'!B$5,"")</f>
        <v/>
      </c>
      <c r="Y491" t="e">
        <f>VLOOKUP(A491,'CEcpas-&gt;NvCode'!A:C,3,FALSE)</f>
        <v>#N/A</v>
      </c>
      <c r="Z491" t="str">
        <f>IF(IFERROR(SEARCH("-",A491,1),0) &gt; 0, IFERROR(VLOOKUP(A491,'mapping Commune'!A:I,9,FALSE),"ATTENTION mapping Inexistant"),"")</f>
        <v/>
      </c>
      <c r="AA491" s="10" t="str">
        <f>IF(LEFT(Z491,2)="At",'Messages d''erreur'!B$6,"")</f>
        <v/>
      </c>
    </row>
    <row r="492" spans="1:27" ht="21" customHeight="1" x14ac:dyDescent="0.35">
      <c r="A492" s="138"/>
      <c r="B492" s="301" t="str">
        <f t="shared" si="9"/>
        <v/>
      </c>
      <c r="C492" s="25"/>
      <c r="D492" s="109" t="s">
        <v>5089</v>
      </c>
      <c r="G492" s="276"/>
      <c r="H492" s="34" t="str">
        <f>IF(IFERROR(SEARCH("-",A492,1),0) &gt; 0, IFERROR(VLOOKUP(F492,'Liste CG'!A:A,1,FALSE),"ATTENTION CG Inexistant"),"")</f>
        <v/>
      </c>
      <c r="U492" t="str">
        <f>IF(IFERROR(SEARCH("-",A492,1),0)&gt;0,IFERROR(VLOOKUP(B492,'CG-&gt; CE'!K:K,1,FALSE),"Attention voir onglet CG-&gt;CE"),"")</f>
        <v/>
      </c>
      <c r="V492" t="str">
        <f>IF(LEFT(U492,1)="A",'Messages d''erreur'!B$4,"")</f>
        <v/>
      </c>
      <c r="W492" t="str">
        <f>IF(IFERROR(VALUE(F492),0)&gt;0,IF(IFERROR(SEARCH("-",A492,1),0)&gt;0,IFERROR(VLOOKUP(F492,'Liste CG'!A:A,1,FALSE),"Attention erreur pas de CG")),"")</f>
        <v/>
      </c>
      <c r="X492" t="str">
        <f>IF(LEFT(W492,1)="A",'Messages d''erreur'!B$5,"")</f>
        <v/>
      </c>
      <c r="Y492" t="e">
        <f>VLOOKUP(A492,'CEcpas-&gt;NvCode'!A:C,3,FALSE)</f>
        <v>#N/A</v>
      </c>
      <c r="Z492" t="str">
        <f>IF(IFERROR(SEARCH("-",A492,1),0) &gt; 0, IFERROR(VLOOKUP(A492,'mapping Commune'!A:I,9,FALSE),"ATTENTION mapping Inexistant"),"")</f>
        <v/>
      </c>
      <c r="AA492" s="10" t="str">
        <f>IF(LEFT(Z492,2)="At",'Messages d''erreur'!B$6,"")</f>
        <v/>
      </c>
    </row>
    <row r="493" spans="1:27" ht="21" customHeight="1" x14ac:dyDescent="0.35">
      <c r="A493" s="146" t="s">
        <v>52</v>
      </c>
      <c r="B493" s="301" t="str">
        <f t="shared" si="9"/>
        <v>Codode</v>
      </c>
      <c r="C493" s="27" t="s">
        <v>53</v>
      </c>
      <c r="D493" s="32" t="s">
        <v>54</v>
      </c>
      <c r="E493" s="32" t="s">
        <v>55</v>
      </c>
      <c r="F493" s="280" t="s">
        <v>56</v>
      </c>
      <c r="G493" s="280" t="s">
        <v>57</v>
      </c>
      <c r="H493" s="34" t="str">
        <f>IF(IFERROR(SEARCH("-",A493,1),0) &gt; 0, IFERROR(VLOOKUP(F493,'Liste CG'!A:A,1,FALSE),"ATTENTION CG Inexistant"),"")</f>
        <v/>
      </c>
      <c r="U493" t="str">
        <f>IF(IFERROR(SEARCH("-",A493,1),0)&gt;0,IFERROR(VLOOKUP(B493,'CG-&gt; CE'!K:K,1,FALSE),"Attention voir onglet CG-&gt;CE"),"")</f>
        <v/>
      </c>
      <c r="V493" t="str">
        <f>IF(LEFT(U493,1)="A",'Messages d''erreur'!B$4,"")</f>
        <v/>
      </c>
      <c r="W493" t="str">
        <f>IF(IFERROR(VALUE(F493),0)&gt;0,IF(IFERROR(SEARCH("-",A493,1),0)&gt;0,IFERROR(VLOOKUP(F493,'Liste CG'!A:A,1,FALSE),"Attention erreur pas de CG")),"")</f>
        <v/>
      </c>
      <c r="X493" t="str">
        <f>IF(LEFT(W493,1)="A",'Messages d''erreur'!B$5,"")</f>
        <v/>
      </c>
      <c r="Y493" t="e">
        <f>VLOOKUP(A493,'CEcpas-&gt;NvCode'!A:C,3,FALSE)</f>
        <v>#N/A</v>
      </c>
      <c r="Z493" t="str">
        <f>IF(IFERROR(SEARCH("-",A493,1),0) &gt; 0, IFERROR(VLOOKUP(A493,'mapping Commune'!A:I,9,FALSE),"ATTENTION mapping Inexistant"),"")</f>
        <v/>
      </c>
      <c r="AA493" s="10" t="str">
        <f>IF(LEFT(Z493,2)="At",'Messages d''erreur'!B$6,"")</f>
        <v/>
      </c>
    </row>
    <row r="494" spans="1:27" ht="21" customHeight="1" x14ac:dyDescent="0.35">
      <c r="A494" s="147" t="s">
        <v>559</v>
      </c>
      <c r="B494" s="301" t="str">
        <f t="shared" si="9"/>
        <v>368-01</v>
      </c>
      <c r="C494" s="24" t="s">
        <v>560</v>
      </c>
      <c r="D494" s="110" t="s">
        <v>59</v>
      </c>
      <c r="E494" s="110" t="s">
        <v>60</v>
      </c>
      <c r="F494" s="309">
        <v>70190</v>
      </c>
      <c r="G494" s="281">
        <v>61</v>
      </c>
      <c r="H494" s="34">
        <f>IF(IFERROR(SEARCH("-",A494,1),0) &gt; 0, IFERROR(VLOOKUP(F494,'Liste CG'!A:A,1,FALSE),"ATTENTION CG Inexistant"),"")</f>
        <v>70190</v>
      </c>
      <c r="U494" t="str">
        <f>IF(IFERROR(SEARCH("-",A494,1),0)&gt;0,IFERROR(VLOOKUP(B494,'CG-&gt; CE'!K:K,1,FALSE),"Attention voir onglet CG-&gt;CE"),"")</f>
        <v>368-01</v>
      </c>
      <c r="V494" t="str">
        <f>IF(LEFT(U494,1)="A",'Messages d''erreur'!B$4,"")</f>
        <v/>
      </c>
      <c r="W494">
        <f>IF(IFERROR(VALUE(F494),0)&gt;0,IF(IFERROR(SEARCH("-",A494,1),0)&gt;0,IFERROR(VLOOKUP(F494,'Liste CG'!A:A,1,FALSE),"Attention erreur pas de CG")),"")</f>
        <v>70190</v>
      </c>
      <c r="X494" t="str">
        <f>IF(LEFT(W494,1)="A",'Messages d''erreur'!B$5,"")</f>
        <v/>
      </c>
      <c r="Y494">
        <f>VLOOKUP(A494,'CEcpas-&gt;NvCode'!A:C,3,FALSE)</f>
        <v>0</v>
      </c>
      <c r="Z494" t="str">
        <f>IF(IFERROR(SEARCH("-",A494,1),0) &gt; 0, IFERROR(VLOOKUP(A494,'mapping Commune'!A:I,9,FALSE),"ATTENTION mapping Inexistant"),"")</f>
        <v>ATTENTION mapping Inexistant</v>
      </c>
      <c r="AA494" s="10" t="str">
        <f>IF(LEFT(Z494,2)="At",'Messages d''erreur'!B$6,"")</f>
        <v xml:space="preserve">Attention CE pas dans Mapping </v>
      </c>
    </row>
    <row r="495" spans="1:27" ht="21" customHeight="1" x14ac:dyDescent="0.35">
      <c r="A495" s="11" t="s">
        <v>561</v>
      </c>
      <c r="B495" s="301" t="str">
        <f t="shared" si="9"/>
        <v>368-01</v>
      </c>
      <c r="C495" s="14" t="s">
        <v>562</v>
      </c>
      <c r="D495" s="113" t="s">
        <v>59</v>
      </c>
      <c r="E495" s="113" t="s">
        <v>60</v>
      </c>
      <c r="F495" s="305">
        <v>70190</v>
      </c>
      <c r="G495" s="282">
        <v>61</v>
      </c>
      <c r="H495" s="34">
        <f>IF(IFERROR(SEARCH("-",A495,1),0) &gt; 0, IFERROR(VLOOKUP(F495,'Liste CG'!A:A,1,FALSE),"ATTENTION CG Inexistant"),"")</f>
        <v>70190</v>
      </c>
      <c r="U495" t="str">
        <f>IF(IFERROR(SEARCH("-",A495,1),0)&gt;0,IFERROR(VLOOKUP(B495,'CG-&gt; CE'!K:K,1,FALSE),"Attention voir onglet CG-&gt;CE"),"")</f>
        <v>368-01</v>
      </c>
      <c r="V495" t="str">
        <f>IF(LEFT(U495,1)="A",'Messages d''erreur'!B$4,"")</f>
        <v/>
      </c>
      <c r="W495">
        <f>IF(IFERROR(VALUE(F495),0)&gt;0,IF(IFERROR(SEARCH("-",A495,1),0)&gt;0,IFERROR(VLOOKUP(F495,'Liste CG'!A:A,1,FALSE),"Attention erreur pas de CG")),"")</f>
        <v>70190</v>
      </c>
      <c r="X495" t="str">
        <f>IF(LEFT(W495,1)="A",'Messages d''erreur'!B$5,"")</f>
        <v/>
      </c>
      <c r="Y495" t="e">
        <f>VLOOKUP(A495,'CEcpas-&gt;NvCode'!A:C,3,FALSE)</f>
        <v>#N/A</v>
      </c>
      <c r="Z495" t="str">
        <f>IF(IFERROR(SEARCH("-",A495,1),0) &gt; 0, IFERROR(VLOOKUP(A495,'mapping Commune'!A:I,9,FALSE),"ATTENTION mapping Inexistant"),"")</f>
        <v>ATTENTION mapping Inexistant</v>
      </c>
      <c r="AA495" s="10" t="str">
        <f>IF(LEFT(Z495,2)="At",'Messages d''erreur'!B$6,"")</f>
        <v xml:space="preserve">Attention CE pas dans Mapping </v>
      </c>
    </row>
    <row r="496" spans="1:27" ht="21" customHeight="1" x14ac:dyDescent="0.35">
      <c r="A496" s="11" t="s">
        <v>563</v>
      </c>
      <c r="B496" s="301" t="str">
        <f t="shared" ref="B496:B559" si="10">IF(LEFT(A496,1)="0",A496,IF(LEN(A496)=6,A496,LEFT(A496,3)&amp;RIGHT(A496,3)))</f>
        <v>368-01</v>
      </c>
      <c r="C496" s="14" t="s">
        <v>564</v>
      </c>
      <c r="D496" s="113" t="s">
        <v>59</v>
      </c>
      <c r="E496" s="113" t="s">
        <v>60</v>
      </c>
      <c r="F496" s="305">
        <v>70190</v>
      </c>
      <c r="G496" s="281">
        <v>61</v>
      </c>
      <c r="H496" s="34">
        <f>IF(IFERROR(SEARCH("-",A496,1),0) &gt; 0, IFERROR(VLOOKUP(F496,'Liste CG'!A:A,1,FALSE),"ATTENTION CG Inexistant"),"")</f>
        <v>70190</v>
      </c>
      <c r="U496" t="str">
        <f>IF(IFERROR(SEARCH("-",A496,1),0)&gt;0,IFERROR(VLOOKUP(B496,'CG-&gt; CE'!K:K,1,FALSE),"Attention voir onglet CG-&gt;CE"),"")</f>
        <v>368-01</v>
      </c>
      <c r="V496" t="str">
        <f>IF(LEFT(U496,1)="A",'Messages d''erreur'!B$4,"")</f>
        <v/>
      </c>
      <c r="W496">
        <f>IF(IFERROR(VALUE(F496),0)&gt;0,IF(IFERROR(SEARCH("-",A496,1),0)&gt;0,IFERROR(VLOOKUP(F496,'Liste CG'!A:A,1,FALSE),"Attention erreur pas de CG")),"")</f>
        <v>70190</v>
      </c>
      <c r="X496" t="str">
        <f>IF(LEFT(W496,1)="A",'Messages d''erreur'!B$5,"")</f>
        <v/>
      </c>
      <c r="Y496" t="e">
        <f>VLOOKUP(A496,'CEcpas-&gt;NvCode'!A:C,3,FALSE)</f>
        <v>#N/A</v>
      </c>
      <c r="Z496" t="str">
        <f>IF(IFERROR(SEARCH("-",A496,1),0) &gt; 0, IFERROR(VLOOKUP(A496,'mapping Commune'!A:I,9,FALSE),"ATTENTION mapping Inexistant"),"")</f>
        <v>ATTENTION mapping Inexistant</v>
      </c>
      <c r="AA496" s="10" t="str">
        <f>IF(LEFT(Z496,2)="At",'Messages d''erreur'!B$6,"")</f>
        <v xml:space="preserve">Attention CE pas dans Mapping </v>
      </c>
    </row>
    <row r="497" spans="1:27" ht="21" customHeight="1" x14ac:dyDescent="0.35">
      <c r="A497" s="11" t="s">
        <v>565</v>
      </c>
      <c r="B497" s="301" t="str">
        <f t="shared" si="10"/>
        <v>368-01</v>
      </c>
      <c r="C497" s="14" t="s">
        <v>566</v>
      </c>
      <c r="D497" s="113" t="s">
        <v>59</v>
      </c>
      <c r="E497" s="113" t="s">
        <v>60</v>
      </c>
      <c r="F497" s="305">
        <v>70190</v>
      </c>
      <c r="G497" s="282">
        <v>61</v>
      </c>
      <c r="H497" s="34">
        <f>IF(IFERROR(SEARCH("-",A497,1),0) &gt; 0, IFERROR(VLOOKUP(F497,'Liste CG'!A:A,1,FALSE),"ATTENTION CG Inexistant"),"")</f>
        <v>70190</v>
      </c>
      <c r="U497" t="str">
        <f>IF(IFERROR(SEARCH("-",A497,1),0)&gt;0,IFERROR(VLOOKUP(B497,'CG-&gt; CE'!K:K,1,FALSE),"Attention voir onglet CG-&gt;CE"),"")</f>
        <v>368-01</v>
      </c>
      <c r="V497" t="str">
        <f>IF(LEFT(U497,1)="A",'Messages d''erreur'!B$4,"")</f>
        <v/>
      </c>
      <c r="W497">
        <f>IF(IFERROR(VALUE(F497),0)&gt;0,IF(IFERROR(SEARCH("-",A497,1),0)&gt;0,IFERROR(VLOOKUP(F497,'Liste CG'!A:A,1,FALSE),"Attention erreur pas de CG")),"")</f>
        <v>70190</v>
      </c>
      <c r="X497" t="str">
        <f>IF(LEFT(W497,1)="A",'Messages d''erreur'!B$5,"")</f>
        <v/>
      </c>
      <c r="Y497" t="e">
        <f>VLOOKUP(A497,'CEcpas-&gt;NvCode'!A:C,3,FALSE)</f>
        <v>#N/A</v>
      </c>
      <c r="Z497" t="str">
        <f>IF(IFERROR(SEARCH("-",A497,1),0) &gt; 0, IFERROR(VLOOKUP(A497,'mapping Commune'!A:I,9,FALSE),"ATTENTION mapping Inexistant"),"")</f>
        <v>ATTENTION mapping Inexistant</v>
      </c>
      <c r="AA497" s="10" t="str">
        <f>IF(LEFT(Z497,2)="At",'Messages d''erreur'!B$6,"")</f>
        <v xml:space="preserve">Attention CE pas dans Mapping </v>
      </c>
    </row>
    <row r="498" spans="1:27" ht="21" customHeight="1" x14ac:dyDescent="0.35">
      <c r="A498" s="11" t="s">
        <v>567</v>
      </c>
      <c r="B498" s="301" t="str">
        <f t="shared" si="10"/>
        <v>368-01</v>
      </c>
      <c r="C498" s="14" t="s">
        <v>568</v>
      </c>
      <c r="D498" s="113" t="s">
        <v>59</v>
      </c>
      <c r="E498" s="113" t="s">
        <v>60</v>
      </c>
      <c r="F498" s="305">
        <v>70190</v>
      </c>
      <c r="G498" s="281">
        <v>61</v>
      </c>
      <c r="H498" s="34">
        <f>IF(IFERROR(SEARCH("-",A498,1),0) &gt; 0, IFERROR(VLOOKUP(F498,'Liste CG'!A:A,1,FALSE),"ATTENTION CG Inexistant"),"")</f>
        <v>70190</v>
      </c>
      <c r="U498" t="str">
        <f>IF(IFERROR(SEARCH("-",A498,1),0)&gt;0,IFERROR(VLOOKUP(B498,'CG-&gt; CE'!K:K,1,FALSE),"Attention voir onglet CG-&gt;CE"),"")</f>
        <v>368-01</v>
      </c>
      <c r="V498" t="str">
        <f>IF(LEFT(U498,1)="A",'Messages d''erreur'!B$4,"")</f>
        <v/>
      </c>
      <c r="W498">
        <f>IF(IFERROR(VALUE(F498),0)&gt;0,IF(IFERROR(SEARCH("-",A498,1),0)&gt;0,IFERROR(VLOOKUP(F498,'Liste CG'!A:A,1,FALSE),"Attention erreur pas de CG")),"")</f>
        <v>70190</v>
      </c>
      <c r="X498" t="str">
        <f>IF(LEFT(W498,1)="A",'Messages d''erreur'!B$5,"")</f>
        <v/>
      </c>
      <c r="Y498" t="e">
        <f>VLOOKUP(A498,'CEcpas-&gt;NvCode'!A:C,3,FALSE)</f>
        <v>#N/A</v>
      </c>
      <c r="Z498" t="str">
        <f>IF(IFERROR(SEARCH("-",A498,1),0) &gt; 0, IFERROR(VLOOKUP(A498,'mapping Commune'!A:I,9,FALSE),"ATTENTION mapping Inexistant"),"")</f>
        <v>ATTENTION mapping Inexistant</v>
      </c>
      <c r="AA498" s="10" t="str">
        <f>IF(LEFT(Z498,2)="At",'Messages d''erreur'!B$6,"")</f>
        <v xml:space="preserve">Attention CE pas dans Mapping </v>
      </c>
    </row>
    <row r="499" spans="1:27" ht="21" customHeight="1" x14ac:dyDescent="0.35">
      <c r="A499" s="11" t="s">
        <v>569</v>
      </c>
      <c r="B499" s="301" t="str">
        <f t="shared" si="10"/>
        <v>368-01</v>
      </c>
      <c r="C499" s="14" t="s">
        <v>570</v>
      </c>
      <c r="D499" s="113" t="s">
        <v>59</v>
      </c>
      <c r="E499" s="113" t="s">
        <v>60</v>
      </c>
      <c r="F499" s="305">
        <v>70190</v>
      </c>
      <c r="G499" s="283">
        <v>61</v>
      </c>
      <c r="H499" s="34">
        <f>IF(IFERROR(SEARCH("-",A499,1),0) &gt; 0, IFERROR(VLOOKUP(F499,'Liste CG'!A:A,1,FALSE),"ATTENTION CG Inexistant"),"")</f>
        <v>70190</v>
      </c>
      <c r="U499" t="str">
        <f>IF(IFERROR(SEARCH("-",A499,1),0)&gt;0,IFERROR(VLOOKUP(B499,'CG-&gt; CE'!K:K,1,FALSE),"Attention voir onglet CG-&gt;CE"),"")</f>
        <v>368-01</v>
      </c>
      <c r="V499" t="str">
        <f>IF(LEFT(U499,1)="A",'Messages d''erreur'!B$4,"")</f>
        <v/>
      </c>
      <c r="W499">
        <f>IF(IFERROR(VALUE(F499),0)&gt;0,IF(IFERROR(SEARCH("-",A499,1),0)&gt;0,IFERROR(VLOOKUP(F499,'Liste CG'!A:A,1,FALSE),"Attention erreur pas de CG")),"")</f>
        <v>70190</v>
      </c>
      <c r="X499" t="str">
        <f>IF(LEFT(W499,1)="A",'Messages d''erreur'!B$5,"")</f>
        <v/>
      </c>
      <c r="Y499" t="e">
        <f>VLOOKUP(A499,'CEcpas-&gt;NvCode'!A:C,3,FALSE)</f>
        <v>#N/A</v>
      </c>
      <c r="Z499" t="str">
        <f>IF(IFERROR(SEARCH("-",A499,1),0) &gt; 0, IFERROR(VLOOKUP(A499,'mapping Commune'!A:I,9,FALSE),"ATTENTION mapping Inexistant"),"")</f>
        <v>ATTENTION mapping Inexistant</v>
      </c>
      <c r="AA499" s="10" t="str">
        <f>IF(LEFT(Z499,2)="At",'Messages d''erreur'!B$6,"")</f>
        <v xml:space="preserve">Attention CE pas dans Mapping </v>
      </c>
    </row>
    <row r="500" spans="1:27" ht="21" customHeight="1" x14ac:dyDescent="0.35">
      <c r="A500" s="137">
        <v>37</v>
      </c>
      <c r="B500" s="301" t="str">
        <f t="shared" si="10"/>
        <v>3737</v>
      </c>
      <c r="C500" s="25" t="s">
        <v>571</v>
      </c>
      <c r="D500" s="109" t="s">
        <v>5089</v>
      </c>
      <c r="G500" s="276"/>
      <c r="H500" s="34" t="str">
        <f>IF(IFERROR(SEARCH("-",A500,1),0) &gt; 0, IFERROR(VLOOKUP(F500,'Liste CG'!A:A,1,FALSE),"ATTENTION CG Inexistant"),"")</f>
        <v/>
      </c>
      <c r="U500" t="str">
        <f>IF(IFERROR(SEARCH("-",A500,1),0)&gt;0,IFERROR(VLOOKUP(B500,'CG-&gt; CE'!K:K,1,FALSE),"Attention voir onglet CG-&gt;CE"),"")</f>
        <v/>
      </c>
      <c r="V500" t="str">
        <f>IF(LEFT(U500,1)="A",'Messages d''erreur'!B$4,"")</f>
        <v/>
      </c>
      <c r="W500" t="str">
        <f>IF(IFERROR(VALUE(F500),0)&gt;0,IF(IFERROR(SEARCH("-",A500,1),0)&gt;0,IFERROR(VLOOKUP(F500,'Liste CG'!A:A,1,FALSE),"Attention erreur pas de CG")),"")</f>
        <v/>
      </c>
      <c r="X500" t="str">
        <f>IF(LEFT(W500,1)="A",'Messages d''erreur'!B$5,"")</f>
        <v/>
      </c>
      <c r="Y500" t="e">
        <f>VLOOKUP(A500,'CEcpas-&gt;NvCode'!A:C,3,FALSE)</f>
        <v>#N/A</v>
      </c>
      <c r="Z500" t="str">
        <f>IF(IFERROR(SEARCH("-",A500,1),0) &gt; 0, IFERROR(VLOOKUP(A500,'mapping Commune'!A:I,9,FALSE),"ATTENTION mapping Inexistant"),"")</f>
        <v/>
      </c>
      <c r="AA500" s="10" t="str">
        <f>IF(LEFT(Z500,2)="At",'Messages d''erreur'!B$6,"")</f>
        <v/>
      </c>
    </row>
    <row r="501" spans="1:27" ht="21" customHeight="1" x14ac:dyDescent="0.35">
      <c r="A501" s="138"/>
      <c r="B501" s="301" t="str">
        <f t="shared" si="10"/>
        <v/>
      </c>
      <c r="C501" s="25"/>
      <c r="D501" s="109" t="s">
        <v>5089</v>
      </c>
      <c r="G501" s="276"/>
      <c r="H501" s="34" t="str">
        <f>IF(IFERROR(SEARCH("-",A501,1),0) &gt; 0, IFERROR(VLOOKUP(F501,'Liste CG'!A:A,1,FALSE),"ATTENTION CG Inexistant"),"")</f>
        <v/>
      </c>
      <c r="U501" t="str">
        <f>IF(IFERROR(SEARCH("-",A501,1),0)&gt;0,IFERROR(VLOOKUP(B501,'CG-&gt; CE'!K:K,1,FALSE),"Attention voir onglet CG-&gt;CE"),"")</f>
        <v/>
      </c>
      <c r="V501" t="str">
        <f>IF(LEFT(U501,1)="A",'Messages d''erreur'!B$4,"")</f>
        <v/>
      </c>
      <c r="W501" t="str">
        <f>IF(IFERROR(VALUE(F501),0)&gt;0,IF(IFERROR(SEARCH("-",A501,1),0)&gt;0,IFERROR(VLOOKUP(F501,'Liste CG'!A:A,1,FALSE),"Attention erreur pas de CG")),"")</f>
        <v/>
      </c>
      <c r="X501" t="str">
        <f>IF(LEFT(W501,1)="A",'Messages d''erreur'!B$5,"")</f>
        <v/>
      </c>
      <c r="Y501" t="e">
        <f>VLOOKUP(A501,'CEcpas-&gt;NvCode'!A:C,3,FALSE)</f>
        <v>#N/A</v>
      </c>
      <c r="Z501" t="str">
        <f>IF(IFERROR(SEARCH("-",A501,1),0) &gt; 0, IFERROR(VLOOKUP(A501,'mapping Commune'!A:I,9,FALSE),"ATTENTION mapping Inexistant"),"")</f>
        <v/>
      </c>
      <c r="AA501" s="10" t="str">
        <f>IF(LEFT(Z501,2)="At",'Messages d''erreur'!B$6,"")</f>
        <v/>
      </c>
    </row>
    <row r="502" spans="1:27" ht="21" customHeight="1" x14ac:dyDescent="0.35">
      <c r="A502" s="139">
        <v>371</v>
      </c>
      <c r="B502" s="301" t="str">
        <f t="shared" si="10"/>
        <v>371371</v>
      </c>
      <c r="C502" s="26" t="s">
        <v>572</v>
      </c>
      <c r="D502" s="109" t="s">
        <v>5089</v>
      </c>
      <c r="G502" s="276"/>
      <c r="H502" s="34" t="str">
        <f>IF(IFERROR(SEARCH("-",A502,1),0) &gt; 0, IFERROR(VLOOKUP(F502,'Liste CG'!A:A,1,FALSE),"ATTENTION CG Inexistant"),"")</f>
        <v/>
      </c>
      <c r="U502" t="str">
        <f>IF(IFERROR(SEARCH("-",A502,1),0)&gt;0,IFERROR(VLOOKUP(B502,'CG-&gt; CE'!K:K,1,FALSE),"Attention voir onglet CG-&gt;CE"),"")</f>
        <v/>
      </c>
      <c r="V502" t="str">
        <f>IF(LEFT(U502,1)="A",'Messages d''erreur'!B$4,"")</f>
        <v/>
      </c>
      <c r="W502" t="str">
        <f>IF(IFERROR(VALUE(F502),0)&gt;0,IF(IFERROR(SEARCH("-",A502,1),0)&gt;0,IFERROR(VLOOKUP(F502,'Liste CG'!A:A,1,FALSE),"Attention erreur pas de CG")),"")</f>
        <v/>
      </c>
      <c r="X502" t="str">
        <f>IF(LEFT(W502,1)="A",'Messages d''erreur'!B$5,"")</f>
        <v/>
      </c>
      <c r="Y502" t="e">
        <f>VLOOKUP(A502,'CEcpas-&gt;NvCode'!A:C,3,FALSE)</f>
        <v>#N/A</v>
      </c>
      <c r="Z502" t="str">
        <f>IF(IFERROR(SEARCH("-",A502,1),0) &gt; 0, IFERROR(VLOOKUP(A502,'mapping Commune'!A:I,9,FALSE),"ATTENTION mapping Inexistant"),"")</f>
        <v/>
      </c>
      <c r="AA502" s="10" t="str">
        <f>IF(LEFT(Z502,2)="At",'Messages d''erreur'!B$6,"")</f>
        <v/>
      </c>
    </row>
    <row r="503" spans="1:27" ht="21" customHeight="1" x14ac:dyDescent="0.35">
      <c r="A503" s="138"/>
      <c r="B503" s="301" t="str">
        <f t="shared" si="10"/>
        <v/>
      </c>
      <c r="C503" s="25"/>
      <c r="D503" s="109" t="s">
        <v>5089</v>
      </c>
      <c r="G503" s="276"/>
      <c r="H503" s="34" t="str">
        <f>IF(IFERROR(SEARCH("-",A503,1),0) &gt; 0, IFERROR(VLOOKUP(F503,'Liste CG'!A:A,1,FALSE),"ATTENTION CG Inexistant"),"")</f>
        <v/>
      </c>
      <c r="U503" t="str">
        <f>IF(IFERROR(SEARCH("-",A503,1),0)&gt;0,IFERROR(VLOOKUP(B503,'CG-&gt; CE'!K:K,1,FALSE),"Attention voir onglet CG-&gt;CE"),"")</f>
        <v/>
      </c>
      <c r="V503" t="str">
        <f>IF(LEFT(U503,1)="A",'Messages d''erreur'!B$4,"")</f>
        <v/>
      </c>
      <c r="W503" t="str">
        <f>IF(IFERROR(VALUE(F503),0)&gt;0,IF(IFERROR(SEARCH("-",A503,1),0)&gt;0,IFERROR(VLOOKUP(F503,'Liste CG'!A:A,1,FALSE),"Attention erreur pas de CG")),"")</f>
        <v/>
      </c>
      <c r="X503" t="str">
        <f>IF(LEFT(W503,1)="A",'Messages d''erreur'!B$5,"")</f>
        <v/>
      </c>
      <c r="Y503" t="e">
        <f>VLOOKUP(A503,'CEcpas-&gt;NvCode'!A:C,3,FALSE)</f>
        <v>#N/A</v>
      </c>
      <c r="Z503" t="str">
        <f>IF(IFERROR(SEARCH("-",A503,1),0) &gt; 0, IFERROR(VLOOKUP(A503,'mapping Commune'!A:I,9,FALSE),"ATTENTION mapping Inexistant"),"")</f>
        <v/>
      </c>
      <c r="AA503" s="10" t="str">
        <f>IF(LEFT(Z503,2)="At",'Messages d''erreur'!B$6,"")</f>
        <v/>
      </c>
    </row>
    <row r="504" spans="1:27" ht="21" customHeight="1" x14ac:dyDescent="0.35">
      <c r="A504" s="31" t="s">
        <v>52</v>
      </c>
      <c r="B504" s="301" t="str">
        <f t="shared" si="10"/>
        <v>Codode</v>
      </c>
      <c r="C504" s="27" t="s">
        <v>53</v>
      </c>
      <c r="D504" s="32" t="s">
        <v>54</v>
      </c>
      <c r="E504" s="32" t="s">
        <v>55</v>
      </c>
      <c r="F504" s="280" t="s">
        <v>56</v>
      </c>
      <c r="G504" s="278" t="s">
        <v>57</v>
      </c>
      <c r="H504" s="34" t="str">
        <f>IF(IFERROR(SEARCH("-",A504,1),0) &gt; 0, IFERROR(VLOOKUP(F504,'Liste CG'!A:A,1,FALSE),"ATTENTION CG Inexistant"),"")</f>
        <v/>
      </c>
      <c r="U504" t="str">
        <f>IF(IFERROR(SEARCH("-",A504,1),0)&gt;0,IFERROR(VLOOKUP(B504,'CG-&gt; CE'!K:K,1,FALSE),"Attention voir onglet CG-&gt;CE"),"")</f>
        <v/>
      </c>
      <c r="V504" t="str">
        <f>IF(LEFT(U504,1)="A",'Messages d''erreur'!B$4,"")</f>
        <v/>
      </c>
      <c r="W504" t="str">
        <f>IF(IFERROR(VALUE(F504),0)&gt;0,IF(IFERROR(SEARCH("-",A504,1),0)&gt;0,IFERROR(VLOOKUP(F504,'Liste CG'!A:A,1,FALSE),"Attention erreur pas de CG")),"")</f>
        <v/>
      </c>
      <c r="X504" t="str">
        <f>IF(LEFT(W504,1)="A",'Messages d''erreur'!B$5,"")</f>
        <v/>
      </c>
      <c r="Y504" t="e">
        <f>VLOOKUP(A504,'CEcpas-&gt;NvCode'!A:C,3,FALSE)</f>
        <v>#N/A</v>
      </c>
      <c r="Z504" t="str">
        <f>IF(IFERROR(SEARCH("-",A504,1),0) &gt; 0, IFERROR(VLOOKUP(A504,'mapping Commune'!A:I,9,FALSE),"ATTENTION mapping Inexistant"),"")</f>
        <v/>
      </c>
      <c r="AA504" s="10" t="str">
        <f>IF(LEFT(Z504,2)="At",'Messages d''erreur'!B$6,"")</f>
        <v/>
      </c>
    </row>
    <row r="505" spans="1:27" ht="21" customHeight="1" x14ac:dyDescent="0.35">
      <c r="A505" s="136" t="s">
        <v>573</v>
      </c>
      <c r="B505" s="301" t="str">
        <f t="shared" si="10"/>
        <v>371-01</v>
      </c>
      <c r="C505" s="24" t="s">
        <v>574</v>
      </c>
      <c r="D505" s="110" t="s">
        <v>59</v>
      </c>
      <c r="E505" s="110" t="s">
        <v>60</v>
      </c>
      <c r="F505" s="309">
        <v>70710</v>
      </c>
      <c r="G505" s="279">
        <v>61</v>
      </c>
      <c r="H505" s="34">
        <f>IF(IFERROR(SEARCH("-",A505,1),0) &gt; 0, IFERROR(VLOOKUP(F505,'Liste CG'!A:A,1,FALSE),"ATTENTION CG Inexistant"),"")</f>
        <v>70710</v>
      </c>
      <c r="U505" t="str">
        <f>IF(IFERROR(SEARCH("-",A505,1),0)&gt;0,IFERROR(VLOOKUP(B505,'CG-&gt; CE'!K:K,1,FALSE),"Attention voir onglet CG-&gt;CE"),"")</f>
        <v>371-01</v>
      </c>
      <c r="V505" t="str">
        <f>IF(LEFT(U505,1)="A",'Messages d''erreur'!B$4,"")</f>
        <v/>
      </c>
      <c r="W505">
        <f>IF(IFERROR(VALUE(F505),0)&gt;0,IF(IFERROR(SEARCH("-",A505,1),0)&gt;0,IFERROR(VLOOKUP(F505,'Liste CG'!A:A,1,FALSE),"Attention erreur pas de CG")),"")</f>
        <v>70710</v>
      </c>
      <c r="X505" t="str">
        <f>IF(LEFT(W505,1)="A",'Messages d''erreur'!B$5,"")</f>
        <v/>
      </c>
      <c r="Y505">
        <f>VLOOKUP(A505,'CEcpas-&gt;NvCode'!A:C,3,FALSE)</f>
        <v>0</v>
      </c>
      <c r="Z505" t="str">
        <f>IF(IFERROR(SEARCH("-",A505,1),0) &gt; 0, IFERROR(VLOOKUP(A505,'mapping Commune'!A:I,9,FALSE),"ATTENTION mapping Inexistant"),"")</f>
        <v>371-01</v>
      </c>
      <c r="AA505" s="10" t="str">
        <f>IF(LEFT(Z505,2)="At",'Messages d''erreur'!B$6,"")</f>
        <v/>
      </c>
    </row>
    <row r="506" spans="1:27" ht="21" customHeight="1" x14ac:dyDescent="0.35">
      <c r="A506" s="138"/>
      <c r="B506" s="301" t="str">
        <f t="shared" si="10"/>
        <v/>
      </c>
      <c r="C506" s="25"/>
      <c r="D506" s="109" t="s">
        <v>5089</v>
      </c>
      <c r="G506" s="276"/>
      <c r="H506" s="34" t="str">
        <f>IF(IFERROR(SEARCH("-",A506,1),0) &gt; 0, IFERROR(VLOOKUP(F506,'Liste CG'!A:A,1,FALSE),"ATTENTION CG Inexistant"),"")</f>
        <v/>
      </c>
      <c r="U506" t="str">
        <f>IF(IFERROR(SEARCH("-",A506,1),0)&gt;0,IFERROR(VLOOKUP(B506,'CG-&gt; CE'!K:K,1,FALSE),"Attention voir onglet CG-&gt;CE"),"")</f>
        <v/>
      </c>
      <c r="V506" t="str">
        <f>IF(LEFT(U506,1)="A",'Messages d''erreur'!B$4,"")</f>
        <v/>
      </c>
      <c r="W506" t="str">
        <f>IF(IFERROR(VALUE(F506),0)&gt;0,IF(IFERROR(SEARCH("-",A506,1),0)&gt;0,IFERROR(VLOOKUP(F506,'Liste CG'!A:A,1,FALSE),"Attention erreur pas de CG")),"")</f>
        <v/>
      </c>
      <c r="X506" t="str">
        <f>IF(LEFT(W506,1)="A",'Messages d''erreur'!B$5,"")</f>
        <v/>
      </c>
      <c r="Y506" t="e">
        <f>VLOOKUP(A506,'CEcpas-&gt;NvCode'!A:C,3,FALSE)</f>
        <v>#N/A</v>
      </c>
      <c r="Z506" t="str">
        <f>IF(IFERROR(SEARCH("-",A506,1),0) &gt; 0, IFERROR(VLOOKUP(A506,'mapping Commune'!A:I,9,FALSE),"ATTENTION mapping Inexistant"),"")</f>
        <v/>
      </c>
      <c r="AA506" s="10" t="str">
        <f>IF(LEFT(Z506,2)="At",'Messages d''erreur'!B$6,"")</f>
        <v/>
      </c>
    </row>
    <row r="507" spans="1:27" ht="21" customHeight="1" x14ac:dyDescent="0.35">
      <c r="A507" s="139">
        <v>372</v>
      </c>
      <c r="B507" s="301" t="str">
        <f t="shared" si="10"/>
        <v>372372</v>
      </c>
      <c r="C507" s="26" t="s">
        <v>575</v>
      </c>
      <c r="D507" s="109" t="s">
        <v>5089</v>
      </c>
      <c r="G507" s="276"/>
      <c r="H507" s="34" t="str">
        <f>IF(IFERROR(SEARCH("-",A507,1),0) &gt; 0, IFERROR(VLOOKUP(F507,'Liste CG'!A:A,1,FALSE),"ATTENTION CG Inexistant"),"")</f>
        <v/>
      </c>
      <c r="U507" t="str">
        <f>IF(IFERROR(SEARCH("-",A507,1),0)&gt;0,IFERROR(VLOOKUP(B507,'CG-&gt; CE'!K:K,1,FALSE),"Attention voir onglet CG-&gt;CE"),"")</f>
        <v/>
      </c>
      <c r="V507" t="str">
        <f>IF(LEFT(U507,1)="A",'Messages d''erreur'!B$4,"")</f>
        <v/>
      </c>
      <c r="W507" t="str">
        <f>IF(IFERROR(VALUE(F507),0)&gt;0,IF(IFERROR(SEARCH("-",A507,1),0)&gt;0,IFERROR(VLOOKUP(F507,'Liste CG'!A:A,1,FALSE),"Attention erreur pas de CG")),"")</f>
        <v/>
      </c>
      <c r="X507" t="str">
        <f>IF(LEFT(W507,1)="A",'Messages d''erreur'!B$5,"")</f>
        <v/>
      </c>
      <c r="Y507" t="e">
        <f>VLOOKUP(A507,'CEcpas-&gt;NvCode'!A:C,3,FALSE)</f>
        <v>#N/A</v>
      </c>
      <c r="Z507" t="str">
        <f>IF(IFERROR(SEARCH("-",A507,1),0) &gt; 0, IFERROR(VLOOKUP(A507,'mapping Commune'!A:I,9,FALSE),"ATTENTION mapping Inexistant"),"")</f>
        <v/>
      </c>
      <c r="AA507" s="10" t="str">
        <f>IF(LEFT(Z507,2)="At",'Messages d''erreur'!B$6,"")</f>
        <v/>
      </c>
    </row>
    <row r="508" spans="1:27" ht="21" customHeight="1" x14ac:dyDescent="0.35">
      <c r="A508" s="138"/>
      <c r="B508" s="301" t="str">
        <f t="shared" si="10"/>
        <v/>
      </c>
      <c r="C508" s="25"/>
      <c r="D508" s="109" t="s">
        <v>5089</v>
      </c>
      <c r="G508" s="276"/>
      <c r="H508" s="34" t="str">
        <f>IF(IFERROR(SEARCH("-",A508,1),0) &gt; 0, IFERROR(VLOOKUP(F508,'Liste CG'!A:A,1,FALSE),"ATTENTION CG Inexistant"),"")</f>
        <v/>
      </c>
      <c r="U508" t="str">
        <f>IF(IFERROR(SEARCH("-",A508,1),0)&gt;0,IFERROR(VLOOKUP(B508,'CG-&gt; CE'!K:K,1,FALSE),"Attention voir onglet CG-&gt;CE"),"")</f>
        <v/>
      </c>
      <c r="V508" t="str">
        <f>IF(LEFT(U508,1)="A",'Messages d''erreur'!B$4,"")</f>
        <v/>
      </c>
      <c r="W508" t="str">
        <f>IF(IFERROR(VALUE(F508),0)&gt;0,IF(IFERROR(SEARCH("-",A508,1),0)&gt;0,IFERROR(VLOOKUP(F508,'Liste CG'!A:A,1,FALSE),"Attention erreur pas de CG")),"")</f>
        <v/>
      </c>
      <c r="X508" t="str">
        <f>IF(LEFT(W508,1)="A",'Messages d''erreur'!B$5,"")</f>
        <v/>
      </c>
      <c r="Y508" t="e">
        <f>VLOOKUP(A508,'CEcpas-&gt;NvCode'!A:C,3,FALSE)</f>
        <v>#N/A</v>
      </c>
      <c r="Z508" t="str">
        <f>IF(IFERROR(SEARCH("-",A508,1),0) &gt; 0, IFERROR(VLOOKUP(A508,'mapping Commune'!A:I,9,FALSE),"ATTENTION mapping Inexistant"),"")</f>
        <v/>
      </c>
      <c r="AA508" s="10" t="str">
        <f>IF(LEFT(Z508,2)="At",'Messages d''erreur'!B$6,"")</f>
        <v/>
      </c>
    </row>
    <row r="509" spans="1:27" ht="21" customHeight="1" x14ac:dyDescent="0.35">
      <c r="A509" s="31" t="s">
        <v>52</v>
      </c>
      <c r="B509" s="301" t="str">
        <f t="shared" si="10"/>
        <v>Codode</v>
      </c>
      <c r="C509" s="27" t="s">
        <v>53</v>
      </c>
      <c r="D509" s="32" t="s">
        <v>54</v>
      </c>
      <c r="E509" s="32" t="s">
        <v>55</v>
      </c>
      <c r="F509" s="280" t="s">
        <v>56</v>
      </c>
      <c r="G509" s="278" t="s">
        <v>57</v>
      </c>
      <c r="H509" s="34" t="str">
        <f>IF(IFERROR(SEARCH("-",A509,1),0) &gt; 0, IFERROR(VLOOKUP(F509,'Liste CG'!A:A,1,FALSE),"ATTENTION CG Inexistant"),"")</f>
        <v/>
      </c>
      <c r="U509" t="str">
        <f>IF(IFERROR(SEARCH("-",A509,1),0)&gt;0,IFERROR(VLOOKUP(B509,'CG-&gt; CE'!K:K,1,FALSE),"Attention voir onglet CG-&gt;CE"),"")</f>
        <v/>
      </c>
      <c r="V509" t="str">
        <f>IF(LEFT(U509,1)="A",'Messages d''erreur'!B$4,"")</f>
        <v/>
      </c>
      <c r="W509" t="str">
        <f>IF(IFERROR(VALUE(F509),0)&gt;0,IF(IFERROR(SEARCH("-",A509,1),0)&gt;0,IFERROR(VLOOKUP(F509,'Liste CG'!A:A,1,FALSE),"Attention erreur pas de CG")),"")</f>
        <v/>
      </c>
      <c r="X509" t="str">
        <f>IF(LEFT(W509,1)="A",'Messages d''erreur'!B$5,"")</f>
        <v/>
      </c>
      <c r="Y509" t="e">
        <f>VLOOKUP(A509,'CEcpas-&gt;NvCode'!A:C,3,FALSE)</f>
        <v>#N/A</v>
      </c>
      <c r="Z509" t="str">
        <f>IF(IFERROR(SEARCH("-",A509,1),0) &gt; 0, IFERROR(VLOOKUP(A509,'mapping Commune'!A:I,9,FALSE),"ATTENTION mapping Inexistant"),"")</f>
        <v/>
      </c>
      <c r="AA509" s="10" t="str">
        <f>IF(LEFT(Z509,2)="At",'Messages d''erreur'!B$6,"")</f>
        <v/>
      </c>
    </row>
    <row r="510" spans="1:27" ht="21" customHeight="1" x14ac:dyDescent="0.35">
      <c r="A510" s="136" t="s">
        <v>576</v>
      </c>
      <c r="B510" s="301" t="str">
        <f t="shared" si="10"/>
        <v>372-01</v>
      </c>
      <c r="C510" s="24" t="s">
        <v>577</v>
      </c>
      <c r="D510" s="110" t="s">
        <v>59</v>
      </c>
      <c r="E510" s="110" t="s">
        <v>60</v>
      </c>
      <c r="F510" s="309">
        <v>70720</v>
      </c>
      <c r="G510" s="279">
        <v>61</v>
      </c>
      <c r="H510" s="34">
        <f>IF(IFERROR(SEARCH("-",A510,1),0) &gt; 0, IFERROR(VLOOKUP(F510,'Liste CG'!A:A,1,FALSE),"ATTENTION CG Inexistant"),"")</f>
        <v>70720</v>
      </c>
      <c r="U510" t="str">
        <f>IF(IFERROR(SEARCH("-",A510,1),0)&gt;0,IFERROR(VLOOKUP(B510,'CG-&gt; CE'!K:K,1,FALSE),"Attention voir onglet CG-&gt;CE"),"")</f>
        <v>372-01</v>
      </c>
      <c r="V510" t="str">
        <f>IF(LEFT(U510,1)="A",'Messages d''erreur'!B$4,"")</f>
        <v/>
      </c>
      <c r="W510">
        <f>IF(IFERROR(VALUE(F510),0)&gt;0,IF(IFERROR(SEARCH("-",A510,1),0)&gt;0,IFERROR(VLOOKUP(F510,'Liste CG'!A:A,1,FALSE),"Attention erreur pas de CG")),"")</f>
        <v>70720</v>
      </c>
      <c r="X510" t="str">
        <f>IF(LEFT(W510,1)="A",'Messages d''erreur'!B$5,"")</f>
        <v/>
      </c>
      <c r="Y510">
        <f>VLOOKUP(A510,'CEcpas-&gt;NvCode'!A:C,3,FALSE)</f>
        <v>0</v>
      </c>
      <c r="Z510" t="str">
        <f>IF(IFERROR(SEARCH("-",A510,1),0) &gt; 0, IFERROR(VLOOKUP(A510,'mapping Commune'!A:I,9,FALSE),"ATTENTION mapping Inexistant"),"")</f>
        <v>372-01</v>
      </c>
      <c r="AA510" s="10" t="str">
        <f>IF(LEFT(Z510,2)="At",'Messages d''erreur'!B$6,"")</f>
        <v/>
      </c>
    </row>
    <row r="511" spans="1:27" ht="21" customHeight="1" x14ac:dyDescent="0.35">
      <c r="A511" s="138"/>
      <c r="B511" s="301" t="str">
        <f t="shared" si="10"/>
        <v/>
      </c>
      <c r="C511" s="25"/>
      <c r="D511" s="109" t="s">
        <v>5089</v>
      </c>
      <c r="G511" s="276"/>
      <c r="H511" s="34" t="str">
        <f>IF(IFERROR(SEARCH("-",A511,1),0) &gt; 0, IFERROR(VLOOKUP(F511,'Liste CG'!A:A,1,FALSE),"ATTENTION CG Inexistant"),"")</f>
        <v/>
      </c>
      <c r="U511" t="str">
        <f>IF(IFERROR(SEARCH("-",A511,1),0)&gt;0,IFERROR(VLOOKUP(B511,'CG-&gt; CE'!K:K,1,FALSE),"Attention voir onglet CG-&gt;CE"),"")</f>
        <v/>
      </c>
      <c r="V511" t="str">
        <f>IF(LEFT(U511,1)="A",'Messages d''erreur'!B$4,"")</f>
        <v/>
      </c>
      <c r="W511" t="str">
        <f>IF(IFERROR(VALUE(F511),0)&gt;0,IF(IFERROR(SEARCH("-",A511,1),0)&gt;0,IFERROR(VLOOKUP(F511,'Liste CG'!A:A,1,FALSE),"Attention erreur pas de CG")),"")</f>
        <v/>
      </c>
      <c r="X511" t="str">
        <f>IF(LEFT(W511,1)="A",'Messages d''erreur'!B$5,"")</f>
        <v/>
      </c>
      <c r="Y511" t="e">
        <f>VLOOKUP(A511,'CEcpas-&gt;NvCode'!A:C,3,FALSE)</f>
        <v>#N/A</v>
      </c>
      <c r="Z511" t="str">
        <f>IF(IFERROR(SEARCH("-",A511,1),0) &gt; 0, IFERROR(VLOOKUP(A511,'mapping Commune'!A:I,9,FALSE),"ATTENTION mapping Inexistant"),"")</f>
        <v/>
      </c>
      <c r="AA511" s="10" t="str">
        <f>IF(LEFT(Z511,2)="At",'Messages d''erreur'!B$6,"")</f>
        <v/>
      </c>
    </row>
    <row r="512" spans="1:27" ht="21" customHeight="1" x14ac:dyDescent="0.35">
      <c r="A512" s="139">
        <v>373</v>
      </c>
      <c r="B512" s="301" t="str">
        <f t="shared" si="10"/>
        <v>373373</v>
      </c>
      <c r="C512" s="26" t="s">
        <v>578</v>
      </c>
      <c r="D512" s="109" t="s">
        <v>5089</v>
      </c>
      <c r="G512" s="276"/>
      <c r="H512" s="34" t="str">
        <f>IF(IFERROR(SEARCH("-",A512,1),0) &gt; 0, IFERROR(VLOOKUP(F512,'Liste CG'!A:A,1,FALSE),"ATTENTION CG Inexistant"),"")</f>
        <v/>
      </c>
      <c r="U512" t="str">
        <f>IF(IFERROR(SEARCH("-",A512,1),0)&gt;0,IFERROR(VLOOKUP(B512,'CG-&gt; CE'!K:K,1,FALSE),"Attention voir onglet CG-&gt;CE"),"")</f>
        <v/>
      </c>
      <c r="V512" t="str">
        <f>IF(LEFT(U512,1)="A",'Messages d''erreur'!B$4,"")</f>
        <v/>
      </c>
      <c r="W512" t="str">
        <f>IF(IFERROR(VALUE(F512),0)&gt;0,IF(IFERROR(SEARCH("-",A512,1),0)&gt;0,IFERROR(VLOOKUP(F512,'Liste CG'!A:A,1,FALSE),"Attention erreur pas de CG")),"")</f>
        <v/>
      </c>
      <c r="X512" t="str">
        <f>IF(LEFT(W512,1)="A",'Messages d''erreur'!B$5,"")</f>
        <v/>
      </c>
      <c r="Y512" t="e">
        <f>VLOOKUP(A512,'CEcpas-&gt;NvCode'!A:C,3,FALSE)</f>
        <v>#N/A</v>
      </c>
      <c r="Z512" t="str">
        <f>IF(IFERROR(SEARCH("-",A512,1),0) &gt; 0, IFERROR(VLOOKUP(A512,'mapping Commune'!A:I,9,FALSE),"ATTENTION mapping Inexistant"),"")</f>
        <v/>
      </c>
      <c r="AA512" s="10" t="str">
        <f>IF(LEFT(Z512,2)="At",'Messages d''erreur'!B$6,"")</f>
        <v/>
      </c>
    </row>
    <row r="513" spans="1:27" ht="21" customHeight="1" x14ac:dyDescent="0.35">
      <c r="A513" s="138"/>
      <c r="B513" s="301" t="str">
        <f t="shared" si="10"/>
        <v/>
      </c>
      <c r="C513" s="25"/>
      <c r="D513" s="109" t="s">
        <v>5089</v>
      </c>
      <c r="G513" s="276"/>
      <c r="H513" s="34" t="str">
        <f>IF(IFERROR(SEARCH("-",A513,1),0) &gt; 0, IFERROR(VLOOKUP(F513,'Liste CG'!A:A,1,FALSE),"ATTENTION CG Inexistant"),"")</f>
        <v/>
      </c>
      <c r="U513" t="str">
        <f>IF(IFERROR(SEARCH("-",A513,1),0)&gt;0,IFERROR(VLOOKUP(B513,'CG-&gt; CE'!K:K,1,FALSE),"Attention voir onglet CG-&gt;CE"),"")</f>
        <v/>
      </c>
      <c r="V513" t="str">
        <f>IF(LEFT(U513,1)="A",'Messages d''erreur'!B$4,"")</f>
        <v/>
      </c>
      <c r="W513" t="str">
        <f>IF(IFERROR(VALUE(F513),0)&gt;0,IF(IFERROR(SEARCH("-",A513,1),0)&gt;0,IFERROR(VLOOKUP(F513,'Liste CG'!A:A,1,FALSE),"Attention erreur pas de CG")),"")</f>
        <v/>
      </c>
      <c r="X513" t="str">
        <f>IF(LEFT(W513,1)="A",'Messages d''erreur'!B$5,"")</f>
        <v/>
      </c>
      <c r="Y513" t="e">
        <f>VLOOKUP(A513,'CEcpas-&gt;NvCode'!A:C,3,FALSE)</f>
        <v>#N/A</v>
      </c>
      <c r="Z513" t="str">
        <f>IF(IFERROR(SEARCH("-",A513,1),0) &gt; 0, IFERROR(VLOOKUP(A513,'mapping Commune'!A:I,9,FALSE),"ATTENTION mapping Inexistant"),"")</f>
        <v/>
      </c>
      <c r="AA513" s="10" t="str">
        <f>IF(LEFT(Z513,2)="At",'Messages d''erreur'!B$6,"")</f>
        <v/>
      </c>
    </row>
    <row r="514" spans="1:27" ht="21" customHeight="1" x14ac:dyDescent="0.35">
      <c r="A514" s="31" t="s">
        <v>52</v>
      </c>
      <c r="B514" s="301" t="str">
        <f t="shared" si="10"/>
        <v>Codode</v>
      </c>
      <c r="C514" s="27" t="s">
        <v>53</v>
      </c>
      <c r="D514" s="32" t="s">
        <v>54</v>
      </c>
      <c r="E514" s="32" t="s">
        <v>55</v>
      </c>
      <c r="F514" s="280" t="s">
        <v>56</v>
      </c>
      <c r="G514" s="278" t="s">
        <v>57</v>
      </c>
      <c r="H514" s="34" t="str">
        <f>IF(IFERROR(SEARCH("-",A514,1),0) &gt; 0, IFERROR(VLOOKUP(F514,'Liste CG'!A:A,1,FALSE),"ATTENTION CG Inexistant"),"")</f>
        <v/>
      </c>
      <c r="U514" t="str">
        <f>IF(IFERROR(SEARCH("-",A514,1),0)&gt;0,IFERROR(VLOOKUP(B514,'CG-&gt; CE'!K:K,1,FALSE),"Attention voir onglet CG-&gt;CE"),"")</f>
        <v/>
      </c>
      <c r="V514" t="str">
        <f>IF(LEFT(U514,1)="A",'Messages d''erreur'!B$4,"")</f>
        <v/>
      </c>
      <c r="W514" t="str">
        <f>IF(IFERROR(VALUE(F514),0)&gt;0,IF(IFERROR(SEARCH("-",A514,1),0)&gt;0,IFERROR(VLOOKUP(F514,'Liste CG'!A:A,1,FALSE),"Attention erreur pas de CG")),"")</f>
        <v/>
      </c>
      <c r="X514" t="str">
        <f>IF(LEFT(W514,1)="A",'Messages d''erreur'!B$5,"")</f>
        <v/>
      </c>
      <c r="Y514" t="e">
        <f>VLOOKUP(A514,'CEcpas-&gt;NvCode'!A:C,3,FALSE)</f>
        <v>#N/A</v>
      </c>
      <c r="Z514" t="str">
        <f>IF(IFERROR(SEARCH("-",A514,1),0) &gt; 0, IFERROR(VLOOKUP(A514,'mapping Commune'!A:I,9,FALSE),"ATTENTION mapping Inexistant"),"")</f>
        <v/>
      </c>
      <c r="AA514" s="10" t="str">
        <f>IF(LEFT(Z514,2)="At",'Messages d''erreur'!B$6,"")</f>
        <v/>
      </c>
    </row>
    <row r="515" spans="1:27" ht="21" customHeight="1" x14ac:dyDescent="0.35">
      <c r="A515" s="136" t="s">
        <v>579</v>
      </c>
      <c r="B515" s="301" t="str">
        <f t="shared" si="10"/>
        <v>373-01</v>
      </c>
      <c r="C515" s="24" t="s">
        <v>580</v>
      </c>
      <c r="D515" s="110" t="s">
        <v>59</v>
      </c>
      <c r="E515" s="110" t="s">
        <v>60</v>
      </c>
      <c r="F515" s="309">
        <v>70730</v>
      </c>
      <c r="G515" s="279">
        <v>61</v>
      </c>
      <c r="H515" s="34">
        <f>IF(IFERROR(SEARCH("-",A515,1),0) &gt; 0, IFERROR(VLOOKUP(F515,'Liste CG'!A:A,1,FALSE),"ATTENTION CG Inexistant"),"")</f>
        <v>70730</v>
      </c>
      <c r="U515" t="str">
        <f>IF(IFERROR(SEARCH("-",A515,1),0)&gt;0,IFERROR(VLOOKUP(B515,'CG-&gt; CE'!K:K,1,FALSE),"Attention voir onglet CG-&gt;CE"),"")</f>
        <v>373-01</v>
      </c>
      <c r="V515" t="str">
        <f>IF(LEFT(U515,1)="A",'Messages d''erreur'!B$4,"")</f>
        <v/>
      </c>
      <c r="W515">
        <f>IF(IFERROR(VALUE(F515),0)&gt;0,IF(IFERROR(SEARCH("-",A515,1),0)&gt;0,IFERROR(VLOOKUP(F515,'Liste CG'!A:A,1,FALSE),"Attention erreur pas de CG")),"")</f>
        <v>70730</v>
      </c>
      <c r="X515" t="str">
        <f>IF(LEFT(W515,1)="A",'Messages d''erreur'!B$5,"")</f>
        <v/>
      </c>
      <c r="Y515">
        <f>VLOOKUP(A515,'CEcpas-&gt;NvCode'!A:C,3,FALSE)</f>
        <v>0</v>
      </c>
      <c r="Z515" t="str">
        <f>IF(IFERROR(SEARCH("-",A515,1),0) &gt; 0, IFERROR(VLOOKUP(A515,'mapping Commune'!A:I,9,FALSE),"ATTENTION mapping Inexistant"),"")</f>
        <v>373-01</v>
      </c>
      <c r="AA515" s="10" t="str">
        <f>IF(LEFT(Z515,2)="At",'Messages d''erreur'!B$6,"")</f>
        <v/>
      </c>
    </row>
    <row r="516" spans="1:27" ht="21" customHeight="1" x14ac:dyDescent="0.35">
      <c r="A516" s="138"/>
      <c r="B516" s="301" t="str">
        <f t="shared" si="10"/>
        <v/>
      </c>
      <c r="C516" s="25"/>
      <c r="D516" s="109" t="s">
        <v>5089</v>
      </c>
      <c r="G516" s="276"/>
      <c r="H516" s="34" t="str">
        <f>IF(IFERROR(SEARCH("-",A516,1),0) &gt; 0, IFERROR(VLOOKUP(F516,'Liste CG'!A:A,1,FALSE),"ATTENTION CG Inexistant"),"")</f>
        <v/>
      </c>
      <c r="U516" t="str">
        <f>IF(IFERROR(SEARCH("-",A516,1),0)&gt;0,IFERROR(VLOOKUP(B516,'CG-&gt; CE'!K:K,1,FALSE),"Attention voir onglet CG-&gt;CE"),"")</f>
        <v/>
      </c>
      <c r="V516" t="str">
        <f>IF(LEFT(U516,1)="A",'Messages d''erreur'!B$4,"")</f>
        <v/>
      </c>
      <c r="W516" t="str">
        <f>IF(IFERROR(VALUE(F516),0)&gt;0,IF(IFERROR(SEARCH("-",A516,1),0)&gt;0,IFERROR(VLOOKUP(F516,'Liste CG'!A:A,1,FALSE),"Attention erreur pas de CG")),"")</f>
        <v/>
      </c>
      <c r="X516" t="str">
        <f>IF(LEFT(W516,1)="A",'Messages d''erreur'!B$5,"")</f>
        <v/>
      </c>
      <c r="Y516" t="e">
        <f>VLOOKUP(A516,'CEcpas-&gt;NvCode'!A:C,3,FALSE)</f>
        <v>#N/A</v>
      </c>
      <c r="Z516" t="str">
        <f>IF(IFERROR(SEARCH("-",A516,1),0) &gt; 0, IFERROR(VLOOKUP(A516,'mapping Commune'!A:I,9,FALSE),"ATTENTION mapping Inexistant"),"")</f>
        <v/>
      </c>
      <c r="AA516" s="10" t="str">
        <f>IF(LEFT(Z516,2)="At",'Messages d''erreur'!B$6,"")</f>
        <v/>
      </c>
    </row>
    <row r="517" spans="1:27" ht="21" customHeight="1" x14ac:dyDescent="0.35">
      <c r="A517" s="139">
        <v>374</v>
      </c>
      <c r="B517" s="301" t="str">
        <f t="shared" si="10"/>
        <v>374374</v>
      </c>
      <c r="C517" s="26" t="s">
        <v>581</v>
      </c>
      <c r="D517" s="109" t="s">
        <v>5089</v>
      </c>
      <c r="G517" s="276"/>
      <c r="H517" s="34" t="str">
        <f>IF(IFERROR(SEARCH("-",A517,1),0) &gt; 0, IFERROR(VLOOKUP(F517,'Liste CG'!A:A,1,FALSE),"ATTENTION CG Inexistant"),"")</f>
        <v/>
      </c>
      <c r="U517" t="str">
        <f>IF(IFERROR(SEARCH("-",A517,1),0)&gt;0,IFERROR(VLOOKUP(B517,'CG-&gt; CE'!K:K,1,FALSE),"Attention voir onglet CG-&gt;CE"),"")</f>
        <v/>
      </c>
      <c r="V517" t="str">
        <f>IF(LEFT(U517,1)="A",'Messages d''erreur'!B$4,"")</f>
        <v/>
      </c>
      <c r="W517" t="str">
        <f>IF(IFERROR(VALUE(F517),0)&gt;0,IF(IFERROR(SEARCH("-",A517,1),0)&gt;0,IFERROR(VLOOKUP(F517,'Liste CG'!A:A,1,FALSE),"Attention erreur pas de CG")),"")</f>
        <v/>
      </c>
      <c r="X517" t="str">
        <f>IF(LEFT(W517,1)="A",'Messages d''erreur'!B$5,"")</f>
        <v/>
      </c>
      <c r="Y517" t="e">
        <f>VLOOKUP(A517,'CEcpas-&gt;NvCode'!A:C,3,FALSE)</f>
        <v>#N/A</v>
      </c>
      <c r="Z517" t="str">
        <f>IF(IFERROR(SEARCH("-",A517,1),0) &gt; 0, IFERROR(VLOOKUP(A517,'mapping Commune'!A:I,9,FALSE),"ATTENTION mapping Inexistant"),"")</f>
        <v/>
      </c>
      <c r="AA517" s="10" t="str">
        <f>IF(LEFT(Z517,2)="At",'Messages d''erreur'!B$6,"")</f>
        <v/>
      </c>
    </row>
    <row r="518" spans="1:27" ht="21" customHeight="1" x14ac:dyDescent="0.35">
      <c r="A518" s="138"/>
      <c r="B518" s="301" t="str">
        <f t="shared" si="10"/>
        <v/>
      </c>
      <c r="C518" s="25"/>
      <c r="D518" s="109" t="s">
        <v>5089</v>
      </c>
      <c r="G518" s="276"/>
      <c r="H518" s="34" t="str">
        <f>IF(IFERROR(SEARCH("-",A518,1),0) &gt; 0, IFERROR(VLOOKUP(F518,'Liste CG'!A:A,1,FALSE),"ATTENTION CG Inexistant"),"")</f>
        <v/>
      </c>
      <c r="U518" t="str">
        <f>IF(IFERROR(SEARCH("-",A518,1),0)&gt;0,IFERROR(VLOOKUP(B518,'CG-&gt; CE'!K:K,1,FALSE),"Attention voir onglet CG-&gt;CE"),"")</f>
        <v/>
      </c>
      <c r="V518" t="str">
        <f>IF(LEFT(U518,1)="A",'Messages d''erreur'!B$4,"")</f>
        <v/>
      </c>
      <c r="W518" t="str">
        <f>IF(IFERROR(VALUE(F518),0)&gt;0,IF(IFERROR(SEARCH("-",A518,1),0)&gt;0,IFERROR(VLOOKUP(F518,'Liste CG'!A:A,1,FALSE),"Attention erreur pas de CG")),"")</f>
        <v/>
      </c>
      <c r="X518" t="str">
        <f>IF(LEFT(W518,1)="A",'Messages d''erreur'!B$5,"")</f>
        <v/>
      </c>
      <c r="Y518" t="e">
        <f>VLOOKUP(A518,'CEcpas-&gt;NvCode'!A:C,3,FALSE)</f>
        <v>#N/A</v>
      </c>
      <c r="Z518" t="str">
        <f>IF(IFERROR(SEARCH("-",A518,1),0) &gt; 0, IFERROR(VLOOKUP(A518,'mapping Commune'!A:I,9,FALSE),"ATTENTION mapping Inexistant"),"")</f>
        <v/>
      </c>
      <c r="AA518" s="10" t="str">
        <f>IF(LEFT(Z518,2)="At",'Messages d''erreur'!B$6,"")</f>
        <v/>
      </c>
    </row>
    <row r="519" spans="1:27" ht="21" customHeight="1" x14ac:dyDescent="0.35">
      <c r="A519" s="31" t="s">
        <v>52</v>
      </c>
      <c r="B519" s="301" t="str">
        <f t="shared" si="10"/>
        <v>Codode</v>
      </c>
      <c r="C519" s="27" t="s">
        <v>53</v>
      </c>
      <c r="D519" s="32" t="s">
        <v>54</v>
      </c>
      <c r="E519" s="32" t="s">
        <v>55</v>
      </c>
      <c r="F519" s="280" t="s">
        <v>56</v>
      </c>
      <c r="G519" s="278" t="s">
        <v>57</v>
      </c>
      <c r="H519" s="34" t="str">
        <f>IF(IFERROR(SEARCH("-",A519,1),0) &gt; 0, IFERROR(VLOOKUP(F519,'Liste CG'!A:A,1,FALSE),"ATTENTION CG Inexistant"),"")</f>
        <v/>
      </c>
      <c r="U519" t="str">
        <f>IF(IFERROR(SEARCH("-",A519,1),0)&gt;0,IFERROR(VLOOKUP(B519,'CG-&gt; CE'!K:K,1,FALSE),"Attention voir onglet CG-&gt;CE"),"")</f>
        <v/>
      </c>
      <c r="V519" t="str">
        <f>IF(LEFT(U519,1)="A",'Messages d''erreur'!B$4,"")</f>
        <v/>
      </c>
      <c r="W519" t="str">
        <f>IF(IFERROR(VALUE(F519),0)&gt;0,IF(IFERROR(SEARCH("-",A519,1),0)&gt;0,IFERROR(VLOOKUP(F519,'Liste CG'!A:A,1,FALSE),"Attention erreur pas de CG")),"")</f>
        <v/>
      </c>
      <c r="X519" t="str">
        <f>IF(LEFT(W519,1)="A",'Messages d''erreur'!B$5,"")</f>
        <v/>
      </c>
      <c r="Y519" t="e">
        <f>VLOOKUP(A519,'CEcpas-&gt;NvCode'!A:C,3,FALSE)</f>
        <v>#N/A</v>
      </c>
      <c r="Z519" t="str">
        <f>IF(IFERROR(SEARCH("-",A519,1),0) &gt; 0, IFERROR(VLOOKUP(A519,'mapping Commune'!A:I,9,FALSE),"ATTENTION mapping Inexistant"),"")</f>
        <v/>
      </c>
      <c r="AA519" s="10" t="str">
        <f>IF(LEFT(Z519,2)="At",'Messages d''erreur'!B$6,"")</f>
        <v/>
      </c>
    </row>
    <row r="520" spans="1:27" ht="21" customHeight="1" x14ac:dyDescent="0.35">
      <c r="A520" s="136" t="s">
        <v>582</v>
      </c>
      <c r="B520" s="301" t="str">
        <f t="shared" si="10"/>
        <v>374-01</v>
      </c>
      <c r="C520" s="24" t="s">
        <v>583</v>
      </c>
      <c r="D520" s="110" t="s">
        <v>59</v>
      </c>
      <c r="E520" s="110" t="s">
        <v>60</v>
      </c>
      <c r="F520" s="309">
        <v>70740</v>
      </c>
      <c r="G520" s="279">
        <v>61</v>
      </c>
      <c r="H520" s="34">
        <f>IF(IFERROR(SEARCH("-",A520,1),0) &gt; 0, IFERROR(VLOOKUP(F520,'Liste CG'!A:A,1,FALSE),"ATTENTION CG Inexistant"),"")</f>
        <v>70740</v>
      </c>
      <c r="U520" t="str">
        <f>IF(IFERROR(SEARCH("-",A520,1),0)&gt;0,IFERROR(VLOOKUP(B520,'CG-&gt; CE'!K:K,1,FALSE),"Attention voir onglet CG-&gt;CE"),"")</f>
        <v>374-01</v>
      </c>
      <c r="V520" t="str">
        <f>IF(LEFT(U520,1)="A",'Messages d''erreur'!B$4,"")</f>
        <v/>
      </c>
      <c r="W520">
        <f>IF(IFERROR(VALUE(F520),0)&gt;0,IF(IFERROR(SEARCH("-",A520,1),0)&gt;0,IFERROR(VLOOKUP(F520,'Liste CG'!A:A,1,FALSE),"Attention erreur pas de CG")),"")</f>
        <v>70740</v>
      </c>
      <c r="X520" t="str">
        <f>IF(LEFT(W520,1)="A",'Messages d''erreur'!B$5,"")</f>
        <v/>
      </c>
      <c r="Y520">
        <f>VLOOKUP(A520,'CEcpas-&gt;NvCode'!A:C,3,FALSE)</f>
        <v>0</v>
      </c>
      <c r="Z520" t="str">
        <f>IF(IFERROR(SEARCH("-",A520,1),0) &gt; 0, IFERROR(VLOOKUP(A520,'mapping Commune'!A:I,9,FALSE),"ATTENTION mapping Inexistant"),"")</f>
        <v>374-01</v>
      </c>
      <c r="AA520" s="10" t="str">
        <f>IF(LEFT(Z520,2)="At",'Messages d''erreur'!B$6,"")</f>
        <v/>
      </c>
    </row>
    <row r="521" spans="1:27" ht="21" customHeight="1" x14ac:dyDescent="0.35">
      <c r="B521" s="301" t="str">
        <f t="shared" si="10"/>
        <v/>
      </c>
      <c r="D521" s="109" t="s">
        <v>5089</v>
      </c>
      <c r="H521" s="34" t="str">
        <f>IF(IFERROR(SEARCH("-",A521,1),0) &gt; 0, IFERROR(VLOOKUP(F521,'Liste CG'!A:A,1,FALSE),"ATTENTION CG Inexistant"),"")</f>
        <v/>
      </c>
      <c r="U521" t="str">
        <f>IF(IFERROR(SEARCH("-",A521,1),0)&gt;0,IFERROR(VLOOKUP(B521,'CG-&gt; CE'!K:K,1,FALSE),"Attention voir onglet CG-&gt;CE"),"")</f>
        <v/>
      </c>
      <c r="V521" t="str">
        <f>IF(LEFT(U521,1)="A",'Messages d''erreur'!B$4,"")</f>
        <v/>
      </c>
      <c r="W521" t="str">
        <f>IF(IFERROR(VALUE(F521),0)&gt;0,IF(IFERROR(SEARCH("-",A521,1),0)&gt;0,IFERROR(VLOOKUP(F521,'Liste CG'!A:A,1,FALSE),"Attention erreur pas de CG")),"")</f>
        <v/>
      </c>
      <c r="X521" t="str">
        <f>IF(LEFT(W521,1)="A",'Messages d''erreur'!B$5,"")</f>
        <v/>
      </c>
      <c r="Y521" t="e">
        <f>VLOOKUP(A521,'CEcpas-&gt;NvCode'!A:C,3,FALSE)</f>
        <v>#N/A</v>
      </c>
      <c r="Z521" t="str">
        <f>IF(IFERROR(SEARCH("-",A521,1),0) &gt; 0, IFERROR(VLOOKUP(A521,'mapping Commune'!A:I,9,FALSE),"ATTENTION mapping Inexistant"),"")</f>
        <v/>
      </c>
      <c r="AA521" s="10" t="str">
        <f>IF(LEFT(Z521,2)="At",'Messages d''erreur'!B$6,"")</f>
        <v/>
      </c>
    </row>
    <row r="522" spans="1:27" ht="21" customHeight="1" x14ac:dyDescent="0.35">
      <c r="A522" s="16" t="s">
        <v>584</v>
      </c>
      <c r="B522" s="301" t="str">
        <f t="shared" si="10"/>
        <v xml:space="preserve">375SM </v>
      </c>
      <c r="C522" s="16"/>
      <c r="D522" s="109" t="s">
        <v>5089</v>
      </c>
      <c r="E522" s="16"/>
      <c r="F522" s="286"/>
      <c r="G522" s="286"/>
      <c r="H522" s="34" t="str">
        <f>IF(IFERROR(SEARCH("-",A522,1),0) &gt; 0, IFERROR(VLOOKUP(F522,'Liste CG'!A:A,1,FALSE),"ATTENTION CG Inexistant"),"")</f>
        <v/>
      </c>
      <c r="I522" s="2"/>
      <c r="J522" s="2"/>
      <c r="U522" t="str">
        <f>IF(IFERROR(SEARCH("-",A522,1),0)&gt;0,IFERROR(VLOOKUP(B522,'CG-&gt; CE'!K:K,1,FALSE),"Attention voir onglet CG-&gt;CE"),"")</f>
        <v/>
      </c>
      <c r="V522" t="str">
        <f>IF(LEFT(U522,1)="A",'Messages d''erreur'!B$4,"")</f>
        <v/>
      </c>
      <c r="W522" t="str">
        <f>IF(IFERROR(VALUE(F522),0)&gt;0,IF(IFERROR(SEARCH("-",A522,1),0)&gt;0,IFERROR(VLOOKUP(F522,'Liste CG'!A:A,1,FALSE),"Attention erreur pas de CG")),"")</f>
        <v/>
      </c>
      <c r="X522" t="str">
        <f>IF(LEFT(W522,1)="A",'Messages d''erreur'!B$5,"")</f>
        <v/>
      </c>
      <c r="Y522" t="e">
        <f>VLOOKUP(A522,'CEcpas-&gt;NvCode'!A:C,3,FALSE)</f>
        <v>#N/A</v>
      </c>
      <c r="Z522" t="str">
        <f>IF(IFERROR(SEARCH("-",A522,1),0) &gt; 0, IFERROR(VLOOKUP(A522,'mapping Commune'!A:I,9,FALSE),"ATTENTION mapping Inexistant"),"")</f>
        <v/>
      </c>
      <c r="AA522" s="10" t="str">
        <f>IF(LEFT(Z522,2)="At",'Messages d''erreur'!B$6,"")</f>
        <v/>
      </c>
    </row>
    <row r="523" spans="1:27" ht="21" customHeight="1" x14ac:dyDescent="0.35">
      <c r="A523" s="16"/>
      <c r="B523" s="301" t="str">
        <f t="shared" si="10"/>
        <v/>
      </c>
      <c r="C523" s="16"/>
      <c r="D523" s="109" t="s">
        <v>5089</v>
      </c>
      <c r="E523" s="16"/>
      <c r="F523" s="286"/>
      <c r="G523" s="286"/>
      <c r="H523" s="34" t="str">
        <f>IF(IFERROR(SEARCH("-",A523,1),0) &gt; 0, IFERROR(VLOOKUP(F523,'Liste CG'!A:A,1,FALSE),"ATTENTION CG Inexistant"),"")</f>
        <v/>
      </c>
      <c r="I523" s="2"/>
      <c r="J523" s="2"/>
      <c r="U523" t="str">
        <f>IF(IFERROR(SEARCH("-",A523,1),0)&gt;0,IFERROR(VLOOKUP(B523,'CG-&gt; CE'!K:K,1,FALSE),"Attention voir onglet CG-&gt;CE"),"")</f>
        <v/>
      </c>
      <c r="V523" t="str">
        <f>IF(LEFT(U523,1)="A",'Messages d''erreur'!B$4,"")</f>
        <v/>
      </c>
      <c r="W523" t="str">
        <f>IF(IFERROR(VALUE(F523),0)&gt;0,IF(IFERROR(SEARCH("-",A523,1),0)&gt;0,IFERROR(VLOOKUP(F523,'Liste CG'!A:A,1,FALSE),"Attention erreur pas de CG")),"")</f>
        <v/>
      </c>
      <c r="X523" t="str">
        <f>IF(LEFT(W523,1)="A",'Messages d''erreur'!B$5,"")</f>
        <v/>
      </c>
      <c r="Y523" t="e">
        <f>VLOOKUP(A523,'CEcpas-&gt;NvCode'!A:C,3,FALSE)</f>
        <v>#N/A</v>
      </c>
      <c r="Z523" t="str">
        <f>IF(IFERROR(SEARCH("-",A523,1),0) &gt; 0, IFERROR(VLOOKUP(A523,'mapping Commune'!A:I,9,FALSE),"ATTENTION mapping Inexistant"),"")</f>
        <v/>
      </c>
      <c r="AA523" s="10" t="str">
        <f>IF(LEFT(Z523,2)="At",'Messages d''erreur'!B$6,"")</f>
        <v/>
      </c>
    </row>
    <row r="524" spans="1:27" ht="21" customHeight="1" x14ac:dyDescent="0.35">
      <c r="A524" s="17" t="s">
        <v>52</v>
      </c>
      <c r="B524" s="301" t="str">
        <f t="shared" si="10"/>
        <v>Codode</v>
      </c>
      <c r="C524" s="18" t="s">
        <v>585</v>
      </c>
      <c r="D524" s="18" t="s">
        <v>54</v>
      </c>
      <c r="E524" s="18" t="s">
        <v>55</v>
      </c>
      <c r="F524" s="287" t="s">
        <v>586</v>
      </c>
      <c r="G524" s="287" t="s">
        <v>587</v>
      </c>
      <c r="H524" s="34" t="str">
        <f>IF(IFERROR(SEARCH("-",A524,1),0) &gt; 0, IFERROR(VLOOKUP(F524,'Liste CG'!A:A,1,FALSE),"ATTENTION CG Inexistant"),"")</f>
        <v/>
      </c>
      <c r="I524" s="2"/>
      <c r="J524" s="2"/>
      <c r="U524" t="str">
        <f>IF(IFERROR(SEARCH("-",A524,1),0)&gt;0,IFERROR(VLOOKUP(B524,'CG-&gt; CE'!K:K,1,FALSE),"Attention voir onglet CG-&gt;CE"),"")</f>
        <v/>
      </c>
      <c r="V524" t="str">
        <f>IF(LEFT(U524,1)="A",'Messages d''erreur'!B$4,"")</f>
        <v/>
      </c>
      <c r="W524" t="str">
        <f>IF(IFERROR(VALUE(F524),0)&gt;0,IF(IFERROR(SEARCH("-",A524,1),0)&gt;0,IFERROR(VLOOKUP(F524,'Liste CG'!A:A,1,FALSE),"Attention erreur pas de CG")),"")</f>
        <v/>
      </c>
      <c r="X524" t="str">
        <f>IF(LEFT(W524,1)="A",'Messages d''erreur'!B$5,"")</f>
        <v/>
      </c>
      <c r="Y524" t="e">
        <f>VLOOKUP(A524,'CEcpas-&gt;NvCode'!A:C,3,FALSE)</f>
        <v>#N/A</v>
      </c>
      <c r="Z524" t="str">
        <f>IF(IFERROR(SEARCH("-",A524,1),0) &gt; 0, IFERROR(VLOOKUP(A524,'mapping Commune'!A:I,9,FALSE),"ATTENTION mapping Inexistant"),"")</f>
        <v/>
      </c>
      <c r="AA524" s="10" t="str">
        <f>IF(LEFT(Z524,2)="At",'Messages d''erreur'!B$6,"")</f>
        <v/>
      </c>
    </row>
    <row r="525" spans="1:27" ht="21" customHeight="1" x14ac:dyDescent="0.35">
      <c r="A525" s="136" t="s">
        <v>588</v>
      </c>
      <c r="B525" s="301" t="str">
        <f t="shared" si="10"/>
        <v>375-01</v>
      </c>
      <c r="C525" s="24" t="s">
        <v>589</v>
      </c>
      <c r="D525" s="110" t="s">
        <v>59</v>
      </c>
      <c r="E525" s="110" t="s">
        <v>60</v>
      </c>
      <c r="F525" s="309" t="s">
        <v>5077</v>
      </c>
      <c r="G525" s="279">
        <v>61</v>
      </c>
      <c r="H525" s="34" t="str">
        <f>IF(IFERROR(SEARCH("-",A525,1),0) &gt; 0, IFERROR(VLOOKUP(F525,'Liste CG'!A:A,1,FALSE),"ATTENTION CG Inexistant"),"")</f>
        <v>70750</v>
      </c>
      <c r="U525" t="str">
        <f>IF(IFERROR(SEARCH("-",A525,1),0)&gt;0,IFERROR(VLOOKUP(B525,'CG-&gt; CE'!K:K,1,FALSE),"Attention voir onglet CG-&gt;CE"),"")</f>
        <v>375-01</v>
      </c>
      <c r="V525" t="str">
        <f>IF(LEFT(U525,1)="A",'Messages d''erreur'!B$4,"")</f>
        <v/>
      </c>
      <c r="W525" t="str">
        <f>IF(IFERROR(VALUE(F525),0)&gt;0,IF(IFERROR(SEARCH("-",A525,1),0)&gt;0,IFERROR(VLOOKUP(F525,'Liste CG'!A:A,1,FALSE),"Attention erreur pas de CG")),"")</f>
        <v>70750</v>
      </c>
      <c r="X525" t="str">
        <f>IF(LEFT(W525,1)="A",'Messages d''erreur'!B$5,"")</f>
        <v/>
      </c>
      <c r="Y525" t="e">
        <f>VLOOKUP(A525,'CEcpas-&gt;NvCode'!A:C,3,FALSE)</f>
        <v>#N/A</v>
      </c>
      <c r="Z525" t="str">
        <f>IF(IFERROR(SEARCH("-",A525,1),0) &gt; 0, IFERROR(VLOOKUP(A525,'mapping Commune'!A:I,9,FALSE),"ATTENTION mapping Inexistant"),"")</f>
        <v>375-01</v>
      </c>
      <c r="AA525" s="10" t="str">
        <f>IF(LEFT(Z525,2)="At",'Messages d''erreur'!B$6,"")</f>
        <v/>
      </c>
    </row>
    <row r="526" spans="1:27" ht="21" customHeight="1" x14ac:dyDescent="0.35">
      <c r="A526" s="21"/>
      <c r="B526" s="301" t="str">
        <f t="shared" si="10"/>
        <v/>
      </c>
      <c r="C526" s="21"/>
      <c r="D526" s="109" t="s">
        <v>5089</v>
      </c>
      <c r="E526" s="22"/>
      <c r="F526" s="288"/>
      <c r="G526" s="288"/>
      <c r="H526" s="34" t="str">
        <f>IF(IFERROR(SEARCH("-",A526,1),0) &gt; 0, IFERROR(VLOOKUP(F526,'Liste CG'!A:A,1,FALSE),"ATTENTION CG Inexistant"),"")</f>
        <v/>
      </c>
      <c r="I526" s="2"/>
      <c r="J526" s="2"/>
      <c r="U526" t="str">
        <f>IF(IFERROR(SEARCH("-",A526,1),0)&gt;0,IFERROR(VLOOKUP(B526,'CG-&gt; CE'!K:K,1,FALSE),"Attention voir onglet CG-&gt;CE"),"")</f>
        <v/>
      </c>
      <c r="V526" t="str">
        <f>IF(LEFT(U526,1)="A",'Messages d''erreur'!B$4,"")</f>
        <v/>
      </c>
      <c r="W526" t="str">
        <f>IF(IFERROR(VALUE(F526),0)&gt;0,IF(IFERROR(SEARCH("-",A526,1),0)&gt;0,IFERROR(VLOOKUP(F526,'Liste CG'!A:A,1,FALSE),"Attention erreur pas de CG")),"")</f>
        <v/>
      </c>
      <c r="X526" t="str">
        <f>IF(LEFT(W526,1)="A",'Messages d''erreur'!B$5,"")</f>
        <v/>
      </c>
      <c r="Y526" t="e">
        <f>VLOOKUP(A526,'CEcpas-&gt;NvCode'!A:C,3,FALSE)</f>
        <v>#N/A</v>
      </c>
      <c r="Z526" t="str">
        <f>IF(IFERROR(SEARCH("-",A526,1),0) &gt; 0, IFERROR(VLOOKUP(A526,'mapping Commune'!A:I,9,FALSE),"ATTENTION mapping Inexistant"),"")</f>
        <v/>
      </c>
      <c r="AA526" s="10" t="str">
        <f>IF(LEFT(Z526,2)="At",'Messages d''erreur'!B$6,"")</f>
        <v/>
      </c>
    </row>
    <row r="527" spans="1:27" ht="21" customHeight="1" x14ac:dyDescent="0.35">
      <c r="A527" s="137">
        <v>38</v>
      </c>
      <c r="B527" s="301" t="str">
        <f t="shared" si="10"/>
        <v>3838</v>
      </c>
      <c r="C527" s="25" t="s">
        <v>590</v>
      </c>
      <c r="D527" s="109" t="s">
        <v>5089</v>
      </c>
      <c r="G527" s="276"/>
      <c r="H527" s="34" t="str">
        <f>IF(IFERROR(SEARCH("-",A527,1),0) &gt; 0, IFERROR(VLOOKUP(F527,'Liste CG'!A:A,1,FALSE),"ATTENTION CG Inexistant"),"")</f>
        <v/>
      </c>
      <c r="U527" t="str">
        <f>IF(IFERROR(SEARCH("-",A527,1),0)&gt;0,IFERROR(VLOOKUP(B527,'CG-&gt; CE'!K:K,1,FALSE),"Attention voir onglet CG-&gt;CE"),"")</f>
        <v/>
      </c>
      <c r="V527" t="str">
        <f>IF(LEFT(U527,1)="A",'Messages d''erreur'!B$4,"")</f>
        <v/>
      </c>
      <c r="W527" t="str">
        <f>IF(IFERROR(VALUE(F527),0)&gt;0,IF(IFERROR(SEARCH("-",A527,1),0)&gt;0,IFERROR(VLOOKUP(F527,'Liste CG'!A:A,1,FALSE),"Attention erreur pas de CG")),"")</f>
        <v/>
      </c>
      <c r="X527" t="str">
        <f>IF(LEFT(W527,1)="A",'Messages d''erreur'!B$5,"")</f>
        <v/>
      </c>
      <c r="Y527" t="e">
        <f>VLOOKUP(A527,'CEcpas-&gt;NvCode'!A:C,3,FALSE)</f>
        <v>#N/A</v>
      </c>
      <c r="Z527" t="str">
        <f>IF(IFERROR(SEARCH("-",A527,1),0) &gt; 0, IFERROR(VLOOKUP(A527,'mapping Commune'!A:I,9,FALSE),"ATTENTION mapping Inexistant"),"")</f>
        <v/>
      </c>
      <c r="AA527" s="10" t="str">
        <f>IF(LEFT(Z527,2)="At",'Messages d''erreur'!B$6,"")</f>
        <v/>
      </c>
    </row>
    <row r="528" spans="1:27" ht="21" customHeight="1" x14ac:dyDescent="0.35">
      <c r="A528" s="138"/>
      <c r="B528" s="301" t="str">
        <f t="shared" si="10"/>
        <v/>
      </c>
      <c r="C528" s="25"/>
      <c r="D528" s="109" t="s">
        <v>5089</v>
      </c>
      <c r="G528" s="276"/>
      <c r="H528" s="34" t="str">
        <f>IF(IFERROR(SEARCH("-",A528,1),0) &gt; 0, IFERROR(VLOOKUP(F528,'Liste CG'!A:A,1,FALSE),"ATTENTION CG Inexistant"),"")</f>
        <v/>
      </c>
      <c r="U528" t="str">
        <f>IF(IFERROR(SEARCH("-",A528,1),0)&gt;0,IFERROR(VLOOKUP(B528,'CG-&gt; CE'!K:K,1,FALSE),"Attention voir onglet CG-&gt;CE"),"")</f>
        <v/>
      </c>
      <c r="V528" t="str">
        <f>IF(LEFT(U528,1)="A",'Messages d''erreur'!B$4,"")</f>
        <v/>
      </c>
      <c r="W528" t="str">
        <f>IF(IFERROR(VALUE(F528),0)&gt;0,IF(IFERROR(SEARCH("-",A528,1),0)&gt;0,IFERROR(VLOOKUP(F528,'Liste CG'!A:A,1,FALSE),"Attention erreur pas de CG")),"")</f>
        <v/>
      </c>
      <c r="X528" t="str">
        <f>IF(LEFT(W528,1)="A",'Messages d''erreur'!B$5,"")</f>
        <v/>
      </c>
      <c r="Y528" t="e">
        <f>VLOOKUP(A528,'CEcpas-&gt;NvCode'!A:C,3,FALSE)</f>
        <v>#N/A</v>
      </c>
      <c r="Z528" t="str">
        <f>IF(IFERROR(SEARCH("-",A528,1),0) &gt; 0, IFERROR(VLOOKUP(A528,'mapping Commune'!A:I,9,FALSE),"ATTENTION mapping Inexistant"),"")</f>
        <v/>
      </c>
      <c r="AA528" s="10" t="str">
        <f>IF(LEFT(Z528,2)="At",'Messages d''erreur'!B$6,"")</f>
        <v/>
      </c>
    </row>
    <row r="529" spans="1:27" ht="21" customHeight="1" x14ac:dyDescent="0.35">
      <c r="A529" s="139">
        <v>380</v>
      </c>
      <c r="B529" s="301" t="str">
        <f t="shared" si="10"/>
        <v>380380</v>
      </c>
      <c r="C529" s="26" t="s">
        <v>591</v>
      </c>
      <c r="D529" s="109" t="s">
        <v>5089</v>
      </c>
      <c r="G529" s="276"/>
      <c r="H529" s="34" t="str">
        <f>IF(IFERROR(SEARCH("-",A529,1),0) &gt; 0, IFERROR(VLOOKUP(F529,'Liste CG'!A:A,1,FALSE),"ATTENTION CG Inexistant"),"")</f>
        <v/>
      </c>
      <c r="U529" t="str">
        <f>IF(IFERROR(SEARCH("-",A529,1),0)&gt;0,IFERROR(VLOOKUP(B529,'CG-&gt; CE'!K:K,1,FALSE),"Attention voir onglet CG-&gt;CE"),"")</f>
        <v/>
      </c>
      <c r="V529" t="str">
        <f>IF(LEFT(U529,1)="A",'Messages d''erreur'!B$4,"")</f>
        <v/>
      </c>
      <c r="W529" t="str">
        <f>IF(IFERROR(VALUE(F529),0)&gt;0,IF(IFERROR(SEARCH("-",A529,1),0)&gt;0,IFERROR(VLOOKUP(F529,'Liste CG'!A:A,1,FALSE),"Attention erreur pas de CG")),"")</f>
        <v/>
      </c>
      <c r="X529" t="str">
        <f>IF(LEFT(W529,1)="A",'Messages d''erreur'!B$5,"")</f>
        <v/>
      </c>
      <c r="Y529" t="e">
        <f>VLOOKUP(A529,'CEcpas-&gt;NvCode'!A:C,3,FALSE)</f>
        <v>#N/A</v>
      </c>
      <c r="Z529" t="str">
        <f>IF(IFERROR(SEARCH("-",A529,1),0) &gt; 0, IFERROR(VLOOKUP(A529,'mapping Commune'!A:I,9,FALSE),"ATTENTION mapping Inexistant"),"")</f>
        <v/>
      </c>
      <c r="AA529" s="10" t="str">
        <f>IF(LEFT(Z529,2)="At",'Messages d''erreur'!B$6,"")</f>
        <v/>
      </c>
    </row>
    <row r="530" spans="1:27" ht="21" customHeight="1" x14ac:dyDescent="0.35">
      <c r="A530" s="138"/>
      <c r="B530" s="301" t="str">
        <f t="shared" si="10"/>
        <v/>
      </c>
      <c r="C530" s="25"/>
      <c r="D530" s="109" t="s">
        <v>5089</v>
      </c>
      <c r="G530" s="276"/>
      <c r="H530" s="34" t="str">
        <f>IF(IFERROR(SEARCH("-",A530,1),0) &gt; 0, IFERROR(VLOOKUP(F530,'Liste CG'!A:A,1,FALSE),"ATTENTION CG Inexistant"),"")</f>
        <v/>
      </c>
      <c r="U530" t="str">
        <f>IF(IFERROR(SEARCH("-",A530,1),0)&gt;0,IFERROR(VLOOKUP(B530,'CG-&gt; CE'!K:K,1,FALSE),"Attention voir onglet CG-&gt;CE"),"")</f>
        <v/>
      </c>
      <c r="V530" t="str">
        <f>IF(LEFT(U530,1)="A",'Messages d''erreur'!B$4,"")</f>
        <v/>
      </c>
      <c r="W530" t="str">
        <f>IF(IFERROR(VALUE(F530),0)&gt;0,IF(IFERROR(SEARCH("-",A530,1),0)&gt;0,IFERROR(VLOOKUP(F530,'Liste CG'!A:A,1,FALSE),"Attention erreur pas de CG")),"")</f>
        <v/>
      </c>
      <c r="X530" t="str">
        <f>IF(LEFT(W530,1)="A",'Messages d''erreur'!B$5,"")</f>
        <v/>
      </c>
      <c r="Y530" t="e">
        <f>VLOOKUP(A530,'CEcpas-&gt;NvCode'!A:C,3,FALSE)</f>
        <v>#N/A</v>
      </c>
      <c r="Z530" t="str">
        <f>IF(IFERROR(SEARCH("-",A530,1),0) &gt; 0, IFERROR(VLOOKUP(A530,'mapping Commune'!A:I,9,FALSE),"ATTENTION mapping Inexistant"),"")</f>
        <v/>
      </c>
      <c r="AA530" s="10" t="str">
        <f>IF(LEFT(Z530,2)="At",'Messages d''erreur'!B$6,"")</f>
        <v/>
      </c>
    </row>
    <row r="531" spans="1:27" ht="21" customHeight="1" x14ac:dyDescent="0.35">
      <c r="A531" s="31" t="s">
        <v>52</v>
      </c>
      <c r="B531" s="301" t="str">
        <f t="shared" si="10"/>
        <v>Codode</v>
      </c>
      <c r="C531" s="27" t="s">
        <v>53</v>
      </c>
      <c r="D531" s="32" t="s">
        <v>54</v>
      </c>
      <c r="E531" s="32" t="s">
        <v>55</v>
      </c>
      <c r="F531" s="280" t="s">
        <v>56</v>
      </c>
      <c r="G531" s="278" t="s">
        <v>57</v>
      </c>
      <c r="H531" s="34" t="str">
        <f>IF(IFERROR(SEARCH("-",A531,1),0) &gt; 0, IFERROR(VLOOKUP(F531,'Liste CG'!A:A,1,FALSE),"ATTENTION CG Inexistant"),"")</f>
        <v/>
      </c>
      <c r="U531" t="str">
        <f>IF(IFERROR(SEARCH("-",A531,1),0)&gt;0,IFERROR(VLOOKUP(B531,'CG-&gt; CE'!K:K,1,FALSE),"Attention voir onglet CG-&gt;CE"),"")</f>
        <v/>
      </c>
      <c r="V531" t="str">
        <f>IF(LEFT(U531,1)="A",'Messages d''erreur'!B$4,"")</f>
        <v/>
      </c>
      <c r="W531" t="str">
        <f>IF(IFERROR(VALUE(F531),0)&gt;0,IF(IFERROR(SEARCH("-",A531,1),0)&gt;0,IFERROR(VLOOKUP(F531,'Liste CG'!A:A,1,FALSE),"Attention erreur pas de CG")),"")</f>
        <v/>
      </c>
      <c r="X531" t="str">
        <f>IF(LEFT(W531,1)="A",'Messages d''erreur'!B$5,"")</f>
        <v/>
      </c>
      <c r="Y531" t="e">
        <f>VLOOKUP(A531,'CEcpas-&gt;NvCode'!A:C,3,FALSE)</f>
        <v>#N/A</v>
      </c>
      <c r="Z531" t="str">
        <f>IF(IFERROR(SEARCH("-",A531,1),0) &gt; 0, IFERROR(VLOOKUP(A531,'mapping Commune'!A:I,9,FALSE),"ATTENTION mapping Inexistant"),"")</f>
        <v/>
      </c>
      <c r="AA531" s="10" t="str">
        <f>IF(LEFT(Z531,2)="At",'Messages d''erreur'!B$6,"")</f>
        <v/>
      </c>
    </row>
    <row r="532" spans="1:27" ht="21" customHeight="1" x14ac:dyDescent="0.35">
      <c r="A532" s="33" t="s">
        <v>592</v>
      </c>
      <c r="B532" s="301" t="str">
        <f t="shared" si="10"/>
        <v>380-02</v>
      </c>
      <c r="C532" s="23" t="s">
        <v>593</v>
      </c>
      <c r="D532" s="34" t="s">
        <v>59</v>
      </c>
      <c r="E532" s="34" t="s">
        <v>60</v>
      </c>
      <c r="F532" s="273">
        <v>72401</v>
      </c>
      <c r="G532" s="276">
        <v>61</v>
      </c>
      <c r="H532" s="34">
        <f>IF(IFERROR(SEARCH("-",A532,1),0) &gt; 0, IFERROR(VLOOKUP(F532,'Liste CG'!A:A,1,FALSE),"ATTENTION CG Inexistant"),"")</f>
        <v>72401</v>
      </c>
      <c r="U532" t="str">
        <f>IF(IFERROR(SEARCH("-",A532,1),0)&gt;0,IFERROR(VLOOKUP(B532,'CG-&gt; CE'!K:K,1,FALSE),"Attention voir onglet CG-&gt;CE"),"")</f>
        <v>380-02</v>
      </c>
      <c r="V532" t="str">
        <f>IF(LEFT(U532,1)="A",'Messages d''erreur'!B$4,"")</f>
        <v/>
      </c>
      <c r="W532">
        <f>IF(IFERROR(VALUE(F532),0)&gt;0,IF(IFERROR(SEARCH("-",A532,1),0)&gt;0,IFERROR(VLOOKUP(F532,'Liste CG'!A:A,1,FALSE),"Attention erreur pas de CG")),"")</f>
        <v>72401</v>
      </c>
      <c r="X532" t="str">
        <f>IF(LEFT(W532,1)="A",'Messages d''erreur'!B$5,"")</f>
        <v/>
      </c>
      <c r="Y532" t="str">
        <f>VLOOKUP(A532,'CEcpas-&gt;NvCode'!A:C,3,FALSE)</f>
        <v>38000/02</v>
      </c>
      <c r="Z532" t="str">
        <f>IF(IFERROR(SEARCH("-",A532,1),0) &gt; 0, IFERROR(VLOOKUP(A532,'mapping Commune'!A:I,9,FALSE),"ATTENTION mapping Inexistant"),"")</f>
        <v>380-02</v>
      </c>
      <c r="AA532" s="10" t="str">
        <f>IF(LEFT(Z532,2)="At",'Messages d''erreur'!B$6,"")</f>
        <v/>
      </c>
    </row>
    <row r="533" spans="1:27" ht="21" customHeight="1" x14ac:dyDescent="0.35">
      <c r="A533" s="33" t="s">
        <v>594</v>
      </c>
      <c r="B533" s="301" t="str">
        <f t="shared" si="10"/>
        <v>380-03</v>
      </c>
      <c r="C533" s="23" t="s">
        <v>595</v>
      </c>
      <c r="D533" s="34" t="s">
        <v>59</v>
      </c>
      <c r="E533" s="34" t="s">
        <v>60</v>
      </c>
      <c r="F533" s="273">
        <v>70910</v>
      </c>
      <c r="G533" s="276">
        <v>61</v>
      </c>
      <c r="H533" s="34">
        <f>IF(IFERROR(SEARCH("-",A533,1),0) &gt; 0, IFERROR(VLOOKUP(F533,'Liste CG'!A:A,1,FALSE),"ATTENTION CG Inexistant"),"")</f>
        <v>70910</v>
      </c>
      <c r="U533" t="str">
        <f>IF(IFERROR(SEARCH("-",A533,1),0)&gt;0,IFERROR(VLOOKUP(B533,'CG-&gt; CE'!K:K,1,FALSE),"Attention voir onglet CG-&gt;CE"),"")</f>
        <v>380-03</v>
      </c>
      <c r="V533" t="str">
        <f>IF(LEFT(U533,1)="A",'Messages d''erreur'!B$4,"")</f>
        <v/>
      </c>
      <c r="W533">
        <f>IF(IFERROR(VALUE(F533),0)&gt;0,IF(IFERROR(SEARCH("-",A533,1),0)&gt;0,IFERROR(VLOOKUP(F533,'Liste CG'!A:A,1,FALSE),"Attention erreur pas de CG")),"")</f>
        <v>70910</v>
      </c>
      <c r="X533" t="str">
        <f>IF(LEFT(W533,1)="A",'Messages d''erreur'!B$5,"")</f>
        <v/>
      </c>
      <c r="Y533">
        <f>VLOOKUP(A533,'CEcpas-&gt;NvCode'!A:C,3,FALSE)</f>
        <v>0</v>
      </c>
      <c r="Z533" t="str">
        <f>IF(IFERROR(SEARCH("-",A533,1),0) &gt; 0, IFERROR(VLOOKUP(A533,'mapping Commune'!A:I,9,FALSE),"ATTENTION mapping Inexistant"),"")</f>
        <v>380-03</v>
      </c>
      <c r="AA533" s="10" t="str">
        <f>IF(LEFT(Z533,2)="At",'Messages d''erreur'!B$6,"")</f>
        <v/>
      </c>
    </row>
    <row r="534" spans="1:27" ht="21" customHeight="1" x14ac:dyDescent="0.35">
      <c r="A534" s="33" t="s">
        <v>596</v>
      </c>
      <c r="B534" s="301" t="str">
        <f t="shared" si="10"/>
        <v>380-06</v>
      </c>
      <c r="C534" s="23" t="s">
        <v>597</v>
      </c>
      <c r="D534" s="34" t="s">
        <v>59</v>
      </c>
      <c r="E534" s="34" t="s">
        <v>60</v>
      </c>
      <c r="F534" s="273">
        <v>72111</v>
      </c>
      <c r="G534" s="276">
        <v>61</v>
      </c>
      <c r="H534" s="34">
        <f>IF(IFERROR(SEARCH("-",A534,1),0) &gt; 0, IFERROR(VLOOKUP(F534,'Liste CG'!A:A,1,FALSE),"ATTENTION CG Inexistant"),"")</f>
        <v>72111</v>
      </c>
      <c r="U534" t="str">
        <f>IF(IFERROR(SEARCH("-",A534,1),0)&gt;0,IFERROR(VLOOKUP(B534,'CG-&gt; CE'!K:K,1,FALSE),"Attention voir onglet CG-&gt;CE"),"")</f>
        <v>380-06</v>
      </c>
      <c r="V534" t="str">
        <f>IF(LEFT(U534,1)="A",'Messages d''erreur'!B$4,"")</f>
        <v/>
      </c>
      <c r="W534">
        <f>IF(IFERROR(VALUE(F534),0)&gt;0,IF(IFERROR(SEARCH("-",A534,1),0)&gt;0,IFERROR(VLOOKUP(F534,'Liste CG'!A:A,1,FALSE),"Attention erreur pas de CG")),"")</f>
        <v>72111</v>
      </c>
      <c r="X534" t="str">
        <f>IF(LEFT(W534,1)="A",'Messages d''erreur'!B$5,"")</f>
        <v/>
      </c>
      <c r="Y534">
        <f>VLOOKUP(A534,'CEcpas-&gt;NvCode'!A:C,3,FALSE)</f>
        <v>0</v>
      </c>
      <c r="Z534" t="str">
        <f>IF(IFERROR(SEARCH("-",A534,1),0) &gt; 0, IFERROR(VLOOKUP(A534,'mapping Commune'!A:I,9,FALSE),"ATTENTION mapping Inexistant"),"")</f>
        <v>380-06</v>
      </c>
      <c r="AA534" s="10" t="str">
        <f>IF(LEFT(Z534,2)="At",'Messages d''erreur'!B$6,"")</f>
        <v/>
      </c>
    </row>
    <row r="535" spans="1:27" ht="21" customHeight="1" x14ac:dyDescent="0.35">
      <c r="A535" s="136" t="s">
        <v>598</v>
      </c>
      <c r="B535" s="301" t="str">
        <f t="shared" si="10"/>
        <v>380-48</v>
      </c>
      <c r="C535" s="24" t="s">
        <v>599</v>
      </c>
      <c r="D535" s="110" t="s">
        <v>59</v>
      </c>
      <c r="E535" s="110" t="s">
        <v>60</v>
      </c>
      <c r="F535" s="309">
        <v>73300</v>
      </c>
      <c r="G535" s="279">
        <v>61</v>
      </c>
      <c r="H535" s="34">
        <f>IF(IFERROR(SEARCH("-",A535,1),0) &gt; 0, IFERROR(VLOOKUP(F535,'Liste CG'!A:A,1,FALSE),"ATTENTION CG Inexistant"),"")</f>
        <v>73300</v>
      </c>
      <c r="U535" t="str">
        <f>IF(IFERROR(SEARCH("-",A535,1),0)&gt;0,IFERROR(VLOOKUP(B535,'CG-&gt; CE'!K:K,1,FALSE),"Attention voir onglet CG-&gt;CE"),"")</f>
        <v>380-48</v>
      </c>
      <c r="V535" t="str">
        <f>IF(LEFT(U535,1)="A",'Messages d''erreur'!B$4,"")</f>
        <v/>
      </c>
      <c r="W535">
        <f>IF(IFERROR(VALUE(F535),0)&gt;0,IF(IFERROR(SEARCH("-",A535,1),0)&gt;0,IFERROR(VLOOKUP(F535,'Liste CG'!A:A,1,FALSE),"Attention erreur pas de CG")),"")</f>
        <v>73300</v>
      </c>
      <c r="X535" t="str">
        <f>IF(LEFT(W535,1)="A",'Messages d''erreur'!B$5,"")</f>
        <v/>
      </c>
      <c r="Y535">
        <f>VLOOKUP(A535,'CEcpas-&gt;NvCode'!A:C,3,FALSE)</f>
        <v>0</v>
      </c>
      <c r="Z535" t="str">
        <f>IF(IFERROR(SEARCH("-",A535,1),0) &gt; 0, IFERROR(VLOOKUP(A535,'mapping Commune'!A:I,9,FALSE),"ATTENTION mapping Inexistant"),"")</f>
        <v>380-48</v>
      </c>
      <c r="AA535" s="10" t="str">
        <f>IF(LEFT(Z535,2)="At",'Messages d''erreur'!B$6,"")</f>
        <v/>
      </c>
    </row>
    <row r="536" spans="1:27" ht="21" customHeight="1" x14ac:dyDescent="0.35">
      <c r="A536" s="138"/>
      <c r="B536" s="301" t="str">
        <f t="shared" si="10"/>
        <v/>
      </c>
      <c r="C536" s="25"/>
      <c r="D536" s="109" t="s">
        <v>5089</v>
      </c>
      <c r="G536" s="276"/>
      <c r="H536" s="34" t="str">
        <f>IF(IFERROR(SEARCH("-",A536,1),0) &gt; 0, IFERROR(VLOOKUP(F536,'Liste CG'!A:A,1,FALSE),"ATTENTION CG Inexistant"),"")</f>
        <v/>
      </c>
      <c r="U536" t="str">
        <f>IF(IFERROR(SEARCH("-",A536,1),0)&gt;0,IFERROR(VLOOKUP(B536,'CG-&gt; CE'!K:K,1,FALSE),"Attention voir onglet CG-&gt;CE"),"")</f>
        <v/>
      </c>
      <c r="V536" t="str">
        <f>IF(LEFT(U536,1)="A",'Messages d''erreur'!B$4,"")</f>
        <v/>
      </c>
      <c r="W536" t="str">
        <f>IF(IFERROR(VALUE(F536),0)&gt;0,IF(IFERROR(SEARCH("-",A536,1),0)&gt;0,IFERROR(VLOOKUP(F536,'Liste CG'!A:A,1,FALSE),"Attention erreur pas de CG")),"")</f>
        <v/>
      </c>
      <c r="X536" t="str">
        <f>IF(LEFT(W536,1)="A",'Messages d''erreur'!B$5,"")</f>
        <v/>
      </c>
      <c r="Y536" t="e">
        <f>VLOOKUP(A536,'CEcpas-&gt;NvCode'!A:C,3,FALSE)</f>
        <v>#N/A</v>
      </c>
      <c r="Z536" t="str">
        <f>IF(IFERROR(SEARCH("-",A536,1),0) &gt; 0, IFERROR(VLOOKUP(A536,'mapping Commune'!A:I,9,FALSE),"ATTENTION mapping Inexistant"),"")</f>
        <v/>
      </c>
      <c r="AA536" s="10" t="str">
        <f>IF(LEFT(Z536,2)="At",'Messages d''erreur'!B$6,"")</f>
        <v/>
      </c>
    </row>
    <row r="537" spans="1:27" ht="21" customHeight="1" x14ac:dyDescent="0.35">
      <c r="A537" s="139">
        <v>383</v>
      </c>
      <c r="B537" s="301" t="str">
        <f t="shared" si="10"/>
        <v>383383</v>
      </c>
      <c r="C537" s="26" t="s">
        <v>600</v>
      </c>
      <c r="D537" s="109" t="s">
        <v>5089</v>
      </c>
      <c r="G537" s="276"/>
      <c r="H537" s="34" t="str">
        <f>IF(IFERROR(SEARCH("-",A537,1),0) &gt; 0, IFERROR(VLOOKUP(F537,'Liste CG'!A:A,1,FALSE),"ATTENTION CG Inexistant"),"")</f>
        <v/>
      </c>
      <c r="U537" t="str">
        <f>IF(IFERROR(SEARCH("-",A537,1),0)&gt;0,IFERROR(VLOOKUP(B537,'CG-&gt; CE'!K:K,1,FALSE),"Attention voir onglet CG-&gt;CE"),"")</f>
        <v/>
      </c>
      <c r="V537" t="str">
        <f>IF(LEFT(U537,1)="A",'Messages d''erreur'!B$4,"")</f>
        <v/>
      </c>
      <c r="W537" t="str">
        <f>IF(IFERROR(VALUE(F537),0)&gt;0,IF(IFERROR(SEARCH("-",A537,1),0)&gt;0,IFERROR(VLOOKUP(F537,'Liste CG'!A:A,1,FALSE),"Attention erreur pas de CG")),"")</f>
        <v/>
      </c>
      <c r="X537" t="str">
        <f>IF(LEFT(W537,1)="A",'Messages d''erreur'!B$5,"")</f>
        <v/>
      </c>
      <c r="Y537" t="e">
        <f>VLOOKUP(A537,'CEcpas-&gt;NvCode'!A:C,3,FALSE)</f>
        <v>#N/A</v>
      </c>
      <c r="Z537" t="str">
        <f>IF(IFERROR(SEARCH("-",A537,1),0) &gt; 0, IFERROR(VLOOKUP(A537,'mapping Commune'!A:I,9,FALSE),"ATTENTION mapping Inexistant"),"")</f>
        <v/>
      </c>
      <c r="AA537" s="10" t="str">
        <f>IF(LEFT(Z537,2)="At",'Messages d''erreur'!B$6,"")</f>
        <v/>
      </c>
    </row>
    <row r="538" spans="1:27" ht="21" customHeight="1" x14ac:dyDescent="0.35">
      <c r="A538" s="138"/>
      <c r="B538" s="301" t="str">
        <f t="shared" si="10"/>
        <v/>
      </c>
      <c r="C538" s="25"/>
      <c r="D538" s="109" t="s">
        <v>5089</v>
      </c>
      <c r="G538" s="276"/>
      <c r="H538" s="34" t="str">
        <f>IF(IFERROR(SEARCH("-",A538,1),0) &gt; 0, IFERROR(VLOOKUP(F538,'Liste CG'!A:A,1,FALSE),"ATTENTION CG Inexistant"),"")</f>
        <v/>
      </c>
      <c r="U538" t="str">
        <f>IF(IFERROR(SEARCH("-",A538,1),0)&gt;0,IFERROR(VLOOKUP(B538,'CG-&gt; CE'!K:K,1,FALSE),"Attention voir onglet CG-&gt;CE"),"")</f>
        <v/>
      </c>
      <c r="V538" t="str">
        <f>IF(LEFT(U538,1)="A",'Messages d''erreur'!B$4,"")</f>
        <v/>
      </c>
      <c r="W538" t="str">
        <f>IF(IFERROR(VALUE(F538),0)&gt;0,IF(IFERROR(SEARCH("-",A538,1),0)&gt;0,IFERROR(VLOOKUP(F538,'Liste CG'!A:A,1,FALSE),"Attention erreur pas de CG")),"")</f>
        <v/>
      </c>
      <c r="X538" t="str">
        <f>IF(LEFT(W538,1)="A",'Messages d''erreur'!B$5,"")</f>
        <v/>
      </c>
      <c r="Y538" t="e">
        <f>VLOOKUP(A538,'CEcpas-&gt;NvCode'!A:C,3,FALSE)</f>
        <v>#N/A</v>
      </c>
      <c r="Z538" t="str">
        <f>IF(IFERROR(SEARCH("-",A538,1),0) &gt; 0, IFERROR(VLOOKUP(A538,'mapping Commune'!A:I,9,FALSE),"ATTENTION mapping Inexistant"),"")</f>
        <v/>
      </c>
      <c r="AA538" s="10" t="str">
        <f>IF(LEFT(Z538,2)="At",'Messages d''erreur'!B$6,"")</f>
        <v/>
      </c>
    </row>
    <row r="539" spans="1:27" ht="21" customHeight="1" x14ac:dyDescent="0.35">
      <c r="A539" s="31" t="s">
        <v>52</v>
      </c>
      <c r="B539" s="301" t="str">
        <f t="shared" si="10"/>
        <v>Codode</v>
      </c>
      <c r="C539" s="27" t="s">
        <v>53</v>
      </c>
      <c r="D539" s="32" t="s">
        <v>54</v>
      </c>
      <c r="E539" s="32" t="s">
        <v>55</v>
      </c>
      <c r="F539" s="280" t="s">
        <v>56</v>
      </c>
      <c r="G539" s="278" t="s">
        <v>57</v>
      </c>
      <c r="H539" s="34" t="str">
        <f>IF(IFERROR(SEARCH("-",A539,1),0) &gt; 0, IFERROR(VLOOKUP(F539,'Liste CG'!A:A,1,FALSE),"ATTENTION CG Inexistant"),"")</f>
        <v/>
      </c>
      <c r="U539" t="str">
        <f>IF(IFERROR(SEARCH("-",A539,1),0)&gt;0,IFERROR(VLOOKUP(B539,'CG-&gt; CE'!K:K,1,FALSE),"Attention voir onglet CG-&gt;CE"),"")</f>
        <v/>
      </c>
      <c r="V539" t="str">
        <f>IF(LEFT(U539,1)="A",'Messages d''erreur'!B$4,"")</f>
        <v/>
      </c>
      <c r="W539" t="str">
        <f>IF(IFERROR(VALUE(F539),0)&gt;0,IF(IFERROR(SEARCH("-",A539,1),0)&gt;0,IFERROR(VLOOKUP(F539,'Liste CG'!A:A,1,FALSE),"Attention erreur pas de CG")),"")</f>
        <v/>
      </c>
      <c r="X539" t="str">
        <f>IF(LEFT(W539,1)="A",'Messages d''erreur'!B$5,"")</f>
        <v/>
      </c>
      <c r="Y539" t="e">
        <f>VLOOKUP(A539,'CEcpas-&gt;NvCode'!A:C,3,FALSE)</f>
        <v>#N/A</v>
      </c>
      <c r="Z539" t="str">
        <f>IF(IFERROR(SEARCH("-",A539,1),0) &gt; 0, IFERROR(VLOOKUP(A539,'mapping Commune'!A:I,9,FALSE),"ATTENTION mapping Inexistant"),"")</f>
        <v/>
      </c>
      <c r="AA539" s="10" t="str">
        <f>IF(LEFT(Z539,2)="At",'Messages d''erreur'!B$6,"")</f>
        <v/>
      </c>
    </row>
    <row r="540" spans="1:27" ht="21" customHeight="1" x14ac:dyDescent="0.35">
      <c r="A540" s="33" t="s">
        <v>601</v>
      </c>
      <c r="B540" s="301" t="str">
        <f t="shared" si="10"/>
        <v>383-01</v>
      </c>
      <c r="C540" s="23" t="s">
        <v>602</v>
      </c>
      <c r="D540" s="34" t="s">
        <v>59</v>
      </c>
      <c r="E540" s="34" t="s">
        <v>60</v>
      </c>
      <c r="F540" s="273">
        <v>73801</v>
      </c>
      <c r="G540" s="276">
        <v>61</v>
      </c>
      <c r="H540" s="34">
        <f>IF(IFERROR(SEARCH("-",A540,1),0) &gt; 0, IFERROR(VLOOKUP(F540,'Liste CG'!A:A,1,FALSE),"ATTENTION CG Inexistant"),"")</f>
        <v>73801</v>
      </c>
      <c r="U540" t="str">
        <f>IF(IFERROR(SEARCH("-",A540,1),0)&gt;0,IFERROR(VLOOKUP(B540,'CG-&gt; CE'!K:K,1,FALSE),"Attention voir onglet CG-&gt;CE"),"")</f>
        <v>383-01</v>
      </c>
      <c r="V540" t="str">
        <f>IF(LEFT(U540,1)="A",'Messages d''erreur'!B$4,"")</f>
        <v/>
      </c>
      <c r="W540">
        <f>IF(IFERROR(VALUE(F540),0)&gt;0,IF(IFERROR(SEARCH("-",A540,1),0)&gt;0,IFERROR(VLOOKUP(F540,'Liste CG'!A:A,1,FALSE),"Attention erreur pas de CG")),"")</f>
        <v>73801</v>
      </c>
      <c r="X540" t="str">
        <f>IF(LEFT(W540,1)="A",'Messages d''erreur'!B$5,"")</f>
        <v/>
      </c>
      <c r="Y540">
        <f>VLOOKUP(A540,'CEcpas-&gt;NvCode'!A:C,3,FALSE)</f>
        <v>0</v>
      </c>
      <c r="Z540" t="str">
        <f>IF(IFERROR(SEARCH("-",A540,1),0) &gt; 0, IFERROR(VLOOKUP(A540,'mapping Commune'!A:I,9,FALSE),"ATTENTION mapping Inexistant"),"")</f>
        <v>ATTENTION mapping Inexistant</v>
      </c>
      <c r="AA540" s="10" t="str">
        <f>IF(LEFT(Z540,2)="At",'Messages d''erreur'!B$6,"")</f>
        <v xml:space="preserve">Attention CE pas dans Mapping </v>
      </c>
    </row>
    <row r="541" spans="1:27" ht="21" customHeight="1" x14ac:dyDescent="0.35">
      <c r="A541" s="33" t="s">
        <v>603</v>
      </c>
      <c r="B541" s="301" t="str">
        <f t="shared" si="10"/>
        <v>383-02</v>
      </c>
      <c r="C541" s="23" t="s">
        <v>604</v>
      </c>
      <c r="D541" s="34" t="s">
        <v>59</v>
      </c>
      <c r="E541" s="34" t="s">
        <v>60</v>
      </c>
      <c r="F541" s="273">
        <v>73811</v>
      </c>
      <c r="G541" s="276">
        <v>61</v>
      </c>
      <c r="H541" s="34">
        <f>IF(IFERROR(SEARCH("-",A541,1),0) &gt; 0, IFERROR(VLOOKUP(F541,'Liste CG'!A:A,1,FALSE),"ATTENTION CG Inexistant"),"")</f>
        <v>73811</v>
      </c>
      <c r="U541" t="str">
        <f>IF(IFERROR(SEARCH("-",A541,1),0)&gt;0,IFERROR(VLOOKUP(B541,'CG-&gt; CE'!K:K,1,FALSE),"Attention voir onglet CG-&gt;CE"),"")</f>
        <v>383-02</v>
      </c>
      <c r="V541" t="str">
        <f>IF(LEFT(U541,1)="A",'Messages d''erreur'!B$4,"")</f>
        <v/>
      </c>
      <c r="W541">
        <f>IF(IFERROR(VALUE(F541),0)&gt;0,IF(IFERROR(SEARCH("-",A541,1),0)&gt;0,IFERROR(VLOOKUP(F541,'Liste CG'!A:A,1,FALSE),"Attention erreur pas de CG")),"")</f>
        <v>73811</v>
      </c>
      <c r="X541" t="str">
        <f>IF(LEFT(W541,1)="A",'Messages d''erreur'!B$5,"")</f>
        <v/>
      </c>
      <c r="Y541">
        <f>VLOOKUP(A541,'CEcpas-&gt;NvCode'!A:C,3,FALSE)</f>
        <v>0</v>
      </c>
      <c r="Z541" t="str">
        <f>IF(IFERROR(SEARCH("-",A541,1),0) &gt; 0, IFERROR(VLOOKUP(A541,'mapping Commune'!A:I,9,FALSE),"ATTENTION mapping Inexistant"),"")</f>
        <v>ATTENTION mapping Inexistant</v>
      </c>
      <c r="AA541" s="10" t="str">
        <f>IF(LEFT(Z541,2)="At",'Messages d''erreur'!B$6,"")</f>
        <v xml:space="preserve">Attention CE pas dans Mapping </v>
      </c>
    </row>
    <row r="542" spans="1:27" ht="21" customHeight="1" x14ac:dyDescent="0.35">
      <c r="A542" s="33" t="s">
        <v>605</v>
      </c>
      <c r="B542" s="301" t="str">
        <f t="shared" si="10"/>
        <v>383-03</v>
      </c>
      <c r="C542" s="23" t="s">
        <v>606</v>
      </c>
      <c r="D542" s="34" t="s">
        <v>59</v>
      </c>
      <c r="E542" s="34" t="s">
        <v>60</v>
      </c>
      <c r="F542" s="273">
        <v>73802</v>
      </c>
      <c r="G542" s="276">
        <v>61</v>
      </c>
      <c r="H542" s="34">
        <f>IF(IFERROR(SEARCH("-",A542,1),0) &gt; 0, IFERROR(VLOOKUP(F542,'Liste CG'!A:A,1,FALSE),"ATTENTION CG Inexistant"),"")</f>
        <v>73802</v>
      </c>
      <c r="U542" t="str">
        <f>IF(IFERROR(SEARCH("-",A542,1),0)&gt;0,IFERROR(VLOOKUP(B542,'CG-&gt; CE'!K:K,1,FALSE),"Attention voir onglet CG-&gt;CE"),"")</f>
        <v>383-03</v>
      </c>
      <c r="V542" t="str">
        <f>IF(LEFT(U542,1)="A",'Messages d''erreur'!B$4,"")</f>
        <v/>
      </c>
      <c r="W542">
        <f>IF(IFERROR(VALUE(F542),0)&gt;0,IF(IFERROR(SEARCH("-",A542,1),0)&gt;0,IFERROR(VLOOKUP(F542,'Liste CG'!A:A,1,FALSE),"Attention erreur pas de CG")),"")</f>
        <v>73802</v>
      </c>
      <c r="X542" t="str">
        <f>IF(LEFT(W542,1)="A",'Messages d''erreur'!B$5,"")</f>
        <v/>
      </c>
      <c r="Y542">
        <f>VLOOKUP(A542,'CEcpas-&gt;NvCode'!A:C,3,FALSE)</f>
        <v>0</v>
      </c>
      <c r="Z542" t="str">
        <f>IF(IFERROR(SEARCH("-",A542,1),0) &gt; 0, IFERROR(VLOOKUP(A542,'mapping Commune'!A:I,9,FALSE),"ATTENTION mapping Inexistant"),"")</f>
        <v>ATTENTION mapping Inexistant</v>
      </c>
      <c r="AA542" s="10" t="str">
        <f>IF(LEFT(Z542,2)="At",'Messages d''erreur'!B$6,"")</f>
        <v xml:space="preserve">Attention CE pas dans Mapping </v>
      </c>
    </row>
    <row r="543" spans="1:27" ht="21" customHeight="1" x14ac:dyDescent="0.35">
      <c r="A543" s="136" t="s">
        <v>607</v>
      </c>
      <c r="B543" s="301" t="str">
        <f t="shared" si="10"/>
        <v>383-04</v>
      </c>
      <c r="C543" s="24" t="s">
        <v>608</v>
      </c>
      <c r="D543" s="110" t="s">
        <v>59</v>
      </c>
      <c r="E543" s="110" t="s">
        <v>60</v>
      </c>
      <c r="F543" s="309">
        <v>73815</v>
      </c>
      <c r="G543" s="279">
        <v>61</v>
      </c>
      <c r="H543" s="34">
        <f>IF(IFERROR(SEARCH("-",A543,1),0) &gt; 0, IFERROR(VLOOKUP(F543,'Liste CG'!A:A,1,FALSE),"ATTENTION CG Inexistant"),"")</f>
        <v>73815</v>
      </c>
      <c r="U543" t="str">
        <f>IF(IFERROR(SEARCH("-",A543,1),0)&gt;0,IFERROR(VLOOKUP(B543,'CG-&gt; CE'!K:K,1,FALSE),"Attention voir onglet CG-&gt;CE"),"")</f>
        <v>383-04</v>
      </c>
      <c r="V543" t="str">
        <f>IF(LEFT(U543,1)="A",'Messages d''erreur'!B$4,"")</f>
        <v/>
      </c>
      <c r="W543">
        <f>IF(IFERROR(VALUE(F543),0)&gt;0,IF(IFERROR(SEARCH("-",A543,1),0)&gt;0,IFERROR(VLOOKUP(F543,'Liste CG'!A:A,1,FALSE),"Attention erreur pas de CG")),"")</f>
        <v>73815</v>
      </c>
      <c r="X543" t="str">
        <f>IF(LEFT(W543,1)="A",'Messages d''erreur'!B$5,"")</f>
        <v/>
      </c>
      <c r="Y543">
        <f>VLOOKUP(A543,'CEcpas-&gt;NvCode'!A:C,3,FALSE)</f>
        <v>0</v>
      </c>
      <c r="Z543" t="str">
        <f>IF(IFERROR(SEARCH("-",A543,1),0) &gt; 0, IFERROR(VLOOKUP(A543,'mapping Commune'!A:I,9,FALSE),"ATTENTION mapping Inexistant"),"")</f>
        <v>ATTENTION mapping Inexistant</v>
      </c>
      <c r="AA543" s="10" t="str">
        <f>IF(LEFT(Z543,2)="At",'Messages d''erreur'!B$6,"")</f>
        <v xml:space="preserve">Attention CE pas dans Mapping </v>
      </c>
    </row>
    <row r="544" spans="1:27" ht="21" customHeight="1" x14ac:dyDescent="0.35">
      <c r="A544" s="138"/>
      <c r="B544" s="301" t="str">
        <f t="shared" si="10"/>
        <v/>
      </c>
      <c r="C544" s="25"/>
      <c r="D544" s="109" t="s">
        <v>5089</v>
      </c>
      <c r="G544" s="276"/>
      <c r="H544" s="34" t="str">
        <f>IF(IFERROR(SEARCH("-",A544,1),0) &gt; 0, IFERROR(VLOOKUP(F544,'Liste CG'!A:A,1,FALSE),"ATTENTION CG Inexistant"),"")</f>
        <v/>
      </c>
      <c r="U544" t="str">
        <f>IF(IFERROR(SEARCH("-",A544,1),0)&gt;0,IFERROR(VLOOKUP(B544,'CG-&gt; CE'!K:K,1,FALSE),"Attention voir onglet CG-&gt;CE"),"")</f>
        <v/>
      </c>
      <c r="V544" t="str">
        <f>IF(LEFT(U544,1)="A",'Messages d''erreur'!B$4,"")</f>
        <v/>
      </c>
      <c r="W544" t="str">
        <f>IF(IFERROR(VALUE(F544),0)&gt;0,IF(IFERROR(SEARCH("-",A544,1),0)&gt;0,IFERROR(VLOOKUP(F544,'Liste CG'!A:A,1,FALSE),"Attention erreur pas de CG")),"")</f>
        <v/>
      </c>
      <c r="X544" t="str">
        <f>IF(LEFT(W544,1)="A",'Messages d''erreur'!B$5,"")</f>
        <v/>
      </c>
      <c r="Y544" t="e">
        <f>VLOOKUP(A544,'CEcpas-&gt;NvCode'!A:C,3,FALSE)</f>
        <v>#N/A</v>
      </c>
      <c r="Z544" t="str">
        <f>IF(IFERROR(SEARCH("-",A544,1),0) &gt; 0, IFERROR(VLOOKUP(A544,'mapping Commune'!A:I,9,FALSE),"ATTENTION mapping Inexistant"),"")</f>
        <v/>
      </c>
      <c r="AA544" s="10" t="str">
        <f>IF(LEFT(Z544,2)="At",'Messages d''erreur'!B$6,"")</f>
        <v/>
      </c>
    </row>
    <row r="545" spans="1:27" ht="21" customHeight="1" x14ac:dyDescent="0.35">
      <c r="A545" s="139">
        <v>384</v>
      </c>
      <c r="B545" s="301" t="str">
        <f t="shared" si="10"/>
        <v>384384</v>
      </c>
      <c r="C545" s="26" t="s">
        <v>609</v>
      </c>
      <c r="D545" s="109" t="s">
        <v>5089</v>
      </c>
      <c r="G545" s="276"/>
      <c r="H545" s="34" t="str">
        <f>IF(IFERROR(SEARCH("-",A545,1),0) &gt; 0, IFERROR(VLOOKUP(F545,'Liste CG'!A:A,1,FALSE),"ATTENTION CG Inexistant"),"")</f>
        <v/>
      </c>
      <c r="U545" t="str">
        <f>IF(IFERROR(SEARCH("-",A545,1),0)&gt;0,IFERROR(VLOOKUP(B545,'CG-&gt; CE'!K:K,1,FALSE),"Attention voir onglet CG-&gt;CE"),"")</f>
        <v/>
      </c>
      <c r="V545" t="str">
        <f>IF(LEFT(U545,1)="A",'Messages d''erreur'!B$4,"")</f>
        <v/>
      </c>
      <c r="W545" t="str">
        <f>IF(IFERROR(VALUE(F545),0)&gt;0,IF(IFERROR(SEARCH("-",A545,1),0)&gt;0,IFERROR(VLOOKUP(F545,'Liste CG'!A:A,1,FALSE),"Attention erreur pas de CG")),"")</f>
        <v/>
      </c>
      <c r="X545" t="str">
        <f>IF(LEFT(W545,1)="A",'Messages d''erreur'!B$5,"")</f>
        <v/>
      </c>
      <c r="Y545" t="e">
        <f>VLOOKUP(A545,'CEcpas-&gt;NvCode'!A:C,3,FALSE)</f>
        <v>#N/A</v>
      </c>
      <c r="Z545" t="str">
        <f>IF(IFERROR(SEARCH("-",A545,1),0) &gt; 0, IFERROR(VLOOKUP(A545,'mapping Commune'!A:I,9,FALSE),"ATTENTION mapping Inexistant"),"")</f>
        <v/>
      </c>
      <c r="AA545" s="10" t="str">
        <f>IF(LEFT(Z545,2)="At",'Messages d''erreur'!B$6,"")</f>
        <v/>
      </c>
    </row>
    <row r="546" spans="1:27" ht="21" customHeight="1" x14ac:dyDescent="0.35">
      <c r="A546" s="138"/>
      <c r="B546" s="301" t="str">
        <f t="shared" si="10"/>
        <v/>
      </c>
      <c r="C546" s="25"/>
      <c r="D546" s="109" t="s">
        <v>5089</v>
      </c>
      <c r="G546" s="276"/>
      <c r="H546" s="34" t="str">
        <f>IF(IFERROR(SEARCH("-",A546,1),0) &gt; 0, IFERROR(VLOOKUP(F546,'Liste CG'!A:A,1,FALSE),"ATTENTION CG Inexistant"),"")</f>
        <v/>
      </c>
      <c r="U546" t="str">
        <f>IF(IFERROR(SEARCH("-",A546,1),0)&gt;0,IFERROR(VLOOKUP(B546,'CG-&gt; CE'!K:K,1,FALSE),"Attention voir onglet CG-&gt;CE"),"")</f>
        <v/>
      </c>
      <c r="V546" t="str">
        <f>IF(LEFT(U546,1)="A",'Messages d''erreur'!B$4,"")</f>
        <v/>
      </c>
      <c r="W546" t="str">
        <f>IF(IFERROR(VALUE(F546),0)&gt;0,IF(IFERROR(SEARCH("-",A546,1),0)&gt;0,IFERROR(VLOOKUP(F546,'Liste CG'!A:A,1,FALSE),"Attention erreur pas de CG")),"")</f>
        <v/>
      </c>
      <c r="X546" t="str">
        <f>IF(LEFT(W546,1)="A",'Messages d''erreur'!B$5,"")</f>
        <v/>
      </c>
      <c r="Y546" t="e">
        <f>VLOOKUP(A546,'CEcpas-&gt;NvCode'!A:C,3,FALSE)</f>
        <v>#N/A</v>
      </c>
      <c r="Z546" t="str">
        <f>IF(IFERROR(SEARCH("-",A546,1),0) &gt; 0, IFERROR(VLOOKUP(A546,'mapping Commune'!A:I,9,FALSE),"ATTENTION mapping Inexistant"),"")</f>
        <v/>
      </c>
      <c r="AA546" s="10" t="str">
        <f>IF(LEFT(Z546,2)="At",'Messages d''erreur'!B$6,"")</f>
        <v/>
      </c>
    </row>
    <row r="547" spans="1:27" ht="21" customHeight="1" x14ac:dyDescent="0.35">
      <c r="A547" s="31" t="s">
        <v>52</v>
      </c>
      <c r="B547" s="301" t="str">
        <f t="shared" si="10"/>
        <v>Codode</v>
      </c>
      <c r="C547" s="27" t="s">
        <v>53</v>
      </c>
      <c r="D547" s="32" t="s">
        <v>54</v>
      </c>
      <c r="E547" s="32" t="s">
        <v>55</v>
      </c>
      <c r="F547" s="280" t="s">
        <v>56</v>
      </c>
      <c r="G547" s="278" t="s">
        <v>57</v>
      </c>
      <c r="H547" s="34" t="str">
        <f>IF(IFERROR(SEARCH("-",A547,1),0) &gt; 0, IFERROR(VLOOKUP(F547,'Liste CG'!A:A,1,FALSE),"ATTENTION CG Inexistant"),"")</f>
        <v/>
      </c>
      <c r="U547" t="str">
        <f>IF(IFERROR(SEARCH("-",A547,1),0)&gt;0,IFERROR(VLOOKUP(B547,'CG-&gt; CE'!K:K,1,FALSE),"Attention voir onglet CG-&gt;CE"),"")</f>
        <v/>
      </c>
      <c r="V547" t="str">
        <f>IF(LEFT(U547,1)="A",'Messages d''erreur'!B$4,"")</f>
        <v/>
      </c>
      <c r="W547" t="str">
        <f>IF(IFERROR(VALUE(F547),0)&gt;0,IF(IFERROR(SEARCH("-",A547,1),0)&gt;0,IFERROR(VLOOKUP(F547,'Liste CG'!A:A,1,FALSE),"Attention erreur pas de CG")),"")</f>
        <v/>
      </c>
      <c r="X547" t="str">
        <f>IF(LEFT(W547,1)="A",'Messages d''erreur'!B$5,"")</f>
        <v/>
      </c>
      <c r="Y547" t="e">
        <f>VLOOKUP(A547,'CEcpas-&gt;NvCode'!A:C,3,FALSE)</f>
        <v>#N/A</v>
      </c>
      <c r="Z547" t="str">
        <f>IF(IFERROR(SEARCH("-",A547,1),0) &gt; 0, IFERROR(VLOOKUP(A547,'mapping Commune'!A:I,9,FALSE),"ATTENTION mapping Inexistant"),"")</f>
        <v/>
      </c>
      <c r="AA547" s="10" t="str">
        <f>IF(LEFT(Z547,2)="At",'Messages d''erreur'!B$6,"")</f>
        <v/>
      </c>
    </row>
    <row r="548" spans="1:27" ht="21" customHeight="1" x14ac:dyDescent="0.35">
      <c r="A548" s="33" t="s">
        <v>610</v>
      </c>
      <c r="B548" s="301" t="str">
        <f t="shared" si="10"/>
        <v>384-01</v>
      </c>
      <c r="C548" s="23" t="s">
        <v>611</v>
      </c>
      <c r="D548" s="34" t="s">
        <v>59</v>
      </c>
      <c r="E548" s="34" t="s">
        <v>60</v>
      </c>
      <c r="F548" s="273">
        <v>73812</v>
      </c>
      <c r="G548" s="276">
        <v>61</v>
      </c>
      <c r="H548" s="34">
        <f>IF(IFERROR(SEARCH("-",A548,1),0) &gt; 0, IFERROR(VLOOKUP(F548,'Liste CG'!A:A,1,FALSE),"ATTENTION CG Inexistant"),"")</f>
        <v>73812</v>
      </c>
      <c r="U548" t="str">
        <f>IF(IFERROR(SEARCH("-",A548,1),0)&gt;0,IFERROR(VLOOKUP(B548,'CG-&gt; CE'!K:K,1,FALSE),"Attention voir onglet CG-&gt;CE"),"")</f>
        <v>384-01</v>
      </c>
      <c r="V548" t="str">
        <f>IF(LEFT(U548,1)="A",'Messages d''erreur'!B$4,"")</f>
        <v/>
      </c>
      <c r="W548">
        <f>IF(IFERROR(VALUE(F548),0)&gt;0,IF(IFERROR(SEARCH("-",A548,1),0)&gt;0,IFERROR(VLOOKUP(F548,'Liste CG'!A:A,1,FALSE),"Attention erreur pas de CG")),"")</f>
        <v>73812</v>
      </c>
      <c r="X548" t="str">
        <f>IF(LEFT(W548,1)="A",'Messages d''erreur'!B$5,"")</f>
        <v/>
      </c>
      <c r="Y548">
        <f>VLOOKUP(A548,'CEcpas-&gt;NvCode'!A:C,3,FALSE)</f>
        <v>0</v>
      </c>
      <c r="Z548" t="str">
        <f>IF(IFERROR(SEARCH("-",A548,1),0) &gt; 0, IFERROR(VLOOKUP(A548,'mapping Commune'!A:I,9,FALSE),"ATTENTION mapping Inexistant"),"")</f>
        <v>ATTENTION mapping Inexistant</v>
      </c>
      <c r="AA548" s="10" t="str">
        <f>IF(LEFT(Z548,2)="At",'Messages d''erreur'!B$6,"")</f>
        <v xml:space="preserve">Attention CE pas dans Mapping </v>
      </c>
    </row>
    <row r="549" spans="1:27" ht="21" customHeight="1" x14ac:dyDescent="0.35">
      <c r="A549" s="136" t="s">
        <v>612</v>
      </c>
      <c r="B549" s="301" t="str">
        <f t="shared" si="10"/>
        <v>384-40</v>
      </c>
      <c r="C549" s="24" t="s">
        <v>613</v>
      </c>
      <c r="D549" s="110" t="s">
        <v>59</v>
      </c>
      <c r="E549" s="110" t="s">
        <v>60</v>
      </c>
      <c r="F549" s="309">
        <v>73814</v>
      </c>
      <c r="G549" s="279">
        <v>61</v>
      </c>
      <c r="H549" s="34">
        <f>IF(IFERROR(SEARCH("-",A549,1),0) &gt; 0, IFERROR(VLOOKUP(F549,'Liste CG'!A:A,1,FALSE),"ATTENTION CG Inexistant"),"")</f>
        <v>73814</v>
      </c>
      <c r="U549" t="str">
        <f>IF(IFERROR(SEARCH("-",A549,1),0)&gt;0,IFERROR(VLOOKUP(B549,'CG-&gt; CE'!K:K,1,FALSE),"Attention voir onglet CG-&gt;CE"),"")</f>
        <v>384-40</v>
      </c>
      <c r="V549" t="str">
        <f>IF(LEFT(U549,1)="A",'Messages d''erreur'!B$4,"")</f>
        <v/>
      </c>
      <c r="W549">
        <f>IF(IFERROR(VALUE(F549),0)&gt;0,IF(IFERROR(SEARCH("-",A549,1),0)&gt;0,IFERROR(VLOOKUP(F549,'Liste CG'!A:A,1,FALSE),"Attention erreur pas de CG")),"")</f>
        <v>73814</v>
      </c>
      <c r="X549" t="str">
        <f>IF(LEFT(W549,1)="A",'Messages d''erreur'!B$5,"")</f>
        <v/>
      </c>
      <c r="Y549">
        <f>VLOOKUP(A549,'CEcpas-&gt;NvCode'!A:C,3,FALSE)</f>
        <v>0</v>
      </c>
      <c r="Z549" t="str">
        <f>IF(IFERROR(SEARCH("-",A549,1),0) &gt; 0, IFERROR(VLOOKUP(A549,'mapping Commune'!A:I,9,FALSE),"ATTENTION mapping Inexistant"),"")</f>
        <v>ATTENTION mapping Inexistant</v>
      </c>
      <c r="AA549" s="10" t="str">
        <f>IF(LEFT(Z549,2)="At",'Messages d''erreur'!B$6,"")</f>
        <v xml:space="preserve">Attention CE pas dans Mapping </v>
      </c>
    </row>
    <row r="550" spans="1:27" ht="21" customHeight="1" x14ac:dyDescent="0.35">
      <c r="A550" s="133"/>
      <c r="B550" s="301" t="str">
        <f t="shared" si="10"/>
        <v/>
      </c>
      <c r="D550" s="109" t="s">
        <v>5089</v>
      </c>
      <c r="G550" s="276"/>
      <c r="H550" s="34" t="str">
        <f>IF(IFERROR(SEARCH("-",A550,1),0) &gt; 0, IFERROR(VLOOKUP(F550,'Liste CG'!A:A,1,FALSE),"ATTENTION CG Inexistant"),"")</f>
        <v/>
      </c>
      <c r="U550" t="str">
        <f>IF(IFERROR(SEARCH("-",A550,1),0)&gt;0,IFERROR(VLOOKUP(B550,'CG-&gt; CE'!K:K,1,FALSE),"Attention voir onglet CG-&gt;CE"),"")</f>
        <v/>
      </c>
      <c r="V550" t="str">
        <f>IF(LEFT(U550,1)="A",'Messages d''erreur'!B$4,"")</f>
        <v/>
      </c>
      <c r="W550" t="str">
        <f>IF(IFERROR(VALUE(F550),0)&gt;0,IF(IFERROR(SEARCH("-",A550,1),0)&gt;0,IFERROR(VLOOKUP(F550,'Liste CG'!A:A,1,FALSE),"Attention erreur pas de CG")),"")</f>
        <v/>
      </c>
      <c r="X550" t="str">
        <f>IF(LEFT(W550,1)="A",'Messages d''erreur'!B$5,"")</f>
        <v/>
      </c>
      <c r="Y550" t="e">
        <f>VLOOKUP(A550,'CEcpas-&gt;NvCode'!A:C,3,FALSE)</f>
        <v>#N/A</v>
      </c>
      <c r="Z550" t="str">
        <f>IF(IFERROR(SEARCH("-",A550,1),0) &gt; 0, IFERROR(VLOOKUP(A550,'mapping Commune'!A:I,9,FALSE),"ATTENTION mapping Inexistant"),"")</f>
        <v/>
      </c>
      <c r="AA550" s="10" t="str">
        <f>IF(LEFT(Z550,2)="At",'Messages d''erreur'!B$6,"")</f>
        <v/>
      </c>
    </row>
    <row r="551" spans="1:27" ht="21" customHeight="1" x14ac:dyDescent="0.35">
      <c r="A551" s="137">
        <v>39</v>
      </c>
      <c r="B551" s="301" t="str">
        <f t="shared" si="10"/>
        <v>3939</v>
      </c>
      <c r="C551" s="25" t="s">
        <v>614</v>
      </c>
      <c r="D551" s="109" t="s">
        <v>5089</v>
      </c>
      <c r="G551" s="276"/>
      <c r="H551" s="34" t="str">
        <f>IF(IFERROR(SEARCH("-",A551,1),0) &gt; 0, IFERROR(VLOOKUP(F551,'Liste CG'!A:A,1,FALSE),"ATTENTION CG Inexistant"),"")</f>
        <v/>
      </c>
      <c r="U551" t="str">
        <f>IF(IFERROR(SEARCH("-",A551,1),0)&gt;0,IFERROR(VLOOKUP(B551,'CG-&gt; CE'!K:K,1,FALSE),"Attention voir onglet CG-&gt;CE"),"")</f>
        <v/>
      </c>
      <c r="V551" t="str">
        <f>IF(LEFT(U551,1)="A",'Messages d''erreur'!B$4,"")</f>
        <v/>
      </c>
      <c r="W551" t="str">
        <f>IF(IFERROR(VALUE(F551),0)&gt;0,IF(IFERROR(SEARCH("-",A551,1),0)&gt;0,IFERROR(VLOOKUP(F551,'Liste CG'!A:A,1,FALSE),"Attention erreur pas de CG")),"")</f>
        <v/>
      </c>
      <c r="X551" t="str">
        <f>IF(LEFT(W551,1)="A",'Messages d''erreur'!B$5,"")</f>
        <v/>
      </c>
      <c r="Y551" t="e">
        <f>VLOOKUP(A551,'CEcpas-&gt;NvCode'!A:C,3,FALSE)</f>
        <v>#N/A</v>
      </c>
      <c r="Z551" t="str">
        <f>IF(IFERROR(SEARCH("-",A551,1),0) &gt; 0, IFERROR(VLOOKUP(A551,'mapping Commune'!A:I,9,FALSE),"ATTENTION mapping Inexistant"),"")</f>
        <v/>
      </c>
      <c r="AA551" s="10" t="str">
        <f>IF(LEFT(Z551,2)="At",'Messages d''erreur'!B$6,"")</f>
        <v/>
      </c>
    </row>
    <row r="552" spans="1:27" ht="21" customHeight="1" x14ac:dyDescent="0.35">
      <c r="A552" s="138"/>
      <c r="B552" s="301" t="str">
        <f t="shared" si="10"/>
        <v/>
      </c>
      <c r="C552" s="25"/>
      <c r="D552" s="109" t="s">
        <v>5089</v>
      </c>
      <c r="G552" s="276"/>
      <c r="H552" s="34" t="str">
        <f>IF(IFERROR(SEARCH("-",A552,1),0) &gt; 0, IFERROR(VLOOKUP(F552,'Liste CG'!A:A,1,FALSE),"ATTENTION CG Inexistant"),"")</f>
        <v/>
      </c>
      <c r="U552" t="str">
        <f>IF(IFERROR(SEARCH("-",A552,1),0)&gt;0,IFERROR(VLOOKUP(B552,'CG-&gt; CE'!K:K,1,FALSE),"Attention voir onglet CG-&gt;CE"),"")</f>
        <v/>
      </c>
      <c r="V552" t="str">
        <f>IF(LEFT(U552,1)="A",'Messages d''erreur'!B$4,"")</f>
        <v/>
      </c>
      <c r="W552" t="str">
        <f>IF(IFERROR(VALUE(F552),0)&gt;0,IF(IFERROR(SEARCH("-",A552,1),0)&gt;0,IFERROR(VLOOKUP(F552,'Liste CG'!A:A,1,FALSE),"Attention erreur pas de CG")),"")</f>
        <v/>
      </c>
      <c r="X552" t="str">
        <f>IF(LEFT(W552,1)="A",'Messages d''erreur'!B$5,"")</f>
        <v/>
      </c>
      <c r="Y552" t="e">
        <f>VLOOKUP(A552,'CEcpas-&gt;NvCode'!A:C,3,FALSE)</f>
        <v>#N/A</v>
      </c>
      <c r="Z552" t="str">
        <f>IF(IFERROR(SEARCH("-",A552,1),0) &gt; 0, IFERROR(VLOOKUP(A552,'mapping Commune'!A:I,9,FALSE),"ATTENTION mapping Inexistant"),"")</f>
        <v/>
      </c>
      <c r="AA552" s="10" t="str">
        <f>IF(LEFT(Z552,2)="At",'Messages d''erreur'!B$6,"")</f>
        <v/>
      </c>
    </row>
    <row r="553" spans="1:27" ht="21" customHeight="1" x14ac:dyDescent="0.35">
      <c r="A553" s="31" t="s">
        <v>52</v>
      </c>
      <c r="B553" s="301" t="str">
        <f t="shared" si="10"/>
        <v>Codode</v>
      </c>
      <c r="C553" s="27" t="s">
        <v>53</v>
      </c>
      <c r="D553" s="32" t="s">
        <v>54</v>
      </c>
      <c r="E553" s="32" t="s">
        <v>55</v>
      </c>
      <c r="F553" s="280" t="s">
        <v>56</v>
      </c>
      <c r="G553" s="278" t="s">
        <v>57</v>
      </c>
      <c r="H553" s="34" t="str">
        <f>IF(IFERROR(SEARCH("-",A553,1),0) &gt; 0, IFERROR(VLOOKUP(F553,'Liste CG'!A:A,1,FALSE),"ATTENTION CG Inexistant"),"")</f>
        <v/>
      </c>
      <c r="U553" t="str">
        <f>IF(IFERROR(SEARCH("-",A553,1),0)&gt;0,IFERROR(VLOOKUP(B553,'CG-&gt; CE'!K:K,1,FALSE),"Attention voir onglet CG-&gt;CE"),"")</f>
        <v/>
      </c>
      <c r="V553" t="str">
        <f>IF(LEFT(U553,1)="A",'Messages d''erreur'!B$4,"")</f>
        <v/>
      </c>
      <c r="W553" t="str">
        <f>IF(IFERROR(VALUE(F553),0)&gt;0,IF(IFERROR(SEARCH("-",A553,1),0)&gt;0,IFERROR(VLOOKUP(F553,'Liste CG'!A:A,1,FALSE),"Attention erreur pas de CG")),"")</f>
        <v/>
      </c>
      <c r="X553" t="str">
        <f>IF(LEFT(W553,1)="A",'Messages d''erreur'!B$5,"")</f>
        <v/>
      </c>
      <c r="Y553" t="e">
        <f>VLOOKUP(A553,'CEcpas-&gt;NvCode'!A:C,3,FALSE)</f>
        <v>#N/A</v>
      </c>
      <c r="Z553" t="str">
        <f>IF(IFERROR(SEARCH("-",A553,1),0) &gt; 0, IFERROR(VLOOKUP(A553,'mapping Commune'!A:I,9,FALSE),"ATTENTION mapping Inexistant"),"")</f>
        <v/>
      </c>
      <c r="AA553" s="10" t="str">
        <f>IF(LEFT(Z553,2)="At",'Messages d''erreur'!B$6,"")</f>
        <v/>
      </c>
    </row>
    <row r="554" spans="1:27" ht="21" customHeight="1" x14ac:dyDescent="0.35">
      <c r="A554" s="136" t="s">
        <v>615</v>
      </c>
      <c r="B554" s="301" t="str">
        <f t="shared" si="10"/>
        <v>391-06</v>
      </c>
      <c r="C554" s="24" t="s">
        <v>616</v>
      </c>
      <c r="D554" s="110" t="s">
        <v>59</v>
      </c>
      <c r="E554" s="110" t="s">
        <v>60</v>
      </c>
      <c r="F554" s="309">
        <v>66502</v>
      </c>
      <c r="G554" s="279">
        <v>61</v>
      </c>
      <c r="H554" s="34">
        <f>IF(IFERROR(SEARCH("-",A554,1),0) &gt; 0, IFERROR(VLOOKUP(F554,'Liste CG'!A:A,1,FALSE),"ATTENTION CG Inexistant"),"")</f>
        <v>66502</v>
      </c>
      <c r="U554" t="str">
        <f>IF(IFERROR(SEARCH("-",A554,1),0)&gt;0,IFERROR(VLOOKUP(B554,'CG-&gt; CE'!K:K,1,FALSE),"Attention voir onglet CG-&gt;CE"),"")</f>
        <v>391-06</v>
      </c>
      <c r="V554" t="str">
        <f>IF(LEFT(U554,1)="A",'Messages d''erreur'!B$4,"")</f>
        <v/>
      </c>
      <c r="W554">
        <f>IF(IFERROR(VALUE(F554),0)&gt;0,IF(IFERROR(SEARCH("-",A554,1),0)&gt;0,IFERROR(VLOOKUP(F554,'Liste CG'!A:A,1,FALSE),"Attention erreur pas de CG")),"")</f>
        <v>66502</v>
      </c>
      <c r="X554" t="str">
        <f>IF(LEFT(W554,1)="A",'Messages d''erreur'!B$5,"")</f>
        <v/>
      </c>
      <c r="Y554">
        <f>VLOOKUP(A554,'CEcpas-&gt;NvCode'!A:C,3,FALSE)</f>
        <v>0</v>
      </c>
      <c r="Z554" t="str">
        <f>IF(IFERROR(SEARCH("-",A554,1),0) &gt; 0, IFERROR(VLOOKUP(A554,'mapping Commune'!A:I,9,FALSE),"ATTENTION mapping Inexistant"),"")</f>
        <v>ATTENTION mapping Inexistant</v>
      </c>
      <c r="AA554" s="10" t="str">
        <f>IF(LEFT(Z554,2)="At",'Messages d''erreur'!B$6,"")</f>
        <v xml:space="preserve">Attention CE pas dans Mapping </v>
      </c>
    </row>
    <row r="555" spans="1:27" ht="21" customHeight="1" x14ac:dyDescent="0.35">
      <c r="A555" s="133"/>
      <c r="B555" s="301" t="str">
        <f t="shared" si="10"/>
        <v/>
      </c>
      <c r="D555" s="109" t="s">
        <v>5089</v>
      </c>
      <c r="G555" s="276"/>
      <c r="H555" s="34" t="str">
        <f>IF(IFERROR(SEARCH("-",A555,1),0) &gt; 0, IFERROR(VLOOKUP(F555,'Liste CG'!A:A,1,FALSE),"ATTENTION CG Inexistant"),"")</f>
        <v/>
      </c>
      <c r="U555" t="str">
        <f>IF(IFERROR(SEARCH("-",A555,1),0)&gt;0,IFERROR(VLOOKUP(B555,'CG-&gt; CE'!K:K,1,FALSE),"Attention voir onglet CG-&gt;CE"),"")</f>
        <v/>
      </c>
      <c r="V555" t="str">
        <f>IF(LEFT(U555,1)="A",'Messages d''erreur'!B$4,"")</f>
        <v/>
      </c>
      <c r="W555" t="str">
        <f>IF(IFERROR(VALUE(F555),0)&gt;0,IF(IFERROR(SEARCH("-",A555,1),0)&gt;0,IFERROR(VLOOKUP(F555,'Liste CG'!A:A,1,FALSE),"Attention erreur pas de CG")),"")</f>
        <v/>
      </c>
      <c r="X555" t="str">
        <f>IF(LEFT(W555,1)="A",'Messages d''erreur'!B$5,"")</f>
        <v/>
      </c>
      <c r="Y555" t="e">
        <f>VLOOKUP(A555,'CEcpas-&gt;NvCode'!A:C,3,FALSE)</f>
        <v>#N/A</v>
      </c>
      <c r="Z555" t="str">
        <f>IF(IFERROR(SEARCH("-",A555,1),0) &gt; 0, IFERROR(VLOOKUP(A555,'mapping Commune'!A:I,9,FALSE),"ATTENTION mapping Inexistant"),"")</f>
        <v/>
      </c>
      <c r="AA555" s="10" t="str">
        <f>IF(LEFT(Z555,2)="At",'Messages d''erreur'!B$6,"")</f>
        <v/>
      </c>
    </row>
    <row r="556" spans="1:27" ht="21" customHeight="1" x14ac:dyDescent="0.35">
      <c r="A556" s="134">
        <v>4</v>
      </c>
      <c r="B556" s="301" t="str">
        <f t="shared" si="10"/>
        <v>44</v>
      </c>
      <c r="C556" s="111" t="s">
        <v>617</v>
      </c>
      <c r="D556" s="109" t="s">
        <v>5089</v>
      </c>
      <c r="G556" s="276"/>
      <c r="H556" s="34" t="str">
        <f>IF(IFERROR(SEARCH("-",A556,1),0) &gt; 0, IFERROR(VLOOKUP(F556,'Liste CG'!A:A,1,FALSE),"ATTENTION CG Inexistant"),"")</f>
        <v/>
      </c>
      <c r="U556" t="str">
        <f>IF(IFERROR(SEARCH("-",A556,1),0)&gt;0,IFERROR(VLOOKUP(B556,'CG-&gt; CE'!K:K,1,FALSE),"Attention voir onglet CG-&gt;CE"),"")</f>
        <v/>
      </c>
      <c r="V556" t="str">
        <f>IF(LEFT(U556,1)="A",'Messages d''erreur'!B$4,"")</f>
        <v/>
      </c>
      <c r="W556" t="str">
        <f>IF(IFERROR(VALUE(F556),0)&gt;0,IF(IFERROR(SEARCH("-",A556,1),0)&gt;0,IFERROR(VLOOKUP(F556,'Liste CG'!A:A,1,FALSE),"Attention erreur pas de CG")),"")</f>
        <v/>
      </c>
      <c r="X556" t="str">
        <f>IF(LEFT(W556,1)="A",'Messages d''erreur'!B$5,"")</f>
        <v/>
      </c>
      <c r="Y556" t="e">
        <f>VLOOKUP(A556,'CEcpas-&gt;NvCode'!A:C,3,FALSE)</f>
        <v>#N/A</v>
      </c>
      <c r="Z556" t="str">
        <f>IF(IFERROR(SEARCH("-",A556,1),0) &gt; 0, IFERROR(VLOOKUP(A556,'mapping Commune'!A:I,9,FALSE),"ATTENTION mapping Inexistant"),"")</f>
        <v/>
      </c>
      <c r="AA556" s="10" t="str">
        <f>IF(LEFT(Z556,2)="At",'Messages d''erreur'!B$6,"")</f>
        <v/>
      </c>
    </row>
    <row r="557" spans="1:27" ht="21" customHeight="1" x14ac:dyDescent="0.35">
      <c r="A557" s="133"/>
      <c r="B557" s="301" t="str">
        <f t="shared" si="10"/>
        <v/>
      </c>
      <c r="D557" s="109" t="s">
        <v>5089</v>
      </c>
      <c r="G557" s="276"/>
      <c r="H557" s="34" t="str">
        <f>IF(IFERROR(SEARCH("-",A557,1),0) &gt; 0, IFERROR(VLOOKUP(F557,'Liste CG'!A:A,1,FALSE),"ATTENTION CG Inexistant"),"")</f>
        <v/>
      </c>
      <c r="U557" t="str">
        <f>IF(IFERROR(SEARCH("-",A557,1),0)&gt;0,IFERROR(VLOOKUP(B557,'CG-&gt; CE'!K:K,1,FALSE),"Attention voir onglet CG-&gt;CE"),"")</f>
        <v/>
      </c>
      <c r="V557" t="str">
        <f>IF(LEFT(U557,1)="A",'Messages d''erreur'!B$4,"")</f>
        <v/>
      </c>
      <c r="W557" t="str">
        <f>IF(IFERROR(VALUE(F557),0)&gt;0,IF(IFERROR(SEARCH("-",A557,1),0)&gt;0,IFERROR(VLOOKUP(F557,'Liste CG'!A:A,1,FALSE),"Attention erreur pas de CG")),"")</f>
        <v/>
      </c>
      <c r="X557" t="str">
        <f>IF(LEFT(W557,1)="A",'Messages d''erreur'!B$5,"")</f>
        <v/>
      </c>
      <c r="Y557" t="e">
        <f>VLOOKUP(A557,'CEcpas-&gt;NvCode'!A:C,3,FALSE)</f>
        <v>#N/A</v>
      </c>
      <c r="Z557" t="str">
        <f>IF(IFERROR(SEARCH("-",A557,1),0) &gt; 0, IFERROR(VLOOKUP(A557,'mapping Commune'!A:I,9,FALSE),"ATTENTION mapping Inexistant"),"")</f>
        <v/>
      </c>
      <c r="AA557" s="10" t="str">
        <f>IF(LEFT(Z557,2)="At",'Messages d''erreur'!B$6,"")</f>
        <v/>
      </c>
    </row>
    <row r="558" spans="1:27" ht="21" customHeight="1" x14ac:dyDescent="0.35">
      <c r="A558" s="137">
        <v>41</v>
      </c>
      <c r="B558" s="301" t="str">
        <f t="shared" si="10"/>
        <v>4141</v>
      </c>
      <c r="C558" s="116" t="s">
        <v>618</v>
      </c>
      <c r="D558" s="109" t="s">
        <v>5089</v>
      </c>
      <c r="G558" s="276"/>
      <c r="H558" s="34" t="str">
        <f>IF(IFERROR(SEARCH("-",A558,1),0) &gt; 0, IFERROR(VLOOKUP(F558,'Liste CG'!A:A,1,FALSE),"ATTENTION CG Inexistant"),"")</f>
        <v/>
      </c>
      <c r="U558" t="str">
        <f>IF(IFERROR(SEARCH("-",A558,1),0)&gt;0,IFERROR(VLOOKUP(B558,'CG-&gt; CE'!K:K,1,FALSE),"Attention voir onglet CG-&gt;CE"),"")</f>
        <v/>
      </c>
      <c r="V558" t="str">
        <f>IF(LEFT(U558,1)="A",'Messages d''erreur'!B$4,"")</f>
        <v/>
      </c>
      <c r="W558" t="str">
        <f>IF(IFERROR(VALUE(F558),0)&gt;0,IF(IFERROR(SEARCH("-",A558,1),0)&gt;0,IFERROR(VLOOKUP(F558,'Liste CG'!A:A,1,FALSE),"Attention erreur pas de CG")),"")</f>
        <v/>
      </c>
      <c r="X558" t="str">
        <f>IF(LEFT(W558,1)="A",'Messages d''erreur'!B$5,"")</f>
        <v/>
      </c>
      <c r="Y558" t="e">
        <f>VLOOKUP(A558,'CEcpas-&gt;NvCode'!A:C,3,FALSE)</f>
        <v>#N/A</v>
      </c>
      <c r="Z558" t="str">
        <f>IF(IFERROR(SEARCH("-",A558,1),0) &gt; 0, IFERROR(VLOOKUP(A558,'mapping Commune'!A:I,9,FALSE),"ATTENTION mapping Inexistant"),"")</f>
        <v/>
      </c>
      <c r="AA558" s="10" t="str">
        <f>IF(LEFT(Z558,2)="At",'Messages d''erreur'!B$6,"")</f>
        <v/>
      </c>
    </row>
    <row r="559" spans="1:27" ht="21" customHeight="1" x14ac:dyDescent="0.35">
      <c r="A559" s="138"/>
      <c r="B559" s="301" t="str">
        <f t="shared" si="10"/>
        <v/>
      </c>
      <c r="C559" s="116"/>
      <c r="D559" s="109" t="s">
        <v>5089</v>
      </c>
      <c r="G559" s="276"/>
      <c r="H559" s="34" t="str">
        <f>IF(IFERROR(SEARCH("-",A559,1),0) &gt; 0, IFERROR(VLOOKUP(F559,'Liste CG'!A:A,1,FALSE),"ATTENTION CG Inexistant"),"")</f>
        <v/>
      </c>
      <c r="U559" t="str">
        <f>IF(IFERROR(SEARCH("-",A559,1),0)&gt;0,IFERROR(VLOOKUP(B559,'CG-&gt; CE'!K:K,1,FALSE),"Attention voir onglet CG-&gt;CE"),"")</f>
        <v/>
      </c>
      <c r="V559" t="str">
        <f>IF(LEFT(U559,1)="A",'Messages d''erreur'!B$4,"")</f>
        <v/>
      </c>
      <c r="W559" t="str">
        <f>IF(IFERROR(VALUE(F559),0)&gt;0,IF(IFERROR(SEARCH("-",A559,1),0)&gt;0,IFERROR(VLOOKUP(F559,'Liste CG'!A:A,1,FALSE),"Attention erreur pas de CG")),"")</f>
        <v/>
      </c>
      <c r="X559" t="str">
        <f>IF(LEFT(W559,1)="A",'Messages d''erreur'!B$5,"")</f>
        <v/>
      </c>
      <c r="Y559" t="e">
        <f>VLOOKUP(A559,'CEcpas-&gt;NvCode'!A:C,3,FALSE)</f>
        <v>#N/A</v>
      </c>
      <c r="Z559" t="str">
        <f>IF(IFERROR(SEARCH("-",A559,1),0) &gt; 0, IFERROR(VLOOKUP(A559,'mapping Commune'!A:I,9,FALSE),"ATTENTION mapping Inexistant"),"")</f>
        <v/>
      </c>
      <c r="AA559" s="10" t="str">
        <f>IF(LEFT(Z559,2)="At",'Messages d''erreur'!B$6,"")</f>
        <v/>
      </c>
    </row>
    <row r="560" spans="1:27" ht="21" customHeight="1" x14ac:dyDescent="0.35">
      <c r="A560" s="139">
        <v>413</v>
      </c>
      <c r="B560" s="301" t="str">
        <f t="shared" ref="B560:B623" si="11">IF(LEFT(A560,1)="0",A560,IF(LEN(A560)=6,A560,LEFT(A560,3)&amp;RIGHT(A560,3)))</f>
        <v>413413</v>
      </c>
      <c r="C560" s="117" t="s">
        <v>619</v>
      </c>
      <c r="D560" s="109" t="s">
        <v>5089</v>
      </c>
      <c r="G560" s="276"/>
      <c r="H560" s="34" t="str">
        <f>IF(IFERROR(SEARCH("-",A560,1),0) &gt; 0, IFERROR(VLOOKUP(F560,'Liste CG'!A:A,1,FALSE),"ATTENTION CG Inexistant"),"")</f>
        <v/>
      </c>
      <c r="U560" t="str">
        <f>IF(IFERROR(SEARCH("-",A560,1),0)&gt;0,IFERROR(VLOOKUP(B560,'CG-&gt; CE'!K:K,1,FALSE),"Attention voir onglet CG-&gt;CE"),"")</f>
        <v/>
      </c>
      <c r="V560" t="str">
        <f>IF(LEFT(U560,1)="A",'Messages d''erreur'!B$4,"")</f>
        <v/>
      </c>
      <c r="W560" t="str">
        <f>IF(IFERROR(VALUE(F560),0)&gt;0,IF(IFERROR(SEARCH("-",A560,1),0)&gt;0,IFERROR(VLOOKUP(F560,'Liste CG'!A:A,1,FALSE),"Attention erreur pas de CG")),"")</f>
        <v/>
      </c>
      <c r="X560" t="str">
        <f>IF(LEFT(W560,1)="A",'Messages d''erreur'!B$5,"")</f>
        <v/>
      </c>
      <c r="Y560" t="e">
        <f>VLOOKUP(A560,'CEcpas-&gt;NvCode'!A:C,3,FALSE)</f>
        <v>#N/A</v>
      </c>
      <c r="Z560" t="str">
        <f>IF(IFERROR(SEARCH("-",A560,1),0) &gt; 0, IFERROR(VLOOKUP(A560,'mapping Commune'!A:I,9,FALSE),"ATTENTION mapping Inexistant"),"")</f>
        <v/>
      </c>
      <c r="AA560" s="10" t="str">
        <f>IF(LEFT(Z560,2)="At",'Messages d''erreur'!B$6,"")</f>
        <v/>
      </c>
    </row>
    <row r="561" spans="1:27" ht="21" customHeight="1" x14ac:dyDescent="0.35">
      <c r="A561" s="138"/>
      <c r="B561" s="301" t="str">
        <f t="shared" si="11"/>
        <v/>
      </c>
      <c r="C561" s="116"/>
      <c r="D561" s="109" t="s">
        <v>5089</v>
      </c>
      <c r="G561" s="276"/>
      <c r="H561" s="34" t="str">
        <f>IF(IFERROR(SEARCH("-",A561,1),0) &gt; 0, IFERROR(VLOOKUP(F561,'Liste CG'!A:A,1,FALSE),"ATTENTION CG Inexistant"),"")</f>
        <v/>
      </c>
      <c r="U561" t="str">
        <f>IF(IFERROR(SEARCH("-",A561,1),0)&gt;0,IFERROR(VLOOKUP(B561,'CG-&gt; CE'!K:K,1,FALSE),"Attention voir onglet CG-&gt;CE"),"")</f>
        <v/>
      </c>
      <c r="V561" t="str">
        <f>IF(LEFT(U561,1)="A",'Messages d''erreur'!B$4,"")</f>
        <v/>
      </c>
      <c r="W561" t="str">
        <f>IF(IFERROR(VALUE(F561),0)&gt;0,IF(IFERROR(SEARCH("-",A561,1),0)&gt;0,IFERROR(VLOOKUP(F561,'Liste CG'!A:A,1,FALSE),"Attention erreur pas de CG")),"")</f>
        <v/>
      </c>
      <c r="X561" t="str">
        <f>IF(LEFT(W561,1)="A",'Messages d''erreur'!B$5,"")</f>
        <v/>
      </c>
      <c r="Y561" t="e">
        <f>VLOOKUP(A561,'CEcpas-&gt;NvCode'!A:C,3,FALSE)</f>
        <v>#N/A</v>
      </c>
      <c r="Z561" t="str">
        <f>IF(IFERROR(SEARCH("-",A561,1),0) &gt; 0, IFERROR(VLOOKUP(A561,'mapping Commune'!A:I,9,FALSE),"ATTENTION mapping Inexistant"),"")</f>
        <v/>
      </c>
      <c r="AA561" s="10" t="str">
        <f>IF(LEFT(Z561,2)="At",'Messages d''erreur'!B$6,"")</f>
        <v/>
      </c>
    </row>
    <row r="562" spans="1:27" ht="21" customHeight="1" x14ac:dyDescent="0.35">
      <c r="A562" s="31" t="s">
        <v>52</v>
      </c>
      <c r="B562" s="301" t="str">
        <f t="shared" si="11"/>
        <v>Codode</v>
      </c>
      <c r="C562" s="118" t="s">
        <v>53</v>
      </c>
      <c r="D562" s="32" t="s">
        <v>54</v>
      </c>
      <c r="E562" s="32" t="s">
        <v>55</v>
      </c>
      <c r="F562" s="280" t="s">
        <v>56</v>
      </c>
      <c r="G562" s="278" t="s">
        <v>57</v>
      </c>
      <c r="H562" s="34" t="str">
        <f>IF(IFERROR(SEARCH("-",A562,1),0) &gt; 0, IFERROR(VLOOKUP(F562,'Liste CG'!A:A,1,FALSE),"ATTENTION CG Inexistant"),"")</f>
        <v/>
      </c>
      <c r="U562" t="str">
        <f>IF(IFERROR(SEARCH("-",A562,1),0)&gt;0,IFERROR(VLOOKUP(B562,'CG-&gt; CE'!K:K,1,FALSE),"Attention voir onglet CG-&gt;CE"),"")</f>
        <v/>
      </c>
      <c r="V562" t="str">
        <f>IF(LEFT(U562,1)="A",'Messages d''erreur'!B$4,"")</f>
        <v/>
      </c>
      <c r="W562" t="str">
        <f>IF(IFERROR(VALUE(F562),0)&gt;0,IF(IFERROR(SEARCH("-",A562,1),0)&gt;0,IFERROR(VLOOKUP(F562,'Liste CG'!A:A,1,FALSE),"Attention erreur pas de CG")),"")</f>
        <v/>
      </c>
      <c r="X562" t="str">
        <f>IF(LEFT(W562,1)="A",'Messages d''erreur'!B$5,"")</f>
        <v/>
      </c>
      <c r="Y562" t="e">
        <f>VLOOKUP(A562,'CEcpas-&gt;NvCode'!A:C,3,FALSE)</f>
        <v>#N/A</v>
      </c>
      <c r="Z562" t="str">
        <f>IF(IFERROR(SEARCH("-",A562,1),0) &gt; 0, IFERROR(VLOOKUP(A562,'mapping Commune'!A:I,9,FALSE),"ATTENTION mapping Inexistant"),"")</f>
        <v/>
      </c>
      <c r="AA562" s="10" t="str">
        <f>IF(LEFT(Z562,2)="At",'Messages d''erreur'!B$6,"")</f>
        <v/>
      </c>
    </row>
    <row r="563" spans="1:27" ht="21" customHeight="1" x14ac:dyDescent="0.35">
      <c r="A563" s="136" t="s">
        <v>620</v>
      </c>
      <c r="B563" s="301" t="str">
        <f t="shared" si="11"/>
        <v>413-01</v>
      </c>
      <c r="C563" s="119" t="s">
        <v>621</v>
      </c>
      <c r="D563" s="110" t="s">
        <v>61</v>
      </c>
      <c r="E563" s="110" t="s">
        <v>60</v>
      </c>
      <c r="F563" s="309">
        <v>63411</v>
      </c>
      <c r="G563" s="279">
        <v>72</v>
      </c>
      <c r="H563" s="34">
        <f>IF(IFERROR(SEARCH("-",A563,1),0) &gt; 0, IFERROR(VLOOKUP(F563,'Liste CG'!A:A,1,FALSE),"ATTENTION CG Inexistant"),"")</f>
        <v>63411</v>
      </c>
      <c r="U563" t="str">
        <f>IF(IFERROR(SEARCH("-",A563,1),0)&gt;0,IFERROR(VLOOKUP(B563,'CG-&gt; CE'!K:K,1,FALSE),"Attention voir onglet CG-&gt;CE"),"")</f>
        <v>413-01</v>
      </c>
      <c r="V563" t="str">
        <f>IF(LEFT(U563,1)="A",'Messages d''erreur'!B$4,"")</f>
        <v/>
      </c>
      <c r="W563">
        <f>IF(IFERROR(VALUE(F563),0)&gt;0,IF(IFERROR(SEARCH("-",A563,1),0)&gt;0,IFERROR(VLOOKUP(F563,'Liste CG'!A:A,1,FALSE),"Attention erreur pas de CG")),"")</f>
        <v>63411</v>
      </c>
      <c r="X563" t="str">
        <f>IF(LEFT(W563,1)="A",'Messages d''erreur'!B$5,"")</f>
        <v/>
      </c>
      <c r="Y563">
        <f>VLOOKUP(A563,'CEcpas-&gt;NvCode'!A:C,3,FALSE)</f>
        <v>0</v>
      </c>
      <c r="Z563" t="str">
        <f>IF(IFERROR(SEARCH("-",A563,1),0) &gt; 0, IFERROR(VLOOKUP(A563,'mapping Commune'!A:I,9,FALSE),"ATTENTION mapping Inexistant"),"")</f>
        <v>413-01</v>
      </c>
      <c r="AA563" s="10" t="str">
        <f>IF(LEFT(Z563,2)="At",'Messages d''erreur'!B$6,"")</f>
        <v/>
      </c>
    </row>
    <row r="564" spans="1:27" ht="21" customHeight="1" x14ac:dyDescent="0.35">
      <c r="A564" s="138"/>
      <c r="B564" s="301" t="str">
        <f t="shared" si="11"/>
        <v/>
      </c>
      <c r="C564" s="116"/>
      <c r="D564" s="109" t="s">
        <v>5089</v>
      </c>
      <c r="G564" s="276"/>
      <c r="H564" s="34" t="str">
        <f>IF(IFERROR(SEARCH("-",A564,1),0) &gt; 0, IFERROR(VLOOKUP(F564,'Liste CG'!A:A,1,FALSE),"ATTENTION CG Inexistant"),"")</f>
        <v/>
      </c>
      <c r="U564" t="str">
        <f>IF(IFERROR(SEARCH("-",A564,1),0)&gt;0,IFERROR(VLOOKUP(B564,'CG-&gt; CE'!K:K,1,FALSE),"Attention voir onglet CG-&gt;CE"),"")</f>
        <v/>
      </c>
      <c r="V564" t="str">
        <f>IF(LEFT(U564,1)="A",'Messages d''erreur'!B$4,"")</f>
        <v/>
      </c>
      <c r="W564" t="str">
        <f>IF(IFERROR(VALUE(F564),0)&gt;0,IF(IFERROR(SEARCH("-",A564,1),0)&gt;0,IFERROR(VLOOKUP(F564,'Liste CG'!A:A,1,FALSE),"Attention erreur pas de CG")),"")</f>
        <v/>
      </c>
      <c r="X564" t="str">
        <f>IF(LEFT(W564,1)="A",'Messages d''erreur'!B$5,"")</f>
        <v/>
      </c>
      <c r="Y564" t="e">
        <f>VLOOKUP(A564,'CEcpas-&gt;NvCode'!A:C,3,FALSE)</f>
        <v>#N/A</v>
      </c>
      <c r="Z564" t="str">
        <f>IF(IFERROR(SEARCH("-",A564,1),0) &gt; 0, IFERROR(VLOOKUP(A564,'mapping Commune'!A:I,9,FALSE),"ATTENTION mapping Inexistant"),"")</f>
        <v/>
      </c>
      <c r="AA564" s="10" t="str">
        <f>IF(LEFT(Z564,2)="At",'Messages d''erreur'!B$6,"")</f>
        <v/>
      </c>
    </row>
    <row r="565" spans="1:27" ht="21" customHeight="1" x14ac:dyDescent="0.35">
      <c r="A565" s="139">
        <v>415</v>
      </c>
      <c r="B565" s="301" t="str">
        <f t="shared" si="11"/>
        <v>415415</v>
      </c>
      <c r="C565" s="117" t="s">
        <v>622</v>
      </c>
      <c r="D565" s="109" t="s">
        <v>5089</v>
      </c>
      <c r="G565" s="276"/>
      <c r="H565" s="34" t="str">
        <f>IF(IFERROR(SEARCH("-",A565,1),0) &gt; 0, IFERROR(VLOOKUP(F565,'Liste CG'!A:A,1,FALSE),"ATTENTION CG Inexistant"),"")</f>
        <v/>
      </c>
      <c r="U565" t="str">
        <f>IF(IFERROR(SEARCH("-",A565,1),0)&gt;0,IFERROR(VLOOKUP(B565,'CG-&gt; CE'!K:K,1,FALSE),"Attention voir onglet CG-&gt;CE"),"")</f>
        <v/>
      </c>
      <c r="V565" t="str">
        <f>IF(LEFT(U565,1)="A",'Messages d''erreur'!B$4,"")</f>
        <v/>
      </c>
      <c r="W565" t="str">
        <f>IF(IFERROR(VALUE(F565),0)&gt;0,IF(IFERROR(SEARCH("-",A565,1),0)&gt;0,IFERROR(VLOOKUP(F565,'Liste CG'!A:A,1,FALSE),"Attention erreur pas de CG")),"")</f>
        <v/>
      </c>
      <c r="X565" t="str">
        <f>IF(LEFT(W565,1)="A",'Messages d''erreur'!B$5,"")</f>
        <v/>
      </c>
      <c r="Y565" t="e">
        <f>VLOOKUP(A565,'CEcpas-&gt;NvCode'!A:C,3,FALSE)</f>
        <v>#N/A</v>
      </c>
      <c r="Z565" t="str">
        <f>IF(IFERROR(SEARCH("-",A565,1),0) &gt; 0, IFERROR(VLOOKUP(A565,'mapping Commune'!A:I,9,FALSE),"ATTENTION mapping Inexistant"),"")</f>
        <v/>
      </c>
      <c r="AA565" s="10" t="str">
        <f>IF(LEFT(Z565,2)="At",'Messages d''erreur'!B$6,"")</f>
        <v/>
      </c>
    </row>
    <row r="566" spans="1:27" ht="21" customHeight="1" x14ac:dyDescent="0.35">
      <c r="A566" s="138"/>
      <c r="B566" s="301" t="str">
        <f t="shared" si="11"/>
        <v/>
      </c>
      <c r="C566" s="116"/>
      <c r="D566" s="109" t="s">
        <v>5089</v>
      </c>
      <c r="G566" s="276"/>
      <c r="H566" s="34" t="str">
        <f>IF(IFERROR(SEARCH("-",A566,1),0) &gt; 0, IFERROR(VLOOKUP(F566,'Liste CG'!A:A,1,FALSE),"ATTENTION CG Inexistant"),"")</f>
        <v/>
      </c>
      <c r="U566" t="str">
        <f>IF(IFERROR(SEARCH("-",A566,1),0)&gt;0,IFERROR(VLOOKUP(B566,'CG-&gt; CE'!K:K,1,FALSE),"Attention voir onglet CG-&gt;CE"),"")</f>
        <v/>
      </c>
      <c r="V566" t="str">
        <f>IF(LEFT(U566,1)="A",'Messages d''erreur'!B$4,"")</f>
        <v/>
      </c>
      <c r="W566" t="str">
        <f>IF(IFERROR(VALUE(F566),0)&gt;0,IF(IFERROR(SEARCH("-",A566,1),0)&gt;0,IFERROR(VLOOKUP(F566,'Liste CG'!A:A,1,FALSE),"Attention erreur pas de CG")),"")</f>
        <v/>
      </c>
      <c r="X566" t="str">
        <f>IF(LEFT(W566,1)="A",'Messages d''erreur'!B$5,"")</f>
        <v/>
      </c>
      <c r="Y566" t="e">
        <f>VLOOKUP(A566,'CEcpas-&gt;NvCode'!A:C,3,FALSE)</f>
        <v>#N/A</v>
      </c>
      <c r="Z566" t="str">
        <f>IF(IFERROR(SEARCH("-",A566,1),0) &gt; 0, IFERROR(VLOOKUP(A566,'mapping Commune'!A:I,9,FALSE),"ATTENTION mapping Inexistant"),"")</f>
        <v/>
      </c>
      <c r="AA566" s="10" t="str">
        <f>IF(LEFT(Z566,2)="At",'Messages d''erreur'!B$6,"")</f>
        <v/>
      </c>
    </row>
    <row r="567" spans="1:27" ht="21" customHeight="1" x14ac:dyDescent="0.35">
      <c r="A567" s="31" t="s">
        <v>52</v>
      </c>
      <c r="B567" s="301" t="str">
        <f t="shared" si="11"/>
        <v>Codode</v>
      </c>
      <c r="C567" s="118" t="s">
        <v>53</v>
      </c>
      <c r="D567" s="32" t="s">
        <v>54</v>
      </c>
      <c r="E567" s="32" t="s">
        <v>55</v>
      </c>
      <c r="F567" s="280" t="s">
        <v>56</v>
      </c>
      <c r="G567" s="278" t="s">
        <v>57</v>
      </c>
      <c r="H567" s="34" t="str">
        <f>IF(IFERROR(SEARCH("-",A567,1),0) &gt; 0, IFERROR(VLOOKUP(F567,'Liste CG'!A:A,1,FALSE),"ATTENTION CG Inexistant"),"")</f>
        <v/>
      </c>
      <c r="U567" t="str">
        <f>IF(IFERROR(SEARCH("-",A567,1),0)&gt;0,IFERROR(VLOOKUP(B567,'CG-&gt; CE'!K:K,1,FALSE),"Attention voir onglet CG-&gt;CE"),"")</f>
        <v/>
      </c>
      <c r="V567" t="str">
        <f>IF(LEFT(U567,1)="A",'Messages d''erreur'!B$4,"")</f>
        <v/>
      </c>
      <c r="W567" t="str">
        <f>IF(IFERROR(VALUE(F567),0)&gt;0,IF(IFERROR(SEARCH("-",A567,1),0)&gt;0,IFERROR(VLOOKUP(F567,'Liste CG'!A:A,1,FALSE),"Attention erreur pas de CG")),"")</f>
        <v/>
      </c>
      <c r="X567" t="str">
        <f>IF(LEFT(W567,1)="A",'Messages d''erreur'!B$5,"")</f>
        <v/>
      </c>
      <c r="Y567" t="e">
        <f>VLOOKUP(A567,'CEcpas-&gt;NvCode'!A:C,3,FALSE)</f>
        <v>#N/A</v>
      </c>
      <c r="Z567" t="str">
        <f>IF(IFERROR(SEARCH("-",A567,1),0) &gt; 0, IFERROR(VLOOKUP(A567,'mapping Commune'!A:I,9,FALSE),"ATTENTION mapping Inexistant"),"")</f>
        <v/>
      </c>
      <c r="AA567" s="10" t="str">
        <f>IF(LEFT(Z567,2)="At",'Messages d''erreur'!B$6,"")</f>
        <v/>
      </c>
    </row>
    <row r="568" spans="1:27" ht="21" customHeight="1" x14ac:dyDescent="0.35">
      <c r="A568" s="136" t="s">
        <v>623</v>
      </c>
      <c r="B568" s="301" t="str">
        <f t="shared" si="11"/>
        <v>415-01</v>
      </c>
      <c r="C568" s="119" t="s">
        <v>624</v>
      </c>
      <c r="D568" s="110" t="s">
        <v>61</v>
      </c>
      <c r="E568" s="110" t="s">
        <v>60</v>
      </c>
      <c r="F568" s="309">
        <v>63412</v>
      </c>
      <c r="G568" s="279">
        <v>72</v>
      </c>
      <c r="H568" s="34">
        <f>IF(IFERROR(SEARCH("-",A568,1),0) &gt; 0, IFERROR(VLOOKUP(F568,'Liste CG'!A:A,1,FALSE),"ATTENTION CG Inexistant"),"")</f>
        <v>63412</v>
      </c>
      <c r="U568" t="str">
        <f>IF(IFERROR(SEARCH("-",A568,1),0)&gt;0,IFERROR(VLOOKUP(B568,'CG-&gt; CE'!K:K,1,FALSE),"Attention voir onglet CG-&gt;CE"),"")</f>
        <v>415-01</v>
      </c>
      <c r="V568" t="str">
        <f>IF(LEFT(U568,1)="A",'Messages d''erreur'!B$4,"")</f>
        <v/>
      </c>
      <c r="W568">
        <f>IF(IFERROR(VALUE(F568),0)&gt;0,IF(IFERROR(SEARCH("-",A568,1),0)&gt;0,IFERROR(VLOOKUP(F568,'Liste CG'!A:A,1,FALSE),"Attention erreur pas de CG")),"")</f>
        <v>63412</v>
      </c>
      <c r="X568" t="str">
        <f>IF(LEFT(W568,1)="A",'Messages d''erreur'!B$5,"")</f>
        <v/>
      </c>
      <c r="Y568">
        <f>VLOOKUP(A568,'CEcpas-&gt;NvCode'!A:C,3,FALSE)</f>
        <v>0</v>
      </c>
      <c r="Z568" t="str">
        <f>IF(IFERROR(SEARCH("-",A568,1),0) &gt; 0, IFERROR(VLOOKUP(A568,'mapping Commune'!A:I,9,FALSE),"ATTENTION mapping Inexistant"),"")</f>
        <v>415-01</v>
      </c>
      <c r="AA568" s="10" t="str">
        <f>IF(LEFT(Z568,2)="At",'Messages d''erreur'!B$6,"")</f>
        <v/>
      </c>
    </row>
    <row r="569" spans="1:27" ht="21" customHeight="1" x14ac:dyDescent="0.35">
      <c r="A569" s="133"/>
      <c r="B569" s="301" t="str">
        <f t="shared" si="11"/>
        <v/>
      </c>
      <c r="C569" s="120"/>
      <c r="D569" s="109" t="s">
        <v>5089</v>
      </c>
      <c r="G569" s="276"/>
      <c r="H569" s="34" t="str">
        <f>IF(IFERROR(SEARCH("-",A569,1),0) &gt; 0, IFERROR(VLOOKUP(F569,'Liste CG'!A:A,1,FALSE),"ATTENTION CG Inexistant"),"")</f>
        <v/>
      </c>
      <c r="U569" t="str">
        <f>IF(IFERROR(SEARCH("-",A569,1),0)&gt;0,IFERROR(VLOOKUP(B569,'CG-&gt; CE'!K:K,1,FALSE),"Attention voir onglet CG-&gt;CE"),"")</f>
        <v/>
      </c>
      <c r="V569" t="str">
        <f>IF(LEFT(U569,1)="A",'Messages d''erreur'!B$4,"")</f>
        <v/>
      </c>
      <c r="W569" t="str">
        <f>IF(IFERROR(VALUE(F569),0)&gt;0,IF(IFERROR(SEARCH("-",A569,1),0)&gt;0,IFERROR(VLOOKUP(F569,'Liste CG'!A:A,1,FALSE),"Attention erreur pas de CG")),"")</f>
        <v/>
      </c>
      <c r="X569" t="str">
        <f>IF(LEFT(W569,1)="A",'Messages d''erreur'!B$5,"")</f>
        <v/>
      </c>
      <c r="Y569" t="e">
        <f>VLOOKUP(A569,'CEcpas-&gt;NvCode'!A:C,3,FALSE)</f>
        <v>#N/A</v>
      </c>
      <c r="Z569" t="str">
        <f>IF(IFERROR(SEARCH("-",A569,1),0) &gt; 0, IFERROR(VLOOKUP(A569,'mapping Commune'!A:I,9,FALSE),"ATTENTION mapping Inexistant"),"")</f>
        <v/>
      </c>
      <c r="AA569" s="10" t="str">
        <f>IF(LEFT(Z569,2)="At",'Messages d''erreur'!B$6,"")</f>
        <v/>
      </c>
    </row>
    <row r="570" spans="1:27" ht="21" customHeight="1" x14ac:dyDescent="0.35">
      <c r="A570" s="137">
        <v>43</v>
      </c>
      <c r="B570" s="301" t="str">
        <f t="shared" si="11"/>
        <v>4343</v>
      </c>
      <c r="C570" s="116" t="s">
        <v>625</v>
      </c>
      <c r="D570" s="109" t="s">
        <v>5089</v>
      </c>
      <c r="G570" s="276"/>
      <c r="H570" s="34" t="str">
        <f>IF(IFERROR(SEARCH("-",A570,1),0) &gt; 0, IFERROR(VLOOKUP(F570,'Liste CG'!A:A,1,FALSE),"ATTENTION CG Inexistant"),"")</f>
        <v/>
      </c>
      <c r="U570" t="str">
        <f>IF(IFERROR(SEARCH("-",A570,1),0)&gt;0,IFERROR(VLOOKUP(B570,'CG-&gt; CE'!K:K,1,FALSE),"Attention voir onglet CG-&gt;CE"),"")</f>
        <v/>
      </c>
      <c r="V570" t="str">
        <f>IF(LEFT(U570,1)="A",'Messages d''erreur'!B$4,"")</f>
        <v/>
      </c>
      <c r="W570" t="str">
        <f>IF(IFERROR(VALUE(F570),0)&gt;0,IF(IFERROR(SEARCH("-",A570,1),0)&gt;0,IFERROR(VLOOKUP(F570,'Liste CG'!A:A,1,FALSE),"Attention erreur pas de CG")),"")</f>
        <v/>
      </c>
      <c r="X570" t="str">
        <f>IF(LEFT(W570,1)="A",'Messages d''erreur'!B$5,"")</f>
        <v/>
      </c>
      <c r="Y570" t="e">
        <f>VLOOKUP(A570,'CEcpas-&gt;NvCode'!A:C,3,FALSE)</f>
        <v>#N/A</v>
      </c>
      <c r="Z570" t="str">
        <f>IF(IFERROR(SEARCH("-",A570,1),0) &gt; 0, IFERROR(VLOOKUP(A570,'mapping Commune'!A:I,9,FALSE),"ATTENTION mapping Inexistant"),"")</f>
        <v/>
      </c>
      <c r="AA570" s="10" t="str">
        <f>IF(LEFT(Z570,2)="At",'Messages d''erreur'!B$6,"")</f>
        <v/>
      </c>
    </row>
    <row r="571" spans="1:27" ht="21" customHeight="1" x14ac:dyDescent="0.35">
      <c r="A571" s="138"/>
      <c r="B571" s="301" t="str">
        <f t="shared" si="11"/>
        <v/>
      </c>
      <c r="C571" s="116"/>
      <c r="D571" s="109" t="s">
        <v>5089</v>
      </c>
      <c r="G571" s="276"/>
      <c r="H571" s="34" t="str">
        <f>IF(IFERROR(SEARCH("-",A571,1),0) &gt; 0, IFERROR(VLOOKUP(F571,'Liste CG'!A:A,1,FALSE),"ATTENTION CG Inexistant"),"")</f>
        <v/>
      </c>
      <c r="U571" t="str">
        <f>IF(IFERROR(SEARCH("-",A571,1),0)&gt;0,IFERROR(VLOOKUP(B571,'CG-&gt; CE'!K:K,1,FALSE),"Attention voir onglet CG-&gt;CE"),"")</f>
        <v/>
      </c>
      <c r="V571" t="str">
        <f>IF(LEFT(U571,1)="A",'Messages d''erreur'!B$4,"")</f>
        <v/>
      </c>
      <c r="W571" t="str">
        <f>IF(IFERROR(VALUE(F571),0)&gt;0,IF(IFERROR(SEARCH("-",A571,1),0)&gt;0,IFERROR(VLOOKUP(F571,'Liste CG'!A:A,1,FALSE),"Attention erreur pas de CG")),"")</f>
        <v/>
      </c>
      <c r="X571" t="str">
        <f>IF(LEFT(W571,1)="A",'Messages d''erreur'!B$5,"")</f>
        <v/>
      </c>
      <c r="Y571" t="e">
        <f>VLOOKUP(A571,'CEcpas-&gt;NvCode'!A:C,3,FALSE)</f>
        <v>#N/A</v>
      </c>
      <c r="Z571" t="str">
        <f>IF(IFERROR(SEARCH("-",A571,1),0) &gt; 0, IFERROR(VLOOKUP(A571,'mapping Commune'!A:I,9,FALSE),"ATTENTION mapping Inexistant"),"")</f>
        <v/>
      </c>
      <c r="AA571" s="10" t="str">
        <f>IF(LEFT(Z571,2)="At",'Messages d''erreur'!B$6,"")</f>
        <v/>
      </c>
    </row>
    <row r="572" spans="1:27" ht="21" customHeight="1" x14ac:dyDescent="0.35">
      <c r="A572" s="139">
        <v>431</v>
      </c>
      <c r="B572" s="301" t="str">
        <f t="shared" si="11"/>
        <v>431431</v>
      </c>
      <c r="C572" s="117" t="s">
        <v>626</v>
      </c>
      <c r="D572" s="109" t="s">
        <v>5089</v>
      </c>
      <c r="G572" s="276"/>
      <c r="H572" s="34" t="str">
        <f>IF(IFERROR(SEARCH("-",A572,1),0) &gt; 0, IFERROR(VLOOKUP(F572,'Liste CG'!A:A,1,FALSE),"ATTENTION CG Inexistant"),"")</f>
        <v/>
      </c>
      <c r="U572" t="str">
        <f>IF(IFERROR(SEARCH("-",A572,1),0)&gt;0,IFERROR(VLOOKUP(B572,'CG-&gt; CE'!K:K,1,FALSE),"Attention voir onglet CG-&gt;CE"),"")</f>
        <v/>
      </c>
      <c r="V572" t="str">
        <f>IF(LEFT(U572,1)="A",'Messages d''erreur'!B$4,"")</f>
        <v/>
      </c>
      <c r="W572" t="str">
        <f>IF(IFERROR(VALUE(F572),0)&gt;0,IF(IFERROR(SEARCH("-",A572,1),0)&gt;0,IFERROR(VLOOKUP(F572,'Liste CG'!A:A,1,FALSE),"Attention erreur pas de CG")),"")</f>
        <v/>
      </c>
      <c r="X572" t="str">
        <f>IF(LEFT(W572,1)="A",'Messages d''erreur'!B$5,"")</f>
        <v/>
      </c>
      <c r="Y572" t="e">
        <f>VLOOKUP(A572,'CEcpas-&gt;NvCode'!A:C,3,FALSE)</f>
        <v>#N/A</v>
      </c>
      <c r="Z572" t="str">
        <f>IF(IFERROR(SEARCH("-",A572,1),0) &gt; 0, IFERROR(VLOOKUP(A572,'mapping Commune'!A:I,9,FALSE),"ATTENTION mapping Inexistant"),"")</f>
        <v/>
      </c>
      <c r="AA572" s="10" t="str">
        <f>IF(LEFT(Z572,2)="At",'Messages d''erreur'!B$6,"")</f>
        <v/>
      </c>
    </row>
    <row r="573" spans="1:27" ht="21" customHeight="1" x14ac:dyDescent="0.35">
      <c r="A573" s="138"/>
      <c r="B573" s="301" t="str">
        <f t="shared" si="11"/>
        <v/>
      </c>
      <c r="C573" s="116"/>
      <c r="D573" s="109" t="s">
        <v>5089</v>
      </c>
      <c r="G573" s="276"/>
      <c r="H573" s="34" t="str">
        <f>IF(IFERROR(SEARCH("-",A573,1),0) &gt; 0, IFERROR(VLOOKUP(F573,'Liste CG'!A:A,1,FALSE),"ATTENTION CG Inexistant"),"")</f>
        <v/>
      </c>
      <c r="U573" t="str">
        <f>IF(IFERROR(SEARCH("-",A573,1),0)&gt;0,IFERROR(VLOOKUP(B573,'CG-&gt; CE'!K:K,1,FALSE),"Attention voir onglet CG-&gt;CE"),"")</f>
        <v/>
      </c>
      <c r="V573" t="str">
        <f>IF(LEFT(U573,1)="A",'Messages d''erreur'!B$4,"")</f>
        <v/>
      </c>
      <c r="W573" t="str">
        <f>IF(IFERROR(VALUE(F573),0)&gt;0,IF(IFERROR(SEARCH("-",A573,1),0)&gt;0,IFERROR(VLOOKUP(F573,'Liste CG'!A:A,1,FALSE),"Attention erreur pas de CG")),"")</f>
        <v/>
      </c>
      <c r="X573" t="str">
        <f>IF(LEFT(W573,1)="A",'Messages d''erreur'!B$5,"")</f>
        <v/>
      </c>
      <c r="Y573" t="e">
        <f>VLOOKUP(A573,'CEcpas-&gt;NvCode'!A:C,3,FALSE)</f>
        <v>#N/A</v>
      </c>
      <c r="Z573" t="str">
        <f>IF(IFERROR(SEARCH("-",A573,1),0) &gt; 0, IFERROR(VLOOKUP(A573,'mapping Commune'!A:I,9,FALSE),"ATTENTION mapping Inexistant"),"")</f>
        <v/>
      </c>
      <c r="AA573" s="10" t="str">
        <f>IF(LEFT(Z573,2)="At",'Messages d''erreur'!B$6,"")</f>
        <v/>
      </c>
    </row>
    <row r="574" spans="1:27" ht="21" customHeight="1" x14ac:dyDescent="0.35">
      <c r="A574" s="31" t="s">
        <v>52</v>
      </c>
      <c r="B574" s="301" t="str">
        <f t="shared" si="11"/>
        <v>Codode</v>
      </c>
      <c r="C574" s="118" t="s">
        <v>53</v>
      </c>
      <c r="D574" s="32" t="s">
        <v>54</v>
      </c>
      <c r="E574" s="32" t="s">
        <v>55</v>
      </c>
      <c r="F574" s="280" t="s">
        <v>56</v>
      </c>
      <c r="G574" s="278" t="s">
        <v>57</v>
      </c>
      <c r="H574" s="34" t="str">
        <f>IF(IFERROR(SEARCH("-",A574,1),0) &gt; 0, IFERROR(VLOOKUP(F574,'Liste CG'!A:A,1,FALSE),"ATTENTION CG Inexistant"),"")</f>
        <v/>
      </c>
      <c r="U574" t="str">
        <f>IF(IFERROR(SEARCH("-",A574,1),0)&gt;0,IFERROR(VLOOKUP(B574,'CG-&gt; CE'!K:K,1,FALSE),"Attention voir onglet CG-&gt;CE"),"")</f>
        <v/>
      </c>
      <c r="V574" t="str">
        <f>IF(LEFT(U574,1)="A",'Messages d''erreur'!B$4,"")</f>
        <v/>
      </c>
      <c r="W574" t="str">
        <f>IF(IFERROR(VALUE(F574),0)&gt;0,IF(IFERROR(SEARCH("-",A574,1),0)&gt;0,IFERROR(VLOOKUP(F574,'Liste CG'!A:A,1,FALSE),"Attention erreur pas de CG")),"")</f>
        <v/>
      </c>
      <c r="X574" t="str">
        <f>IF(LEFT(W574,1)="A",'Messages d''erreur'!B$5,"")</f>
        <v/>
      </c>
      <c r="Y574" t="e">
        <f>VLOOKUP(A574,'CEcpas-&gt;NvCode'!A:C,3,FALSE)</f>
        <v>#N/A</v>
      </c>
      <c r="Z574" t="str">
        <f>IF(IFERROR(SEARCH("-",A574,1),0) &gt; 0, IFERROR(VLOOKUP(A574,'mapping Commune'!A:I,9,FALSE),"ATTENTION mapping Inexistant"),"")</f>
        <v/>
      </c>
      <c r="AA574" s="10" t="str">
        <f>IF(LEFT(Z574,2)="At",'Messages d''erreur'!B$6,"")</f>
        <v/>
      </c>
    </row>
    <row r="575" spans="1:27" ht="21" customHeight="1" x14ac:dyDescent="0.35">
      <c r="A575" s="136" t="s">
        <v>627</v>
      </c>
      <c r="B575" s="301" t="str">
        <f t="shared" si="11"/>
        <v>431-01</v>
      </c>
      <c r="C575" s="119" t="s">
        <v>628</v>
      </c>
      <c r="D575" s="110" t="s">
        <v>61</v>
      </c>
      <c r="E575" s="110" t="s">
        <v>60</v>
      </c>
      <c r="F575" s="309">
        <v>63611</v>
      </c>
      <c r="G575" s="279">
        <v>72</v>
      </c>
      <c r="H575" s="34">
        <f>IF(IFERROR(SEARCH("-",A575,1),0) &gt; 0, IFERROR(VLOOKUP(F575,'Liste CG'!A:A,1,FALSE),"ATTENTION CG Inexistant"),"")</f>
        <v>63611</v>
      </c>
      <c r="U575" t="str">
        <f>IF(IFERROR(SEARCH("-",A575,1),0)&gt;0,IFERROR(VLOOKUP(B575,'CG-&gt; CE'!K:K,1,FALSE),"Attention voir onglet CG-&gt;CE"),"")</f>
        <v>431-01</v>
      </c>
      <c r="V575" t="str">
        <f>IF(LEFT(U575,1)="A",'Messages d''erreur'!B$4,"")</f>
        <v/>
      </c>
      <c r="W575">
        <f>IF(IFERROR(VALUE(F575),0)&gt;0,IF(IFERROR(SEARCH("-",A575,1),0)&gt;0,IFERROR(VLOOKUP(F575,'Liste CG'!A:A,1,FALSE),"Attention erreur pas de CG")),"")</f>
        <v>63611</v>
      </c>
      <c r="X575" t="str">
        <f>IF(LEFT(W575,1)="A",'Messages d''erreur'!B$5,"")</f>
        <v/>
      </c>
      <c r="Y575">
        <f>VLOOKUP(A575,'CEcpas-&gt;NvCode'!A:C,3,FALSE)</f>
        <v>0</v>
      </c>
      <c r="Z575" t="str">
        <f>IF(IFERROR(SEARCH("-",A575,1),0) &gt; 0, IFERROR(VLOOKUP(A575,'mapping Commune'!A:I,9,FALSE),"ATTENTION mapping Inexistant"),"")</f>
        <v>431-01</v>
      </c>
      <c r="AA575" s="10" t="str">
        <f>IF(LEFT(Z575,2)="At",'Messages d''erreur'!B$6,"")</f>
        <v/>
      </c>
    </row>
    <row r="576" spans="1:27" ht="21" customHeight="1" x14ac:dyDescent="0.35">
      <c r="A576" s="138"/>
      <c r="B576" s="301" t="str">
        <f t="shared" si="11"/>
        <v/>
      </c>
      <c r="C576" s="116"/>
      <c r="D576" s="109" t="s">
        <v>5089</v>
      </c>
      <c r="G576" s="276"/>
      <c r="H576" s="34" t="str">
        <f>IF(IFERROR(SEARCH("-",A576,1),0) &gt; 0, IFERROR(VLOOKUP(F576,'Liste CG'!A:A,1,FALSE),"ATTENTION CG Inexistant"),"")</f>
        <v/>
      </c>
      <c r="U576" t="str">
        <f>IF(IFERROR(SEARCH("-",A576,1),0)&gt;0,IFERROR(VLOOKUP(B576,'CG-&gt; CE'!K:K,1,FALSE),"Attention voir onglet CG-&gt;CE"),"")</f>
        <v/>
      </c>
      <c r="V576" t="str">
        <f>IF(LEFT(U576,1)="A",'Messages d''erreur'!B$4,"")</f>
        <v/>
      </c>
      <c r="W576" t="str">
        <f>IF(IFERROR(VALUE(F576),0)&gt;0,IF(IFERROR(SEARCH("-",A576,1),0)&gt;0,IFERROR(VLOOKUP(F576,'Liste CG'!A:A,1,FALSE),"Attention erreur pas de CG")),"")</f>
        <v/>
      </c>
      <c r="X576" t="str">
        <f>IF(LEFT(W576,1)="A",'Messages d''erreur'!B$5,"")</f>
        <v/>
      </c>
      <c r="Y576" t="e">
        <f>VLOOKUP(A576,'CEcpas-&gt;NvCode'!A:C,3,FALSE)</f>
        <v>#N/A</v>
      </c>
      <c r="Z576" t="str">
        <f>IF(IFERROR(SEARCH("-",A576,1),0) &gt; 0, IFERROR(VLOOKUP(A576,'mapping Commune'!A:I,9,FALSE),"ATTENTION mapping Inexistant"),"")</f>
        <v/>
      </c>
      <c r="AA576" s="10" t="str">
        <f>IF(LEFT(Z576,2)="At",'Messages d''erreur'!B$6,"")</f>
        <v/>
      </c>
    </row>
    <row r="577" spans="1:27" ht="21" customHeight="1" x14ac:dyDescent="0.35">
      <c r="A577" s="139">
        <v>433</v>
      </c>
      <c r="B577" s="301" t="str">
        <f t="shared" si="11"/>
        <v>433433</v>
      </c>
      <c r="C577" s="117" t="s">
        <v>3031</v>
      </c>
      <c r="D577" s="109" t="s">
        <v>5089</v>
      </c>
      <c r="G577" s="276"/>
      <c r="H577" s="34" t="str">
        <f>IF(IFERROR(SEARCH("-",A577,1),0) &gt; 0, IFERROR(VLOOKUP(F577,'Liste CG'!A:A,1,FALSE),"ATTENTION CG Inexistant"),"")</f>
        <v/>
      </c>
      <c r="I577" s="100" t="s">
        <v>349</v>
      </c>
      <c r="U577" t="str">
        <f>IF(IFERROR(SEARCH("-",A577,1),0)&gt;0,IFERROR(VLOOKUP(B577,'CG-&gt; CE'!K:K,1,FALSE),"Attention voir onglet CG-&gt;CE"),"")</f>
        <v/>
      </c>
      <c r="V577" t="str">
        <f>IF(LEFT(U577,1)="A",'Messages d''erreur'!B$4,"")</f>
        <v/>
      </c>
      <c r="W577" t="str">
        <f>IF(IFERROR(VALUE(F577),0)&gt;0,IF(IFERROR(SEARCH("-",A577,1),0)&gt;0,IFERROR(VLOOKUP(F577,'Liste CG'!A:A,1,FALSE),"Attention erreur pas de CG")),"")</f>
        <v/>
      </c>
      <c r="X577" t="str">
        <f>IF(LEFT(W577,1)="A",'Messages d''erreur'!B$5,"")</f>
        <v/>
      </c>
      <c r="Y577" t="e">
        <f>VLOOKUP(A577,'CEcpas-&gt;NvCode'!A:C,3,FALSE)</f>
        <v>#N/A</v>
      </c>
      <c r="Z577" t="str">
        <f>IF(IFERROR(SEARCH("-",A577,1),0) &gt; 0, IFERROR(VLOOKUP(A577,'mapping Commune'!A:I,9,FALSE),"ATTENTION mapping Inexistant"),"")</f>
        <v/>
      </c>
      <c r="AA577" s="10" t="str">
        <f>IF(LEFT(Z577,2)="At",'Messages d''erreur'!B$6,"")</f>
        <v/>
      </c>
    </row>
    <row r="578" spans="1:27" ht="21" customHeight="1" x14ac:dyDescent="0.35">
      <c r="A578" s="138"/>
      <c r="B578" s="301" t="str">
        <f t="shared" si="11"/>
        <v/>
      </c>
      <c r="C578" s="116"/>
      <c r="D578" s="109" t="s">
        <v>5089</v>
      </c>
      <c r="G578" s="276"/>
      <c r="H578" s="34" t="str">
        <f>IF(IFERROR(SEARCH("-",A578,1),0) &gt; 0, IFERROR(VLOOKUP(F578,'Liste CG'!A:A,1,FALSE),"ATTENTION CG Inexistant"),"")</f>
        <v/>
      </c>
      <c r="U578" t="str">
        <f>IF(IFERROR(SEARCH("-",A578,1),0)&gt;0,IFERROR(VLOOKUP(B578,'CG-&gt; CE'!K:K,1,FALSE),"Attention voir onglet CG-&gt;CE"),"")</f>
        <v/>
      </c>
      <c r="V578" t="str">
        <f>IF(LEFT(U578,1)="A",'Messages d''erreur'!B$4,"")</f>
        <v/>
      </c>
      <c r="W578" t="str">
        <f>IF(IFERROR(VALUE(F578),0)&gt;0,IF(IFERROR(SEARCH("-",A578,1),0)&gt;0,IFERROR(VLOOKUP(F578,'Liste CG'!A:A,1,FALSE),"Attention erreur pas de CG")),"")</f>
        <v/>
      </c>
      <c r="X578" t="str">
        <f>IF(LEFT(W578,1)="A",'Messages d''erreur'!B$5,"")</f>
        <v/>
      </c>
      <c r="Y578" t="e">
        <f>VLOOKUP(A578,'CEcpas-&gt;NvCode'!A:C,3,FALSE)</f>
        <v>#N/A</v>
      </c>
      <c r="Z578" t="str">
        <f>IF(IFERROR(SEARCH("-",A578,1),0) &gt; 0, IFERROR(VLOOKUP(A578,'mapping Commune'!A:I,9,FALSE),"ATTENTION mapping Inexistant"),"")</f>
        <v/>
      </c>
      <c r="AA578" s="10" t="str">
        <f>IF(LEFT(Z578,2)="At",'Messages d''erreur'!B$6,"")</f>
        <v/>
      </c>
    </row>
    <row r="579" spans="1:27" ht="21" customHeight="1" x14ac:dyDescent="0.35">
      <c r="A579" s="31" t="s">
        <v>52</v>
      </c>
      <c r="B579" s="301" t="str">
        <f t="shared" si="11"/>
        <v>Codode</v>
      </c>
      <c r="C579" s="118" t="s">
        <v>53</v>
      </c>
      <c r="D579" s="32" t="s">
        <v>54</v>
      </c>
      <c r="E579" s="32" t="s">
        <v>55</v>
      </c>
      <c r="F579" s="280" t="s">
        <v>56</v>
      </c>
      <c r="G579" s="278" t="s">
        <v>57</v>
      </c>
      <c r="H579" s="34" t="str">
        <f>IF(IFERROR(SEARCH("-",A579,1),0) &gt; 0, IFERROR(VLOOKUP(F579,'Liste CG'!A:A,1,FALSE),"ATTENTION CG Inexistant"),"")</f>
        <v/>
      </c>
      <c r="U579" t="str">
        <f>IF(IFERROR(SEARCH("-",A579,1),0)&gt;0,IFERROR(VLOOKUP(B579,'CG-&gt; CE'!K:K,1,FALSE),"Attention voir onglet CG-&gt;CE"),"")</f>
        <v/>
      </c>
      <c r="V579" t="str">
        <f>IF(LEFT(U579,1)="A",'Messages d''erreur'!B$4,"")</f>
        <v/>
      </c>
      <c r="W579" t="str">
        <f>IF(IFERROR(VALUE(F579),0)&gt;0,IF(IFERROR(SEARCH("-",A579,1),0)&gt;0,IFERROR(VLOOKUP(F579,'Liste CG'!A:A,1,FALSE),"Attention erreur pas de CG")),"")</f>
        <v/>
      </c>
      <c r="X579" t="str">
        <f>IF(LEFT(W579,1)="A",'Messages d''erreur'!B$5,"")</f>
        <v/>
      </c>
      <c r="Y579" t="e">
        <f>VLOOKUP(A579,'CEcpas-&gt;NvCode'!A:C,3,FALSE)</f>
        <v>#N/A</v>
      </c>
      <c r="Z579" t="str">
        <f>IF(IFERROR(SEARCH("-",A579,1),0) &gt; 0, IFERROR(VLOOKUP(A579,'mapping Commune'!A:I,9,FALSE),"ATTENTION mapping Inexistant"),"")</f>
        <v/>
      </c>
      <c r="AA579" s="10" t="str">
        <f>IF(LEFT(Z579,2)="At",'Messages d''erreur'!B$6,"")</f>
        <v/>
      </c>
    </row>
    <row r="580" spans="1:27" ht="21" customHeight="1" x14ac:dyDescent="0.35">
      <c r="A580" s="136" t="s">
        <v>629</v>
      </c>
      <c r="B580" s="301" t="str">
        <f t="shared" si="11"/>
        <v>433-01</v>
      </c>
      <c r="C580" s="119" t="s">
        <v>630</v>
      </c>
      <c r="D580" s="110" t="s">
        <v>61</v>
      </c>
      <c r="E580" s="110" t="s">
        <v>60</v>
      </c>
      <c r="F580" s="309">
        <v>63612</v>
      </c>
      <c r="G580" s="279">
        <v>72</v>
      </c>
      <c r="H580" s="34">
        <f>IF(IFERROR(SEARCH("-",A580,1),0) &gt; 0, IFERROR(VLOOKUP(F580,'Liste CG'!A:A,1,FALSE),"ATTENTION CG Inexistant"),"")</f>
        <v>63612</v>
      </c>
      <c r="U580" t="str">
        <f>IF(IFERROR(SEARCH("-",A580,1),0)&gt;0,IFERROR(VLOOKUP(B580,'CG-&gt; CE'!K:K,1,FALSE),"Attention voir onglet CG-&gt;CE"),"")</f>
        <v>433-01</v>
      </c>
      <c r="V580" t="str">
        <f>IF(LEFT(U580,1)="A",'Messages d''erreur'!B$4,"")</f>
        <v/>
      </c>
      <c r="W580">
        <f>IF(IFERROR(VALUE(F580),0)&gt;0,IF(IFERROR(SEARCH("-",A580,1),0)&gt;0,IFERROR(VLOOKUP(F580,'Liste CG'!A:A,1,FALSE),"Attention erreur pas de CG")),"")</f>
        <v>63612</v>
      </c>
      <c r="X580" t="str">
        <f>IF(LEFT(W580,1)="A",'Messages d''erreur'!B$5,"")</f>
        <v/>
      </c>
      <c r="Y580">
        <f>VLOOKUP(A580,'CEcpas-&gt;NvCode'!A:C,3,FALSE)</f>
        <v>0</v>
      </c>
      <c r="Z580" t="str">
        <f>IF(IFERROR(SEARCH("-",A580,1),0) &gt; 0, IFERROR(VLOOKUP(A580,'mapping Commune'!A:I,9,FALSE),"ATTENTION mapping Inexistant"),"")</f>
        <v>433-01</v>
      </c>
      <c r="AA580" s="10" t="str">
        <f>IF(LEFT(Z580,2)="At",'Messages d''erreur'!B$6,"")</f>
        <v/>
      </c>
    </row>
    <row r="581" spans="1:27" ht="21" customHeight="1" x14ac:dyDescent="0.35">
      <c r="A581" s="138" t="s">
        <v>631</v>
      </c>
      <c r="B581" s="301" t="str">
        <f t="shared" si="11"/>
        <v>433-01</v>
      </c>
      <c r="C581" s="116" t="s">
        <v>632</v>
      </c>
      <c r="D581" s="109" t="s">
        <v>5089</v>
      </c>
      <c r="G581" s="276"/>
      <c r="H581" s="34">
        <f>IF(IFERROR(SEARCH("-",A581,1),0) &gt; 0, IFERROR(VLOOKUP(F581,'Liste CG'!A:A,1,FALSE),"ATTENTION CG Inexistant"),"")</f>
        <v>0</v>
      </c>
      <c r="I581" s="100" t="s">
        <v>633</v>
      </c>
      <c r="U581" t="str">
        <f>IF(IFERROR(SEARCH("-",A581,1),0)&gt;0,IFERROR(VLOOKUP(B581,'CG-&gt; CE'!K:K,1,FALSE),"Attention voir onglet CG-&gt;CE"),"")</f>
        <v>433-01</v>
      </c>
      <c r="V581" t="str">
        <f>IF(LEFT(U581,1)="A",'Messages d''erreur'!B$4,"")</f>
        <v/>
      </c>
      <c r="W581" t="str">
        <f>IF(IFERROR(VALUE(F581),0)&gt;0,IF(IFERROR(SEARCH("-",A581,1),0)&gt;0,IFERROR(VLOOKUP(F581,'Liste CG'!A:A,1,FALSE),"Attention erreur pas de CG")),"")</f>
        <v/>
      </c>
      <c r="X581" t="str">
        <f>IF(LEFT(W581,1)="A",'Messages d''erreur'!B$5,"")</f>
        <v/>
      </c>
      <c r="Y581" t="e">
        <f>VLOOKUP(A581,'CEcpas-&gt;NvCode'!A:C,3,FALSE)</f>
        <v>#N/A</v>
      </c>
      <c r="Z581" t="str">
        <f>IF(IFERROR(SEARCH("-",A581,1),0) &gt; 0, IFERROR(VLOOKUP(A581,'mapping Commune'!A:I,9,FALSE),"ATTENTION mapping Inexistant"),"")</f>
        <v>ATTENTION mapping Inexistant</v>
      </c>
      <c r="AA581" s="10" t="str">
        <f>IF(LEFT(Z581,2)="At",'Messages d''erreur'!B$6,"")</f>
        <v xml:space="preserve">Attention CE pas dans Mapping </v>
      </c>
    </row>
    <row r="582" spans="1:27" ht="21" customHeight="1" x14ac:dyDescent="0.35">
      <c r="A582" s="138" t="s">
        <v>634</v>
      </c>
      <c r="B582" s="301" t="str">
        <f t="shared" si="11"/>
        <v>433-01</v>
      </c>
      <c r="C582" s="116" t="s">
        <v>635</v>
      </c>
      <c r="D582" s="109" t="s">
        <v>5089</v>
      </c>
      <c r="G582" s="276"/>
      <c r="H582" s="34">
        <f>IF(IFERROR(SEARCH("-",A582,1),0) &gt; 0, IFERROR(VLOOKUP(F582,'Liste CG'!A:A,1,FALSE),"ATTENTION CG Inexistant"),"")</f>
        <v>0</v>
      </c>
      <c r="I582" s="100" t="s">
        <v>633</v>
      </c>
      <c r="U582" t="str">
        <f>IF(IFERROR(SEARCH("-",A582,1),0)&gt;0,IFERROR(VLOOKUP(B582,'CG-&gt; CE'!K:K,1,FALSE),"Attention voir onglet CG-&gt;CE"),"")</f>
        <v>433-01</v>
      </c>
      <c r="V582" t="str">
        <f>IF(LEFT(U582,1)="A",'Messages d''erreur'!B$4,"")</f>
        <v/>
      </c>
      <c r="W582" t="str">
        <f>IF(IFERROR(VALUE(F582),0)&gt;0,IF(IFERROR(SEARCH("-",A582,1),0)&gt;0,IFERROR(VLOOKUP(F582,'Liste CG'!A:A,1,FALSE),"Attention erreur pas de CG")),"")</f>
        <v/>
      </c>
      <c r="X582" t="str">
        <f>IF(LEFT(W582,1)="A",'Messages d''erreur'!B$5,"")</f>
        <v/>
      </c>
      <c r="Y582" t="e">
        <f>VLOOKUP(A582,'CEcpas-&gt;NvCode'!A:C,3,FALSE)</f>
        <v>#N/A</v>
      </c>
      <c r="Z582" t="str">
        <f>IF(IFERROR(SEARCH("-",A582,1),0) &gt; 0, IFERROR(VLOOKUP(A582,'mapping Commune'!A:I,9,FALSE),"ATTENTION mapping Inexistant"),"")</f>
        <v>ATTENTION mapping Inexistant</v>
      </c>
      <c r="AA582" s="10" t="str">
        <f>IF(LEFT(Z582,2)="At",'Messages d''erreur'!B$6,"")</f>
        <v xml:space="preserve">Attention CE pas dans Mapping </v>
      </c>
    </row>
    <row r="583" spans="1:27" ht="21" customHeight="1" x14ac:dyDescent="0.35">
      <c r="A583" s="139">
        <v>434</v>
      </c>
      <c r="B583" s="301" t="str">
        <f t="shared" si="11"/>
        <v>434434</v>
      </c>
      <c r="C583" s="117" t="s">
        <v>636</v>
      </c>
      <c r="D583" s="109" t="s">
        <v>5089</v>
      </c>
      <c r="G583" s="276"/>
      <c r="H583" s="34" t="str">
        <f>IF(IFERROR(SEARCH("-",A583,1),0) &gt; 0, IFERROR(VLOOKUP(F583,'Liste CG'!A:A,1,FALSE),"ATTENTION CG Inexistant"),"")</f>
        <v/>
      </c>
      <c r="U583" t="str">
        <f>IF(IFERROR(SEARCH("-",A583,1),0)&gt;0,IFERROR(VLOOKUP(B583,'CG-&gt; CE'!K:K,1,FALSE),"Attention voir onglet CG-&gt;CE"),"")</f>
        <v/>
      </c>
      <c r="V583" t="str">
        <f>IF(LEFT(U583,1)="A",'Messages d''erreur'!B$4,"")</f>
        <v/>
      </c>
      <c r="W583" t="str">
        <f>IF(IFERROR(VALUE(F583),0)&gt;0,IF(IFERROR(SEARCH("-",A583,1),0)&gt;0,IFERROR(VLOOKUP(F583,'Liste CG'!A:A,1,FALSE),"Attention erreur pas de CG")),"")</f>
        <v/>
      </c>
      <c r="X583" t="str">
        <f>IF(LEFT(W583,1)="A",'Messages d''erreur'!B$5,"")</f>
        <v/>
      </c>
      <c r="Y583" t="e">
        <f>VLOOKUP(A583,'CEcpas-&gt;NvCode'!A:C,3,FALSE)</f>
        <v>#N/A</v>
      </c>
      <c r="Z583" t="str">
        <f>IF(IFERROR(SEARCH("-",A583,1),0) &gt; 0, IFERROR(VLOOKUP(A583,'mapping Commune'!A:I,9,FALSE),"ATTENTION mapping Inexistant"),"")</f>
        <v/>
      </c>
      <c r="AA583" s="10" t="str">
        <f>IF(LEFT(Z583,2)="At",'Messages d''erreur'!B$6,"")</f>
        <v/>
      </c>
    </row>
    <row r="584" spans="1:27" ht="21" customHeight="1" x14ac:dyDescent="0.35">
      <c r="A584" s="138"/>
      <c r="B584" s="301" t="str">
        <f t="shared" si="11"/>
        <v/>
      </c>
      <c r="C584" s="116"/>
      <c r="D584" s="109" t="s">
        <v>5089</v>
      </c>
      <c r="G584" s="276"/>
      <c r="H584" s="34" t="str">
        <f>IF(IFERROR(SEARCH("-",A584,1),0) &gt; 0, IFERROR(VLOOKUP(F584,'Liste CG'!A:A,1,FALSE),"ATTENTION CG Inexistant"),"")</f>
        <v/>
      </c>
      <c r="U584" t="str">
        <f>IF(IFERROR(SEARCH("-",A584,1),0)&gt;0,IFERROR(VLOOKUP(B584,'CG-&gt; CE'!K:K,1,FALSE),"Attention voir onglet CG-&gt;CE"),"")</f>
        <v/>
      </c>
      <c r="V584" t="str">
        <f>IF(LEFT(U584,1)="A",'Messages d''erreur'!B$4,"")</f>
        <v/>
      </c>
      <c r="W584" t="str">
        <f>IF(IFERROR(VALUE(F584),0)&gt;0,IF(IFERROR(SEARCH("-",A584,1),0)&gt;0,IFERROR(VLOOKUP(F584,'Liste CG'!A:A,1,FALSE),"Attention erreur pas de CG")),"")</f>
        <v/>
      </c>
      <c r="X584" t="str">
        <f>IF(LEFT(W584,1)="A",'Messages d''erreur'!B$5,"")</f>
        <v/>
      </c>
      <c r="Y584" t="e">
        <f>VLOOKUP(A584,'CEcpas-&gt;NvCode'!A:C,3,FALSE)</f>
        <v>#N/A</v>
      </c>
      <c r="Z584" t="str">
        <f>IF(IFERROR(SEARCH("-",A584,1),0) &gt; 0, IFERROR(VLOOKUP(A584,'mapping Commune'!A:I,9,FALSE),"ATTENTION mapping Inexistant"),"")</f>
        <v/>
      </c>
      <c r="AA584" s="10" t="str">
        <f>IF(LEFT(Z584,2)="At",'Messages d''erreur'!B$6,"")</f>
        <v/>
      </c>
    </row>
    <row r="585" spans="1:27" ht="21" customHeight="1" x14ac:dyDescent="0.35">
      <c r="A585" s="31" t="s">
        <v>52</v>
      </c>
      <c r="B585" s="301" t="str">
        <f t="shared" si="11"/>
        <v>Codode</v>
      </c>
      <c r="C585" s="118" t="s">
        <v>53</v>
      </c>
      <c r="D585" s="32" t="s">
        <v>54</v>
      </c>
      <c r="E585" s="32" t="s">
        <v>55</v>
      </c>
      <c r="F585" s="280" t="s">
        <v>56</v>
      </c>
      <c r="G585" s="278" t="s">
        <v>57</v>
      </c>
      <c r="H585" s="34" t="str">
        <f>IF(IFERROR(SEARCH("-",A585,1),0) &gt; 0, IFERROR(VLOOKUP(F585,'Liste CG'!A:A,1,FALSE),"ATTENTION CG Inexistant"),"")</f>
        <v/>
      </c>
      <c r="U585" t="str">
        <f>IF(IFERROR(SEARCH("-",A585,1),0)&gt;0,IFERROR(VLOOKUP(B585,'CG-&gt; CE'!K:K,1,FALSE),"Attention voir onglet CG-&gt;CE"),"")</f>
        <v/>
      </c>
      <c r="V585" t="str">
        <f>IF(LEFT(U585,1)="A",'Messages d''erreur'!B$4,"")</f>
        <v/>
      </c>
      <c r="W585" t="str">
        <f>IF(IFERROR(VALUE(F585),0)&gt;0,IF(IFERROR(SEARCH("-",A585,1),0)&gt;0,IFERROR(VLOOKUP(F585,'Liste CG'!A:A,1,FALSE),"Attention erreur pas de CG")),"")</f>
        <v/>
      </c>
      <c r="X585" t="str">
        <f>IF(LEFT(W585,1)="A",'Messages d''erreur'!B$5,"")</f>
        <v/>
      </c>
      <c r="Y585" t="e">
        <f>VLOOKUP(A585,'CEcpas-&gt;NvCode'!A:C,3,FALSE)</f>
        <v>#N/A</v>
      </c>
      <c r="Z585" t="str">
        <f>IF(IFERROR(SEARCH("-",A585,1),0) &gt; 0, IFERROR(VLOOKUP(A585,'mapping Commune'!A:I,9,FALSE),"ATTENTION mapping Inexistant"),"")</f>
        <v/>
      </c>
      <c r="AA585" s="10" t="str">
        <f>IF(LEFT(Z585,2)="At",'Messages d''erreur'!B$6,"")</f>
        <v/>
      </c>
    </row>
    <row r="586" spans="1:27" ht="21" customHeight="1" x14ac:dyDescent="0.35">
      <c r="A586" s="136" t="s">
        <v>637</v>
      </c>
      <c r="B586" s="301" t="str">
        <f t="shared" si="11"/>
        <v>434-01</v>
      </c>
      <c r="C586" s="119" t="s">
        <v>638</v>
      </c>
      <c r="D586" s="110" t="s">
        <v>61</v>
      </c>
      <c r="E586" s="110" t="s">
        <v>60</v>
      </c>
      <c r="F586" s="309">
        <v>63613</v>
      </c>
      <c r="G586" s="279">
        <v>72</v>
      </c>
      <c r="H586" s="34">
        <f>IF(IFERROR(SEARCH("-",A586,1),0) &gt; 0, IFERROR(VLOOKUP(F586,'Liste CG'!A:A,1,FALSE),"ATTENTION CG Inexistant"),"")</f>
        <v>63613</v>
      </c>
      <c r="U586" t="str">
        <f>IF(IFERROR(SEARCH("-",A586,1),0)&gt;0,IFERROR(VLOOKUP(B586,'CG-&gt; CE'!K:K,1,FALSE),"Attention voir onglet CG-&gt;CE"),"")</f>
        <v>434-01</v>
      </c>
      <c r="V586" t="str">
        <f>IF(LEFT(U586,1)="A",'Messages d''erreur'!B$4,"")</f>
        <v/>
      </c>
      <c r="W586">
        <f>IF(IFERROR(VALUE(F586),0)&gt;0,IF(IFERROR(SEARCH("-",A586,1),0)&gt;0,IFERROR(VLOOKUP(F586,'Liste CG'!A:A,1,FALSE),"Attention erreur pas de CG")),"")</f>
        <v>63613</v>
      </c>
      <c r="X586" t="str">
        <f>IF(LEFT(W586,1)="A",'Messages d''erreur'!B$5,"")</f>
        <v/>
      </c>
      <c r="Y586">
        <f>VLOOKUP(A586,'CEcpas-&gt;NvCode'!A:C,3,FALSE)</f>
        <v>0</v>
      </c>
      <c r="Z586" t="str">
        <f>IF(IFERROR(SEARCH("-",A586,1),0) &gt; 0, IFERROR(VLOOKUP(A586,'mapping Commune'!A:I,9,FALSE),"ATTENTION mapping Inexistant"),"")</f>
        <v>434-01</v>
      </c>
      <c r="AA586" s="10" t="str">
        <f>IF(LEFT(Z586,2)="At",'Messages d''erreur'!B$6,"")</f>
        <v/>
      </c>
    </row>
    <row r="587" spans="1:27" ht="21" customHeight="1" x14ac:dyDescent="0.35">
      <c r="A587" s="138"/>
      <c r="B587" s="301" t="str">
        <f t="shared" si="11"/>
        <v/>
      </c>
      <c r="C587" s="116"/>
      <c r="D587" s="109" t="s">
        <v>5089</v>
      </c>
      <c r="G587" s="276"/>
      <c r="H587" s="34" t="str">
        <f>IF(IFERROR(SEARCH("-",A587,1),0) &gt; 0, IFERROR(VLOOKUP(F587,'Liste CG'!A:A,1,FALSE),"ATTENTION CG Inexistant"),"")</f>
        <v/>
      </c>
      <c r="U587" t="str">
        <f>IF(IFERROR(SEARCH("-",A587,1),0)&gt;0,IFERROR(VLOOKUP(B587,'CG-&gt; CE'!K:K,1,FALSE),"Attention voir onglet CG-&gt;CE"),"")</f>
        <v/>
      </c>
      <c r="V587" t="str">
        <f>IF(LEFT(U587,1)="A",'Messages d''erreur'!B$4,"")</f>
        <v/>
      </c>
      <c r="W587" t="str">
        <f>IF(IFERROR(VALUE(F587),0)&gt;0,IF(IFERROR(SEARCH("-",A587,1),0)&gt;0,IFERROR(VLOOKUP(F587,'Liste CG'!A:A,1,FALSE),"Attention erreur pas de CG")),"")</f>
        <v/>
      </c>
      <c r="X587" t="str">
        <f>IF(LEFT(W587,1)="A",'Messages d''erreur'!B$5,"")</f>
        <v/>
      </c>
      <c r="Y587" t="e">
        <f>VLOOKUP(A587,'CEcpas-&gt;NvCode'!A:C,3,FALSE)</f>
        <v>#N/A</v>
      </c>
      <c r="Z587" t="str">
        <f>IF(IFERROR(SEARCH("-",A587,1),0) &gt; 0, IFERROR(VLOOKUP(A587,'mapping Commune'!A:I,9,FALSE),"ATTENTION mapping Inexistant"),"")</f>
        <v/>
      </c>
      <c r="AA587" s="10" t="str">
        <f>IF(LEFT(Z587,2)="At",'Messages d''erreur'!B$6,"")</f>
        <v/>
      </c>
    </row>
    <row r="588" spans="1:27" ht="21" customHeight="1" x14ac:dyDescent="0.35">
      <c r="A588" s="139">
        <v>435</v>
      </c>
      <c r="B588" s="301" t="str">
        <f t="shared" si="11"/>
        <v>435435</v>
      </c>
      <c r="C588" s="117" t="s">
        <v>622</v>
      </c>
      <c r="D588" s="109" t="s">
        <v>5089</v>
      </c>
      <c r="G588" s="276"/>
      <c r="H588" s="34" t="str">
        <f>IF(IFERROR(SEARCH("-",A588,1),0) &gt; 0, IFERROR(VLOOKUP(F588,'Liste CG'!A:A,1,FALSE),"ATTENTION CG Inexistant"),"")</f>
        <v/>
      </c>
      <c r="U588" t="str">
        <f>IF(IFERROR(SEARCH("-",A588,1),0)&gt;0,IFERROR(VLOOKUP(B588,'CG-&gt; CE'!K:K,1,FALSE),"Attention voir onglet CG-&gt;CE"),"")</f>
        <v/>
      </c>
      <c r="V588" t="str">
        <f>IF(LEFT(U588,1)="A",'Messages d''erreur'!B$4,"")</f>
        <v/>
      </c>
      <c r="W588" t="str">
        <f>IF(IFERROR(VALUE(F588),0)&gt;0,IF(IFERROR(SEARCH("-",A588,1),0)&gt;0,IFERROR(VLOOKUP(F588,'Liste CG'!A:A,1,FALSE),"Attention erreur pas de CG")),"")</f>
        <v/>
      </c>
      <c r="X588" t="str">
        <f>IF(LEFT(W588,1)="A",'Messages d''erreur'!B$5,"")</f>
        <v/>
      </c>
      <c r="Y588" t="e">
        <f>VLOOKUP(A588,'CEcpas-&gt;NvCode'!A:C,3,FALSE)</f>
        <v>#N/A</v>
      </c>
      <c r="Z588" t="str">
        <f>IF(IFERROR(SEARCH("-",A588,1),0) &gt; 0, IFERROR(VLOOKUP(A588,'mapping Commune'!A:I,9,FALSE),"ATTENTION mapping Inexistant"),"")</f>
        <v/>
      </c>
      <c r="AA588" s="10" t="str">
        <f>IF(LEFT(Z588,2)="At",'Messages d''erreur'!B$6,"")</f>
        <v/>
      </c>
    </row>
    <row r="589" spans="1:27" ht="21" customHeight="1" x14ac:dyDescent="0.35">
      <c r="A589" s="138"/>
      <c r="B589" s="301" t="str">
        <f t="shared" si="11"/>
        <v/>
      </c>
      <c r="C589" s="116"/>
      <c r="D589" s="109" t="s">
        <v>5089</v>
      </c>
      <c r="G589" s="276"/>
      <c r="H589" s="34" t="str">
        <f>IF(IFERROR(SEARCH("-",A589,1),0) &gt; 0, IFERROR(VLOOKUP(F589,'Liste CG'!A:A,1,FALSE),"ATTENTION CG Inexistant"),"")</f>
        <v/>
      </c>
      <c r="U589" t="str">
        <f>IF(IFERROR(SEARCH("-",A589,1),0)&gt;0,IFERROR(VLOOKUP(B589,'CG-&gt; CE'!K:K,1,FALSE),"Attention voir onglet CG-&gt;CE"),"")</f>
        <v/>
      </c>
      <c r="V589" t="str">
        <f>IF(LEFT(U589,1)="A",'Messages d''erreur'!B$4,"")</f>
        <v/>
      </c>
      <c r="W589" t="str">
        <f>IF(IFERROR(VALUE(F589),0)&gt;0,IF(IFERROR(SEARCH("-",A589,1),0)&gt;0,IFERROR(VLOOKUP(F589,'Liste CG'!A:A,1,FALSE),"Attention erreur pas de CG")),"")</f>
        <v/>
      </c>
      <c r="X589" t="str">
        <f>IF(LEFT(W589,1)="A",'Messages d''erreur'!B$5,"")</f>
        <v/>
      </c>
      <c r="Y589" t="e">
        <f>VLOOKUP(A589,'CEcpas-&gt;NvCode'!A:C,3,FALSE)</f>
        <v>#N/A</v>
      </c>
      <c r="Z589" t="str">
        <f>IF(IFERROR(SEARCH("-",A589,1),0) &gt; 0, IFERROR(VLOOKUP(A589,'mapping Commune'!A:I,9,FALSE),"ATTENTION mapping Inexistant"),"")</f>
        <v/>
      </c>
      <c r="AA589" s="10" t="str">
        <f>IF(LEFT(Z589,2)="At",'Messages d''erreur'!B$6,"")</f>
        <v/>
      </c>
    </row>
    <row r="590" spans="1:27" ht="21" customHeight="1" x14ac:dyDescent="0.35">
      <c r="A590" s="31" t="s">
        <v>52</v>
      </c>
      <c r="B590" s="301" t="str">
        <f t="shared" si="11"/>
        <v>Codode</v>
      </c>
      <c r="C590" s="118" t="s">
        <v>53</v>
      </c>
      <c r="D590" s="32" t="s">
        <v>54</v>
      </c>
      <c r="E590" s="32" t="s">
        <v>55</v>
      </c>
      <c r="F590" s="280" t="s">
        <v>56</v>
      </c>
      <c r="G590" s="278" t="s">
        <v>57</v>
      </c>
      <c r="H590" s="34" t="str">
        <f>IF(IFERROR(SEARCH("-",A590,1),0) &gt; 0, IFERROR(VLOOKUP(F590,'Liste CG'!A:A,1,FALSE),"ATTENTION CG Inexistant"),"")</f>
        <v/>
      </c>
      <c r="U590" t="str">
        <f>IF(IFERROR(SEARCH("-",A590,1),0)&gt;0,IFERROR(VLOOKUP(B590,'CG-&gt; CE'!K:K,1,FALSE),"Attention voir onglet CG-&gt;CE"),"")</f>
        <v/>
      </c>
      <c r="V590" t="str">
        <f>IF(LEFT(U590,1)="A",'Messages d''erreur'!B$4,"")</f>
        <v/>
      </c>
      <c r="W590" t="str">
        <f>IF(IFERROR(VALUE(F590),0)&gt;0,IF(IFERROR(SEARCH("-",A590,1),0)&gt;0,IFERROR(VLOOKUP(F590,'Liste CG'!A:A,1,FALSE),"Attention erreur pas de CG")),"")</f>
        <v/>
      </c>
      <c r="X590" t="str">
        <f>IF(LEFT(W590,1)="A",'Messages d''erreur'!B$5,"")</f>
        <v/>
      </c>
      <c r="Y590" t="e">
        <f>VLOOKUP(A590,'CEcpas-&gt;NvCode'!A:C,3,FALSE)</f>
        <v>#N/A</v>
      </c>
      <c r="Z590" t="str">
        <f>IF(IFERROR(SEARCH("-",A590,1),0) &gt; 0, IFERROR(VLOOKUP(A590,'mapping Commune'!A:I,9,FALSE),"ATTENTION mapping Inexistant"),"")</f>
        <v/>
      </c>
      <c r="AA590" s="10" t="str">
        <f>IF(LEFT(Z590,2)="At",'Messages d''erreur'!B$6,"")</f>
        <v/>
      </c>
    </row>
    <row r="591" spans="1:27" ht="21" customHeight="1" x14ac:dyDescent="0.35">
      <c r="A591" s="33" t="s">
        <v>639</v>
      </c>
      <c r="B591" s="301" t="str">
        <f t="shared" si="11"/>
        <v>435-01</v>
      </c>
      <c r="C591" s="120" t="s">
        <v>640</v>
      </c>
      <c r="D591" s="34" t="s">
        <v>61</v>
      </c>
      <c r="E591" s="34" t="s">
        <v>60</v>
      </c>
      <c r="F591" s="273">
        <v>63617</v>
      </c>
      <c r="G591" s="276">
        <v>72</v>
      </c>
      <c r="H591" s="34">
        <f>IF(IFERROR(SEARCH("-",A591,1),0) &gt; 0, IFERROR(VLOOKUP(F591,'Liste CG'!A:A,1,FALSE),"ATTENTION CG Inexistant"),"")</f>
        <v>63617</v>
      </c>
      <c r="U591" t="str">
        <f>IF(IFERROR(SEARCH("-",A591,1),0)&gt;0,IFERROR(VLOOKUP(B591,'CG-&gt; CE'!K:K,1,FALSE),"Attention voir onglet CG-&gt;CE"),"")</f>
        <v>435-01</v>
      </c>
      <c r="V591" t="str">
        <f>IF(LEFT(U591,1)="A",'Messages d''erreur'!B$4,"")</f>
        <v/>
      </c>
      <c r="W591">
        <f>IF(IFERROR(VALUE(F591),0)&gt;0,IF(IFERROR(SEARCH("-",A591,1),0)&gt;0,IFERROR(VLOOKUP(F591,'Liste CG'!A:A,1,FALSE),"Attention erreur pas de CG")),"")</f>
        <v>63617</v>
      </c>
      <c r="X591" t="str">
        <f>IF(LEFT(W591,1)="A",'Messages d''erreur'!B$5,"")</f>
        <v/>
      </c>
      <c r="Y591">
        <f>VLOOKUP(A591,'CEcpas-&gt;NvCode'!A:C,3,FALSE)</f>
        <v>0</v>
      </c>
      <c r="Z591" t="str">
        <f>IF(IFERROR(SEARCH("-",A591,1),0) &gt; 0, IFERROR(VLOOKUP(A591,'mapping Commune'!A:I,9,FALSE),"ATTENTION mapping Inexistant"),"")</f>
        <v>435-01</v>
      </c>
      <c r="AA591" s="10" t="str">
        <f>IF(LEFT(Z591,2)="At",'Messages d''erreur'!B$6,"")</f>
        <v/>
      </c>
    </row>
    <row r="592" spans="1:27" ht="21" customHeight="1" x14ac:dyDescent="0.35">
      <c r="A592" s="33" t="s">
        <v>641</v>
      </c>
      <c r="B592" s="301" t="str">
        <f t="shared" si="11"/>
        <v>435-02</v>
      </c>
      <c r="C592" s="120" t="s">
        <v>642</v>
      </c>
      <c r="D592" s="34" t="s">
        <v>61</v>
      </c>
      <c r="E592" s="34" t="s">
        <v>60</v>
      </c>
      <c r="F592" s="273">
        <v>63618</v>
      </c>
      <c r="G592" s="276">
        <v>72</v>
      </c>
      <c r="H592" s="34">
        <f>IF(IFERROR(SEARCH("-",A592,1),0) &gt; 0, IFERROR(VLOOKUP(F592,'Liste CG'!A:A,1,FALSE),"ATTENTION CG Inexistant"),"")</f>
        <v>63618</v>
      </c>
      <c r="U592" t="str">
        <f>IF(IFERROR(SEARCH("-",A592,1),0)&gt;0,IFERROR(VLOOKUP(B592,'CG-&gt; CE'!K:K,1,FALSE),"Attention voir onglet CG-&gt;CE"),"")</f>
        <v>435-02</v>
      </c>
      <c r="V592" t="str">
        <f>IF(LEFT(U592,1)="A",'Messages d''erreur'!B$4,"")</f>
        <v/>
      </c>
      <c r="W592">
        <f>IF(IFERROR(VALUE(F592),0)&gt;0,IF(IFERROR(SEARCH("-",A592,1),0)&gt;0,IFERROR(VLOOKUP(F592,'Liste CG'!A:A,1,FALSE),"Attention erreur pas de CG")),"")</f>
        <v>63618</v>
      </c>
      <c r="X592" t="str">
        <f>IF(LEFT(W592,1)="A",'Messages d''erreur'!B$5,"")</f>
        <v/>
      </c>
      <c r="Y592">
        <f>VLOOKUP(A592,'CEcpas-&gt;NvCode'!A:C,3,FALSE)</f>
        <v>0</v>
      </c>
      <c r="Z592" t="str">
        <f>IF(IFERROR(SEARCH("-",A592,1),0) &gt; 0, IFERROR(VLOOKUP(A592,'mapping Commune'!A:I,9,FALSE),"ATTENTION mapping Inexistant"),"")</f>
        <v>435-02</v>
      </c>
      <c r="AA592" s="10" t="str">
        <f>IF(LEFT(Z592,2)="At",'Messages d''erreur'!B$6,"")</f>
        <v/>
      </c>
    </row>
    <row r="593" spans="1:27" ht="21" customHeight="1" x14ac:dyDescent="0.35">
      <c r="A593" s="33" t="s">
        <v>643</v>
      </c>
      <c r="B593" s="301" t="str">
        <f t="shared" si="11"/>
        <v>435-03</v>
      </c>
      <c r="C593" s="120" t="s">
        <v>644</v>
      </c>
      <c r="D593" s="34" t="s">
        <v>61</v>
      </c>
      <c r="E593" s="34" t="s">
        <v>60</v>
      </c>
      <c r="F593" s="273">
        <v>67102</v>
      </c>
      <c r="G593" s="276">
        <v>72</v>
      </c>
      <c r="H593" s="34">
        <f>IF(IFERROR(SEARCH("-",A593,1),0) &gt; 0, IFERROR(VLOOKUP(F593,'Liste CG'!A:A,1,FALSE),"ATTENTION CG Inexistant"),"")</f>
        <v>67102</v>
      </c>
      <c r="U593" t="str">
        <f>IF(IFERROR(SEARCH("-",A593,1),0)&gt;0,IFERROR(VLOOKUP(B593,'CG-&gt; CE'!K:K,1,FALSE),"Attention voir onglet CG-&gt;CE"),"")</f>
        <v>435-03</v>
      </c>
      <c r="V593" t="str">
        <f>IF(LEFT(U593,1)="A",'Messages d''erreur'!B$4,"")</f>
        <v/>
      </c>
      <c r="W593">
        <f>IF(IFERROR(VALUE(F593),0)&gt;0,IF(IFERROR(SEARCH("-",A593,1),0)&gt;0,IFERROR(VLOOKUP(F593,'Liste CG'!A:A,1,FALSE),"Attention erreur pas de CG")),"")</f>
        <v>67102</v>
      </c>
      <c r="X593" t="str">
        <f>IF(LEFT(W593,1)="A",'Messages d''erreur'!B$5,"")</f>
        <v/>
      </c>
      <c r="Y593">
        <f>VLOOKUP(A593,'CEcpas-&gt;NvCode'!A:C,3,FALSE)</f>
        <v>0</v>
      </c>
      <c r="Z593" t="str">
        <f>IF(IFERROR(SEARCH("-",A593,1),0) &gt; 0, IFERROR(VLOOKUP(A593,'mapping Commune'!A:I,9,FALSE),"ATTENTION mapping Inexistant"),"")</f>
        <v>ATTENTION mapping Inexistant</v>
      </c>
      <c r="AA593" s="10" t="str">
        <f>IF(LEFT(Z593,2)="At",'Messages d''erreur'!B$6,"")</f>
        <v xml:space="preserve">Attention CE pas dans Mapping </v>
      </c>
    </row>
    <row r="594" spans="1:27" ht="21" customHeight="1" x14ac:dyDescent="0.35">
      <c r="A594" s="136" t="s">
        <v>645</v>
      </c>
      <c r="B594" s="301" t="str">
        <f t="shared" si="11"/>
        <v>435-07</v>
      </c>
      <c r="C594" s="119" t="s">
        <v>646</v>
      </c>
      <c r="D594" s="110" t="s">
        <v>61</v>
      </c>
      <c r="E594" s="110" t="s">
        <v>60</v>
      </c>
      <c r="F594" s="309">
        <v>63627</v>
      </c>
      <c r="G594" s="279">
        <v>72</v>
      </c>
      <c r="H594" s="34">
        <f>IF(IFERROR(SEARCH("-",A594,1),0) &gt; 0, IFERROR(VLOOKUP(F594,'Liste CG'!A:A,1,FALSE),"ATTENTION CG Inexistant"),"")</f>
        <v>63627</v>
      </c>
      <c r="U594" t="str">
        <f>IF(IFERROR(SEARCH("-",A594,1),0)&gt;0,IFERROR(VLOOKUP(B594,'CG-&gt; CE'!K:K,1,FALSE),"Attention voir onglet CG-&gt;CE"),"")</f>
        <v>435-07</v>
      </c>
      <c r="V594" t="str">
        <f>IF(LEFT(U594,1)="A",'Messages d''erreur'!B$4,"")</f>
        <v/>
      </c>
      <c r="W594">
        <f>IF(IFERROR(VALUE(F594),0)&gt;0,IF(IFERROR(SEARCH("-",A594,1),0)&gt;0,IFERROR(VLOOKUP(F594,'Liste CG'!A:A,1,FALSE),"Attention erreur pas de CG")),"")</f>
        <v>63627</v>
      </c>
      <c r="X594" t="str">
        <f>IF(LEFT(W594,1)="A",'Messages d''erreur'!B$5,"")</f>
        <v/>
      </c>
      <c r="Y594">
        <f>VLOOKUP(A594,'CEcpas-&gt;NvCode'!A:C,3,FALSE)</f>
        <v>0</v>
      </c>
      <c r="Z594" t="str">
        <f>IF(IFERROR(SEARCH("-",A594,1),0) &gt; 0, IFERROR(VLOOKUP(A594,'mapping Commune'!A:I,9,FALSE),"ATTENTION mapping Inexistant"),"")</f>
        <v>435-07</v>
      </c>
      <c r="AA594" s="10" t="str">
        <f>IF(LEFT(Z594,2)="At",'Messages d''erreur'!B$6,"")</f>
        <v/>
      </c>
    </row>
    <row r="595" spans="1:27" ht="21" customHeight="1" x14ac:dyDescent="0.35">
      <c r="A595" s="133"/>
      <c r="B595" s="301" t="str">
        <f t="shared" si="11"/>
        <v/>
      </c>
      <c r="C595" s="120"/>
      <c r="D595" s="109" t="s">
        <v>5089</v>
      </c>
      <c r="G595" s="276"/>
      <c r="H595" s="34" t="str">
        <f>IF(IFERROR(SEARCH("-",A595,1),0) &gt; 0, IFERROR(VLOOKUP(F595,'Liste CG'!A:A,1,FALSE),"ATTENTION CG Inexistant"),"")</f>
        <v/>
      </c>
      <c r="U595" t="str">
        <f>IF(IFERROR(SEARCH("-",A595,1),0)&gt;0,IFERROR(VLOOKUP(B595,'CG-&gt; CE'!K:K,1,FALSE),"Attention voir onglet CG-&gt;CE"),"")</f>
        <v/>
      </c>
      <c r="V595" t="str">
        <f>IF(LEFT(U595,1)="A",'Messages d''erreur'!B$4,"")</f>
        <v/>
      </c>
      <c r="W595" t="str">
        <f>IF(IFERROR(VALUE(F595),0)&gt;0,IF(IFERROR(SEARCH("-",A595,1),0)&gt;0,IFERROR(VLOOKUP(F595,'Liste CG'!A:A,1,FALSE),"Attention erreur pas de CG")),"")</f>
        <v/>
      </c>
      <c r="X595" t="str">
        <f>IF(LEFT(W595,1)="A",'Messages d''erreur'!B$5,"")</f>
        <v/>
      </c>
      <c r="Y595" t="e">
        <f>VLOOKUP(A595,'CEcpas-&gt;NvCode'!A:C,3,FALSE)</f>
        <v>#N/A</v>
      </c>
      <c r="Z595" t="str">
        <f>IF(IFERROR(SEARCH("-",A595,1),0) &gt; 0, IFERROR(VLOOKUP(A595,'mapping Commune'!A:I,9,FALSE),"ATTENTION mapping Inexistant"),"")</f>
        <v/>
      </c>
      <c r="AA595" s="10" t="str">
        <f>IF(LEFT(Z595,2)="At",'Messages d''erreur'!B$6,"")</f>
        <v/>
      </c>
    </row>
    <row r="596" spans="1:27" ht="21" customHeight="1" x14ac:dyDescent="0.35">
      <c r="A596" s="1" t="s">
        <v>647</v>
      </c>
      <c r="B596" s="301" t="str">
        <f t="shared" si="11"/>
        <v>44.BRE</v>
      </c>
      <c r="C596" s="2"/>
      <c r="D596" s="109" t="s">
        <v>5089</v>
      </c>
      <c r="E596" s="2"/>
      <c r="F596" s="271"/>
      <c r="G596" s="271"/>
      <c r="H596" s="34" t="str">
        <f>IF(IFERROR(SEARCH("-",A596,1),0) &gt; 0, IFERROR(VLOOKUP(F596,'Liste CG'!A:A,1,FALSE),"ATTENTION CG Inexistant"),"")</f>
        <v/>
      </c>
      <c r="I596" s="2" t="s">
        <v>648</v>
      </c>
      <c r="J596" s="2"/>
      <c r="U596" t="str">
        <f>IF(IFERROR(SEARCH("-",A596,1),0)&gt;0,IFERROR(VLOOKUP(B596,'CG-&gt; CE'!K:K,1,FALSE),"Attention voir onglet CG-&gt;CE"),"")</f>
        <v/>
      </c>
      <c r="V596" t="str">
        <f>IF(LEFT(U596,1)="A",'Messages d''erreur'!B$4,"")</f>
        <v/>
      </c>
      <c r="W596" t="str">
        <f>IF(IFERROR(VALUE(F596),0)&gt;0,IF(IFERROR(SEARCH("-",A596,1),0)&gt;0,IFERROR(VLOOKUP(F596,'Liste CG'!A:A,1,FALSE),"Attention erreur pas de CG")),"")</f>
        <v/>
      </c>
      <c r="X596" t="str">
        <f>IF(LEFT(W596,1)="A",'Messages d''erreur'!B$5,"")</f>
        <v/>
      </c>
      <c r="Y596" t="e">
        <f>VLOOKUP(A596,'CEcpas-&gt;NvCode'!A:C,3,FALSE)</f>
        <v>#N/A</v>
      </c>
      <c r="Z596" t="str">
        <f>IF(IFERROR(SEARCH("-",A596,1),0) &gt; 0, IFERROR(VLOOKUP(A596,'mapping Commune'!A:I,9,FALSE),"ATTENTION mapping Inexistant"),"")</f>
        <v/>
      </c>
      <c r="AA596" s="10" t="str">
        <f>IF(LEFT(Z596,2)="At",'Messages d''erreur'!B$6,"")</f>
        <v/>
      </c>
    </row>
    <row r="597" spans="1:27" ht="21" customHeight="1" x14ac:dyDescent="0.35">
      <c r="A597" s="2"/>
      <c r="B597" s="301" t="str">
        <f t="shared" si="11"/>
        <v/>
      </c>
      <c r="C597" s="2"/>
      <c r="D597" s="109" t="s">
        <v>5089</v>
      </c>
      <c r="E597" s="2"/>
      <c r="F597" s="271"/>
      <c r="G597" s="271"/>
      <c r="H597" s="34" t="str">
        <f>IF(IFERROR(SEARCH("-",A597,1),0) &gt; 0, IFERROR(VLOOKUP(F597,'Liste CG'!A:A,1,FALSE),"ATTENTION CG Inexistant"),"")</f>
        <v/>
      </c>
      <c r="I597" s="2" t="s">
        <v>648</v>
      </c>
      <c r="J597" s="2"/>
      <c r="U597" t="str">
        <f>IF(IFERROR(SEARCH("-",A597,1),0)&gt;0,IFERROR(VLOOKUP(B597,'CG-&gt; CE'!K:K,1,FALSE),"Attention voir onglet CG-&gt;CE"),"")</f>
        <v/>
      </c>
      <c r="V597" t="str">
        <f>IF(LEFT(U597,1)="A",'Messages d''erreur'!B$4,"")</f>
        <v/>
      </c>
      <c r="W597" t="str">
        <f>IF(IFERROR(VALUE(F597),0)&gt;0,IF(IFERROR(SEARCH("-",A597,1),0)&gt;0,IFERROR(VLOOKUP(F597,'Liste CG'!A:A,1,FALSE),"Attention erreur pas de CG")),"")</f>
        <v/>
      </c>
      <c r="X597" t="str">
        <f>IF(LEFT(W597,1)="A",'Messages d''erreur'!B$5,"")</f>
        <v/>
      </c>
      <c r="Y597" t="e">
        <f>VLOOKUP(A597,'CEcpas-&gt;NvCode'!A:C,3,FALSE)</f>
        <v>#N/A</v>
      </c>
      <c r="Z597" t="str">
        <f>IF(IFERROR(SEARCH("-",A597,1),0) &gt; 0, IFERROR(VLOOKUP(A597,'mapping Commune'!A:I,9,FALSE),"ATTENTION mapping Inexistant"),"")</f>
        <v/>
      </c>
      <c r="AA597" s="10" t="str">
        <f>IF(LEFT(Z597,2)="At",'Messages d''erreur'!B$6,"")</f>
        <v/>
      </c>
    </row>
    <row r="598" spans="1:27" ht="21" customHeight="1" x14ac:dyDescent="0.35">
      <c r="A598" s="2"/>
      <c r="B598" s="301" t="str">
        <f t="shared" si="11"/>
        <v/>
      </c>
      <c r="C598" s="2"/>
      <c r="D598" s="109" t="s">
        <v>5089</v>
      </c>
      <c r="E598" s="2"/>
      <c r="F598" s="271"/>
      <c r="G598" s="271"/>
      <c r="H598" s="34" t="str">
        <f>IF(IFERROR(SEARCH("-",A598,1),0) &gt; 0, IFERROR(VLOOKUP(F598,'Liste CG'!A:A,1,FALSE),"ATTENTION CG Inexistant"),"")</f>
        <v/>
      </c>
      <c r="I598" s="2" t="s">
        <v>648</v>
      </c>
      <c r="J598" s="2"/>
      <c r="U598" t="str">
        <f>IF(IFERROR(SEARCH("-",A598,1),0)&gt;0,IFERROR(VLOOKUP(B598,'CG-&gt; CE'!K:K,1,FALSE),"Attention voir onglet CG-&gt;CE"),"")</f>
        <v/>
      </c>
      <c r="V598" t="str">
        <f>IF(LEFT(U598,1)="A",'Messages d''erreur'!B$4,"")</f>
        <v/>
      </c>
      <c r="W598" t="str">
        <f>IF(IFERROR(VALUE(F598),0)&gt;0,IF(IFERROR(SEARCH("-",A598,1),0)&gt;0,IFERROR(VLOOKUP(F598,'Liste CG'!A:A,1,FALSE),"Attention erreur pas de CG")),"")</f>
        <v/>
      </c>
      <c r="X598" t="str">
        <f>IF(LEFT(W598,1)="A",'Messages d''erreur'!B$5,"")</f>
        <v/>
      </c>
      <c r="Y598" t="e">
        <f>VLOOKUP(A598,'CEcpas-&gt;NvCode'!A:C,3,FALSE)</f>
        <v>#N/A</v>
      </c>
      <c r="Z598" t="str">
        <f>IF(IFERROR(SEARCH("-",A598,1),0) &gt; 0, IFERROR(VLOOKUP(A598,'mapping Commune'!A:I,9,FALSE),"ATTENTION mapping Inexistant"),"")</f>
        <v/>
      </c>
      <c r="AA598" s="10" t="str">
        <f>IF(LEFT(Z598,2)="At",'Messages d''erreur'!B$6,"")</f>
        <v/>
      </c>
    </row>
    <row r="599" spans="1:27" ht="21" customHeight="1" x14ac:dyDescent="0.35">
      <c r="A599" s="2" t="s">
        <v>649</v>
      </c>
      <c r="B599" s="301" t="str">
        <f t="shared" si="11"/>
        <v>443BRE</v>
      </c>
      <c r="C599" s="2"/>
      <c r="D599" s="109" t="s">
        <v>5089</v>
      </c>
      <c r="E599" s="2"/>
      <c r="F599" s="271"/>
      <c r="G599" s="271"/>
      <c r="H599" s="34" t="str">
        <f>IF(IFERROR(SEARCH("-",A599,1),0) &gt; 0, IFERROR(VLOOKUP(F599,'Liste CG'!A:A,1,FALSE),"ATTENTION CG Inexistant"),"")</f>
        <v/>
      </c>
      <c r="I599" s="2" t="s">
        <v>648</v>
      </c>
      <c r="J599" s="2"/>
      <c r="U599" t="str">
        <f>IF(IFERROR(SEARCH("-",A599,1),0)&gt;0,IFERROR(VLOOKUP(B599,'CG-&gt; CE'!K:K,1,FALSE),"Attention voir onglet CG-&gt;CE"),"")</f>
        <v/>
      </c>
      <c r="V599" t="str">
        <f>IF(LEFT(U599,1)="A",'Messages d''erreur'!B$4,"")</f>
        <v/>
      </c>
      <c r="W599" t="str">
        <f>IF(IFERROR(VALUE(F599),0)&gt;0,IF(IFERROR(SEARCH("-",A599,1),0)&gt;0,IFERROR(VLOOKUP(F599,'Liste CG'!A:A,1,FALSE),"Attention erreur pas de CG")),"")</f>
        <v/>
      </c>
      <c r="X599" t="str">
        <f>IF(LEFT(W599,1)="A",'Messages d''erreur'!B$5,"")</f>
        <v/>
      </c>
      <c r="Y599" t="e">
        <f>VLOOKUP(A599,'CEcpas-&gt;NvCode'!A:C,3,FALSE)</f>
        <v>#N/A</v>
      </c>
      <c r="Z599" t="str">
        <f>IF(IFERROR(SEARCH("-",A599,1),0) &gt; 0, IFERROR(VLOOKUP(A599,'mapping Commune'!A:I,9,FALSE),"ATTENTION mapping Inexistant"),"")</f>
        <v/>
      </c>
      <c r="AA599" s="10" t="str">
        <f>IF(LEFT(Z599,2)="At",'Messages d''erreur'!B$6,"")</f>
        <v/>
      </c>
    </row>
    <row r="600" spans="1:27" ht="21" customHeight="1" x14ac:dyDescent="0.35">
      <c r="A600" s="2"/>
      <c r="B600" s="301" t="str">
        <f t="shared" si="11"/>
        <v/>
      </c>
      <c r="C600" s="2"/>
      <c r="D600" s="109" t="s">
        <v>5089</v>
      </c>
      <c r="E600" s="2"/>
      <c r="F600" s="271"/>
      <c r="G600" s="271"/>
      <c r="H600" s="34" t="str">
        <f>IF(IFERROR(SEARCH("-",A600,1),0) &gt; 0, IFERROR(VLOOKUP(F600,'Liste CG'!A:A,1,FALSE),"ATTENTION CG Inexistant"),"")</f>
        <v/>
      </c>
      <c r="I600" s="2" t="s">
        <v>648</v>
      </c>
      <c r="J600" s="2"/>
      <c r="U600" t="str">
        <f>IF(IFERROR(SEARCH("-",A600,1),0)&gt;0,IFERROR(VLOOKUP(B600,'CG-&gt; CE'!K:K,1,FALSE),"Attention voir onglet CG-&gt;CE"),"")</f>
        <v/>
      </c>
      <c r="V600" t="str">
        <f>IF(LEFT(U600,1)="A",'Messages d''erreur'!B$4,"")</f>
        <v/>
      </c>
      <c r="W600" t="str">
        <f>IF(IFERROR(VALUE(F600),0)&gt;0,IF(IFERROR(SEARCH("-",A600,1),0)&gt;0,IFERROR(VLOOKUP(F600,'Liste CG'!A:A,1,FALSE),"Attention erreur pas de CG")),"")</f>
        <v/>
      </c>
      <c r="X600" t="str">
        <f>IF(LEFT(W600,1)="A",'Messages d''erreur'!B$5,"")</f>
        <v/>
      </c>
      <c r="Y600" t="e">
        <f>VLOOKUP(A600,'CEcpas-&gt;NvCode'!A:C,3,FALSE)</f>
        <v>#N/A</v>
      </c>
      <c r="Z600" t="str">
        <f>IF(IFERROR(SEARCH("-",A600,1),0) &gt; 0, IFERROR(VLOOKUP(A600,'mapping Commune'!A:I,9,FALSE),"ATTENTION mapping Inexistant"),"")</f>
        <v/>
      </c>
      <c r="AA600" s="10" t="str">
        <f>IF(LEFT(Z600,2)="At",'Messages d''erreur'!B$6,"")</f>
        <v/>
      </c>
    </row>
    <row r="601" spans="1:27" ht="21" customHeight="1" x14ac:dyDescent="0.35">
      <c r="A601" s="141" t="s">
        <v>52</v>
      </c>
      <c r="B601" s="301" t="str">
        <f t="shared" si="11"/>
        <v>Codode</v>
      </c>
      <c r="C601" s="121" t="s">
        <v>585</v>
      </c>
      <c r="D601" s="121" t="s">
        <v>54</v>
      </c>
      <c r="E601" s="121" t="s">
        <v>55</v>
      </c>
      <c r="F601" s="289" t="s">
        <v>586</v>
      </c>
      <c r="G601" s="289" t="s">
        <v>587</v>
      </c>
      <c r="H601" s="34" t="str">
        <f>IF(IFERROR(SEARCH("-",A601,1),0) &gt; 0, IFERROR(VLOOKUP(F601,'Liste CG'!A:A,1,FALSE),"ATTENTION CG Inexistant"),"")</f>
        <v/>
      </c>
      <c r="I601" s="2" t="s">
        <v>648</v>
      </c>
      <c r="J601" s="2"/>
      <c r="U601" t="str">
        <f>IF(IFERROR(SEARCH("-",A601,1),0)&gt;0,IFERROR(VLOOKUP(B601,'CG-&gt; CE'!K:K,1,FALSE),"Attention voir onglet CG-&gt;CE"),"")</f>
        <v/>
      </c>
      <c r="V601" t="str">
        <f>IF(LEFT(U601,1)="A",'Messages d''erreur'!B$4,"")</f>
        <v/>
      </c>
      <c r="W601" t="str">
        <f>IF(IFERROR(VALUE(F601),0)&gt;0,IF(IFERROR(SEARCH("-",A601,1),0)&gt;0,IFERROR(VLOOKUP(F601,'Liste CG'!A:A,1,FALSE),"Attention erreur pas de CG")),"")</f>
        <v/>
      </c>
      <c r="X601" t="str">
        <f>IF(LEFT(W601,1)="A",'Messages d''erreur'!B$5,"")</f>
        <v/>
      </c>
      <c r="Y601" t="e">
        <f>VLOOKUP(A601,'CEcpas-&gt;NvCode'!A:C,3,FALSE)</f>
        <v>#N/A</v>
      </c>
      <c r="Z601" t="str">
        <f>IF(IFERROR(SEARCH("-",A601,1),0) &gt; 0, IFERROR(VLOOKUP(A601,'mapping Commune'!A:I,9,FALSE),"ATTENTION mapping Inexistant"),"")</f>
        <v/>
      </c>
      <c r="AA601" s="10" t="str">
        <f>IF(LEFT(Z601,2)="At",'Messages d''erreur'!B$6,"")</f>
        <v/>
      </c>
    </row>
    <row r="602" spans="1:27" ht="21" customHeight="1" x14ac:dyDescent="0.35">
      <c r="A602" s="142" t="s">
        <v>650</v>
      </c>
      <c r="B602" s="301" t="str">
        <f t="shared" si="11"/>
        <v>443-01</v>
      </c>
      <c r="C602" s="122" t="s">
        <v>632</v>
      </c>
      <c r="D602" s="123" t="s">
        <v>61</v>
      </c>
      <c r="E602" s="123" t="s">
        <v>60</v>
      </c>
      <c r="F602" s="290">
        <v>63612</v>
      </c>
      <c r="G602" s="290">
        <v>72</v>
      </c>
      <c r="H602" s="34">
        <f>IF(IFERROR(SEARCH("-",A602,1),0) &gt; 0, IFERROR(VLOOKUP(F602,'Liste CG'!A:A,1,FALSE),"ATTENTION CG Inexistant"),"")</f>
        <v>63612</v>
      </c>
      <c r="I602" s="2" t="s">
        <v>648</v>
      </c>
      <c r="J602" s="2"/>
      <c r="U602" t="str">
        <f>IF(IFERROR(SEARCH("-",A602,1),0)&gt;0,IFERROR(VLOOKUP(B602,'CG-&gt; CE'!K:K,1,FALSE),"Attention voir onglet CG-&gt;CE"),"")</f>
        <v>Attention voir onglet CG-&gt;CE</v>
      </c>
      <c r="V602" t="str">
        <f>IF(LEFT(U602,1)="A",'Messages d''erreur'!B$4,"")</f>
        <v>Attention CE pas dans CG-&gt;CE</v>
      </c>
      <c r="W602">
        <f>IF(IFERROR(VALUE(F602),0)&gt;0,IF(IFERROR(SEARCH("-",A602,1),0)&gt;0,IFERROR(VLOOKUP(F602,'Liste CG'!A:A,1,FALSE),"Attention erreur pas de CG")),"")</f>
        <v>63612</v>
      </c>
      <c r="X602" t="str">
        <f>IF(LEFT(W602,1)="A",'Messages d''erreur'!B$5,"")</f>
        <v/>
      </c>
      <c r="Y602" t="e">
        <f>VLOOKUP(A602,'CEcpas-&gt;NvCode'!A:C,3,FALSE)</f>
        <v>#N/A</v>
      </c>
      <c r="Z602" t="str">
        <f>IF(IFERROR(SEARCH("-",A602,1),0) &gt; 0, IFERROR(VLOOKUP(A602,'mapping Commune'!A:I,9,FALSE),"ATTENTION mapping Inexistant"),"")</f>
        <v>443-01</v>
      </c>
      <c r="AA602" s="10" t="str">
        <f>IF(LEFT(Z602,2)="At",'Messages d''erreur'!B$6,"")</f>
        <v/>
      </c>
    </row>
    <row r="603" spans="1:27" ht="21" customHeight="1" x14ac:dyDescent="0.35">
      <c r="A603" s="140" t="s">
        <v>651</v>
      </c>
      <c r="B603" s="301" t="str">
        <f t="shared" si="11"/>
        <v>443-01</v>
      </c>
      <c r="C603" s="122" t="s">
        <v>652</v>
      </c>
      <c r="D603" s="109" t="s">
        <v>5089</v>
      </c>
      <c r="H603" s="34">
        <f>IF(IFERROR(SEARCH("-",A603,1),0) &gt; 0, IFERROR(VLOOKUP(F603,'Liste CG'!A:A,1,FALSE),"ATTENTION CG Inexistant"),"")</f>
        <v>0</v>
      </c>
      <c r="I603" s="2" t="s">
        <v>648</v>
      </c>
      <c r="J603" s="2"/>
      <c r="U603" t="str">
        <f>IF(IFERROR(SEARCH("-",A603,1),0)&gt;0,IFERROR(VLOOKUP(B603,'CG-&gt; CE'!K:K,1,FALSE),"Attention voir onglet CG-&gt;CE"),"")</f>
        <v>Attention voir onglet CG-&gt;CE</v>
      </c>
      <c r="V603" t="str">
        <f>IF(LEFT(U603,1)="A",'Messages d''erreur'!B$4,"")</f>
        <v>Attention CE pas dans CG-&gt;CE</v>
      </c>
      <c r="W603" t="str">
        <f>IF(IFERROR(VALUE(F603),0)&gt;0,IF(IFERROR(SEARCH("-",A603,1),0)&gt;0,IFERROR(VLOOKUP(F603,'Liste CG'!A:A,1,FALSE),"Attention erreur pas de CG")),"")</f>
        <v/>
      </c>
      <c r="X603" t="str">
        <f>IF(LEFT(W603,1)="A",'Messages d''erreur'!B$5,"")</f>
        <v/>
      </c>
      <c r="Y603" t="e">
        <f>VLOOKUP(A603,'CEcpas-&gt;NvCode'!A:C,3,FALSE)</f>
        <v>#N/A</v>
      </c>
      <c r="Z603" t="str">
        <f>IF(IFERROR(SEARCH("-",A603,1),0) &gt; 0, IFERROR(VLOOKUP(A603,'mapping Commune'!A:I,9,FALSE),"ATTENTION mapping Inexistant"),"")</f>
        <v>ATTENTION mapping Inexistant</v>
      </c>
      <c r="AA603" s="10" t="str">
        <f>IF(LEFT(Z603,2)="At",'Messages d''erreur'!B$6,"")</f>
        <v xml:space="preserve">Attention CE pas dans Mapping </v>
      </c>
    </row>
    <row r="604" spans="1:27" ht="21" customHeight="1" x14ac:dyDescent="0.35">
      <c r="A604" s="143" t="s">
        <v>653</v>
      </c>
      <c r="B604" s="301" t="str">
        <f t="shared" si="11"/>
        <v>443-01</v>
      </c>
      <c r="C604" s="124" t="s">
        <v>654</v>
      </c>
      <c r="D604" s="109" t="s">
        <v>5089</v>
      </c>
      <c r="E604" s="125"/>
      <c r="F604" s="291"/>
      <c r="G604" s="291"/>
      <c r="H604" s="34">
        <f>IF(IFERROR(SEARCH("-",A604,1),0) &gt; 0, IFERROR(VLOOKUP(F604,'Liste CG'!A:A,1,FALSE),"ATTENTION CG Inexistant"),"")</f>
        <v>0</v>
      </c>
      <c r="I604" s="2" t="s">
        <v>648</v>
      </c>
      <c r="J604" s="2"/>
      <c r="U604" t="str">
        <f>IF(IFERROR(SEARCH("-",A604,1),0)&gt;0,IFERROR(VLOOKUP(B604,'CG-&gt; CE'!K:K,1,FALSE),"Attention voir onglet CG-&gt;CE"),"")</f>
        <v>Attention voir onglet CG-&gt;CE</v>
      </c>
      <c r="V604" t="str">
        <f>IF(LEFT(U604,1)="A",'Messages d''erreur'!B$4,"")</f>
        <v>Attention CE pas dans CG-&gt;CE</v>
      </c>
      <c r="W604" t="str">
        <f>IF(IFERROR(VALUE(F604),0)&gt;0,IF(IFERROR(SEARCH("-",A604,1),0)&gt;0,IFERROR(VLOOKUP(F604,'Liste CG'!A:A,1,FALSE),"Attention erreur pas de CG")),"")</f>
        <v/>
      </c>
      <c r="X604" t="str">
        <f>IF(LEFT(W604,1)="A",'Messages d''erreur'!B$5,"")</f>
        <v/>
      </c>
      <c r="Y604" t="e">
        <f>VLOOKUP(A604,'CEcpas-&gt;NvCode'!A:C,3,FALSE)</f>
        <v>#N/A</v>
      </c>
      <c r="Z604" t="str">
        <f>IF(IFERROR(SEARCH("-",A604,1),0) &gt; 0, IFERROR(VLOOKUP(A604,'mapping Commune'!A:I,9,FALSE),"ATTENTION mapping Inexistant"),"")</f>
        <v>ATTENTION mapping Inexistant</v>
      </c>
      <c r="AA604" s="10" t="str">
        <f>IF(LEFT(Z604,2)="At",'Messages d''erreur'!B$6,"")</f>
        <v xml:space="preserve">Attention CE pas dans Mapping </v>
      </c>
    </row>
    <row r="605" spans="1:27" ht="21" customHeight="1" x14ac:dyDescent="0.35">
      <c r="A605" s="137">
        <v>46</v>
      </c>
      <c r="B605" s="301" t="str">
        <f t="shared" si="11"/>
        <v>4646</v>
      </c>
      <c r="C605" s="25" t="s">
        <v>655</v>
      </c>
      <c r="D605" s="109" t="s">
        <v>5089</v>
      </c>
      <c r="G605" s="276"/>
      <c r="H605" s="34" t="str">
        <f>IF(IFERROR(SEARCH("-",A605,1),0) &gt; 0, IFERROR(VLOOKUP(F605,'Liste CG'!A:A,1,FALSE),"ATTENTION CG Inexistant"),"")</f>
        <v/>
      </c>
      <c r="U605" t="str">
        <f>IF(IFERROR(SEARCH("-",A605,1),0)&gt;0,IFERROR(VLOOKUP(B605,'CG-&gt; CE'!K:K,1,FALSE),"Attention voir onglet CG-&gt;CE"),"")</f>
        <v/>
      </c>
      <c r="V605" t="str">
        <f>IF(LEFT(U605,1)="A",'Messages d''erreur'!B$4,"")</f>
        <v/>
      </c>
      <c r="W605" t="str">
        <f>IF(IFERROR(VALUE(F605),0)&gt;0,IF(IFERROR(SEARCH("-",A605,1),0)&gt;0,IFERROR(VLOOKUP(F605,'Liste CG'!A:A,1,FALSE),"Attention erreur pas de CG")),"")</f>
        <v/>
      </c>
      <c r="X605" t="str">
        <f>IF(LEFT(W605,1)="A",'Messages d''erreur'!B$5,"")</f>
        <v/>
      </c>
      <c r="Y605" t="e">
        <f>VLOOKUP(A605,'CEcpas-&gt;NvCode'!A:C,3,FALSE)</f>
        <v>#N/A</v>
      </c>
      <c r="Z605" t="str">
        <f>IF(IFERROR(SEARCH("-",A605,1),0) &gt; 0, IFERROR(VLOOKUP(A605,'mapping Commune'!A:I,9,FALSE),"ATTENTION mapping Inexistant"),"")</f>
        <v/>
      </c>
      <c r="AA605" s="10" t="str">
        <f>IF(LEFT(Z605,2)="At",'Messages d''erreur'!B$6,"")</f>
        <v/>
      </c>
    </row>
    <row r="606" spans="1:27" ht="21" customHeight="1" x14ac:dyDescent="0.35">
      <c r="A606" s="138"/>
      <c r="B606" s="301" t="str">
        <f t="shared" si="11"/>
        <v/>
      </c>
      <c r="C606" s="25"/>
      <c r="D606" s="109" t="s">
        <v>5089</v>
      </c>
      <c r="G606" s="276"/>
      <c r="H606" s="34" t="str">
        <f>IF(IFERROR(SEARCH("-",A606,1),0) &gt; 0, IFERROR(VLOOKUP(F606,'Liste CG'!A:A,1,FALSE),"ATTENTION CG Inexistant"),"")</f>
        <v/>
      </c>
      <c r="U606" t="str">
        <f>IF(IFERROR(SEARCH("-",A606,1),0)&gt;0,IFERROR(VLOOKUP(B606,'CG-&gt; CE'!K:K,1,FALSE),"Attention voir onglet CG-&gt;CE"),"")</f>
        <v/>
      </c>
      <c r="V606" t="str">
        <f>IF(LEFT(U606,1)="A",'Messages d''erreur'!B$4,"")</f>
        <v/>
      </c>
      <c r="W606" t="str">
        <f>IF(IFERROR(VALUE(F606),0)&gt;0,IF(IFERROR(SEARCH("-",A606,1),0)&gt;0,IFERROR(VLOOKUP(F606,'Liste CG'!A:A,1,FALSE),"Attention erreur pas de CG")),"")</f>
        <v/>
      </c>
      <c r="X606" t="str">
        <f>IF(LEFT(W606,1)="A",'Messages d''erreur'!B$5,"")</f>
        <v/>
      </c>
      <c r="Y606" t="e">
        <f>VLOOKUP(A606,'CEcpas-&gt;NvCode'!A:C,3,FALSE)</f>
        <v>#N/A</v>
      </c>
      <c r="Z606" t="str">
        <f>IF(IFERROR(SEARCH("-",A606,1),0) &gt; 0, IFERROR(VLOOKUP(A606,'mapping Commune'!A:I,9,FALSE),"ATTENTION mapping Inexistant"),"")</f>
        <v/>
      </c>
      <c r="AA606" s="10" t="str">
        <f>IF(LEFT(Z606,2)="At",'Messages d''erreur'!B$6,"")</f>
        <v/>
      </c>
    </row>
    <row r="607" spans="1:27" ht="21" customHeight="1" x14ac:dyDescent="0.35">
      <c r="A607" s="139">
        <v>461</v>
      </c>
      <c r="B607" s="301" t="str">
        <f t="shared" si="11"/>
        <v>461461</v>
      </c>
      <c r="C607" s="26" t="s">
        <v>656</v>
      </c>
      <c r="D607" s="109" t="s">
        <v>5089</v>
      </c>
      <c r="G607" s="276"/>
      <c r="H607" s="34" t="str">
        <f>IF(IFERROR(SEARCH("-",A607,1),0) &gt; 0, IFERROR(VLOOKUP(F607,'Liste CG'!A:A,1,FALSE),"ATTENTION CG Inexistant"),"")</f>
        <v/>
      </c>
      <c r="U607" t="str">
        <f>IF(IFERROR(SEARCH("-",A607,1),0)&gt;0,IFERROR(VLOOKUP(B607,'CG-&gt; CE'!K:K,1,FALSE),"Attention voir onglet CG-&gt;CE"),"")</f>
        <v/>
      </c>
      <c r="V607" t="str">
        <f>IF(LEFT(U607,1)="A",'Messages d''erreur'!B$4,"")</f>
        <v/>
      </c>
      <c r="W607" t="str">
        <f>IF(IFERROR(VALUE(F607),0)&gt;0,IF(IFERROR(SEARCH("-",A607,1),0)&gt;0,IFERROR(VLOOKUP(F607,'Liste CG'!A:A,1,FALSE),"Attention erreur pas de CG")),"")</f>
        <v/>
      </c>
      <c r="X607" t="str">
        <f>IF(LEFT(W607,1)="A",'Messages d''erreur'!B$5,"")</f>
        <v/>
      </c>
      <c r="Y607" t="e">
        <f>VLOOKUP(A607,'CEcpas-&gt;NvCode'!A:C,3,FALSE)</f>
        <v>#N/A</v>
      </c>
      <c r="Z607" t="str">
        <f>IF(IFERROR(SEARCH("-",A607,1),0) &gt; 0, IFERROR(VLOOKUP(A607,'mapping Commune'!A:I,9,FALSE),"ATTENTION mapping Inexistant"),"")</f>
        <v/>
      </c>
      <c r="AA607" s="10" t="str">
        <f>IF(LEFT(Z607,2)="At",'Messages d''erreur'!B$6,"")</f>
        <v/>
      </c>
    </row>
    <row r="608" spans="1:27" ht="21" customHeight="1" x14ac:dyDescent="0.35">
      <c r="A608" s="138"/>
      <c r="B608" s="301" t="str">
        <f t="shared" si="11"/>
        <v/>
      </c>
      <c r="C608" s="25"/>
      <c r="D608" s="109" t="s">
        <v>5089</v>
      </c>
      <c r="G608" s="276"/>
      <c r="H608" s="34" t="str">
        <f>IF(IFERROR(SEARCH("-",A608,1),0) &gt; 0, IFERROR(VLOOKUP(F608,'Liste CG'!A:A,1,FALSE),"ATTENTION CG Inexistant"),"")</f>
        <v/>
      </c>
      <c r="U608" t="str">
        <f>IF(IFERROR(SEARCH("-",A608,1),0)&gt;0,IFERROR(VLOOKUP(B608,'CG-&gt; CE'!K:K,1,FALSE),"Attention voir onglet CG-&gt;CE"),"")</f>
        <v/>
      </c>
      <c r="V608" t="str">
        <f>IF(LEFT(U608,1)="A",'Messages d''erreur'!B$4,"")</f>
        <v/>
      </c>
      <c r="W608" t="str">
        <f>IF(IFERROR(VALUE(F608),0)&gt;0,IF(IFERROR(SEARCH("-",A608,1),0)&gt;0,IFERROR(VLOOKUP(F608,'Liste CG'!A:A,1,FALSE),"Attention erreur pas de CG")),"")</f>
        <v/>
      </c>
      <c r="X608" t="str">
        <f>IF(LEFT(W608,1)="A",'Messages d''erreur'!B$5,"")</f>
        <v/>
      </c>
      <c r="Y608" t="e">
        <f>VLOOKUP(A608,'CEcpas-&gt;NvCode'!A:C,3,FALSE)</f>
        <v>#N/A</v>
      </c>
      <c r="Z608" t="str">
        <f>IF(IFERROR(SEARCH("-",A608,1),0) &gt; 0, IFERROR(VLOOKUP(A608,'mapping Commune'!A:I,9,FALSE),"ATTENTION mapping Inexistant"),"")</f>
        <v/>
      </c>
      <c r="AA608" s="10" t="str">
        <f>IF(LEFT(Z608,2)="At",'Messages d''erreur'!B$6,"")</f>
        <v/>
      </c>
    </row>
    <row r="609" spans="1:27" ht="21" customHeight="1" x14ac:dyDescent="0.35">
      <c r="A609" s="31" t="s">
        <v>52</v>
      </c>
      <c r="B609" s="301" t="str">
        <f t="shared" si="11"/>
        <v>Codode</v>
      </c>
      <c r="C609" s="27" t="s">
        <v>53</v>
      </c>
      <c r="D609" s="32" t="s">
        <v>54</v>
      </c>
      <c r="E609" s="32" t="s">
        <v>55</v>
      </c>
      <c r="F609" s="280" t="s">
        <v>56</v>
      </c>
      <c r="G609" s="278" t="s">
        <v>57</v>
      </c>
      <c r="H609" s="34" t="str">
        <f>IF(IFERROR(SEARCH("-",A609,1),0) &gt; 0, IFERROR(VLOOKUP(F609,'Liste CG'!A:A,1,FALSE),"ATTENTION CG Inexistant"),"")</f>
        <v/>
      </c>
      <c r="U609" t="str">
        <f>IF(IFERROR(SEARCH("-",A609,1),0)&gt;0,IFERROR(VLOOKUP(B609,'CG-&gt; CE'!K:K,1,FALSE),"Attention voir onglet CG-&gt;CE"),"")</f>
        <v/>
      </c>
      <c r="V609" t="str">
        <f>IF(LEFT(U609,1)="A",'Messages d''erreur'!B$4,"")</f>
        <v/>
      </c>
      <c r="W609" t="str">
        <f>IF(IFERROR(VALUE(F609),0)&gt;0,IF(IFERROR(SEARCH("-",A609,1),0)&gt;0,IFERROR(VLOOKUP(F609,'Liste CG'!A:A,1,FALSE),"Attention erreur pas de CG")),"")</f>
        <v/>
      </c>
      <c r="X609" t="str">
        <f>IF(LEFT(W609,1)="A",'Messages d''erreur'!B$5,"")</f>
        <v/>
      </c>
      <c r="Y609" t="e">
        <f>VLOOKUP(A609,'CEcpas-&gt;NvCode'!A:C,3,FALSE)</f>
        <v>#N/A</v>
      </c>
      <c r="Z609" t="str">
        <f>IF(IFERROR(SEARCH("-",A609,1),0) &gt; 0, IFERROR(VLOOKUP(A609,'mapping Commune'!A:I,9,FALSE),"ATTENTION mapping Inexistant"),"")</f>
        <v/>
      </c>
      <c r="AA609" s="10" t="str">
        <f>IF(LEFT(Z609,2)="At",'Messages d''erreur'!B$6,"")</f>
        <v/>
      </c>
    </row>
    <row r="610" spans="1:27" ht="21" customHeight="1" x14ac:dyDescent="0.35">
      <c r="A610" s="136" t="s">
        <v>657</v>
      </c>
      <c r="B610" s="301" t="str">
        <f t="shared" si="11"/>
        <v>461-01</v>
      </c>
      <c r="C610" s="24" t="s">
        <v>658</v>
      </c>
      <c r="D610" s="110" t="s">
        <v>59</v>
      </c>
      <c r="E610" s="110" t="s">
        <v>60</v>
      </c>
      <c r="F610" s="309">
        <v>73401</v>
      </c>
      <c r="G610" s="279">
        <v>61</v>
      </c>
      <c r="H610" s="34">
        <f>IF(IFERROR(SEARCH("-",A610,1),0) &gt; 0, IFERROR(VLOOKUP(F610,'Liste CG'!A:A,1,FALSE),"ATTENTION CG Inexistant"),"")</f>
        <v>73401</v>
      </c>
      <c r="U610" t="str">
        <f>IF(IFERROR(SEARCH("-",A610,1),0)&gt;0,IFERROR(VLOOKUP(B610,'CG-&gt; CE'!K:K,1,FALSE),"Attention voir onglet CG-&gt;CE"),"")</f>
        <v>461-01</v>
      </c>
      <c r="V610" t="str">
        <f>IF(LEFT(U610,1)="A",'Messages d''erreur'!B$4,"")</f>
        <v/>
      </c>
      <c r="W610">
        <f>IF(IFERROR(VALUE(F610),0)&gt;0,IF(IFERROR(SEARCH("-",A610,1),0)&gt;0,IFERROR(VLOOKUP(F610,'Liste CG'!A:A,1,FALSE),"Attention erreur pas de CG")),"")</f>
        <v>73401</v>
      </c>
      <c r="X610" t="str">
        <f>IF(LEFT(W610,1)="A",'Messages d''erreur'!B$5,"")</f>
        <v/>
      </c>
      <c r="Y610">
        <f>VLOOKUP(A610,'CEcpas-&gt;NvCode'!A:C,3,FALSE)</f>
        <v>0</v>
      </c>
      <c r="Z610" t="str">
        <f>IF(IFERROR(SEARCH("-",A610,1),0) &gt; 0, IFERROR(VLOOKUP(A610,'mapping Commune'!A:I,9,FALSE),"ATTENTION mapping Inexistant"),"")</f>
        <v>461-01</v>
      </c>
      <c r="AA610" s="10" t="str">
        <f>IF(LEFT(Z610,2)="At",'Messages d''erreur'!B$6,"")</f>
        <v/>
      </c>
    </row>
    <row r="611" spans="1:27" ht="21" customHeight="1" x14ac:dyDescent="0.35">
      <c r="A611" s="138"/>
      <c r="B611" s="301" t="str">
        <f t="shared" si="11"/>
        <v/>
      </c>
      <c r="C611" s="25"/>
      <c r="D611" s="109" t="s">
        <v>5089</v>
      </c>
      <c r="G611" s="276"/>
      <c r="H611" s="34" t="str">
        <f>IF(IFERROR(SEARCH("-",A611,1),0) &gt; 0, IFERROR(VLOOKUP(F611,'Liste CG'!A:A,1,FALSE),"ATTENTION CG Inexistant"),"")</f>
        <v/>
      </c>
      <c r="U611" t="str">
        <f>IF(IFERROR(SEARCH("-",A611,1),0)&gt;0,IFERROR(VLOOKUP(B611,'CG-&gt; CE'!K:K,1,FALSE),"Attention voir onglet CG-&gt;CE"),"")</f>
        <v/>
      </c>
      <c r="V611" t="str">
        <f>IF(LEFT(U611,1)="A",'Messages d''erreur'!B$4,"")</f>
        <v/>
      </c>
      <c r="W611" t="str">
        <f>IF(IFERROR(VALUE(F611),0)&gt;0,IF(IFERROR(SEARCH("-",A611,1),0)&gt;0,IFERROR(VLOOKUP(F611,'Liste CG'!A:A,1,FALSE),"Attention erreur pas de CG")),"")</f>
        <v/>
      </c>
      <c r="X611" t="str">
        <f>IF(LEFT(W611,1)="A",'Messages d''erreur'!B$5,"")</f>
        <v/>
      </c>
      <c r="Y611" t="e">
        <f>VLOOKUP(A611,'CEcpas-&gt;NvCode'!A:C,3,FALSE)</f>
        <v>#N/A</v>
      </c>
      <c r="Z611" t="str">
        <f>IF(IFERROR(SEARCH("-",A611,1),0) &gt; 0, IFERROR(VLOOKUP(A611,'mapping Commune'!A:I,9,FALSE),"ATTENTION mapping Inexistant"),"")</f>
        <v/>
      </c>
      <c r="AA611" s="10" t="str">
        <f>IF(LEFT(Z611,2)="At",'Messages d''erreur'!B$6,"")</f>
        <v/>
      </c>
    </row>
    <row r="612" spans="1:27" ht="21" customHeight="1" x14ac:dyDescent="0.35">
      <c r="A612" s="139">
        <v>463</v>
      </c>
      <c r="B612" s="301" t="str">
        <f t="shared" si="11"/>
        <v>463463</v>
      </c>
      <c r="C612" s="26" t="s">
        <v>659</v>
      </c>
      <c r="D612" s="109" t="s">
        <v>5089</v>
      </c>
      <c r="G612" s="276"/>
      <c r="H612" s="34" t="str">
        <f>IF(IFERROR(SEARCH("-",A612,1),0) &gt; 0, IFERROR(VLOOKUP(F612,'Liste CG'!A:A,1,FALSE),"ATTENTION CG Inexistant"),"")</f>
        <v/>
      </c>
      <c r="U612" t="str">
        <f>IF(IFERROR(SEARCH("-",A612,1),0)&gt;0,IFERROR(VLOOKUP(B612,'CG-&gt; CE'!K:K,1,FALSE),"Attention voir onglet CG-&gt;CE"),"")</f>
        <v/>
      </c>
      <c r="V612" t="str">
        <f>IF(LEFT(U612,1)="A",'Messages d''erreur'!B$4,"")</f>
        <v/>
      </c>
      <c r="W612" t="str">
        <f>IF(IFERROR(VALUE(F612),0)&gt;0,IF(IFERROR(SEARCH("-",A612,1),0)&gt;0,IFERROR(VLOOKUP(F612,'Liste CG'!A:A,1,FALSE),"Attention erreur pas de CG")),"")</f>
        <v/>
      </c>
      <c r="X612" t="str">
        <f>IF(LEFT(W612,1)="A",'Messages d''erreur'!B$5,"")</f>
        <v/>
      </c>
      <c r="Y612" t="e">
        <f>VLOOKUP(A612,'CEcpas-&gt;NvCode'!A:C,3,FALSE)</f>
        <v>#N/A</v>
      </c>
      <c r="Z612" t="str">
        <f>IF(IFERROR(SEARCH("-",A612,1),0) &gt; 0, IFERROR(VLOOKUP(A612,'mapping Commune'!A:I,9,FALSE),"ATTENTION mapping Inexistant"),"")</f>
        <v/>
      </c>
      <c r="AA612" s="10" t="str">
        <f>IF(LEFT(Z612,2)="At",'Messages d''erreur'!B$6,"")</f>
        <v/>
      </c>
    </row>
    <row r="613" spans="1:27" ht="21" customHeight="1" x14ac:dyDescent="0.35">
      <c r="A613" s="138"/>
      <c r="B613" s="301" t="str">
        <f t="shared" si="11"/>
        <v/>
      </c>
      <c r="C613" s="25"/>
      <c r="D613" s="109" t="s">
        <v>5089</v>
      </c>
      <c r="G613" s="276"/>
      <c r="H613" s="34" t="str">
        <f>IF(IFERROR(SEARCH("-",A613,1),0) &gt; 0, IFERROR(VLOOKUP(F613,'Liste CG'!A:A,1,FALSE),"ATTENTION CG Inexistant"),"")</f>
        <v/>
      </c>
      <c r="U613" t="str">
        <f>IF(IFERROR(SEARCH("-",A613,1),0)&gt;0,IFERROR(VLOOKUP(B613,'CG-&gt; CE'!K:K,1,FALSE),"Attention voir onglet CG-&gt;CE"),"")</f>
        <v/>
      </c>
      <c r="V613" t="str">
        <f>IF(LEFT(U613,1)="A",'Messages d''erreur'!B$4,"")</f>
        <v/>
      </c>
      <c r="W613" t="str">
        <f>IF(IFERROR(VALUE(F613),0)&gt;0,IF(IFERROR(SEARCH("-",A613,1),0)&gt;0,IFERROR(VLOOKUP(F613,'Liste CG'!A:A,1,FALSE),"Attention erreur pas de CG")),"")</f>
        <v/>
      </c>
      <c r="X613" t="str">
        <f>IF(LEFT(W613,1)="A",'Messages d''erreur'!B$5,"")</f>
        <v/>
      </c>
      <c r="Y613" t="e">
        <f>VLOOKUP(A613,'CEcpas-&gt;NvCode'!A:C,3,FALSE)</f>
        <v>#N/A</v>
      </c>
      <c r="Z613" t="str">
        <f>IF(IFERROR(SEARCH("-",A613,1),0) &gt; 0, IFERROR(VLOOKUP(A613,'mapping Commune'!A:I,9,FALSE),"ATTENTION mapping Inexistant"),"")</f>
        <v/>
      </c>
      <c r="AA613" s="10" t="str">
        <f>IF(LEFT(Z613,2)="At",'Messages d''erreur'!B$6,"")</f>
        <v/>
      </c>
    </row>
    <row r="614" spans="1:27" ht="21" customHeight="1" x14ac:dyDescent="0.35">
      <c r="A614" s="31" t="s">
        <v>52</v>
      </c>
      <c r="B614" s="301" t="str">
        <f t="shared" si="11"/>
        <v>Codode</v>
      </c>
      <c r="C614" s="27" t="s">
        <v>53</v>
      </c>
      <c r="D614" s="32" t="s">
        <v>54</v>
      </c>
      <c r="E614" s="32" t="s">
        <v>55</v>
      </c>
      <c r="F614" s="280" t="s">
        <v>56</v>
      </c>
      <c r="G614" s="278" t="s">
        <v>57</v>
      </c>
      <c r="H614" s="34" t="str">
        <f>IF(IFERROR(SEARCH("-",A614,1),0) &gt; 0, IFERROR(VLOOKUP(F614,'Liste CG'!A:A,1,FALSE),"ATTENTION CG Inexistant"),"")</f>
        <v/>
      </c>
      <c r="U614" t="str">
        <f>IF(IFERROR(SEARCH("-",A614,1),0)&gt;0,IFERROR(VLOOKUP(B614,'CG-&gt; CE'!K:K,1,FALSE),"Attention voir onglet CG-&gt;CE"),"")</f>
        <v/>
      </c>
      <c r="V614" t="str">
        <f>IF(LEFT(U614,1)="A",'Messages d''erreur'!B$4,"")</f>
        <v/>
      </c>
      <c r="W614" t="str">
        <f>IF(IFERROR(VALUE(F614),0)&gt;0,IF(IFERROR(SEARCH("-",A614,1),0)&gt;0,IFERROR(VLOOKUP(F614,'Liste CG'!A:A,1,FALSE),"Attention erreur pas de CG")),"")</f>
        <v/>
      </c>
      <c r="X614" t="str">
        <f>IF(LEFT(W614,1)="A",'Messages d''erreur'!B$5,"")</f>
        <v/>
      </c>
      <c r="Y614" t="e">
        <f>VLOOKUP(A614,'CEcpas-&gt;NvCode'!A:C,3,FALSE)</f>
        <v>#N/A</v>
      </c>
      <c r="Z614" t="str">
        <f>IF(IFERROR(SEARCH("-",A614,1),0) &gt; 0, IFERROR(VLOOKUP(A614,'mapping Commune'!A:I,9,FALSE),"ATTENTION mapping Inexistant"),"")</f>
        <v/>
      </c>
      <c r="AA614" s="10" t="str">
        <f>IF(LEFT(Z614,2)="At",'Messages d''erreur'!B$6,"")</f>
        <v/>
      </c>
    </row>
    <row r="615" spans="1:27" ht="21" customHeight="1" x14ac:dyDescent="0.35">
      <c r="A615" s="136" t="s">
        <v>660</v>
      </c>
      <c r="B615" s="301" t="str">
        <f t="shared" si="11"/>
        <v>463-01</v>
      </c>
      <c r="C615" s="24" t="s">
        <v>661</v>
      </c>
      <c r="D615" s="110" t="s">
        <v>59</v>
      </c>
      <c r="E615" s="110" t="s">
        <v>60</v>
      </c>
      <c r="F615" s="309">
        <v>73403</v>
      </c>
      <c r="G615" s="279">
        <v>61</v>
      </c>
      <c r="H615" s="34">
        <f>IF(IFERROR(SEARCH("-",A615,1),0) &gt; 0, IFERROR(VLOOKUP(F615,'Liste CG'!A:A,1,FALSE),"ATTENTION CG Inexistant"),"")</f>
        <v>73403</v>
      </c>
      <c r="U615" t="str">
        <f>IF(IFERROR(SEARCH("-",A615,1),0)&gt;0,IFERROR(VLOOKUP(B615,'CG-&gt; CE'!K:K,1,FALSE),"Attention voir onglet CG-&gt;CE"),"")</f>
        <v>463-01</v>
      </c>
      <c r="V615" t="str">
        <f>IF(LEFT(U615,1)="A",'Messages d''erreur'!B$4,"")</f>
        <v/>
      </c>
      <c r="W615">
        <f>IF(IFERROR(VALUE(F615),0)&gt;0,IF(IFERROR(SEARCH("-",A615,1),0)&gt;0,IFERROR(VLOOKUP(F615,'Liste CG'!A:A,1,FALSE),"Attention erreur pas de CG")),"")</f>
        <v>73403</v>
      </c>
      <c r="X615" t="str">
        <f>IF(LEFT(W615,1)="A",'Messages d''erreur'!B$5,"")</f>
        <v/>
      </c>
      <c r="Y615">
        <f>VLOOKUP(A615,'CEcpas-&gt;NvCode'!A:C,3,FALSE)</f>
        <v>0</v>
      </c>
      <c r="Z615" t="str">
        <f>IF(IFERROR(SEARCH("-",A615,1),0) &gt; 0, IFERROR(VLOOKUP(A615,'mapping Commune'!A:I,9,FALSE),"ATTENTION mapping Inexistant"),"")</f>
        <v>463-01</v>
      </c>
      <c r="AA615" s="10" t="str">
        <f>IF(LEFT(Z615,2)="At",'Messages d''erreur'!B$6,"")</f>
        <v/>
      </c>
    </row>
    <row r="616" spans="1:27" ht="21" customHeight="1" x14ac:dyDescent="0.35">
      <c r="A616" s="138"/>
      <c r="B616" s="301" t="str">
        <f t="shared" si="11"/>
        <v/>
      </c>
      <c r="C616" s="25"/>
      <c r="D616" s="109" t="s">
        <v>5089</v>
      </c>
      <c r="G616" s="276"/>
      <c r="H616" s="34" t="str">
        <f>IF(IFERROR(SEARCH("-",A616,1),0) &gt; 0, IFERROR(VLOOKUP(F616,'Liste CG'!A:A,1,FALSE),"ATTENTION CG Inexistant"),"")</f>
        <v/>
      </c>
      <c r="U616" t="str">
        <f>IF(IFERROR(SEARCH("-",A616,1),0)&gt;0,IFERROR(VLOOKUP(B616,'CG-&gt; CE'!K:K,1,FALSE),"Attention voir onglet CG-&gt;CE"),"")</f>
        <v/>
      </c>
      <c r="V616" t="str">
        <f>IF(LEFT(U616,1)="A",'Messages d''erreur'!B$4,"")</f>
        <v/>
      </c>
      <c r="W616" t="str">
        <f>IF(IFERROR(VALUE(F616),0)&gt;0,IF(IFERROR(SEARCH("-",A616,1),0)&gt;0,IFERROR(VLOOKUP(F616,'Liste CG'!A:A,1,FALSE),"Attention erreur pas de CG")),"")</f>
        <v/>
      </c>
      <c r="X616" t="str">
        <f>IF(LEFT(W616,1)="A",'Messages d''erreur'!B$5,"")</f>
        <v/>
      </c>
      <c r="Y616" t="e">
        <f>VLOOKUP(A616,'CEcpas-&gt;NvCode'!A:C,3,FALSE)</f>
        <v>#N/A</v>
      </c>
      <c r="Z616" t="str">
        <f>IF(IFERROR(SEARCH("-",A616,1),0) &gt; 0, IFERROR(VLOOKUP(A616,'mapping Commune'!A:I,9,FALSE),"ATTENTION mapping Inexistant"),"")</f>
        <v/>
      </c>
      <c r="AA616" s="10" t="str">
        <f>IF(LEFT(Z616,2)="At",'Messages d''erreur'!B$6,"")</f>
        <v/>
      </c>
    </row>
    <row r="617" spans="1:27" ht="21" customHeight="1" x14ac:dyDescent="0.35">
      <c r="A617" s="139">
        <v>464</v>
      </c>
      <c r="B617" s="301" t="str">
        <f t="shared" si="11"/>
        <v>464464</v>
      </c>
      <c r="C617" s="26" t="s">
        <v>662</v>
      </c>
      <c r="D617" s="109" t="s">
        <v>5089</v>
      </c>
      <c r="G617" s="276"/>
      <c r="H617" s="34" t="str">
        <f>IF(IFERROR(SEARCH("-",A617,1),0) &gt; 0, IFERROR(VLOOKUP(F617,'Liste CG'!A:A,1,FALSE),"ATTENTION CG Inexistant"),"")</f>
        <v/>
      </c>
      <c r="U617" t="str">
        <f>IF(IFERROR(SEARCH("-",A617,1),0)&gt;0,IFERROR(VLOOKUP(B617,'CG-&gt; CE'!K:K,1,FALSE),"Attention voir onglet CG-&gt;CE"),"")</f>
        <v/>
      </c>
      <c r="V617" t="str">
        <f>IF(LEFT(U617,1)="A",'Messages d''erreur'!B$4,"")</f>
        <v/>
      </c>
      <c r="W617" t="str">
        <f>IF(IFERROR(VALUE(F617),0)&gt;0,IF(IFERROR(SEARCH("-",A617,1),0)&gt;0,IFERROR(VLOOKUP(F617,'Liste CG'!A:A,1,FALSE),"Attention erreur pas de CG")),"")</f>
        <v/>
      </c>
      <c r="X617" t="str">
        <f>IF(LEFT(W617,1)="A",'Messages d''erreur'!B$5,"")</f>
        <v/>
      </c>
      <c r="Y617" t="e">
        <f>VLOOKUP(A617,'CEcpas-&gt;NvCode'!A:C,3,FALSE)</f>
        <v>#N/A</v>
      </c>
      <c r="Z617" t="str">
        <f>IF(IFERROR(SEARCH("-",A617,1),0) &gt; 0, IFERROR(VLOOKUP(A617,'mapping Commune'!A:I,9,FALSE),"ATTENTION mapping Inexistant"),"")</f>
        <v/>
      </c>
      <c r="AA617" s="10" t="str">
        <f>IF(LEFT(Z617,2)="At",'Messages d''erreur'!B$6,"")</f>
        <v/>
      </c>
    </row>
    <row r="618" spans="1:27" ht="21" customHeight="1" x14ac:dyDescent="0.35">
      <c r="A618" s="138"/>
      <c r="B618" s="301" t="str">
        <f t="shared" si="11"/>
        <v/>
      </c>
      <c r="C618" s="25"/>
      <c r="D618" s="109" t="s">
        <v>5089</v>
      </c>
      <c r="G618" s="276"/>
      <c r="H618" s="34" t="str">
        <f>IF(IFERROR(SEARCH("-",A618,1),0) &gt; 0, IFERROR(VLOOKUP(F618,'Liste CG'!A:A,1,FALSE),"ATTENTION CG Inexistant"),"")</f>
        <v/>
      </c>
      <c r="U618" t="str">
        <f>IF(IFERROR(SEARCH("-",A618,1),0)&gt;0,IFERROR(VLOOKUP(B618,'CG-&gt; CE'!K:K,1,FALSE),"Attention voir onglet CG-&gt;CE"),"")</f>
        <v/>
      </c>
      <c r="V618" t="str">
        <f>IF(LEFT(U618,1)="A",'Messages d''erreur'!B$4,"")</f>
        <v/>
      </c>
      <c r="W618" t="str">
        <f>IF(IFERROR(VALUE(F618),0)&gt;0,IF(IFERROR(SEARCH("-",A618,1),0)&gt;0,IFERROR(VLOOKUP(F618,'Liste CG'!A:A,1,FALSE),"Attention erreur pas de CG")),"")</f>
        <v/>
      </c>
      <c r="X618" t="str">
        <f>IF(LEFT(W618,1)="A",'Messages d''erreur'!B$5,"")</f>
        <v/>
      </c>
      <c r="Y618" t="e">
        <f>VLOOKUP(A618,'CEcpas-&gt;NvCode'!A:C,3,FALSE)</f>
        <v>#N/A</v>
      </c>
      <c r="Z618" t="str">
        <f>IF(IFERROR(SEARCH("-",A618,1),0) &gt; 0, IFERROR(VLOOKUP(A618,'mapping Commune'!A:I,9,FALSE),"ATTENTION mapping Inexistant"),"")</f>
        <v/>
      </c>
      <c r="AA618" s="10" t="str">
        <f>IF(LEFT(Z618,2)="At",'Messages d''erreur'!B$6,"")</f>
        <v/>
      </c>
    </row>
    <row r="619" spans="1:27" ht="21" customHeight="1" x14ac:dyDescent="0.35">
      <c r="A619" s="31" t="s">
        <v>52</v>
      </c>
      <c r="B619" s="301" t="str">
        <f t="shared" si="11"/>
        <v>Codode</v>
      </c>
      <c r="C619" s="27" t="s">
        <v>53</v>
      </c>
      <c r="D619" s="32" t="s">
        <v>54</v>
      </c>
      <c r="E619" s="32" t="s">
        <v>55</v>
      </c>
      <c r="F619" s="280" t="s">
        <v>56</v>
      </c>
      <c r="G619" s="278" t="s">
        <v>57</v>
      </c>
      <c r="H619" s="34" t="str">
        <f>IF(IFERROR(SEARCH("-",A619,1),0) &gt; 0, IFERROR(VLOOKUP(F619,'Liste CG'!A:A,1,FALSE),"ATTENTION CG Inexistant"),"")</f>
        <v/>
      </c>
      <c r="U619" t="str">
        <f>IF(IFERROR(SEARCH("-",A619,1),0)&gt;0,IFERROR(VLOOKUP(B619,'CG-&gt; CE'!K:K,1,FALSE),"Attention voir onglet CG-&gt;CE"),"")</f>
        <v/>
      </c>
      <c r="V619" t="str">
        <f>IF(LEFT(U619,1)="A",'Messages d''erreur'!B$4,"")</f>
        <v/>
      </c>
      <c r="W619" t="str">
        <f>IF(IFERROR(VALUE(F619),0)&gt;0,IF(IFERROR(SEARCH("-",A619,1),0)&gt;0,IFERROR(VLOOKUP(F619,'Liste CG'!A:A,1,FALSE),"Attention erreur pas de CG")),"")</f>
        <v/>
      </c>
      <c r="X619" t="str">
        <f>IF(LEFT(W619,1)="A",'Messages d''erreur'!B$5,"")</f>
        <v/>
      </c>
      <c r="Y619" t="e">
        <f>VLOOKUP(A619,'CEcpas-&gt;NvCode'!A:C,3,FALSE)</f>
        <v>#N/A</v>
      </c>
      <c r="Z619" t="str">
        <f>IF(IFERROR(SEARCH("-",A619,1),0) &gt; 0, IFERROR(VLOOKUP(A619,'mapping Commune'!A:I,9,FALSE),"ATTENTION mapping Inexistant"),"")</f>
        <v/>
      </c>
      <c r="AA619" s="10" t="str">
        <f>IF(LEFT(Z619,2)="At",'Messages d''erreur'!B$6,"")</f>
        <v/>
      </c>
    </row>
    <row r="620" spans="1:27" ht="21" customHeight="1" x14ac:dyDescent="0.35">
      <c r="A620" s="136" t="s">
        <v>663</v>
      </c>
      <c r="B620" s="301" t="str">
        <f t="shared" si="11"/>
        <v>464-01</v>
      </c>
      <c r="C620" s="24" t="s">
        <v>664</v>
      </c>
      <c r="D620" s="110" t="s">
        <v>59</v>
      </c>
      <c r="E620" s="110" t="s">
        <v>60</v>
      </c>
      <c r="F620" s="309">
        <v>75144</v>
      </c>
      <c r="G620" s="279">
        <v>61</v>
      </c>
      <c r="H620" s="34">
        <f>IF(IFERROR(SEARCH("-",A620,1),0) &gt; 0, IFERROR(VLOOKUP(F620,'Liste CG'!A:A,1,FALSE),"ATTENTION CG Inexistant"),"")</f>
        <v>75144</v>
      </c>
      <c r="U620" t="str">
        <f>IF(IFERROR(SEARCH("-",A620,1),0)&gt;0,IFERROR(VLOOKUP(B620,'CG-&gt; CE'!K:K,1,FALSE),"Attention voir onglet CG-&gt;CE"),"")</f>
        <v>464-01</v>
      </c>
      <c r="V620" t="str">
        <f>IF(LEFT(U620,1)="A",'Messages d''erreur'!B$4,"")</f>
        <v/>
      </c>
      <c r="W620">
        <f>IF(IFERROR(VALUE(F620),0)&gt;0,IF(IFERROR(SEARCH("-",A620,1),0)&gt;0,IFERROR(VLOOKUP(F620,'Liste CG'!A:A,1,FALSE),"Attention erreur pas de CG")),"")</f>
        <v>75144</v>
      </c>
      <c r="X620" t="str">
        <f>IF(LEFT(W620,1)="A",'Messages d''erreur'!B$5,"")</f>
        <v/>
      </c>
      <c r="Y620" t="str">
        <f>VLOOKUP(A620,'CEcpas-&gt;NvCode'!A:C,3,FALSE)</f>
        <v>46400/01</v>
      </c>
      <c r="Z620" t="str">
        <f>IF(IFERROR(SEARCH("-",A620,1),0) &gt; 0, IFERROR(VLOOKUP(A620,'mapping Commune'!A:I,9,FALSE),"ATTENTION mapping Inexistant"),"")</f>
        <v>464-01</v>
      </c>
      <c r="AA620" s="10" t="str">
        <f>IF(LEFT(Z620,2)="At",'Messages d''erreur'!B$6,"")</f>
        <v/>
      </c>
    </row>
    <row r="621" spans="1:27" ht="21" customHeight="1" x14ac:dyDescent="0.35">
      <c r="A621" s="138"/>
      <c r="B621" s="301" t="str">
        <f t="shared" si="11"/>
        <v/>
      </c>
      <c r="C621" s="25"/>
      <c r="D621" s="109" t="s">
        <v>5089</v>
      </c>
      <c r="G621" s="276"/>
      <c r="H621" s="34" t="str">
        <f>IF(IFERROR(SEARCH("-",A621,1),0) &gt; 0, IFERROR(VLOOKUP(F621,'Liste CG'!A:A,1,FALSE),"ATTENTION CG Inexistant"),"")</f>
        <v/>
      </c>
      <c r="U621" t="str">
        <f>IF(IFERROR(SEARCH("-",A621,1),0)&gt;0,IFERROR(VLOOKUP(B621,'CG-&gt; CE'!K:K,1,FALSE),"Attention voir onglet CG-&gt;CE"),"")</f>
        <v/>
      </c>
      <c r="V621" t="str">
        <f>IF(LEFT(U621,1)="A",'Messages d''erreur'!B$4,"")</f>
        <v/>
      </c>
      <c r="W621" t="str">
        <f>IF(IFERROR(VALUE(F621),0)&gt;0,IF(IFERROR(SEARCH("-",A621,1),0)&gt;0,IFERROR(VLOOKUP(F621,'Liste CG'!A:A,1,FALSE),"Attention erreur pas de CG")),"")</f>
        <v/>
      </c>
      <c r="X621" t="str">
        <f>IF(LEFT(W621,1)="A",'Messages d''erreur'!B$5,"")</f>
        <v/>
      </c>
      <c r="Y621" t="e">
        <f>VLOOKUP(A621,'CEcpas-&gt;NvCode'!A:C,3,FALSE)</f>
        <v>#N/A</v>
      </c>
      <c r="Z621" t="str">
        <f>IF(IFERROR(SEARCH("-",A621,1),0) &gt; 0, IFERROR(VLOOKUP(A621,'mapping Commune'!A:I,9,FALSE),"ATTENTION mapping Inexistant"),"")</f>
        <v/>
      </c>
      <c r="AA621" s="10" t="str">
        <f>IF(LEFT(Z621,2)="At",'Messages d''erreur'!B$6,"")</f>
        <v/>
      </c>
    </row>
    <row r="622" spans="1:27" ht="21" customHeight="1" x14ac:dyDescent="0.35">
      <c r="A622" s="139">
        <v>465</v>
      </c>
      <c r="B622" s="301" t="str">
        <f t="shared" si="11"/>
        <v>465465</v>
      </c>
      <c r="C622" s="26" t="s">
        <v>622</v>
      </c>
      <c r="D622" s="109" t="s">
        <v>5089</v>
      </c>
      <c r="G622" s="276"/>
      <c r="H622" s="34" t="str">
        <f>IF(IFERROR(SEARCH("-",A622,1),0) &gt; 0, IFERROR(VLOOKUP(F622,'Liste CG'!A:A,1,FALSE),"ATTENTION CG Inexistant"),"")</f>
        <v/>
      </c>
      <c r="U622" t="str">
        <f>IF(IFERROR(SEARCH("-",A622,1),0)&gt;0,IFERROR(VLOOKUP(B622,'CG-&gt; CE'!K:K,1,FALSE),"Attention voir onglet CG-&gt;CE"),"")</f>
        <v/>
      </c>
      <c r="V622" t="str">
        <f>IF(LEFT(U622,1)="A",'Messages d''erreur'!B$4,"")</f>
        <v/>
      </c>
      <c r="W622" t="str">
        <f>IF(IFERROR(VALUE(F622),0)&gt;0,IF(IFERROR(SEARCH("-",A622,1),0)&gt;0,IFERROR(VLOOKUP(F622,'Liste CG'!A:A,1,FALSE),"Attention erreur pas de CG")),"")</f>
        <v/>
      </c>
      <c r="X622" t="str">
        <f>IF(LEFT(W622,1)="A",'Messages d''erreur'!B$5,"")</f>
        <v/>
      </c>
      <c r="Y622" t="e">
        <f>VLOOKUP(A622,'CEcpas-&gt;NvCode'!A:C,3,FALSE)</f>
        <v>#N/A</v>
      </c>
      <c r="Z622" t="str">
        <f>IF(IFERROR(SEARCH("-",A622,1),0) &gt; 0, IFERROR(VLOOKUP(A622,'mapping Commune'!A:I,9,FALSE),"ATTENTION mapping Inexistant"),"")</f>
        <v/>
      </c>
      <c r="AA622" s="10" t="str">
        <f>IF(LEFT(Z622,2)="At",'Messages d''erreur'!B$6,"")</f>
        <v/>
      </c>
    </row>
    <row r="623" spans="1:27" ht="21" customHeight="1" x14ac:dyDescent="0.35">
      <c r="A623" s="138"/>
      <c r="B623" s="301" t="str">
        <f t="shared" si="11"/>
        <v/>
      </c>
      <c r="C623" s="25"/>
      <c r="D623" s="109" t="s">
        <v>5089</v>
      </c>
      <c r="G623" s="276"/>
      <c r="H623" s="34" t="str">
        <f>IF(IFERROR(SEARCH("-",A623,1),0) &gt; 0, IFERROR(VLOOKUP(F623,'Liste CG'!A:A,1,FALSE),"ATTENTION CG Inexistant"),"")</f>
        <v/>
      </c>
      <c r="U623" t="str">
        <f>IF(IFERROR(SEARCH("-",A623,1),0)&gt;0,IFERROR(VLOOKUP(B623,'CG-&gt; CE'!K:K,1,FALSE),"Attention voir onglet CG-&gt;CE"),"")</f>
        <v/>
      </c>
      <c r="V623" t="str">
        <f>IF(LEFT(U623,1)="A",'Messages d''erreur'!B$4,"")</f>
        <v/>
      </c>
      <c r="W623" t="str">
        <f>IF(IFERROR(VALUE(F623),0)&gt;0,IF(IFERROR(SEARCH("-",A623,1),0)&gt;0,IFERROR(VLOOKUP(F623,'Liste CG'!A:A,1,FALSE),"Attention erreur pas de CG")),"")</f>
        <v/>
      </c>
      <c r="X623" t="str">
        <f>IF(LEFT(W623,1)="A",'Messages d''erreur'!B$5,"")</f>
        <v/>
      </c>
      <c r="Y623" t="e">
        <f>VLOOKUP(A623,'CEcpas-&gt;NvCode'!A:C,3,FALSE)</f>
        <v>#N/A</v>
      </c>
      <c r="Z623" t="str">
        <f>IF(IFERROR(SEARCH("-",A623,1),0) &gt; 0, IFERROR(VLOOKUP(A623,'mapping Commune'!A:I,9,FALSE),"ATTENTION mapping Inexistant"),"")</f>
        <v/>
      </c>
      <c r="AA623" s="10" t="str">
        <f>IF(LEFT(Z623,2)="At",'Messages d''erreur'!B$6,"")</f>
        <v/>
      </c>
    </row>
    <row r="624" spans="1:27" ht="21" customHeight="1" x14ac:dyDescent="0.35">
      <c r="A624" s="31" t="s">
        <v>52</v>
      </c>
      <c r="B624" s="301" t="str">
        <f t="shared" ref="B624:B687" si="12">IF(LEFT(A624,1)="0",A624,IF(LEN(A624)=6,A624,LEFT(A624,3)&amp;RIGHT(A624,3)))</f>
        <v>Codode</v>
      </c>
      <c r="C624" s="27" t="s">
        <v>53</v>
      </c>
      <c r="D624" s="32" t="s">
        <v>54</v>
      </c>
      <c r="E624" s="32" t="s">
        <v>55</v>
      </c>
      <c r="F624" s="280" t="s">
        <v>56</v>
      </c>
      <c r="G624" s="278" t="s">
        <v>57</v>
      </c>
      <c r="H624" s="34" t="str">
        <f>IF(IFERROR(SEARCH("-",A624,1),0) &gt; 0, IFERROR(VLOOKUP(F624,'Liste CG'!A:A,1,FALSE),"ATTENTION CG Inexistant"),"")</f>
        <v/>
      </c>
      <c r="U624" t="str">
        <f>IF(IFERROR(SEARCH("-",A624,1),0)&gt;0,IFERROR(VLOOKUP(B624,'CG-&gt; CE'!K:K,1,FALSE),"Attention voir onglet CG-&gt;CE"),"")</f>
        <v/>
      </c>
      <c r="V624" t="str">
        <f>IF(LEFT(U624,1)="A",'Messages d''erreur'!B$4,"")</f>
        <v/>
      </c>
      <c r="W624" t="str">
        <f>IF(IFERROR(VALUE(F624),0)&gt;0,IF(IFERROR(SEARCH("-",A624,1),0)&gt;0,IFERROR(VLOOKUP(F624,'Liste CG'!A:A,1,FALSE),"Attention erreur pas de CG")),"")</f>
        <v/>
      </c>
      <c r="X624" t="str">
        <f>IF(LEFT(W624,1)="A",'Messages d''erreur'!B$5,"")</f>
        <v/>
      </c>
      <c r="Y624" t="e">
        <f>VLOOKUP(A624,'CEcpas-&gt;NvCode'!A:C,3,FALSE)</f>
        <v>#N/A</v>
      </c>
      <c r="Z624" t="str">
        <f>IF(IFERROR(SEARCH("-",A624,1),0) &gt; 0, IFERROR(VLOOKUP(A624,'mapping Commune'!A:I,9,FALSE),"ATTENTION mapping Inexistant"),"")</f>
        <v/>
      </c>
      <c r="AA624" s="10" t="str">
        <f>IF(LEFT(Z624,2)="At",'Messages d''erreur'!B$6,"")</f>
        <v/>
      </c>
    </row>
    <row r="625" spans="1:27" ht="21" customHeight="1" x14ac:dyDescent="0.35">
      <c r="A625" s="33" t="s">
        <v>665</v>
      </c>
      <c r="B625" s="301" t="str">
        <f t="shared" si="12"/>
        <v>465-01</v>
      </c>
      <c r="C625" s="126" t="s">
        <v>666</v>
      </c>
      <c r="D625" s="127" t="s">
        <v>59</v>
      </c>
      <c r="E625" s="127" t="s">
        <v>60</v>
      </c>
      <c r="F625" s="311">
        <v>73405</v>
      </c>
      <c r="G625" s="292">
        <v>61</v>
      </c>
      <c r="H625" s="34">
        <f>IF(IFERROR(SEARCH("-",A625,1),0) &gt; 0, IFERROR(VLOOKUP(F625,'Liste CG'!A:A,1,FALSE),"ATTENTION CG Inexistant"),"")</f>
        <v>73405</v>
      </c>
      <c r="U625" t="str">
        <f>IF(IFERROR(SEARCH("-",A625,1),0)&gt;0,IFERROR(VLOOKUP(B625,'CG-&gt; CE'!K:K,1,FALSE),"Attention voir onglet CG-&gt;CE"),"")</f>
        <v>465-01</v>
      </c>
      <c r="V625" t="str">
        <f>IF(LEFT(U625,1)="A",'Messages d''erreur'!B$4,"")</f>
        <v/>
      </c>
      <c r="W625">
        <f>IF(IFERROR(VALUE(F625),0)&gt;0,IF(IFERROR(SEARCH("-",A625,1),0)&gt;0,IFERROR(VLOOKUP(F625,'Liste CG'!A:A,1,FALSE),"Attention erreur pas de CG")),"")</f>
        <v>73405</v>
      </c>
      <c r="X625" t="str">
        <f>IF(LEFT(W625,1)="A",'Messages d''erreur'!B$5,"")</f>
        <v/>
      </c>
      <c r="Y625">
        <f>VLOOKUP(A625,'CEcpas-&gt;NvCode'!A:C,3,FALSE)</f>
        <v>0</v>
      </c>
      <c r="Z625" t="str">
        <f>IF(IFERROR(SEARCH("-",A625,1),0) &gt; 0, IFERROR(VLOOKUP(A625,'mapping Commune'!A:I,9,FALSE),"ATTENTION mapping Inexistant"),"")</f>
        <v>465-01</v>
      </c>
      <c r="AA625" s="10" t="str">
        <f>IF(LEFT(Z625,2)="At",'Messages d''erreur'!B$6,"")</f>
        <v/>
      </c>
    </row>
    <row r="626" spans="1:27" ht="21" customHeight="1" x14ac:dyDescent="0.35">
      <c r="A626" s="33" t="s">
        <v>667</v>
      </c>
      <c r="B626" s="301" t="str">
        <f t="shared" si="12"/>
        <v>465-02</v>
      </c>
      <c r="C626" s="23" t="s">
        <v>668</v>
      </c>
      <c r="D626" s="34" t="s">
        <v>59</v>
      </c>
      <c r="E626" s="34" t="s">
        <v>60</v>
      </c>
      <c r="F626" s="273">
        <v>73404</v>
      </c>
      <c r="G626" s="276">
        <v>61</v>
      </c>
      <c r="H626" s="34">
        <f>IF(IFERROR(SEARCH("-",A626,1),0) &gt; 0, IFERROR(VLOOKUP(F626,'Liste CG'!A:A,1,FALSE),"ATTENTION CG Inexistant"),"")</f>
        <v>73404</v>
      </c>
      <c r="U626" t="str">
        <f>IF(IFERROR(SEARCH("-",A626,1),0)&gt;0,IFERROR(VLOOKUP(B626,'CG-&gt; CE'!K:K,1,FALSE),"Attention voir onglet CG-&gt;CE"),"")</f>
        <v>465-02</v>
      </c>
      <c r="V626" t="str">
        <f>IF(LEFT(U626,1)="A",'Messages d''erreur'!B$4,"")</f>
        <v/>
      </c>
      <c r="W626">
        <f>IF(IFERROR(VALUE(F626),0)&gt;0,IF(IFERROR(SEARCH("-",A626,1),0)&gt;0,IFERROR(VLOOKUP(F626,'Liste CG'!A:A,1,FALSE),"Attention erreur pas de CG")),"")</f>
        <v>73404</v>
      </c>
      <c r="X626" t="str">
        <f>IF(LEFT(W626,1)="A",'Messages d''erreur'!B$5,"")</f>
        <v/>
      </c>
      <c r="Y626">
        <f>VLOOKUP(A626,'CEcpas-&gt;NvCode'!A:C,3,FALSE)</f>
        <v>0</v>
      </c>
      <c r="Z626" t="str">
        <f>IF(IFERROR(SEARCH("-",A626,1),0) &gt; 0, IFERROR(VLOOKUP(A626,'mapping Commune'!A:I,9,FALSE),"ATTENTION mapping Inexistant"),"")</f>
        <v>465-02</v>
      </c>
      <c r="AA626" s="10" t="str">
        <f>IF(LEFT(Z626,2)="At",'Messages d''erreur'!B$6,"")</f>
        <v/>
      </c>
    </row>
    <row r="627" spans="1:27" ht="21" customHeight="1" x14ac:dyDescent="0.35">
      <c r="A627" s="136" t="s">
        <v>669</v>
      </c>
      <c r="B627" s="301" t="str">
        <f t="shared" si="12"/>
        <v>465-06</v>
      </c>
      <c r="C627" s="24" t="s">
        <v>670</v>
      </c>
      <c r="D627" s="110" t="s">
        <v>59</v>
      </c>
      <c r="E627" s="110" t="s">
        <v>60</v>
      </c>
      <c r="F627" s="309">
        <v>72141</v>
      </c>
      <c r="G627" s="279">
        <v>61</v>
      </c>
      <c r="H627" s="34">
        <f>IF(IFERROR(SEARCH("-",A627,1),0) &gt; 0, IFERROR(VLOOKUP(F627,'Liste CG'!A:A,1,FALSE),"ATTENTION CG Inexistant"),"")</f>
        <v>72141</v>
      </c>
      <c r="U627" t="str">
        <f>IF(IFERROR(SEARCH("-",A627,1),0)&gt;0,IFERROR(VLOOKUP(B627,'CG-&gt; CE'!K:K,1,FALSE),"Attention voir onglet CG-&gt;CE"),"")</f>
        <v>465-06</v>
      </c>
      <c r="V627" t="str">
        <f>IF(LEFT(U627,1)="A",'Messages d''erreur'!B$4,"")</f>
        <v/>
      </c>
      <c r="W627">
        <f>IF(IFERROR(VALUE(F627),0)&gt;0,IF(IFERROR(SEARCH("-",A627,1),0)&gt;0,IFERROR(VLOOKUP(F627,'Liste CG'!A:A,1,FALSE),"Attention erreur pas de CG")),"")</f>
        <v>72141</v>
      </c>
      <c r="X627" t="str">
        <f>IF(LEFT(W627,1)="A",'Messages d''erreur'!B$5,"")</f>
        <v/>
      </c>
      <c r="Y627">
        <f>VLOOKUP(A627,'CEcpas-&gt;NvCode'!A:C,3,FALSE)</f>
        <v>0</v>
      </c>
      <c r="Z627" t="str">
        <f>IF(IFERROR(SEARCH("-",A627,1),0) &gt; 0, IFERROR(VLOOKUP(A627,'mapping Commune'!A:I,9,FALSE),"ATTENTION mapping Inexistant"),"")</f>
        <v>465-06</v>
      </c>
      <c r="AA627" s="10" t="str">
        <f>IF(LEFT(Z627,2)="At",'Messages d''erreur'!B$6,"")</f>
        <v/>
      </c>
    </row>
    <row r="628" spans="1:27" ht="21" customHeight="1" x14ac:dyDescent="0.35">
      <c r="A628" s="138"/>
      <c r="B628" s="301" t="str">
        <f t="shared" si="12"/>
        <v/>
      </c>
      <c r="C628" s="25"/>
      <c r="D628" s="109" t="s">
        <v>5089</v>
      </c>
      <c r="G628" s="276"/>
      <c r="H628" s="34" t="str">
        <f>IF(IFERROR(SEARCH("-",A628,1),0) &gt; 0, IFERROR(VLOOKUP(F628,'Liste CG'!A:A,1,FALSE),"ATTENTION CG Inexistant"),"")</f>
        <v/>
      </c>
      <c r="U628" t="str">
        <f>IF(IFERROR(SEARCH("-",A628,1),0)&gt;0,IFERROR(VLOOKUP(B628,'CG-&gt; CE'!K:K,1,FALSE),"Attention voir onglet CG-&gt;CE"),"")</f>
        <v/>
      </c>
      <c r="V628" t="str">
        <f>IF(LEFT(U628,1)="A",'Messages d''erreur'!B$4,"")</f>
        <v/>
      </c>
      <c r="W628" t="str">
        <f>IF(IFERROR(VALUE(F628),0)&gt;0,IF(IFERROR(SEARCH("-",A628,1),0)&gt;0,IFERROR(VLOOKUP(F628,'Liste CG'!A:A,1,FALSE),"Attention erreur pas de CG")),"")</f>
        <v/>
      </c>
      <c r="X628" t="str">
        <f>IF(LEFT(W628,1)="A",'Messages d''erreur'!B$5,"")</f>
        <v/>
      </c>
      <c r="Y628" t="e">
        <f>VLOOKUP(A628,'CEcpas-&gt;NvCode'!A:C,3,FALSE)</f>
        <v>#N/A</v>
      </c>
      <c r="Z628" t="str">
        <f>IF(IFERROR(SEARCH("-",A628,1),0) &gt; 0, IFERROR(VLOOKUP(A628,'mapping Commune'!A:I,9,FALSE),"ATTENTION mapping Inexistant"),"")</f>
        <v/>
      </c>
      <c r="AA628" s="10" t="str">
        <f>IF(LEFT(Z628,2)="At",'Messages d''erreur'!B$6,"")</f>
        <v/>
      </c>
    </row>
    <row r="629" spans="1:27" ht="21" customHeight="1" x14ac:dyDescent="0.35">
      <c r="A629" s="139">
        <v>466</v>
      </c>
      <c r="B629" s="301" t="str">
        <f t="shared" si="12"/>
        <v>466466</v>
      </c>
      <c r="C629" s="26" t="s">
        <v>671</v>
      </c>
      <c r="D629" s="109" t="s">
        <v>5089</v>
      </c>
      <c r="G629" s="276"/>
      <c r="H629" s="34" t="str">
        <f>IF(IFERROR(SEARCH("-",A629,1),0) &gt; 0, IFERROR(VLOOKUP(F629,'Liste CG'!A:A,1,FALSE),"ATTENTION CG Inexistant"),"")</f>
        <v/>
      </c>
      <c r="U629" t="str">
        <f>IF(IFERROR(SEARCH("-",A629,1),0)&gt;0,IFERROR(VLOOKUP(B629,'CG-&gt; CE'!K:K,1,FALSE),"Attention voir onglet CG-&gt;CE"),"")</f>
        <v/>
      </c>
      <c r="V629" t="str">
        <f>IF(LEFT(U629,1)="A",'Messages d''erreur'!B$4,"")</f>
        <v/>
      </c>
      <c r="W629" t="str">
        <f>IF(IFERROR(VALUE(F629),0)&gt;0,IF(IFERROR(SEARCH("-",A629,1),0)&gt;0,IFERROR(VLOOKUP(F629,'Liste CG'!A:A,1,FALSE),"Attention erreur pas de CG")),"")</f>
        <v/>
      </c>
      <c r="X629" t="str">
        <f>IF(LEFT(W629,1)="A",'Messages d''erreur'!B$5,"")</f>
        <v/>
      </c>
      <c r="Y629" t="e">
        <f>VLOOKUP(A629,'CEcpas-&gt;NvCode'!A:C,3,FALSE)</f>
        <v>#N/A</v>
      </c>
      <c r="Z629" t="str">
        <f>IF(IFERROR(SEARCH("-",A629,1),0) &gt; 0, IFERROR(VLOOKUP(A629,'mapping Commune'!A:I,9,FALSE),"ATTENTION mapping Inexistant"),"")</f>
        <v/>
      </c>
      <c r="AA629" s="10" t="str">
        <f>IF(LEFT(Z629,2)="At",'Messages d''erreur'!B$6,"")</f>
        <v/>
      </c>
    </row>
    <row r="630" spans="1:27" ht="21" customHeight="1" x14ac:dyDescent="0.35">
      <c r="A630" s="138"/>
      <c r="B630" s="301" t="str">
        <f t="shared" si="12"/>
        <v/>
      </c>
      <c r="C630" s="25"/>
      <c r="D630" s="109" t="s">
        <v>5089</v>
      </c>
      <c r="G630" s="276"/>
      <c r="H630" s="34" t="str">
        <f>IF(IFERROR(SEARCH("-",A630,1),0) &gt; 0, IFERROR(VLOOKUP(F630,'Liste CG'!A:A,1,FALSE),"ATTENTION CG Inexistant"),"")</f>
        <v/>
      </c>
      <c r="U630" t="str">
        <f>IF(IFERROR(SEARCH("-",A630,1),0)&gt;0,IFERROR(VLOOKUP(B630,'CG-&gt; CE'!K:K,1,FALSE),"Attention voir onglet CG-&gt;CE"),"")</f>
        <v/>
      </c>
      <c r="V630" t="str">
        <f>IF(LEFT(U630,1)="A",'Messages d''erreur'!B$4,"")</f>
        <v/>
      </c>
      <c r="W630" t="str">
        <f>IF(IFERROR(VALUE(F630),0)&gt;0,IF(IFERROR(SEARCH("-",A630,1),0)&gt;0,IFERROR(VLOOKUP(F630,'Liste CG'!A:A,1,FALSE),"Attention erreur pas de CG")),"")</f>
        <v/>
      </c>
      <c r="X630" t="str">
        <f>IF(LEFT(W630,1)="A",'Messages d''erreur'!B$5,"")</f>
        <v/>
      </c>
      <c r="Y630" t="e">
        <f>VLOOKUP(A630,'CEcpas-&gt;NvCode'!A:C,3,FALSE)</f>
        <v>#N/A</v>
      </c>
      <c r="Z630" t="str">
        <f>IF(IFERROR(SEARCH("-",A630,1),0) &gt; 0, IFERROR(VLOOKUP(A630,'mapping Commune'!A:I,9,FALSE),"ATTENTION mapping Inexistant"),"")</f>
        <v/>
      </c>
      <c r="AA630" s="10" t="str">
        <f>IF(LEFT(Z630,2)="At",'Messages d''erreur'!B$6,"")</f>
        <v/>
      </c>
    </row>
    <row r="631" spans="1:27" ht="21" customHeight="1" x14ac:dyDescent="0.35">
      <c r="A631" s="31" t="s">
        <v>52</v>
      </c>
      <c r="B631" s="301" t="str">
        <f t="shared" si="12"/>
        <v>Codode</v>
      </c>
      <c r="C631" s="27" t="s">
        <v>53</v>
      </c>
      <c r="D631" s="32" t="s">
        <v>54</v>
      </c>
      <c r="E631" s="32" t="s">
        <v>55</v>
      </c>
      <c r="F631" s="280" t="s">
        <v>56</v>
      </c>
      <c r="G631" s="278" t="s">
        <v>57</v>
      </c>
      <c r="H631" s="34" t="str">
        <f>IF(IFERROR(SEARCH("-",A631,1),0) &gt; 0, IFERROR(VLOOKUP(F631,'Liste CG'!A:A,1,FALSE),"ATTENTION CG Inexistant"),"")</f>
        <v/>
      </c>
      <c r="U631" t="str">
        <f>IF(IFERROR(SEARCH("-",A631,1),0)&gt;0,IFERROR(VLOOKUP(B631,'CG-&gt; CE'!K:K,1,FALSE),"Attention voir onglet CG-&gt;CE"),"")</f>
        <v/>
      </c>
      <c r="V631" t="str">
        <f>IF(LEFT(U631,1)="A",'Messages d''erreur'!B$4,"")</f>
        <v/>
      </c>
      <c r="W631" t="str">
        <f>IF(IFERROR(VALUE(F631),0)&gt;0,IF(IFERROR(SEARCH("-",A631,1),0)&gt;0,IFERROR(VLOOKUP(F631,'Liste CG'!A:A,1,FALSE),"Attention erreur pas de CG")),"")</f>
        <v/>
      </c>
      <c r="X631" t="str">
        <f>IF(LEFT(W631,1)="A",'Messages d''erreur'!B$5,"")</f>
        <v/>
      </c>
      <c r="Y631" t="e">
        <f>VLOOKUP(A631,'CEcpas-&gt;NvCode'!A:C,3,FALSE)</f>
        <v>#N/A</v>
      </c>
      <c r="Z631" t="str">
        <f>IF(IFERROR(SEARCH("-",A631,1),0) &gt; 0, IFERROR(VLOOKUP(A631,'mapping Commune'!A:I,9,FALSE),"ATTENTION mapping Inexistant"),"")</f>
        <v/>
      </c>
      <c r="AA631" s="10" t="str">
        <f>IF(LEFT(Z631,2)="At",'Messages d''erreur'!B$6,"")</f>
        <v/>
      </c>
    </row>
    <row r="632" spans="1:27" ht="21" customHeight="1" x14ac:dyDescent="0.35">
      <c r="A632" s="136" t="s">
        <v>672</v>
      </c>
      <c r="B632" s="301" t="str">
        <f t="shared" si="12"/>
        <v>466-01</v>
      </c>
      <c r="C632" s="24" t="s">
        <v>673</v>
      </c>
      <c r="D632" s="110" t="s">
        <v>59</v>
      </c>
      <c r="E632" s="110" t="s">
        <v>60</v>
      </c>
      <c r="F632" s="309">
        <v>73406</v>
      </c>
      <c r="G632" s="279">
        <v>61</v>
      </c>
      <c r="H632" s="34">
        <f>IF(IFERROR(SEARCH("-",A632,1),0) &gt; 0, IFERROR(VLOOKUP(F632,'Liste CG'!A:A,1,FALSE),"ATTENTION CG Inexistant"),"")</f>
        <v>73406</v>
      </c>
      <c r="U632" t="str">
        <f>IF(IFERROR(SEARCH("-",A632,1),0)&gt;0,IFERROR(VLOOKUP(B632,'CG-&gt; CE'!K:K,1,FALSE),"Attention voir onglet CG-&gt;CE"),"")</f>
        <v>466-01</v>
      </c>
      <c r="V632" t="str">
        <f>IF(LEFT(U632,1)="A",'Messages d''erreur'!B$4,"")</f>
        <v/>
      </c>
      <c r="W632">
        <f>IF(IFERROR(VALUE(F632),0)&gt;0,IF(IFERROR(SEARCH("-",A632,1),0)&gt;0,IFERROR(VLOOKUP(F632,'Liste CG'!A:A,1,FALSE),"Attention erreur pas de CG")),"")</f>
        <v>73406</v>
      </c>
      <c r="X632" t="str">
        <f>IF(LEFT(W632,1)="A",'Messages d''erreur'!B$5,"")</f>
        <v/>
      </c>
      <c r="Y632" t="str">
        <f>VLOOKUP(A632,'CEcpas-&gt;NvCode'!A:C,3,FALSE)</f>
        <v>46600/01</v>
      </c>
      <c r="Z632" t="str">
        <f>IF(IFERROR(SEARCH("-",A632,1),0) &gt; 0, IFERROR(VLOOKUP(A632,'mapping Commune'!A:I,9,FALSE),"ATTENTION mapping Inexistant"),"")</f>
        <v>466-01</v>
      </c>
      <c r="AA632" s="10" t="str">
        <f>IF(LEFT(Z632,2)="At",'Messages d''erreur'!B$6,"")</f>
        <v/>
      </c>
    </row>
    <row r="633" spans="1:27" ht="21" customHeight="1" x14ac:dyDescent="0.35">
      <c r="A633" s="133" t="s">
        <v>674</v>
      </c>
      <c r="B633" s="301" t="str">
        <f t="shared" si="12"/>
        <v>466-01</v>
      </c>
      <c r="C633" s="23" t="s">
        <v>675</v>
      </c>
      <c r="D633" s="109" t="s">
        <v>5089</v>
      </c>
      <c r="F633" s="309">
        <v>73406</v>
      </c>
      <c r="G633" s="276"/>
      <c r="H633" s="34">
        <f>IF(IFERROR(SEARCH("-",A633,1),0) &gt; 0, IFERROR(VLOOKUP(F633,'Liste CG'!A:A,1,FALSE),"ATTENTION CG Inexistant"),"")</f>
        <v>73406</v>
      </c>
      <c r="I633" s="100" t="s">
        <v>676</v>
      </c>
      <c r="U633" t="str">
        <f>IF(IFERROR(SEARCH("-",A633,1),0)&gt;0,IFERROR(VLOOKUP(B633,'CG-&gt; CE'!K:K,1,FALSE),"Attention voir onglet CG-&gt;CE"),"")</f>
        <v>466-01</v>
      </c>
      <c r="V633" t="str">
        <f>IF(LEFT(U633,1)="A",'Messages d''erreur'!B$4,"")</f>
        <v/>
      </c>
      <c r="W633">
        <f>IF(IFERROR(VALUE(F633),0)&gt;0,IF(IFERROR(SEARCH("-",A633,1),0)&gt;0,IFERROR(VLOOKUP(F633,'Liste CG'!A:A,1,FALSE),"Attention erreur pas de CG")),"")</f>
        <v>73406</v>
      </c>
      <c r="X633" t="str">
        <f>IF(LEFT(W633,1)="A",'Messages d''erreur'!B$5,"")</f>
        <v/>
      </c>
      <c r="Y633" t="e">
        <f>VLOOKUP(A633,'CEcpas-&gt;NvCode'!A:C,3,FALSE)</f>
        <v>#N/A</v>
      </c>
      <c r="Z633" t="str">
        <f>IF(IFERROR(SEARCH("-",A633,1),0) &gt; 0, IFERROR(VLOOKUP(A633,'mapping Commune'!A:I,9,FALSE),"ATTENTION mapping Inexistant"),"")</f>
        <v>ATTENTION mapping Inexistant</v>
      </c>
      <c r="AA633" s="10" t="str">
        <f>IF(LEFT(Z633,2)="At",'Messages d''erreur'!B$6,"")</f>
        <v xml:space="preserve">Attention CE pas dans Mapping </v>
      </c>
    </row>
    <row r="634" spans="1:27" ht="21" customHeight="1" x14ac:dyDescent="0.35">
      <c r="A634" s="144" t="s">
        <v>677</v>
      </c>
      <c r="B634" s="301" t="str">
        <f t="shared" si="12"/>
        <v>466-01</v>
      </c>
      <c r="C634" s="26" t="s">
        <v>678</v>
      </c>
      <c r="D634" s="109" t="s">
        <v>5089</v>
      </c>
      <c r="F634" s="309">
        <v>73406</v>
      </c>
      <c r="G634" s="276"/>
      <c r="H634" s="34">
        <f>IF(IFERROR(SEARCH("-",A634,1),0) &gt; 0, IFERROR(VLOOKUP(F634,'Liste CG'!A:A,1,FALSE),"ATTENTION CG Inexistant"),"")</f>
        <v>73406</v>
      </c>
      <c r="I634" s="100" t="s">
        <v>676</v>
      </c>
      <c r="U634" t="str">
        <f>IF(IFERROR(SEARCH("-",A634,1),0)&gt;0,IFERROR(VLOOKUP(B634,'CG-&gt; CE'!K:K,1,FALSE),"Attention voir onglet CG-&gt;CE"),"")</f>
        <v>466-01</v>
      </c>
      <c r="V634" t="str">
        <f>IF(LEFT(U634,1)="A",'Messages d''erreur'!B$4,"")</f>
        <v/>
      </c>
      <c r="W634">
        <f>IF(IFERROR(VALUE(F634),0)&gt;0,IF(IFERROR(SEARCH("-",A634,1),0)&gt;0,IFERROR(VLOOKUP(F634,'Liste CG'!A:A,1,FALSE),"Attention erreur pas de CG")),"")</f>
        <v>73406</v>
      </c>
      <c r="X634" t="str">
        <f>IF(LEFT(W634,1)="A",'Messages d''erreur'!B$5,"")</f>
        <v/>
      </c>
      <c r="Y634" t="e">
        <f>VLOOKUP(A634,'CEcpas-&gt;NvCode'!A:C,3,FALSE)</f>
        <v>#N/A</v>
      </c>
      <c r="Z634" t="str">
        <f>IF(IFERROR(SEARCH("-",A634,1),0) &gt; 0, IFERROR(VLOOKUP(A634,'mapping Commune'!A:I,9,FALSE),"ATTENTION mapping Inexistant"),"")</f>
        <v>ATTENTION mapping Inexistant</v>
      </c>
      <c r="AA634" s="10" t="str">
        <f>IF(LEFT(Z634,2)="At",'Messages d''erreur'!B$6,"")</f>
        <v xml:space="preserve">Attention CE pas dans Mapping </v>
      </c>
    </row>
    <row r="635" spans="1:27" ht="21" customHeight="1" x14ac:dyDescent="0.35">
      <c r="A635" s="139">
        <v>467</v>
      </c>
      <c r="B635" s="301" t="str">
        <f t="shared" si="12"/>
        <v>467467</v>
      </c>
      <c r="C635" s="117" t="s">
        <v>679</v>
      </c>
      <c r="D635" s="109" t="s">
        <v>5089</v>
      </c>
      <c r="G635" s="276"/>
      <c r="H635" s="34" t="str">
        <f>IF(IFERROR(SEARCH("-",A635,1),0) &gt; 0, IFERROR(VLOOKUP(F635,'Liste CG'!A:A,1,FALSE),"ATTENTION CG Inexistant"),"")</f>
        <v/>
      </c>
      <c r="U635" t="str">
        <f>IF(IFERROR(SEARCH("-",A635,1),0)&gt;0,IFERROR(VLOOKUP(B635,'CG-&gt; CE'!K:K,1,FALSE),"Attention voir onglet CG-&gt;CE"),"")</f>
        <v/>
      </c>
      <c r="V635" t="str">
        <f>IF(LEFT(U635,1)="A",'Messages d''erreur'!B$4,"")</f>
        <v/>
      </c>
      <c r="W635" t="str">
        <f>IF(IFERROR(VALUE(F635),0)&gt;0,IF(IFERROR(SEARCH("-",A635,1),0)&gt;0,IFERROR(VLOOKUP(F635,'Liste CG'!A:A,1,FALSE),"Attention erreur pas de CG")),"")</f>
        <v/>
      </c>
      <c r="X635" t="str">
        <f>IF(LEFT(W635,1)="A",'Messages d''erreur'!B$5,"")</f>
        <v/>
      </c>
      <c r="Y635" t="e">
        <f>VLOOKUP(A635,'CEcpas-&gt;NvCode'!A:C,3,FALSE)</f>
        <v>#N/A</v>
      </c>
      <c r="Z635" t="str">
        <f>IF(IFERROR(SEARCH("-",A635,1),0) &gt; 0, IFERROR(VLOOKUP(A635,'mapping Commune'!A:I,9,FALSE),"ATTENTION mapping Inexistant"),"")</f>
        <v/>
      </c>
      <c r="AA635" s="10" t="str">
        <f>IF(LEFT(Z635,2)="At",'Messages d''erreur'!B$6,"")</f>
        <v/>
      </c>
    </row>
    <row r="636" spans="1:27" ht="21" customHeight="1" x14ac:dyDescent="0.35">
      <c r="A636" s="138"/>
      <c r="B636" s="301" t="str">
        <f t="shared" si="12"/>
        <v/>
      </c>
      <c r="C636" s="116"/>
      <c r="D636" s="109" t="s">
        <v>5089</v>
      </c>
      <c r="G636" s="276"/>
      <c r="H636" s="34" t="str">
        <f>IF(IFERROR(SEARCH("-",A636,1),0) &gt; 0, IFERROR(VLOOKUP(F636,'Liste CG'!A:A,1,FALSE),"ATTENTION CG Inexistant"),"")</f>
        <v/>
      </c>
      <c r="U636" t="str">
        <f>IF(IFERROR(SEARCH("-",A636,1),0)&gt;0,IFERROR(VLOOKUP(B636,'CG-&gt; CE'!K:K,1,FALSE),"Attention voir onglet CG-&gt;CE"),"")</f>
        <v/>
      </c>
      <c r="V636" t="str">
        <f>IF(LEFT(U636,1)="A",'Messages d''erreur'!B$4,"")</f>
        <v/>
      </c>
      <c r="W636" t="str">
        <f>IF(IFERROR(VALUE(F636),0)&gt;0,IF(IFERROR(SEARCH("-",A636,1),0)&gt;0,IFERROR(VLOOKUP(F636,'Liste CG'!A:A,1,FALSE),"Attention erreur pas de CG")),"")</f>
        <v/>
      </c>
      <c r="X636" t="str">
        <f>IF(LEFT(W636,1)="A",'Messages d''erreur'!B$5,"")</f>
        <v/>
      </c>
      <c r="Y636" t="e">
        <f>VLOOKUP(A636,'CEcpas-&gt;NvCode'!A:C,3,FALSE)</f>
        <v>#N/A</v>
      </c>
      <c r="Z636" t="str">
        <f>IF(IFERROR(SEARCH("-",A636,1),0) &gt; 0, IFERROR(VLOOKUP(A636,'mapping Commune'!A:I,9,FALSE),"ATTENTION mapping Inexistant"),"")</f>
        <v/>
      </c>
      <c r="AA636" s="10" t="str">
        <f>IF(LEFT(Z636,2)="At",'Messages d''erreur'!B$6,"")</f>
        <v/>
      </c>
    </row>
    <row r="637" spans="1:27" ht="21" customHeight="1" x14ac:dyDescent="0.35">
      <c r="A637" s="31" t="s">
        <v>52</v>
      </c>
      <c r="B637" s="301" t="str">
        <f t="shared" si="12"/>
        <v>Codode</v>
      </c>
      <c r="C637" s="118" t="s">
        <v>53</v>
      </c>
      <c r="D637" s="32" t="s">
        <v>54</v>
      </c>
      <c r="E637" s="32" t="s">
        <v>55</v>
      </c>
      <c r="F637" s="280" t="s">
        <v>56</v>
      </c>
      <c r="G637" s="278" t="s">
        <v>57</v>
      </c>
      <c r="H637" s="34" t="str">
        <f>IF(IFERROR(SEARCH("-",A637,1),0) &gt; 0, IFERROR(VLOOKUP(F637,'Liste CG'!A:A,1,FALSE),"ATTENTION CG Inexistant"),"")</f>
        <v/>
      </c>
      <c r="U637" t="str">
        <f>IF(IFERROR(SEARCH("-",A637,1),0)&gt;0,IFERROR(VLOOKUP(B637,'CG-&gt; CE'!K:K,1,FALSE),"Attention voir onglet CG-&gt;CE"),"")</f>
        <v/>
      </c>
      <c r="V637" t="str">
        <f>IF(LEFT(U637,1)="A",'Messages d''erreur'!B$4,"")</f>
        <v/>
      </c>
      <c r="W637" t="str">
        <f>IF(IFERROR(VALUE(F637),0)&gt;0,IF(IFERROR(SEARCH("-",A637,1),0)&gt;0,IFERROR(VLOOKUP(F637,'Liste CG'!A:A,1,FALSE),"Attention erreur pas de CG")),"")</f>
        <v/>
      </c>
      <c r="X637" t="str">
        <f>IF(LEFT(W637,1)="A",'Messages d''erreur'!B$5,"")</f>
        <v/>
      </c>
      <c r="Y637" t="e">
        <f>VLOOKUP(A637,'CEcpas-&gt;NvCode'!A:C,3,FALSE)</f>
        <v>#N/A</v>
      </c>
      <c r="Z637" t="str">
        <f>IF(IFERROR(SEARCH("-",A637,1),0) &gt; 0, IFERROR(VLOOKUP(A637,'mapping Commune'!A:I,9,FALSE),"ATTENTION mapping Inexistant"),"")</f>
        <v/>
      </c>
      <c r="AA637" s="10" t="str">
        <f>IF(LEFT(Z637,2)="At",'Messages d''erreur'!B$6,"")</f>
        <v/>
      </c>
    </row>
    <row r="638" spans="1:27" ht="21" customHeight="1" x14ac:dyDescent="0.35">
      <c r="A638" s="33" t="s">
        <v>680</v>
      </c>
      <c r="B638" s="301" t="str">
        <f t="shared" si="12"/>
        <v>467-01</v>
      </c>
      <c r="C638" s="120" t="s">
        <v>681</v>
      </c>
      <c r="D638" s="34" t="s">
        <v>59</v>
      </c>
      <c r="E638" s="34" t="s">
        <v>60</v>
      </c>
      <c r="F638" s="273">
        <v>73803</v>
      </c>
      <c r="G638" s="276">
        <v>61</v>
      </c>
      <c r="H638" s="34">
        <f>IF(IFERROR(SEARCH("-",A638,1),0) &gt; 0, IFERROR(VLOOKUP(F638,'Liste CG'!A:A,1,FALSE),"ATTENTION CG Inexistant"),"")</f>
        <v>73803</v>
      </c>
      <c r="U638" t="str">
        <f>IF(IFERROR(SEARCH("-",A638,1),0)&gt;0,IFERROR(VLOOKUP(B638,'CG-&gt; CE'!K:K,1,FALSE),"Attention voir onglet CG-&gt;CE"),"")</f>
        <v>467-01</v>
      </c>
      <c r="V638" t="str">
        <f>IF(LEFT(U638,1)="A",'Messages d''erreur'!B$4,"")</f>
        <v/>
      </c>
      <c r="W638">
        <f>IF(IFERROR(VALUE(F638),0)&gt;0,IF(IFERROR(SEARCH("-",A638,1),0)&gt;0,IFERROR(VLOOKUP(F638,'Liste CG'!A:A,1,FALSE),"Attention erreur pas de CG")),"")</f>
        <v>73803</v>
      </c>
      <c r="X638" t="str">
        <f>IF(LEFT(W638,1)="A",'Messages d''erreur'!B$5,"")</f>
        <v/>
      </c>
      <c r="Y638">
        <f>VLOOKUP(A638,'CEcpas-&gt;NvCode'!A:C,3,FALSE)</f>
        <v>0</v>
      </c>
      <c r="Z638" t="str">
        <f>IF(IFERROR(SEARCH("-",A638,1),0) &gt; 0, IFERROR(VLOOKUP(A638,'mapping Commune'!A:I,9,FALSE),"ATTENTION mapping Inexistant"),"")</f>
        <v>ATTENTION mapping Inexistant</v>
      </c>
      <c r="AA638" s="10" t="str">
        <f>IF(LEFT(Z638,2)="At",'Messages d''erreur'!B$6,"")</f>
        <v xml:space="preserve">Attention CE pas dans Mapping </v>
      </c>
    </row>
    <row r="639" spans="1:27" ht="21" customHeight="1" x14ac:dyDescent="0.35">
      <c r="A639" s="33" t="s">
        <v>682</v>
      </c>
      <c r="B639" s="301" t="str">
        <f t="shared" si="12"/>
        <v>467-03</v>
      </c>
      <c r="C639" s="120" t="s">
        <v>683</v>
      </c>
      <c r="D639" s="34" t="s">
        <v>59</v>
      </c>
      <c r="E639" s="34" t="s">
        <v>60</v>
      </c>
      <c r="F639" s="273">
        <v>73804</v>
      </c>
      <c r="G639" s="276">
        <v>61</v>
      </c>
      <c r="H639" s="34">
        <f>IF(IFERROR(SEARCH("-",A639,1),0) &gt; 0, IFERROR(VLOOKUP(F639,'Liste CG'!A:A,1,FALSE),"ATTENTION CG Inexistant"),"")</f>
        <v>73804</v>
      </c>
      <c r="U639" t="str">
        <f>IF(IFERROR(SEARCH("-",A639,1),0)&gt;0,IFERROR(VLOOKUP(B639,'CG-&gt; CE'!K:K,1,FALSE),"Attention voir onglet CG-&gt;CE"),"")</f>
        <v>467-03</v>
      </c>
      <c r="V639" t="str">
        <f>IF(LEFT(U639,1)="A",'Messages d''erreur'!B$4,"")</f>
        <v/>
      </c>
      <c r="W639">
        <f>IF(IFERROR(VALUE(F639),0)&gt;0,IF(IFERROR(SEARCH("-",A639,1),0)&gt;0,IFERROR(VLOOKUP(F639,'Liste CG'!A:A,1,FALSE),"Attention erreur pas de CG")),"")</f>
        <v>73804</v>
      </c>
      <c r="X639" t="str">
        <f>IF(LEFT(W639,1)="A",'Messages d''erreur'!B$5,"")</f>
        <v/>
      </c>
      <c r="Y639">
        <f>VLOOKUP(A639,'CEcpas-&gt;NvCode'!A:C,3,FALSE)</f>
        <v>0</v>
      </c>
      <c r="Z639" t="str">
        <f>IF(IFERROR(SEARCH("-",A639,1),0) &gt; 0, IFERROR(VLOOKUP(A639,'mapping Commune'!A:I,9,FALSE),"ATTENTION mapping Inexistant"),"")</f>
        <v>ATTENTION mapping Inexistant</v>
      </c>
      <c r="AA639" s="10" t="str">
        <f>IF(LEFT(Z639,2)="At",'Messages d''erreur'!B$6,"")</f>
        <v xml:space="preserve">Attention CE pas dans Mapping </v>
      </c>
    </row>
    <row r="640" spans="1:27" ht="21" customHeight="1" x14ac:dyDescent="0.35">
      <c r="A640" s="136" t="s">
        <v>684</v>
      </c>
      <c r="B640" s="301" t="str">
        <f t="shared" si="12"/>
        <v>467-48</v>
      </c>
      <c r="C640" s="119" t="s">
        <v>685</v>
      </c>
      <c r="D640" s="110" t="s">
        <v>59</v>
      </c>
      <c r="E640" s="110" t="s">
        <v>60</v>
      </c>
      <c r="F640" s="309">
        <v>73848</v>
      </c>
      <c r="G640" s="279">
        <v>61</v>
      </c>
      <c r="H640" s="34">
        <f>IF(IFERROR(SEARCH("-",A640,1),0) &gt; 0, IFERROR(VLOOKUP(F640,'Liste CG'!A:A,1,FALSE),"ATTENTION CG Inexistant"),"")</f>
        <v>73848</v>
      </c>
      <c r="U640" t="str">
        <f>IF(IFERROR(SEARCH("-",A640,1),0)&gt;0,IFERROR(VLOOKUP(B640,'CG-&gt; CE'!K:K,1,FALSE),"Attention voir onglet CG-&gt;CE"),"")</f>
        <v>467-48</v>
      </c>
      <c r="V640" t="str">
        <f>IF(LEFT(U640,1)="A",'Messages d''erreur'!B$4,"")</f>
        <v/>
      </c>
      <c r="W640">
        <f>IF(IFERROR(VALUE(F640),0)&gt;0,IF(IFERROR(SEARCH("-",A640,1),0)&gt;0,IFERROR(VLOOKUP(F640,'Liste CG'!A:A,1,FALSE),"Attention erreur pas de CG")),"")</f>
        <v>73848</v>
      </c>
      <c r="X640" t="str">
        <f>IF(LEFT(W640,1)="A",'Messages d''erreur'!B$5,"")</f>
        <v/>
      </c>
      <c r="Y640">
        <f>VLOOKUP(A640,'CEcpas-&gt;NvCode'!A:C,3,FALSE)</f>
        <v>0</v>
      </c>
      <c r="Z640" t="str">
        <f>IF(IFERROR(SEARCH("-",A640,1),0) &gt; 0, IFERROR(VLOOKUP(A640,'mapping Commune'!A:I,9,FALSE),"ATTENTION mapping Inexistant"),"")</f>
        <v>ATTENTION mapping Inexistant</v>
      </c>
      <c r="AA640" s="10" t="str">
        <f>IF(LEFT(Z640,2)="At",'Messages d''erreur'!B$6,"")</f>
        <v xml:space="preserve">Attention CE pas dans Mapping </v>
      </c>
    </row>
    <row r="641" spans="1:27" ht="21" customHeight="1" x14ac:dyDescent="0.35">
      <c r="A641" s="133"/>
      <c r="B641" s="301" t="str">
        <f t="shared" si="12"/>
        <v/>
      </c>
      <c r="C641" s="120"/>
      <c r="D641" s="109" t="s">
        <v>5089</v>
      </c>
      <c r="G641" s="276"/>
      <c r="H641" s="34" t="str">
        <f>IF(IFERROR(SEARCH("-",A641,1),0) &gt; 0, IFERROR(VLOOKUP(F641,'Liste CG'!A:A,1,FALSE),"ATTENTION CG Inexistant"),"")</f>
        <v/>
      </c>
      <c r="U641" t="str">
        <f>IF(IFERROR(SEARCH("-",A641,1),0)&gt;0,IFERROR(VLOOKUP(B641,'CG-&gt; CE'!K:K,1,FALSE),"Attention voir onglet CG-&gt;CE"),"")</f>
        <v/>
      </c>
      <c r="V641" t="str">
        <f>IF(LEFT(U641,1)="A",'Messages d''erreur'!B$4,"")</f>
        <v/>
      </c>
      <c r="W641" t="str">
        <f>IF(IFERROR(VALUE(F641),0)&gt;0,IF(IFERROR(SEARCH("-",A641,1),0)&gt;0,IFERROR(VLOOKUP(F641,'Liste CG'!A:A,1,FALSE),"Attention erreur pas de CG")),"")</f>
        <v/>
      </c>
      <c r="X641" t="str">
        <f>IF(LEFT(W641,1)="A",'Messages d''erreur'!B$5,"")</f>
        <v/>
      </c>
      <c r="Y641" t="e">
        <f>VLOOKUP(A641,'CEcpas-&gt;NvCode'!A:C,3,FALSE)</f>
        <v>#N/A</v>
      </c>
      <c r="Z641" t="str">
        <f>IF(IFERROR(SEARCH("-",A641,1),0) &gt; 0, IFERROR(VLOOKUP(A641,'mapping Commune'!A:I,9,FALSE),"ATTENTION mapping Inexistant"),"")</f>
        <v/>
      </c>
      <c r="AA641" s="10" t="str">
        <f>IF(LEFT(Z641,2)="At",'Messages d''erreur'!B$6,"")</f>
        <v/>
      </c>
    </row>
    <row r="642" spans="1:27" ht="21" customHeight="1" x14ac:dyDescent="0.35">
      <c r="A642" s="137">
        <v>48</v>
      </c>
      <c r="B642" s="301" t="str">
        <f t="shared" si="12"/>
        <v>4848</v>
      </c>
      <c r="C642" s="116" t="s">
        <v>686</v>
      </c>
      <c r="D642" s="109" t="s">
        <v>5089</v>
      </c>
      <c r="G642" s="276"/>
      <c r="H642" s="34" t="str">
        <f>IF(IFERROR(SEARCH("-",A642,1),0) &gt; 0, IFERROR(VLOOKUP(F642,'Liste CG'!A:A,1,FALSE),"ATTENTION CG Inexistant"),"")</f>
        <v/>
      </c>
      <c r="U642" t="str">
        <f>IF(IFERROR(SEARCH("-",A642,1),0)&gt;0,IFERROR(VLOOKUP(B642,'CG-&gt; CE'!K:K,1,FALSE),"Attention voir onglet CG-&gt;CE"),"")</f>
        <v/>
      </c>
      <c r="V642" t="str">
        <f>IF(LEFT(U642,1)="A",'Messages d''erreur'!B$4,"")</f>
        <v/>
      </c>
      <c r="W642" t="str">
        <f>IF(IFERROR(VALUE(F642),0)&gt;0,IF(IFERROR(SEARCH("-",A642,1),0)&gt;0,IFERROR(VLOOKUP(F642,'Liste CG'!A:A,1,FALSE),"Attention erreur pas de CG")),"")</f>
        <v/>
      </c>
      <c r="X642" t="str">
        <f>IF(LEFT(W642,1)="A",'Messages d''erreur'!B$5,"")</f>
        <v/>
      </c>
      <c r="Y642" t="e">
        <f>VLOOKUP(A642,'CEcpas-&gt;NvCode'!A:C,3,FALSE)</f>
        <v>#N/A</v>
      </c>
      <c r="Z642" t="str">
        <f>IF(IFERROR(SEARCH("-",A642,1),0) &gt; 0, IFERROR(VLOOKUP(A642,'mapping Commune'!A:I,9,FALSE),"ATTENTION mapping Inexistant"),"")</f>
        <v/>
      </c>
      <c r="AA642" s="10" t="str">
        <f>IF(LEFT(Z642,2)="At",'Messages d''erreur'!B$6,"")</f>
        <v/>
      </c>
    </row>
    <row r="643" spans="1:27" ht="21" customHeight="1" x14ac:dyDescent="0.35">
      <c r="A643" s="138"/>
      <c r="B643" s="301" t="str">
        <f t="shared" si="12"/>
        <v/>
      </c>
      <c r="C643" s="116"/>
      <c r="D643" s="109" t="s">
        <v>5089</v>
      </c>
      <c r="G643" s="276"/>
      <c r="H643" s="34" t="str">
        <f>IF(IFERROR(SEARCH("-",A643,1),0) &gt; 0, IFERROR(VLOOKUP(F643,'Liste CG'!A:A,1,FALSE),"ATTENTION CG Inexistant"),"")</f>
        <v/>
      </c>
      <c r="U643" t="str">
        <f>IF(IFERROR(SEARCH("-",A643,1),0)&gt;0,IFERROR(VLOOKUP(B643,'CG-&gt; CE'!K:K,1,FALSE),"Attention voir onglet CG-&gt;CE"),"")</f>
        <v/>
      </c>
      <c r="V643" t="str">
        <f>IF(LEFT(U643,1)="A",'Messages d''erreur'!B$4,"")</f>
        <v/>
      </c>
      <c r="W643" t="str">
        <f>IF(IFERROR(VALUE(F643),0)&gt;0,IF(IFERROR(SEARCH("-",A643,1),0)&gt;0,IFERROR(VLOOKUP(F643,'Liste CG'!A:A,1,FALSE),"Attention erreur pas de CG")),"")</f>
        <v/>
      </c>
      <c r="X643" t="str">
        <f>IF(LEFT(W643,1)="A",'Messages d''erreur'!B$5,"")</f>
        <v/>
      </c>
      <c r="Y643" t="e">
        <f>VLOOKUP(A643,'CEcpas-&gt;NvCode'!A:C,3,FALSE)</f>
        <v>#N/A</v>
      </c>
      <c r="Z643" t="str">
        <f>IF(IFERROR(SEARCH("-",A643,1),0) &gt; 0, IFERROR(VLOOKUP(A643,'mapping Commune'!A:I,9,FALSE),"ATTENTION mapping Inexistant"),"")</f>
        <v/>
      </c>
      <c r="AA643" s="10" t="str">
        <f>IF(LEFT(Z643,2)="At",'Messages d''erreur'!B$6,"")</f>
        <v/>
      </c>
    </row>
    <row r="644" spans="1:27" ht="21" customHeight="1" x14ac:dyDescent="0.35">
      <c r="A644" s="139">
        <v>481</v>
      </c>
      <c r="B644" s="301" t="str">
        <f t="shared" si="12"/>
        <v>481481</v>
      </c>
      <c r="C644" s="117" t="s">
        <v>687</v>
      </c>
      <c r="D644" s="109" t="s">
        <v>5089</v>
      </c>
      <c r="G644" s="276"/>
      <c r="H644" s="34" t="str">
        <f>IF(IFERROR(SEARCH("-",A644,1),0) &gt; 0, IFERROR(VLOOKUP(F644,'Liste CG'!A:A,1,FALSE),"ATTENTION CG Inexistant"),"")</f>
        <v/>
      </c>
      <c r="U644" t="str">
        <f>IF(IFERROR(SEARCH("-",A644,1),0)&gt;0,IFERROR(VLOOKUP(B644,'CG-&gt; CE'!K:K,1,FALSE),"Attention voir onglet CG-&gt;CE"),"")</f>
        <v/>
      </c>
      <c r="V644" t="str">
        <f>IF(LEFT(U644,1)="A",'Messages d''erreur'!B$4,"")</f>
        <v/>
      </c>
      <c r="W644" t="str">
        <f>IF(IFERROR(VALUE(F644),0)&gt;0,IF(IFERROR(SEARCH("-",A644,1),0)&gt;0,IFERROR(VLOOKUP(F644,'Liste CG'!A:A,1,FALSE),"Attention erreur pas de CG")),"")</f>
        <v/>
      </c>
      <c r="X644" t="str">
        <f>IF(LEFT(W644,1)="A",'Messages d''erreur'!B$5,"")</f>
        <v/>
      </c>
      <c r="Y644" t="e">
        <f>VLOOKUP(A644,'CEcpas-&gt;NvCode'!A:C,3,FALSE)</f>
        <v>#N/A</v>
      </c>
      <c r="Z644" t="str">
        <f>IF(IFERROR(SEARCH("-",A644,1),0) &gt; 0, IFERROR(VLOOKUP(A644,'mapping Commune'!A:I,9,FALSE),"ATTENTION mapping Inexistant"),"")</f>
        <v/>
      </c>
      <c r="AA644" s="10" t="str">
        <f>IF(LEFT(Z644,2)="At",'Messages d''erreur'!B$6,"")</f>
        <v/>
      </c>
    </row>
    <row r="645" spans="1:27" ht="21" customHeight="1" x14ac:dyDescent="0.35">
      <c r="A645" s="138"/>
      <c r="B645" s="301" t="str">
        <f t="shared" si="12"/>
        <v/>
      </c>
      <c r="C645" s="116"/>
      <c r="D645" s="109" t="s">
        <v>5089</v>
      </c>
      <c r="G645" s="276"/>
      <c r="H645" s="34" t="str">
        <f>IF(IFERROR(SEARCH("-",A645,1),0) &gt; 0, IFERROR(VLOOKUP(F645,'Liste CG'!A:A,1,FALSE),"ATTENTION CG Inexistant"),"")</f>
        <v/>
      </c>
      <c r="U645" t="str">
        <f>IF(IFERROR(SEARCH("-",A645,1),0)&gt;0,IFERROR(VLOOKUP(B645,'CG-&gt; CE'!K:K,1,FALSE),"Attention voir onglet CG-&gt;CE"),"")</f>
        <v/>
      </c>
      <c r="V645" t="str">
        <f>IF(LEFT(U645,1)="A",'Messages d''erreur'!B$4,"")</f>
        <v/>
      </c>
      <c r="W645" t="str">
        <f>IF(IFERROR(VALUE(F645),0)&gt;0,IF(IFERROR(SEARCH("-",A645,1),0)&gt;0,IFERROR(VLOOKUP(F645,'Liste CG'!A:A,1,FALSE),"Attention erreur pas de CG")),"")</f>
        <v/>
      </c>
      <c r="X645" t="str">
        <f>IF(LEFT(W645,1)="A",'Messages d''erreur'!B$5,"")</f>
        <v/>
      </c>
      <c r="Y645" t="e">
        <f>VLOOKUP(A645,'CEcpas-&gt;NvCode'!A:C,3,FALSE)</f>
        <v>#N/A</v>
      </c>
      <c r="Z645" t="str">
        <f>IF(IFERROR(SEARCH("-",A645,1),0) &gt; 0, IFERROR(VLOOKUP(A645,'mapping Commune'!A:I,9,FALSE),"ATTENTION mapping Inexistant"),"")</f>
        <v/>
      </c>
      <c r="AA645" s="10" t="str">
        <f>IF(LEFT(Z645,2)="At",'Messages d''erreur'!B$6,"")</f>
        <v/>
      </c>
    </row>
    <row r="646" spans="1:27" ht="21" customHeight="1" x14ac:dyDescent="0.35">
      <c r="A646" s="31" t="s">
        <v>52</v>
      </c>
      <c r="B646" s="301" t="str">
        <f t="shared" si="12"/>
        <v>Codode</v>
      </c>
      <c r="C646" s="118" t="s">
        <v>53</v>
      </c>
      <c r="D646" s="32" t="s">
        <v>54</v>
      </c>
      <c r="E646" s="32" t="s">
        <v>55</v>
      </c>
      <c r="F646" s="280" t="s">
        <v>56</v>
      </c>
      <c r="G646" s="278" t="s">
        <v>57</v>
      </c>
      <c r="H646" s="34" t="str">
        <f>IF(IFERROR(SEARCH("-",A646,1),0) &gt; 0, IFERROR(VLOOKUP(F646,'Liste CG'!A:A,1,FALSE),"ATTENTION CG Inexistant"),"")</f>
        <v/>
      </c>
      <c r="U646" t="str">
        <f>IF(IFERROR(SEARCH("-",A646,1),0)&gt;0,IFERROR(VLOOKUP(B646,'CG-&gt; CE'!K:K,1,FALSE),"Attention voir onglet CG-&gt;CE"),"")</f>
        <v/>
      </c>
      <c r="V646" t="str">
        <f>IF(LEFT(U646,1)="A",'Messages d''erreur'!B$4,"")</f>
        <v/>
      </c>
      <c r="W646" t="str">
        <f>IF(IFERROR(VALUE(F646),0)&gt;0,IF(IFERROR(SEARCH("-",A646,1),0)&gt;0,IFERROR(VLOOKUP(F646,'Liste CG'!A:A,1,FALSE),"Attention erreur pas de CG")),"")</f>
        <v/>
      </c>
      <c r="X646" t="str">
        <f>IF(LEFT(W646,1)="A",'Messages d''erreur'!B$5,"")</f>
        <v/>
      </c>
      <c r="Y646" t="e">
        <f>VLOOKUP(A646,'CEcpas-&gt;NvCode'!A:C,3,FALSE)</f>
        <v>#N/A</v>
      </c>
      <c r="Z646" t="str">
        <f>IF(IFERROR(SEARCH("-",A646,1),0) &gt; 0, IFERROR(VLOOKUP(A646,'mapping Commune'!A:I,9,FALSE),"ATTENTION mapping Inexistant"),"")</f>
        <v/>
      </c>
      <c r="AA646" s="10" t="str">
        <f>IF(LEFT(Z646,2)="At",'Messages d''erreur'!B$6,"")</f>
        <v/>
      </c>
    </row>
    <row r="647" spans="1:27" ht="21" customHeight="1" x14ac:dyDescent="0.35">
      <c r="A647" s="136" t="s">
        <v>688</v>
      </c>
      <c r="B647" s="301" t="str">
        <f t="shared" si="12"/>
        <v>481-01</v>
      </c>
      <c r="C647" s="119" t="s">
        <v>689</v>
      </c>
      <c r="D647" s="110" t="s">
        <v>59</v>
      </c>
      <c r="E647" s="110" t="s">
        <v>60</v>
      </c>
      <c r="F647" s="309">
        <v>73611</v>
      </c>
      <c r="G647" s="279">
        <v>61</v>
      </c>
      <c r="H647" s="34">
        <f>IF(IFERROR(SEARCH("-",A647,1),0) &gt; 0, IFERROR(VLOOKUP(F647,'Liste CG'!A:A,1,FALSE),"ATTENTION CG Inexistant"),"")</f>
        <v>73611</v>
      </c>
      <c r="U647" t="str">
        <f>IF(IFERROR(SEARCH("-",A647,1),0)&gt;0,IFERROR(VLOOKUP(B647,'CG-&gt; CE'!K:K,1,FALSE),"Attention voir onglet CG-&gt;CE"),"")</f>
        <v>481-01</v>
      </c>
      <c r="V647" t="str">
        <f>IF(LEFT(U647,1)="A",'Messages d''erreur'!B$4,"")</f>
        <v/>
      </c>
      <c r="W647">
        <f>IF(IFERROR(VALUE(F647),0)&gt;0,IF(IFERROR(SEARCH("-",A647,1),0)&gt;0,IFERROR(VLOOKUP(F647,'Liste CG'!A:A,1,FALSE),"Attention erreur pas de CG")),"")</f>
        <v>73611</v>
      </c>
      <c r="X647" t="str">
        <f>IF(LEFT(W647,1)="A",'Messages d''erreur'!B$5,"")</f>
        <v/>
      </c>
      <c r="Y647">
        <f>VLOOKUP(A647,'CEcpas-&gt;NvCode'!A:C,3,FALSE)</f>
        <v>0</v>
      </c>
      <c r="Z647" t="str">
        <f>IF(IFERROR(SEARCH("-",A647,1),0) &gt; 0, IFERROR(VLOOKUP(A647,'mapping Commune'!A:I,9,FALSE),"ATTENTION mapping Inexistant"),"")</f>
        <v>481-01</v>
      </c>
      <c r="AA647" s="10" t="str">
        <f>IF(LEFT(Z647,2)="At",'Messages d''erreur'!B$6,"")</f>
        <v/>
      </c>
    </row>
    <row r="648" spans="1:27" ht="21" customHeight="1" x14ac:dyDescent="0.35">
      <c r="A648" s="138"/>
      <c r="B648" s="301" t="str">
        <f t="shared" si="12"/>
        <v/>
      </c>
      <c r="C648" s="25"/>
      <c r="D648" s="109" t="s">
        <v>5089</v>
      </c>
      <c r="G648" s="276"/>
      <c r="H648" s="34" t="str">
        <f>IF(IFERROR(SEARCH("-",A648,1),0) &gt; 0, IFERROR(VLOOKUP(F648,'Liste CG'!A:A,1,FALSE),"ATTENTION CG Inexistant"),"")</f>
        <v/>
      </c>
      <c r="U648" t="str">
        <f>IF(IFERROR(SEARCH("-",A648,1),0)&gt;0,IFERROR(VLOOKUP(B648,'CG-&gt; CE'!K:K,1,FALSE),"Attention voir onglet CG-&gt;CE"),"")</f>
        <v/>
      </c>
      <c r="V648" t="str">
        <f>IF(LEFT(U648,1)="A",'Messages d''erreur'!B$4,"")</f>
        <v/>
      </c>
      <c r="W648" t="str">
        <f>IF(IFERROR(VALUE(F648),0)&gt;0,IF(IFERROR(SEARCH("-",A648,1),0)&gt;0,IFERROR(VLOOKUP(F648,'Liste CG'!A:A,1,FALSE),"Attention erreur pas de CG")),"")</f>
        <v/>
      </c>
      <c r="X648" t="str">
        <f>IF(LEFT(W648,1)="A",'Messages d''erreur'!B$5,"")</f>
        <v/>
      </c>
      <c r="Y648" t="e">
        <f>VLOOKUP(A648,'CEcpas-&gt;NvCode'!A:C,3,FALSE)</f>
        <v>#N/A</v>
      </c>
      <c r="Z648" t="str">
        <f>IF(IFERROR(SEARCH("-",A648,1),0) &gt; 0, IFERROR(VLOOKUP(A648,'mapping Commune'!A:I,9,FALSE),"ATTENTION mapping Inexistant"),"")</f>
        <v/>
      </c>
      <c r="AA648" s="10" t="str">
        <f>IF(LEFT(Z648,2)="At",'Messages d''erreur'!B$6,"")</f>
        <v/>
      </c>
    </row>
    <row r="649" spans="1:27" ht="21" customHeight="1" x14ac:dyDescent="0.35">
      <c r="A649" s="139">
        <v>483</v>
      </c>
      <c r="B649" s="301" t="str">
        <f t="shared" si="12"/>
        <v>483483</v>
      </c>
      <c r="C649" s="26" t="s">
        <v>690</v>
      </c>
      <c r="D649" s="109" t="s">
        <v>5089</v>
      </c>
      <c r="G649" s="276"/>
      <c r="H649" s="34" t="str">
        <f>IF(IFERROR(SEARCH("-",A649,1),0) &gt; 0, IFERROR(VLOOKUP(F649,'Liste CG'!A:A,1,FALSE),"ATTENTION CG Inexistant"),"")</f>
        <v/>
      </c>
      <c r="U649" t="str">
        <f>IF(IFERROR(SEARCH("-",A649,1),0)&gt;0,IFERROR(VLOOKUP(B649,'CG-&gt; CE'!K:K,1,FALSE),"Attention voir onglet CG-&gt;CE"),"")</f>
        <v/>
      </c>
      <c r="V649" t="str">
        <f>IF(LEFT(U649,1)="A",'Messages d''erreur'!B$4,"")</f>
        <v/>
      </c>
      <c r="W649" t="str">
        <f>IF(IFERROR(VALUE(F649),0)&gt;0,IF(IFERROR(SEARCH("-",A649,1),0)&gt;0,IFERROR(VLOOKUP(F649,'Liste CG'!A:A,1,FALSE),"Attention erreur pas de CG")),"")</f>
        <v/>
      </c>
      <c r="X649" t="str">
        <f>IF(LEFT(W649,1)="A",'Messages d''erreur'!B$5,"")</f>
        <v/>
      </c>
      <c r="Y649" t="e">
        <f>VLOOKUP(A649,'CEcpas-&gt;NvCode'!A:C,3,FALSE)</f>
        <v>#N/A</v>
      </c>
      <c r="Z649" t="str">
        <f>IF(IFERROR(SEARCH("-",A649,1),0) &gt; 0, IFERROR(VLOOKUP(A649,'mapping Commune'!A:I,9,FALSE),"ATTENTION mapping Inexistant"),"")</f>
        <v/>
      </c>
      <c r="AA649" s="10" t="str">
        <f>IF(LEFT(Z649,2)="At",'Messages d''erreur'!B$6,"")</f>
        <v/>
      </c>
    </row>
    <row r="650" spans="1:27" ht="21" customHeight="1" x14ac:dyDescent="0.35">
      <c r="A650" s="138"/>
      <c r="B650" s="301" t="str">
        <f t="shared" si="12"/>
        <v/>
      </c>
      <c r="C650" s="25"/>
      <c r="D650" s="109" t="s">
        <v>5089</v>
      </c>
      <c r="G650" s="276"/>
      <c r="H650" s="34" t="str">
        <f>IF(IFERROR(SEARCH("-",A650,1),0) &gt; 0, IFERROR(VLOOKUP(F650,'Liste CG'!A:A,1,FALSE),"ATTENTION CG Inexistant"),"")</f>
        <v/>
      </c>
      <c r="U650" t="str">
        <f>IF(IFERROR(SEARCH("-",A650,1),0)&gt;0,IFERROR(VLOOKUP(B650,'CG-&gt; CE'!K:K,1,FALSE),"Attention voir onglet CG-&gt;CE"),"")</f>
        <v/>
      </c>
      <c r="V650" t="str">
        <f>IF(LEFT(U650,1)="A",'Messages d''erreur'!B$4,"")</f>
        <v/>
      </c>
      <c r="W650" t="str">
        <f>IF(IFERROR(VALUE(F650),0)&gt;0,IF(IFERROR(SEARCH("-",A650,1),0)&gt;0,IFERROR(VLOOKUP(F650,'Liste CG'!A:A,1,FALSE),"Attention erreur pas de CG")),"")</f>
        <v/>
      </c>
      <c r="X650" t="str">
        <f>IF(LEFT(W650,1)="A",'Messages d''erreur'!B$5,"")</f>
        <v/>
      </c>
      <c r="Y650" t="e">
        <f>VLOOKUP(A650,'CEcpas-&gt;NvCode'!A:C,3,FALSE)</f>
        <v>#N/A</v>
      </c>
      <c r="Z650" t="str">
        <f>IF(IFERROR(SEARCH("-",A650,1),0) &gt; 0, IFERROR(VLOOKUP(A650,'mapping Commune'!A:I,9,FALSE),"ATTENTION mapping Inexistant"),"")</f>
        <v/>
      </c>
      <c r="AA650" s="10" t="str">
        <f>IF(LEFT(Z650,2)="At",'Messages d''erreur'!B$6,"")</f>
        <v/>
      </c>
    </row>
    <row r="651" spans="1:27" ht="21" customHeight="1" x14ac:dyDescent="0.35">
      <c r="A651" s="31" t="s">
        <v>52</v>
      </c>
      <c r="B651" s="301" t="str">
        <f t="shared" si="12"/>
        <v>Codode</v>
      </c>
      <c r="C651" s="27" t="s">
        <v>53</v>
      </c>
      <c r="D651" s="32" t="s">
        <v>54</v>
      </c>
      <c r="E651" s="32" t="s">
        <v>55</v>
      </c>
      <c r="F651" s="280" t="s">
        <v>56</v>
      </c>
      <c r="G651" s="278" t="s">
        <v>57</v>
      </c>
      <c r="H651" s="34" t="str">
        <f>IF(IFERROR(SEARCH("-",A651,1),0) &gt; 0, IFERROR(VLOOKUP(F651,'Liste CG'!A:A,1,FALSE),"ATTENTION CG Inexistant"),"")</f>
        <v/>
      </c>
      <c r="U651" t="str">
        <f>IF(IFERROR(SEARCH("-",A651,1),0)&gt;0,IFERROR(VLOOKUP(B651,'CG-&gt; CE'!K:K,1,FALSE),"Attention voir onglet CG-&gt;CE"),"")</f>
        <v/>
      </c>
      <c r="V651" t="str">
        <f>IF(LEFT(U651,1)="A",'Messages d''erreur'!B$4,"")</f>
        <v/>
      </c>
      <c r="W651" t="str">
        <f>IF(IFERROR(VALUE(F651),0)&gt;0,IF(IFERROR(SEARCH("-",A651,1),0)&gt;0,IFERROR(VLOOKUP(F651,'Liste CG'!A:A,1,FALSE),"Attention erreur pas de CG")),"")</f>
        <v/>
      </c>
      <c r="X651" t="str">
        <f>IF(LEFT(W651,1)="A",'Messages d''erreur'!B$5,"")</f>
        <v/>
      </c>
      <c r="Y651" t="e">
        <f>VLOOKUP(A651,'CEcpas-&gt;NvCode'!A:C,3,FALSE)</f>
        <v>#N/A</v>
      </c>
      <c r="Z651" t="str">
        <f>IF(IFERROR(SEARCH("-",A651,1),0) &gt; 0, IFERROR(VLOOKUP(A651,'mapping Commune'!A:I,9,FALSE),"ATTENTION mapping Inexistant"),"")</f>
        <v/>
      </c>
      <c r="AA651" s="10" t="str">
        <f>IF(LEFT(Z651,2)="At",'Messages d''erreur'!B$6,"")</f>
        <v/>
      </c>
    </row>
    <row r="652" spans="1:27" ht="21" customHeight="1" x14ac:dyDescent="0.35">
      <c r="A652" s="136" t="s">
        <v>691</v>
      </c>
      <c r="B652" s="301" t="str">
        <f t="shared" si="12"/>
        <v>483-01</v>
      </c>
      <c r="C652" s="119" t="s">
        <v>692</v>
      </c>
      <c r="D652" s="110" t="s">
        <v>59</v>
      </c>
      <c r="E652" s="110" t="s">
        <v>60</v>
      </c>
      <c r="F652" s="309">
        <v>73613</v>
      </c>
      <c r="G652" s="279">
        <v>61</v>
      </c>
      <c r="H652" s="34">
        <f>IF(IFERROR(SEARCH("-",A652,1),0) &gt; 0, IFERROR(VLOOKUP(F652,'Liste CG'!A:A,1,FALSE),"ATTENTION CG Inexistant"),"")</f>
        <v>73613</v>
      </c>
      <c r="U652" t="str">
        <f>IF(IFERROR(SEARCH("-",A652,1),0)&gt;0,IFERROR(VLOOKUP(B652,'CG-&gt; CE'!K:K,1,FALSE),"Attention voir onglet CG-&gt;CE"),"")</f>
        <v>483-01</v>
      </c>
      <c r="V652" t="str">
        <f>IF(LEFT(U652,1)="A",'Messages d''erreur'!B$4,"")</f>
        <v/>
      </c>
      <c r="W652">
        <f>IF(IFERROR(VALUE(F652),0)&gt;0,IF(IFERROR(SEARCH("-",A652,1),0)&gt;0,IFERROR(VLOOKUP(F652,'Liste CG'!A:A,1,FALSE),"Attention erreur pas de CG")),"")</f>
        <v>73613</v>
      </c>
      <c r="X652" t="str">
        <f>IF(LEFT(W652,1)="A",'Messages d''erreur'!B$5,"")</f>
        <v/>
      </c>
      <c r="Y652">
        <f>VLOOKUP(A652,'CEcpas-&gt;NvCode'!A:C,3,FALSE)</f>
        <v>0</v>
      </c>
      <c r="Z652" t="str">
        <f>IF(IFERROR(SEARCH("-",A652,1),0) &gt; 0, IFERROR(VLOOKUP(A652,'mapping Commune'!A:I,9,FALSE),"ATTENTION mapping Inexistant"),"")</f>
        <v>483-01</v>
      </c>
      <c r="AA652" s="10" t="str">
        <f>IF(LEFT(Z652,2)="At",'Messages d''erreur'!B$6,"")</f>
        <v/>
      </c>
    </row>
    <row r="653" spans="1:27" ht="21" customHeight="1" x14ac:dyDescent="0.35">
      <c r="A653" s="138"/>
      <c r="B653" s="301" t="str">
        <f t="shared" si="12"/>
        <v/>
      </c>
      <c r="C653" s="116"/>
      <c r="D653" s="109" t="s">
        <v>5089</v>
      </c>
      <c r="G653" s="276"/>
      <c r="H653" s="34" t="str">
        <f>IF(IFERROR(SEARCH("-",A653,1),0) &gt; 0, IFERROR(VLOOKUP(F653,'Liste CG'!A:A,1,FALSE),"ATTENTION CG Inexistant"),"")</f>
        <v/>
      </c>
      <c r="U653" t="str">
        <f>IF(IFERROR(SEARCH("-",A653,1),0)&gt;0,IFERROR(VLOOKUP(B653,'CG-&gt; CE'!K:K,1,FALSE),"Attention voir onglet CG-&gt;CE"),"")</f>
        <v/>
      </c>
      <c r="V653" t="str">
        <f>IF(LEFT(U653,1)="A",'Messages d''erreur'!B$4,"")</f>
        <v/>
      </c>
      <c r="W653" t="str">
        <f>IF(IFERROR(VALUE(F653),0)&gt;0,IF(IFERROR(SEARCH("-",A653,1),0)&gt;0,IFERROR(VLOOKUP(F653,'Liste CG'!A:A,1,FALSE),"Attention erreur pas de CG")),"")</f>
        <v/>
      </c>
      <c r="X653" t="str">
        <f>IF(LEFT(W653,1)="A",'Messages d''erreur'!B$5,"")</f>
        <v/>
      </c>
      <c r="Y653" t="e">
        <f>VLOOKUP(A653,'CEcpas-&gt;NvCode'!A:C,3,FALSE)</f>
        <v>#N/A</v>
      </c>
      <c r="Z653" t="str">
        <f>IF(IFERROR(SEARCH("-",A653,1),0) &gt; 0, IFERROR(VLOOKUP(A653,'mapping Commune'!A:I,9,FALSE),"ATTENTION mapping Inexistant"),"")</f>
        <v/>
      </c>
      <c r="AA653" s="10" t="str">
        <f>IF(LEFT(Z653,2)="At",'Messages d''erreur'!B$6,"")</f>
        <v/>
      </c>
    </row>
    <row r="654" spans="1:27" ht="21" customHeight="1" x14ac:dyDescent="0.35">
      <c r="A654" s="139">
        <v>484</v>
      </c>
      <c r="B654" s="301" t="str">
        <f t="shared" si="12"/>
        <v>484484</v>
      </c>
      <c r="C654" s="117" t="s">
        <v>693</v>
      </c>
      <c r="D654" s="109" t="s">
        <v>5089</v>
      </c>
      <c r="G654" s="276"/>
      <c r="H654" s="34" t="str">
        <f>IF(IFERROR(SEARCH("-",A654,1),0) &gt; 0, IFERROR(VLOOKUP(F654,'Liste CG'!A:A,1,FALSE),"ATTENTION CG Inexistant"),"")</f>
        <v/>
      </c>
      <c r="U654" t="str">
        <f>IF(IFERROR(SEARCH("-",A654,1),0)&gt;0,IFERROR(VLOOKUP(B654,'CG-&gt; CE'!K:K,1,FALSE),"Attention voir onglet CG-&gt;CE"),"")</f>
        <v/>
      </c>
      <c r="V654" t="str">
        <f>IF(LEFT(U654,1)="A",'Messages d''erreur'!B$4,"")</f>
        <v/>
      </c>
      <c r="W654" t="str">
        <f>IF(IFERROR(VALUE(F654),0)&gt;0,IF(IFERROR(SEARCH("-",A654,1),0)&gt;0,IFERROR(VLOOKUP(F654,'Liste CG'!A:A,1,FALSE),"Attention erreur pas de CG")),"")</f>
        <v/>
      </c>
      <c r="X654" t="str">
        <f>IF(LEFT(W654,1)="A",'Messages d''erreur'!B$5,"")</f>
        <v/>
      </c>
      <c r="Y654" t="e">
        <f>VLOOKUP(A654,'CEcpas-&gt;NvCode'!A:C,3,FALSE)</f>
        <v>#N/A</v>
      </c>
      <c r="Z654" t="str">
        <f>IF(IFERROR(SEARCH("-",A654,1),0) &gt; 0, IFERROR(VLOOKUP(A654,'mapping Commune'!A:I,9,FALSE),"ATTENTION mapping Inexistant"),"")</f>
        <v/>
      </c>
      <c r="AA654" s="10" t="str">
        <f>IF(LEFT(Z654,2)="At",'Messages d''erreur'!B$6,"")</f>
        <v/>
      </c>
    </row>
    <row r="655" spans="1:27" ht="21" customHeight="1" x14ac:dyDescent="0.35">
      <c r="A655" s="138"/>
      <c r="B655" s="301" t="str">
        <f t="shared" si="12"/>
        <v/>
      </c>
      <c r="C655" s="116"/>
      <c r="D655" s="109" t="s">
        <v>5089</v>
      </c>
      <c r="G655" s="276"/>
      <c r="H655" s="34" t="str">
        <f>IF(IFERROR(SEARCH("-",A655,1),0) &gt; 0, IFERROR(VLOOKUP(F655,'Liste CG'!A:A,1,FALSE),"ATTENTION CG Inexistant"),"")</f>
        <v/>
      </c>
      <c r="U655" t="str">
        <f>IF(IFERROR(SEARCH("-",A655,1),0)&gt;0,IFERROR(VLOOKUP(B655,'CG-&gt; CE'!K:K,1,FALSE),"Attention voir onglet CG-&gt;CE"),"")</f>
        <v/>
      </c>
      <c r="V655" t="str">
        <f>IF(LEFT(U655,1)="A",'Messages d''erreur'!B$4,"")</f>
        <v/>
      </c>
      <c r="W655" t="str">
        <f>IF(IFERROR(VALUE(F655),0)&gt;0,IF(IFERROR(SEARCH("-",A655,1),0)&gt;0,IFERROR(VLOOKUP(F655,'Liste CG'!A:A,1,FALSE),"Attention erreur pas de CG")),"")</f>
        <v/>
      </c>
      <c r="X655" t="str">
        <f>IF(LEFT(W655,1)="A",'Messages d''erreur'!B$5,"")</f>
        <v/>
      </c>
      <c r="Y655" t="e">
        <f>VLOOKUP(A655,'CEcpas-&gt;NvCode'!A:C,3,FALSE)</f>
        <v>#N/A</v>
      </c>
      <c r="Z655" t="str">
        <f>IF(IFERROR(SEARCH("-",A655,1),0) &gt; 0, IFERROR(VLOOKUP(A655,'mapping Commune'!A:I,9,FALSE),"ATTENTION mapping Inexistant"),"")</f>
        <v/>
      </c>
      <c r="AA655" s="10" t="str">
        <f>IF(LEFT(Z655,2)="At",'Messages d''erreur'!B$6,"")</f>
        <v/>
      </c>
    </row>
    <row r="656" spans="1:27" ht="21" customHeight="1" x14ac:dyDescent="0.35">
      <c r="A656" s="31" t="s">
        <v>52</v>
      </c>
      <c r="B656" s="301" t="str">
        <f t="shared" si="12"/>
        <v>Codode</v>
      </c>
      <c r="C656" s="118" t="s">
        <v>53</v>
      </c>
      <c r="D656" s="32" t="s">
        <v>54</v>
      </c>
      <c r="E656" s="32" t="s">
        <v>55</v>
      </c>
      <c r="F656" s="280" t="s">
        <v>56</v>
      </c>
      <c r="G656" s="278" t="s">
        <v>57</v>
      </c>
      <c r="H656" s="34" t="str">
        <f>IF(IFERROR(SEARCH("-",A656,1),0) &gt; 0, IFERROR(VLOOKUP(F656,'Liste CG'!A:A,1,FALSE),"ATTENTION CG Inexistant"),"")</f>
        <v/>
      </c>
      <c r="U656" t="str">
        <f>IF(IFERROR(SEARCH("-",A656,1),0)&gt;0,IFERROR(VLOOKUP(B656,'CG-&gt; CE'!K:K,1,FALSE),"Attention voir onglet CG-&gt;CE"),"")</f>
        <v/>
      </c>
      <c r="V656" t="str">
        <f>IF(LEFT(U656,1)="A",'Messages d''erreur'!B$4,"")</f>
        <v/>
      </c>
      <c r="W656" t="str">
        <f>IF(IFERROR(VALUE(F656),0)&gt;0,IF(IFERROR(SEARCH("-",A656,1),0)&gt;0,IFERROR(VLOOKUP(F656,'Liste CG'!A:A,1,FALSE),"Attention erreur pas de CG")),"")</f>
        <v/>
      </c>
      <c r="X656" t="str">
        <f>IF(LEFT(W656,1)="A",'Messages d''erreur'!B$5,"")</f>
        <v/>
      </c>
      <c r="Y656" t="e">
        <f>VLOOKUP(A656,'CEcpas-&gt;NvCode'!A:C,3,FALSE)</f>
        <v>#N/A</v>
      </c>
      <c r="Z656" t="str">
        <f>IF(IFERROR(SEARCH("-",A656,1),0) &gt; 0, IFERROR(VLOOKUP(A656,'mapping Commune'!A:I,9,FALSE),"ATTENTION mapping Inexistant"),"")</f>
        <v/>
      </c>
      <c r="AA656" s="10" t="str">
        <f>IF(LEFT(Z656,2)="At",'Messages d''erreur'!B$6,"")</f>
        <v/>
      </c>
    </row>
    <row r="657" spans="1:27" ht="21" customHeight="1" x14ac:dyDescent="0.35">
      <c r="A657" s="136" t="s">
        <v>694</v>
      </c>
      <c r="B657" s="301" t="str">
        <f t="shared" si="12"/>
        <v>484-01</v>
      </c>
      <c r="C657" s="119" t="s">
        <v>695</v>
      </c>
      <c r="D657" s="110" t="s">
        <v>59</v>
      </c>
      <c r="E657" s="110" t="s">
        <v>60</v>
      </c>
      <c r="F657" s="309">
        <v>75145</v>
      </c>
      <c r="G657" s="279">
        <v>61</v>
      </c>
      <c r="H657" s="34">
        <f>IF(IFERROR(SEARCH("-",A657,1),0) &gt; 0, IFERROR(VLOOKUP(F657,'Liste CG'!A:A,1,FALSE),"ATTENTION CG Inexistant"),"")</f>
        <v>75145</v>
      </c>
      <c r="U657" t="str">
        <f>IF(IFERROR(SEARCH("-",A657,1),0)&gt;0,IFERROR(VLOOKUP(B657,'CG-&gt; CE'!K:K,1,FALSE),"Attention voir onglet CG-&gt;CE"),"")</f>
        <v>484-01</v>
      </c>
      <c r="V657" t="str">
        <f>IF(LEFT(U657,1)="A",'Messages d''erreur'!B$4,"")</f>
        <v/>
      </c>
      <c r="W657">
        <f>IF(IFERROR(VALUE(F657),0)&gt;0,IF(IFERROR(SEARCH("-",A657,1),0)&gt;0,IFERROR(VLOOKUP(F657,'Liste CG'!A:A,1,FALSE),"Attention erreur pas de CG")),"")</f>
        <v>75145</v>
      </c>
      <c r="X657" t="str">
        <f>IF(LEFT(W657,1)="A",'Messages d''erreur'!B$5,"")</f>
        <v/>
      </c>
      <c r="Y657">
        <f>VLOOKUP(A657,'CEcpas-&gt;NvCode'!A:C,3,FALSE)</f>
        <v>0</v>
      </c>
      <c r="Z657" t="str">
        <f>IF(IFERROR(SEARCH("-",A657,1),0) &gt; 0, IFERROR(VLOOKUP(A657,'mapping Commune'!A:I,9,FALSE),"ATTENTION mapping Inexistant"),"")</f>
        <v>ATTENTION mapping Inexistant</v>
      </c>
      <c r="AA657" s="10" t="str">
        <f>IF(LEFT(Z657,2)="At",'Messages d''erreur'!B$6,"")</f>
        <v xml:space="preserve">Attention CE pas dans Mapping </v>
      </c>
    </row>
    <row r="658" spans="1:27" ht="21" customHeight="1" x14ac:dyDescent="0.35">
      <c r="A658" s="138"/>
      <c r="B658" s="301" t="str">
        <f t="shared" si="12"/>
        <v/>
      </c>
      <c r="C658" s="116"/>
      <c r="D658" s="109" t="s">
        <v>5089</v>
      </c>
      <c r="G658" s="276"/>
      <c r="H658" s="34" t="str">
        <f>IF(IFERROR(SEARCH("-",A658,1),0) &gt; 0, IFERROR(VLOOKUP(F658,'Liste CG'!A:A,1,FALSE),"ATTENTION CG Inexistant"),"")</f>
        <v/>
      </c>
      <c r="U658" t="str">
        <f>IF(IFERROR(SEARCH("-",A658,1),0)&gt;0,IFERROR(VLOOKUP(B658,'CG-&gt; CE'!K:K,1,FALSE),"Attention voir onglet CG-&gt;CE"),"")</f>
        <v/>
      </c>
      <c r="V658" t="str">
        <f>IF(LEFT(U658,1)="A",'Messages d''erreur'!B$4,"")</f>
        <v/>
      </c>
      <c r="W658" t="str">
        <f>IF(IFERROR(VALUE(F658),0)&gt;0,IF(IFERROR(SEARCH("-",A658,1),0)&gt;0,IFERROR(VLOOKUP(F658,'Liste CG'!A:A,1,FALSE),"Attention erreur pas de CG")),"")</f>
        <v/>
      </c>
      <c r="X658" t="str">
        <f>IF(LEFT(W658,1)="A",'Messages d''erreur'!B$5,"")</f>
        <v/>
      </c>
      <c r="Y658" t="e">
        <f>VLOOKUP(A658,'CEcpas-&gt;NvCode'!A:C,3,FALSE)</f>
        <v>#N/A</v>
      </c>
      <c r="Z658" t="str">
        <f>IF(IFERROR(SEARCH("-",A658,1),0) &gt; 0, IFERROR(VLOOKUP(A658,'mapping Commune'!A:I,9,FALSE),"ATTENTION mapping Inexistant"),"")</f>
        <v/>
      </c>
      <c r="AA658" s="10" t="str">
        <f>IF(LEFT(Z658,2)="At",'Messages d''erreur'!B$6,"")</f>
        <v/>
      </c>
    </row>
    <row r="659" spans="1:27" ht="21" customHeight="1" x14ac:dyDescent="0.35">
      <c r="A659" s="139">
        <v>485</v>
      </c>
      <c r="B659" s="301" t="str">
        <f t="shared" si="12"/>
        <v>485485</v>
      </c>
      <c r="C659" s="117" t="s">
        <v>696</v>
      </c>
      <c r="D659" s="109" t="s">
        <v>5089</v>
      </c>
      <c r="G659" s="276"/>
      <c r="H659" s="34" t="str">
        <f>IF(IFERROR(SEARCH("-",A659,1),0) &gt; 0, IFERROR(VLOOKUP(F659,'Liste CG'!A:A,1,FALSE),"ATTENTION CG Inexistant"),"")</f>
        <v/>
      </c>
      <c r="U659" t="str">
        <f>IF(IFERROR(SEARCH("-",A659,1),0)&gt;0,IFERROR(VLOOKUP(B659,'CG-&gt; CE'!K:K,1,FALSE),"Attention voir onglet CG-&gt;CE"),"")</f>
        <v/>
      </c>
      <c r="V659" t="str">
        <f>IF(LEFT(U659,1)="A",'Messages d''erreur'!B$4,"")</f>
        <v/>
      </c>
      <c r="W659" t="str">
        <f>IF(IFERROR(VALUE(F659),0)&gt;0,IF(IFERROR(SEARCH("-",A659,1),0)&gt;0,IFERROR(VLOOKUP(F659,'Liste CG'!A:A,1,FALSE),"Attention erreur pas de CG")),"")</f>
        <v/>
      </c>
      <c r="X659" t="str">
        <f>IF(LEFT(W659,1)="A",'Messages d''erreur'!B$5,"")</f>
        <v/>
      </c>
      <c r="Y659" t="e">
        <f>VLOOKUP(A659,'CEcpas-&gt;NvCode'!A:C,3,FALSE)</f>
        <v>#N/A</v>
      </c>
      <c r="Z659" t="str">
        <f>IF(IFERROR(SEARCH("-",A659,1),0) &gt; 0, IFERROR(VLOOKUP(A659,'mapping Commune'!A:I,9,FALSE),"ATTENTION mapping Inexistant"),"")</f>
        <v/>
      </c>
      <c r="AA659" s="10" t="str">
        <f>IF(LEFT(Z659,2)="At",'Messages d''erreur'!B$6,"")</f>
        <v/>
      </c>
    </row>
    <row r="660" spans="1:27" ht="21" customHeight="1" x14ac:dyDescent="0.35">
      <c r="A660" s="138"/>
      <c r="B660" s="301" t="str">
        <f t="shared" si="12"/>
        <v/>
      </c>
      <c r="C660" s="116"/>
      <c r="D660" s="109" t="s">
        <v>5089</v>
      </c>
      <c r="G660" s="276"/>
      <c r="H660" s="34" t="str">
        <f>IF(IFERROR(SEARCH("-",A660,1),0) &gt; 0, IFERROR(VLOOKUP(F660,'Liste CG'!A:A,1,FALSE),"ATTENTION CG Inexistant"),"")</f>
        <v/>
      </c>
      <c r="U660" t="str">
        <f>IF(IFERROR(SEARCH("-",A660,1),0)&gt;0,IFERROR(VLOOKUP(B660,'CG-&gt; CE'!K:K,1,FALSE),"Attention voir onglet CG-&gt;CE"),"")</f>
        <v/>
      </c>
      <c r="V660" t="str">
        <f>IF(LEFT(U660,1)="A",'Messages d''erreur'!B$4,"")</f>
        <v/>
      </c>
      <c r="W660" t="str">
        <f>IF(IFERROR(VALUE(F660),0)&gt;0,IF(IFERROR(SEARCH("-",A660,1),0)&gt;0,IFERROR(VLOOKUP(F660,'Liste CG'!A:A,1,FALSE),"Attention erreur pas de CG")),"")</f>
        <v/>
      </c>
      <c r="X660" t="str">
        <f>IF(LEFT(W660,1)="A",'Messages d''erreur'!B$5,"")</f>
        <v/>
      </c>
      <c r="Y660" t="e">
        <f>VLOOKUP(A660,'CEcpas-&gt;NvCode'!A:C,3,FALSE)</f>
        <v>#N/A</v>
      </c>
      <c r="Z660" t="str">
        <f>IF(IFERROR(SEARCH("-",A660,1),0) &gt; 0, IFERROR(VLOOKUP(A660,'mapping Commune'!A:I,9,FALSE),"ATTENTION mapping Inexistant"),"")</f>
        <v/>
      </c>
      <c r="AA660" s="10" t="str">
        <f>IF(LEFT(Z660,2)="At",'Messages d''erreur'!B$6,"")</f>
        <v/>
      </c>
    </row>
    <row r="661" spans="1:27" ht="21" customHeight="1" x14ac:dyDescent="0.35">
      <c r="A661" s="31" t="s">
        <v>52</v>
      </c>
      <c r="B661" s="301" t="str">
        <f t="shared" si="12"/>
        <v>Codode</v>
      </c>
      <c r="C661" s="118" t="s">
        <v>53</v>
      </c>
      <c r="D661" s="32" t="s">
        <v>54</v>
      </c>
      <c r="E661" s="32" t="s">
        <v>55</v>
      </c>
      <c r="F661" s="280" t="s">
        <v>56</v>
      </c>
      <c r="G661" s="278" t="s">
        <v>57</v>
      </c>
      <c r="H661" s="34" t="str">
        <f>IF(IFERROR(SEARCH("-",A661,1),0) &gt; 0, IFERROR(VLOOKUP(F661,'Liste CG'!A:A,1,FALSE),"ATTENTION CG Inexistant"),"")</f>
        <v/>
      </c>
      <c r="U661" t="str">
        <f>IF(IFERROR(SEARCH("-",A661,1),0)&gt;0,IFERROR(VLOOKUP(B661,'CG-&gt; CE'!K:K,1,FALSE),"Attention voir onglet CG-&gt;CE"),"")</f>
        <v/>
      </c>
      <c r="V661" t="str">
        <f>IF(LEFT(U661,1)="A",'Messages d''erreur'!B$4,"")</f>
        <v/>
      </c>
      <c r="W661" t="str">
        <f>IF(IFERROR(VALUE(F661),0)&gt;0,IF(IFERROR(SEARCH("-",A661,1),0)&gt;0,IFERROR(VLOOKUP(F661,'Liste CG'!A:A,1,FALSE),"Attention erreur pas de CG")),"")</f>
        <v/>
      </c>
      <c r="X661" t="str">
        <f>IF(LEFT(W661,1)="A",'Messages d''erreur'!B$5,"")</f>
        <v/>
      </c>
      <c r="Y661" t="e">
        <f>VLOOKUP(A661,'CEcpas-&gt;NvCode'!A:C,3,FALSE)</f>
        <v>#N/A</v>
      </c>
      <c r="Z661" t="str">
        <f>IF(IFERROR(SEARCH("-",A661,1),0) &gt; 0, IFERROR(VLOOKUP(A661,'mapping Commune'!A:I,9,FALSE),"ATTENTION mapping Inexistant"),"")</f>
        <v/>
      </c>
      <c r="AA661" s="10" t="str">
        <f>IF(LEFT(Z661,2)="At",'Messages d''erreur'!B$6,"")</f>
        <v/>
      </c>
    </row>
    <row r="662" spans="1:27" ht="21" customHeight="1" x14ac:dyDescent="0.35">
      <c r="A662" s="33" t="s">
        <v>697</v>
      </c>
      <c r="B662" s="301" t="str">
        <f t="shared" si="12"/>
        <v>485-01</v>
      </c>
      <c r="C662" s="120" t="s">
        <v>698</v>
      </c>
      <c r="D662" s="34" t="s">
        <v>59</v>
      </c>
      <c r="E662" s="34" t="s">
        <v>60</v>
      </c>
      <c r="F662" s="273">
        <v>73619</v>
      </c>
      <c r="G662" s="276">
        <v>61</v>
      </c>
      <c r="H662" s="34">
        <f>IF(IFERROR(SEARCH("-",A662,1),0) &gt; 0, IFERROR(VLOOKUP(F662,'Liste CG'!A:A,1,FALSE),"ATTENTION CG Inexistant"),"")</f>
        <v>73619</v>
      </c>
      <c r="U662" t="str">
        <f>IF(IFERROR(SEARCH("-",A662,1),0)&gt;0,IFERROR(VLOOKUP(B662,'CG-&gt; CE'!K:K,1,FALSE),"Attention voir onglet CG-&gt;CE"),"")</f>
        <v>485-01</v>
      </c>
      <c r="V662" t="str">
        <f>IF(LEFT(U662,1)="A",'Messages d''erreur'!B$4,"")</f>
        <v/>
      </c>
      <c r="W662">
        <f>IF(IFERROR(VALUE(F662),0)&gt;0,IF(IFERROR(SEARCH("-",A662,1),0)&gt;0,IFERROR(VLOOKUP(F662,'Liste CG'!A:A,1,FALSE),"Attention erreur pas de CG")),"")</f>
        <v>73619</v>
      </c>
      <c r="X662" t="str">
        <f>IF(LEFT(W662,1)="A",'Messages d''erreur'!B$5,"")</f>
        <v/>
      </c>
      <c r="Y662">
        <f>VLOOKUP(A662,'CEcpas-&gt;NvCode'!A:C,3,FALSE)</f>
        <v>0</v>
      </c>
      <c r="Z662" t="str">
        <f>IF(IFERROR(SEARCH("-",A662,1),0) &gt; 0, IFERROR(VLOOKUP(A662,'mapping Commune'!A:I,9,FALSE),"ATTENTION mapping Inexistant"),"")</f>
        <v>485-01</v>
      </c>
      <c r="AA662" s="10" t="str">
        <f>IF(LEFT(Z662,2)="At",'Messages d''erreur'!B$6,"")</f>
        <v/>
      </c>
    </row>
    <row r="663" spans="1:27" ht="21" customHeight="1" x14ac:dyDescent="0.35">
      <c r="A663" s="33" t="s">
        <v>699</v>
      </c>
      <c r="B663" s="301" t="str">
        <f t="shared" si="12"/>
        <v>485-02</v>
      </c>
      <c r="C663" s="120" t="s">
        <v>700</v>
      </c>
      <c r="D663" s="34" t="s">
        <v>59</v>
      </c>
      <c r="E663" s="34" t="s">
        <v>60</v>
      </c>
      <c r="F663" s="273">
        <v>73614</v>
      </c>
      <c r="G663" s="276">
        <v>61</v>
      </c>
      <c r="H663" s="34">
        <f>IF(IFERROR(SEARCH("-",A663,1),0) &gt; 0, IFERROR(VLOOKUP(F663,'Liste CG'!A:A,1,FALSE),"ATTENTION CG Inexistant"),"")</f>
        <v>73614</v>
      </c>
      <c r="U663" t="str">
        <f>IF(IFERROR(SEARCH("-",A663,1),0)&gt;0,IFERROR(VLOOKUP(B663,'CG-&gt; CE'!K:K,1,FALSE),"Attention voir onglet CG-&gt;CE"),"")</f>
        <v>485-02</v>
      </c>
      <c r="V663" t="str">
        <f>IF(LEFT(U663,1)="A",'Messages d''erreur'!B$4,"")</f>
        <v/>
      </c>
      <c r="W663">
        <f>IF(IFERROR(VALUE(F663),0)&gt;0,IF(IFERROR(SEARCH("-",A663,1),0)&gt;0,IFERROR(VLOOKUP(F663,'Liste CG'!A:A,1,FALSE),"Attention erreur pas de CG")),"")</f>
        <v>73614</v>
      </c>
      <c r="X663" t="str">
        <f>IF(LEFT(W663,1)="A",'Messages d''erreur'!B$5,"")</f>
        <v/>
      </c>
      <c r="Y663">
        <f>VLOOKUP(A663,'CEcpas-&gt;NvCode'!A:C,3,FALSE)</f>
        <v>0</v>
      </c>
      <c r="Z663" t="str">
        <f>IF(IFERROR(SEARCH("-",A663,1),0) &gt; 0, IFERROR(VLOOKUP(A663,'mapping Commune'!A:I,9,FALSE),"ATTENTION mapping Inexistant"),"")</f>
        <v>485-02</v>
      </c>
      <c r="AA663" s="10" t="str">
        <f>IF(LEFT(Z663,2)="At",'Messages d''erreur'!B$6,"")</f>
        <v/>
      </c>
    </row>
    <row r="664" spans="1:27" ht="21" customHeight="1" x14ac:dyDescent="0.35">
      <c r="A664" s="136" t="s">
        <v>701</v>
      </c>
      <c r="B664" s="301" t="str">
        <f t="shared" si="12"/>
        <v>485-06</v>
      </c>
      <c r="C664" s="119" t="s">
        <v>702</v>
      </c>
      <c r="D664" s="110" t="s">
        <v>59</v>
      </c>
      <c r="E664" s="110" t="s">
        <v>60</v>
      </c>
      <c r="F664" s="309">
        <v>72161</v>
      </c>
      <c r="G664" s="279">
        <v>61</v>
      </c>
      <c r="H664" s="34">
        <f>IF(IFERROR(SEARCH("-",A664,1),0) &gt; 0, IFERROR(VLOOKUP(F664,'Liste CG'!A:A,1,FALSE),"ATTENTION CG Inexistant"),"")</f>
        <v>72161</v>
      </c>
      <c r="U664" t="str">
        <f>IF(IFERROR(SEARCH("-",A664,1),0)&gt;0,IFERROR(VLOOKUP(B664,'CG-&gt; CE'!K:K,1,FALSE),"Attention voir onglet CG-&gt;CE"),"")</f>
        <v>485-06</v>
      </c>
      <c r="V664" t="str">
        <f>IF(LEFT(U664,1)="A",'Messages d''erreur'!B$4,"")</f>
        <v/>
      </c>
      <c r="W664">
        <f>IF(IFERROR(VALUE(F664),0)&gt;0,IF(IFERROR(SEARCH("-",A664,1),0)&gt;0,IFERROR(VLOOKUP(F664,'Liste CG'!A:A,1,FALSE),"Attention erreur pas de CG")),"")</f>
        <v>72161</v>
      </c>
      <c r="X664" t="str">
        <f>IF(LEFT(W664,1)="A",'Messages d''erreur'!B$5,"")</f>
        <v/>
      </c>
      <c r="Y664">
        <f>VLOOKUP(A664,'CEcpas-&gt;NvCode'!A:C,3,FALSE)</f>
        <v>0</v>
      </c>
      <c r="Z664" t="str">
        <f>IF(IFERROR(SEARCH("-",A664,1),0) &gt; 0, IFERROR(VLOOKUP(A664,'mapping Commune'!A:I,9,FALSE),"ATTENTION mapping Inexistant"),"")</f>
        <v>485-06</v>
      </c>
      <c r="AA664" s="10" t="str">
        <f>IF(LEFT(Z664,2)="At",'Messages d''erreur'!B$6,"")</f>
        <v/>
      </c>
    </row>
    <row r="665" spans="1:27" ht="21" customHeight="1" x14ac:dyDescent="0.35">
      <c r="A665" s="138"/>
      <c r="B665" s="301" t="str">
        <f t="shared" si="12"/>
        <v/>
      </c>
      <c r="C665" s="116"/>
      <c r="D665" s="109" t="s">
        <v>5089</v>
      </c>
      <c r="G665" s="276"/>
      <c r="H665" s="34" t="str">
        <f>IF(IFERROR(SEARCH("-",A665,1),0) &gt; 0, IFERROR(VLOOKUP(F665,'Liste CG'!A:A,1,FALSE),"ATTENTION CG Inexistant"),"")</f>
        <v/>
      </c>
      <c r="U665" t="str">
        <f>IF(IFERROR(SEARCH("-",A665,1),0)&gt;0,IFERROR(VLOOKUP(B665,'CG-&gt; CE'!K:K,1,FALSE),"Attention voir onglet CG-&gt;CE"),"")</f>
        <v/>
      </c>
      <c r="V665" t="str">
        <f>IF(LEFT(U665,1)="A",'Messages d''erreur'!B$4,"")</f>
        <v/>
      </c>
      <c r="W665" t="str">
        <f>IF(IFERROR(VALUE(F665),0)&gt;0,IF(IFERROR(SEARCH("-",A665,1),0)&gt;0,IFERROR(VLOOKUP(F665,'Liste CG'!A:A,1,FALSE),"Attention erreur pas de CG")),"")</f>
        <v/>
      </c>
      <c r="X665" t="str">
        <f>IF(LEFT(W665,1)="A",'Messages d''erreur'!B$5,"")</f>
        <v/>
      </c>
      <c r="Y665" t="e">
        <f>VLOOKUP(A665,'CEcpas-&gt;NvCode'!A:C,3,FALSE)</f>
        <v>#N/A</v>
      </c>
      <c r="Z665" t="str">
        <f>IF(IFERROR(SEARCH("-",A665,1),0) &gt; 0, IFERROR(VLOOKUP(A665,'mapping Commune'!A:I,9,FALSE),"ATTENTION mapping Inexistant"),"")</f>
        <v/>
      </c>
      <c r="AA665" s="10" t="str">
        <f>IF(LEFT(Z665,2)="At",'Messages d''erreur'!B$6,"")</f>
        <v/>
      </c>
    </row>
    <row r="666" spans="1:27" ht="21" customHeight="1" x14ac:dyDescent="0.35">
      <c r="A666" s="139">
        <v>486</v>
      </c>
      <c r="B666" s="301" t="str">
        <f t="shared" si="12"/>
        <v>486486</v>
      </c>
      <c r="C666" s="26" t="s">
        <v>703</v>
      </c>
      <c r="D666" s="109" t="s">
        <v>5089</v>
      </c>
      <c r="G666" s="276"/>
      <c r="H666" s="34" t="str">
        <f>IF(IFERROR(SEARCH("-",A666,1),0) &gt; 0, IFERROR(VLOOKUP(F666,'Liste CG'!A:A,1,FALSE),"ATTENTION CG Inexistant"),"")</f>
        <v/>
      </c>
      <c r="U666" t="str">
        <f>IF(IFERROR(SEARCH("-",A666,1),0)&gt;0,IFERROR(VLOOKUP(B666,'CG-&gt; CE'!K:K,1,FALSE),"Attention voir onglet CG-&gt;CE"),"")</f>
        <v/>
      </c>
      <c r="V666" t="str">
        <f>IF(LEFT(U666,1)="A",'Messages d''erreur'!B$4,"")</f>
        <v/>
      </c>
      <c r="W666" t="str">
        <f>IF(IFERROR(VALUE(F666),0)&gt;0,IF(IFERROR(SEARCH("-",A666,1),0)&gt;0,IFERROR(VLOOKUP(F666,'Liste CG'!A:A,1,FALSE),"Attention erreur pas de CG")),"")</f>
        <v/>
      </c>
      <c r="X666" t="str">
        <f>IF(LEFT(W666,1)="A",'Messages d''erreur'!B$5,"")</f>
        <v/>
      </c>
      <c r="Y666" t="e">
        <f>VLOOKUP(A666,'CEcpas-&gt;NvCode'!A:C,3,FALSE)</f>
        <v>#N/A</v>
      </c>
      <c r="Z666" t="str">
        <f>IF(IFERROR(SEARCH("-",A666,1),0) &gt; 0, IFERROR(VLOOKUP(A666,'mapping Commune'!A:I,9,FALSE),"ATTENTION mapping Inexistant"),"")</f>
        <v/>
      </c>
      <c r="AA666" s="10" t="str">
        <f>IF(LEFT(Z666,2)="At",'Messages d''erreur'!B$6,"")</f>
        <v/>
      </c>
    </row>
    <row r="667" spans="1:27" ht="21" customHeight="1" x14ac:dyDescent="0.35">
      <c r="A667" s="138"/>
      <c r="B667" s="301" t="str">
        <f t="shared" si="12"/>
        <v/>
      </c>
      <c r="C667" s="25"/>
      <c r="D667" s="109" t="s">
        <v>5089</v>
      </c>
      <c r="G667" s="276"/>
      <c r="H667" s="34" t="str">
        <f>IF(IFERROR(SEARCH("-",A667,1),0) &gt; 0, IFERROR(VLOOKUP(F667,'Liste CG'!A:A,1,FALSE),"ATTENTION CG Inexistant"),"")</f>
        <v/>
      </c>
      <c r="U667" t="str">
        <f>IF(IFERROR(SEARCH("-",A667,1),0)&gt;0,IFERROR(VLOOKUP(B667,'CG-&gt; CE'!K:K,1,FALSE),"Attention voir onglet CG-&gt;CE"),"")</f>
        <v/>
      </c>
      <c r="V667" t="str">
        <f>IF(LEFT(U667,1)="A",'Messages d''erreur'!B$4,"")</f>
        <v/>
      </c>
      <c r="W667" t="str">
        <f>IF(IFERROR(VALUE(F667),0)&gt;0,IF(IFERROR(SEARCH("-",A667,1),0)&gt;0,IFERROR(VLOOKUP(F667,'Liste CG'!A:A,1,FALSE),"Attention erreur pas de CG")),"")</f>
        <v/>
      </c>
      <c r="X667" t="str">
        <f>IF(LEFT(W667,1)="A",'Messages d''erreur'!B$5,"")</f>
        <v/>
      </c>
      <c r="Y667" t="e">
        <f>VLOOKUP(A667,'CEcpas-&gt;NvCode'!A:C,3,FALSE)</f>
        <v>#N/A</v>
      </c>
      <c r="Z667" t="str">
        <f>IF(IFERROR(SEARCH("-",A667,1),0) &gt; 0, IFERROR(VLOOKUP(A667,'mapping Commune'!A:I,9,FALSE),"ATTENTION mapping Inexistant"),"")</f>
        <v/>
      </c>
      <c r="AA667" s="10" t="str">
        <f>IF(LEFT(Z667,2)="At",'Messages d''erreur'!B$6,"")</f>
        <v/>
      </c>
    </row>
    <row r="668" spans="1:27" ht="21" customHeight="1" x14ac:dyDescent="0.35">
      <c r="A668" s="31" t="s">
        <v>52</v>
      </c>
      <c r="B668" s="301" t="str">
        <f t="shared" si="12"/>
        <v>Codode</v>
      </c>
      <c r="C668" s="27" t="s">
        <v>53</v>
      </c>
      <c r="D668" s="32" t="s">
        <v>54</v>
      </c>
      <c r="E668" s="32" t="s">
        <v>55</v>
      </c>
      <c r="F668" s="280" t="s">
        <v>56</v>
      </c>
      <c r="G668" s="278" t="s">
        <v>57</v>
      </c>
      <c r="H668" s="34" t="str">
        <f>IF(IFERROR(SEARCH("-",A668,1),0) &gt; 0, IFERROR(VLOOKUP(F668,'Liste CG'!A:A,1,FALSE),"ATTENTION CG Inexistant"),"")</f>
        <v/>
      </c>
      <c r="U668" t="str">
        <f>IF(IFERROR(SEARCH("-",A668,1),0)&gt;0,IFERROR(VLOOKUP(B668,'CG-&gt; CE'!K:K,1,FALSE),"Attention voir onglet CG-&gt;CE"),"")</f>
        <v/>
      </c>
      <c r="V668" t="str">
        <f>IF(LEFT(U668,1)="A",'Messages d''erreur'!B$4,"")</f>
        <v/>
      </c>
      <c r="W668" t="str">
        <f>IF(IFERROR(VALUE(F668),0)&gt;0,IF(IFERROR(SEARCH("-",A668,1),0)&gt;0,IFERROR(VLOOKUP(F668,'Liste CG'!A:A,1,FALSE),"Attention erreur pas de CG")),"")</f>
        <v/>
      </c>
      <c r="X668" t="str">
        <f>IF(LEFT(W668,1)="A",'Messages d''erreur'!B$5,"")</f>
        <v/>
      </c>
      <c r="Y668" t="e">
        <f>VLOOKUP(A668,'CEcpas-&gt;NvCode'!A:C,3,FALSE)</f>
        <v>#N/A</v>
      </c>
      <c r="Z668" t="str">
        <f>IF(IFERROR(SEARCH("-",A668,1),0) &gt; 0, IFERROR(VLOOKUP(A668,'mapping Commune'!A:I,9,FALSE),"ATTENTION mapping Inexistant"),"")</f>
        <v/>
      </c>
      <c r="AA668" s="10" t="str">
        <f>IF(LEFT(Z668,2)="At",'Messages d''erreur'!B$6,"")</f>
        <v/>
      </c>
    </row>
    <row r="669" spans="1:27" ht="21" customHeight="1" x14ac:dyDescent="0.35">
      <c r="A669" s="136" t="s">
        <v>704</v>
      </c>
      <c r="B669" s="301" t="str">
        <f t="shared" si="12"/>
        <v>486-01</v>
      </c>
      <c r="C669" s="24" t="s">
        <v>705</v>
      </c>
      <c r="D669" s="110" t="s">
        <v>59</v>
      </c>
      <c r="E669" s="110" t="s">
        <v>60</v>
      </c>
      <c r="F669" s="309">
        <v>73612</v>
      </c>
      <c r="G669" s="279">
        <v>61</v>
      </c>
      <c r="H669" s="34">
        <f>IF(IFERROR(SEARCH("-",A669,1),0) &gt; 0, IFERROR(VLOOKUP(F669,'Liste CG'!A:A,1,FALSE),"ATTENTION CG Inexistant"),"")</f>
        <v>73612</v>
      </c>
      <c r="U669" t="str">
        <f>IF(IFERROR(SEARCH("-",A669,1),0)&gt;0,IFERROR(VLOOKUP(B669,'CG-&gt; CE'!K:K,1,FALSE),"Attention voir onglet CG-&gt;CE"),"")</f>
        <v>486-01</v>
      </c>
      <c r="V669" t="str">
        <f>IF(LEFT(U669,1)="A",'Messages d''erreur'!B$4,"")</f>
        <v/>
      </c>
      <c r="W669">
        <f>IF(IFERROR(VALUE(F669),0)&gt;0,IF(IFERROR(SEARCH("-",A669,1),0)&gt;0,IFERROR(VLOOKUP(F669,'Liste CG'!A:A,1,FALSE),"Attention erreur pas de CG")),"")</f>
        <v>73612</v>
      </c>
      <c r="X669" t="str">
        <f>IF(LEFT(W669,1)="A",'Messages d''erreur'!B$5,"")</f>
        <v/>
      </c>
      <c r="Y669">
        <f>VLOOKUP(A669,'CEcpas-&gt;NvCode'!A:C,3,FALSE)</f>
        <v>0</v>
      </c>
      <c r="Z669" t="str">
        <f>IF(IFERROR(SEARCH("-",A669,1),0) &gt; 0, IFERROR(VLOOKUP(A669,'mapping Commune'!A:I,9,FALSE),"ATTENTION mapping Inexistant"),"")</f>
        <v>ATTENTION mapping Inexistant</v>
      </c>
      <c r="AA669" s="10" t="str">
        <f>IF(LEFT(Z669,2)="At",'Messages d''erreur'!B$6,"")</f>
        <v xml:space="preserve">Attention CE pas dans Mapping </v>
      </c>
    </row>
    <row r="670" spans="1:27" ht="21" customHeight="1" x14ac:dyDescent="0.35">
      <c r="A670" s="133"/>
      <c r="B670" s="301" t="str">
        <f t="shared" si="12"/>
        <v/>
      </c>
      <c r="D670" s="109" t="s">
        <v>5089</v>
      </c>
      <c r="G670" s="276"/>
      <c r="H670" s="34" t="str">
        <f>IF(IFERROR(SEARCH("-",A670,1),0) &gt; 0, IFERROR(VLOOKUP(F670,'Liste CG'!A:A,1,FALSE),"ATTENTION CG Inexistant"),"")</f>
        <v/>
      </c>
      <c r="U670" t="str">
        <f>IF(IFERROR(SEARCH("-",A670,1),0)&gt;0,IFERROR(VLOOKUP(B670,'CG-&gt; CE'!K:K,1,FALSE),"Attention voir onglet CG-&gt;CE"),"")</f>
        <v/>
      </c>
      <c r="V670" t="str">
        <f>IF(LEFT(U670,1)="A",'Messages d''erreur'!B$4,"")</f>
        <v/>
      </c>
      <c r="W670" t="str">
        <f>IF(IFERROR(VALUE(F670),0)&gt;0,IF(IFERROR(SEARCH("-",A670,1),0)&gt;0,IFERROR(VLOOKUP(F670,'Liste CG'!A:A,1,FALSE),"Attention erreur pas de CG")),"")</f>
        <v/>
      </c>
      <c r="X670" t="str">
        <f>IF(LEFT(W670,1)="A",'Messages d''erreur'!B$5,"")</f>
        <v/>
      </c>
      <c r="Y670" t="e">
        <f>VLOOKUP(A670,'CEcpas-&gt;NvCode'!A:C,3,FALSE)</f>
        <v>#N/A</v>
      </c>
      <c r="Z670" t="str">
        <f>IF(IFERROR(SEARCH("-",A670,1),0) &gt; 0, IFERROR(VLOOKUP(A670,'mapping Commune'!A:I,9,FALSE),"ATTENTION mapping Inexistant"),"")</f>
        <v/>
      </c>
      <c r="AA670" s="10" t="str">
        <f>IF(LEFT(Z670,2)="At",'Messages d''erreur'!B$6,"")</f>
        <v/>
      </c>
    </row>
    <row r="671" spans="1:27" ht="21" customHeight="1" x14ac:dyDescent="0.35">
      <c r="A671" s="134">
        <v>5</v>
      </c>
      <c r="B671" s="301" t="str">
        <f t="shared" si="12"/>
        <v>55</v>
      </c>
      <c r="C671" s="111" t="s">
        <v>706</v>
      </c>
      <c r="D671" s="109" t="s">
        <v>5089</v>
      </c>
      <c r="G671" s="276"/>
      <c r="H671" s="34" t="str">
        <f>IF(IFERROR(SEARCH("-",A671,1),0) &gt; 0, IFERROR(VLOOKUP(F671,'Liste CG'!A:A,1,FALSE),"ATTENTION CG Inexistant"),"")</f>
        <v/>
      </c>
      <c r="U671" t="str">
        <f>IF(IFERROR(SEARCH("-",A671,1),0)&gt;0,IFERROR(VLOOKUP(B671,'CG-&gt; CE'!K:K,1,FALSE),"Attention voir onglet CG-&gt;CE"),"")</f>
        <v/>
      </c>
      <c r="V671" t="str">
        <f>IF(LEFT(U671,1)="A",'Messages d''erreur'!B$4,"")</f>
        <v/>
      </c>
      <c r="W671" t="str">
        <f>IF(IFERROR(VALUE(F671),0)&gt;0,IF(IFERROR(SEARCH("-",A671,1),0)&gt;0,IFERROR(VLOOKUP(F671,'Liste CG'!A:A,1,FALSE),"Attention erreur pas de CG")),"")</f>
        <v/>
      </c>
      <c r="X671" t="str">
        <f>IF(LEFT(W671,1)="A",'Messages d''erreur'!B$5,"")</f>
        <v/>
      </c>
      <c r="Y671" t="e">
        <f>VLOOKUP(A671,'CEcpas-&gt;NvCode'!A:C,3,FALSE)</f>
        <v>#N/A</v>
      </c>
      <c r="Z671" t="str">
        <f>IF(IFERROR(SEARCH("-",A671,1),0) &gt; 0, IFERROR(VLOOKUP(A671,'mapping Commune'!A:I,9,FALSE),"ATTENTION mapping Inexistant"),"")</f>
        <v/>
      </c>
      <c r="AA671" s="10" t="str">
        <f>IF(LEFT(Z671,2)="At",'Messages d''erreur'!B$6,"")</f>
        <v/>
      </c>
    </row>
    <row r="672" spans="1:27" ht="21" customHeight="1" x14ac:dyDescent="0.35">
      <c r="A672" s="133"/>
      <c r="B672" s="301" t="str">
        <f t="shared" si="12"/>
        <v/>
      </c>
      <c r="D672" s="109" t="s">
        <v>5089</v>
      </c>
      <c r="G672" s="276"/>
      <c r="H672" s="34" t="str">
        <f>IF(IFERROR(SEARCH("-",A672,1),0) &gt; 0, IFERROR(VLOOKUP(F672,'Liste CG'!A:A,1,FALSE),"ATTENTION CG Inexistant"),"")</f>
        <v/>
      </c>
      <c r="U672" t="str">
        <f>IF(IFERROR(SEARCH("-",A672,1),0)&gt;0,IFERROR(VLOOKUP(B672,'CG-&gt; CE'!K:K,1,FALSE),"Attention voir onglet CG-&gt;CE"),"")</f>
        <v/>
      </c>
      <c r="V672" t="str">
        <f>IF(LEFT(U672,1)="A",'Messages d''erreur'!B$4,"")</f>
        <v/>
      </c>
      <c r="W672" t="str">
        <f>IF(IFERROR(VALUE(F672),0)&gt;0,IF(IFERROR(SEARCH("-",A672,1),0)&gt;0,IFERROR(VLOOKUP(F672,'Liste CG'!A:A,1,FALSE),"Attention erreur pas de CG")),"")</f>
        <v/>
      </c>
      <c r="X672" t="str">
        <f>IF(LEFT(W672,1)="A",'Messages d''erreur'!B$5,"")</f>
        <v/>
      </c>
      <c r="Y672" t="e">
        <f>VLOOKUP(A672,'CEcpas-&gt;NvCode'!A:C,3,FALSE)</f>
        <v>#N/A</v>
      </c>
      <c r="Z672" t="str">
        <f>IF(IFERROR(SEARCH("-",A672,1),0) &gt; 0, IFERROR(VLOOKUP(A672,'mapping Commune'!A:I,9,FALSE),"ATTENTION mapping Inexistant"),"")</f>
        <v/>
      </c>
      <c r="AA672" s="10" t="str">
        <f>IF(LEFT(Z672,2)="At",'Messages d''erreur'!B$6,"")</f>
        <v/>
      </c>
    </row>
    <row r="673" spans="1:27" ht="21" customHeight="1" x14ac:dyDescent="0.35">
      <c r="A673" s="137">
        <v>50</v>
      </c>
      <c r="B673" s="301" t="str">
        <f t="shared" si="12"/>
        <v>5050</v>
      </c>
      <c r="C673" s="25" t="s">
        <v>707</v>
      </c>
      <c r="D673" s="109" t="s">
        <v>5089</v>
      </c>
      <c r="G673" s="276"/>
      <c r="H673" s="34" t="str">
        <f>IF(IFERROR(SEARCH("-",A673,1),0) &gt; 0, IFERROR(VLOOKUP(F673,'Liste CG'!A:A,1,FALSE),"ATTENTION CG Inexistant"),"")</f>
        <v/>
      </c>
      <c r="U673" t="str">
        <f>IF(IFERROR(SEARCH("-",A673,1),0)&gt;0,IFERROR(VLOOKUP(B673,'CG-&gt; CE'!K:K,1,FALSE),"Attention voir onglet CG-&gt;CE"),"")</f>
        <v/>
      </c>
      <c r="V673" t="str">
        <f>IF(LEFT(U673,1)="A",'Messages d''erreur'!B$4,"")</f>
        <v/>
      </c>
      <c r="W673" t="str">
        <f>IF(IFERROR(VALUE(F673),0)&gt;0,IF(IFERROR(SEARCH("-",A673,1),0)&gt;0,IFERROR(VLOOKUP(F673,'Liste CG'!A:A,1,FALSE),"Attention erreur pas de CG")),"")</f>
        <v/>
      </c>
      <c r="X673" t="str">
        <f>IF(LEFT(W673,1)="A",'Messages d''erreur'!B$5,"")</f>
        <v/>
      </c>
      <c r="Y673" t="e">
        <f>VLOOKUP(A673,'CEcpas-&gt;NvCode'!A:C,3,FALSE)</f>
        <v>#N/A</v>
      </c>
      <c r="Z673" t="str">
        <f>IF(IFERROR(SEARCH("-",A673,1),0) &gt; 0, IFERROR(VLOOKUP(A673,'mapping Commune'!A:I,9,FALSE),"ATTENTION mapping Inexistant"),"")</f>
        <v/>
      </c>
      <c r="AA673" s="10" t="str">
        <f>IF(LEFT(Z673,2)="At",'Messages d''erreur'!B$6,"")</f>
        <v/>
      </c>
    </row>
    <row r="674" spans="1:27" ht="21" customHeight="1" x14ac:dyDescent="0.35">
      <c r="A674" s="138"/>
      <c r="B674" s="301" t="str">
        <f t="shared" si="12"/>
        <v/>
      </c>
      <c r="C674" s="25"/>
      <c r="D674" s="109" t="s">
        <v>5089</v>
      </c>
      <c r="G674" s="276"/>
      <c r="H674" s="34" t="str">
        <f>IF(IFERROR(SEARCH("-",A674,1),0) &gt; 0, IFERROR(VLOOKUP(F674,'Liste CG'!A:A,1,FALSE),"ATTENTION CG Inexistant"),"")</f>
        <v/>
      </c>
      <c r="U674" t="str">
        <f>IF(IFERROR(SEARCH("-",A674,1),0)&gt;0,IFERROR(VLOOKUP(B674,'CG-&gt; CE'!K:K,1,FALSE),"Attention voir onglet CG-&gt;CE"),"")</f>
        <v/>
      </c>
      <c r="V674" t="str">
        <f>IF(LEFT(U674,1)="A",'Messages d''erreur'!B$4,"")</f>
        <v/>
      </c>
      <c r="W674" t="str">
        <f>IF(IFERROR(VALUE(F674),0)&gt;0,IF(IFERROR(SEARCH("-",A674,1),0)&gt;0,IFERROR(VLOOKUP(F674,'Liste CG'!A:A,1,FALSE),"Attention erreur pas de CG")),"")</f>
        <v/>
      </c>
      <c r="X674" t="str">
        <f>IF(LEFT(W674,1)="A",'Messages d''erreur'!B$5,"")</f>
        <v/>
      </c>
      <c r="Y674" t="e">
        <f>VLOOKUP(A674,'CEcpas-&gt;NvCode'!A:C,3,FALSE)</f>
        <v>#N/A</v>
      </c>
      <c r="Z674" t="str">
        <f>IF(IFERROR(SEARCH("-",A674,1),0) &gt; 0, IFERROR(VLOOKUP(A674,'mapping Commune'!A:I,9,FALSE),"ATTENTION mapping Inexistant"),"")</f>
        <v/>
      </c>
      <c r="AA674" s="10" t="str">
        <f>IF(LEFT(Z674,2)="At",'Messages d''erreur'!B$6,"")</f>
        <v/>
      </c>
    </row>
    <row r="675" spans="1:27" ht="21" customHeight="1" x14ac:dyDescent="0.35">
      <c r="A675" s="31" t="s">
        <v>52</v>
      </c>
      <c r="B675" s="301" t="str">
        <f t="shared" si="12"/>
        <v>Codode</v>
      </c>
      <c r="C675" s="27" t="s">
        <v>53</v>
      </c>
      <c r="D675" s="32" t="s">
        <v>54</v>
      </c>
      <c r="E675" s="32" t="s">
        <v>55</v>
      </c>
      <c r="F675" s="280" t="s">
        <v>56</v>
      </c>
      <c r="G675" s="278" t="s">
        <v>57</v>
      </c>
      <c r="H675" s="34" t="str">
        <f>IF(IFERROR(SEARCH("-",A675,1),0) &gt; 0, IFERROR(VLOOKUP(F675,'Liste CG'!A:A,1,FALSE),"ATTENTION CG Inexistant"),"")</f>
        <v/>
      </c>
      <c r="U675" t="str">
        <f>IF(IFERROR(SEARCH("-",A675,1),0)&gt;0,IFERROR(VLOOKUP(B675,'CG-&gt; CE'!K:K,1,FALSE),"Attention voir onglet CG-&gt;CE"),"")</f>
        <v/>
      </c>
      <c r="V675" t="str">
        <f>IF(LEFT(U675,1)="A",'Messages d''erreur'!B$4,"")</f>
        <v/>
      </c>
      <c r="W675" t="str">
        <f>IF(IFERROR(VALUE(F675),0)&gt;0,IF(IFERROR(SEARCH("-",A675,1),0)&gt;0,IFERROR(VLOOKUP(F675,'Liste CG'!A:A,1,FALSE),"Attention erreur pas de CG")),"")</f>
        <v/>
      </c>
      <c r="X675" t="str">
        <f>IF(LEFT(W675,1)="A",'Messages d''erreur'!B$5,"")</f>
        <v/>
      </c>
      <c r="Y675" t="e">
        <f>VLOOKUP(A675,'CEcpas-&gt;NvCode'!A:C,3,FALSE)</f>
        <v>#N/A</v>
      </c>
      <c r="Z675" t="str">
        <f>IF(IFERROR(SEARCH("-",A675,1),0) &gt; 0, IFERROR(VLOOKUP(A675,'mapping Commune'!A:I,9,FALSE),"ATTENTION mapping Inexistant"),"")</f>
        <v/>
      </c>
      <c r="AA675" s="10" t="str">
        <f>IF(LEFT(Z675,2)="At",'Messages d''erreur'!B$6,"")</f>
        <v/>
      </c>
    </row>
    <row r="676" spans="1:27" ht="21" customHeight="1" x14ac:dyDescent="0.35">
      <c r="A676" s="136" t="s">
        <v>708</v>
      </c>
      <c r="B676" s="301" t="str">
        <f t="shared" si="12"/>
        <v>506-51</v>
      </c>
      <c r="C676" s="24" t="s">
        <v>709</v>
      </c>
      <c r="D676" s="110" t="s">
        <v>59</v>
      </c>
      <c r="E676" s="110" t="s">
        <v>62</v>
      </c>
      <c r="F676" s="309">
        <v>77200</v>
      </c>
      <c r="G676" s="279">
        <v>80</v>
      </c>
      <c r="H676" s="34">
        <f>IF(IFERROR(SEARCH("-",A676,1),0) &gt; 0, IFERROR(VLOOKUP(F676,'Liste CG'!A:A,1,FALSE),"ATTENTION CG Inexistant"),"")</f>
        <v>77200</v>
      </c>
      <c r="U676" t="str">
        <f>IF(IFERROR(SEARCH("-",A676,1),0)&gt;0,IFERROR(VLOOKUP(B676,'CG-&gt; CE'!K:K,1,FALSE),"Attention voir onglet CG-&gt;CE"),"")</f>
        <v>506-51</v>
      </c>
      <c r="V676" t="str">
        <f>IF(LEFT(U676,1)="A",'Messages d''erreur'!B$4,"")</f>
        <v/>
      </c>
      <c r="W676">
        <f>IF(IFERROR(VALUE(F676),0)&gt;0,IF(IFERROR(SEARCH("-",A676,1),0)&gt;0,IFERROR(VLOOKUP(F676,'Liste CG'!A:A,1,FALSE),"Attention erreur pas de CG")),"")</f>
        <v>77200</v>
      </c>
      <c r="X676" t="str">
        <f>IF(LEFT(W676,1)="A",'Messages d''erreur'!B$5,"")</f>
        <v/>
      </c>
      <c r="Y676">
        <f>VLOOKUP(A676,'CEcpas-&gt;NvCode'!A:C,3,FALSE)</f>
        <v>0</v>
      </c>
      <c r="Z676" t="str">
        <f>IF(IFERROR(SEARCH("-",A676,1),0) &gt; 0, IFERROR(VLOOKUP(A676,'mapping Commune'!A:I,9,FALSE),"ATTENTION mapping Inexistant"),"")</f>
        <v>ATTENTION mapping Inexistant</v>
      </c>
      <c r="AA676" s="10" t="str">
        <f>IF(LEFT(Z676,2)="At",'Messages d''erreur'!B$6,"")</f>
        <v xml:space="preserve">Attention CE pas dans Mapping </v>
      </c>
    </row>
    <row r="677" spans="1:27" ht="21" customHeight="1" x14ac:dyDescent="0.35">
      <c r="A677" s="133"/>
      <c r="B677" s="301" t="str">
        <f t="shared" si="12"/>
        <v/>
      </c>
      <c r="D677" s="109" t="s">
        <v>5089</v>
      </c>
      <c r="G677" s="276"/>
      <c r="H677" s="34" t="str">
        <f>IF(IFERROR(SEARCH("-",A677,1),0) &gt; 0, IFERROR(VLOOKUP(F677,'Liste CG'!A:A,1,FALSE),"ATTENTION CG Inexistant"),"")</f>
        <v/>
      </c>
      <c r="U677" t="str">
        <f>IF(IFERROR(SEARCH("-",A677,1),0)&gt;0,IFERROR(VLOOKUP(B677,'CG-&gt; CE'!K:K,1,FALSE),"Attention voir onglet CG-&gt;CE"),"")</f>
        <v/>
      </c>
      <c r="V677" t="str">
        <f>IF(LEFT(U677,1)="A",'Messages d''erreur'!B$4,"")</f>
        <v/>
      </c>
      <c r="W677" t="str">
        <f>IF(IFERROR(VALUE(F677),0)&gt;0,IF(IFERROR(SEARCH("-",A677,1),0)&gt;0,IFERROR(VLOOKUP(F677,'Liste CG'!A:A,1,FALSE),"Attention erreur pas de CG")),"")</f>
        <v/>
      </c>
      <c r="X677" t="str">
        <f>IF(LEFT(W677,1)="A",'Messages d''erreur'!B$5,"")</f>
        <v/>
      </c>
      <c r="Y677" t="e">
        <f>VLOOKUP(A677,'CEcpas-&gt;NvCode'!A:C,3,FALSE)</f>
        <v>#N/A</v>
      </c>
      <c r="Z677" t="str">
        <f>IF(IFERROR(SEARCH("-",A677,1),0) &gt; 0, IFERROR(VLOOKUP(A677,'mapping Commune'!A:I,9,FALSE),"ATTENTION mapping Inexistant"),"")</f>
        <v/>
      </c>
      <c r="AA677" s="10" t="str">
        <f>IF(LEFT(Z677,2)="At",'Messages d''erreur'!B$6,"")</f>
        <v/>
      </c>
    </row>
    <row r="678" spans="1:27" ht="21" customHeight="1" x14ac:dyDescent="0.35">
      <c r="A678" s="137">
        <v>51</v>
      </c>
      <c r="B678" s="301" t="str">
        <f t="shared" si="12"/>
        <v>5151</v>
      </c>
      <c r="C678" s="25" t="s">
        <v>710</v>
      </c>
      <c r="D678" s="109" t="s">
        <v>5089</v>
      </c>
      <c r="G678" s="276"/>
      <c r="H678" s="34" t="str">
        <f>IF(IFERROR(SEARCH("-",A678,1),0) &gt; 0, IFERROR(VLOOKUP(F678,'Liste CG'!A:A,1,FALSE),"ATTENTION CG Inexistant"),"")</f>
        <v/>
      </c>
      <c r="U678" t="str">
        <f>IF(IFERROR(SEARCH("-",A678,1),0)&gt;0,IFERROR(VLOOKUP(B678,'CG-&gt; CE'!K:K,1,FALSE),"Attention voir onglet CG-&gt;CE"),"")</f>
        <v/>
      </c>
      <c r="V678" t="str">
        <f>IF(LEFT(U678,1)="A",'Messages d''erreur'!B$4,"")</f>
        <v/>
      </c>
      <c r="W678" t="str">
        <f>IF(IFERROR(VALUE(F678),0)&gt;0,IF(IFERROR(SEARCH("-",A678,1),0)&gt;0,IFERROR(VLOOKUP(F678,'Liste CG'!A:A,1,FALSE),"Attention erreur pas de CG")),"")</f>
        <v/>
      </c>
      <c r="X678" t="str">
        <f>IF(LEFT(W678,1)="A",'Messages d''erreur'!B$5,"")</f>
        <v/>
      </c>
      <c r="Y678" t="str">
        <f>VLOOKUP(A678,'CEcpas-&gt;NvCode'!A:C,3,FALSE)</f>
        <v>26600/01</v>
      </c>
      <c r="Z678" t="str">
        <f>IF(IFERROR(SEARCH("-",A678,1),0) &gt; 0, IFERROR(VLOOKUP(A678,'mapping Commune'!A:I,9,FALSE),"ATTENTION mapping Inexistant"),"")</f>
        <v/>
      </c>
      <c r="AA678" s="10" t="str">
        <f>IF(LEFT(Z678,2)="At",'Messages d''erreur'!B$6,"")</f>
        <v/>
      </c>
    </row>
    <row r="679" spans="1:27" ht="21" customHeight="1" x14ac:dyDescent="0.35">
      <c r="A679" s="138"/>
      <c r="B679" s="301" t="str">
        <f t="shared" si="12"/>
        <v/>
      </c>
      <c r="C679" s="25"/>
      <c r="D679" s="109" t="s">
        <v>5089</v>
      </c>
      <c r="G679" s="276"/>
      <c r="H679" s="34" t="str">
        <f>IF(IFERROR(SEARCH("-",A679,1),0) &gt; 0, IFERROR(VLOOKUP(F679,'Liste CG'!A:A,1,FALSE),"ATTENTION CG Inexistant"),"")</f>
        <v/>
      </c>
      <c r="U679" t="str">
        <f>IF(IFERROR(SEARCH("-",A679,1),0)&gt;0,IFERROR(VLOOKUP(B679,'CG-&gt; CE'!K:K,1,FALSE),"Attention voir onglet CG-&gt;CE"),"")</f>
        <v/>
      </c>
      <c r="V679" t="str">
        <f>IF(LEFT(U679,1)="A",'Messages d''erreur'!B$4,"")</f>
        <v/>
      </c>
      <c r="W679" t="str">
        <f>IF(IFERROR(VALUE(F679),0)&gt;0,IF(IFERROR(SEARCH("-",A679,1),0)&gt;0,IFERROR(VLOOKUP(F679,'Liste CG'!A:A,1,FALSE),"Attention erreur pas de CG")),"")</f>
        <v/>
      </c>
      <c r="X679" t="str">
        <f>IF(LEFT(W679,1)="A",'Messages d''erreur'!B$5,"")</f>
        <v/>
      </c>
      <c r="Y679" t="e">
        <f>VLOOKUP(A679,'CEcpas-&gt;NvCode'!A:C,3,FALSE)</f>
        <v>#N/A</v>
      </c>
      <c r="Z679" t="str">
        <f>IF(IFERROR(SEARCH("-",A679,1),0) &gt; 0, IFERROR(VLOOKUP(A679,'mapping Commune'!A:I,9,FALSE),"ATTENTION mapping Inexistant"),"")</f>
        <v/>
      </c>
      <c r="AA679" s="10" t="str">
        <f>IF(LEFT(Z679,2)="At",'Messages d''erreur'!B$6,"")</f>
        <v/>
      </c>
    </row>
    <row r="680" spans="1:27" ht="21" customHeight="1" x14ac:dyDescent="0.35">
      <c r="A680" s="139">
        <v>512</v>
      </c>
      <c r="B680" s="301" t="str">
        <f t="shared" si="12"/>
        <v>512512</v>
      </c>
      <c r="C680" s="26" t="s">
        <v>711</v>
      </c>
      <c r="D680" s="109" t="s">
        <v>5089</v>
      </c>
      <c r="G680" s="276"/>
      <c r="H680" s="34" t="str">
        <f>IF(IFERROR(SEARCH("-",A680,1),0) &gt; 0, IFERROR(VLOOKUP(F680,'Liste CG'!A:A,1,FALSE),"ATTENTION CG Inexistant"),"")</f>
        <v/>
      </c>
      <c r="U680" t="str">
        <f>IF(IFERROR(SEARCH("-",A680,1),0)&gt;0,IFERROR(VLOOKUP(B680,'CG-&gt; CE'!K:K,1,FALSE),"Attention voir onglet CG-&gt;CE"),"")</f>
        <v/>
      </c>
      <c r="V680" t="str">
        <f>IF(LEFT(U680,1)="A",'Messages d''erreur'!B$4,"")</f>
        <v/>
      </c>
      <c r="W680" t="str">
        <f>IF(IFERROR(VALUE(F680),0)&gt;0,IF(IFERROR(SEARCH("-",A680,1),0)&gt;0,IFERROR(VLOOKUP(F680,'Liste CG'!A:A,1,FALSE),"Attention erreur pas de CG")),"")</f>
        <v/>
      </c>
      <c r="X680" t="str">
        <f>IF(LEFT(W680,1)="A",'Messages d''erreur'!B$5,"")</f>
        <v/>
      </c>
      <c r="Y680" t="e">
        <f>VLOOKUP(A680,'CEcpas-&gt;NvCode'!A:C,3,FALSE)</f>
        <v>#N/A</v>
      </c>
      <c r="Z680" t="str">
        <f>IF(IFERROR(SEARCH("-",A680,1),0) &gt; 0, IFERROR(VLOOKUP(A680,'mapping Commune'!A:I,9,FALSE),"ATTENTION mapping Inexistant"),"")</f>
        <v/>
      </c>
      <c r="AA680" s="10" t="str">
        <f>IF(LEFT(Z680,2)="At",'Messages d''erreur'!B$6,"")</f>
        <v/>
      </c>
    </row>
    <row r="681" spans="1:27" ht="21" customHeight="1" x14ac:dyDescent="0.35">
      <c r="A681" s="138"/>
      <c r="B681" s="301" t="str">
        <f t="shared" si="12"/>
        <v/>
      </c>
      <c r="C681" s="25"/>
      <c r="D681" s="109" t="s">
        <v>5089</v>
      </c>
      <c r="G681" s="276"/>
      <c r="H681" s="34" t="str">
        <f>IF(IFERROR(SEARCH("-",A681,1),0) &gt; 0, IFERROR(VLOOKUP(F681,'Liste CG'!A:A,1,FALSE),"ATTENTION CG Inexistant"),"")</f>
        <v/>
      </c>
      <c r="U681" t="str">
        <f>IF(IFERROR(SEARCH("-",A681,1),0)&gt;0,IFERROR(VLOOKUP(B681,'CG-&gt; CE'!K:K,1,FALSE),"Attention voir onglet CG-&gt;CE"),"")</f>
        <v/>
      </c>
      <c r="V681" t="str">
        <f>IF(LEFT(U681,1)="A",'Messages d''erreur'!B$4,"")</f>
        <v/>
      </c>
      <c r="W681" t="str">
        <f>IF(IFERROR(VALUE(F681),0)&gt;0,IF(IFERROR(SEARCH("-",A681,1),0)&gt;0,IFERROR(VLOOKUP(F681,'Liste CG'!A:A,1,FALSE),"Attention erreur pas de CG")),"")</f>
        <v/>
      </c>
      <c r="X681" t="str">
        <f>IF(LEFT(W681,1)="A",'Messages d''erreur'!B$5,"")</f>
        <v/>
      </c>
      <c r="Y681" t="e">
        <f>VLOOKUP(A681,'CEcpas-&gt;NvCode'!A:C,3,FALSE)</f>
        <v>#N/A</v>
      </c>
      <c r="Z681" t="str">
        <f>IF(IFERROR(SEARCH("-",A681,1),0) &gt; 0, IFERROR(VLOOKUP(A681,'mapping Commune'!A:I,9,FALSE),"ATTENTION mapping Inexistant"),"")</f>
        <v/>
      </c>
      <c r="AA681" s="10" t="str">
        <f>IF(LEFT(Z681,2)="At",'Messages d''erreur'!B$6,"")</f>
        <v/>
      </c>
    </row>
    <row r="682" spans="1:27" ht="21" customHeight="1" x14ac:dyDescent="0.35">
      <c r="A682" s="31" t="s">
        <v>52</v>
      </c>
      <c r="B682" s="301" t="str">
        <f t="shared" si="12"/>
        <v>Codode</v>
      </c>
      <c r="C682" s="27" t="s">
        <v>53</v>
      </c>
      <c r="D682" s="32" t="s">
        <v>54</v>
      </c>
      <c r="E682" s="32" t="s">
        <v>55</v>
      </c>
      <c r="F682" s="280" t="s">
        <v>56</v>
      </c>
      <c r="G682" s="278" t="s">
        <v>57</v>
      </c>
      <c r="H682" s="34" t="str">
        <f>IF(IFERROR(SEARCH("-",A682,1),0) &gt; 0, IFERROR(VLOOKUP(F682,'Liste CG'!A:A,1,FALSE),"ATTENTION CG Inexistant"),"")</f>
        <v/>
      </c>
      <c r="U682" t="str">
        <f>IF(IFERROR(SEARCH("-",A682,1),0)&gt;0,IFERROR(VLOOKUP(B682,'CG-&gt; CE'!K:K,1,FALSE),"Attention voir onglet CG-&gt;CE"),"")</f>
        <v/>
      </c>
      <c r="V682" t="str">
        <f>IF(LEFT(U682,1)="A",'Messages d''erreur'!B$4,"")</f>
        <v/>
      </c>
      <c r="W682" t="str">
        <f>IF(IFERROR(VALUE(F682),0)&gt;0,IF(IFERROR(SEARCH("-",A682,1),0)&gt;0,IFERROR(VLOOKUP(F682,'Liste CG'!A:A,1,FALSE),"Attention erreur pas de CG")),"")</f>
        <v/>
      </c>
      <c r="X682" t="str">
        <f>IF(LEFT(W682,1)="A",'Messages d''erreur'!B$5,"")</f>
        <v/>
      </c>
      <c r="Y682" t="e">
        <f>VLOOKUP(A682,'CEcpas-&gt;NvCode'!A:C,3,FALSE)</f>
        <v>#N/A</v>
      </c>
      <c r="Z682" t="str">
        <f>IF(IFERROR(SEARCH("-",A682,1),0) &gt; 0, IFERROR(VLOOKUP(A682,'mapping Commune'!A:I,9,FALSE),"ATTENTION mapping Inexistant"),"")</f>
        <v/>
      </c>
      <c r="AA682" s="10" t="str">
        <f>IF(LEFT(Z682,2)="At",'Messages d''erreur'!B$6,"")</f>
        <v/>
      </c>
    </row>
    <row r="683" spans="1:27" ht="21" customHeight="1" x14ac:dyDescent="0.35">
      <c r="A683" s="33" t="s">
        <v>712</v>
      </c>
      <c r="B683" s="301" t="str">
        <f t="shared" si="12"/>
        <v>512-51</v>
      </c>
      <c r="C683" s="23" t="s">
        <v>713</v>
      </c>
      <c r="D683" s="34" t="s">
        <v>61</v>
      </c>
      <c r="E683" s="34" t="s">
        <v>62</v>
      </c>
      <c r="F683" s="273">
        <v>25111</v>
      </c>
      <c r="G683" s="276">
        <v>90</v>
      </c>
      <c r="H683" s="34">
        <f>IF(IFERROR(SEARCH("-",A683,1),0) &gt; 0, IFERROR(VLOOKUP(F683,'Liste CG'!A:A,1,FALSE),"ATTENTION CG Inexistant"),"")</f>
        <v>25111</v>
      </c>
      <c r="U683" t="str">
        <f>IF(IFERROR(SEARCH("-",A683,1),0)&gt;0,IFERROR(VLOOKUP(B683,'CG-&gt; CE'!K:K,1,FALSE),"Attention voir onglet CG-&gt;CE"),"")</f>
        <v>512-51</v>
      </c>
      <c r="V683" t="str">
        <f>IF(LEFT(U683,1)="A",'Messages d''erreur'!B$4,"")</f>
        <v/>
      </c>
      <c r="W683">
        <f>IF(IFERROR(VALUE(F683),0)&gt;0,IF(IFERROR(SEARCH("-",A683,1),0)&gt;0,IFERROR(VLOOKUP(F683,'Liste CG'!A:A,1,FALSE),"Attention erreur pas de CG")),"")</f>
        <v>25111</v>
      </c>
      <c r="X683" t="str">
        <f>IF(LEFT(W683,1)="A",'Messages d''erreur'!B$5,"")</f>
        <v/>
      </c>
      <c r="Y683">
        <f>VLOOKUP(A683,'CEcpas-&gt;NvCode'!A:C,3,FALSE)</f>
        <v>0</v>
      </c>
      <c r="Z683" t="str">
        <f>IF(IFERROR(SEARCH("-",A683,1),0) &gt; 0, IFERROR(VLOOKUP(A683,'mapping Commune'!A:I,9,FALSE),"ATTENTION mapping Inexistant"),"")</f>
        <v>ATTENTION mapping Inexistant</v>
      </c>
      <c r="AA683" s="10" t="str">
        <f>IF(LEFT(Z683,2)="At",'Messages d''erreur'!B$6,"")</f>
        <v xml:space="preserve">Attention CE pas dans Mapping </v>
      </c>
    </row>
    <row r="684" spans="1:27" ht="21" customHeight="1" x14ac:dyDescent="0.35">
      <c r="A684" s="136" t="s">
        <v>714</v>
      </c>
      <c r="B684" s="301" t="str">
        <f t="shared" si="12"/>
        <v>512-52</v>
      </c>
      <c r="C684" s="128" t="s">
        <v>715</v>
      </c>
      <c r="D684" s="110" t="s">
        <v>61</v>
      </c>
      <c r="E684" s="110" t="s">
        <v>62</v>
      </c>
      <c r="F684" s="309">
        <v>15111</v>
      </c>
      <c r="G684" s="279">
        <v>90</v>
      </c>
      <c r="H684" s="34">
        <f>IF(IFERROR(SEARCH("-",A684,1),0) &gt; 0, IFERROR(VLOOKUP(F684,'Liste CG'!A:A,1,FALSE),"ATTENTION CG Inexistant"),"")</f>
        <v>15111</v>
      </c>
      <c r="U684" t="str">
        <f>IF(IFERROR(SEARCH("-",A684,1),0)&gt;0,IFERROR(VLOOKUP(B684,'CG-&gt; CE'!K:K,1,FALSE),"Attention voir onglet CG-&gt;CE"),"")</f>
        <v>512-52</v>
      </c>
      <c r="V684" t="str">
        <f>IF(LEFT(U684,1)="A",'Messages d''erreur'!B$4,"")</f>
        <v/>
      </c>
      <c r="W684">
        <f>IF(IFERROR(VALUE(F684),0)&gt;0,IF(IFERROR(SEARCH("-",A684,1),0)&gt;0,IFERROR(VLOOKUP(F684,'Liste CG'!A:A,1,FALSE),"Attention erreur pas de CG")),"")</f>
        <v>15111</v>
      </c>
      <c r="X684" t="str">
        <f>IF(LEFT(W684,1)="A",'Messages d''erreur'!B$5,"")</f>
        <v/>
      </c>
      <c r="Y684">
        <f>VLOOKUP(A684,'CEcpas-&gt;NvCode'!A:C,3,FALSE)</f>
        <v>0</v>
      </c>
      <c r="Z684" t="str">
        <f>IF(IFERROR(SEARCH("-",A684,1),0) &gt; 0, IFERROR(VLOOKUP(A684,'mapping Commune'!A:I,9,FALSE),"ATTENTION mapping Inexistant"),"")</f>
        <v>ATTENTION mapping Inexistant</v>
      </c>
      <c r="AA684" s="10" t="str">
        <f>IF(LEFT(Z684,2)="At",'Messages d''erreur'!B$6,"")</f>
        <v xml:space="preserve">Attention CE pas dans Mapping </v>
      </c>
    </row>
    <row r="685" spans="1:27" ht="21" customHeight="1" x14ac:dyDescent="0.35">
      <c r="A685" s="33" t="s">
        <v>716</v>
      </c>
      <c r="B685" s="301" t="str">
        <f t="shared" si="12"/>
        <v>512-55</v>
      </c>
      <c r="C685" s="23" t="s">
        <v>717</v>
      </c>
      <c r="D685" s="34" t="s">
        <v>61</v>
      </c>
      <c r="E685" s="34" t="s">
        <v>62</v>
      </c>
      <c r="F685" s="273">
        <v>67251</v>
      </c>
      <c r="G685" s="276">
        <v>90</v>
      </c>
      <c r="H685" s="34">
        <f>IF(IFERROR(SEARCH("-",A685,1),0) &gt; 0, IFERROR(VLOOKUP(F685,'Liste CG'!A:A,1,FALSE),"ATTENTION CG Inexistant"),"")</f>
        <v>67251</v>
      </c>
      <c r="I685" s="34" t="s">
        <v>718</v>
      </c>
      <c r="J685" s="34" t="s">
        <v>719</v>
      </c>
      <c r="U685" t="str">
        <f>IF(IFERROR(SEARCH("-",A685,1),0)&gt;0,IFERROR(VLOOKUP(B685,'CG-&gt; CE'!K:K,1,FALSE),"Attention voir onglet CG-&gt;CE"),"")</f>
        <v>512-55</v>
      </c>
      <c r="V685" t="str">
        <f>IF(LEFT(U685,1)="A",'Messages d''erreur'!B$4,"")</f>
        <v/>
      </c>
      <c r="W685">
        <f>IF(IFERROR(VALUE(F685),0)&gt;0,IF(IFERROR(SEARCH("-",A685,1),0)&gt;0,IFERROR(VLOOKUP(F685,'Liste CG'!A:A,1,FALSE),"Attention erreur pas de CG")),"")</f>
        <v>67251</v>
      </c>
      <c r="X685" t="str">
        <f>IF(LEFT(W685,1)="A",'Messages d''erreur'!B$5,"")</f>
        <v/>
      </c>
      <c r="Y685">
        <f>VLOOKUP(A685,'CEcpas-&gt;NvCode'!A:C,3,FALSE)</f>
        <v>0</v>
      </c>
      <c r="Z685" t="str">
        <f>IF(IFERROR(SEARCH("-",A685,1),0) &gt; 0, IFERROR(VLOOKUP(A685,'mapping Commune'!A:I,9,FALSE),"ATTENTION mapping Inexistant"),"")</f>
        <v>ATTENTION mapping Inexistant</v>
      </c>
      <c r="AA685" s="10" t="str">
        <f>IF(LEFT(Z685,2)="At",'Messages d''erreur'!B$6,"")</f>
        <v xml:space="preserve">Attention CE pas dans Mapping </v>
      </c>
    </row>
    <row r="686" spans="1:27" ht="21" customHeight="1" x14ac:dyDescent="0.35">
      <c r="A686" s="100"/>
      <c r="B686" s="301" t="str">
        <f t="shared" si="12"/>
        <v/>
      </c>
      <c r="C686" s="100"/>
      <c r="D686" s="109" t="s">
        <v>5089</v>
      </c>
      <c r="E686" s="100"/>
      <c r="F686" s="272"/>
      <c r="G686" s="272"/>
      <c r="H686" s="34" t="str">
        <f>IF(IFERROR(SEARCH("-",A686,1),0) &gt; 0, IFERROR(VLOOKUP(F686,'Liste CG'!A:A,1,FALSE),"ATTENTION CG Inexistant"),"")</f>
        <v/>
      </c>
      <c r="U686" t="str">
        <f>IF(IFERROR(SEARCH("-",A686,1),0)&gt;0,IFERROR(VLOOKUP(B686,'CG-&gt; CE'!K:K,1,FALSE),"Attention voir onglet CG-&gt;CE"),"")</f>
        <v/>
      </c>
      <c r="V686" t="str">
        <f>IF(LEFT(U686,1)="A",'Messages d''erreur'!B$4,"")</f>
        <v/>
      </c>
      <c r="W686" t="str">
        <f>IF(IFERROR(VALUE(F686),0)&gt;0,IF(IFERROR(SEARCH("-",A686,1),0)&gt;0,IFERROR(VLOOKUP(F686,'Liste CG'!A:A,1,FALSE),"Attention erreur pas de CG")),"")</f>
        <v/>
      </c>
      <c r="X686" t="str">
        <f>IF(LEFT(W686,1)="A",'Messages d''erreur'!B$5,"")</f>
        <v/>
      </c>
      <c r="Y686" t="e">
        <f>VLOOKUP(A686,'CEcpas-&gt;NvCode'!A:C,3,FALSE)</f>
        <v>#N/A</v>
      </c>
      <c r="Z686" t="str">
        <f>IF(IFERROR(SEARCH("-",A686,1),0) &gt; 0, IFERROR(VLOOKUP(A686,'mapping Commune'!A:I,9,FALSE),"ATTENTION mapping Inexistant"),"")</f>
        <v/>
      </c>
      <c r="AA686" s="10" t="str">
        <f>IF(LEFT(Z686,2)="At",'Messages d''erreur'!B$6,"")</f>
        <v/>
      </c>
    </row>
    <row r="687" spans="1:27" ht="21" customHeight="1" x14ac:dyDescent="0.35">
      <c r="A687" s="138"/>
      <c r="B687" s="301" t="str">
        <f t="shared" si="12"/>
        <v/>
      </c>
      <c r="C687" s="25"/>
      <c r="D687" s="109" t="s">
        <v>5089</v>
      </c>
      <c r="G687" s="276"/>
      <c r="H687" s="34" t="str">
        <f>IF(IFERROR(SEARCH("-",A687,1),0) &gt; 0, IFERROR(VLOOKUP(F687,'Liste CG'!A:A,1,FALSE),"ATTENTION CG Inexistant"),"")</f>
        <v/>
      </c>
      <c r="U687" t="str">
        <f>IF(IFERROR(SEARCH("-",A687,1),0)&gt;0,IFERROR(VLOOKUP(B687,'CG-&gt; CE'!K:K,1,FALSE),"Attention voir onglet CG-&gt;CE"),"")</f>
        <v/>
      </c>
      <c r="V687" t="str">
        <f>IF(LEFT(U687,1)="A",'Messages d''erreur'!B$4,"")</f>
        <v/>
      </c>
      <c r="W687" t="str">
        <f>IF(IFERROR(VALUE(F687),0)&gt;0,IF(IFERROR(SEARCH("-",A687,1),0)&gt;0,IFERROR(VLOOKUP(F687,'Liste CG'!A:A,1,FALSE),"Attention erreur pas de CG")),"")</f>
        <v/>
      </c>
      <c r="X687" t="str">
        <f>IF(LEFT(W687,1)="A",'Messages d''erreur'!B$5,"")</f>
        <v/>
      </c>
      <c r="Y687" t="e">
        <f>VLOOKUP(A687,'CEcpas-&gt;NvCode'!A:C,3,FALSE)</f>
        <v>#N/A</v>
      </c>
      <c r="Z687" t="str">
        <f>IF(IFERROR(SEARCH("-",A687,1),0) &gt; 0, IFERROR(VLOOKUP(A687,'mapping Commune'!A:I,9,FALSE),"ATTENTION mapping Inexistant"),"")</f>
        <v/>
      </c>
      <c r="AA687" s="10" t="str">
        <f>IF(LEFT(Z687,2)="At",'Messages d''erreur'!B$6,"")</f>
        <v/>
      </c>
    </row>
    <row r="688" spans="1:27" ht="21" customHeight="1" x14ac:dyDescent="0.35">
      <c r="A688" s="139">
        <v>513</v>
      </c>
      <c r="B688" s="301" t="str">
        <f t="shared" ref="B688:B751" si="13">IF(LEFT(A688,1)="0",A688,IF(LEN(A688)=6,A688,LEFT(A688,3)&amp;RIGHT(A688,3)))</f>
        <v>513513</v>
      </c>
      <c r="C688" s="26" t="s">
        <v>720</v>
      </c>
      <c r="D688" s="109" t="s">
        <v>5089</v>
      </c>
      <c r="G688" s="276"/>
      <c r="H688" s="34" t="str">
        <f>IF(IFERROR(SEARCH("-",A688,1),0) &gt; 0, IFERROR(VLOOKUP(F688,'Liste CG'!A:A,1,FALSE),"ATTENTION CG Inexistant"),"")</f>
        <v/>
      </c>
      <c r="U688" t="str">
        <f>IF(IFERROR(SEARCH("-",A688,1),0)&gt;0,IFERROR(VLOOKUP(B688,'CG-&gt; CE'!K:K,1,FALSE),"Attention voir onglet CG-&gt;CE"),"")</f>
        <v/>
      </c>
      <c r="V688" t="str">
        <f>IF(LEFT(U688,1)="A",'Messages d''erreur'!B$4,"")</f>
        <v/>
      </c>
      <c r="W688" t="str">
        <f>IF(IFERROR(VALUE(F688),0)&gt;0,IF(IFERROR(SEARCH("-",A688,1),0)&gt;0,IFERROR(VLOOKUP(F688,'Liste CG'!A:A,1,FALSE),"Attention erreur pas de CG")),"")</f>
        <v/>
      </c>
      <c r="X688" t="str">
        <f>IF(LEFT(W688,1)="A",'Messages d''erreur'!B$5,"")</f>
        <v/>
      </c>
      <c r="Y688" t="e">
        <f>VLOOKUP(A688,'CEcpas-&gt;NvCode'!A:C,3,FALSE)</f>
        <v>#N/A</v>
      </c>
      <c r="Z688" t="str">
        <f>IF(IFERROR(SEARCH("-",A688,1),0) &gt; 0, IFERROR(VLOOKUP(A688,'mapping Commune'!A:I,9,FALSE),"ATTENTION mapping Inexistant"),"")</f>
        <v/>
      </c>
      <c r="AA688" s="10" t="str">
        <f>IF(LEFT(Z688,2)="At",'Messages d''erreur'!B$6,"")</f>
        <v/>
      </c>
    </row>
    <row r="689" spans="1:27" ht="21" customHeight="1" x14ac:dyDescent="0.35">
      <c r="A689" s="138"/>
      <c r="B689" s="301" t="str">
        <f t="shared" si="13"/>
        <v/>
      </c>
      <c r="C689" s="25"/>
      <c r="D689" s="109" t="s">
        <v>5089</v>
      </c>
      <c r="G689" s="276"/>
      <c r="H689" s="34" t="str">
        <f>IF(IFERROR(SEARCH("-",A689,1),0) &gt; 0, IFERROR(VLOOKUP(F689,'Liste CG'!A:A,1,FALSE),"ATTENTION CG Inexistant"),"")</f>
        <v/>
      </c>
      <c r="U689" t="str">
        <f>IF(IFERROR(SEARCH("-",A689,1),0)&gt;0,IFERROR(VLOOKUP(B689,'CG-&gt; CE'!K:K,1,FALSE),"Attention voir onglet CG-&gt;CE"),"")</f>
        <v/>
      </c>
      <c r="V689" t="str">
        <f>IF(LEFT(U689,1)="A",'Messages d''erreur'!B$4,"")</f>
        <v/>
      </c>
      <c r="W689" t="str">
        <f>IF(IFERROR(VALUE(F689),0)&gt;0,IF(IFERROR(SEARCH("-",A689,1),0)&gt;0,IFERROR(VLOOKUP(F689,'Liste CG'!A:A,1,FALSE),"Attention erreur pas de CG")),"")</f>
        <v/>
      </c>
      <c r="X689" t="str">
        <f>IF(LEFT(W689,1)="A",'Messages d''erreur'!B$5,"")</f>
        <v/>
      </c>
      <c r="Y689" t="e">
        <f>VLOOKUP(A689,'CEcpas-&gt;NvCode'!A:C,3,FALSE)</f>
        <v>#N/A</v>
      </c>
      <c r="Z689" t="str">
        <f>IF(IFERROR(SEARCH("-",A689,1),0) &gt; 0, IFERROR(VLOOKUP(A689,'mapping Commune'!A:I,9,FALSE),"ATTENTION mapping Inexistant"),"")</f>
        <v/>
      </c>
      <c r="AA689" s="10" t="str">
        <f>IF(LEFT(Z689,2)="At",'Messages d''erreur'!B$6,"")</f>
        <v/>
      </c>
    </row>
    <row r="690" spans="1:27" ht="21" customHeight="1" x14ac:dyDescent="0.35">
      <c r="A690" s="31" t="s">
        <v>52</v>
      </c>
      <c r="B690" s="301" t="str">
        <f t="shared" si="13"/>
        <v>Codode</v>
      </c>
      <c r="C690" s="27" t="s">
        <v>53</v>
      </c>
      <c r="D690" s="32" t="s">
        <v>54</v>
      </c>
      <c r="E690" s="32" t="s">
        <v>55</v>
      </c>
      <c r="F690" s="280" t="s">
        <v>56</v>
      </c>
      <c r="G690" s="278" t="s">
        <v>57</v>
      </c>
      <c r="H690" s="34" t="str">
        <f>IF(IFERROR(SEARCH("-",A690,1),0) &gt; 0, IFERROR(VLOOKUP(F690,'Liste CG'!A:A,1,FALSE),"ATTENTION CG Inexistant"),"")</f>
        <v/>
      </c>
      <c r="U690" t="str">
        <f>IF(IFERROR(SEARCH("-",A690,1),0)&gt;0,IFERROR(VLOOKUP(B690,'CG-&gt; CE'!K:K,1,FALSE),"Attention voir onglet CG-&gt;CE"),"")</f>
        <v/>
      </c>
      <c r="V690" t="str">
        <f>IF(LEFT(U690,1)="A",'Messages d''erreur'!B$4,"")</f>
        <v/>
      </c>
      <c r="W690" t="str">
        <f>IF(IFERROR(VALUE(F690),0)&gt;0,IF(IFERROR(SEARCH("-",A690,1),0)&gt;0,IFERROR(VLOOKUP(F690,'Liste CG'!A:A,1,FALSE),"Attention erreur pas de CG")),"")</f>
        <v/>
      </c>
      <c r="X690" t="str">
        <f>IF(LEFT(W690,1)="A",'Messages d''erreur'!B$5,"")</f>
        <v/>
      </c>
      <c r="Y690" t="e">
        <f>VLOOKUP(A690,'CEcpas-&gt;NvCode'!A:C,3,FALSE)</f>
        <v>#N/A</v>
      </c>
      <c r="Z690" t="str">
        <f>IF(IFERROR(SEARCH("-",A690,1),0) &gt; 0, IFERROR(VLOOKUP(A690,'mapping Commune'!A:I,9,FALSE),"ATTENTION mapping Inexistant"),"")</f>
        <v/>
      </c>
      <c r="AA690" s="10" t="str">
        <f>IF(LEFT(Z690,2)="At",'Messages d''erreur'!B$6,"")</f>
        <v/>
      </c>
    </row>
    <row r="691" spans="1:27" ht="21" customHeight="1" x14ac:dyDescent="0.35">
      <c r="A691" s="136" t="s">
        <v>721</v>
      </c>
      <c r="B691" s="301" t="str">
        <f t="shared" si="13"/>
        <v>513-51</v>
      </c>
      <c r="C691" s="24" t="s">
        <v>722</v>
      </c>
      <c r="D691" s="110" t="s">
        <v>61</v>
      </c>
      <c r="E691" s="110" t="s">
        <v>62</v>
      </c>
      <c r="F691" s="309">
        <v>67261</v>
      </c>
      <c r="G691" s="279">
        <v>90</v>
      </c>
      <c r="H691" s="34">
        <f>IF(IFERROR(SEARCH("-",A691,1),0) &gt; 0, IFERROR(VLOOKUP(F691,'Liste CG'!A:A,1,FALSE),"ATTENTION CG Inexistant"),"")</f>
        <v>67261</v>
      </c>
      <c r="U691" t="str">
        <f>IF(IFERROR(SEARCH("-",A691,1),0)&gt;0,IFERROR(VLOOKUP(B691,'CG-&gt; CE'!K:K,1,FALSE),"Attention voir onglet CG-&gt;CE"),"")</f>
        <v>513-51</v>
      </c>
      <c r="V691" t="str">
        <f>IF(LEFT(U691,1)="A",'Messages d''erreur'!B$4,"")</f>
        <v/>
      </c>
      <c r="W691">
        <f>IF(IFERROR(VALUE(F691),0)&gt;0,IF(IFERROR(SEARCH("-",A691,1),0)&gt;0,IFERROR(VLOOKUP(F691,'Liste CG'!A:A,1,FALSE),"Attention erreur pas de CG")),"")</f>
        <v>67261</v>
      </c>
      <c r="X691" t="str">
        <f>IF(LEFT(W691,1)="A",'Messages d''erreur'!B$5,"")</f>
        <v/>
      </c>
      <c r="Y691">
        <f>VLOOKUP(A691,'CEcpas-&gt;NvCode'!A:C,3,FALSE)</f>
        <v>0</v>
      </c>
      <c r="Z691" t="str">
        <f>IF(IFERROR(SEARCH("-",A691,1),0) &gt; 0, IFERROR(VLOOKUP(A691,'mapping Commune'!A:I,9,FALSE),"ATTENTION mapping Inexistant"),"")</f>
        <v>ATTENTION mapping Inexistant</v>
      </c>
      <c r="AA691" s="10" t="str">
        <f>IF(LEFT(Z691,2)="At",'Messages d''erreur'!B$6,"")</f>
        <v xml:space="preserve">Attention CE pas dans Mapping </v>
      </c>
    </row>
    <row r="692" spans="1:27" ht="21" customHeight="1" x14ac:dyDescent="0.35">
      <c r="A692" s="138"/>
      <c r="B692" s="301" t="str">
        <f t="shared" si="13"/>
        <v/>
      </c>
      <c r="C692" s="25"/>
      <c r="D692" s="109" t="s">
        <v>5089</v>
      </c>
      <c r="G692" s="276"/>
      <c r="H692" s="34" t="str">
        <f>IF(IFERROR(SEARCH("-",A692,1),0) &gt; 0, IFERROR(VLOOKUP(F692,'Liste CG'!A:A,1,FALSE),"ATTENTION CG Inexistant"),"")</f>
        <v/>
      </c>
      <c r="U692" t="str">
        <f>IF(IFERROR(SEARCH("-",A692,1),0)&gt;0,IFERROR(VLOOKUP(B692,'CG-&gt; CE'!K:K,1,FALSE),"Attention voir onglet CG-&gt;CE"),"")</f>
        <v/>
      </c>
      <c r="V692" t="str">
        <f>IF(LEFT(U692,1)="A",'Messages d''erreur'!B$4,"")</f>
        <v/>
      </c>
      <c r="W692" t="str">
        <f>IF(IFERROR(VALUE(F692),0)&gt;0,IF(IFERROR(SEARCH("-",A692,1),0)&gt;0,IFERROR(VLOOKUP(F692,'Liste CG'!A:A,1,FALSE),"Attention erreur pas de CG")),"")</f>
        <v/>
      </c>
      <c r="X692" t="str">
        <f>IF(LEFT(W692,1)="A",'Messages d''erreur'!B$5,"")</f>
        <v/>
      </c>
      <c r="Y692" t="e">
        <f>VLOOKUP(A692,'CEcpas-&gt;NvCode'!A:C,3,FALSE)</f>
        <v>#N/A</v>
      </c>
      <c r="Z692" t="str">
        <f>IF(IFERROR(SEARCH("-",A692,1),0) &gt; 0, IFERROR(VLOOKUP(A692,'mapping Commune'!A:I,9,FALSE),"ATTENTION mapping Inexistant"),"")</f>
        <v/>
      </c>
      <c r="AA692" s="10" t="str">
        <f>IF(LEFT(Z692,2)="At",'Messages d''erreur'!B$6,"")</f>
        <v/>
      </c>
    </row>
    <row r="693" spans="1:27" ht="21" customHeight="1" x14ac:dyDescent="0.35">
      <c r="A693" s="139">
        <v>514</v>
      </c>
      <c r="B693" s="301" t="str">
        <f t="shared" si="13"/>
        <v>514514</v>
      </c>
      <c r="C693" s="26" t="s">
        <v>723</v>
      </c>
      <c r="D693" s="109" t="s">
        <v>5089</v>
      </c>
      <c r="G693" s="276"/>
      <c r="H693" s="34" t="str">
        <f>IF(IFERROR(SEARCH("-",A693,1),0) &gt; 0, IFERROR(VLOOKUP(F693,'Liste CG'!A:A,1,FALSE),"ATTENTION CG Inexistant"),"")</f>
        <v/>
      </c>
      <c r="U693" t="str">
        <f>IF(IFERROR(SEARCH("-",A693,1),0)&gt;0,IFERROR(VLOOKUP(B693,'CG-&gt; CE'!K:K,1,FALSE),"Attention voir onglet CG-&gt;CE"),"")</f>
        <v/>
      </c>
      <c r="V693" t="str">
        <f>IF(LEFT(U693,1)="A",'Messages d''erreur'!B$4,"")</f>
        <v/>
      </c>
      <c r="W693" t="str">
        <f>IF(IFERROR(VALUE(F693),0)&gt;0,IF(IFERROR(SEARCH("-",A693,1),0)&gt;0,IFERROR(VLOOKUP(F693,'Liste CG'!A:A,1,FALSE),"Attention erreur pas de CG")),"")</f>
        <v/>
      </c>
      <c r="X693" t="str">
        <f>IF(LEFT(W693,1)="A",'Messages d''erreur'!B$5,"")</f>
        <v/>
      </c>
      <c r="Y693" t="e">
        <f>VLOOKUP(A693,'CEcpas-&gt;NvCode'!A:C,3,FALSE)</f>
        <v>#N/A</v>
      </c>
      <c r="Z693" t="str">
        <f>IF(IFERROR(SEARCH("-",A693,1),0) &gt; 0, IFERROR(VLOOKUP(A693,'mapping Commune'!A:I,9,FALSE),"ATTENTION mapping Inexistant"),"")</f>
        <v/>
      </c>
      <c r="AA693" s="10" t="str">
        <f>IF(LEFT(Z693,2)="At",'Messages d''erreur'!B$6,"")</f>
        <v/>
      </c>
    </row>
    <row r="694" spans="1:27" ht="21" customHeight="1" x14ac:dyDescent="0.35">
      <c r="A694" s="138"/>
      <c r="B694" s="301" t="str">
        <f t="shared" si="13"/>
        <v/>
      </c>
      <c r="C694" s="25"/>
      <c r="D694" s="109" t="s">
        <v>5089</v>
      </c>
      <c r="G694" s="276"/>
      <c r="H694" s="34" t="str">
        <f>IF(IFERROR(SEARCH("-",A694,1),0) &gt; 0, IFERROR(VLOOKUP(F694,'Liste CG'!A:A,1,FALSE),"ATTENTION CG Inexistant"),"")</f>
        <v/>
      </c>
      <c r="U694" t="str">
        <f>IF(IFERROR(SEARCH("-",A694,1),0)&gt;0,IFERROR(VLOOKUP(B694,'CG-&gt; CE'!K:K,1,FALSE),"Attention voir onglet CG-&gt;CE"),"")</f>
        <v/>
      </c>
      <c r="V694" t="str">
        <f>IF(LEFT(U694,1)="A",'Messages d''erreur'!B$4,"")</f>
        <v/>
      </c>
      <c r="W694" t="str">
        <f>IF(IFERROR(VALUE(F694),0)&gt;0,IF(IFERROR(SEARCH("-",A694,1),0)&gt;0,IFERROR(VLOOKUP(F694,'Liste CG'!A:A,1,FALSE),"Attention erreur pas de CG")),"")</f>
        <v/>
      </c>
      <c r="X694" t="str">
        <f>IF(LEFT(W694,1)="A",'Messages d''erreur'!B$5,"")</f>
        <v/>
      </c>
      <c r="Y694" t="e">
        <f>VLOOKUP(A694,'CEcpas-&gt;NvCode'!A:C,3,FALSE)</f>
        <v>#N/A</v>
      </c>
      <c r="Z694" t="str">
        <f>IF(IFERROR(SEARCH("-",A694,1),0) &gt; 0, IFERROR(VLOOKUP(A694,'mapping Commune'!A:I,9,FALSE),"ATTENTION mapping Inexistant"),"")</f>
        <v/>
      </c>
      <c r="AA694" s="10" t="str">
        <f>IF(LEFT(Z694,2)="At",'Messages d''erreur'!B$6,"")</f>
        <v/>
      </c>
    </row>
    <row r="695" spans="1:27" ht="21" customHeight="1" x14ac:dyDescent="0.35">
      <c r="A695" s="31" t="s">
        <v>52</v>
      </c>
      <c r="B695" s="301" t="str">
        <f t="shared" si="13"/>
        <v>Codode</v>
      </c>
      <c r="C695" s="27" t="s">
        <v>53</v>
      </c>
      <c r="D695" s="32" t="s">
        <v>54</v>
      </c>
      <c r="E695" s="32" t="s">
        <v>55</v>
      </c>
      <c r="F695" s="280" t="s">
        <v>56</v>
      </c>
      <c r="G695" s="278" t="s">
        <v>57</v>
      </c>
      <c r="H695" s="34" t="str">
        <f>IF(IFERROR(SEARCH("-",A695,1),0) &gt; 0, IFERROR(VLOOKUP(F695,'Liste CG'!A:A,1,FALSE),"ATTENTION CG Inexistant"),"")</f>
        <v/>
      </c>
      <c r="U695" t="str">
        <f>IF(IFERROR(SEARCH("-",A695,1),0)&gt;0,IFERROR(VLOOKUP(B695,'CG-&gt; CE'!K:K,1,FALSE),"Attention voir onglet CG-&gt;CE"),"")</f>
        <v/>
      </c>
      <c r="V695" t="str">
        <f>IF(LEFT(U695,1)="A",'Messages d''erreur'!B$4,"")</f>
        <v/>
      </c>
      <c r="W695" t="str">
        <f>IF(IFERROR(VALUE(F695),0)&gt;0,IF(IFERROR(SEARCH("-",A695,1),0)&gt;0,IFERROR(VLOOKUP(F695,'Liste CG'!A:A,1,FALSE),"Attention erreur pas de CG")),"")</f>
        <v/>
      </c>
      <c r="X695" t="str">
        <f>IF(LEFT(W695,1)="A",'Messages d''erreur'!B$5,"")</f>
        <v/>
      </c>
      <c r="Y695" t="e">
        <f>VLOOKUP(A695,'CEcpas-&gt;NvCode'!A:C,3,FALSE)</f>
        <v>#N/A</v>
      </c>
      <c r="Z695" t="str">
        <f>IF(IFERROR(SEARCH("-",A695,1),0) &gt; 0, IFERROR(VLOOKUP(A695,'mapping Commune'!A:I,9,FALSE),"ATTENTION mapping Inexistant"),"")</f>
        <v/>
      </c>
      <c r="AA695" s="10" t="str">
        <f>IF(LEFT(Z695,2)="At",'Messages d''erreur'!B$6,"")</f>
        <v/>
      </c>
    </row>
    <row r="696" spans="1:27" ht="21" customHeight="1" x14ac:dyDescent="0.35">
      <c r="A696" s="136" t="s">
        <v>724</v>
      </c>
      <c r="B696" s="301" t="str">
        <f t="shared" si="13"/>
        <v>514-51</v>
      </c>
      <c r="C696" s="24" t="s">
        <v>725</v>
      </c>
      <c r="D696" s="110" t="s">
        <v>61</v>
      </c>
      <c r="E696" s="110" t="s">
        <v>62</v>
      </c>
      <c r="F696" s="309">
        <v>28800</v>
      </c>
      <c r="G696" s="279">
        <v>90</v>
      </c>
      <c r="H696" s="34">
        <f>IF(IFERROR(SEARCH("-",A696,1),0) &gt; 0, IFERROR(VLOOKUP(F696,'Liste CG'!A:A,1,FALSE),"ATTENTION CG Inexistant"),"")</f>
        <v>28800</v>
      </c>
      <c r="U696" t="str">
        <f>IF(IFERROR(SEARCH("-",A696,1),0)&gt;0,IFERROR(VLOOKUP(B696,'CG-&gt; CE'!K:K,1,FALSE),"Attention voir onglet CG-&gt;CE"),"")</f>
        <v>514-51</v>
      </c>
      <c r="V696" t="str">
        <f>IF(LEFT(U696,1)="A",'Messages d''erreur'!B$4,"")</f>
        <v/>
      </c>
      <c r="W696">
        <f>IF(IFERROR(VALUE(F696),0)&gt;0,IF(IFERROR(SEARCH("-",A696,1),0)&gt;0,IFERROR(VLOOKUP(F696,'Liste CG'!A:A,1,FALSE),"Attention erreur pas de CG")),"")</f>
        <v>28800</v>
      </c>
      <c r="X696" t="str">
        <f>IF(LEFT(W696,1)="A",'Messages d''erreur'!B$5,"")</f>
        <v/>
      </c>
      <c r="Y696">
        <f>VLOOKUP(A696,'CEcpas-&gt;NvCode'!A:C,3,FALSE)</f>
        <v>0</v>
      </c>
      <c r="Z696" t="str">
        <f>IF(IFERROR(SEARCH("-",A696,1),0) &gt; 0, IFERROR(VLOOKUP(A696,'mapping Commune'!A:I,9,FALSE),"ATTENTION mapping Inexistant"),"")</f>
        <v>ATTENTION mapping Inexistant</v>
      </c>
      <c r="AA696" s="10" t="str">
        <f>IF(LEFT(Z696,2)="At",'Messages d''erreur'!B$6,"")</f>
        <v xml:space="preserve">Attention CE pas dans Mapping </v>
      </c>
    </row>
    <row r="697" spans="1:27" ht="21" customHeight="1" x14ac:dyDescent="0.35">
      <c r="A697" s="133"/>
      <c r="B697" s="301" t="str">
        <f t="shared" si="13"/>
        <v/>
      </c>
      <c r="D697" s="109" t="s">
        <v>5089</v>
      </c>
      <c r="G697" s="276"/>
      <c r="H697" s="34" t="str">
        <f>IF(IFERROR(SEARCH("-",A697,1),0) &gt; 0, IFERROR(VLOOKUP(F697,'Liste CG'!A:A,1,FALSE),"ATTENTION CG Inexistant"),"")</f>
        <v/>
      </c>
      <c r="U697" t="str">
        <f>IF(IFERROR(SEARCH("-",A697,1),0)&gt;0,IFERROR(VLOOKUP(B697,'CG-&gt; CE'!K:K,1,FALSE),"Attention voir onglet CG-&gt;CE"),"")</f>
        <v/>
      </c>
      <c r="V697" t="str">
        <f>IF(LEFT(U697,1)="A",'Messages d''erreur'!B$4,"")</f>
        <v/>
      </c>
      <c r="W697" t="str">
        <f>IF(IFERROR(VALUE(F697),0)&gt;0,IF(IFERROR(SEARCH("-",A697,1),0)&gt;0,IFERROR(VLOOKUP(F697,'Liste CG'!A:A,1,FALSE),"Attention erreur pas de CG")),"")</f>
        <v/>
      </c>
      <c r="X697" t="str">
        <f>IF(LEFT(W697,1)="A",'Messages d''erreur'!B$5,"")</f>
        <v/>
      </c>
      <c r="Y697" t="e">
        <f>VLOOKUP(A697,'CEcpas-&gt;NvCode'!A:C,3,FALSE)</f>
        <v>#N/A</v>
      </c>
      <c r="Z697" t="str">
        <f>IF(IFERROR(SEARCH("-",A697,1),0) &gt; 0, IFERROR(VLOOKUP(A697,'mapping Commune'!A:I,9,FALSE),"ATTENTION mapping Inexistant"),"")</f>
        <v/>
      </c>
      <c r="AA697" s="10" t="str">
        <f>IF(LEFT(Z697,2)="At",'Messages d''erreur'!B$6,"")</f>
        <v/>
      </c>
    </row>
    <row r="698" spans="1:27" ht="21" customHeight="1" x14ac:dyDescent="0.35">
      <c r="A698" s="137">
        <v>52</v>
      </c>
      <c r="B698" s="301" t="str">
        <f t="shared" si="13"/>
        <v>5252</v>
      </c>
      <c r="C698" s="25" t="s">
        <v>726</v>
      </c>
      <c r="D698" s="109" t="s">
        <v>5089</v>
      </c>
      <c r="G698" s="276"/>
      <c r="H698" s="34" t="str">
        <f>IF(IFERROR(SEARCH("-",A698,1),0) &gt; 0, IFERROR(VLOOKUP(F698,'Liste CG'!A:A,1,FALSE),"ATTENTION CG Inexistant"),"")</f>
        <v/>
      </c>
      <c r="U698" t="str">
        <f>IF(IFERROR(SEARCH("-",A698,1),0)&gt;0,IFERROR(VLOOKUP(B698,'CG-&gt; CE'!K:K,1,FALSE),"Attention voir onglet CG-&gt;CE"),"")</f>
        <v/>
      </c>
      <c r="V698" t="str">
        <f>IF(LEFT(U698,1)="A",'Messages d''erreur'!B$4,"")</f>
        <v/>
      </c>
      <c r="W698" t="str">
        <f>IF(IFERROR(VALUE(F698),0)&gt;0,IF(IFERROR(SEARCH("-",A698,1),0)&gt;0,IFERROR(VLOOKUP(F698,'Liste CG'!A:A,1,FALSE),"Attention erreur pas de CG")),"")</f>
        <v/>
      </c>
      <c r="X698" t="str">
        <f>IF(LEFT(W698,1)="A",'Messages d''erreur'!B$5,"")</f>
        <v/>
      </c>
      <c r="Y698" t="e">
        <f>VLOOKUP(A698,'CEcpas-&gt;NvCode'!A:C,3,FALSE)</f>
        <v>#N/A</v>
      </c>
      <c r="Z698" t="str">
        <f>IF(IFERROR(SEARCH("-",A698,1),0) &gt; 0, IFERROR(VLOOKUP(A698,'mapping Commune'!A:I,9,FALSE),"ATTENTION mapping Inexistant"),"")</f>
        <v/>
      </c>
      <c r="AA698" s="10" t="str">
        <f>IF(LEFT(Z698,2)="At",'Messages d''erreur'!B$6,"")</f>
        <v/>
      </c>
    </row>
    <row r="699" spans="1:27" ht="21" customHeight="1" x14ac:dyDescent="0.35">
      <c r="A699" s="138"/>
      <c r="B699" s="301" t="str">
        <f t="shared" si="13"/>
        <v/>
      </c>
      <c r="C699" s="25"/>
      <c r="D699" s="109" t="s">
        <v>5089</v>
      </c>
      <c r="G699" s="276"/>
      <c r="H699" s="34" t="str">
        <f>IF(IFERROR(SEARCH("-",A699,1),0) &gt; 0, IFERROR(VLOOKUP(F699,'Liste CG'!A:A,1,FALSE),"ATTENTION CG Inexistant"),"")</f>
        <v/>
      </c>
      <c r="U699" t="str">
        <f>IF(IFERROR(SEARCH("-",A699,1),0)&gt;0,IFERROR(VLOOKUP(B699,'CG-&gt; CE'!K:K,1,FALSE),"Attention voir onglet CG-&gt;CE"),"")</f>
        <v/>
      </c>
      <c r="V699" t="str">
        <f>IF(LEFT(U699,1)="A",'Messages d''erreur'!B$4,"")</f>
        <v/>
      </c>
      <c r="W699" t="str">
        <f>IF(IFERROR(VALUE(F699),0)&gt;0,IF(IFERROR(SEARCH("-",A699,1),0)&gt;0,IFERROR(VLOOKUP(F699,'Liste CG'!A:A,1,FALSE),"Attention erreur pas de CG")),"")</f>
        <v/>
      </c>
      <c r="X699" t="str">
        <f>IF(LEFT(W699,1)="A",'Messages d''erreur'!B$5,"")</f>
        <v/>
      </c>
      <c r="Y699" t="e">
        <f>VLOOKUP(A699,'CEcpas-&gt;NvCode'!A:C,3,FALSE)</f>
        <v>#N/A</v>
      </c>
      <c r="Z699" t="str">
        <f>IF(IFERROR(SEARCH("-",A699,1),0) &gt; 0, IFERROR(VLOOKUP(A699,'mapping Commune'!A:I,9,FALSE),"ATTENTION mapping Inexistant"),"")</f>
        <v/>
      </c>
      <c r="AA699" s="10" t="str">
        <f>IF(LEFT(Z699,2)="At",'Messages d''erreur'!B$6,"")</f>
        <v/>
      </c>
    </row>
    <row r="700" spans="1:27" ht="21" customHeight="1" x14ac:dyDescent="0.35">
      <c r="A700" s="31" t="s">
        <v>52</v>
      </c>
      <c r="B700" s="301" t="str">
        <f t="shared" si="13"/>
        <v>Codode</v>
      </c>
      <c r="C700" s="27" t="s">
        <v>53</v>
      </c>
      <c r="D700" s="32" t="s">
        <v>54</v>
      </c>
      <c r="E700" s="32" t="s">
        <v>55</v>
      </c>
      <c r="F700" s="280" t="s">
        <v>56</v>
      </c>
      <c r="G700" s="278" t="s">
        <v>57</v>
      </c>
      <c r="H700" s="34" t="str">
        <f>IF(IFERROR(SEARCH("-",A700,1),0) &gt; 0, IFERROR(VLOOKUP(F700,'Liste CG'!A:A,1,FALSE),"ATTENTION CG Inexistant"),"")</f>
        <v/>
      </c>
      <c r="U700" t="str">
        <f>IF(IFERROR(SEARCH("-",A700,1),0)&gt;0,IFERROR(VLOOKUP(B700,'CG-&gt; CE'!K:K,1,FALSE),"Attention voir onglet CG-&gt;CE"),"")</f>
        <v/>
      </c>
      <c r="V700" t="str">
        <f>IF(LEFT(U700,1)="A",'Messages d''erreur'!B$4,"")</f>
        <v/>
      </c>
      <c r="W700" t="str">
        <f>IF(IFERROR(VALUE(F700),0)&gt;0,IF(IFERROR(SEARCH("-",A700,1),0)&gt;0,IFERROR(VLOOKUP(F700,'Liste CG'!A:A,1,FALSE),"Attention erreur pas de CG")),"")</f>
        <v/>
      </c>
      <c r="X700" t="str">
        <f>IF(LEFT(W700,1)="A",'Messages d''erreur'!B$5,"")</f>
        <v/>
      </c>
      <c r="Y700" t="e">
        <f>VLOOKUP(A700,'CEcpas-&gt;NvCode'!A:C,3,FALSE)</f>
        <v>#N/A</v>
      </c>
      <c r="Z700" t="str">
        <f>IF(IFERROR(SEARCH("-",A700,1),0) &gt; 0, IFERROR(VLOOKUP(A700,'mapping Commune'!A:I,9,FALSE),"ATTENTION mapping Inexistant"),"")</f>
        <v/>
      </c>
      <c r="AA700" s="10" t="str">
        <f>IF(LEFT(Z700,2)="At",'Messages d''erreur'!B$6,"")</f>
        <v/>
      </c>
    </row>
    <row r="701" spans="1:27" ht="21" customHeight="1" x14ac:dyDescent="0.35">
      <c r="A701" s="33" t="s">
        <v>727</v>
      </c>
      <c r="B701" s="301" t="str">
        <f t="shared" si="13"/>
        <v>522-51</v>
      </c>
      <c r="C701" s="23" t="s">
        <v>728</v>
      </c>
      <c r="D701" s="34" t="s">
        <v>61</v>
      </c>
      <c r="E701" s="34" t="s">
        <v>62</v>
      </c>
      <c r="F701" s="273">
        <v>25211</v>
      </c>
      <c r="G701" s="276">
        <v>90</v>
      </c>
      <c r="H701" s="34">
        <f>IF(IFERROR(SEARCH("-",A701,1),0) &gt; 0, IFERROR(VLOOKUP(F701,'Liste CG'!A:A,1,FALSE),"ATTENTION CG Inexistant"),"")</f>
        <v>25211</v>
      </c>
      <c r="U701" t="str">
        <f>IF(IFERROR(SEARCH("-",A701,1),0)&gt;0,IFERROR(VLOOKUP(B701,'CG-&gt; CE'!K:K,1,FALSE),"Attention voir onglet CG-&gt;CE"),"")</f>
        <v>522-51</v>
      </c>
      <c r="V701" t="str">
        <f>IF(LEFT(U701,1)="A",'Messages d''erreur'!B$4,"")</f>
        <v/>
      </c>
      <c r="W701">
        <f>IF(IFERROR(VALUE(F701),0)&gt;0,IF(IFERROR(SEARCH("-",A701,1),0)&gt;0,IFERROR(VLOOKUP(F701,'Liste CG'!A:A,1,FALSE),"Attention erreur pas de CG")),"")</f>
        <v>25211</v>
      </c>
      <c r="X701" t="str">
        <f>IF(LEFT(W701,1)="A",'Messages d''erreur'!B$5,"")</f>
        <v/>
      </c>
      <c r="Y701">
        <f>VLOOKUP(A701,'CEcpas-&gt;NvCode'!A:C,3,FALSE)</f>
        <v>0</v>
      </c>
      <c r="Z701" t="str">
        <f>IF(IFERROR(SEARCH("-",A701,1),0) &gt; 0, IFERROR(VLOOKUP(A701,'mapping Commune'!A:I,9,FALSE),"ATTENTION mapping Inexistant"),"")</f>
        <v>ATTENTION mapping Inexistant</v>
      </c>
      <c r="AA701" s="10" t="str">
        <f>IF(LEFT(Z701,2)="At",'Messages d''erreur'!B$6,"")</f>
        <v xml:space="preserve">Attention CE pas dans Mapping </v>
      </c>
    </row>
    <row r="702" spans="1:27" ht="21" customHeight="1" x14ac:dyDescent="0.35">
      <c r="A702" s="33" t="s">
        <v>729</v>
      </c>
      <c r="B702" s="301" t="str">
        <f t="shared" si="13"/>
        <v>522-52</v>
      </c>
      <c r="C702" s="23" t="s">
        <v>730</v>
      </c>
      <c r="D702" s="34" t="s">
        <v>61</v>
      </c>
      <c r="E702" s="34" t="s">
        <v>62</v>
      </c>
      <c r="F702" s="273">
        <v>25221</v>
      </c>
      <c r="G702" s="276">
        <v>90</v>
      </c>
      <c r="H702" s="34">
        <f>IF(IFERROR(SEARCH("-",A702,1),0) &gt; 0, IFERROR(VLOOKUP(F702,'Liste CG'!A:A,1,FALSE),"ATTENTION CG Inexistant"),"")</f>
        <v>25221</v>
      </c>
      <c r="U702" t="str">
        <f>IF(IFERROR(SEARCH("-",A702,1),0)&gt;0,IFERROR(VLOOKUP(B702,'CG-&gt; CE'!K:K,1,FALSE),"Attention voir onglet CG-&gt;CE"),"")</f>
        <v>522-52</v>
      </c>
      <c r="V702" t="str">
        <f>IF(LEFT(U702,1)="A",'Messages d''erreur'!B$4,"")</f>
        <v/>
      </c>
      <c r="W702">
        <f>IF(IFERROR(VALUE(F702),0)&gt;0,IF(IFERROR(SEARCH("-",A702,1),0)&gt;0,IFERROR(VLOOKUP(F702,'Liste CG'!A:A,1,FALSE),"Attention erreur pas de CG")),"")</f>
        <v>25221</v>
      </c>
      <c r="X702" t="str">
        <f>IF(LEFT(W702,1)="A",'Messages d''erreur'!B$5,"")</f>
        <v/>
      </c>
      <c r="Y702">
        <f>VLOOKUP(A702,'CEcpas-&gt;NvCode'!A:C,3,FALSE)</f>
        <v>0</v>
      </c>
      <c r="Z702" t="str">
        <f>IF(IFERROR(SEARCH("-",A702,1),0) &gt; 0, IFERROR(VLOOKUP(A702,'mapping Commune'!A:I,9,FALSE),"ATTENTION mapping Inexistant"),"")</f>
        <v>ATTENTION mapping Inexistant</v>
      </c>
      <c r="AA702" s="10" t="str">
        <f>IF(LEFT(Z702,2)="At",'Messages d''erreur'!B$6,"")</f>
        <v xml:space="preserve">Attention CE pas dans Mapping </v>
      </c>
    </row>
    <row r="703" spans="1:27" ht="21" customHeight="1" x14ac:dyDescent="0.35">
      <c r="A703" s="136" t="s">
        <v>731</v>
      </c>
      <c r="B703" s="301" t="str">
        <f t="shared" si="13"/>
        <v>522-53</v>
      </c>
      <c r="C703" s="128" t="s">
        <v>732</v>
      </c>
      <c r="D703" s="110" t="s">
        <v>61</v>
      </c>
      <c r="E703" s="110" t="s">
        <v>62</v>
      </c>
      <c r="F703" s="309">
        <v>15211</v>
      </c>
      <c r="G703" s="279">
        <v>90</v>
      </c>
      <c r="H703" s="34">
        <f>IF(IFERROR(SEARCH("-",A703,1),0) &gt; 0, IFERROR(VLOOKUP(F703,'Liste CG'!A:A,1,FALSE),"ATTENTION CG Inexistant"),"")</f>
        <v>15211</v>
      </c>
      <c r="U703" t="str">
        <f>IF(IFERROR(SEARCH("-",A703,1),0)&gt;0,IFERROR(VLOOKUP(B703,'CG-&gt; CE'!K:K,1,FALSE),"Attention voir onglet CG-&gt;CE"),"")</f>
        <v>522-53</v>
      </c>
      <c r="V703" t="str">
        <f>IF(LEFT(U703,1)="A",'Messages d''erreur'!B$4,"")</f>
        <v/>
      </c>
      <c r="W703">
        <f>IF(IFERROR(VALUE(F703),0)&gt;0,IF(IFERROR(SEARCH("-",A703,1),0)&gt;0,IFERROR(VLOOKUP(F703,'Liste CG'!A:A,1,FALSE),"Attention erreur pas de CG")),"")</f>
        <v>15211</v>
      </c>
      <c r="X703" t="str">
        <f>IF(LEFT(W703,1)="A",'Messages d''erreur'!B$5,"")</f>
        <v/>
      </c>
      <c r="Y703">
        <f>VLOOKUP(A703,'CEcpas-&gt;NvCode'!A:C,3,FALSE)</f>
        <v>0</v>
      </c>
      <c r="Z703" t="str">
        <f>IF(IFERROR(SEARCH("-",A703,1),0) &gt; 0, IFERROR(VLOOKUP(A703,'mapping Commune'!A:I,9,FALSE),"ATTENTION mapping Inexistant"),"")</f>
        <v>ATTENTION mapping Inexistant</v>
      </c>
      <c r="AA703" s="10" t="str">
        <f>IF(LEFT(Z703,2)="At",'Messages d''erreur'!B$6,"")</f>
        <v xml:space="preserve">Attention CE pas dans Mapping </v>
      </c>
    </row>
    <row r="704" spans="1:27" ht="21" customHeight="1" x14ac:dyDescent="0.35">
      <c r="A704" s="133" t="s">
        <v>733</v>
      </c>
      <c r="B704" s="301" t="str">
        <f t="shared" si="13"/>
        <v>522-55</v>
      </c>
      <c r="C704" s="26" t="s">
        <v>734</v>
      </c>
      <c r="D704" s="34" t="s">
        <v>61</v>
      </c>
      <c r="E704" s="34" t="s">
        <v>62</v>
      </c>
      <c r="F704" s="273">
        <v>67251</v>
      </c>
      <c r="G704" s="276">
        <v>90</v>
      </c>
      <c r="H704" s="34">
        <f>IF(IFERROR(SEARCH("-",A704,1),0) &gt; 0, IFERROR(VLOOKUP(F704,'Liste CG'!A:A,1,FALSE),"ATTENTION CG Inexistant"),"")</f>
        <v>67251</v>
      </c>
      <c r="I704" s="34" t="s">
        <v>349</v>
      </c>
      <c r="J704" s="34" t="s">
        <v>719</v>
      </c>
      <c r="U704" t="str">
        <f>IF(IFERROR(SEARCH("-",A704,1),0)&gt;0,IFERROR(VLOOKUP(B704,'CG-&gt; CE'!K:K,1,FALSE),"Attention voir onglet CG-&gt;CE"),"")</f>
        <v>522-55</v>
      </c>
      <c r="V704" t="str">
        <f>IF(LEFT(U704,1)="A",'Messages d''erreur'!B$4,"")</f>
        <v/>
      </c>
      <c r="W704">
        <f>IF(IFERROR(VALUE(F704),0)&gt;0,IF(IFERROR(SEARCH("-",A704,1),0)&gt;0,IFERROR(VLOOKUP(F704,'Liste CG'!A:A,1,FALSE),"Attention erreur pas de CG")),"")</f>
        <v>67251</v>
      </c>
      <c r="X704" t="str">
        <f>IF(LEFT(W704,1)="A",'Messages d''erreur'!B$5,"")</f>
        <v/>
      </c>
      <c r="Y704" t="e">
        <f>VLOOKUP(A704,'CEcpas-&gt;NvCode'!A:C,3,FALSE)</f>
        <v>#N/A</v>
      </c>
      <c r="Z704" t="str">
        <f>IF(IFERROR(SEARCH("-",A704,1),0) &gt; 0, IFERROR(VLOOKUP(A704,'mapping Commune'!A:I,9,FALSE),"ATTENTION mapping Inexistant"),"")</f>
        <v>ATTENTION mapping Inexistant</v>
      </c>
      <c r="AA704" s="10" t="str">
        <f>IF(LEFT(Z704,2)="At",'Messages d''erreur'!B$6,"")</f>
        <v xml:space="preserve">Attention CE pas dans Mapping </v>
      </c>
    </row>
    <row r="705" spans="1:27" ht="21" customHeight="1" x14ac:dyDescent="0.35">
      <c r="A705" s="137">
        <v>56</v>
      </c>
      <c r="B705" s="301" t="str">
        <f t="shared" si="13"/>
        <v>5656</v>
      </c>
      <c r="C705" s="25" t="s">
        <v>735</v>
      </c>
      <c r="D705" s="109" t="s">
        <v>5089</v>
      </c>
      <c r="G705" s="276"/>
      <c r="H705" s="34" t="str">
        <f>IF(IFERROR(SEARCH("-",A705,1),0) &gt; 0, IFERROR(VLOOKUP(F705,'Liste CG'!A:A,1,FALSE),"ATTENTION CG Inexistant"),"")</f>
        <v/>
      </c>
      <c r="U705" t="str">
        <f>IF(IFERROR(SEARCH("-",A705,1),0)&gt;0,IFERROR(VLOOKUP(B705,'CG-&gt; CE'!K:K,1,FALSE),"Attention voir onglet CG-&gt;CE"),"")</f>
        <v/>
      </c>
      <c r="V705" t="str">
        <f>IF(LEFT(U705,1)="A",'Messages d''erreur'!B$4,"")</f>
        <v/>
      </c>
      <c r="W705" t="str">
        <f>IF(IFERROR(VALUE(F705),0)&gt;0,IF(IFERROR(SEARCH("-",A705,1),0)&gt;0,IFERROR(VLOOKUP(F705,'Liste CG'!A:A,1,FALSE),"Attention erreur pas de CG")),"")</f>
        <v/>
      </c>
      <c r="X705" t="str">
        <f>IF(LEFT(W705,1)="A",'Messages d''erreur'!B$5,"")</f>
        <v/>
      </c>
      <c r="Y705" t="e">
        <f>VLOOKUP(A705,'CEcpas-&gt;NvCode'!A:C,3,FALSE)</f>
        <v>#N/A</v>
      </c>
      <c r="Z705" t="str">
        <f>IF(IFERROR(SEARCH("-",A705,1),0) &gt; 0, IFERROR(VLOOKUP(A705,'mapping Commune'!A:I,9,FALSE),"ATTENTION mapping Inexistant"),"")</f>
        <v/>
      </c>
      <c r="AA705" s="10" t="str">
        <f>IF(LEFT(Z705,2)="At",'Messages d''erreur'!B$6,"")</f>
        <v/>
      </c>
    </row>
    <row r="706" spans="1:27" ht="21" customHeight="1" x14ac:dyDescent="0.35">
      <c r="A706" s="138"/>
      <c r="B706" s="301" t="str">
        <f t="shared" si="13"/>
        <v/>
      </c>
      <c r="C706" s="25"/>
      <c r="D706" s="109" t="s">
        <v>5089</v>
      </c>
      <c r="G706" s="276"/>
      <c r="H706" s="34" t="str">
        <f>IF(IFERROR(SEARCH("-",A706,1),0) &gt; 0, IFERROR(VLOOKUP(F706,'Liste CG'!A:A,1,FALSE),"ATTENTION CG Inexistant"),"")</f>
        <v/>
      </c>
      <c r="U706" t="str">
        <f>IF(IFERROR(SEARCH("-",A706,1),0)&gt;0,IFERROR(VLOOKUP(B706,'CG-&gt; CE'!K:K,1,FALSE),"Attention voir onglet CG-&gt;CE"),"")</f>
        <v/>
      </c>
      <c r="V706" t="str">
        <f>IF(LEFT(U706,1)="A",'Messages d''erreur'!B$4,"")</f>
        <v/>
      </c>
      <c r="W706" t="str">
        <f>IF(IFERROR(VALUE(F706),0)&gt;0,IF(IFERROR(SEARCH("-",A706,1),0)&gt;0,IFERROR(VLOOKUP(F706,'Liste CG'!A:A,1,FALSE),"Attention erreur pas de CG")),"")</f>
        <v/>
      </c>
      <c r="X706" t="str">
        <f>IF(LEFT(W706,1)="A",'Messages d''erreur'!B$5,"")</f>
        <v/>
      </c>
      <c r="Y706" t="e">
        <f>VLOOKUP(A706,'CEcpas-&gt;NvCode'!A:C,3,FALSE)</f>
        <v>#N/A</v>
      </c>
      <c r="Z706" t="str">
        <f>IF(IFERROR(SEARCH("-",A706,1),0) &gt; 0, IFERROR(VLOOKUP(A706,'mapping Commune'!A:I,9,FALSE),"ATTENTION mapping Inexistant"),"")</f>
        <v/>
      </c>
      <c r="AA706" s="10" t="str">
        <f>IF(LEFT(Z706,2)="At",'Messages d''erreur'!B$6,"")</f>
        <v/>
      </c>
    </row>
    <row r="707" spans="1:27" ht="21" customHeight="1" x14ac:dyDescent="0.35">
      <c r="A707" s="139">
        <v>560</v>
      </c>
      <c r="B707" s="301" t="str">
        <f t="shared" si="13"/>
        <v>560560</v>
      </c>
      <c r="C707" s="26" t="s">
        <v>736</v>
      </c>
      <c r="D707" s="109" t="s">
        <v>5089</v>
      </c>
      <c r="G707" s="276"/>
      <c r="H707" s="34" t="str">
        <f>IF(IFERROR(SEARCH("-",A707,1),0) &gt; 0, IFERROR(VLOOKUP(F707,'Liste CG'!A:A,1,FALSE),"ATTENTION CG Inexistant"),"")</f>
        <v/>
      </c>
      <c r="U707" t="str">
        <f>IF(IFERROR(SEARCH("-",A707,1),0)&gt;0,IFERROR(VLOOKUP(B707,'CG-&gt; CE'!K:K,1,FALSE),"Attention voir onglet CG-&gt;CE"),"")</f>
        <v/>
      </c>
      <c r="V707" t="str">
        <f>IF(LEFT(U707,1)="A",'Messages d''erreur'!B$4,"")</f>
        <v/>
      </c>
      <c r="W707" t="str">
        <f>IF(IFERROR(VALUE(F707),0)&gt;0,IF(IFERROR(SEARCH("-",A707,1),0)&gt;0,IFERROR(VLOOKUP(F707,'Liste CG'!A:A,1,FALSE),"Attention erreur pas de CG")),"")</f>
        <v/>
      </c>
      <c r="X707" t="str">
        <f>IF(LEFT(W707,1)="A",'Messages d''erreur'!B$5,"")</f>
        <v/>
      </c>
      <c r="Y707" t="e">
        <f>VLOOKUP(A707,'CEcpas-&gt;NvCode'!A:C,3,FALSE)</f>
        <v>#N/A</v>
      </c>
      <c r="Z707" t="str">
        <f>IF(IFERROR(SEARCH("-",A707,1),0) &gt; 0, IFERROR(VLOOKUP(A707,'mapping Commune'!A:I,9,FALSE),"ATTENTION mapping Inexistant"),"")</f>
        <v/>
      </c>
      <c r="AA707" s="10" t="str">
        <f>IF(LEFT(Z707,2)="At",'Messages d''erreur'!B$6,"")</f>
        <v/>
      </c>
    </row>
    <row r="708" spans="1:27" ht="21" customHeight="1" x14ac:dyDescent="0.35">
      <c r="A708" s="138"/>
      <c r="B708" s="301" t="str">
        <f t="shared" si="13"/>
        <v/>
      </c>
      <c r="C708" s="25"/>
      <c r="D708" s="109" t="s">
        <v>5089</v>
      </c>
      <c r="G708" s="276"/>
      <c r="H708" s="34" t="str">
        <f>IF(IFERROR(SEARCH("-",A708,1),0) &gt; 0, IFERROR(VLOOKUP(F708,'Liste CG'!A:A,1,FALSE),"ATTENTION CG Inexistant"),"")</f>
        <v/>
      </c>
      <c r="U708" t="str">
        <f>IF(IFERROR(SEARCH("-",A708,1),0)&gt;0,IFERROR(VLOOKUP(B708,'CG-&gt; CE'!K:K,1,FALSE),"Attention voir onglet CG-&gt;CE"),"")</f>
        <v/>
      </c>
      <c r="V708" t="str">
        <f>IF(LEFT(U708,1)="A",'Messages d''erreur'!B$4,"")</f>
        <v/>
      </c>
      <c r="W708" t="str">
        <f>IF(IFERROR(VALUE(F708),0)&gt;0,IF(IFERROR(SEARCH("-",A708,1),0)&gt;0,IFERROR(VLOOKUP(F708,'Liste CG'!A:A,1,FALSE),"Attention erreur pas de CG")),"")</f>
        <v/>
      </c>
      <c r="X708" t="str">
        <f>IF(LEFT(W708,1)="A",'Messages d''erreur'!B$5,"")</f>
        <v/>
      </c>
      <c r="Y708" t="e">
        <f>VLOOKUP(A708,'CEcpas-&gt;NvCode'!A:C,3,FALSE)</f>
        <v>#N/A</v>
      </c>
      <c r="Z708" t="str">
        <f>IF(IFERROR(SEARCH("-",A708,1),0) &gt; 0, IFERROR(VLOOKUP(A708,'mapping Commune'!A:I,9,FALSE),"ATTENTION mapping Inexistant"),"")</f>
        <v/>
      </c>
      <c r="AA708" s="10" t="str">
        <f>IF(LEFT(Z708,2)="At",'Messages d''erreur'!B$6,"")</f>
        <v/>
      </c>
    </row>
    <row r="709" spans="1:27" ht="21" customHeight="1" x14ac:dyDescent="0.35">
      <c r="A709" s="31" t="s">
        <v>52</v>
      </c>
      <c r="B709" s="301" t="str">
        <f t="shared" si="13"/>
        <v>Codode</v>
      </c>
      <c r="C709" s="27" t="s">
        <v>53</v>
      </c>
      <c r="D709" s="32" t="s">
        <v>54</v>
      </c>
      <c r="E709" s="32" t="s">
        <v>55</v>
      </c>
      <c r="F709" s="280" t="s">
        <v>56</v>
      </c>
      <c r="G709" s="278" t="s">
        <v>57</v>
      </c>
      <c r="H709" s="34" t="str">
        <f>IF(IFERROR(SEARCH("-",A709,1),0) &gt; 0, IFERROR(VLOOKUP(F709,'Liste CG'!A:A,1,FALSE),"ATTENTION CG Inexistant"),"")</f>
        <v/>
      </c>
      <c r="U709" t="str">
        <f>IF(IFERROR(SEARCH("-",A709,1),0)&gt;0,IFERROR(VLOOKUP(B709,'CG-&gt; CE'!K:K,1,FALSE),"Attention voir onglet CG-&gt;CE"),"")</f>
        <v/>
      </c>
      <c r="V709" t="str">
        <f>IF(LEFT(U709,1)="A",'Messages d''erreur'!B$4,"")</f>
        <v/>
      </c>
      <c r="W709" t="str">
        <f>IF(IFERROR(VALUE(F709),0)&gt;0,IF(IFERROR(SEARCH("-",A709,1),0)&gt;0,IFERROR(VLOOKUP(F709,'Liste CG'!A:A,1,FALSE),"Attention erreur pas de CG")),"")</f>
        <v/>
      </c>
      <c r="X709" t="str">
        <f>IF(LEFT(W709,1)="A",'Messages d''erreur'!B$5,"")</f>
        <v/>
      </c>
      <c r="Y709" t="e">
        <f>VLOOKUP(A709,'CEcpas-&gt;NvCode'!A:C,3,FALSE)</f>
        <v>#N/A</v>
      </c>
      <c r="Z709" t="str">
        <f>IF(IFERROR(SEARCH("-",A709,1),0) &gt; 0, IFERROR(VLOOKUP(A709,'mapping Commune'!A:I,9,FALSE),"ATTENTION mapping Inexistant"),"")</f>
        <v/>
      </c>
      <c r="AA709" s="10" t="str">
        <f>IF(LEFT(Z709,2)="At",'Messages d''erreur'!B$6,"")</f>
        <v/>
      </c>
    </row>
    <row r="710" spans="1:27" ht="21" customHeight="1" x14ac:dyDescent="0.35">
      <c r="A710" s="33" t="s">
        <v>737</v>
      </c>
      <c r="B710" s="301" t="str">
        <f t="shared" si="13"/>
        <v>560-51</v>
      </c>
      <c r="C710" s="23" t="s">
        <v>738</v>
      </c>
      <c r="D710" s="34" t="s">
        <v>59</v>
      </c>
      <c r="E710" s="34" t="s">
        <v>62</v>
      </c>
      <c r="F710" s="273">
        <v>77251</v>
      </c>
      <c r="G710" s="276">
        <v>80</v>
      </c>
      <c r="H710" s="34">
        <f>IF(IFERROR(SEARCH("-",A710,1),0) &gt; 0, IFERROR(VLOOKUP(F710,'Liste CG'!A:A,1,FALSE),"ATTENTION CG Inexistant"),"")</f>
        <v>77251</v>
      </c>
      <c r="U710" t="str">
        <f>IF(IFERROR(SEARCH("-",A710,1),0)&gt;0,IFERROR(VLOOKUP(B710,'CG-&gt; CE'!K:K,1,FALSE),"Attention voir onglet CG-&gt;CE"),"")</f>
        <v>560-51</v>
      </c>
      <c r="V710" t="str">
        <f>IF(LEFT(U710,1)="A",'Messages d''erreur'!B$4,"")</f>
        <v/>
      </c>
      <c r="W710">
        <f>IF(IFERROR(VALUE(F710),0)&gt;0,IF(IFERROR(SEARCH("-",A710,1),0)&gt;0,IFERROR(VLOOKUP(F710,'Liste CG'!A:A,1,FALSE),"Attention erreur pas de CG")),"")</f>
        <v>77251</v>
      </c>
      <c r="X710" t="str">
        <f>IF(LEFT(W710,1)="A",'Messages d''erreur'!B$5,"")</f>
        <v/>
      </c>
      <c r="Y710">
        <f>VLOOKUP(A710,'CEcpas-&gt;NvCode'!A:C,3,FALSE)</f>
        <v>0</v>
      </c>
      <c r="Z710" t="str">
        <f>IF(IFERROR(SEARCH("-",A710,1),0) &gt; 0, IFERROR(VLOOKUP(A710,'mapping Commune'!A:I,9,FALSE),"ATTENTION mapping Inexistant"),"")</f>
        <v>ATTENTION mapping Inexistant</v>
      </c>
      <c r="AA710" s="10" t="str">
        <f>IF(LEFT(Z710,2)="At",'Messages d''erreur'!B$6,"")</f>
        <v xml:space="preserve">Attention CE pas dans Mapping </v>
      </c>
    </row>
    <row r="711" spans="1:27" ht="21" customHeight="1" x14ac:dyDescent="0.35">
      <c r="A711" s="136" t="s">
        <v>739</v>
      </c>
      <c r="B711" s="301" t="str">
        <f t="shared" si="13"/>
        <v>560-52</v>
      </c>
      <c r="C711" s="24" t="s">
        <v>740</v>
      </c>
      <c r="D711" s="110" t="s">
        <v>59</v>
      </c>
      <c r="E711" s="110" t="s">
        <v>62</v>
      </c>
      <c r="F711" s="309">
        <v>15111</v>
      </c>
      <c r="G711" s="279">
        <v>80</v>
      </c>
      <c r="H711" s="34">
        <f>IF(IFERROR(SEARCH("-",A711,1),0) &gt; 0, IFERROR(VLOOKUP(F711,'Liste CG'!A:A,1,FALSE),"ATTENTION CG Inexistant"),"")</f>
        <v>15111</v>
      </c>
      <c r="U711" t="str">
        <f>IF(IFERROR(SEARCH("-",A711,1),0)&gt;0,IFERROR(VLOOKUP(B711,'CG-&gt; CE'!K:K,1,FALSE),"Attention voir onglet CG-&gt;CE"),"")</f>
        <v>560-52</v>
      </c>
      <c r="V711" t="str">
        <f>IF(LEFT(U711,1)="A",'Messages d''erreur'!B$4,"")</f>
        <v/>
      </c>
      <c r="W711">
        <f>IF(IFERROR(VALUE(F711),0)&gt;0,IF(IFERROR(SEARCH("-",A711,1),0)&gt;0,IFERROR(VLOOKUP(F711,'Liste CG'!A:A,1,FALSE),"Attention erreur pas de CG")),"")</f>
        <v>15111</v>
      </c>
      <c r="X711" t="str">
        <f>IF(LEFT(W711,1)="A",'Messages d''erreur'!B$5,"")</f>
        <v/>
      </c>
      <c r="Y711">
        <f>VLOOKUP(A711,'CEcpas-&gt;NvCode'!A:C,3,FALSE)</f>
        <v>0</v>
      </c>
      <c r="Z711" t="str">
        <f>IF(IFERROR(SEARCH("-",A711,1),0) &gt; 0, IFERROR(VLOOKUP(A711,'mapping Commune'!A:I,9,FALSE),"ATTENTION mapping Inexistant"),"")</f>
        <v>ATTENTION mapping Inexistant</v>
      </c>
      <c r="AA711" s="10" t="str">
        <f>IF(LEFT(Z711,2)="At",'Messages d''erreur'!B$6,"")</f>
        <v xml:space="preserve">Attention CE pas dans Mapping </v>
      </c>
    </row>
    <row r="712" spans="1:27" ht="21" customHeight="1" x14ac:dyDescent="0.35">
      <c r="A712" s="138"/>
      <c r="B712" s="301" t="str">
        <f t="shared" si="13"/>
        <v/>
      </c>
      <c r="C712" s="25"/>
      <c r="D712" s="109" t="s">
        <v>5089</v>
      </c>
      <c r="G712" s="276"/>
      <c r="H712" s="34" t="str">
        <f>IF(IFERROR(SEARCH("-",A712,1),0) &gt; 0, IFERROR(VLOOKUP(F712,'Liste CG'!A:A,1,FALSE),"ATTENTION CG Inexistant"),"")</f>
        <v/>
      </c>
      <c r="U712" t="str">
        <f>IF(IFERROR(SEARCH("-",A712,1),0)&gt;0,IFERROR(VLOOKUP(B712,'CG-&gt; CE'!K:K,1,FALSE),"Attention voir onglet CG-&gt;CE"),"")</f>
        <v/>
      </c>
      <c r="V712" t="str">
        <f>IF(LEFT(U712,1)="A",'Messages d''erreur'!B$4,"")</f>
        <v/>
      </c>
      <c r="W712" t="str">
        <f>IF(IFERROR(VALUE(F712),0)&gt;0,IF(IFERROR(SEARCH("-",A712,1),0)&gt;0,IFERROR(VLOOKUP(F712,'Liste CG'!A:A,1,FALSE),"Attention erreur pas de CG")),"")</f>
        <v/>
      </c>
      <c r="X712" t="str">
        <f>IF(LEFT(W712,1)="A",'Messages d''erreur'!B$5,"")</f>
        <v/>
      </c>
      <c r="Y712" t="e">
        <f>VLOOKUP(A712,'CEcpas-&gt;NvCode'!A:C,3,FALSE)</f>
        <v>#N/A</v>
      </c>
      <c r="Z712" t="str">
        <f>IF(IFERROR(SEARCH("-",A712,1),0) &gt; 0, IFERROR(VLOOKUP(A712,'mapping Commune'!A:I,9,FALSE),"ATTENTION mapping Inexistant"),"")</f>
        <v/>
      </c>
      <c r="AA712" s="10" t="str">
        <f>IF(LEFT(Z712,2)="At",'Messages d''erreur'!B$6,"")</f>
        <v/>
      </c>
    </row>
    <row r="713" spans="1:27" ht="21" customHeight="1" x14ac:dyDescent="0.35">
      <c r="A713" s="139">
        <v>564</v>
      </c>
      <c r="B713" s="301" t="str">
        <f t="shared" si="13"/>
        <v>564564</v>
      </c>
      <c r="C713" s="26" t="s">
        <v>741</v>
      </c>
      <c r="D713" s="109" t="s">
        <v>5089</v>
      </c>
      <c r="G713" s="276"/>
      <c r="H713" s="34" t="str">
        <f>IF(IFERROR(SEARCH("-",A713,1),0) &gt; 0, IFERROR(VLOOKUP(F713,'Liste CG'!A:A,1,FALSE),"ATTENTION CG Inexistant"),"")</f>
        <v/>
      </c>
      <c r="U713" t="str">
        <f>IF(IFERROR(SEARCH("-",A713,1),0)&gt;0,IFERROR(VLOOKUP(B713,'CG-&gt; CE'!K:K,1,FALSE),"Attention voir onglet CG-&gt;CE"),"")</f>
        <v/>
      </c>
      <c r="V713" t="str">
        <f>IF(LEFT(U713,1)="A",'Messages d''erreur'!B$4,"")</f>
        <v/>
      </c>
      <c r="W713" t="str">
        <f>IF(IFERROR(VALUE(F713),0)&gt;0,IF(IFERROR(SEARCH("-",A713,1),0)&gt;0,IFERROR(VLOOKUP(F713,'Liste CG'!A:A,1,FALSE),"Attention erreur pas de CG")),"")</f>
        <v/>
      </c>
      <c r="X713" t="str">
        <f>IF(LEFT(W713,1)="A",'Messages d''erreur'!B$5,"")</f>
        <v/>
      </c>
      <c r="Y713" t="e">
        <f>VLOOKUP(A713,'CEcpas-&gt;NvCode'!A:C,3,FALSE)</f>
        <v>#N/A</v>
      </c>
      <c r="Z713" t="str">
        <f>IF(IFERROR(SEARCH("-",A713,1),0) &gt; 0, IFERROR(VLOOKUP(A713,'mapping Commune'!A:I,9,FALSE),"ATTENTION mapping Inexistant"),"")</f>
        <v/>
      </c>
      <c r="AA713" s="10" t="str">
        <f>IF(LEFT(Z713,2)="At",'Messages d''erreur'!B$6,"")</f>
        <v/>
      </c>
    </row>
    <row r="714" spans="1:27" ht="21" customHeight="1" x14ac:dyDescent="0.35">
      <c r="A714" s="138"/>
      <c r="B714" s="301" t="str">
        <f t="shared" si="13"/>
        <v/>
      </c>
      <c r="C714" s="25"/>
      <c r="D714" s="109" t="s">
        <v>5089</v>
      </c>
      <c r="G714" s="276"/>
      <c r="H714" s="34" t="str">
        <f>IF(IFERROR(SEARCH("-",A714,1),0) &gt; 0, IFERROR(VLOOKUP(F714,'Liste CG'!A:A,1,FALSE),"ATTENTION CG Inexistant"),"")</f>
        <v/>
      </c>
      <c r="U714" t="str">
        <f>IF(IFERROR(SEARCH("-",A714,1),0)&gt;0,IFERROR(VLOOKUP(B714,'CG-&gt; CE'!K:K,1,FALSE),"Attention voir onglet CG-&gt;CE"),"")</f>
        <v/>
      </c>
      <c r="V714" t="str">
        <f>IF(LEFT(U714,1)="A",'Messages d''erreur'!B$4,"")</f>
        <v/>
      </c>
      <c r="W714" t="str">
        <f>IF(IFERROR(VALUE(F714),0)&gt;0,IF(IFERROR(SEARCH("-",A714,1),0)&gt;0,IFERROR(VLOOKUP(F714,'Liste CG'!A:A,1,FALSE),"Attention erreur pas de CG")),"")</f>
        <v/>
      </c>
      <c r="X714" t="str">
        <f>IF(LEFT(W714,1)="A",'Messages d''erreur'!B$5,"")</f>
        <v/>
      </c>
      <c r="Y714" t="e">
        <f>VLOOKUP(A714,'CEcpas-&gt;NvCode'!A:C,3,FALSE)</f>
        <v>#N/A</v>
      </c>
      <c r="Z714" t="str">
        <f>IF(IFERROR(SEARCH("-",A714,1),0) &gt; 0, IFERROR(VLOOKUP(A714,'mapping Commune'!A:I,9,FALSE),"ATTENTION mapping Inexistant"),"")</f>
        <v/>
      </c>
      <c r="AA714" s="10" t="str">
        <f>IF(LEFT(Z714,2)="At",'Messages d''erreur'!B$6,"")</f>
        <v/>
      </c>
    </row>
    <row r="715" spans="1:27" ht="21" customHeight="1" x14ac:dyDescent="0.35">
      <c r="A715" s="31" t="s">
        <v>52</v>
      </c>
      <c r="B715" s="301" t="str">
        <f t="shared" si="13"/>
        <v>Codode</v>
      </c>
      <c r="C715" s="27" t="s">
        <v>53</v>
      </c>
      <c r="D715" s="32" t="s">
        <v>54</v>
      </c>
      <c r="E715" s="32" t="s">
        <v>55</v>
      </c>
      <c r="F715" s="280" t="s">
        <v>56</v>
      </c>
      <c r="G715" s="278" t="s">
        <v>57</v>
      </c>
      <c r="H715" s="34" t="str">
        <f>IF(IFERROR(SEARCH("-",A715,1),0) &gt; 0, IFERROR(VLOOKUP(F715,'Liste CG'!A:A,1,FALSE),"ATTENTION CG Inexistant"),"")</f>
        <v/>
      </c>
      <c r="U715" t="str">
        <f>IF(IFERROR(SEARCH("-",A715,1),0)&gt;0,IFERROR(VLOOKUP(B715,'CG-&gt; CE'!K:K,1,FALSE),"Attention voir onglet CG-&gt;CE"),"")</f>
        <v/>
      </c>
      <c r="V715" t="str">
        <f>IF(LEFT(U715,1)="A",'Messages d''erreur'!B$4,"")</f>
        <v/>
      </c>
      <c r="W715" t="str">
        <f>IF(IFERROR(VALUE(F715),0)&gt;0,IF(IFERROR(SEARCH("-",A715,1),0)&gt;0,IFERROR(VLOOKUP(F715,'Liste CG'!A:A,1,FALSE),"Attention erreur pas de CG")),"")</f>
        <v/>
      </c>
      <c r="X715" t="str">
        <f>IF(LEFT(W715,1)="A",'Messages d''erreur'!B$5,"")</f>
        <v/>
      </c>
      <c r="Y715" t="e">
        <f>VLOOKUP(A715,'CEcpas-&gt;NvCode'!A:C,3,FALSE)</f>
        <v>#N/A</v>
      </c>
      <c r="Z715" t="str">
        <f>IF(IFERROR(SEARCH("-",A715,1),0) &gt; 0, IFERROR(VLOOKUP(A715,'mapping Commune'!A:I,9,FALSE),"ATTENTION mapping Inexistant"),"")</f>
        <v/>
      </c>
      <c r="AA715" s="10" t="str">
        <f>IF(LEFT(Z715,2)="At",'Messages d''erreur'!B$6,"")</f>
        <v/>
      </c>
    </row>
    <row r="716" spans="1:27" ht="21" customHeight="1" x14ac:dyDescent="0.35">
      <c r="A716" s="136" t="s">
        <v>742</v>
      </c>
      <c r="B716" s="301" t="str">
        <f t="shared" si="13"/>
        <v>564-51</v>
      </c>
      <c r="C716" s="24" t="s">
        <v>743</v>
      </c>
      <c r="D716" s="110" t="s">
        <v>59</v>
      </c>
      <c r="E716" s="110" t="s">
        <v>62</v>
      </c>
      <c r="F716" s="309">
        <v>28805</v>
      </c>
      <c r="G716" s="279">
        <v>80</v>
      </c>
      <c r="H716" s="34">
        <f>IF(IFERROR(SEARCH("-",A716,1),0) &gt; 0, IFERROR(VLOOKUP(F716,'Liste CG'!A:A,1,FALSE),"ATTENTION CG Inexistant"),"")</f>
        <v>28805</v>
      </c>
      <c r="U716" t="str">
        <f>IF(IFERROR(SEARCH("-",A716,1),0)&gt;0,IFERROR(VLOOKUP(B716,'CG-&gt; CE'!K:K,1,FALSE),"Attention voir onglet CG-&gt;CE"),"")</f>
        <v>564-51</v>
      </c>
      <c r="V716" t="str">
        <f>IF(LEFT(U716,1)="A",'Messages d''erreur'!B$4,"")</f>
        <v/>
      </c>
      <c r="W716">
        <f>IF(IFERROR(VALUE(F716),0)&gt;0,IF(IFERROR(SEARCH("-",A716,1),0)&gt;0,IFERROR(VLOOKUP(F716,'Liste CG'!A:A,1,FALSE),"Attention erreur pas de CG")),"")</f>
        <v>28805</v>
      </c>
      <c r="X716" t="str">
        <f>IF(LEFT(W716,1)="A",'Messages d''erreur'!B$5,"")</f>
        <v/>
      </c>
      <c r="Y716">
        <f>VLOOKUP(A716,'CEcpas-&gt;NvCode'!A:C,3,FALSE)</f>
        <v>0</v>
      </c>
      <c r="Z716" t="str">
        <f>IF(IFERROR(SEARCH("-",A716,1),0) &gt; 0, IFERROR(VLOOKUP(A716,'mapping Commune'!A:I,9,FALSE),"ATTENTION mapping Inexistant"),"")</f>
        <v>ATTENTION mapping Inexistant</v>
      </c>
      <c r="AA716" s="10" t="str">
        <f>IF(LEFT(Z716,2)="At",'Messages d''erreur'!B$6,"")</f>
        <v xml:space="preserve">Attention CE pas dans Mapping </v>
      </c>
    </row>
    <row r="717" spans="1:27" ht="21" customHeight="1" x14ac:dyDescent="0.35">
      <c r="A717" s="133"/>
      <c r="B717" s="301" t="str">
        <f t="shared" si="13"/>
        <v/>
      </c>
      <c r="D717" s="109" t="s">
        <v>5089</v>
      </c>
      <c r="G717" s="276"/>
      <c r="H717" s="34" t="str">
        <f>IF(IFERROR(SEARCH("-",A717,1),0) &gt; 0, IFERROR(VLOOKUP(F717,'Liste CG'!A:A,1,FALSE),"ATTENTION CG Inexistant"),"")</f>
        <v/>
      </c>
      <c r="U717" t="str">
        <f>IF(IFERROR(SEARCH("-",A717,1),0)&gt;0,IFERROR(VLOOKUP(B717,'CG-&gt; CE'!K:K,1,FALSE),"Attention voir onglet CG-&gt;CE"),"")</f>
        <v/>
      </c>
      <c r="V717" t="str">
        <f>IF(LEFT(U717,1)="A",'Messages d''erreur'!B$4,"")</f>
        <v/>
      </c>
      <c r="W717" t="str">
        <f>IF(IFERROR(VALUE(F717),0)&gt;0,IF(IFERROR(SEARCH("-",A717,1),0)&gt;0,IFERROR(VLOOKUP(F717,'Liste CG'!A:A,1,FALSE),"Attention erreur pas de CG")),"")</f>
        <v/>
      </c>
      <c r="X717" t="str">
        <f>IF(LEFT(W717,1)="A",'Messages d''erreur'!B$5,"")</f>
        <v/>
      </c>
      <c r="Y717" t="e">
        <f>VLOOKUP(A717,'CEcpas-&gt;NvCode'!A:C,3,FALSE)</f>
        <v>#N/A</v>
      </c>
      <c r="Z717" t="str">
        <f>IF(IFERROR(SEARCH("-",A717,1),0) &gt; 0, IFERROR(VLOOKUP(A717,'mapping Commune'!A:I,9,FALSE),"ATTENTION mapping Inexistant"),"")</f>
        <v/>
      </c>
      <c r="AA717" s="10" t="str">
        <f>IF(LEFT(Z717,2)="At",'Messages d''erreur'!B$6,"")</f>
        <v/>
      </c>
    </row>
    <row r="718" spans="1:27" ht="21" customHeight="1" x14ac:dyDescent="0.35">
      <c r="A718" s="137">
        <v>58</v>
      </c>
      <c r="B718" s="301" t="str">
        <f t="shared" si="13"/>
        <v>5858</v>
      </c>
      <c r="C718" s="25" t="s">
        <v>744</v>
      </c>
      <c r="D718" s="109" t="s">
        <v>5089</v>
      </c>
      <c r="G718" s="276"/>
      <c r="H718" s="34" t="str">
        <f>IF(IFERROR(SEARCH("-",A718,1),0) &gt; 0, IFERROR(VLOOKUP(F718,'Liste CG'!A:A,1,FALSE),"ATTENTION CG Inexistant"),"")</f>
        <v/>
      </c>
      <c r="U718" t="str">
        <f>IF(IFERROR(SEARCH("-",A718,1),0)&gt;0,IFERROR(VLOOKUP(B718,'CG-&gt; CE'!K:K,1,FALSE),"Attention voir onglet CG-&gt;CE"),"")</f>
        <v/>
      </c>
      <c r="V718" t="str">
        <f>IF(LEFT(U718,1)="A",'Messages d''erreur'!B$4,"")</f>
        <v/>
      </c>
      <c r="W718" t="str">
        <f>IF(IFERROR(VALUE(F718),0)&gt;0,IF(IFERROR(SEARCH("-",A718,1),0)&gt;0,IFERROR(VLOOKUP(F718,'Liste CG'!A:A,1,FALSE),"Attention erreur pas de CG")),"")</f>
        <v/>
      </c>
      <c r="X718" t="str">
        <f>IF(LEFT(W718,1)="A",'Messages d''erreur'!B$5,"")</f>
        <v/>
      </c>
      <c r="Y718" t="e">
        <f>VLOOKUP(A718,'CEcpas-&gt;NvCode'!A:C,3,FALSE)</f>
        <v>#N/A</v>
      </c>
      <c r="Z718" t="str">
        <f>IF(IFERROR(SEARCH("-",A718,1),0) &gt; 0, IFERROR(VLOOKUP(A718,'mapping Commune'!A:I,9,FALSE),"ATTENTION mapping Inexistant"),"")</f>
        <v/>
      </c>
      <c r="AA718" s="10" t="str">
        <f>IF(LEFT(Z718,2)="At",'Messages d''erreur'!B$6,"")</f>
        <v/>
      </c>
    </row>
    <row r="719" spans="1:27" ht="21" customHeight="1" x14ac:dyDescent="0.35">
      <c r="A719" s="138"/>
      <c r="B719" s="301" t="str">
        <f t="shared" si="13"/>
        <v/>
      </c>
      <c r="C719" s="25"/>
      <c r="D719" s="109" t="s">
        <v>5089</v>
      </c>
      <c r="G719" s="276"/>
      <c r="H719" s="34" t="str">
        <f>IF(IFERROR(SEARCH("-",A719,1),0) &gt; 0, IFERROR(VLOOKUP(F719,'Liste CG'!A:A,1,FALSE),"ATTENTION CG Inexistant"),"")</f>
        <v/>
      </c>
      <c r="U719" t="str">
        <f>IF(IFERROR(SEARCH("-",A719,1),0)&gt;0,IFERROR(VLOOKUP(B719,'CG-&gt; CE'!K:K,1,FALSE),"Attention voir onglet CG-&gt;CE"),"")</f>
        <v/>
      </c>
      <c r="V719" t="str">
        <f>IF(LEFT(U719,1)="A",'Messages d''erreur'!B$4,"")</f>
        <v/>
      </c>
      <c r="W719" t="str">
        <f>IF(IFERROR(VALUE(F719),0)&gt;0,IF(IFERROR(SEARCH("-",A719,1),0)&gt;0,IFERROR(VLOOKUP(F719,'Liste CG'!A:A,1,FALSE),"Attention erreur pas de CG")),"")</f>
        <v/>
      </c>
      <c r="X719" t="str">
        <f>IF(LEFT(W719,1)="A",'Messages d''erreur'!B$5,"")</f>
        <v/>
      </c>
      <c r="Y719" t="e">
        <f>VLOOKUP(A719,'CEcpas-&gt;NvCode'!A:C,3,FALSE)</f>
        <v>#N/A</v>
      </c>
      <c r="Z719" t="str">
        <f>IF(IFERROR(SEARCH("-",A719,1),0) &gt; 0, IFERROR(VLOOKUP(A719,'mapping Commune'!A:I,9,FALSE),"ATTENTION mapping Inexistant"),"")</f>
        <v/>
      </c>
      <c r="AA719" s="10" t="str">
        <f>IF(LEFT(Z719,2)="At",'Messages d''erreur'!B$6,"")</f>
        <v/>
      </c>
    </row>
    <row r="720" spans="1:27" ht="21" customHeight="1" x14ac:dyDescent="0.35">
      <c r="A720" s="31" t="s">
        <v>52</v>
      </c>
      <c r="B720" s="301" t="str">
        <f t="shared" si="13"/>
        <v>Codode</v>
      </c>
      <c r="C720" s="27" t="s">
        <v>53</v>
      </c>
      <c r="D720" s="32" t="s">
        <v>54</v>
      </c>
      <c r="E720" s="32" t="s">
        <v>55</v>
      </c>
      <c r="F720" s="280" t="s">
        <v>56</v>
      </c>
      <c r="G720" s="278" t="s">
        <v>57</v>
      </c>
      <c r="H720" s="34" t="str">
        <f>IF(IFERROR(SEARCH("-",A720,1),0) &gt; 0, IFERROR(VLOOKUP(F720,'Liste CG'!A:A,1,FALSE),"ATTENTION CG Inexistant"),"")</f>
        <v/>
      </c>
      <c r="U720" t="str">
        <f>IF(IFERROR(SEARCH("-",A720,1),0)&gt;0,IFERROR(VLOOKUP(B720,'CG-&gt; CE'!K:K,1,FALSE),"Attention voir onglet CG-&gt;CE"),"")</f>
        <v/>
      </c>
      <c r="V720" t="str">
        <f>IF(LEFT(U720,1)="A",'Messages d''erreur'!B$4,"")</f>
        <v/>
      </c>
      <c r="W720" t="str">
        <f>IF(IFERROR(VALUE(F720),0)&gt;0,IF(IFERROR(SEARCH("-",A720,1),0)&gt;0,IFERROR(VLOOKUP(F720,'Liste CG'!A:A,1,FALSE),"Attention erreur pas de CG")),"")</f>
        <v/>
      </c>
      <c r="X720" t="str">
        <f>IF(LEFT(W720,1)="A",'Messages d''erreur'!B$5,"")</f>
        <v/>
      </c>
      <c r="Y720" t="e">
        <f>VLOOKUP(A720,'CEcpas-&gt;NvCode'!A:C,3,FALSE)</f>
        <v>#N/A</v>
      </c>
      <c r="Z720" t="str">
        <f>IF(IFERROR(SEARCH("-",A720,1),0) &gt; 0, IFERROR(VLOOKUP(A720,'mapping Commune'!A:I,9,FALSE),"ATTENTION mapping Inexistant"),"")</f>
        <v/>
      </c>
      <c r="AA720" s="10" t="str">
        <f>IF(LEFT(Z720,2)="At",'Messages d''erreur'!B$6,"")</f>
        <v/>
      </c>
    </row>
    <row r="721" spans="1:27" ht="21" customHeight="1" x14ac:dyDescent="0.35">
      <c r="A721" s="145" t="s">
        <v>745</v>
      </c>
      <c r="B721" s="301" t="str">
        <f t="shared" si="13"/>
        <v>580-51</v>
      </c>
      <c r="C721" s="23" t="s">
        <v>746</v>
      </c>
      <c r="D721" s="129" t="s">
        <v>59</v>
      </c>
      <c r="E721" s="129" t="s">
        <v>62</v>
      </c>
      <c r="F721" s="412">
        <v>77251</v>
      </c>
      <c r="G721" s="293">
        <v>80</v>
      </c>
      <c r="H721" s="34">
        <f>IF(IFERROR(SEARCH("-",A721,1),0) &gt; 0, IFERROR(VLOOKUP(F721,'Liste CG'!A:A,1,FALSE),"ATTENTION CG Inexistant"),"")</f>
        <v>77251</v>
      </c>
      <c r="I721" s="100" t="s">
        <v>349</v>
      </c>
      <c r="J721" s="109" t="s">
        <v>719</v>
      </c>
      <c r="U721" t="str">
        <f>IF(IFERROR(SEARCH("-",A721,1),0)&gt;0,IFERROR(VLOOKUP(B721,'CG-&gt; CE'!K:K,1,FALSE),"Attention voir onglet CG-&gt;CE"),"")</f>
        <v>580-51</v>
      </c>
      <c r="V721" t="str">
        <f>IF(LEFT(U721,1)="A",'Messages d''erreur'!B$4,"")</f>
        <v/>
      </c>
      <c r="W721">
        <f>IF(IFERROR(VALUE(F721),0)&gt;0,IF(IFERROR(SEARCH("-",A721,1),0)&gt;0,IFERROR(VLOOKUP(F721,'Liste CG'!A:A,1,FALSE),"Attention erreur pas de CG")),"")</f>
        <v>77251</v>
      </c>
      <c r="X721" t="str">
        <f>IF(LEFT(W721,1)="A",'Messages d''erreur'!B$5,"")</f>
        <v/>
      </c>
      <c r="Y721" t="e">
        <f>VLOOKUP(A721,'CEcpas-&gt;NvCode'!A:C,3,FALSE)</f>
        <v>#N/A</v>
      </c>
      <c r="Z721" t="str">
        <f>IF(IFERROR(SEARCH("-",A721,1),0) &gt; 0, IFERROR(VLOOKUP(A721,'mapping Commune'!A:I,9,FALSE),"ATTENTION mapping Inexistant"),"")</f>
        <v>ATTENTION mapping Inexistant</v>
      </c>
      <c r="AA721" s="10" t="str">
        <f>IF(LEFT(Z721,2)="At",'Messages d''erreur'!B$6,"")</f>
        <v xml:space="preserve">Attention CE pas dans Mapping </v>
      </c>
    </row>
    <row r="722" spans="1:27" ht="21" customHeight="1" x14ac:dyDescent="0.35">
      <c r="A722" s="136" t="s">
        <v>747</v>
      </c>
      <c r="B722" s="301" t="str">
        <f t="shared" si="13"/>
        <v>580-52</v>
      </c>
      <c r="C722" s="24" t="s">
        <v>748</v>
      </c>
      <c r="D722" s="110" t="s">
        <v>59</v>
      </c>
      <c r="E722" s="110" t="s">
        <v>62</v>
      </c>
      <c r="F722" s="309">
        <v>15211</v>
      </c>
      <c r="G722" s="279">
        <v>80</v>
      </c>
      <c r="H722" s="34">
        <f>IF(IFERROR(SEARCH("-",A722,1),0) &gt; 0, IFERROR(VLOOKUP(F722,'Liste CG'!A:A,1,FALSE),"ATTENTION CG Inexistant"),"")</f>
        <v>15211</v>
      </c>
      <c r="U722" t="str">
        <f>IF(IFERROR(SEARCH("-",A722,1),0)&gt;0,IFERROR(VLOOKUP(B722,'CG-&gt; CE'!K:K,1,FALSE),"Attention voir onglet CG-&gt;CE"),"")</f>
        <v>580-52</v>
      </c>
      <c r="V722" t="str">
        <f>IF(LEFT(U722,1)="A",'Messages d''erreur'!B$4,"")</f>
        <v/>
      </c>
      <c r="W722">
        <f>IF(IFERROR(VALUE(F722),0)&gt;0,IF(IFERROR(SEARCH("-",A722,1),0)&gt;0,IFERROR(VLOOKUP(F722,'Liste CG'!A:A,1,FALSE),"Attention erreur pas de CG")),"")</f>
        <v>15211</v>
      </c>
      <c r="X722" t="str">
        <f>IF(LEFT(W722,1)="A",'Messages d''erreur'!B$5,"")</f>
        <v/>
      </c>
      <c r="Y722">
        <f>VLOOKUP(A722,'CEcpas-&gt;NvCode'!A:C,3,FALSE)</f>
        <v>0</v>
      </c>
      <c r="Z722" t="str">
        <f>IF(IFERROR(SEARCH("-",A722,1),0) &gt; 0, IFERROR(VLOOKUP(A722,'mapping Commune'!A:I,9,FALSE),"ATTENTION mapping Inexistant"),"")</f>
        <v>ATTENTION mapping Inexistant</v>
      </c>
      <c r="AA722" s="10" t="str">
        <f>IF(LEFT(Z722,2)="At",'Messages d''erreur'!B$6,"")</f>
        <v xml:space="preserve">Attention CE pas dans Mapping </v>
      </c>
    </row>
    <row r="723" spans="1:27" ht="21" customHeight="1" x14ac:dyDescent="0.35">
      <c r="A723" s="133"/>
      <c r="B723" s="301" t="str">
        <f t="shared" si="13"/>
        <v/>
      </c>
      <c r="D723" s="109" t="s">
        <v>5089</v>
      </c>
      <c r="G723" s="276"/>
      <c r="H723" s="34" t="str">
        <f>IF(IFERROR(SEARCH("-",A723,1),0) &gt; 0, IFERROR(VLOOKUP(F723,'Liste CG'!A:A,1,FALSE),"ATTENTION CG Inexistant"),"")</f>
        <v/>
      </c>
      <c r="U723" t="str">
        <f>IF(IFERROR(SEARCH("-",A723,1),0)&gt;0,IFERROR(VLOOKUP(B723,'CG-&gt; CE'!K:K,1,FALSE),"Attention voir onglet CG-&gt;CE"),"")</f>
        <v/>
      </c>
      <c r="V723" t="str">
        <f>IF(LEFT(U723,1)="A",'Messages d''erreur'!B$4,"")</f>
        <v/>
      </c>
      <c r="W723" t="str">
        <f>IF(IFERROR(VALUE(F723),0)&gt;0,IF(IFERROR(SEARCH("-",A723,1),0)&gt;0,IFERROR(VLOOKUP(F723,'Liste CG'!A:A,1,FALSE),"Attention erreur pas de CG")),"")</f>
        <v/>
      </c>
      <c r="X723" t="str">
        <f>IF(LEFT(W723,1)="A",'Messages d''erreur'!B$5,"")</f>
        <v/>
      </c>
      <c r="Y723" t="e">
        <f>VLOOKUP(A723,'CEcpas-&gt;NvCode'!A:C,3,FALSE)</f>
        <v>#N/A</v>
      </c>
      <c r="Z723" t="str">
        <f>IF(IFERROR(SEARCH("-",A723,1),0) &gt; 0, IFERROR(VLOOKUP(A723,'mapping Commune'!A:I,9,FALSE),"ATTENTION mapping Inexistant"),"")</f>
        <v/>
      </c>
      <c r="AA723" s="10" t="str">
        <f>IF(LEFT(Z723,2)="At",'Messages d''erreur'!B$6,"")</f>
        <v/>
      </c>
    </row>
    <row r="724" spans="1:27" ht="21" customHeight="1" x14ac:dyDescent="0.35">
      <c r="A724" s="134">
        <v>6</v>
      </c>
      <c r="B724" s="301" t="str">
        <f t="shared" si="13"/>
        <v>66</v>
      </c>
      <c r="C724" s="111" t="s">
        <v>749</v>
      </c>
      <c r="D724" s="109" t="s">
        <v>5089</v>
      </c>
      <c r="G724" s="276"/>
      <c r="H724" s="34" t="str">
        <f>IF(IFERROR(SEARCH("-",A724,1),0) &gt; 0, IFERROR(VLOOKUP(F724,'Liste CG'!A:A,1,FALSE),"ATTENTION CG Inexistant"),"")</f>
        <v/>
      </c>
      <c r="U724" t="str">
        <f>IF(IFERROR(SEARCH("-",A724,1),0)&gt;0,IFERROR(VLOOKUP(B724,'CG-&gt; CE'!K:K,1,FALSE),"Attention voir onglet CG-&gt;CE"),"")</f>
        <v/>
      </c>
      <c r="V724" t="str">
        <f>IF(LEFT(U724,1)="A",'Messages d''erreur'!B$4,"")</f>
        <v/>
      </c>
      <c r="W724" t="str">
        <f>IF(IFERROR(VALUE(F724),0)&gt;0,IF(IFERROR(SEARCH("-",A724,1),0)&gt;0,IFERROR(VLOOKUP(F724,'Liste CG'!A:A,1,FALSE),"Attention erreur pas de CG")),"")</f>
        <v/>
      </c>
      <c r="X724" t="str">
        <f>IF(LEFT(W724,1)="A",'Messages d''erreur'!B$5,"")</f>
        <v/>
      </c>
      <c r="Y724" t="e">
        <f>VLOOKUP(A724,'CEcpas-&gt;NvCode'!A:C,3,FALSE)</f>
        <v>#N/A</v>
      </c>
      <c r="Z724" t="str">
        <f>IF(IFERROR(SEARCH("-",A724,1),0) &gt; 0, IFERROR(VLOOKUP(A724,'mapping Commune'!A:I,9,FALSE),"ATTENTION mapping Inexistant"),"")</f>
        <v/>
      </c>
      <c r="AA724" s="10" t="str">
        <f>IF(LEFT(Z724,2)="At",'Messages d''erreur'!B$6,"")</f>
        <v/>
      </c>
    </row>
    <row r="725" spans="1:27" ht="21" customHeight="1" x14ac:dyDescent="0.35">
      <c r="A725" s="133"/>
      <c r="B725" s="301" t="str">
        <f t="shared" si="13"/>
        <v/>
      </c>
      <c r="D725" s="109" t="s">
        <v>5089</v>
      </c>
      <c r="G725" s="276"/>
      <c r="H725" s="34" t="str">
        <f>IF(IFERROR(SEARCH("-",A725,1),0) &gt; 0, IFERROR(VLOOKUP(F725,'Liste CG'!A:A,1,FALSE),"ATTENTION CG Inexistant"),"")</f>
        <v/>
      </c>
      <c r="U725" t="str">
        <f>IF(IFERROR(SEARCH("-",A725,1),0)&gt;0,IFERROR(VLOOKUP(B725,'CG-&gt; CE'!K:K,1,FALSE),"Attention voir onglet CG-&gt;CE"),"")</f>
        <v/>
      </c>
      <c r="V725" t="str">
        <f>IF(LEFT(U725,1)="A",'Messages d''erreur'!B$4,"")</f>
        <v/>
      </c>
      <c r="W725" t="str">
        <f>IF(IFERROR(VALUE(F725),0)&gt;0,IF(IFERROR(SEARCH("-",A725,1),0)&gt;0,IFERROR(VLOOKUP(F725,'Liste CG'!A:A,1,FALSE),"Attention erreur pas de CG")),"")</f>
        <v/>
      </c>
      <c r="X725" t="str">
        <f>IF(LEFT(W725,1)="A",'Messages d''erreur'!B$5,"")</f>
        <v/>
      </c>
      <c r="Y725" t="e">
        <f>VLOOKUP(A725,'CEcpas-&gt;NvCode'!A:C,3,FALSE)</f>
        <v>#N/A</v>
      </c>
      <c r="Z725" t="str">
        <f>IF(IFERROR(SEARCH("-",A725,1),0) &gt; 0, IFERROR(VLOOKUP(A725,'mapping Commune'!A:I,9,FALSE),"ATTENTION mapping Inexistant"),"")</f>
        <v/>
      </c>
      <c r="AA725" s="10" t="str">
        <f>IF(LEFT(Z725,2)="At",'Messages d''erreur'!B$6,"")</f>
        <v/>
      </c>
    </row>
    <row r="726" spans="1:27" ht="21" customHeight="1" x14ac:dyDescent="0.35">
      <c r="A726" s="137">
        <v>60</v>
      </c>
      <c r="B726" s="301" t="str">
        <f t="shared" si="13"/>
        <v>6060</v>
      </c>
      <c r="C726" s="25" t="s">
        <v>750</v>
      </c>
      <c r="D726" s="109" t="s">
        <v>5089</v>
      </c>
      <c r="G726" s="276"/>
      <c r="H726" s="34" t="str">
        <f>IF(IFERROR(SEARCH("-",A726,1),0) &gt; 0, IFERROR(VLOOKUP(F726,'Liste CG'!A:A,1,FALSE),"ATTENTION CG Inexistant"),"")</f>
        <v/>
      </c>
      <c r="U726" t="str">
        <f>IF(IFERROR(SEARCH("-",A726,1),0)&gt;0,IFERROR(VLOOKUP(B726,'CG-&gt; CE'!K:K,1,FALSE),"Attention voir onglet CG-&gt;CE"),"")</f>
        <v/>
      </c>
      <c r="V726" t="str">
        <f>IF(LEFT(U726,1)="A",'Messages d''erreur'!B$4,"")</f>
        <v/>
      </c>
      <c r="W726" t="str">
        <f>IF(IFERROR(VALUE(F726),0)&gt;0,IF(IFERROR(SEARCH("-",A726,1),0)&gt;0,IFERROR(VLOOKUP(F726,'Liste CG'!A:A,1,FALSE),"Attention erreur pas de CG")),"")</f>
        <v/>
      </c>
      <c r="X726" t="str">
        <f>IF(LEFT(W726,1)="A",'Messages d''erreur'!B$5,"")</f>
        <v/>
      </c>
      <c r="Y726" t="e">
        <f>VLOOKUP(A726,'CEcpas-&gt;NvCode'!A:C,3,FALSE)</f>
        <v>#N/A</v>
      </c>
      <c r="Z726" t="str">
        <f>IF(IFERROR(SEARCH("-",A726,1),0) &gt; 0, IFERROR(VLOOKUP(A726,'mapping Commune'!A:I,9,FALSE),"ATTENTION mapping Inexistant"),"")</f>
        <v/>
      </c>
      <c r="AA726" s="10" t="str">
        <f>IF(LEFT(Z726,2)="At",'Messages d''erreur'!B$6,"")</f>
        <v/>
      </c>
    </row>
    <row r="727" spans="1:27" ht="21" customHeight="1" x14ac:dyDescent="0.35">
      <c r="A727" s="138"/>
      <c r="B727" s="301" t="str">
        <f t="shared" si="13"/>
        <v/>
      </c>
      <c r="C727" s="25"/>
      <c r="D727" s="109" t="s">
        <v>5089</v>
      </c>
      <c r="G727" s="276"/>
      <c r="H727" s="34" t="str">
        <f>IF(IFERROR(SEARCH("-",A727,1),0) &gt; 0, IFERROR(VLOOKUP(F727,'Liste CG'!A:A,1,FALSE),"ATTENTION CG Inexistant"),"")</f>
        <v/>
      </c>
      <c r="U727" t="str">
        <f>IF(IFERROR(SEARCH("-",A727,1),0)&gt;0,IFERROR(VLOOKUP(B727,'CG-&gt; CE'!K:K,1,FALSE),"Attention voir onglet CG-&gt;CE"),"")</f>
        <v/>
      </c>
      <c r="V727" t="str">
        <f>IF(LEFT(U727,1)="A",'Messages d''erreur'!B$4,"")</f>
        <v/>
      </c>
      <c r="W727" t="str">
        <f>IF(IFERROR(VALUE(F727),0)&gt;0,IF(IFERROR(SEARCH("-",A727,1),0)&gt;0,IFERROR(VLOOKUP(F727,'Liste CG'!A:A,1,FALSE),"Attention erreur pas de CG")),"")</f>
        <v/>
      </c>
      <c r="X727" t="str">
        <f>IF(LEFT(W727,1)="A",'Messages d''erreur'!B$5,"")</f>
        <v/>
      </c>
      <c r="Y727" t="e">
        <f>VLOOKUP(A727,'CEcpas-&gt;NvCode'!A:C,3,FALSE)</f>
        <v>#N/A</v>
      </c>
      <c r="Z727" t="str">
        <f>IF(IFERROR(SEARCH("-",A727,1),0) &gt; 0, IFERROR(VLOOKUP(A727,'mapping Commune'!A:I,9,FALSE),"ATTENTION mapping Inexistant"),"")</f>
        <v/>
      </c>
      <c r="AA727" s="10" t="str">
        <f>IF(LEFT(Z727,2)="At",'Messages d''erreur'!B$6,"")</f>
        <v/>
      </c>
    </row>
    <row r="728" spans="1:27" ht="21" customHeight="1" x14ac:dyDescent="0.35">
      <c r="A728" s="31" t="s">
        <v>52</v>
      </c>
      <c r="B728" s="301" t="str">
        <f t="shared" si="13"/>
        <v>Codode</v>
      </c>
      <c r="C728" s="27" t="s">
        <v>53</v>
      </c>
      <c r="D728" s="32" t="s">
        <v>54</v>
      </c>
      <c r="E728" s="32" t="s">
        <v>55</v>
      </c>
      <c r="F728" s="280" t="s">
        <v>56</v>
      </c>
      <c r="G728" s="278" t="s">
        <v>57</v>
      </c>
      <c r="H728" s="34" t="str">
        <f>IF(IFERROR(SEARCH("-",A728,1),0) &gt; 0, IFERROR(VLOOKUP(F728,'Liste CG'!A:A,1,FALSE),"ATTENTION CG Inexistant"),"")</f>
        <v/>
      </c>
      <c r="U728" t="str">
        <f>IF(IFERROR(SEARCH("-",A728,1),0)&gt;0,IFERROR(VLOOKUP(B728,'CG-&gt; CE'!K:K,1,FALSE),"Attention voir onglet CG-&gt;CE"),"")</f>
        <v/>
      </c>
      <c r="V728" t="str">
        <f>IF(LEFT(U728,1)="A",'Messages d''erreur'!B$4,"")</f>
        <v/>
      </c>
      <c r="W728" t="str">
        <f>IF(IFERROR(VALUE(F728),0)&gt;0,IF(IFERROR(SEARCH("-",A728,1),0)&gt;0,IFERROR(VLOOKUP(F728,'Liste CG'!A:A,1,FALSE),"Attention erreur pas de CG")),"")</f>
        <v/>
      </c>
      <c r="X728" t="str">
        <f>IF(LEFT(W728,1)="A",'Messages d''erreur'!B$5,"")</f>
        <v/>
      </c>
      <c r="Y728" t="e">
        <f>VLOOKUP(A728,'CEcpas-&gt;NvCode'!A:C,3,FALSE)</f>
        <v>#N/A</v>
      </c>
      <c r="Z728" t="str">
        <f>IF(IFERROR(SEARCH("-",A728,1),0) &gt; 0, IFERROR(VLOOKUP(A728,'mapping Commune'!A:I,9,FALSE),"ATTENTION mapping Inexistant"),"")</f>
        <v/>
      </c>
      <c r="AA728" s="10" t="str">
        <f>IF(LEFT(Z728,2)="At",'Messages d''erreur'!B$6,"")</f>
        <v/>
      </c>
    </row>
    <row r="729" spans="1:27" ht="21" customHeight="1" x14ac:dyDescent="0.35">
      <c r="A729" s="136" t="s">
        <v>751</v>
      </c>
      <c r="B729" s="301" t="str">
        <f t="shared" si="13"/>
        <v>606-51</v>
      </c>
      <c r="C729" s="24" t="s">
        <v>752</v>
      </c>
      <c r="D729" s="110" t="s">
        <v>59</v>
      </c>
      <c r="E729" s="110" t="s">
        <v>62</v>
      </c>
      <c r="F729" s="309">
        <v>77202</v>
      </c>
      <c r="G729" s="279">
        <v>80</v>
      </c>
      <c r="H729" s="34">
        <f>IF(IFERROR(SEARCH("-",A729,1),0) &gt; 0, IFERROR(VLOOKUP(F729,'Liste CG'!A:A,1,FALSE),"ATTENTION CG Inexistant"),"")</f>
        <v>77202</v>
      </c>
      <c r="U729" t="str">
        <f>IF(IFERROR(SEARCH("-",A729,1),0)&gt;0,IFERROR(VLOOKUP(B729,'CG-&gt; CE'!K:K,1,FALSE),"Attention voir onglet CG-&gt;CE"),"")</f>
        <v>606-51</v>
      </c>
      <c r="V729" t="str">
        <f>IF(LEFT(U729,1)="A",'Messages d''erreur'!B$4,"")</f>
        <v/>
      </c>
      <c r="W729">
        <f>IF(IFERROR(VALUE(F729),0)&gt;0,IF(IFERROR(SEARCH("-",A729,1),0)&gt;0,IFERROR(VLOOKUP(F729,'Liste CG'!A:A,1,FALSE),"Attention erreur pas de CG")),"")</f>
        <v>77202</v>
      </c>
      <c r="X729" t="str">
        <f>IF(LEFT(W729,1)="A",'Messages d''erreur'!B$5,"")</f>
        <v/>
      </c>
      <c r="Y729">
        <f>VLOOKUP(A729,'CEcpas-&gt;NvCode'!A:C,3,FALSE)</f>
        <v>0</v>
      </c>
      <c r="Z729" t="str">
        <f>IF(IFERROR(SEARCH("-",A729,1),0) &gt; 0, IFERROR(VLOOKUP(A729,'mapping Commune'!A:I,9,FALSE),"ATTENTION mapping Inexistant"),"")</f>
        <v>ATTENTION mapping Inexistant</v>
      </c>
      <c r="AA729" s="10" t="str">
        <f>IF(LEFT(Z729,2)="At",'Messages d''erreur'!B$6,"")</f>
        <v xml:space="preserve">Attention CE pas dans Mapping </v>
      </c>
    </row>
    <row r="730" spans="1:27" ht="21" customHeight="1" x14ac:dyDescent="0.35">
      <c r="A730" s="133"/>
      <c r="B730" s="301" t="str">
        <f t="shared" si="13"/>
        <v/>
      </c>
      <c r="D730" s="109" t="s">
        <v>5089</v>
      </c>
      <c r="G730" s="276"/>
      <c r="H730" s="34" t="str">
        <f>IF(IFERROR(SEARCH("-",A730,1),0) &gt; 0, IFERROR(VLOOKUP(F730,'Liste CG'!A:A,1,FALSE),"ATTENTION CG Inexistant"),"")</f>
        <v/>
      </c>
      <c r="U730" t="str">
        <f>IF(IFERROR(SEARCH("-",A730,1),0)&gt;0,IFERROR(VLOOKUP(B730,'CG-&gt; CE'!K:K,1,FALSE),"Attention voir onglet CG-&gt;CE"),"")</f>
        <v/>
      </c>
      <c r="V730" t="str">
        <f>IF(LEFT(U730,1)="A",'Messages d''erreur'!B$4,"")</f>
        <v/>
      </c>
      <c r="W730" t="str">
        <f>IF(IFERROR(VALUE(F730),0)&gt;0,IF(IFERROR(SEARCH("-",A730,1),0)&gt;0,IFERROR(VLOOKUP(F730,'Liste CG'!A:A,1,FALSE),"Attention erreur pas de CG")),"")</f>
        <v/>
      </c>
      <c r="X730" t="str">
        <f>IF(LEFT(W730,1)="A",'Messages d''erreur'!B$5,"")</f>
        <v/>
      </c>
      <c r="Y730" t="e">
        <f>VLOOKUP(A730,'CEcpas-&gt;NvCode'!A:C,3,FALSE)</f>
        <v>#N/A</v>
      </c>
      <c r="Z730" t="str">
        <f>IF(IFERROR(SEARCH("-",A730,1),0) &gt; 0, IFERROR(VLOOKUP(A730,'mapping Commune'!A:I,9,FALSE),"ATTENTION mapping Inexistant"),"")</f>
        <v/>
      </c>
      <c r="AA730" s="10" t="str">
        <f>IF(LEFT(Z730,2)="At",'Messages d''erreur'!B$6,"")</f>
        <v/>
      </c>
    </row>
    <row r="731" spans="1:27" ht="21" customHeight="1" x14ac:dyDescent="0.35">
      <c r="A731" s="137">
        <v>61</v>
      </c>
      <c r="B731" s="301" t="str">
        <f t="shared" si="13"/>
        <v>6161</v>
      </c>
      <c r="C731" s="25" t="s">
        <v>753</v>
      </c>
      <c r="D731" s="109" t="s">
        <v>5089</v>
      </c>
      <c r="G731" s="276"/>
      <c r="H731" s="34" t="str">
        <f>IF(IFERROR(SEARCH("-",A731,1),0) &gt; 0, IFERROR(VLOOKUP(F731,'Liste CG'!A:A,1,FALSE),"ATTENTION CG Inexistant"),"")</f>
        <v/>
      </c>
      <c r="U731" t="str">
        <f>IF(IFERROR(SEARCH("-",A731,1),0)&gt;0,IFERROR(VLOOKUP(B731,'CG-&gt; CE'!K:K,1,FALSE),"Attention voir onglet CG-&gt;CE"),"")</f>
        <v/>
      </c>
      <c r="V731" t="str">
        <f>IF(LEFT(U731,1)="A",'Messages d''erreur'!B$4,"")</f>
        <v/>
      </c>
      <c r="W731" t="str">
        <f>IF(IFERROR(VALUE(F731),0)&gt;0,IF(IFERROR(SEARCH("-",A731,1),0)&gt;0,IFERROR(VLOOKUP(F731,'Liste CG'!A:A,1,FALSE),"Attention erreur pas de CG")),"")</f>
        <v/>
      </c>
      <c r="X731" t="str">
        <f>IF(LEFT(W731,1)="A",'Messages d''erreur'!B$5,"")</f>
        <v/>
      </c>
      <c r="Y731" t="e">
        <f>VLOOKUP(A731,'CEcpas-&gt;NvCode'!A:C,3,FALSE)</f>
        <v>#N/A</v>
      </c>
      <c r="Z731" t="str">
        <f>IF(IFERROR(SEARCH("-",A731,1),0) &gt; 0, IFERROR(VLOOKUP(A731,'mapping Commune'!A:I,9,FALSE),"ATTENTION mapping Inexistant"),"")</f>
        <v/>
      </c>
      <c r="AA731" s="10" t="str">
        <f>IF(LEFT(Z731,2)="At",'Messages d''erreur'!B$6,"")</f>
        <v/>
      </c>
    </row>
    <row r="732" spans="1:27" ht="21" customHeight="1" x14ac:dyDescent="0.35">
      <c r="A732" s="138"/>
      <c r="B732" s="301" t="str">
        <f t="shared" si="13"/>
        <v/>
      </c>
      <c r="C732" s="25"/>
      <c r="D732" s="109" t="s">
        <v>5089</v>
      </c>
      <c r="G732" s="276"/>
      <c r="H732" s="34" t="str">
        <f>IF(IFERROR(SEARCH("-",A732,1),0) &gt; 0, IFERROR(VLOOKUP(F732,'Liste CG'!A:A,1,FALSE),"ATTENTION CG Inexistant"),"")</f>
        <v/>
      </c>
      <c r="U732" t="str">
        <f>IF(IFERROR(SEARCH("-",A732,1),0)&gt;0,IFERROR(VLOOKUP(B732,'CG-&gt; CE'!K:K,1,FALSE),"Attention voir onglet CG-&gt;CE"),"")</f>
        <v/>
      </c>
      <c r="V732" t="str">
        <f>IF(LEFT(U732,1)="A",'Messages d''erreur'!B$4,"")</f>
        <v/>
      </c>
      <c r="W732" t="str">
        <f>IF(IFERROR(VALUE(F732),0)&gt;0,IF(IFERROR(SEARCH("-",A732,1),0)&gt;0,IFERROR(VLOOKUP(F732,'Liste CG'!A:A,1,FALSE),"Attention erreur pas de CG")),"")</f>
        <v/>
      </c>
      <c r="X732" t="str">
        <f>IF(LEFT(W732,1)="A",'Messages d''erreur'!B$5,"")</f>
        <v/>
      </c>
      <c r="Y732" t="e">
        <f>VLOOKUP(A732,'CEcpas-&gt;NvCode'!A:C,3,FALSE)</f>
        <v>#N/A</v>
      </c>
      <c r="Z732" t="str">
        <f>IF(IFERROR(SEARCH("-",A732,1),0) &gt; 0, IFERROR(VLOOKUP(A732,'mapping Commune'!A:I,9,FALSE),"ATTENTION mapping Inexistant"),"")</f>
        <v/>
      </c>
      <c r="AA732" s="10" t="str">
        <f>IF(LEFT(Z732,2)="At",'Messages d''erreur'!B$6,"")</f>
        <v/>
      </c>
    </row>
    <row r="733" spans="1:27" ht="21" customHeight="1" x14ac:dyDescent="0.35">
      <c r="A733" s="31" t="s">
        <v>52</v>
      </c>
      <c r="B733" s="301" t="str">
        <f t="shared" si="13"/>
        <v>Codode</v>
      </c>
      <c r="C733" s="27" t="s">
        <v>53</v>
      </c>
      <c r="D733" s="32" t="s">
        <v>54</v>
      </c>
      <c r="E733" s="32" t="s">
        <v>55</v>
      </c>
      <c r="F733" s="280" t="s">
        <v>56</v>
      </c>
      <c r="G733" s="278" t="s">
        <v>57</v>
      </c>
      <c r="H733" s="34" t="str">
        <f>IF(IFERROR(SEARCH("-",A733,1),0) &gt; 0, IFERROR(VLOOKUP(F733,'Liste CG'!A:A,1,FALSE),"ATTENTION CG Inexistant"),"")</f>
        <v/>
      </c>
      <c r="U733" t="str">
        <f>IF(IFERROR(SEARCH("-",A733,1),0)&gt;0,IFERROR(VLOOKUP(B733,'CG-&gt; CE'!K:K,1,FALSE),"Attention voir onglet CG-&gt;CE"),"")</f>
        <v/>
      </c>
      <c r="V733" t="str">
        <f>IF(LEFT(U733,1)="A",'Messages d''erreur'!B$4,"")</f>
        <v/>
      </c>
      <c r="W733" t="str">
        <f>IF(IFERROR(VALUE(F733),0)&gt;0,IF(IFERROR(SEARCH("-",A733,1),0)&gt;0,IFERROR(VLOOKUP(F733,'Liste CG'!A:A,1,FALSE),"Attention erreur pas de CG")),"")</f>
        <v/>
      </c>
      <c r="X733" t="str">
        <f>IF(LEFT(W733,1)="A",'Messages d''erreur'!B$5,"")</f>
        <v/>
      </c>
      <c r="Y733" t="e">
        <f>VLOOKUP(A733,'CEcpas-&gt;NvCode'!A:C,3,FALSE)</f>
        <v>#N/A</v>
      </c>
      <c r="Z733" t="str">
        <f>IF(IFERROR(SEARCH("-",A733,1),0) &gt; 0, IFERROR(VLOOKUP(A733,'mapping Commune'!A:I,9,FALSE),"ATTENTION mapping Inexistant"),"")</f>
        <v/>
      </c>
      <c r="AA733" s="10" t="str">
        <f>IF(LEFT(Z733,2)="At",'Messages d''erreur'!B$6,"")</f>
        <v/>
      </c>
    </row>
    <row r="734" spans="1:27" ht="21" customHeight="1" x14ac:dyDescent="0.35">
      <c r="A734" s="33" t="s">
        <v>754</v>
      </c>
      <c r="B734" s="301" t="str">
        <f t="shared" si="13"/>
        <v>615-52</v>
      </c>
      <c r="C734" s="23" t="s">
        <v>755</v>
      </c>
      <c r="D734" s="34" t="s">
        <v>61</v>
      </c>
      <c r="E734" s="34" t="s">
        <v>62</v>
      </c>
      <c r="F734" s="273">
        <v>15411</v>
      </c>
      <c r="G734" s="276">
        <v>90</v>
      </c>
      <c r="H734" s="34">
        <f>IF(IFERROR(SEARCH("-",A734,1),0) &gt; 0, IFERROR(VLOOKUP(F734,'Liste CG'!A:A,1,FALSE),"ATTENTION CG Inexistant"),"")</f>
        <v>15411</v>
      </c>
      <c r="U734" t="str">
        <f>IF(IFERROR(SEARCH("-",A734,1),0)&gt;0,IFERROR(VLOOKUP(B734,'CG-&gt; CE'!K:K,1,FALSE),"Attention voir onglet CG-&gt;CE"),"")</f>
        <v>615-52</v>
      </c>
      <c r="V734" t="str">
        <f>IF(LEFT(U734,1)="A",'Messages d''erreur'!B$4,"")</f>
        <v/>
      </c>
      <c r="W734">
        <f>IF(IFERROR(VALUE(F734),0)&gt;0,IF(IFERROR(SEARCH("-",A734,1),0)&gt;0,IFERROR(VLOOKUP(F734,'Liste CG'!A:A,1,FALSE),"Attention erreur pas de CG")),"")</f>
        <v>15411</v>
      </c>
      <c r="X734" t="str">
        <f>IF(LEFT(W734,1)="A",'Messages d''erreur'!B$5,"")</f>
        <v/>
      </c>
      <c r="Y734">
        <f>VLOOKUP(A734,'CEcpas-&gt;NvCode'!A:C,3,FALSE)</f>
        <v>0</v>
      </c>
      <c r="Z734" t="str">
        <f>IF(IFERROR(SEARCH("-",A734,1),0) &gt; 0, IFERROR(VLOOKUP(A734,'mapping Commune'!A:I,9,FALSE),"ATTENTION mapping Inexistant"),"")</f>
        <v>ATTENTION mapping Inexistant</v>
      </c>
      <c r="AA734" s="10" t="str">
        <f>IF(LEFT(Z734,2)="At",'Messages d''erreur'!B$6,"")</f>
        <v xml:space="preserve">Attention CE pas dans Mapping </v>
      </c>
    </row>
    <row r="735" spans="1:27" ht="21" customHeight="1" x14ac:dyDescent="0.35">
      <c r="A735" s="136" t="s">
        <v>756</v>
      </c>
      <c r="B735" s="301" t="str">
        <f t="shared" si="13"/>
        <v>615-53</v>
      </c>
      <c r="C735" s="24" t="s">
        <v>757</v>
      </c>
      <c r="D735" s="110" t="s">
        <v>61</v>
      </c>
      <c r="E735" s="110" t="s">
        <v>62</v>
      </c>
      <c r="F735" s="309">
        <v>15411</v>
      </c>
      <c r="G735" s="279">
        <v>90</v>
      </c>
      <c r="H735" s="34">
        <f>IF(IFERROR(SEARCH("-",A735,1),0) &gt; 0, IFERROR(VLOOKUP(F735,'Liste CG'!A:A,1,FALSE),"ATTENTION CG Inexistant"),"")</f>
        <v>15411</v>
      </c>
      <c r="U735" t="str">
        <f>IF(IFERROR(SEARCH("-",A735,1),0)&gt;0,IFERROR(VLOOKUP(B735,'CG-&gt; CE'!K:K,1,FALSE),"Attention voir onglet CG-&gt;CE"),"")</f>
        <v>615-53</v>
      </c>
      <c r="V735" t="str">
        <f>IF(LEFT(U735,1)="A",'Messages d''erreur'!B$4,"")</f>
        <v/>
      </c>
      <c r="W735">
        <f>IF(IFERROR(VALUE(F735),0)&gt;0,IF(IFERROR(SEARCH("-",A735,1),0)&gt;0,IFERROR(VLOOKUP(F735,'Liste CG'!A:A,1,FALSE),"Attention erreur pas de CG")),"")</f>
        <v>15411</v>
      </c>
      <c r="X735" t="str">
        <f>IF(LEFT(W735,1)="A",'Messages d''erreur'!B$5,"")</f>
        <v/>
      </c>
      <c r="Y735">
        <f>VLOOKUP(A735,'CEcpas-&gt;NvCode'!A:C,3,FALSE)</f>
        <v>0</v>
      </c>
      <c r="Z735" t="str">
        <f>IF(IFERROR(SEARCH("-",A735,1),0) &gt; 0, IFERROR(VLOOKUP(A735,'mapping Commune'!A:I,9,FALSE),"ATTENTION mapping Inexistant"),"")</f>
        <v>ATTENTION mapping Inexistant</v>
      </c>
      <c r="AA735" s="10" t="str">
        <f>IF(LEFT(Z735,2)="At",'Messages d''erreur'!B$6,"")</f>
        <v xml:space="preserve">Attention CE pas dans Mapping </v>
      </c>
    </row>
    <row r="736" spans="1:27" ht="21" customHeight="1" x14ac:dyDescent="0.35">
      <c r="A736" s="133"/>
      <c r="B736" s="301" t="str">
        <f t="shared" si="13"/>
        <v/>
      </c>
      <c r="D736" s="109" t="s">
        <v>5089</v>
      </c>
      <c r="G736" s="276"/>
      <c r="H736" s="34" t="str">
        <f>IF(IFERROR(SEARCH("-",A736,1),0) &gt; 0, IFERROR(VLOOKUP(F736,'Liste CG'!A:A,1,FALSE),"ATTENTION CG Inexistant"),"")</f>
        <v/>
      </c>
      <c r="U736" t="str">
        <f>IF(IFERROR(SEARCH("-",A736,1),0)&gt;0,IFERROR(VLOOKUP(B736,'CG-&gt; CE'!K:K,1,FALSE),"Attention voir onglet CG-&gt;CE"),"")</f>
        <v/>
      </c>
      <c r="V736" t="str">
        <f>IF(LEFT(U736,1)="A",'Messages d''erreur'!B$4,"")</f>
        <v/>
      </c>
      <c r="W736" t="str">
        <f>IF(IFERROR(VALUE(F736),0)&gt;0,IF(IFERROR(SEARCH("-",A736,1),0)&gt;0,IFERROR(VLOOKUP(F736,'Liste CG'!A:A,1,FALSE),"Attention erreur pas de CG")),"")</f>
        <v/>
      </c>
      <c r="X736" t="str">
        <f>IF(LEFT(W736,1)="A",'Messages d''erreur'!B$5,"")</f>
        <v/>
      </c>
      <c r="Y736" t="e">
        <f>VLOOKUP(A736,'CEcpas-&gt;NvCode'!A:C,3,FALSE)</f>
        <v>#N/A</v>
      </c>
      <c r="Z736" t="str">
        <f>IF(IFERROR(SEARCH("-",A736,1),0) &gt; 0, IFERROR(VLOOKUP(A736,'mapping Commune'!A:I,9,FALSE),"ATTENTION mapping Inexistant"),"")</f>
        <v/>
      </c>
      <c r="AA736" s="10" t="str">
        <f>IF(LEFT(Z736,2)="At",'Messages d''erreur'!B$6,"")</f>
        <v/>
      </c>
    </row>
    <row r="737" spans="1:27" ht="21" customHeight="1" x14ac:dyDescent="0.35">
      <c r="A737" s="137">
        <v>63</v>
      </c>
      <c r="B737" s="301" t="str">
        <f t="shared" si="13"/>
        <v>6363</v>
      </c>
      <c r="C737" s="25" t="s">
        <v>758</v>
      </c>
      <c r="D737" s="109" t="s">
        <v>5089</v>
      </c>
      <c r="G737" s="276"/>
      <c r="H737" s="34" t="str">
        <f>IF(IFERROR(SEARCH("-",A737,1),0) &gt; 0, IFERROR(VLOOKUP(F737,'Liste CG'!A:A,1,FALSE),"ATTENTION CG Inexistant"),"")</f>
        <v/>
      </c>
      <c r="U737" t="str">
        <f>IF(IFERROR(SEARCH("-",A737,1),0)&gt;0,IFERROR(VLOOKUP(B737,'CG-&gt; CE'!K:K,1,FALSE),"Attention voir onglet CG-&gt;CE"),"")</f>
        <v/>
      </c>
      <c r="V737" t="str">
        <f>IF(LEFT(U737,1)="A",'Messages d''erreur'!B$4,"")</f>
        <v/>
      </c>
      <c r="W737" t="str">
        <f>IF(IFERROR(VALUE(F737),0)&gt;0,IF(IFERROR(SEARCH("-",A737,1),0)&gt;0,IFERROR(VLOOKUP(F737,'Liste CG'!A:A,1,FALSE),"Attention erreur pas de CG")),"")</f>
        <v/>
      </c>
      <c r="X737" t="str">
        <f>IF(LEFT(W737,1)="A",'Messages d''erreur'!B$5,"")</f>
        <v/>
      </c>
      <c r="Y737" t="e">
        <f>VLOOKUP(A737,'CEcpas-&gt;NvCode'!A:C,3,FALSE)</f>
        <v>#N/A</v>
      </c>
      <c r="Z737" t="str">
        <f>IF(IFERROR(SEARCH("-",A737,1),0) &gt; 0, IFERROR(VLOOKUP(A737,'mapping Commune'!A:I,9,FALSE),"ATTENTION mapping Inexistant"),"")</f>
        <v/>
      </c>
      <c r="AA737" s="10" t="str">
        <f>IF(LEFT(Z737,2)="At",'Messages d''erreur'!B$6,"")</f>
        <v/>
      </c>
    </row>
    <row r="738" spans="1:27" ht="21" customHeight="1" x14ac:dyDescent="0.35">
      <c r="A738" s="138"/>
      <c r="B738" s="301" t="str">
        <f t="shared" si="13"/>
        <v/>
      </c>
      <c r="C738" s="25"/>
      <c r="D738" s="109" t="s">
        <v>5089</v>
      </c>
      <c r="G738" s="276"/>
      <c r="H738" s="34" t="str">
        <f>IF(IFERROR(SEARCH("-",A738,1),0) &gt; 0, IFERROR(VLOOKUP(F738,'Liste CG'!A:A,1,FALSE),"ATTENTION CG Inexistant"),"")</f>
        <v/>
      </c>
      <c r="U738" t="str">
        <f>IF(IFERROR(SEARCH("-",A738,1),0)&gt;0,IFERROR(VLOOKUP(B738,'CG-&gt; CE'!K:K,1,FALSE),"Attention voir onglet CG-&gt;CE"),"")</f>
        <v/>
      </c>
      <c r="V738" t="str">
        <f>IF(LEFT(U738,1)="A",'Messages d''erreur'!B$4,"")</f>
        <v/>
      </c>
      <c r="W738" t="str">
        <f>IF(IFERROR(VALUE(F738),0)&gt;0,IF(IFERROR(SEARCH("-",A738,1),0)&gt;0,IFERROR(VLOOKUP(F738,'Liste CG'!A:A,1,FALSE),"Attention erreur pas de CG")),"")</f>
        <v/>
      </c>
      <c r="X738" t="str">
        <f>IF(LEFT(W738,1)="A",'Messages d''erreur'!B$5,"")</f>
        <v/>
      </c>
      <c r="Y738" t="e">
        <f>VLOOKUP(A738,'CEcpas-&gt;NvCode'!A:C,3,FALSE)</f>
        <v>#N/A</v>
      </c>
      <c r="Z738" t="str">
        <f>IF(IFERROR(SEARCH("-",A738,1),0) &gt; 0, IFERROR(VLOOKUP(A738,'mapping Commune'!A:I,9,FALSE),"ATTENTION mapping Inexistant"),"")</f>
        <v/>
      </c>
      <c r="AA738" s="10" t="str">
        <f>IF(LEFT(Z738,2)="At",'Messages d''erreur'!B$6,"")</f>
        <v/>
      </c>
    </row>
    <row r="739" spans="1:27" ht="21" customHeight="1" x14ac:dyDescent="0.35">
      <c r="A739" s="31" t="s">
        <v>52</v>
      </c>
      <c r="B739" s="301" t="str">
        <f t="shared" si="13"/>
        <v>Codode</v>
      </c>
      <c r="C739" s="27" t="s">
        <v>53</v>
      </c>
      <c r="D739" s="32" t="s">
        <v>54</v>
      </c>
      <c r="E739" s="32" t="s">
        <v>55</v>
      </c>
      <c r="F739" s="280" t="s">
        <v>56</v>
      </c>
      <c r="G739" s="278" t="s">
        <v>57</v>
      </c>
      <c r="H739" s="34" t="str">
        <f>IF(IFERROR(SEARCH("-",A739,1),0) &gt; 0, IFERROR(VLOOKUP(F739,'Liste CG'!A:A,1,FALSE),"ATTENTION CG Inexistant"),"")</f>
        <v/>
      </c>
      <c r="U739" t="str">
        <f>IF(IFERROR(SEARCH("-",A739,1),0)&gt;0,IFERROR(VLOOKUP(B739,'CG-&gt; CE'!K:K,1,FALSE),"Attention voir onglet CG-&gt;CE"),"")</f>
        <v/>
      </c>
      <c r="V739" t="str">
        <f>IF(LEFT(U739,1)="A",'Messages d''erreur'!B$4,"")</f>
        <v/>
      </c>
      <c r="W739" t="str">
        <f>IF(IFERROR(VALUE(F739),0)&gt;0,IF(IFERROR(SEARCH("-",A739,1),0)&gt;0,IFERROR(VLOOKUP(F739,'Liste CG'!A:A,1,FALSE),"Attention erreur pas de CG")),"")</f>
        <v/>
      </c>
      <c r="X739" t="str">
        <f>IF(LEFT(W739,1)="A",'Messages d''erreur'!B$5,"")</f>
        <v/>
      </c>
      <c r="Y739" t="e">
        <f>VLOOKUP(A739,'CEcpas-&gt;NvCode'!A:C,3,FALSE)</f>
        <v>#N/A</v>
      </c>
      <c r="Z739" t="str">
        <f>IF(IFERROR(SEARCH("-",A739,1),0) &gt; 0, IFERROR(VLOOKUP(A739,'mapping Commune'!A:I,9,FALSE),"ATTENTION mapping Inexistant"),"")</f>
        <v/>
      </c>
      <c r="AA739" s="10" t="str">
        <f>IF(LEFT(Z739,2)="At",'Messages d''erreur'!B$6,"")</f>
        <v/>
      </c>
    </row>
    <row r="740" spans="1:27" ht="21" customHeight="1" x14ac:dyDescent="0.35">
      <c r="A740" s="33" t="s">
        <v>759</v>
      </c>
      <c r="B740" s="301" t="str">
        <f t="shared" si="13"/>
        <v>635-51</v>
      </c>
      <c r="C740" s="23" t="s">
        <v>3032</v>
      </c>
      <c r="D740" s="34" t="s">
        <v>61</v>
      </c>
      <c r="E740" s="34" t="s">
        <v>62</v>
      </c>
      <c r="F740" s="273">
        <v>25611</v>
      </c>
      <c r="G740" s="276">
        <v>90</v>
      </c>
      <c r="H740" s="34">
        <f>IF(IFERROR(SEARCH("-",A740,1),0) &gt; 0, IFERROR(VLOOKUP(F740,'Liste CG'!A:A,1,FALSE),"ATTENTION CG Inexistant"),"")</f>
        <v>25611</v>
      </c>
      <c r="I740" s="34" t="s">
        <v>760</v>
      </c>
      <c r="J740" s="34" t="s">
        <v>719</v>
      </c>
      <c r="U740" t="str">
        <f>IF(IFERROR(SEARCH("-",A740,1),0)&gt;0,IFERROR(VLOOKUP(B740,'CG-&gt; CE'!K:K,1,FALSE),"Attention voir onglet CG-&gt;CE"),"")</f>
        <v>635-51</v>
      </c>
      <c r="V740" t="str">
        <f>IF(LEFT(U740,1)="A",'Messages d''erreur'!B$4,"")</f>
        <v/>
      </c>
      <c r="W740">
        <f>IF(IFERROR(VALUE(F740),0)&gt;0,IF(IFERROR(SEARCH("-",A740,1),0)&gt;0,IFERROR(VLOOKUP(F740,'Liste CG'!A:A,1,FALSE),"Attention erreur pas de CG")),"")</f>
        <v>25611</v>
      </c>
      <c r="X740" t="str">
        <f>IF(LEFT(W740,1)="A",'Messages d''erreur'!B$5,"")</f>
        <v/>
      </c>
      <c r="Y740">
        <f>VLOOKUP(A740,'CEcpas-&gt;NvCode'!A:C,3,FALSE)</f>
        <v>0</v>
      </c>
      <c r="Z740" t="str">
        <f>IF(IFERROR(SEARCH("-",A740,1),0) &gt; 0, IFERROR(VLOOKUP(A740,'mapping Commune'!A:I,9,FALSE),"ATTENTION mapping Inexistant"),"")</f>
        <v>ATTENTION mapping Inexistant</v>
      </c>
      <c r="AA740" s="10" t="str">
        <f>IF(LEFT(Z740,2)="At",'Messages d''erreur'!B$6,"")</f>
        <v xml:space="preserve">Attention CE pas dans Mapping </v>
      </c>
    </row>
    <row r="741" spans="1:27" ht="21" customHeight="1" x14ac:dyDescent="0.35">
      <c r="A741" s="33" t="s">
        <v>761</v>
      </c>
      <c r="B741" s="301" t="str">
        <f t="shared" si="13"/>
        <v>635-52</v>
      </c>
      <c r="C741" s="23" t="s">
        <v>762</v>
      </c>
      <c r="D741" s="34" t="s">
        <v>61</v>
      </c>
      <c r="E741" s="34" t="s">
        <v>62</v>
      </c>
      <c r="F741" s="273">
        <v>15611</v>
      </c>
      <c r="G741" s="276">
        <v>90</v>
      </c>
      <c r="H741" s="34">
        <f>IF(IFERROR(SEARCH("-",A741,1),0) &gt; 0, IFERROR(VLOOKUP(F741,'Liste CG'!A:A,1,FALSE),"ATTENTION CG Inexistant"),"")</f>
        <v>15611</v>
      </c>
      <c r="U741" t="str">
        <f>IF(IFERROR(SEARCH("-",A741,1),0)&gt;0,IFERROR(VLOOKUP(B741,'CG-&gt; CE'!K:K,1,FALSE),"Attention voir onglet CG-&gt;CE"),"")</f>
        <v>635-52</v>
      </c>
      <c r="V741" t="str">
        <f>IF(LEFT(U741,1)="A",'Messages d''erreur'!B$4,"")</f>
        <v/>
      </c>
      <c r="W741">
        <f>IF(IFERROR(VALUE(F741),0)&gt;0,IF(IFERROR(SEARCH("-",A741,1),0)&gt;0,IFERROR(VLOOKUP(F741,'Liste CG'!A:A,1,FALSE),"Attention erreur pas de CG")),"")</f>
        <v>15611</v>
      </c>
      <c r="X741" t="str">
        <f>IF(LEFT(W741,1)="A",'Messages d''erreur'!B$5,"")</f>
        <v/>
      </c>
      <c r="Y741">
        <f>VLOOKUP(A741,'CEcpas-&gt;NvCode'!A:C,3,FALSE)</f>
        <v>0</v>
      </c>
      <c r="Z741" t="str">
        <f>IF(IFERROR(SEARCH("-",A741,1),0) &gt; 0, IFERROR(VLOOKUP(A741,'mapping Commune'!A:I,9,FALSE),"ATTENTION mapping Inexistant"),"")</f>
        <v>ATTENTION mapping Inexistant</v>
      </c>
      <c r="AA741" s="10" t="str">
        <f>IF(LEFT(Z741,2)="At",'Messages d''erreur'!B$6,"")</f>
        <v xml:space="preserve">Attention CE pas dans Mapping </v>
      </c>
    </row>
    <row r="742" spans="1:27" ht="21" customHeight="1" x14ac:dyDescent="0.35">
      <c r="A742" s="136" t="s">
        <v>763</v>
      </c>
      <c r="B742" s="301" t="str">
        <f t="shared" si="13"/>
        <v>635-53</v>
      </c>
      <c r="C742" s="24" t="s">
        <v>764</v>
      </c>
      <c r="D742" s="110" t="s">
        <v>61</v>
      </c>
      <c r="E742" s="110" t="s">
        <v>62</v>
      </c>
      <c r="F742" s="309">
        <v>15611</v>
      </c>
      <c r="G742" s="279">
        <v>90</v>
      </c>
      <c r="H742" s="34">
        <f>IF(IFERROR(SEARCH("-",A742,1),0) &gt; 0, IFERROR(VLOOKUP(F742,'Liste CG'!A:A,1,FALSE),"ATTENTION CG Inexistant"),"")</f>
        <v>15611</v>
      </c>
      <c r="U742" t="str">
        <f>IF(IFERROR(SEARCH("-",A742,1),0)&gt;0,IFERROR(VLOOKUP(B742,'CG-&gt; CE'!K:K,1,FALSE),"Attention voir onglet CG-&gt;CE"),"")</f>
        <v>635-53</v>
      </c>
      <c r="V742" t="str">
        <f>IF(LEFT(U742,1)="A",'Messages d''erreur'!B$4,"")</f>
        <v/>
      </c>
      <c r="W742">
        <f>IF(IFERROR(VALUE(F742),0)&gt;0,IF(IFERROR(SEARCH("-",A742,1),0)&gt;0,IFERROR(VLOOKUP(F742,'Liste CG'!A:A,1,FALSE),"Attention erreur pas de CG")),"")</f>
        <v>15611</v>
      </c>
      <c r="X742" t="str">
        <f>IF(LEFT(W742,1)="A",'Messages d''erreur'!B$5,"")</f>
        <v/>
      </c>
      <c r="Y742">
        <f>VLOOKUP(A742,'CEcpas-&gt;NvCode'!A:C,3,FALSE)</f>
        <v>0</v>
      </c>
      <c r="Z742" t="str">
        <f>IF(IFERROR(SEARCH("-",A742,1),0) &gt; 0, IFERROR(VLOOKUP(A742,'mapping Commune'!A:I,9,FALSE),"ATTENTION mapping Inexistant"),"")</f>
        <v>ATTENTION mapping Inexistant</v>
      </c>
      <c r="AA742" s="10" t="str">
        <f>IF(LEFT(Z742,2)="At",'Messages d''erreur'!B$6,"")</f>
        <v xml:space="preserve">Attention CE pas dans Mapping </v>
      </c>
    </row>
    <row r="743" spans="1:27" ht="21" customHeight="1" x14ac:dyDescent="0.35">
      <c r="A743" s="133"/>
      <c r="B743" s="301" t="str">
        <f t="shared" si="13"/>
        <v/>
      </c>
      <c r="D743" s="109" t="s">
        <v>5089</v>
      </c>
      <c r="G743" s="276"/>
      <c r="H743" s="34" t="str">
        <f>IF(IFERROR(SEARCH("-",A743,1),0) &gt; 0, IFERROR(VLOOKUP(F743,'Liste CG'!A:A,1,FALSE),"ATTENTION CG Inexistant"),"")</f>
        <v/>
      </c>
      <c r="U743" t="str">
        <f>IF(IFERROR(SEARCH("-",A743,1),0)&gt;0,IFERROR(VLOOKUP(B743,'CG-&gt; CE'!K:K,1,FALSE),"Attention voir onglet CG-&gt;CE"),"")</f>
        <v/>
      </c>
      <c r="V743" t="str">
        <f>IF(LEFT(U743,1)="A",'Messages d''erreur'!B$4,"")</f>
        <v/>
      </c>
      <c r="W743" t="str">
        <f>IF(IFERROR(VALUE(F743),0)&gt;0,IF(IFERROR(SEARCH("-",A743,1),0)&gt;0,IFERROR(VLOOKUP(F743,'Liste CG'!A:A,1,FALSE),"Attention erreur pas de CG")),"")</f>
        <v/>
      </c>
      <c r="X743" t="str">
        <f>IF(LEFT(W743,1)="A",'Messages d''erreur'!B$5,"")</f>
        <v/>
      </c>
      <c r="Y743" t="e">
        <f>VLOOKUP(A743,'CEcpas-&gt;NvCode'!A:C,3,FALSE)</f>
        <v>#N/A</v>
      </c>
      <c r="Z743" t="str">
        <f>IF(IFERROR(SEARCH("-",A743,1),0) &gt; 0, IFERROR(VLOOKUP(A743,'mapping Commune'!A:I,9,FALSE),"ATTENTION mapping Inexistant"),"")</f>
        <v/>
      </c>
      <c r="AA743" s="10" t="str">
        <f>IF(LEFT(Z743,2)="At",'Messages d''erreur'!B$6,"")</f>
        <v/>
      </c>
    </row>
    <row r="744" spans="1:27" ht="21" customHeight="1" x14ac:dyDescent="0.35">
      <c r="A744" s="137">
        <v>66</v>
      </c>
      <c r="B744" s="301" t="str">
        <f t="shared" si="13"/>
        <v>6666</v>
      </c>
      <c r="C744" s="25" t="s">
        <v>765</v>
      </c>
      <c r="D744" s="109" t="s">
        <v>5089</v>
      </c>
      <c r="G744" s="276"/>
      <c r="H744" s="34" t="str">
        <f>IF(IFERROR(SEARCH("-",A744,1),0) &gt; 0, IFERROR(VLOOKUP(F744,'Liste CG'!A:A,1,FALSE),"ATTENTION CG Inexistant"),"")</f>
        <v/>
      </c>
      <c r="U744" t="str">
        <f>IF(IFERROR(SEARCH("-",A744,1),0)&gt;0,IFERROR(VLOOKUP(B744,'CG-&gt; CE'!K:K,1,FALSE),"Attention voir onglet CG-&gt;CE"),"")</f>
        <v/>
      </c>
      <c r="V744" t="str">
        <f>IF(LEFT(U744,1)="A",'Messages d''erreur'!B$4,"")</f>
        <v/>
      </c>
      <c r="W744" t="str">
        <f>IF(IFERROR(VALUE(F744),0)&gt;0,IF(IFERROR(SEARCH("-",A744,1),0)&gt;0,IFERROR(VLOOKUP(F744,'Liste CG'!A:A,1,FALSE),"Attention erreur pas de CG")),"")</f>
        <v/>
      </c>
      <c r="X744" t="str">
        <f>IF(LEFT(W744,1)="A",'Messages d''erreur'!B$5,"")</f>
        <v/>
      </c>
      <c r="Y744" t="e">
        <f>VLOOKUP(A744,'CEcpas-&gt;NvCode'!A:C,3,FALSE)</f>
        <v>#N/A</v>
      </c>
      <c r="Z744" t="str">
        <f>IF(IFERROR(SEARCH("-",A744,1),0) &gt; 0, IFERROR(VLOOKUP(A744,'mapping Commune'!A:I,9,FALSE),"ATTENTION mapping Inexistant"),"")</f>
        <v/>
      </c>
      <c r="AA744" s="10" t="str">
        <f>IF(LEFT(Z744,2)="At",'Messages d''erreur'!B$6,"")</f>
        <v/>
      </c>
    </row>
    <row r="745" spans="1:27" ht="21" customHeight="1" x14ac:dyDescent="0.35">
      <c r="A745" s="138"/>
      <c r="B745" s="301" t="str">
        <f t="shared" si="13"/>
        <v/>
      </c>
      <c r="C745" s="25"/>
      <c r="D745" s="109" t="s">
        <v>5089</v>
      </c>
      <c r="G745" s="276"/>
      <c r="H745" s="34" t="str">
        <f>IF(IFERROR(SEARCH("-",A745,1),0) &gt; 0, IFERROR(VLOOKUP(F745,'Liste CG'!A:A,1,FALSE),"ATTENTION CG Inexistant"),"")</f>
        <v/>
      </c>
      <c r="U745" t="str">
        <f>IF(IFERROR(SEARCH("-",A745,1),0)&gt;0,IFERROR(VLOOKUP(B745,'CG-&gt; CE'!K:K,1,FALSE),"Attention voir onglet CG-&gt;CE"),"")</f>
        <v/>
      </c>
      <c r="V745" t="str">
        <f>IF(LEFT(U745,1)="A",'Messages d''erreur'!B$4,"")</f>
        <v/>
      </c>
      <c r="W745" t="str">
        <f>IF(IFERROR(VALUE(F745),0)&gt;0,IF(IFERROR(SEARCH("-",A745,1),0)&gt;0,IFERROR(VLOOKUP(F745,'Liste CG'!A:A,1,FALSE),"Attention erreur pas de CG")),"")</f>
        <v/>
      </c>
      <c r="X745" t="str">
        <f>IF(LEFT(W745,1)="A",'Messages d''erreur'!B$5,"")</f>
        <v/>
      </c>
      <c r="Y745" t="e">
        <f>VLOOKUP(A745,'CEcpas-&gt;NvCode'!A:C,3,FALSE)</f>
        <v>#N/A</v>
      </c>
      <c r="Z745" t="str">
        <f>IF(IFERROR(SEARCH("-",A745,1),0) &gt; 0, IFERROR(VLOOKUP(A745,'mapping Commune'!A:I,9,FALSE),"ATTENTION mapping Inexistant"),"")</f>
        <v/>
      </c>
      <c r="AA745" s="10" t="str">
        <f>IF(LEFT(Z745,2)="At",'Messages d''erreur'!B$6,"")</f>
        <v/>
      </c>
    </row>
    <row r="746" spans="1:27" ht="21" customHeight="1" x14ac:dyDescent="0.35">
      <c r="A746" s="139">
        <v>661</v>
      </c>
      <c r="B746" s="301" t="str">
        <f t="shared" si="13"/>
        <v>661661</v>
      </c>
      <c r="C746" s="26" t="s">
        <v>766</v>
      </c>
      <c r="D746" s="109" t="s">
        <v>5089</v>
      </c>
      <c r="G746" s="276"/>
      <c r="H746" s="34" t="str">
        <f>IF(IFERROR(SEARCH("-",A746,1),0) &gt; 0, IFERROR(VLOOKUP(F746,'Liste CG'!A:A,1,FALSE),"ATTENTION CG Inexistant"),"")</f>
        <v/>
      </c>
      <c r="U746" t="str">
        <f>IF(IFERROR(SEARCH("-",A746,1),0)&gt;0,IFERROR(VLOOKUP(B746,'CG-&gt; CE'!K:K,1,FALSE),"Attention voir onglet CG-&gt;CE"),"")</f>
        <v/>
      </c>
      <c r="V746" t="str">
        <f>IF(LEFT(U746,1)="A",'Messages d''erreur'!B$4,"")</f>
        <v/>
      </c>
      <c r="W746" t="str">
        <f>IF(IFERROR(VALUE(F746),0)&gt;0,IF(IFERROR(SEARCH("-",A746,1),0)&gt;0,IFERROR(VLOOKUP(F746,'Liste CG'!A:A,1,FALSE),"Attention erreur pas de CG")),"")</f>
        <v/>
      </c>
      <c r="X746" t="str">
        <f>IF(LEFT(W746,1)="A",'Messages d''erreur'!B$5,"")</f>
        <v/>
      </c>
      <c r="Y746" t="e">
        <f>VLOOKUP(A746,'CEcpas-&gt;NvCode'!A:C,3,FALSE)</f>
        <v>#N/A</v>
      </c>
      <c r="Z746" t="str">
        <f>IF(IFERROR(SEARCH("-",A746,1),0) &gt; 0, IFERROR(VLOOKUP(A746,'mapping Commune'!A:I,9,FALSE),"ATTENTION mapping Inexistant"),"")</f>
        <v/>
      </c>
      <c r="AA746" s="10" t="str">
        <f>IF(LEFT(Z746,2)="At",'Messages d''erreur'!B$6,"")</f>
        <v/>
      </c>
    </row>
    <row r="747" spans="1:27" ht="21" customHeight="1" x14ac:dyDescent="0.35">
      <c r="A747" s="138"/>
      <c r="B747" s="301" t="str">
        <f t="shared" si="13"/>
        <v/>
      </c>
      <c r="C747" s="25"/>
      <c r="D747" s="109" t="s">
        <v>5089</v>
      </c>
      <c r="G747" s="276"/>
      <c r="H747" s="34" t="str">
        <f>IF(IFERROR(SEARCH("-",A747,1),0) &gt; 0, IFERROR(VLOOKUP(F747,'Liste CG'!A:A,1,FALSE),"ATTENTION CG Inexistant"),"")</f>
        <v/>
      </c>
      <c r="U747" t="str">
        <f>IF(IFERROR(SEARCH("-",A747,1),0)&gt;0,IFERROR(VLOOKUP(B747,'CG-&gt; CE'!K:K,1,FALSE),"Attention voir onglet CG-&gt;CE"),"")</f>
        <v/>
      </c>
      <c r="V747" t="str">
        <f>IF(LEFT(U747,1)="A",'Messages d''erreur'!B$4,"")</f>
        <v/>
      </c>
      <c r="W747" t="str">
        <f>IF(IFERROR(VALUE(F747),0)&gt;0,IF(IFERROR(SEARCH("-",A747,1),0)&gt;0,IFERROR(VLOOKUP(F747,'Liste CG'!A:A,1,FALSE),"Attention erreur pas de CG")),"")</f>
        <v/>
      </c>
      <c r="X747" t="str">
        <f>IF(LEFT(W747,1)="A",'Messages d''erreur'!B$5,"")</f>
        <v/>
      </c>
      <c r="Y747" t="e">
        <f>VLOOKUP(A747,'CEcpas-&gt;NvCode'!A:C,3,FALSE)</f>
        <v>#N/A</v>
      </c>
      <c r="Z747" t="str">
        <f>IF(IFERROR(SEARCH("-",A747,1),0) &gt; 0, IFERROR(VLOOKUP(A747,'mapping Commune'!A:I,9,FALSE),"ATTENTION mapping Inexistant"),"")</f>
        <v/>
      </c>
      <c r="AA747" s="10" t="str">
        <f>IF(LEFT(Z747,2)="At",'Messages d''erreur'!B$6,"")</f>
        <v/>
      </c>
    </row>
    <row r="748" spans="1:27" ht="21" customHeight="1" x14ac:dyDescent="0.35">
      <c r="A748" s="31" t="s">
        <v>52</v>
      </c>
      <c r="B748" s="301" t="str">
        <f t="shared" si="13"/>
        <v>Codode</v>
      </c>
      <c r="C748" s="27" t="s">
        <v>53</v>
      </c>
      <c r="D748" s="32" t="s">
        <v>54</v>
      </c>
      <c r="E748" s="32" t="s">
        <v>55</v>
      </c>
      <c r="F748" s="280" t="s">
        <v>56</v>
      </c>
      <c r="G748" s="278" t="s">
        <v>57</v>
      </c>
      <c r="H748" s="34" t="str">
        <f>IF(IFERROR(SEARCH("-",A748,1),0) &gt; 0, IFERROR(VLOOKUP(F748,'Liste CG'!A:A,1,FALSE),"ATTENTION CG Inexistant"),"")</f>
        <v/>
      </c>
      <c r="U748" t="str">
        <f>IF(IFERROR(SEARCH("-",A748,1),0)&gt;0,IFERROR(VLOOKUP(B748,'CG-&gt; CE'!K:K,1,FALSE),"Attention voir onglet CG-&gt;CE"),"")</f>
        <v/>
      </c>
      <c r="V748" t="str">
        <f>IF(LEFT(U748,1)="A",'Messages d''erreur'!B$4,"")</f>
        <v/>
      </c>
      <c r="W748" t="str">
        <f>IF(IFERROR(VALUE(F748),0)&gt;0,IF(IFERROR(SEARCH("-",A748,1),0)&gt;0,IFERROR(VLOOKUP(F748,'Liste CG'!A:A,1,FALSE),"Attention erreur pas de CG")),"")</f>
        <v/>
      </c>
      <c r="X748" t="str">
        <f>IF(LEFT(W748,1)="A",'Messages d''erreur'!B$5,"")</f>
        <v/>
      </c>
      <c r="Y748" t="e">
        <f>VLOOKUP(A748,'CEcpas-&gt;NvCode'!A:C,3,FALSE)</f>
        <v>#N/A</v>
      </c>
      <c r="Z748" t="str">
        <f>IF(IFERROR(SEARCH("-",A748,1),0) &gt; 0, IFERROR(VLOOKUP(A748,'mapping Commune'!A:I,9,FALSE),"ATTENTION mapping Inexistant"),"")</f>
        <v/>
      </c>
      <c r="AA748" s="10" t="str">
        <f>IF(LEFT(Z748,2)="At",'Messages d''erreur'!B$6,"")</f>
        <v/>
      </c>
    </row>
    <row r="749" spans="1:27" ht="21" customHeight="1" x14ac:dyDescent="0.35">
      <c r="A749" s="136" t="s">
        <v>767</v>
      </c>
      <c r="B749" s="301" t="str">
        <f t="shared" si="13"/>
        <v>661-51</v>
      </c>
      <c r="C749" s="24" t="s">
        <v>3033</v>
      </c>
      <c r="D749" s="110" t="s">
        <v>59</v>
      </c>
      <c r="E749" s="110" t="s">
        <v>62</v>
      </c>
      <c r="F749" s="309">
        <v>15411</v>
      </c>
      <c r="G749" s="279">
        <v>80</v>
      </c>
      <c r="H749" s="34">
        <f>IF(IFERROR(SEARCH("-",A749,1),0) &gt; 0, IFERROR(VLOOKUP(F749,'Liste CG'!A:A,1,FALSE),"ATTENTION CG Inexistant"),"")</f>
        <v>15411</v>
      </c>
      <c r="I749" s="34" t="s">
        <v>760</v>
      </c>
      <c r="J749" s="34" t="s">
        <v>768</v>
      </c>
      <c r="U749" t="str">
        <f>IF(IFERROR(SEARCH("-",A749,1),0)&gt;0,IFERROR(VLOOKUP(B749,'CG-&gt; CE'!K:K,1,FALSE),"Attention voir onglet CG-&gt;CE"),"")</f>
        <v>661-51</v>
      </c>
      <c r="V749" t="str">
        <f>IF(LEFT(U749,1)="A",'Messages d''erreur'!B$4,"")</f>
        <v/>
      </c>
      <c r="W749">
        <f>IF(IFERROR(VALUE(F749),0)&gt;0,IF(IFERROR(SEARCH("-",A749,1),0)&gt;0,IFERROR(VLOOKUP(F749,'Liste CG'!A:A,1,FALSE),"Attention erreur pas de CG")),"")</f>
        <v>15411</v>
      </c>
      <c r="X749" t="str">
        <f>IF(LEFT(W749,1)="A",'Messages d''erreur'!B$5,"")</f>
        <v/>
      </c>
      <c r="Y749">
        <f>VLOOKUP(A749,'CEcpas-&gt;NvCode'!A:C,3,FALSE)</f>
        <v>0</v>
      </c>
      <c r="Z749" t="str">
        <f>IF(IFERROR(SEARCH("-",A749,1),0) &gt; 0, IFERROR(VLOOKUP(A749,'mapping Commune'!A:I,9,FALSE),"ATTENTION mapping Inexistant"),"")</f>
        <v>ATTENTION mapping Inexistant</v>
      </c>
      <c r="AA749" s="10" t="str">
        <f>IF(LEFT(Z749,2)="At",'Messages d''erreur'!B$6,"")</f>
        <v xml:space="preserve">Attention CE pas dans Mapping </v>
      </c>
    </row>
    <row r="750" spans="1:27" ht="21" customHeight="1" x14ac:dyDescent="0.35">
      <c r="A750" s="138"/>
      <c r="B750" s="301" t="str">
        <f t="shared" si="13"/>
        <v/>
      </c>
      <c r="C750" s="25"/>
      <c r="D750" s="109" t="s">
        <v>5089</v>
      </c>
      <c r="G750" s="276"/>
      <c r="H750" s="34" t="str">
        <f>IF(IFERROR(SEARCH("-",A750,1),0) &gt; 0, IFERROR(VLOOKUP(F750,'Liste CG'!A:A,1,FALSE),"ATTENTION CG Inexistant"),"")</f>
        <v/>
      </c>
      <c r="U750" t="str">
        <f>IF(IFERROR(SEARCH("-",A750,1),0)&gt;0,IFERROR(VLOOKUP(B750,'CG-&gt; CE'!K:K,1,FALSE),"Attention voir onglet CG-&gt;CE"),"")</f>
        <v/>
      </c>
      <c r="V750" t="str">
        <f>IF(LEFT(U750,1)="A",'Messages d''erreur'!B$4,"")</f>
        <v/>
      </c>
      <c r="W750" t="str">
        <f>IF(IFERROR(VALUE(F750),0)&gt;0,IF(IFERROR(SEARCH("-",A750,1),0)&gt;0,IFERROR(VLOOKUP(F750,'Liste CG'!A:A,1,FALSE),"Attention erreur pas de CG")),"")</f>
        <v/>
      </c>
      <c r="X750" t="str">
        <f>IF(LEFT(W750,1)="A",'Messages d''erreur'!B$5,"")</f>
        <v/>
      </c>
      <c r="Y750" t="e">
        <f>VLOOKUP(A750,'CEcpas-&gt;NvCode'!A:C,3,FALSE)</f>
        <v>#N/A</v>
      </c>
      <c r="Z750" t="str">
        <f>IF(IFERROR(SEARCH("-",A750,1),0) &gt; 0, IFERROR(VLOOKUP(A750,'mapping Commune'!A:I,9,FALSE),"ATTENTION mapping Inexistant"),"")</f>
        <v/>
      </c>
      <c r="AA750" s="10" t="str">
        <f>IF(LEFT(Z750,2)="At",'Messages d''erreur'!B$6,"")</f>
        <v/>
      </c>
    </row>
    <row r="751" spans="1:27" ht="21" customHeight="1" x14ac:dyDescent="0.35">
      <c r="A751" s="139">
        <v>664</v>
      </c>
      <c r="B751" s="301" t="str">
        <f t="shared" si="13"/>
        <v>664664</v>
      </c>
      <c r="C751" s="26" t="s">
        <v>769</v>
      </c>
      <c r="D751" s="109" t="s">
        <v>5089</v>
      </c>
      <c r="G751" s="276"/>
      <c r="H751" s="34" t="str">
        <f>IF(IFERROR(SEARCH("-",A751,1),0) &gt; 0, IFERROR(VLOOKUP(F751,'Liste CG'!A:A,1,FALSE),"ATTENTION CG Inexistant"),"")</f>
        <v/>
      </c>
      <c r="U751" t="str">
        <f>IF(IFERROR(SEARCH("-",A751,1),0)&gt;0,IFERROR(VLOOKUP(B751,'CG-&gt; CE'!K:K,1,FALSE),"Attention voir onglet CG-&gt;CE"),"")</f>
        <v/>
      </c>
      <c r="V751" t="str">
        <f>IF(LEFT(U751,1)="A",'Messages d''erreur'!B$4,"")</f>
        <v/>
      </c>
      <c r="W751" t="str">
        <f>IF(IFERROR(VALUE(F751),0)&gt;0,IF(IFERROR(SEARCH("-",A751,1),0)&gt;0,IFERROR(VLOOKUP(F751,'Liste CG'!A:A,1,FALSE),"Attention erreur pas de CG")),"")</f>
        <v/>
      </c>
      <c r="X751" t="str">
        <f>IF(LEFT(W751,1)="A",'Messages d''erreur'!B$5,"")</f>
        <v/>
      </c>
      <c r="Y751" t="e">
        <f>VLOOKUP(A751,'CEcpas-&gt;NvCode'!A:C,3,FALSE)</f>
        <v>#N/A</v>
      </c>
      <c r="Z751" t="str">
        <f>IF(IFERROR(SEARCH("-",A751,1),0) &gt; 0, IFERROR(VLOOKUP(A751,'mapping Commune'!A:I,9,FALSE),"ATTENTION mapping Inexistant"),"")</f>
        <v/>
      </c>
      <c r="AA751" s="10" t="str">
        <f>IF(LEFT(Z751,2)="At",'Messages d''erreur'!B$6,"")</f>
        <v/>
      </c>
    </row>
    <row r="752" spans="1:27" ht="21" customHeight="1" x14ac:dyDescent="0.35">
      <c r="A752" s="138"/>
      <c r="B752" s="301" t="str">
        <f t="shared" ref="B752:B815" si="14">IF(LEFT(A752,1)="0",A752,IF(LEN(A752)=6,A752,LEFT(A752,3)&amp;RIGHT(A752,3)))</f>
        <v/>
      </c>
      <c r="C752" s="25"/>
      <c r="D752" s="109" t="s">
        <v>5089</v>
      </c>
      <c r="G752" s="276"/>
      <c r="H752" s="34" t="str">
        <f>IF(IFERROR(SEARCH("-",A752,1),0) &gt; 0, IFERROR(VLOOKUP(F752,'Liste CG'!A:A,1,FALSE),"ATTENTION CG Inexistant"),"")</f>
        <v/>
      </c>
      <c r="U752" t="str">
        <f>IF(IFERROR(SEARCH("-",A752,1),0)&gt;0,IFERROR(VLOOKUP(B752,'CG-&gt; CE'!K:K,1,FALSE),"Attention voir onglet CG-&gt;CE"),"")</f>
        <v/>
      </c>
      <c r="V752" t="str">
        <f>IF(LEFT(U752,1)="A",'Messages d''erreur'!B$4,"")</f>
        <v/>
      </c>
      <c r="W752" t="str">
        <f>IF(IFERROR(VALUE(F752),0)&gt;0,IF(IFERROR(SEARCH("-",A752,1),0)&gt;0,IFERROR(VLOOKUP(F752,'Liste CG'!A:A,1,FALSE),"Attention erreur pas de CG")),"")</f>
        <v/>
      </c>
      <c r="X752" t="str">
        <f>IF(LEFT(W752,1)="A",'Messages d''erreur'!B$5,"")</f>
        <v/>
      </c>
      <c r="Y752" t="e">
        <f>VLOOKUP(A752,'CEcpas-&gt;NvCode'!A:C,3,FALSE)</f>
        <v>#N/A</v>
      </c>
      <c r="Z752" t="str">
        <f>IF(IFERROR(SEARCH("-",A752,1),0) &gt; 0, IFERROR(VLOOKUP(A752,'mapping Commune'!A:I,9,FALSE),"ATTENTION mapping Inexistant"),"")</f>
        <v/>
      </c>
      <c r="AA752" s="10" t="str">
        <f>IF(LEFT(Z752,2)="At",'Messages d''erreur'!B$6,"")</f>
        <v/>
      </c>
    </row>
    <row r="753" spans="1:27" ht="21" customHeight="1" x14ac:dyDescent="0.35">
      <c r="A753" s="31" t="s">
        <v>52</v>
      </c>
      <c r="B753" s="301" t="str">
        <f t="shared" si="14"/>
        <v>Codode</v>
      </c>
      <c r="C753" s="27" t="s">
        <v>53</v>
      </c>
      <c r="D753" s="32" t="s">
        <v>54</v>
      </c>
      <c r="E753" s="32" t="s">
        <v>55</v>
      </c>
      <c r="F753" s="280" t="s">
        <v>56</v>
      </c>
      <c r="G753" s="278" t="s">
        <v>57</v>
      </c>
      <c r="H753" s="34" t="str">
        <f>IF(IFERROR(SEARCH("-",A753,1),0) &gt; 0, IFERROR(VLOOKUP(F753,'Liste CG'!A:A,1,FALSE),"ATTENTION CG Inexistant"),"")</f>
        <v/>
      </c>
      <c r="U753" t="str">
        <f>IF(IFERROR(SEARCH("-",A753,1),0)&gt;0,IFERROR(VLOOKUP(B753,'CG-&gt; CE'!K:K,1,FALSE),"Attention voir onglet CG-&gt;CE"),"")</f>
        <v/>
      </c>
      <c r="V753" t="str">
        <f>IF(LEFT(U753,1)="A",'Messages d''erreur'!B$4,"")</f>
        <v/>
      </c>
      <c r="W753" t="str">
        <f>IF(IFERROR(VALUE(F753),0)&gt;0,IF(IFERROR(SEARCH("-",A753,1),0)&gt;0,IFERROR(VLOOKUP(F753,'Liste CG'!A:A,1,FALSE),"Attention erreur pas de CG")),"")</f>
        <v/>
      </c>
      <c r="X753" t="str">
        <f>IF(LEFT(W753,1)="A",'Messages d''erreur'!B$5,"")</f>
        <v/>
      </c>
      <c r="Y753" t="e">
        <f>VLOOKUP(A753,'CEcpas-&gt;NvCode'!A:C,3,FALSE)</f>
        <v>#N/A</v>
      </c>
      <c r="Z753" t="str">
        <f>IF(IFERROR(SEARCH("-",A753,1),0) &gt; 0, IFERROR(VLOOKUP(A753,'mapping Commune'!A:I,9,FALSE),"ATTENTION mapping Inexistant"),"")</f>
        <v/>
      </c>
      <c r="AA753" s="10" t="str">
        <f>IF(LEFT(Z753,2)="At",'Messages d''erreur'!B$6,"")</f>
        <v/>
      </c>
    </row>
    <row r="754" spans="1:27" ht="21" customHeight="1" x14ac:dyDescent="0.35">
      <c r="A754" s="136" t="s">
        <v>770</v>
      </c>
      <c r="B754" s="301" t="str">
        <f t="shared" si="14"/>
        <v>664-01</v>
      </c>
      <c r="C754" s="24" t="s">
        <v>771</v>
      </c>
      <c r="D754" s="110" t="s">
        <v>59</v>
      </c>
      <c r="E754" s="110" t="s">
        <v>60</v>
      </c>
      <c r="F754" s="309">
        <v>27059</v>
      </c>
      <c r="G754" s="279">
        <v>61</v>
      </c>
      <c r="H754" s="34">
        <f>IF(IFERROR(SEARCH("-",A754,1),0) &gt; 0, IFERROR(VLOOKUP(F754,'Liste CG'!A:A,1,FALSE),"ATTENTION CG Inexistant"),"")</f>
        <v>27059</v>
      </c>
      <c r="U754" t="str">
        <f>IF(IFERROR(SEARCH("-",A754,1),0)&gt;0,IFERROR(VLOOKUP(B754,'CG-&gt; CE'!K:K,1,FALSE),"Attention voir onglet CG-&gt;CE"),"")</f>
        <v>664-01</v>
      </c>
      <c r="V754" t="str">
        <f>IF(LEFT(U754,1)="A",'Messages d''erreur'!B$4,"")</f>
        <v/>
      </c>
      <c r="W754">
        <f>IF(IFERROR(VALUE(F754),0)&gt;0,IF(IFERROR(SEARCH("-",A754,1),0)&gt;0,IFERROR(VLOOKUP(F754,'Liste CG'!A:A,1,FALSE),"Attention erreur pas de CG")),"")</f>
        <v>27059</v>
      </c>
      <c r="X754" t="str">
        <f>IF(LEFT(W754,1)="A",'Messages d''erreur'!B$5,"")</f>
        <v/>
      </c>
      <c r="Y754">
        <f>VLOOKUP(A754,'CEcpas-&gt;NvCode'!A:C,3,FALSE)</f>
        <v>0</v>
      </c>
      <c r="Z754" t="str">
        <f>IF(IFERROR(SEARCH("-",A754,1),0) &gt; 0, IFERROR(VLOOKUP(A754,'mapping Commune'!A:I,9,FALSE),"ATTENTION mapping Inexistant"),"")</f>
        <v>664-01</v>
      </c>
      <c r="AA754" s="10" t="str">
        <f>IF(LEFT(Z754,2)="At",'Messages d''erreur'!B$6,"")</f>
        <v/>
      </c>
    </row>
    <row r="755" spans="1:27" ht="21" customHeight="1" x14ac:dyDescent="0.35">
      <c r="A755" s="138"/>
      <c r="B755" s="301" t="str">
        <f t="shared" si="14"/>
        <v/>
      </c>
      <c r="C755" s="25"/>
      <c r="D755" s="109" t="s">
        <v>5089</v>
      </c>
      <c r="G755" s="276"/>
      <c r="H755" s="34" t="str">
        <f>IF(IFERROR(SEARCH("-",A755,1),0) &gt; 0, IFERROR(VLOOKUP(F755,'Liste CG'!A:A,1,FALSE),"ATTENTION CG Inexistant"),"")</f>
        <v/>
      </c>
      <c r="U755" t="str">
        <f>IF(IFERROR(SEARCH("-",A755,1),0)&gt;0,IFERROR(VLOOKUP(B755,'CG-&gt; CE'!K:K,1,FALSE),"Attention voir onglet CG-&gt;CE"),"")</f>
        <v/>
      </c>
      <c r="V755" t="str">
        <f>IF(LEFT(U755,1)="A",'Messages d''erreur'!B$4,"")</f>
        <v/>
      </c>
      <c r="W755" t="str">
        <f>IF(IFERROR(VALUE(F755),0)&gt;0,IF(IFERROR(SEARCH("-",A755,1),0)&gt;0,IFERROR(VLOOKUP(F755,'Liste CG'!A:A,1,FALSE),"Attention erreur pas de CG")),"")</f>
        <v/>
      </c>
      <c r="X755" t="str">
        <f>IF(LEFT(W755,1)="A",'Messages d''erreur'!B$5,"")</f>
        <v/>
      </c>
      <c r="Y755" t="e">
        <f>VLOOKUP(A755,'CEcpas-&gt;NvCode'!A:C,3,FALSE)</f>
        <v>#N/A</v>
      </c>
      <c r="Z755" t="str">
        <f>IF(IFERROR(SEARCH("-",A755,1),0) &gt; 0, IFERROR(VLOOKUP(A755,'mapping Commune'!A:I,9,FALSE),"ATTENTION mapping Inexistant"),"")</f>
        <v/>
      </c>
      <c r="AA755" s="10" t="str">
        <f>IF(LEFT(Z755,2)="At",'Messages d''erreur'!B$6,"")</f>
        <v/>
      </c>
    </row>
    <row r="756" spans="1:27" ht="21" customHeight="1" x14ac:dyDescent="0.35">
      <c r="A756" s="139">
        <v>669</v>
      </c>
      <c r="B756" s="301" t="str">
        <f t="shared" si="14"/>
        <v>669669</v>
      </c>
      <c r="C756" s="26" t="s">
        <v>772</v>
      </c>
      <c r="D756" s="109" t="s">
        <v>5089</v>
      </c>
      <c r="G756" s="276"/>
      <c r="H756" s="34" t="str">
        <f>IF(IFERROR(SEARCH("-",A756,1),0) &gt; 0, IFERROR(VLOOKUP(F756,'Liste CG'!A:A,1,FALSE),"ATTENTION CG Inexistant"),"")</f>
        <v/>
      </c>
      <c r="U756" t="str">
        <f>IF(IFERROR(SEARCH("-",A756,1),0)&gt;0,IFERROR(VLOOKUP(B756,'CG-&gt; CE'!K:K,1,FALSE),"Attention voir onglet CG-&gt;CE"),"")</f>
        <v/>
      </c>
      <c r="V756" t="str">
        <f>IF(LEFT(U756,1)="A",'Messages d''erreur'!B$4,"")</f>
        <v/>
      </c>
      <c r="W756" t="str">
        <f>IF(IFERROR(VALUE(F756),0)&gt;0,IF(IFERROR(SEARCH("-",A756,1),0)&gt;0,IFERROR(VLOOKUP(F756,'Liste CG'!A:A,1,FALSE),"Attention erreur pas de CG")),"")</f>
        <v/>
      </c>
      <c r="X756" t="str">
        <f>IF(LEFT(W756,1)="A",'Messages d''erreur'!B$5,"")</f>
        <v/>
      </c>
      <c r="Y756" t="e">
        <f>VLOOKUP(A756,'CEcpas-&gt;NvCode'!A:C,3,FALSE)</f>
        <v>#N/A</v>
      </c>
      <c r="Z756" t="str">
        <f>IF(IFERROR(SEARCH("-",A756,1),0) &gt; 0, IFERROR(VLOOKUP(A756,'mapping Commune'!A:I,9,FALSE),"ATTENTION mapping Inexistant"),"")</f>
        <v/>
      </c>
      <c r="AA756" s="10" t="str">
        <f>IF(LEFT(Z756,2)="At",'Messages d''erreur'!B$6,"")</f>
        <v/>
      </c>
    </row>
    <row r="757" spans="1:27" ht="21" customHeight="1" x14ac:dyDescent="0.35">
      <c r="A757" s="138"/>
      <c r="B757" s="301" t="str">
        <f t="shared" si="14"/>
        <v/>
      </c>
      <c r="C757" s="25"/>
      <c r="D757" s="109" t="s">
        <v>5089</v>
      </c>
      <c r="G757" s="276"/>
      <c r="H757" s="34" t="str">
        <f>IF(IFERROR(SEARCH("-",A757,1),0) &gt; 0, IFERROR(VLOOKUP(F757,'Liste CG'!A:A,1,FALSE),"ATTENTION CG Inexistant"),"")</f>
        <v/>
      </c>
      <c r="U757" t="str">
        <f>IF(IFERROR(SEARCH("-",A757,1),0)&gt;0,IFERROR(VLOOKUP(B757,'CG-&gt; CE'!K:K,1,FALSE),"Attention voir onglet CG-&gt;CE"),"")</f>
        <v/>
      </c>
      <c r="V757" t="str">
        <f>IF(LEFT(U757,1)="A",'Messages d''erreur'!B$4,"")</f>
        <v/>
      </c>
      <c r="W757" t="str">
        <f>IF(IFERROR(VALUE(F757),0)&gt;0,IF(IFERROR(SEARCH("-",A757,1),0)&gt;0,IFERROR(VLOOKUP(F757,'Liste CG'!A:A,1,FALSE),"Attention erreur pas de CG")),"")</f>
        <v/>
      </c>
      <c r="X757" t="str">
        <f>IF(LEFT(W757,1)="A",'Messages d''erreur'!B$5,"")</f>
        <v/>
      </c>
      <c r="Y757" t="e">
        <f>VLOOKUP(A757,'CEcpas-&gt;NvCode'!A:C,3,FALSE)</f>
        <v>#N/A</v>
      </c>
      <c r="Z757" t="str">
        <f>IF(IFERROR(SEARCH("-",A757,1),0) &gt; 0, IFERROR(VLOOKUP(A757,'mapping Commune'!A:I,9,FALSE),"ATTENTION mapping Inexistant"),"")</f>
        <v/>
      </c>
      <c r="AA757" s="10" t="str">
        <f>IF(LEFT(Z757,2)="At",'Messages d''erreur'!B$6,"")</f>
        <v/>
      </c>
    </row>
    <row r="758" spans="1:27" ht="21" customHeight="1" x14ac:dyDescent="0.35">
      <c r="A758" s="31" t="s">
        <v>52</v>
      </c>
      <c r="B758" s="301" t="str">
        <f t="shared" si="14"/>
        <v>Codode</v>
      </c>
      <c r="C758" s="27" t="s">
        <v>53</v>
      </c>
      <c r="D758" s="32" t="s">
        <v>54</v>
      </c>
      <c r="E758" s="32" t="s">
        <v>55</v>
      </c>
      <c r="F758" s="280" t="s">
        <v>56</v>
      </c>
      <c r="G758" s="278" t="s">
        <v>57</v>
      </c>
      <c r="H758" s="34" t="str">
        <f>IF(IFERROR(SEARCH("-",A758,1),0) &gt; 0, IFERROR(VLOOKUP(F758,'Liste CG'!A:A,1,FALSE),"ATTENTION CG Inexistant"),"")</f>
        <v/>
      </c>
      <c r="U758" t="str">
        <f>IF(IFERROR(SEARCH("-",A758,1),0)&gt;0,IFERROR(VLOOKUP(B758,'CG-&gt; CE'!K:K,1,FALSE),"Attention voir onglet CG-&gt;CE"),"")</f>
        <v/>
      </c>
      <c r="V758" t="str">
        <f>IF(LEFT(U758,1)="A",'Messages d''erreur'!B$4,"")</f>
        <v/>
      </c>
      <c r="W758" t="str">
        <f>IF(IFERROR(VALUE(F758),0)&gt;0,IF(IFERROR(SEARCH("-",A758,1),0)&gt;0,IFERROR(VLOOKUP(F758,'Liste CG'!A:A,1,FALSE),"Attention erreur pas de CG")),"")</f>
        <v/>
      </c>
      <c r="X758" t="str">
        <f>IF(LEFT(W758,1)="A",'Messages d''erreur'!B$5,"")</f>
        <v/>
      </c>
      <c r="Y758" t="e">
        <f>VLOOKUP(A758,'CEcpas-&gt;NvCode'!A:C,3,FALSE)</f>
        <v>#N/A</v>
      </c>
      <c r="Z758" t="str">
        <f>IF(IFERROR(SEARCH("-",A758,1),0) &gt; 0, IFERROR(VLOOKUP(A758,'mapping Commune'!A:I,9,FALSE),"ATTENTION mapping Inexistant"),"")</f>
        <v/>
      </c>
      <c r="AA758" s="10" t="str">
        <f>IF(LEFT(Z758,2)="At",'Messages d''erreur'!B$6,"")</f>
        <v/>
      </c>
    </row>
    <row r="759" spans="1:27" ht="21" customHeight="1" x14ac:dyDescent="0.35">
      <c r="A759" s="136" t="s">
        <v>773</v>
      </c>
      <c r="B759" s="301" t="str">
        <f t="shared" si="14"/>
        <v>669-51</v>
      </c>
      <c r="C759" s="24" t="s">
        <v>774</v>
      </c>
      <c r="D759" s="110" t="s">
        <v>59</v>
      </c>
      <c r="E759" s="110" t="s">
        <v>62</v>
      </c>
      <c r="F759" s="309">
        <v>77252</v>
      </c>
      <c r="G759" s="279">
        <v>80</v>
      </c>
      <c r="H759" s="34">
        <f>IF(IFERROR(SEARCH("-",A759,1),0) &gt; 0, IFERROR(VLOOKUP(F759,'Liste CG'!A:A,1,FALSE),"ATTENTION CG Inexistant"),"")</f>
        <v>77252</v>
      </c>
      <c r="U759" t="str">
        <f>IF(IFERROR(SEARCH("-",A759,1),0)&gt;0,IFERROR(VLOOKUP(B759,'CG-&gt; CE'!K:K,1,FALSE),"Attention voir onglet CG-&gt;CE"),"")</f>
        <v>669-51</v>
      </c>
      <c r="V759" t="str">
        <f>IF(LEFT(U759,1)="A",'Messages d''erreur'!B$4,"")</f>
        <v/>
      </c>
      <c r="W759">
        <f>IF(IFERROR(VALUE(F759),0)&gt;0,IF(IFERROR(SEARCH("-",A759,1),0)&gt;0,IFERROR(VLOOKUP(F759,'Liste CG'!A:A,1,FALSE),"Attention erreur pas de CG")),"")</f>
        <v>77252</v>
      </c>
      <c r="X759" t="str">
        <f>IF(LEFT(W759,1)="A",'Messages d''erreur'!B$5,"")</f>
        <v/>
      </c>
      <c r="Y759">
        <f>VLOOKUP(A759,'CEcpas-&gt;NvCode'!A:C,3,FALSE)</f>
        <v>0</v>
      </c>
      <c r="Z759" t="str">
        <f>IF(IFERROR(SEARCH("-",A759,1),0) &gt; 0, IFERROR(VLOOKUP(A759,'mapping Commune'!A:I,9,FALSE),"ATTENTION mapping Inexistant"),"")</f>
        <v>ATTENTION mapping Inexistant</v>
      </c>
      <c r="AA759" s="10" t="str">
        <f>IF(LEFT(Z759,2)="At",'Messages d''erreur'!B$6,"")</f>
        <v xml:space="preserve">Attention CE pas dans Mapping </v>
      </c>
    </row>
    <row r="760" spans="1:27" ht="21" customHeight="1" x14ac:dyDescent="0.35">
      <c r="A760" s="133"/>
      <c r="B760" s="301" t="str">
        <f t="shared" si="14"/>
        <v/>
      </c>
      <c r="D760" s="109" t="s">
        <v>5089</v>
      </c>
      <c r="G760" s="276"/>
      <c r="H760" s="34" t="str">
        <f>IF(IFERROR(SEARCH("-",A760,1),0) &gt; 0, IFERROR(VLOOKUP(F760,'Liste CG'!A:A,1,FALSE),"ATTENTION CG Inexistant"),"")</f>
        <v/>
      </c>
      <c r="U760" t="str">
        <f>IF(IFERROR(SEARCH("-",A760,1),0)&gt;0,IFERROR(VLOOKUP(B760,'CG-&gt; CE'!K:K,1,FALSE),"Attention voir onglet CG-&gt;CE"),"")</f>
        <v/>
      </c>
      <c r="V760" t="str">
        <f>IF(LEFT(U760,1)="A",'Messages d''erreur'!B$4,"")</f>
        <v/>
      </c>
      <c r="W760" t="str">
        <f>IF(IFERROR(VALUE(F760),0)&gt;0,IF(IFERROR(SEARCH("-",A760,1),0)&gt;0,IFERROR(VLOOKUP(F760,'Liste CG'!A:A,1,FALSE),"Attention erreur pas de CG")),"")</f>
        <v/>
      </c>
      <c r="X760" t="str">
        <f>IF(LEFT(W760,1)="A",'Messages d''erreur'!B$5,"")</f>
        <v/>
      </c>
      <c r="Y760" t="e">
        <f>VLOOKUP(A760,'CEcpas-&gt;NvCode'!A:C,3,FALSE)</f>
        <v>#N/A</v>
      </c>
      <c r="Z760" t="str">
        <f>IF(IFERROR(SEARCH("-",A760,1),0) &gt; 0, IFERROR(VLOOKUP(A760,'mapping Commune'!A:I,9,FALSE),"ATTENTION mapping Inexistant"),"")</f>
        <v/>
      </c>
      <c r="AA760" s="10" t="str">
        <f>IF(LEFT(Z760,2)="At",'Messages d''erreur'!B$6,"")</f>
        <v/>
      </c>
    </row>
    <row r="761" spans="1:27" ht="21" customHeight="1" x14ac:dyDescent="0.35">
      <c r="A761" s="137">
        <v>68</v>
      </c>
      <c r="B761" s="301" t="str">
        <f t="shared" si="14"/>
        <v>6868</v>
      </c>
      <c r="C761" s="25" t="s">
        <v>775</v>
      </c>
      <c r="D761" s="109" t="s">
        <v>5089</v>
      </c>
      <c r="G761" s="276"/>
      <c r="H761" s="34" t="str">
        <f>IF(IFERROR(SEARCH("-",A761,1),0) &gt; 0, IFERROR(VLOOKUP(F761,'Liste CG'!A:A,1,FALSE),"ATTENTION CG Inexistant"),"")</f>
        <v/>
      </c>
      <c r="U761" t="str">
        <f>IF(IFERROR(SEARCH("-",A761,1),0)&gt;0,IFERROR(VLOOKUP(B761,'CG-&gt; CE'!K:K,1,FALSE),"Attention voir onglet CG-&gt;CE"),"")</f>
        <v/>
      </c>
      <c r="V761" t="str">
        <f>IF(LEFT(U761,1)="A",'Messages d''erreur'!B$4,"")</f>
        <v/>
      </c>
      <c r="W761" t="str">
        <f>IF(IFERROR(VALUE(F761),0)&gt;0,IF(IFERROR(SEARCH("-",A761,1),0)&gt;0,IFERROR(VLOOKUP(F761,'Liste CG'!A:A,1,FALSE),"Attention erreur pas de CG")),"")</f>
        <v/>
      </c>
      <c r="X761" t="str">
        <f>IF(LEFT(W761,1)="A",'Messages d''erreur'!B$5,"")</f>
        <v/>
      </c>
      <c r="Y761" t="e">
        <f>VLOOKUP(A761,'CEcpas-&gt;NvCode'!A:C,3,FALSE)</f>
        <v>#N/A</v>
      </c>
      <c r="Z761" t="str">
        <f>IF(IFERROR(SEARCH("-",A761,1),0) &gt; 0, IFERROR(VLOOKUP(A761,'mapping Commune'!A:I,9,FALSE),"ATTENTION mapping Inexistant"),"")</f>
        <v/>
      </c>
      <c r="AA761" s="10" t="str">
        <f>IF(LEFT(Z761,2)="At",'Messages d''erreur'!B$6,"")</f>
        <v/>
      </c>
    </row>
    <row r="762" spans="1:27" ht="21" customHeight="1" x14ac:dyDescent="0.35">
      <c r="A762" s="138"/>
      <c r="B762" s="301" t="str">
        <f t="shared" si="14"/>
        <v/>
      </c>
      <c r="C762" s="25"/>
      <c r="D762" s="109" t="s">
        <v>5089</v>
      </c>
      <c r="G762" s="276"/>
      <c r="H762" s="34" t="str">
        <f>IF(IFERROR(SEARCH("-",A762,1),0) &gt; 0, IFERROR(VLOOKUP(F762,'Liste CG'!A:A,1,FALSE),"ATTENTION CG Inexistant"),"")</f>
        <v/>
      </c>
      <c r="U762" t="str">
        <f>IF(IFERROR(SEARCH("-",A762,1),0)&gt;0,IFERROR(VLOOKUP(B762,'CG-&gt; CE'!K:K,1,FALSE),"Attention voir onglet CG-&gt;CE"),"")</f>
        <v/>
      </c>
      <c r="V762" t="str">
        <f>IF(LEFT(U762,1)="A",'Messages d''erreur'!B$4,"")</f>
        <v/>
      </c>
      <c r="W762" t="str">
        <f>IF(IFERROR(VALUE(F762),0)&gt;0,IF(IFERROR(SEARCH("-",A762,1),0)&gt;0,IFERROR(VLOOKUP(F762,'Liste CG'!A:A,1,FALSE),"Attention erreur pas de CG")),"")</f>
        <v/>
      </c>
      <c r="X762" t="str">
        <f>IF(LEFT(W762,1)="A",'Messages d''erreur'!B$5,"")</f>
        <v/>
      </c>
      <c r="Y762" t="e">
        <f>VLOOKUP(A762,'CEcpas-&gt;NvCode'!A:C,3,FALSE)</f>
        <v>#N/A</v>
      </c>
      <c r="Z762" t="str">
        <f>IF(IFERROR(SEARCH("-",A762,1),0) &gt; 0, IFERROR(VLOOKUP(A762,'mapping Commune'!A:I,9,FALSE),"ATTENTION mapping Inexistant"),"")</f>
        <v/>
      </c>
      <c r="AA762" s="10" t="str">
        <f>IF(LEFT(Z762,2)="At",'Messages d''erreur'!B$6,"")</f>
        <v/>
      </c>
    </row>
    <row r="763" spans="1:27" ht="21" customHeight="1" x14ac:dyDescent="0.35">
      <c r="A763" s="139">
        <v>681</v>
      </c>
      <c r="B763" s="301" t="str">
        <f t="shared" si="14"/>
        <v>681681</v>
      </c>
      <c r="C763" s="26" t="s">
        <v>776</v>
      </c>
      <c r="D763" s="109" t="s">
        <v>5089</v>
      </c>
      <c r="G763" s="276"/>
      <c r="H763" s="34" t="str">
        <f>IF(IFERROR(SEARCH("-",A763,1),0) &gt; 0, IFERROR(VLOOKUP(F763,'Liste CG'!A:A,1,FALSE),"ATTENTION CG Inexistant"),"")</f>
        <v/>
      </c>
      <c r="U763" t="str">
        <f>IF(IFERROR(SEARCH("-",A763,1),0)&gt;0,IFERROR(VLOOKUP(B763,'CG-&gt; CE'!K:K,1,FALSE),"Attention voir onglet CG-&gt;CE"),"")</f>
        <v/>
      </c>
      <c r="V763" t="str">
        <f>IF(LEFT(U763,1)="A",'Messages d''erreur'!B$4,"")</f>
        <v/>
      </c>
      <c r="W763" t="str">
        <f>IF(IFERROR(VALUE(F763),0)&gt;0,IF(IFERROR(SEARCH("-",A763,1),0)&gt;0,IFERROR(VLOOKUP(F763,'Liste CG'!A:A,1,FALSE),"Attention erreur pas de CG")),"")</f>
        <v/>
      </c>
      <c r="X763" t="str">
        <f>IF(LEFT(W763,1)="A",'Messages d''erreur'!B$5,"")</f>
        <v/>
      </c>
      <c r="Y763" t="e">
        <f>VLOOKUP(A763,'CEcpas-&gt;NvCode'!A:C,3,FALSE)</f>
        <v>#N/A</v>
      </c>
      <c r="Z763" t="str">
        <f>IF(IFERROR(SEARCH("-",A763,1),0) &gt; 0, IFERROR(VLOOKUP(A763,'mapping Commune'!A:I,9,FALSE),"ATTENTION mapping Inexistant"),"")</f>
        <v/>
      </c>
      <c r="AA763" s="10" t="str">
        <f>IF(LEFT(Z763,2)="At",'Messages d''erreur'!B$6,"")</f>
        <v/>
      </c>
    </row>
    <row r="764" spans="1:27" ht="21" customHeight="1" x14ac:dyDescent="0.35">
      <c r="A764" s="138"/>
      <c r="B764" s="301" t="str">
        <f t="shared" si="14"/>
        <v/>
      </c>
      <c r="C764" s="25"/>
      <c r="D764" s="109" t="s">
        <v>5089</v>
      </c>
      <c r="G764" s="276"/>
      <c r="H764" s="34" t="str">
        <f>IF(IFERROR(SEARCH("-",A764,1),0) &gt; 0, IFERROR(VLOOKUP(F764,'Liste CG'!A:A,1,FALSE),"ATTENTION CG Inexistant"),"")</f>
        <v/>
      </c>
      <c r="U764" t="str">
        <f>IF(IFERROR(SEARCH("-",A764,1),0)&gt;0,IFERROR(VLOOKUP(B764,'CG-&gt; CE'!K:K,1,FALSE),"Attention voir onglet CG-&gt;CE"),"")</f>
        <v/>
      </c>
      <c r="V764" t="str">
        <f>IF(LEFT(U764,1)="A",'Messages d''erreur'!B$4,"")</f>
        <v/>
      </c>
      <c r="W764" t="str">
        <f>IF(IFERROR(VALUE(F764),0)&gt;0,IF(IFERROR(SEARCH("-",A764,1),0)&gt;0,IFERROR(VLOOKUP(F764,'Liste CG'!A:A,1,FALSE),"Attention erreur pas de CG")),"")</f>
        <v/>
      </c>
      <c r="X764" t="str">
        <f>IF(LEFT(W764,1)="A",'Messages d''erreur'!B$5,"")</f>
        <v/>
      </c>
      <c r="Y764" t="e">
        <f>VLOOKUP(A764,'CEcpas-&gt;NvCode'!A:C,3,FALSE)</f>
        <v>#N/A</v>
      </c>
      <c r="Z764" t="str">
        <f>IF(IFERROR(SEARCH("-",A764,1),0) &gt; 0, IFERROR(VLOOKUP(A764,'mapping Commune'!A:I,9,FALSE),"ATTENTION mapping Inexistant"),"")</f>
        <v/>
      </c>
      <c r="AA764" s="10" t="str">
        <f>IF(LEFT(Z764,2)="At",'Messages d''erreur'!B$6,"")</f>
        <v/>
      </c>
    </row>
    <row r="765" spans="1:27" ht="21" customHeight="1" x14ac:dyDescent="0.35">
      <c r="A765" s="31" t="s">
        <v>52</v>
      </c>
      <c r="B765" s="301" t="str">
        <f t="shared" si="14"/>
        <v>Codode</v>
      </c>
      <c r="C765" s="27" t="s">
        <v>53</v>
      </c>
      <c r="D765" s="32" t="s">
        <v>54</v>
      </c>
      <c r="E765" s="32" t="s">
        <v>55</v>
      </c>
      <c r="F765" s="280" t="s">
        <v>56</v>
      </c>
      <c r="G765" s="278" t="s">
        <v>57</v>
      </c>
      <c r="H765" s="34" t="str">
        <f>IF(IFERROR(SEARCH("-",A765,1),0) &gt; 0, IFERROR(VLOOKUP(F765,'Liste CG'!A:A,1,FALSE),"ATTENTION CG Inexistant"),"")</f>
        <v/>
      </c>
      <c r="U765" t="str">
        <f>IF(IFERROR(SEARCH("-",A765,1),0)&gt;0,IFERROR(VLOOKUP(B765,'CG-&gt; CE'!K:K,1,FALSE),"Attention voir onglet CG-&gt;CE"),"")</f>
        <v/>
      </c>
      <c r="V765" t="str">
        <f>IF(LEFT(U765,1)="A",'Messages d''erreur'!B$4,"")</f>
        <v/>
      </c>
      <c r="W765" t="str">
        <f>IF(IFERROR(VALUE(F765),0)&gt;0,IF(IFERROR(SEARCH("-",A765,1),0)&gt;0,IFERROR(VLOOKUP(F765,'Liste CG'!A:A,1,FALSE),"Attention erreur pas de CG")),"")</f>
        <v/>
      </c>
      <c r="X765" t="str">
        <f>IF(LEFT(W765,1)="A",'Messages d''erreur'!B$5,"")</f>
        <v/>
      </c>
      <c r="Y765" t="e">
        <f>VLOOKUP(A765,'CEcpas-&gt;NvCode'!A:C,3,FALSE)</f>
        <v>#N/A</v>
      </c>
      <c r="Z765" t="str">
        <f>IF(IFERROR(SEARCH("-",A765,1),0) &gt; 0, IFERROR(VLOOKUP(A765,'mapping Commune'!A:I,9,FALSE),"ATTENTION mapping Inexistant"),"")</f>
        <v/>
      </c>
      <c r="AA765" s="10" t="str">
        <f>IF(LEFT(Z765,2)="At",'Messages d''erreur'!B$6,"")</f>
        <v/>
      </c>
    </row>
    <row r="766" spans="1:27" ht="21" customHeight="1" x14ac:dyDescent="0.35">
      <c r="A766" s="136" t="s">
        <v>777</v>
      </c>
      <c r="B766" s="301" t="str">
        <f t="shared" si="14"/>
        <v>681-51</v>
      </c>
      <c r="C766" s="24" t="s">
        <v>778</v>
      </c>
      <c r="D766" s="110" t="s">
        <v>59</v>
      </c>
      <c r="E766" s="110" t="s">
        <v>62</v>
      </c>
      <c r="F766" s="309">
        <v>15611</v>
      </c>
      <c r="G766" s="279">
        <v>80</v>
      </c>
      <c r="H766" s="34">
        <f>IF(IFERROR(SEARCH("-",A766,1),0) &gt; 0, IFERROR(VLOOKUP(F766,'Liste CG'!A:A,1,FALSE),"ATTENTION CG Inexistant"),"")</f>
        <v>15611</v>
      </c>
      <c r="U766" t="str">
        <f>IF(IFERROR(SEARCH("-",A766,1),0)&gt;0,IFERROR(VLOOKUP(B766,'CG-&gt; CE'!K:K,1,FALSE),"Attention voir onglet CG-&gt;CE"),"")</f>
        <v>681-51</v>
      </c>
      <c r="V766" t="str">
        <f>IF(LEFT(U766,1)="A",'Messages d''erreur'!B$4,"")</f>
        <v/>
      </c>
      <c r="W766">
        <f>IF(IFERROR(VALUE(F766),0)&gt;0,IF(IFERROR(SEARCH("-",A766,1),0)&gt;0,IFERROR(VLOOKUP(F766,'Liste CG'!A:A,1,FALSE),"Attention erreur pas de CG")),"")</f>
        <v>15611</v>
      </c>
      <c r="X766" t="str">
        <f>IF(LEFT(W766,1)="A",'Messages d''erreur'!B$5,"")</f>
        <v/>
      </c>
      <c r="Y766">
        <f>VLOOKUP(A766,'CEcpas-&gt;NvCode'!A:C,3,FALSE)</f>
        <v>0</v>
      </c>
      <c r="Z766" t="str">
        <f>IF(IFERROR(SEARCH("-",A766,1),0) &gt; 0, IFERROR(VLOOKUP(A766,'mapping Commune'!A:I,9,FALSE),"ATTENTION mapping Inexistant"),"")</f>
        <v>ATTENTION mapping Inexistant</v>
      </c>
      <c r="AA766" s="10" t="str">
        <f>IF(LEFT(Z766,2)="At",'Messages d''erreur'!B$6,"")</f>
        <v xml:space="preserve">Attention CE pas dans Mapping </v>
      </c>
    </row>
    <row r="767" spans="1:27" ht="21" customHeight="1" x14ac:dyDescent="0.35">
      <c r="A767" s="138"/>
      <c r="B767" s="301" t="str">
        <f t="shared" si="14"/>
        <v/>
      </c>
      <c r="C767" s="25"/>
      <c r="D767" s="109" t="s">
        <v>5089</v>
      </c>
      <c r="G767" s="276"/>
      <c r="H767" s="34" t="str">
        <f>IF(IFERROR(SEARCH("-",A767,1),0) &gt; 0, IFERROR(VLOOKUP(F767,'Liste CG'!A:A,1,FALSE),"ATTENTION CG Inexistant"),"")</f>
        <v/>
      </c>
      <c r="U767" t="str">
        <f>IF(IFERROR(SEARCH("-",A767,1),0)&gt;0,IFERROR(VLOOKUP(B767,'CG-&gt; CE'!K:K,1,FALSE),"Attention voir onglet CG-&gt;CE"),"")</f>
        <v/>
      </c>
      <c r="V767" t="str">
        <f>IF(LEFT(U767,1)="A",'Messages d''erreur'!B$4,"")</f>
        <v/>
      </c>
      <c r="W767" t="str">
        <f>IF(IFERROR(VALUE(F767),0)&gt;0,IF(IFERROR(SEARCH("-",A767,1),0)&gt;0,IFERROR(VLOOKUP(F767,'Liste CG'!A:A,1,FALSE),"Attention erreur pas de CG")),"")</f>
        <v/>
      </c>
      <c r="X767" t="str">
        <f>IF(LEFT(W767,1)="A",'Messages d''erreur'!B$5,"")</f>
        <v/>
      </c>
      <c r="Y767" t="e">
        <f>VLOOKUP(A767,'CEcpas-&gt;NvCode'!A:C,3,FALSE)</f>
        <v>#N/A</v>
      </c>
      <c r="Z767" t="str">
        <f>IF(IFERROR(SEARCH("-",A767,1),0) &gt; 0, IFERROR(VLOOKUP(A767,'mapping Commune'!A:I,9,FALSE),"ATTENTION mapping Inexistant"),"")</f>
        <v/>
      </c>
      <c r="AA767" s="10" t="str">
        <f>IF(LEFT(Z767,2)="At",'Messages d''erreur'!B$6,"")</f>
        <v/>
      </c>
    </row>
    <row r="768" spans="1:27" ht="21" customHeight="1" x14ac:dyDescent="0.35">
      <c r="A768" s="139">
        <v>689</v>
      </c>
      <c r="B768" s="301" t="str">
        <f t="shared" si="14"/>
        <v>689689</v>
      </c>
      <c r="C768" s="26" t="s">
        <v>779</v>
      </c>
      <c r="D768" s="109" t="s">
        <v>5089</v>
      </c>
      <c r="G768" s="276"/>
      <c r="H768" s="34" t="str">
        <f>IF(IFERROR(SEARCH("-",A768,1),0) &gt; 0, IFERROR(VLOOKUP(F768,'Liste CG'!A:A,1,FALSE),"ATTENTION CG Inexistant"),"")</f>
        <v/>
      </c>
      <c r="U768" t="str">
        <f>IF(IFERROR(SEARCH("-",A768,1),0)&gt;0,IFERROR(VLOOKUP(B768,'CG-&gt; CE'!K:K,1,FALSE),"Attention voir onglet CG-&gt;CE"),"")</f>
        <v/>
      </c>
      <c r="V768" t="str">
        <f>IF(LEFT(U768,1)="A",'Messages d''erreur'!B$4,"")</f>
        <v/>
      </c>
      <c r="W768" t="str">
        <f>IF(IFERROR(VALUE(F768),0)&gt;0,IF(IFERROR(SEARCH("-",A768,1),0)&gt;0,IFERROR(VLOOKUP(F768,'Liste CG'!A:A,1,FALSE),"Attention erreur pas de CG")),"")</f>
        <v/>
      </c>
      <c r="X768" t="str">
        <f>IF(LEFT(W768,1)="A",'Messages d''erreur'!B$5,"")</f>
        <v/>
      </c>
      <c r="Y768" t="e">
        <f>VLOOKUP(A768,'CEcpas-&gt;NvCode'!A:C,3,FALSE)</f>
        <v>#N/A</v>
      </c>
      <c r="Z768" t="str">
        <f>IF(IFERROR(SEARCH("-",A768,1),0) &gt; 0, IFERROR(VLOOKUP(A768,'mapping Commune'!A:I,9,FALSE),"ATTENTION mapping Inexistant"),"")</f>
        <v/>
      </c>
      <c r="AA768" s="10" t="str">
        <f>IF(LEFT(Z768,2)="At",'Messages d''erreur'!B$6,"")</f>
        <v/>
      </c>
    </row>
    <row r="769" spans="1:27" ht="21" customHeight="1" x14ac:dyDescent="0.35">
      <c r="A769" s="138"/>
      <c r="B769" s="301" t="str">
        <f t="shared" si="14"/>
        <v/>
      </c>
      <c r="C769" s="25"/>
      <c r="D769" s="109" t="s">
        <v>5089</v>
      </c>
      <c r="G769" s="276"/>
      <c r="H769" s="34" t="str">
        <f>IF(IFERROR(SEARCH("-",A769,1),0) &gt; 0, IFERROR(VLOOKUP(F769,'Liste CG'!A:A,1,FALSE),"ATTENTION CG Inexistant"),"")</f>
        <v/>
      </c>
      <c r="U769" t="str">
        <f>IF(IFERROR(SEARCH("-",A769,1),0)&gt;0,IFERROR(VLOOKUP(B769,'CG-&gt; CE'!K:K,1,FALSE),"Attention voir onglet CG-&gt;CE"),"")</f>
        <v/>
      </c>
      <c r="V769" t="str">
        <f>IF(LEFT(U769,1)="A",'Messages d''erreur'!B$4,"")</f>
        <v/>
      </c>
      <c r="W769" t="str">
        <f>IF(IFERROR(VALUE(F769),0)&gt;0,IF(IFERROR(SEARCH("-",A769,1),0)&gt;0,IFERROR(VLOOKUP(F769,'Liste CG'!A:A,1,FALSE),"Attention erreur pas de CG")),"")</f>
        <v/>
      </c>
      <c r="X769" t="str">
        <f>IF(LEFT(W769,1)="A",'Messages d''erreur'!B$5,"")</f>
        <v/>
      </c>
      <c r="Y769" t="e">
        <f>VLOOKUP(A769,'CEcpas-&gt;NvCode'!A:C,3,FALSE)</f>
        <v>#N/A</v>
      </c>
      <c r="Z769" t="str">
        <f>IF(IFERROR(SEARCH("-",A769,1),0) &gt; 0, IFERROR(VLOOKUP(A769,'mapping Commune'!A:I,9,FALSE),"ATTENTION mapping Inexistant"),"")</f>
        <v/>
      </c>
      <c r="AA769" s="10" t="str">
        <f>IF(LEFT(Z769,2)="At",'Messages d''erreur'!B$6,"")</f>
        <v/>
      </c>
    </row>
    <row r="770" spans="1:27" ht="21" customHeight="1" x14ac:dyDescent="0.35">
      <c r="A770" s="31" t="s">
        <v>52</v>
      </c>
      <c r="B770" s="301" t="str">
        <f t="shared" si="14"/>
        <v>Codode</v>
      </c>
      <c r="C770" s="27" t="s">
        <v>53</v>
      </c>
      <c r="D770" s="32" t="s">
        <v>54</v>
      </c>
      <c r="E770" s="32" t="s">
        <v>55</v>
      </c>
      <c r="F770" s="280" t="s">
        <v>56</v>
      </c>
      <c r="G770" s="278" t="s">
        <v>57</v>
      </c>
      <c r="H770" s="34" t="str">
        <f>IF(IFERROR(SEARCH("-",A770,1),0) &gt; 0, IFERROR(VLOOKUP(F770,'Liste CG'!A:A,1,FALSE),"ATTENTION CG Inexistant"),"")</f>
        <v/>
      </c>
      <c r="U770" t="str">
        <f>IF(IFERROR(SEARCH("-",A770,1),0)&gt;0,IFERROR(VLOOKUP(B770,'CG-&gt; CE'!K:K,1,FALSE),"Attention voir onglet CG-&gt;CE"),"")</f>
        <v/>
      </c>
      <c r="V770" t="str">
        <f>IF(LEFT(U770,1)="A",'Messages d''erreur'!B$4,"")</f>
        <v/>
      </c>
      <c r="W770" t="str">
        <f>IF(IFERROR(VALUE(F770),0)&gt;0,IF(IFERROR(SEARCH("-",A770,1),0)&gt;0,IFERROR(VLOOKUP(F770,'Liste CG'!A:A,1,FALSE),"Attention erreur pas de CG")),"")</f>
        <v/>
      </c>
      <c r="X770" t="str">
        <f>IF(LEFT(W770,1)="A",'Messages d''erreur'!B$5,"")</f>
        <v/>
      </c>
      <c r="Y770" t="e">
        <f>VLOOKUP(A770,'CEcpas-&gt;NvCode'!A:C,3,FALSE)</f>
        <v>#N/A</v>
      </c>
      <c r="Z770" t="str">
        <f>IF(IFERROR(SEARCH("-",A770,1),0) &gt; 0, IFERROR(VLOOKUP(A770,'mapping Commune'!A:I,9,FALSE),"ATTENTION mapping Inexistant"),"")</f>
        <v/>
      </c>
      <c r="AA770" s="10" t="str">
        <f>IF(LEFT(Z770,2)="At",'Messages d''erreur'!B$6,"")</f>
        <v/>
      </c>
    </row>
    <row r="771" spans="1:27" ht="21" customHeight="1" x14ac:dyDescent="0.35">
      <c r="A771" s="136" t="s">
        <v>780</v>
      </c>
      <c r="B771" s="301" t="str">
        <f t="shared" si="14"/>
        <v>689-51</v>
      </c>
      <c r="C771" s="24" t="s">
        <v>781</v>
      </c>
      <c r="D771" s="110" t="s">
        <v>59</v>
      </c>
      <c r="E771" s="110" t="s">
        <v>62</v>
      </c>
      <c r="F771" s="309">
        <v>77253</v>
      </c>
      <c r="G771" s="279">
        <v>80</v>
      </c>
      <c r="H771" s="34">
        <f>IF(IFERROR(SEARCH("-",A771,1),0) &gt; 0, IFERROR(VLOOKUP(F771,'Liste CG'!A:A,1,FALSE),"ATTENTION CG Inexistant"),"")</f>
        <v>77253</v>
      </c>
      <c r="U771" t="str">
        <f>IF(IFERROR(SEARCH("-",A771,1),0)&gt;0,IFERROR(VLOOKUP(B771,'CG-&gt; CE'!K:K,1,FALSE),"Attention voir onglet CG-&gt;CE"),"")</f>
        <v>689-51</v>
      </c>
      <c r="V771" t="str">
        <f>IF(LEFT(U771,1)="A",'Messages d''erreur'!B$4,"")</f>
        <v/>
      </c>
      <c r="W771">
        <f>IF(IFERROR(VALUE(F771),0)&gt;0,IF(IFERROR(SEARCH("-",A771,1),0)&gt;0,IFERROR(VLOOKUP(F771,'Liste CG'!A:A,1,FALSE),"Attention erreur pas de CG")),"")</f>
        <v>77253</v>
      </c>
      <c r="X771" t="str">
        <f>IF(LEFT(W771,1)="A",'Messages d''erreur'!B$5,"")</f>
        <v/>
      </c>
      <c r="Y771">
        <f>VLOOKUP(A771,'CEcpas-&gt;NvCode'!A:C,3,FALSE)</f>
        <v>0</v>
      </c>
      <c r="Z771" t="str">
        <f>IF(IFERROR(SEARCH("-",A771,1),0) &gt; 0, IFERROR(VLOOKUP(A771,'mapping Commune'!A:I,9,FALSE),"ATTENTION mapping Inexistant"),"")</f>
        <v>ATTENTION mapping Inexistant</v>
      </c>
      <c r="AA771" s="10" t="str">
        <f>IF(LEFT(Z771,2)="At",'Messages d''erreur'!B$6,"")</f>
        <v xml:space="preserve">Attention CE pas dans Mapping </v>
      </c>
    </row>
    <row r="772" spans="1:27" ht="21" customHeight="1" x14ac:dyDescent="0.35">
      <c r="A772" s="133"/>
      <c r="B772" s="301" t="str">
        <f t="shared" si="14"/>
        <v/>
      </c>
      <c r="D772" s="109" t="s">
        <v>5089</v>
      </c>
      <c r="G772" s="276"/>
      <c r="H772" s="34" t="str">
        <f>IF(IFERROR(SEARCH("-",A772,1),0) &gt; 0, IFERROR(VLOOKUP(F772,'Liste CG'!A:A,1,FALSE),"ATTENTION CG Inexistant"),"")</f>
        <v/>
      </c>
      <c r="U772" t="str">
        <f>IF(IFERROR(SEARCH("-",A772,1),0)&gt;0,IFERROR(VLOOKUP(B772,'CG-&gt; CE'!K:K,1,FALSE),"Attention voir onglet CG-&gt;CE"),"")</f>
        <v/>
      </c>
      <c r="V772" t="str">
        <f>IF(LEFT(U772,1)="A",'Messages d''erreur'!B$4,"")</f>
        <v/>
      </c>
      <c r="W772" t="str">
        <f>IF(IFERROR(VALUE(F772),0)&gt;0,IF(IFERROR(SEARCH("-",A772,1),0)&gt;0,IFERROR(VLOOKUP(F772,'Liste CG'!A:A,1,FALSE),"Attention erreur pas de CG")),"")</f>
        <v/>
      </c>
      <c r="X772" t="str">
        <f>IF(LEFT(W772,1)="A",'Messages d''erreur'!B$5,"")</f>
        <v/>
      </c>
      <c r="Y772" t="e">
        <f>VLOOKUP(A772,'CEcpas-&gt;NvCode'!A:C,3,FALSE)</f>
        <v>#N/A</v>
      </c>
      <c r="Z772" t="str">
        <f>IF(IFERROR(SEARCH("-",A772,1),0) &gt; 0, IFERROR(VLOOKUP(A772,'mapping Commune'!A:I,9,FALSE),"ATTENTION mapping Inexistant"),"")</f>
        <v/>
      </c>
      <c r="AA772" s="10" t="str">
        <f>IF(LEFT(Z772,2)="At",'Messages d''erreur'!B$6,"")</f>
        <v/>
      </c>
    </row>
    <row r="773" spans="1:27" ht="21" customHeight="1" x14ac:dyDescent="0.35">
      <c r="A773" s="134">
        <v>7</v>
      </c>
      <c r="B773" s="301" t="str">
        <f t="shared" si="14"/>
        <v>77</v>
      </c>
      <c r="C773" s="111" t="s">
        <v>782</v>
      </c>
      <c r="D773" s="109" t="s">
        <v>5089</v>
      </c>
      <c r="G773" s="276"/>
      <c r="H773" s="34" t="str">
        <f>IF(IFERROR(SEARCH("-",A773,1),0) &gt; 0, IFERROR(VLOOKUP(F773,'Liste CG'!A:A,1,FALSE),"ATTENTION CG Inexistant"),"")</f>
        <v/>
      </c>
      <c r="U773" t="str">
        <f>IF(IFERROR(SEARCH("-",A773,1),0)&gt;0,IFERROR(VLOOKUP(B773,'CG-&gt; CE'!K:K,1,FALSE),"Attention voir onglet CG-&gt;CE"),"")</f>
        <v/>
      </c>
      <c r="V773" t="str">
        <f>IF(LEFT(U773,1)="A",'Messages d''erreur'!B$4,"")</f>
        <v/>
      </c>
      <c r="W773" t="str">
        <f>IF(IFERROR(VALUE(F773),0)&gt;0,IF(IFERROR(SEARCH("-",A773,1),0)&gt;0,IFERROR(VLOOKUP(F773,'Liste CG'!A:A,1,FALSE),"Attention erreur pas de CG")),"")</f>
        <v/>
      </c>
      <c r="X773" t="str">
        <f>IF(LEFT(W773,1)="A",'Messages d''erreur'!B$5,"")</f>
        <v/>
      </c>
      <c r="Y773" t="e">
        <f>VLOOKUP(A773,'CEcpas-&gt;NvCode'!A:C,3,FALSE)</f>
        <v>#N/A</v>
      </c>
      <c r="Z773" t="str">
        <f>IF(IFERROR(SEARCH("-",A773,1),0) &gt; 0, IFERROR(VLOOKUP(A773,'mapping Commune'!A:I,9,FALSE),"ATTENTION mapping Inexistant"),"")</f>
        <v/>
      </c>
      <c r="AA773" s="10" t="str">
        <f>IF(LEFT(Z773,2)="At",'Messages d''erreur'!B$6,"")</f>
        <v/>
      </c>
    </row>
    <row r="774" spans="1:27" ht="21" customHeight="1" x14ac:dyDescent="0.35">
      <c r="A774" s="133"/>
      <c r="B774" s="301" t="str">
        <f t="shared" si="14"/>
        <v/>
      </c>
      <c r="D774" s="109" t="s">
        <v>5089</v>
      </c>
      <c r="G774" s="276"/>
      <c r="H774" s="34" t="str">
        <f>IF(IFERROR(SEARCH("-",A774,1),0) &gt; 0, IFERROR(VLOOKUP(F774,'Liste CG'!A:A,1,FALSE),"ATTENTION CG Inexistant"),"")</f>
        <v/>
      </c>
      <c r="U774" t="str">
        <f>IF(IFERROR(SEARCH("-",A774,1),0)&gt;0,IFERROR(VLOOKUP(B774,'CG-&gt; CE'!K:K,1,FALSE),"Attention voir onglet CG-&gt;CE"),"")</f>
        <v/>
      </c>
      <c r="V774" t="str">
        <f>IF(LEFT(U774,1)="A",'Messages d''erreur'!B$4,"")</f>
        <v/>
      </c>
      <c r="W774" t="str">
        <f>IF(IFERROR(VALUE(F774),0)&gt;0,IF(IFERROR(SEARCH("-",A774,1),0)&gt;0,IFERROR(VLOOKUP(F774,'Liste CG'!A:A,1,FALSE),"Attention erreur pas de CG")),"")</f>
        <v/>
      </c>
      <c r="X774" t="str">
        <f>IF(LEFT(W774,1)="A",'Messages d''erreur'!B$5,"")</f>
        <v/>
      </c>
      <c r="Y774" t="e">
        <f>VLOOKUP(A774,'CEcpas-&gt;NvCode'!A:C,3,FALSE)</f>
        <v>#N/A</v>
      </c>
      <c r="Z774" t="str">
        <f>IF(IFERROR(SEARCH("-",A774,1),0) &gt; 0, IFERROR(VLOOKUP(A774,'mapping Commune'!A:I,9,FALSE),"ATTENTION mapping Inexistant"),"")</f>
        <v/>
      </c>
      <c r="AA774" s="10" t="str">
        <f>IF(LEFT(Z774,2)="At",'Messages d''erreur'!B$6,"")</f>
        <v/>
      </c>
    </row>
    <row r="775" spans="1:27" ht="21" customHeight="1" x14ac:dyDescent="0.35">
      <c r="A775" s="137">
        <v>70</v>
      </c>
      <c r="B775" s="301" t="str">
        <f t="shared" si="14"/>
        <v>7070</v>
      </c>
      <c r="C775" s="25" t="s">
        <v>783</v>
      </c>
      <c r="D775" s="109" t="s">
        <v>5089</v>
      </c>
      <c r="G775" s="276"/>
      <c r="H775" s="34" t="str">
        <f>IF(IFERROR(SEARCH("-",A775,1),0) &gt; 0, IFERROR(VLOOKUP(F775,'Liste CG'!A:A,1,FALSE),"ATTENTION CG Inexistant"),"")</f>
        <v/>
      </c>
      <c r="U775" t="str">
        <f>IF(IFERROR(SEARCH("-",A775,1),0)&gt;0,IFERROR(VLOOKUP(B775,'CG-&gt; CE'!K:K,1,FALSE),"Attention voir onglet CG-&gt;CE"),"")</f>
        <v/>
      </c>
      <c r="V775" t="str">
        <f>IF(LEFT(U775,1)="A",'Messages d''erreur'!B$4,"")</f>
        <v/>
      </c>
      <c r="W775" t="str">
        <f>IF(IFERROR(VALUE(F775),0)&gt;0,IF(IFERROR(SEARCH("-",A775,1),0)&gt;0,IFERROR(VLOOKUP(F775,'Liste CG'!A:A,1,FALSE),"Attention erreur pas de CG")),"")</f>
        <v/>
      </c>
      <c r="X775" t="str">
        <f>IF(LEFT(W775,1)="A",'Messages d''erreur'!B$5,"")</f>
        <v/>
      </c>
      <c r="Y775" t="e">
        <f>VLOOKUP(A775,'CEcpas-&gt;NvCode'!A:C,3,FALSE)</f>
        <v>#N/A</v>
      </c>
      <c r="Z775" t="str">
        <f>IF(IFERROR(SEARCH("-",A775,1),0) &gt; 0, IFERROR(VLOOKUP(A775,'mapping Commune'!A:I,9,FALSE),"ATTENTION mapping Inexistant"),"")</f>
        <v/>
      </c>
      <c r="AA775" s="10" t="str">
        <f>IF(LEFT(Z775,2)="At",'Messages d''erreur'!B$6,"")</f>
        <v/>
      </c>
    </row>
    <row r="776" spans="1:27" ht="21" customHeight="1" x14ac:dyDescent="0.35">
      <c r="A776" s="138"/>
      <c r="B776" s="301" t="str">
        <f t="shared" si="14"/>
        <v/>
      </c>
      <c r="C776" s="25"/>
      <c r="D776" s="109" t="s">
        <v>5089</v>
      </c>
      <c r="G776" s="276"/>
      <c r="H776" s="34" t="str">
        <f>IF(IFERROR(SEARCH("-",A776,1),0) &gt; 0, IFERROR(VLOOKUP(F776,'Liste CG'!A:A,1,FALSE),"ATTENTION CG Inexistant"),"")</f>
        <v/>
      </c>
      <c r="U776" t="str">
        <f>IF(IFERROR(SEARCH("-",A776,1),0)&gt;0,IFERROR(VLOOKUP(B776,'CG-&gt; CE'!K:K,1,FALSE),"Attention voir onglet CG-&gt;CE"),"")</f>
        <v/>
      </c>
      <c r="V776" t="str">
        <f>IF(LEFT(U776,1)="A",'Messages d''erreur'!B$4,"")</f>
        <v/>
      </c>
      <c r="W776" t="str">
        <f>IF(IFERROR(VALUE(F776),0)&gt;0,IF(IFERROR(SEARCH("-",A776,1),0)&gt;0,IFERROR(VLOOKUP(F776,'Liste CG'!A:A,1,FALSE),"Attention erreur pas de CG")),"")</f>
        <v/>
      </c>
      <c r="X776" t="str">
        <f>IF(LEFT(W776,1)="A",'Messages d''erreur'!B$5,"")</f>
        <v/>
      </c>
      <c r="Y776" t="e">
        <f>VLOOKUP(A776,'CEcpas-&gt;NvCode'!A:C,3,FALSE)</f>
        <v>#N/A</v>
      </c>
      <c r="Z776" t="str">
        <f>IF(IFERROR(SEARCH("-",A776,1),0) &gt; 0, IFERROR(VLOOKUP(A776,'mapping Commune'!A:I,9,FALSE),"ATTENTION mapping Inexistant"),"")</f>
        <v/>
      </c>
      <c r="AA776" s="10" t="str">
        <f>IF(LEFT(Z776,2)="At",'Messages d''erreur'!B$6,"")</f>
        <v/>
      </c>
    </row>
    <row r="777" spans="1:27" ht="21" customHeight="1" x14ac:dyDescent="0.35">
      <c r="A777" s="139">
        <v>701</v>
      </c>
      <c r="B777" s="301" t="str">
        <f t="shared" si="14"/>
        <v>701701</v>
      </c>
      <c r="C777" s="26" t="s">
        <v>784</v>
      </c>
      <c r="D777" s="109" t="s">
        <v>5089</v>
      </c>
      <c r="G777" s="276"/>
      <c r="H777" s="34" t="str">
        <f>IF(IFERROR(SEARCH("-",A777,1),0) &gt; 0, IFERROR(VLOOKUP(F777,'Liste CG'!A:A,1,FALSE),"ATTENTION CG Inexistant"),"")</f>
        <v/>
      </c>
      <c r="U777" t="str">
        <f>IF(IFERROR(SEARCH("-",A777,1),0)&gt;0,IFERROR(VLOOKUP(B777,'CG-&gt; CE'!K:K,1,FALSE),"Attention voir onglet CG-&gt;CE"),"")</f>
        <v/>
      </c>
      <c r="V777" t="str">
        <f>IF(LEFT(U777,1)="A",'Messages d''erreur'!B$4,"")</f>
        <v/>
      </c>
      <c r="W777" t="str">
        <f>IF(IFERROR(VALUE(F777),0)&gt;0,IF(IFERROR(SEARCH("-",A777,1),0)&gt;0,IFERROR(VLOOKUP(F777,'Liste CG'!A:A,1,FALSE),"Attention erreur pas de CG")),"")</f>
        <v/>
      </c>
      <c r="X777" t="str">
        <f>IF(LEFT(W777,1)="A",'Messages d''erreur'!B$5,"")</f>
        <v/>
      </c>
      <c r="Y777" t="e">
        <f>VLOOKUP(A777,'CEcpas-&gt;NvCode'!A:C,3,FALSE)</f>
        <v>#N/A</v>
      </c>
      <c r="Z777" t="str">
        <f>IF(IFERROR(SEARCH("-",A777,1),0) &gt; 0, IFERROR(VLOOKUP(A777,'mapping Commune'!A:I,9,FALSE),"ATTENTION mapping Inexistant"),"")</f>
        <v/>
      </c>
      <c r="AA777" s="10" t="str">
        <f>IF(LEFT(Z777,2)="At",'Messages d''erreur'!B$6,"")</f>
        <v/>
      </c>
    </row>
    <row r="778" spans="1:27" ht="21" customHeight="1" x14ac:dyDescent="0.35">
      <c r="A778" s="138"/>
      <c r="B778" s="301" t="str">
        <f t="shared" si="14"/>
        <v/>
      </c>
      <c r="C778" s="25"/>
      <c r="D778" s="109" t="s">
        <v>5089</v>
      </c>
      <c r="G778" s="276"/>
      <c r="H778" s="34" t="str">
        <f>IF(IFERROR(SEARCH("-",A778,1),0) &gt; 0, IFERROR(VLOOKUP(F778,'Liste CG'!A:A,1,FALSE),"ATTENTION CG Inexistant"),"")</f>
        <v/>
      </c>
      <c r="U778" t="str">
        <f>IF(IFERROR(SEARCH("-",A778,1),0)&gt;0,IFERROR(VLOOKUP(B778,'CG-&gt; CE'!K:K,1,FALSE),"Attention voir onglet CG-&gt;CE"),"")</f>
        <v/>
      </c>
      <c r="V778" t="str">
        <f>IF(LEFT(U778,1)="A",'Messages d''erreur'!B$4,"")</f>
        <v/>
      </c>
      <c r="W778" t="str">
        <f>IF(IFERROR(VALUE(F778),0)&gt;0,IF(IFERROR(SEARCH("-",A778,1),0)&gt;0,IFERROR(VLOOKUP(F778,'Liste CG'!A:A,1,FALSE),"Attention erreur pas de CG")),"")</f>
        <v/>
      </c>
      <c r="X778" t="str">
        <f>IF(LEFT(W778,1)="A",'Messages d''erreur'!B$5,"")</f>
        <v/>
      </c>
      <c r="Y778" t="e">
        <f>VLOOKUP(A778,'CEcpas-&gt;NvCode'!A:C,3,FALSE)</f>
        <v>#N/A</v>
      </c>
      <c r="Z778" t="str">
        <f>IF(IFERROR(SEARCH("-",A778,1),0) &gt; 0, IFERROR(VLOOKUP(A778,'mapping Commune'!A:I,9,FALSE),"ATTENTION mapping Inexistant"),"")</f>
        <v/>
      </c>
      <c r="AA778" s="10" t="str">
        <f>IF(LEFT(Z778,2)="At",'Messages d''erreur'!B$6,"")</f>
        <v/>
      </c>
    </row>
    <row r="779" spans="1:27" ht="21" customHeight="1" x14ac:dyDescent="0.35">
      <c r="A779" s="31" t="s">
        <v>52</v>
      </c>
      <c r="B779" s="301" t="str">
        <f t="shared" si="14"/>
        <v>Codode</v>
      </c>
      <c r="C779" s="27" t="s">
        <v>53</v>
      </c>
      <c r="D779" s="32" t="s">
        <v>54</v>
      </c>
      <c r="E779" s="32" t="s">
        <v>55</v>
      </c>
      <c r="F779" s="280" t="s">
        <v>56</v>
      </c>
      <c r="G779" s="278" t="s">
        <v>57</v>
      </c>
      <c r="H779" s="34" t="str">
        <f>IF(IFERROR(SEARCH("-",A779,1),0) &gt; 0, IFERROR(VLOOKUP(F779,'Liste CG'!A:A,1,FALSE),"ATTENTION CG Inexistant"),"")</f>
        <v/>
      </c>
      <c r="U779" t="str">
        <f>IF(IFERROR(SEARCH("-",A779,1),0)&gt;0,IFERROR(VLOOKUP(B779,'CG-&gt; CE'!K:K,1,FALSE),"Attention voir onglet CG-&gt;CE"),"")</f>
        <v/>
      </c>
      <c r="V779" t="str">
        <f>IF(LEFT(U779,1)="A",'Messages d''erreur'!B$4,"")</f>
        <v/>
      </c>
      <c r="W779" t="str">
        <f>IF(IFERROR(VALUE(F779),0)&gt;0,IF(IFERROR(SEARCH("-",A779,1),0)&gt;0,IFERROR(VLOOKUP(F779,'Liste CG'!A:A,1,FALSE),"Attention erreur pas de CG")),"")</f>
        <v/>
      </c>
      <c r="X779" t="str">
        <f>IF(LEFT(W779,1)="A",'Messages d''erreur'!B$5,"")</f>
        <v/>
      </c>
      <c r="Y779" t="e">
        <f>VLOOKUP(A779,'CEcpas-&gt;NvCode'!A:C,3,FALSE)</f>
        <v>#N/A</v>
      </c>
      <c r="Z779" t="str">
        <f>IF(IFERROR(SEARCH("-",A779,1),0) &gt; 0, IFERROR(VLOOKUP(A779,'mapping Commune'!A:I,9,FALSE),"ATTENTION mapping Inexistant"),"")</f>
        <v/>
      </c>
      <c r="AA779" s="10" t="str">
        <f>IF(LEFT(Z779,2)="At",'Messages d''erreur'!B$6,"")</f>
        <v/>
      </c>
    </row>
    <row r="780" spans="1:27" ht="21" customHeight="1" x14ac:dyDescent="0.35">
      <c r="A780" s="33" t="s">
        <v>785</v>
      </c>
      <c r="B780" s="301" t="str">
        <f t="shared" si="14"/>
        <v>701-51</v>
      </c>
      <c r="C780" s="23" t="s">
        <v>786</v>
      </c>
      <c r="D780" s="34" t="s">
        <v>61</v>
      </c>
      <c r="E780" s="34" t="s">
        <v>62</v>
      </c>
      <c r="F780" s="273">
        <v>67212</v>
      </c>
      <c r="G780" s="276">
        <v>91</v>
      </c>
      <c r="H780" s="34">
        <f>IF(IFERROR(SEARCH("-",A780,1),0) &gt; 0, IFERROR(VLOOKUP(F780,'Liste CG'!A:A,1,FALSE),"ATTENTION CG Inexistant"),"")</f>
        <v>67212</v>
      </c>
      <c r="U780" t="str">
        <f>IF(IFERROR(SEARCH("-",A780,1),0)&gt;0,IFERROR(VLOOKUP(B780,'CG-&gt; CE'!K:K,1,FALSE),"Attention voir onglet CG-&gt;CE"),"")</f>
        <v>701-51</v>
      </c>
      <c r="V780" t="str">
        <f>IF(LEFT(U780,1)="A",'Messages d''erreur'!B$4,"")</f>
        <v/>
      </c>
      <c r="W780">
        <f>IF(IFERROR(VALUE(F780),0)&gt;0,IF(IFERROR(SEARCH("-",A780,1),0)&gt;0,IFERROR(VLOOKUP(F780,'Liste CG'!A:A,1,FALSE),"Attention erreur pas de CG")),"")</f>
        <v>67212</v>
      </c>
      <c r="X780" t="str">
        <f>IF(LEFT(W780,1)="A",'Messages d''erreur'!B$5,"")</f>
        <v/>
      </c>
      <c r="Y780">
        <f>VLOOKUP(A780,'CEcpas-&gt;NvCode'!A:C,3,FALSE)</f>
        <v>0</v>
      </c>
      <c r="Z780" t="str">
        <f>IF(IFERROR(SEARCH("-",A780,1),0) &gt; 0, IFERROR(VLOOKUP(A780,'mapping Commune'!A:I,9,FALSE),"ATTENTION mapping Inexistant"),"")</f>
        <v>ATTENTION mapping Inexistant</v>
      </c>
      <c r="AA780" s="10" t="str">
        <f>IF(LEFT(Z780,2)="At",'Messages d''erreur'!B$6,"")</f>
        <v xml:space="preserve">Attention CE pas dans Mapping </v>
      </c>
    </row>
    <row r="781" spans="1:27" ht="21" customHeight="1" x14ac:dyDescent="0.35">
      <c r="A781" s="136" t="s">
        <v>787</v>
      </c>
      <c r="B781" s="301" t="str">
        <f t="shared" si="14"/>
        <v>701-52</v>
      </c>
      <c r="C781" s="24" t="s">
        <v>788</v>
      </c>
      <c r="D781" s="110" t="s">
        <v>61</v>
      </c>
      <c r="E781" s="110" t="s">
        <v>62</v>
      </c>
      <c r="F781" s="309">
        <v>67213</v>
      </c>
      <c r="G781" s="279">
        <v>91</v>
      </c>
      <c r="H781" s="34">
        <f>IF(IFERROR(SEARCH("-",A781,1),0) &gt; 0, IFERROR(VLOOKUP(F781,'Liste CG'!A:A,1,FALSE),"ATTENTION CG Inexistant"),"")</f>
        <v>67213</v>
      </c>
      <c r="U781" t="str">
        <f>IF(IFERROR(SEARCH("-",A781,1),0)&gt;0,IFERROR(VLOOKUP(B781,'CG-&gt; CE'!K:K,1,FALSE),"Attention voir onglet CG-&gt;CE"),"")</f>
        <v>701-52</v>
      </c>
      <c r="V781" t="str">
        <f>IF(LEFT(U781,1)="A",'Messages d''erreur'!B$4,"")</f>
        <v/>
      </c>
      <c r="W781">
        <f>IF(IFERROR(VALUE(F781),0)&gt;0,IF(IFERROR(SEARCH("-",A781,1),0)&gt;0,IFERROR(VLOOKUP(F781,'Liste CG'!A:A,1,FALSE),"Attention erreur pas de CG")),"")</f>
        <v>67213</v>
      </c>
      <c r="X781" t="str">
        <f>IF(LEFT(W781,1)="A",'Messages d''erreur'!B$5,"")</f>
        <v/>
      </c>
      <c r="Y781">
        <f>VLOOKUP(A781,'CEcpas-&gt;NvCode'!A:C,3,FALSE)</f>
        <v>0</v>
      </c>
      <c r="Z781" t="str">
        <f>IF(IFERROR(SEARCH("-",A781,1),0) &gt; 0, IFERROR(VLOOKUP(A781,'mapping Commune'!A:I,9,FALSE),"ATTENTION mapping Inexistant"),"")</f>
        <v>ATTENTION mapping Inexistant</v>
      </c>
      <c r="AA781" s="10" t="str">
        <f>IF(LEFT(Z781,2)="At",'Messages d''erreur'!B$6,"")</f>
        <v xml:space="preserve">Attention CE pas dans Mapping </v>
      </c>
    </row>
    <row r="782" spans="1:27" ht="21" customHeight="1" x14ac:dyDescent="0.35">
      <c r="A782" s="138"/>
      <c r="B782" s="301" t="str">
        <f t="shared" si="14"/>
        <v/>
      </c>
      <c r="C782" s="25"/>
      <c r="D782" s="109" t="s">
        <v>5089</v>
      </c>
      <c r="G782" s="276"/>
      <c r="H782" s="34" t="str">
        <f>IF(IFERROR(SEARCH("-",A782,1),0) &gt; 0, IFERROR(VLOOKUP(F782,'Liste CG'!A:A,1,FALSE),"ATTENTION CG Inexistant"),"")</f>
        <v/>
      </c>
      <c r="U782" t="str">
        <f>IF(IFERROR(SEARCH("-",A782,1),0)&gt;0,IFERROR(VLOOKUP(B782,'CG-&gt; CE'!K:K,1,FALSE),"Attention voir onglet CG-&gt;CE"),"")</f>
        <v/>
      </c>
      <c r="V782" t="str">
        <f>IF(LEFT(U782,1)="A",'Messages d''erreur'!B$4,"")</f>
        <v/>
      </c>
      <c r="W782" t="str">
        <f>IF(IFERROR(VALUE(F782),0)&gt;0,IF(IFERROR(SEARCH("-",A782,1),0)&gt;0,IFERROR(VLOOKUP(F782,'Liste CG'!A:A,1,FALSE),"Attention erreur pas de CG")),"")</f>
        <v/>
      </c>
      <c r="X782" t="str">
        <f>IF(LEFT(W782,1)="A",'Messages d''erreur'!B$5,"")</f>
        <v/>
      </c>
      <c r="Y782" t="e">
        <f>VLOOKUP(A782,'CEcpas-&gt;NvCode'!A:C,3,FALSE)</f>
        <v>#N/A</v>
      </c>
      <c r="Z782" t="str">
        <f>IF(IFERROR(SEARCH("-",A782,1),0) &gt; 0, IFERROR(VLOOKUP(A782,'mapping Commune'!A:I,9,FALSE),"ATTENTION mapping Inexistant"),"")</f>
        <v/>
      </c>
      <c r="AA782" s="10" t="str">
        <f>IF(LEFT(Z782,2)="At",'Messages d''erreur'!B$6,"")</f>
        <v/>
      </c>
    </row>
    <row r="783" spans="1:27" ht="21" customHeight="1" x14ac:dyDescent="0.35">
      <c r="A783" s="139">
        <v>706</v>
      </c>
      <c r="B783" s="301" t="str">
        <f t="shared" si="14"/>
        <v>706706</v>
      </c>
      <c r="C783" s="26" t="s">
        <v>789</v>
      </c>
      <c r="D783" s="109" t="s">
        <v>5089</v>
      </c>
      <c r="G783" s="276"/>
      <c r="H783" s="34" t="str">
        <f>IF(IFERROR(SEARCH("-",A783,1),0) &gt; 0, IFERROR(VLOOKUP(F783,'Liste CG'!A:A,1,FALSE),"ATTENTION CG Inexistant"),"")</f>
        <v/>
      </c>
      <c r="U783" t="str">
        <f>IF(IFERROR(SEARCH("-",A783,1),0)&gt;0,IFERROR(VLOOKUP(B783,'CG-&gt; CE'!K:K,1,FALSE),"Attention voir onglet CG-&gt;CE"),"")</f>
        <v/>
      </c>
      <c r="V783" t="str">
        <f>IF(LEFT(U783,1)="A",'Messages d''erreur'!B$4,"")</f>
        <v/>
      </c>
      <c r="W783" t="str">
        <f>IF(IFERROR(VALUE(F783),0)&gt;0,IF(IFERROR(SEARCH("-",A783,1),0)&gt;0,IFERROR(VLOOKUP(F783,'Liste CG'!A:A,1,FALSE),"Attention erreur pas de CG")),"")</f>
        <v/>
      </c>
      <c r="X783" t="str">
        <f>IF(LEFT(W783,1)="A",'Messages d''erreur'!B$5,"")</f>
        <v/>
      </c>
      <c r="Y783" t="e">
        <f>VLOOKUP(A783,'CEcpas-&gt;NvCode'!A:C,3,FALSE)</f>
        <v>#N/A</v>
      </c>
      <c r="Z783" t="str">
        <f>IF(IFERROR(SEARCH("-",A783,1),0) &gt; 0, IFERROR(VLOOKUP(A783,'mapping Commune'!A:I,9,FALSE),"ATTENTION mapping Inexistant"),"")</f>
        <v/>
      </c>
      <c r="AA783" s="10" t="str">
        <f>IF(LEFT(Z783,2)="At",'Messages d''erreur'!B$6,"")</f>
        <v/>
      </c>
    </row>
    <row r="784" spans="1:27" ht="21" customHeight="1" x14ac:dyDescent="0.35">
      <c r="A784" s="138"/>
      <c r="B784" s="301" t="str">
        <f t="shared" si="14"/>
        <v/>
      </c>
      <c r="C784" s="25"/>
      <c r="D784" s="109" t="s">
        <v>5089</v>
      </c>
      <c r="G784" s="276"/>
      <c r="H784" s="34" t="str">
        <f>IF(IFERROR(SEARCH("-",A784,1),0) &gt; 0, IFERROR(VLOOKUP(F784,'Liste CG'!A:A,1,FALSE),"ATTENTION CG Inexistant"),"")</f>
        <v/>
      </c>
      <c r="U784" t="str">
        <f>IF(IFERROR(SEARCH("-",A784,1),0)&gt;0,IFERROR(VLOOKUP(B784,'CG-&gt; CE'!K:K,1,FALSE),"Attention voir onglet CG-&gt;CE"),"")</f>
        <v/>
      </c>
      <c r="V784" t="str">
        <f>IF(LEFT(U784,1)="A",'Messages d''erreur'!B$4,"")</f>
        <v/>
      </c>
      <c r="W784" t="str">
        <f>IF(IFERROR(VALUE(F784),0)&gt;0,IF(IFERROR(SEARCH("-",A784,1),0)&gt;0,IFERROR(VLOOKUP(F784,'Liste CG'!A:A,1,FALSE),"Attention erreur pas de CG")),"")</f>
        <v/>
      </c>
      <c r="X784" t="str">
        <f>IF(LEFT(W784,1)="A",'Messages d''erreur'!B$5,"")</f>
        <v/>
      </c>
      <c r="Y784" t="e">
        <f>VLOOKUP(A784,'CEcpas-&gt;NvCode'!A:C,3,FALSE)</f>
        <v>#N/A</v>
      </c>
      <c r="Z784" t="str">
        <f>IF(IFERROR(SEARCH("-",A784,1),0) &gt; 0, IFERROR(VLOOKUP(A784,'mapping Commune'!A:I,9,FALSE),"ATTENTION mapping Inexistant"),"")</f>
        <v/>
      </c>
      <c r="AA784" s="10" t="str">
        <f>IF(LEFT(Z784,2)="At",'Messages d''erreur'!B$6,"")</f>
        <v/>
      </c>
    </row>
    <row r="785" spans="1:27" ht="21" customHeight="1" x14ac:dyDescent="0.35">
      <c r="A785" s="31" t="s">
        <v>52</v>
      </c>
      <c r="B785" s="301" t="str">
        <f t="shared" si="14"/>
        <v>Codode</v>
      </c>
      <c r="C785" s="27" t="s">
        <v>53</v>
      </c>
      <c r="D785" s="32" t="s">
        <v>54</v>
      </c>
      <c r="E785" s="32" t="s">
        <v>55</v>
      </c>
      <c r="F785" s="280" t="s">
        <v>56</v>
      </c>
      <c r="G785" s="278" t="s">
        <v>57</v>
      </c>
      <c r="H785" s="34" t="str">
        <f>IF(IFERROR(SEARCH("-",A785,1),0) &gt; 0, IFERROR(VLOOKUP(F785,'Liste CG'!A:A,1,FALSE),"ATTENTION CG Inexistant"),"")</f>
        <v/>
      </c>
      <c r="U785" t="str">
        <f>IF(IFERROR(SEARCH("-",A785,1),0)&gt;0,IFERROR(VLOOKUP(B785,'CG-&gt; CE'!K:K,1,FALSE),"Attention voir onglet CG-&gt;CE"),"")</f>
        <v/>
      </c>
      <c r="V785" t="str">
        <f>IF(LEFT(U785,1)="A",'Messages d''erreur'!B$4,"")</f>
        <v/>
      </c>
      <c r="W785" t="str">
        <f>IF(IFERROR(VALUE(F785),0)&gt;0,IF(IFERROR(SEARCH("-",A785,1),0)&gt;0,IFERROR(VLOOKUP(F785,'Liste CG'!A:A,1,FALSE),"Attention erreur pas de CG")),"")</f>
        <v/>
      </c>
      <c r="X785" t="str">
        <f>IF(LEFT(W785,1)="A",'Messages d''erreur'!B$5,"")</f>
        <v/>
      </c>
      <c r="Y785" t="e">
        <f>VLOOKUP(A785,'CEcpas-&gt;NvCode'!A:C,3,FALSE)</f>
        <v>#N/A</v>
      </c>
      <c r="Z785" t="str">
        <f>IF(IFERROR(SEARCH("-",A785,1),0) &gt; 0, IFERROR(VLOOKUP(A785,'mapping Commune'!A:I,9,FALSE),"ATTENTION mapping Inexistant"),"")</f>
        <v/>
      </c>
      <c r="AA785" s="10" t="str">
        <f>IF(LEFT(Z785,2)="At",'Messages d''erreur'!B$6,"")</f>
        <v/>
      </c>
    </row>
    <row r="786" spans="1:27" ht="21" customHeight="1" x14ac:dyDescent="0.35">
      <c r="A786" s="33" t="s">
        <v>790</v>
      </c>
      <c r="B786" s="301" t="str">
        <f t="shared" si="14"/>
        <v>706-51</v>
      </c>
      <c r="C786" s="23" t="s">
        <v>791</v>
      </c>
      <c r="D786" s="34" t="s">
        <v>59</v>
      </c>
      <c r="E786" s="34" t="s">
        <v>62</v>
      </c>
      <c r="F786" s="273">
        <v>24011</v>
      </c>
      <c r="G786" s="276">
        <v>81</v>
      </c>
      <c r="H786" s="34">
        <f>IF(IFERROR(SEARCH("-",A786,1),0) &gt; 0, IFERROR(VLOOKUP(F786,'Liste CG'!A:A,1,FALSE),"ATTENTION CG Inexistant"),"")</f>
        <v>24011</v>
      </c>
      <c r="U786" t="str">
        <f>IF(IFERROR(SEARCH("-",A786,1),0)&gt;0,IFERROR(VLOOKUP(B786,'CG-&gt; CE'!K:K,1,FALSE),"Attention voir onglet CG-&gt;CE"),"")</f>
        <v>706-51</v>
      </c>
      <c r="V786" t="str">
        <f>IF(LEFT(U786,1)="A",'Messages d''erreur'!B$4,"")</f>
        <v/>
      </c>
      <c r="W786">
        <f>IF(IFERROR(VALUE(F786),0)&gt;0,IF(IFERROR(SEARCH("-",A786,1),0)&gt;0,IFERROR(VLOOKUP(F786,'Liste CG'!A:A,1,FALSE),"Attention erreur pas de CG")),"")</f>
        <v>24011</v>
      </c>
      <c r="X786" t="str">
        <f>IF(LEFT(W786,1)="A",'Messages d''erreur'!B$5,"")</f>
        <v/>
      </c>
      <c r="Y786">
        <f>VLOOKUP(A786,'CEcpas-&gt;NvCode'!A:C,3,FALSE)</f>
        <v>0</v>
      </c>
      <c r="Z786" t="str">
        <f>IF(IFERROR(SEARCH("-",A786,1),0) &gt; 0, IFERROR(VLOOKUP(A786,'mapping Commune'!A:I,9,FALSE),"ATTENTION mapping Inexistant"),"")</f>
        <v>ATTENTION mapping Inexistant</v>
      </c>
      <c r="AA786" s="10" t="str">
        <f>IF(LEFT(Z786,2)="At",'Messages d''erreur'!B$6,"")</f>
        <v xml:space="preserve">Attention CE pas dans Mapping </v>
      </c>
    </row>
    <row r="787" spans="1:27" ht="21" customHeight="1" x14ac:dyDescent="0.35">
      <c r="A787" s="33" t="s">
        <v>792</v>
      </c>
      <c r="B787" s="301" t="str">
        <f t="shared" si="14"/>
        <v>706-52</v>
      </c>
      <c r="C787" s="23" t="s">
        <v>793</v>
      </c>
      <c r="D787" s="34" t="s">
        <v>59</v>
      </c>
      <c r="E787" s="34" t="s">
        <v>62</v>
      </c>
      <c r="F787" s="273">
        <v>24021</v>
      </c>
      <c r="G787" s="276">
        <v>81</v>
      </c>
      <c r="H787" s="34">
        <f>IF(IFERROR(SEARCH("-",A787,1),0) &gt; 0, IFERROR(VLOOKUP(F787,'Liste CG'!A:A,1,FALSE),"ATTENTION CG Inexistant"),"")</f>
        <v>24021</v>
      </c>
      <c r="U787" t="str">
        <f>IF(IFERROR(SEARCH("-",A787,1),0)&gt;0,IFERROR(VLOOKUP(B787,'CG-&gt; CE'!K:K,1,FALSE),"Attention voir onglet CG-&gt;CE"),"")</f>
        <v>706-52</v>
      </c>
      <c r="V787" t="str">
        <f>IF(LEFT(U787,1)="A",'Messages d''erreur'!B$4,"")</f>
        <v/>
      </c>
      <c r="W787">
        <f>IF(IFERROR(VALUE(F787),0)&gt;0,IF(IFERROR(SEARCH("-",A787,1),0)&gt;0,IFERROR(VLOOKUP(F787,'Liste CG'!A:A,1,FALSE),"Attention erreur pas de CG")),"")</f>
        <v>24021</v>
      </c>
      <c r="X787" t="str">
        <f>IF(LEFT(W787,1)="A",'Messages d''erreur'!B$5,"")</f>
        <v/>
      </c>
      <c r="Y787">
        <f>VLOOKUP(A787,'CEcpas-&gt;NvCode'!A:C,3,FALSE)</f>
        <v>0</v>
      </c>
      <c r="Z787" t="str">
        <f>IF(IFERROR(SEARCH("-",A787,1),0) &gt; 0, IFERROR(VLOOKUP(A787,'mapping Commune'!A:I,9,FALSE),"ATTENTION mapping Inexistant"),"")</f>
        <v>ATTENTION mapping Inexistant</v>
      </c>
      <c r="AA787" s="10" t="str">
        <f>IF(LEFT(Z787,2)="At",'Messages d''erreur'!B$6,"")</f>
        <v xml:space="preserve">Attention CE pas dans Mapping </v>
      </c>
    </row>
    <row r="788" spans="1:27" ht="21" customHeight="1" x14ac:dyDescent="0.35">
      <c r="A788" s="33" t="s">
        <v>794</v>
      </c>
      <c r="B788" s="301" t="str">
        <f t="shared" si="14"/>
        <v>706-53</v>
      </c>
      <c r="C788" s="23" t="s">
        <v>795</v>
      </c>
      <c r="D788" s="34" t="s">
        <v>59</v>
      </c>
      <c r="E788" s="34" t="s">
        <v>62</v>
      </c>
      <c r="F788" s="273">
        <v>24031</v>
      </c>
      <c r="G788" s="276">
        <v>81</v>
      </c>
      <c r="H788" s="34">
        <f>IF(IFERROR(SEARCH("-",A788,1),0) &gt; 0, IFERROR(VLOOKUP(F788,'Liste CG'!A:A,1,FALSE),"ATTENTION CG Inexistant"),"")</f>
        <v>24031</v>
      </c>
      <c r="U788" t="str">
        <f>IF(IFERROR(SEARCH("-",A788,1),0)&gt;0,IFERROR(VLOOKUP(B788,'CG-&gt; CE'!K:K,1,FALSE),"Attention voir onglet CG-&gt;CE"),"")</f>
        <v>706-53</v>
      </c>
      <c r="V788" t="str">
        <f>IF(LEFT(U788,1)="A",'Messages d''erreur'!B$4,"")</f>
        <v/>
      </c>
      <c r="W788">
        <f>IF(IFERROR(VALUE(F788),0)&gt;0,IF(IFERROR(SEARCH("-",A788,1),0)&gt;0,IFERROR(VLOOKUP(F788,'Liste CG'!A:A,1,FALSE),"Attention erreur pas de CG")),"")</f>
        <v>24031</v>
      </c>
      <c r="X788" t="str">
        <f>IF(LEFT(W788,1)="A",'Messages d''erreur'!B$5,"")</f>
        <v/>
      </c>
      <c r="Y788">
        <f>VLOOKUP(A788,'CEcpas-&gt;NvCode'!A:C,3,FALSE)</f>
        <v>0</v>
      </c>
      <c r="Z788" t="str">
        <f>IF(IFERROR(SEARCH("-",A788,1),0) &gt; 0, IFERROR(VLOOKUP(A788,'mapping Commune'!A:I,9,FALSE),"ATTENTION mapping Inexistant"),"")</f>
        <v>ATTENTION mapping Inexistant</v>
      </c>
      <c r="AA788" s="10" t="str">
        <f>IF(LEFT(Z788,2)="At",'Messages d''erreur'!B$6,"")</f>
        <v xml:space="preserve">Attention CE pas dans Mapping </v>
      </c>
    </row>
    <row r="789" spans="1:27" ht="21" customHeight="1" x14ac:dyDescent="0.35">
      <c r="A789" s="33" t="s">
        <v>796</v>
      </c>
      <c r="B789" s="301" t="str">
        <f t="shared" si="14"/>
        <v>706-54</v>
      </c>
      <c r="C789" s="23" t="s">
        <v>797</v>
      </c>
      <c r="D789" s="34" t="s">
        <v>59</v>
      </c>
      <c r="E789" s="34" t="s">
        <v>62</v>
      </c>
      <c r="F789" s="273">
        <v>24041</v>
      </c>
      <c r="G789" s="276">
        <v>81</v>
      </c>
      <c r="H789" s="34">
        <f>IF(IFERROR(SEARCH("-",A789,1),0) &gt; 0, IFERROR(VLOOKUP(F789,'Liste CG'!A:A,1,FALSE),"ATTENTION CG Inexistant"),"")</f>
        <v>24041</v>
      </c>
      <c r="U789" t="str">
        <f>IF(IFERROR(SEARCH("-",A789,1),0)&gt;0,IFERROR(VLOOKUP(B789,'CG-&gt; CE'!K:K,1,FALSE),"Attention voir onglet CG-&gt;CE"),"")</f>
        <v>706-54</v>
      </c>
      <c r="V789" t="str">
        <f>IF(LEFT(U789,1)="A",'Messages d''erreur'!B$4,"")</f>
        <v/>
      </c>
      <c r="W789">
        <f>IF(IFERROR(VALUE(F789),0)&gt;0,IF(IFERROR(SEARCH("-",A789,1),0)&gt;0,IFERROR(VLOOKUP(F789,'Liste CG'!A:A,1,FALSE),"Attention erreur pas de CG")),"")</f>
        <v>24041</v>
      </c>
      <c r="X789" t="str">
        <f>IF(LEFT(W789,1)="A",'Messages d''erreur'!B$5,"")</f>
        <v/>
      </c>
      <c r="Y789">
        <f>VLOOKUP(A789,'CEcpas-&gt;NvCode'!A:C,3,FALSE)</f>
        <v>0</v>
      </c>
      <c r="Z789" t="str">
        <f>IF(IFERROR(SEARCH("-",A789,1),0) &gt; 0, IFERROR(VLOOKUP(A789,'mapping Commune'!A:I,9,FALSE),"ATTENTION mapping Inexistant"),"")</f>
        <v>ATTENTION mapping Inexistant</v>
      </c>
      <c r="AA789" s="10" t="str">
        <f>IF(LEFT(Z789,2)="At",'Messages d''erreur'!B$6,"")</f>
        <v xml:space="preserve">Attention CE pas dans Mapping </v>
      </c>
    </row>
    <row r="790" spans="1:27" ht="21" customHeight="1" x14ac:dyDescent="0.35">
      <c r="A790" s="136" t="s">
        <v>798</v>
      </c>
      <c r="B790" s="301" t="str">
        <f t="shared" si="14"/>
        <v>706-55</v>
      </c>
      <c r="C790" s="24" t="s">
        <v>799</v>
      </c>
      <c r="D790" s="110" t="s">
        <v>59</v>
      </c>
      <c r="E790" s="110" t="s">
        <v>62</v>
      </c>
      <c r="F790" s="309">
        <v>77201</v>
      </c>
      <c r="G790" s="279">
        <v>81</v>
      </c>
      <c r="H790" s="34">
        <f>IF(IFERROR(SEARCH("-",A790,1),0) &gt; 0, IFERROR(VLOOKUP(F790,'Liste CG'!A:A,1,FALSE),"ATTENTION CG Inexistant"),"")</f>
        <v>77201</v>
      </c>
      <c r="U790" t="str">
        <f>IF(IFERROR(SEARCH("-",A790,1),0)&gt;0,IFERROR(VLOOKUP(B790,'CG-&gt; CE'!K:K,1,FALSE),"Attention voir onglet CG-&gt;CE"),"")</f>
        <v>706-55</v>
      </c>
      <c r="V790" t="str">
        <f>IF(LEFT(U790,1)="A",'Messages d''erreur'!B$4,"")</f>
        <v/>
      </c>
      <c r="W790">
        <f>IF(IFERROR(VALUE(F790),0)&gt;0,IF(IFERROR(SEARCH("-",A790,1),0)&gt;0,IFERROR(VLOOKUP(F790,'Liste CG'!A:A,1,FALSE),"Attention erreur pas de CG")),"")</f>
        <v>77201</v>
      </c>
      <c r="X790" t="str">
        <f>IF(LEFT(W790,1)="A",'Messages d''erreur'!B$5,"")</f>
        <v/>
      </c>
      <c r="Y790">
        <f>VLOOKUP(A790,'CEcpas-&gt;NvCode'!A:C,3,FALSE)</f>
        <v>0</v>
      </c>
      <c r="Z790" t="str">
        <f>IF(IFERROR(SEARCH("-",A790,1),0) &gt; 0, IFERROR(VLOOKUP(A790,'mapping Commune'!A:I,9,FALSE),"ATTENTION mapping Inexistant"),"")</f>
        <v>ATTENTION mapping Inexistant</v>
      </c>
      <c r="AA790" s="10" t="str">
        <f>IF(LEFT(Z790,2)="At",'Messages d''erreur'!B$6,"")</f>
        <v xml:space="preserve">Attention CE pas dans Mapping </v>
      </c>
    </row>
    <row r="791" spans="1:27" ht="21" customHeight="1" x14ac:dyDescent="0.35">
      <c r="A791" s="133"/>
      <c r="B791" s="301" t="str">
        <f t="shared" si="14"/>
        <v/>
      </c>
      <c r="D791" s="109" t="s">
        <v>5089</v>
      </c>
      <c r="G791" s="276"/>
      <c r="H791" s="34" t="str">
        <f>IF(IFERROR(SEARCH("-",A791,1),0) &gt; 0, IFERROR(VLOOKUP(F791,'Liste CG'!A:A,1,FALSE),"ATTENTION CG Inexistant"),"")</f>
        <v/>
      </c>
      <c r="U791" t="str">
        <f>IF(IFERROR(SEARCH("-",A791,1),0)&gt;0,IFERROR(VLOOKUP(B791,'CG-&gt; CE'!K:K,1,FALSE),"Attention voir onglet CG-&gt;CE"),"")</f>
        <v/>
      </c>
      <c r="V791" t="str">
        <f>IF(LEFT(U791,1)="A",'Messages d''erreur'!B$4,"")</f>
        <v/>
      </c>
      <c r="W791" t="str">
        <f>IF(IFERROR(VALUE(F791),0)&gt;0,IF(IFERROR(SEARCH("-",A791,1),0)&gt;0,IFERROR(VLOOKUP(F791,'Liste CG'!A:A,1,FALSE),"Attention erreur pas de CG")),"")</f>
        <v/>
      </c>
      <c r="X791" t="str">
        <f>IF(LEFT(W791,1)="A",'Messages d''erreur'!B$5,"")</f>
        <v/>
      </c>
      <c r="Y791" t="e">
        <f>VLOOKUP(A791,'CEcpas-&gt;NvCode'!A:C,3,FALSE)</f>
        <v>#N/A</v>
      </c>
      <c r="Z791" t="str">
        <f>IF(IFERROR(SEARCH("-",A791,1),0) &gt; 0, IFERROR(VLOOKUP(A791,'mapping Commune'!A:I,9,FALSE),"ATTENTION mapping Inexistant"),"")</f>
        <v/>
      </c>
      <c r="AA791" s="10" t="str">
        <f>IF(LEFT(Z791,2)="At",'Messages d''erreur'!B$6,"")</f>
        <v/>
      </c>
    </row>
    <row r="792" spans="1:27" ht="21" customHeight="1" x14ac:dyDescent="0.35">
      <c r="A792" s="137">
        <v>71</v>
      </c>
      <c r="B792" s="301" t="str">
        <f t="shared" si="14"/>
        <v>7171</v>
      </c>
      <c r="C792" s="25" t="s">
        <v>800</v>
      </c>
      <c r="D792" s="109" t="s">
        <v>5089</v>
      </c>
      <c r="G792" s="276"/>
      <c r="H792" s="34" t="str">
        <f>IF(IFERROR(SEARCH("-",A792,1),0) &gt; 0, IFERROR(VLOOKUP(F792,'Liste CG'!A:A,1,FALSE),"ATTENTION CG Inexistant"),"")</f>
        <v/>
      </c>
      <c r="U792" t="str">
        <f>IF(IFERROR(SEARCH("-",A792,1),0)&gt;0,IFERROR(VLOOKUP(B792,'CG-&gt; CE'!K:K,1,FALSE),"Attention voir onglet CG-&gt;CE"),"")</f>
        <v/>
      </c>
      <c r="V792" t="str">
        <f>IF(LEFT(U792,1)="A",'Messages d''erreur'!B$4,"")</f>
        <v/>
      </c>
      <c r="W792" t="str">
        <f>IF(IFERROR(VALUE(F792),0)&gt;0,IF(IFERROR(SEARCH("-",A792,1),0)&gt;0,IFERROR(VLOOKUP(F792,'Liste CG'!A:A,1,FALSE),"Attention erreur pas de CG")),"")</f>
        <v/>
      </c>
      <c r="X792" t="str">
        <f>IF(LEFT(W792,1)="A",'Messages d''erreur'!B$5,"")</f>
        <v/>
      </c>
      <c r="Y792" t="e">
        <f>VLOOKUP(A792,'CEcpas-&gt;NvCode'!A:C,3,FALSE)</f>
        <v>#N/A</v>
      </c>
      <c r="Z792" t="str">
        <f>IF(IFERROR(SEARCH("-",A792,1),0) &gt; 0, IFERROR(VLOOKUP(A792,'mapping Commune'!A:I,9,FALSE),"ATTENTION mapping Inexistant"),"")</f>
        <v/>
      </c>
      <c r="AA792" s="10" t="str">
        <f>IF(LEFT(Z792,2)="At",'Messages d''erreur'!B$6,"")</f>
        <v/>
      </c>
    </row>
    <row r="793" spans="1:27" ht="21" customHeight="1" x14ac:dyDescent="0.35">
      <c r="A793" s="138"/>
      <c r="B793" s="301" t="str">
        <f t="shared" si="14"/>
        <v/>
      </c>
      <c r="C793" s="25"/>
      <c r="D793" s="109" t="s">
        <v>5089</v>
      </c>
      <c r="G793" s="276"/>
      <c r="H793" s="34" t="str">
        <f>IF(IFERROR(SEARCH("-",A793,1),0) &gt; 0, IFERROR(VLOOKUP(F793,'Liste CG'!A:A,1,FALSE),"ATTENTION CG Inexistant"),"")</f>
        <v/>
      </c>
      <c r="U793" t="str">
        <f>IF(IFERROR(SEARCH("-",A793,1),0)&gt;0,IFERROR(VLOOKUP(B793,'CG-&gt; CE'!K:K,1,FALSE),"Attention voir onglet CG-&gt;CE"),"")</f>
        <v/>
      </c>
      <c r="V793" t="str">
        <f>IF(LEFT(U793,1)="A",'Messages d''erreur'!B$4,"")</f>
        <v/>
      </c>
      <c r="W793" t="str">
        <f>IF(IFERROR(VALUE(F793),0)&gt;0,IF(IFERROR(SEARCH("-",A793,1),0)&gt;0,IFERROR(VLOOKUP(F793,'Liste CG'!A:A,1,FALSE),"Attention erreur pas de CG")),"")</f>
        <v/>
      </c>
      <c r="X793" t="str">
        <f>IF(LEFT(W793,1)="A",'Messages d''erreur'!B$5,"")</f>
        <v/>
      </c>
      <c r="Y793" t="e">
        <f>VLOOKUP(A793,'CEcpas-&gt;NvCode'!A:C,3,FALSE)</f>
        <v>#N/A</v>
      </c>
      <c r="Z793" t="str">
        <f>IF(IFERROR(SEARCH("-",A793,1),0) &gt; 0, IFERROR(VLOOKUP(A793,'mapping Commune'!A:I,9,FALSE),"ATTENTION mapping Inexistant"),"")</f>
        <v/>
      </c>
      <c r="AA793" s="10" t="str">
        <f>IF(LEFT(Z793,2)="At",'Messages d''erreur'!B$6,"")</f>
        <v/>
      </c>
    </row>
    <row r="794" spans="1:27" ht="21" customHeight="1" x14ac:dyDescent="0.35">
      <c r="A794" s="139">
        <v>710</v>
      </c>
      <c r="B794" s="301" t="str">
        <f t="shared" si="14"/>
        <v>710710</v>
      </c>
      <c r="C794" s="26" t="s">
        <v>801</v>
      </c>
      <c r="D794" s="109" t="s">
        <v>5089</v>
      </c>
      <c r="G794" s="276"/>
      <c r="H794" s="34" t="str">
        <f>IF(IFERROR(SEARCH("-",A794,1),0) &gt; 0, IFERROR(VLOOKUP(F794,'Liste CG'!A:A,1,FALSE),"ATTENTION CG Inexistant"),"")</f>
        <v/>
      </c>
      <c r="U794" t="str">
        <f>IF(IFERROR(SEARCH("-",A794,1),0)&gt;0,IFERROR(VLOOKUP(B794,'CG-&gt; CE'!K:K,1,FALSE),"Attention voir onglet CG-&gt;CE"),"")</f>
        <v/>
      </c>
      <c r="V794" t="str">
        <f>IF(LEFT(U794,1)="A",'Messages d''erreur'!B$4,"")</f>
        <v/>
      </c>
      <c r="W794" t="str">
        <f>IF(IFERROR(VALUE(F794),0)&gt;0,IF(IFERROR(SEARCH("-",A794,1),0)&gt;0,IFERROR(VLOOKUP(F794,'Liste CG'!A:A,1,FALSE),"Attention erreur pas de CG")),"")</f>
        <v/>
      </c>
      <c r="X794" t="str">
        <f>IF(LEFT(W794,1)="A",'Messages d''erreur'!B$5,"")</f>
        <v/>
      </c>
      <c r="Y794" t="e">
        <f>VLOOKUP(A794,'CEcpas-&gt;NvCode'!A:C,3,FALSE)</f>
        <v>#N/A</v>
      </c>
      <c r="Z794" t="str">
        <f>IF(IFERROR(SEARCH("-",A794,1),0) &gt; 0, IFERROR(VLOOKUP(A794,'mapping Commune'!A:I,9,FALSE),"ATTENTION mapping Inexistant"),"")</f>
        <v/>
      </c>
      <c r="AA794" s="10" t="str">
        <f>IF(LEFT(Z794,2)="At",'Messages d''erreur'!B$6,"")</f>
        <v/>
      </c>
    </row>
    <row r="795" spans="1:27" ht="21" customHeight="1" x14ac:dyDescent="0.35">
      <c r="A795" s="138"/>
      <c r="B795" s="301" t="str">
        <f t="shared" si="14"/>
        <v/>
      </c>
      <c r="C795" s="25"/>
      <c r="D795" s="109" t="s">
        <v>5089</v>
      </c>
      <c r="G795" s="276"/>
      <c r="H795" s="34" t="str">
        <f>IF(IFERROR(SEARCH("-",A795,1),0) &gt; 0, IFERROR(VLOOKUP(F795,'Liste CG'!A:A,1,FALSE),"ATTENTION CG Inexistant"),"")</f>
        <v/>
      </c>
      <c r="U795" t="str">
        <f>IF(IFERROR(SEARCH("-",A795,1),0)&gt;0,IFERROR(VLOOKUP(B795,'CG-&gt; CE'!K:K,1,FALSE),"Attention voir onglet CG-&gt;CE"),"")</f>
        <v/>
      </c>
      <c r="V795" t="str">
        <f>IF(LEFT(U795,1)="A",'Messages d''erreur'!B$4,"")</f>
        <v/>
      </c>
      <c r="W795" t="str">
        <f>IF(IFERROR(VALUE(F795),0)&gt;0,IF(IFERROR(SEARCH("-",A795,1),0)&gt;0,IFERROR(VLOOKUP(F795,'Liste CG'!A:A,1,FALSE),"Attention erreur pas de CG")),"")</f>
        <v/>
      </c>
      <c r="X795" t="str">
        <f>IF(LEFT(W795,1)="A",'Messages d''erreur'!B$5,"")</f>
        <v/>
      </c>
      <c r="Y795" t="e">
        <f>VLOOKUP(A795,'CEcpas-&gt;NvCode'!A:C,3,FALSE)</f>
        <v>#N/A</v>
      </c>
      <c r="Z795" t="str">
        <f>IF(IFERROR(SEARCH("-",A795,1),0) &gt; 0, IFERROR(VLOOKUP(A795,'mapping Commune'!A:I,9,FALSE),"ATTENTION mapping Inexistant"),"")</f>
        <v/>
      </c>
      <c r="AA795" s="10" t="str">
        <f>IF(LEFT(Z795,2)="At",'Messages d''erreur'!B$6,"")</f>
        <v/>
      </c>
    </row>
    <row r="796" spans="1:27" ht="21" customHeight="1" x14ac:dyDescent="0.35">
      <c r="A796" s="31" t="s">
        <v>52</v>
      </c>
      <c r="B796" s="301" t="str">
        <f t="shared" si="14"/>
        <v>Codode</v>
      </c>
      <c r="C796" s="27" t="s">
        <v>53</v>
      </c>
      <c r="D796" s="32" t="s">
        <v>54</v>
      </c>
      <c r="E796" s="32" t="s">
        <v>55</v>
      </c>
      <c r="F796" s="280" t="s">
        <v>56</v>
      </c>
      <c r="G796" s="278" t="s">
        <v>57</v>
      </c>
      <c r="H796" s="34" t="str">
        <f>IF(IFERROR(SEARCH("-",A796,1),0) &gt; 0, IFERROR(VLOOKUP(F796,'Liste CG'!A:A,1,FALSE),"ATTENTION CG Inexistant"),"")</f>
        <v/>
      </c>
      <c r="U796" t="str">
        <f>IF(IFERROR(SEARCH("-",A796,1),0)&gt;0,IFERROR(VLOOKUP(B796,'CG-&gt; CE'!K:K,1,FALSE),"Attention voir onglet CG-&gt;CE"),"")</f>
        <v/>
      </c>
      <c r="V796" t="str">
        <f>IF(LEFT(U796,1)="A",'Messages d''erreur'!B$4,"")</f>
        <v/>
      </c>
      <c r="W796" t="str">
        <f>IF(IFERROR(VALUE(F796),0)&gt;0,IF(IFERROR(SEARCH("-",A796,1),0)&gt;0,IFERROR(VLOOKUP(F796,'Liste CG'!A:A,1,FALSE),"Attention erreur pas de CG")),"")</f>
        <v/>
      </c>
      <c r="X796" t="str">
        <f>IF(LEFT(W796,1)="A",'Messages d''erreur'!B$5,"")</f>
        <v/>
      </c>
      <c r="Y796" t="e">
        <f>VLOOKUP(A796,'CEcpas-&gt;NvCode'!A:C,3,FALSE)</f>
        <v>#N/A</v>
      </c>
      <c r="Z796" t="str">
        <f>IF(IFERROR(SEARCH("-",A796,1),0) &gt; 0, IFERROR(VLOOKUP(A796,'mapping Commune'!A:I,9,FALSE),"ATTENTION mapping Inexistant"),"")</f>
        <v/>
      </c>
      <c r="AA796" s="10" t="str">
        <f>IF(LEFT(Z796,2)="At",'Messages d''erreur'!B$6,"")</f>
        <v/>
      </c>
    </row>
    <row r="797" spans="1:27" ht="21" customHeight="1" x14ac:dyDescent="0.35">
      <c r="A797" s="136" t="s">
        <v>802</v>
      </c>
      <c r="B797" s="301" t="str">
        <f t="shared" si="14"/>
        <v>710-51</v>
      </c>
      <c r="C797" s="24" t="s">
        <v>803</v>
      </c>
      <c r="D797" s="110" t="s">
        <v>61</v>
      </c>
      <c r="E797" s="110" t="s">
        <v>62</v>
      </c>
      <c r="F797" s="309">
        <v>20001</v>
      </c>
      <c r="G797" s="279">
        <v>91</v>
      </c>
      <c r="H797" s="34">
        <f>IF(IFERROR(SEARCH("-",A797,1),0) &gt; 0, IFERROR(VLOOKUP(F797,'Liste CG'!A:A,1,FALSE),"ATTENTION CG Inexistant"),"")</f>
        <v>20001</v>
      </c>
      <c r="U797" t="str">
        <f>IF(IFERROR(SEARCH("-",A797,1),0)&gt;0,IFERROR(VLOOKUP(B797,'CG-&gt; CE'!K:K,1,FALSE),"Attention voir onglet CG-&gt;CE"),"")</f>
        <v>710-51</v>
      </c>
      <c r="V797" t="str">
        <f>IF(LEFT(U797,1)="A",'Messages d''erreur'!B$4,"")</f>
        <v/>
      </c>
      <c r="W797">
        <f>IF(IFERROR(VALUE(F797),0)&gt;0,IF(IFERROR(SEARCH("-",A797,1),0)&gt;0,IFERROR(VLOOKUP(F797,'Liste CG'!A:A,1,FALSE),"Attention erreur pas de CG")),"")</f>
        <v>20001</v>
      </c>
      <c r="X797" t="str">
        <f>IF(LEFT(W797,1)="A",'Messages d''erreur'!B$5,"")</f>
        <v/>
      </c>
      <c r="Y797">
        <f>VLOOKUP(A797,'CEcpas-&gt;NvCode'!A:C,3,FALSE)</f>
        <v>0</v>
      </c>
      <c r="Z797" t="str">
        <f>IF(IFERROR(SEARCH("-",A797,1),0) &gt; 0, IFERROR(VLOOKUP(A797,'mapping Commune'!A:I,9,FALSE),"ATTENTION mapping Inexistant"),"")</f>
        <v>ATTENTION mapping Inexistant</v>
      </c>
      <c r="AA797" s="10" t="str">
        <f>IF(LEFT(Z797,2)="At",'Messages d''erreur'!B$6,"")</f>
        <v xml:space="preserve">Attention CE pas dans Mapping </v>
      </c>
    </row>
    <row r="798" spans="1:27" ht="21" customHeight="1" x14ac:dyDescent="0.35">
      <c r="A798" s="138"/>
      <c r="B798" s="301" t="str">
        <f t="shared" si="14"/>
        <v/>
      </c>
      <c r="C798" s="25"/>
      <c r="D798" s="109" t="s">
        <v>5089</v>
      </c>
      <c r="G798" s="276"/>
      <c r="H798" s="34" t="str">
        <f>IF(IFERROR(SEARCH("-",A798,1),0) &gt; 0, IFERROR(VLOOKUP(F798,'Liste CG'!A:A,1,FALSE),"ATTENTION CG Inexistant"),"")</f>
        <v/>
      </c>
      <c r="U798" t="str">
        <f>IF(IFERROR(SEARCH("-",A798,1),0)&gt;0,IFERROR(VLOOKUP(B798,'CG-&gt; CE'!K:K,1,FALSE),"Attention voir onglet CG-&gt;CE"),"")</f>
        <v/>
      </c>
      <c r="V798" t="str">
        <f>IF(LEFT(U798,1)="A",'Messages d''erreur'!B$4,"")</f>
        <v/>
      </c>
      <c r="W798" t="str">
        <f>IF(IFERROR(VALUE(F798),0)&gt;0,IF(IFERROR(SEARCH("-",A798,1),0)&gt;0,IFERROR(VLOOKUP(F798,'Liste CG'!A:A,1,FALSE),"Attention erreur pas de CG")),"")</f>
        <v/>
      </c>
      <c r="X798" t="str">
        <f>IF(LEFT(W798,1)="A",'Messages d''erreur'!B$5,"")</f>
        <v/>
      </c>
      <c r="Y798" t="e">
        <f>VLOOKUP(A798,'CEcpas-&gt;NvCode'!A:C,3,FALSE)</f>
        <v>#N/A</v>
      </c>
      <c r="Z798" t="str">
        <f>IF(IFERROR(SEARCH("-",A798,1),0) &gt; 0, IFERROR(VLOOKUP(A798,'mapping Commune'!A:I,9,FALSE),"ATTENTION mapping Inexistant"),"")</f>
        <v/>
      </c>
      <c r="AA798" s="10" t="str">
        <f>IF(LEFT(Z798,2)="At",'Messages d''erreur'!B$6,"")</f>
        <v/>
      </c>
    </row>
    <row r="799" spans="1:27" ht="21" customHeight="1" x14ac:dyDescent="0.35">
      <c r="A799" s="139">
        <v>711</v>
      </c>
      <c r="B799" s="301" t="str">
        <f t="shared" si="14"/>
        <v>711711</v>
      </c>
      <c r="C799" s="26" t="s">
        <v>804</v>
      </c>
      <c r="D799" s="109" t="s">
        <v>5089</v>
      </c>
      <c r="G799" s="276"/>
      <c r="H799" s="34" t="str">
        <f>IF(IFERROR(SEARCH("-",A799,1),0) &gt; 0, IFERROR(VLOOKUP(F799,'Liste CG'!A:A,1,FALSE),"ATTENTION CG Inexistant"),"")</f>
        <v/>
      </c>
      <c r="U799" t="str">
        <f>IF(IFERROR(SEARCH("-",A799,1),0)&gt;0,IFERROR(VLOOKUP(B799,'CG-&gt; CE'!K:K,1,FALSE),"Attention voir onglet CG-&gt;CE"),"")</f>
        <v/>
      </c>
      <c r="V799" t="str">
        <f>IF(LEFT(U799,1)="A",'Messages d''erreur'!B$4,"")</f>
        <v/>
      </c>
      <c r="W799" t="str">
        <f>IF(IFERROR(VALUE(F799),0)&gt;0,IF(IFERROR(SEARCH("-",A799,1),0)&gt;0,IFERROR(VLOOKUP(F799,'Liste CG'!A:A,1,FALSE),"Attention erreur pas de CG")),"")</f>
        <v/>
      </c>
      <c r="X799" t="str">
        <f>IF(LEFT(W799,1)="A",'Messages d''erreur'!B$5,"")</f>
        <v/>
      </c>
      <c r="Y799" t="e">
        <f>VLOOKUP(A799,'CEcpas-&gt;NvCode'!A:C,3,FALSE)</f>
        <v>#N/A</v>
      </c>
      <c r="Z799" t="str">
        <f>IF(IFERROR(SEARCH("-",A799,1),0) &gt; 0, IFERROR(VLOOKUP(A799,'mapping Commune'!A:I,9,FALSE),"ATTENTION mapping Inexistant"),"")</f>
        <v/>
      </c>
      <c r="AA799" s="10" t="str">
        <f>IF(LEFT(Z799,2)="At",'Messages d''erreur'!B$6,"")</f>
        <v/>
      </c>
    </row>
    <row r="800" spans="1:27" ht="21" customHeight="1" x14ac:dyDescent="0.35">
      <c r="A800" s="138"/>
      <c r="B800" s="301" t="str">
        <f t="shared" si="14"/>
        <v/>
      </c>
      <c r="C800" s="25"/>
      <c r="D800" s="109" t="s">
        <v>5089</v>
      </c>
      <c r="G800" s="276"/>
      <c r="H800" s="34" t="str">
        <f>IF(IFERROR(SEARCH("-",A800,1),0) &gt; 0, IFERROR(VLOOKUP(F800,'Liste CG'!A:A,1,FALSE),"ATTENTION CG Inexistant"),"")</f>
        <v/>
      </c>
      <c r="U800" t="str">
        <f>IF(IFERROR(SEARCH("-",A800,1),0)&gt;0,IFERROR(VLOOKUP(B800,'CG-&gt; CE'!K:K,1,FALSE),"Attention voir onglet CG-&gt;CE"),"")</f>
        <v/>
      </c>
      <c r="V800" t="str">
        <f>IF(LEFT(U800,1)="A",'Messages d''erreur'!B$4,"")</f>
        <v/>
      </c>
      <c r="W800" t="str">
        <f>IF(IFERROR(VALUE(F800),0)&gt;0,IF(IFERROR(SEARCH("-",A800,1),0)&gt;0,IFERROR(VLOOKUP(F800,'Liste CG'!A:A,1,FALSE),"Attention erreur pas de CG")),"")</f>
        <v/>
      </c>
      <c r="X800" t="str">
        <f>IF(LEFT(W800,1)="A",'Messages d''erreur'!B$5,"")</f>
        <v/>
      </c>
      <c r="Y800" t="e">
        <f>VLOOKUP(A800,'CEcpas-&gt;NvCode'!A:C,3,FALSE)</f>
        <v>#N/A</v>
      </c>
      <c r="Z800" t="str">
        <f>IF(IFERROR(SEARCH("-",A800,1),0) &gt; 0, IFERROR(VLOOKUP(A800,'mapping Commune'!A:I,9,FALSE),"ATTENTION mapping Inexistant"),"")</f>
        <v/>
      </c>
      <c r="AA800" s="10" t="str">
        <f>IF(LEFT(Z800,2)="At",'Messages d''erreur'!B$6,"")</f>
        <v/>
      </c>
    </row>
    <row r="801" spans="1:27" ht="21" customHeight="1" x14ac:dyDescent="0.35">
      <c r="A801" s="31" t="s">
        <v>52</v>
      </c>
      <c r="B801" s="301" t="str">
        <f t="shared" si="14"/>
        <v>Codode</v>
      </c>
      <c r="C801" s="27" t="s">
        <v>53</v>
      </c>
      <c r="D801" s="32" t="s">
        <v>54</v>
      </c>
      <c r="E801" s="32" t="s">
        <v>55</v>
      </c>
      <c r="F801" s="280" t="s">
        <v>56</v>
      </c>
      <c r="G801" s="278" t="s">
        <v>57</v>
      </c>
      <c r="H801" s="34" t="str">
        <f>IF(IFERROR(SEARCH("-",A801,1),0) &gt; 0, IFERROR(VLOOKUP(F801,'Liste CG'!A:A,1,FALSE),"ATTENTION CG Inexistant"),"")</f>
        <v/>
      </c>
      <c r="U801" t="str">
        <f>IF(IFERROR(SEARCH("-",A801,1),0)&gt;0,IFERROR(VLOOKUP(B801,'CG-&gt; CE'!K:K,1,FALSE),"Attention voir onglet CG-&gt;CE"),"")</f>
        <v/>
      </c>
      <c r="V801" t="str">
        <f>IF(LEFT(U801,1)="A",'Messages d''erreur'!B$4,"")</f>
        <v/>
      </c>
      <c r="W801" t="str">
        <f>IF(IFERROR(VALUE(F801),0)&gt;0,IF(IFERROR(SEARCH("-",A801,1),0)&gt;0,IFERROR(VLOOKUP(F801,'Liste CG'!A:A,1,FALSE),"Attention erreur pas de CG")),"")</f>
        <v/>
      </c>
      <c r="X801" t="str">
        <f>IF(LEFT(W801,1)="A",'Messages d''erreur'!B$5,"")</f>
        <v/>
      </c>
      <c r="Y801" t="e">
        <f>VLOOKUP(A801,'CEcpas-&gt;NvCode'!A:C,3,FALSE)</f>
        <v>#N/A</v>
      </c>
      <c r="Z801" t="str">
        <f>IF(IFERROR(SEARCH("-",A801,1),0) &gt; 0, IFERROR(VLOOKUP(A801,'mapping Commune'!A:I,9,FALSE),"ATTENTION mapping Inexistant"),"")</f>
        <v/>
      </c>
      <c r="AA801" s="10" t="str">
        <f>IF(LEFT(Z801,2)="At",'Messages d''erreur'!B$6,"")</f>
        <v/>
      </c>
    </row>
    <row r="802" spans="1:27" ht="21" customHeight="1" x14ac:dyDescent="0.35">
      <c r="A802" s="136" t="s">
        <v>805</v>
      </c>
      <c r="B802" s="301" t="str">
        <f t="shared" si="14"/>
        <v>711-60</v>
      </c>
      <c r="C802" s="24" t="s">
        <v>806</v>
      </c>
      <c r="D802" s="110" t="s">
        <v>61</v>
      </c>
      <c r="E802" s="110" t="s">
        <v>62</v>
      </c>
      <c r="F802" s="309">
        <v>24011</v>
      </c>
      <c r="G802" s="279">
        <v>91</v>
      </c>
      <c r="H802" s="34">
        <f>IF(IFERROR(SEARCH("-",A802,1),0) &gt; 0, IFERROR(VLOOKUP(F802,'Liste CG'!A:A,1,FALSE),"ATTENTION CG Inexistant"),"")</f>
        <v>24011</v>
      </c>
      <c r="U802" t="str">
        <f>IF(IFERROR(SEARCH("-",A802,1),0)&gt;0,IFERROR(VLOOKUP(B802,'CG-&gt; CE'!K:K,1,FALSE),"Attention voir onglet CG-&gt;CE"),"")</f>
        <v>711-60</v>
      </c>
      <c r="V802" t="str">
        <f>IF(LEFT(U802,1)="A",'Messages d''erreur'!B$4,"")</f>
        <v/>
      </c>
      <c r="W802">
        <f>IF(IFERROR(VALUE(F802),0)&gt;0,IF(IFERROR(SEARCH("-",A802,1),0)&gt;0,IFERROR(VLOOKUP(F802,'Liste CG'!A:A,1,FALSE),"Attention erreur pas de CG")),"")</f>
        <v>24011</v>
      </c>
      <c r="X802" t="str">
        <f>IF(LEFT(W802,1)="A",'Messages d''erreur'!B$5,"")</f>
        <v/>
      </c>
      <c r="Y802">
        <f>VLOOKUP(A802,'CEcpas-&gt;NvCode'!A:C,3,FALSE)</f>
        <v>0</v>
      </c>
      <c r="Z802" t="str">
        <f>IF(IFERROR(SEARCH("-",A802,1),0) &gt; 0, IFERROR(VLOOKUP(A802,'mapping Commune'!A:I,9,FALSE),"ATTENTION mapping Inexistant"),"")</f>
        <v>ATTENTION mapping Inexistant</v>
      </c>
      <c r="AA802" s="10" t="str">
        <f>IF(LEFT(Z802,2)="At",'Messages d''erreur'!B$6,"")</f>
        <v xml:space="preserve">Attention CE pas dans Mapping </v>
      </c>
    </row>
    <row r="803" spans="1:27" ht="21" customHeight="1" x14ac:dyDescent="0.35">
      <c r="A803" s="138"/>
      <c r="B803" s="301" t="str">
        <f t="shared" si="14"/>
        <v/>
      </c>
      <c r="C803" s="25"/>
      <c r="D803" s="109" t="s">
        <v>5089</v>
      </c>
      <c r="G803" s="276"/>
      <c r="H803" s="34" t="str">
        <f>IF(IFERROR(SEARCH("-",A803,1),0) &gt; 0, IFERROR(VLOOKUP(F803,'Liste CG'!A:A,1,FALSE),"ATTENTION CG Inexistant"),"")</f>
        <v/>
      </c>
      <c r="U803" t="str">
        <f>IF(IFERROR(SEARCH("-",A803,1),0)&gt;0,IFERROR(VLOOKUP(B803,'CG-&gt; CE'!K:K,1,FALSE),"Attention voir onglet CG-&gt;CE"),"")</f>
        <v/>
      </c>
      <c r="V803" t="str">
        <f>IF(LEFT(U803,1)="A",'Messages d''erreur'!B$4,"")</f>
        <v/>
      </c>
      <c r="W803" t="str">
        <f>IF(IFERROR(VALUE(F803),0)&gt;0,IF(IFERROR(SEARCH("-",A803,1),0)&gt;0,IFERROR(VLOOKUP(F803,'Liste CG'!A:A,1,FALSE),"Attention erreur pas de CG")),"")</f>
        <v/>
      </c>
      <c r="X803" t="str">
        <f>IF(LEFT(W803,1)="A",'Messages d''erreur'!B$5,"")</f>
        <v/>
      </c>
      <c r="Y803" t="e">
        <f>VLOOKUP(A803,'CEcpas-&gt;NvCode'!A:C,3,FALSE)</f>
        <v>#N/A</v>
      </c>
      <c r="Z803" t="str">
        <f>IF(IFERROR(SEARCH("-",A803,1),0) &gt; 0, IFERROR(VLOOKUP(A803,'mapping Commune'!A:I,9,FALSE),"ATTENTION mapping Inexistant"),"")</f>
        <v/>
      </c>
      <c r="AA803" s="10" t="str">
        <f>IF(LEFT(Z803,2)="At",'Messages d''erreur'!B$6,"")</f>
        <v/>
      </c>
    </row>
    <row r="804" spans="1:27" ht="21" customHeight="1" x14ac:dyDescent="0.35">
      <c r="A804" s="139">
        <v>712</v>
      </c>
      <c r="B804" s="301" t="str">
        <f t="shared" si="14"/>
        <v>712712</v>
      </c>
      <c r="C804" s="26" t="s">
        <v>807</v>
      </c>
      <c r="D804" s="109" t="s">
        <v>5089</v>
      </c>
      <c r="G804" s="276"/>
      <c r="H804" s="34" t="str">
        <f>IF(IFERROR(SEARCH("-",A804,1),0) &gt; 0, IFERROR(VLOOKUP(F804,'Liste CG'!A:A,1,FALSE),"ATTENTION CG Inexistant"),"")</f>
        <v/>
      </c>
      <c r="U804" t="str">
        <f>IF(IFERROR(SEARCH("-",A804,1),0)&gt;0,IFERROR(VLOOKUP(B804,'CG-&gt; CE'!K:K,1,FALSE),"Attention voir onglet CG-&gt;CE"),"")</f>
        <v/>
      </c>
      <c r="V804" t="str">
        <f>IF(LEFT(U804,1)="A",'Messages d''erreur'!B$4,"")</f>
        <v/>
      </c>
      <c r="W804" t="str">
        <f>IF(IFERROR(VALUE(F804),0)&gt;0,IF(IFERROR(SEARCH("-",A804,1),0)&gt;0,IFERROR(VLOOKUP(F804,'Liste CG'!A:A,1,FALSE),"Attention erreur pas de CG")),"")</f>
        <v/>
      </c>
      <c r="X804" t="str">
        <f>IF(LEFT(W804,1)="A",'Messages d''erreur'!B$5,"")</f>
        <v/>
      </c>
      <c r="Y804" t="e">
        <f>VLOOKUP(A804,'CEcpas-&gt;NvCode'!A:C,3,FALSE)</f>
        <v>#N/A</v>
      </c>
      <c r="Z804" t="str">
        <f>IF(IFERROR(SEARCH("-",A804,1),0) &gt; 0, IFERROR(VLOOKUP(A804,'mapping Commune'!A:I,9,FALSE),"ATTENTION mapping Inexistant"),"")</f>
        <v/>
      </c>
      <c r="AA804" s="10" t="str">
        <f>IF(LEFT(Z804,2)="At",'Messages d''erreur'!B$6,"")</f>
        <v/>
      </c>
    </row>
    <row r="805" spans="1:27" ht="21" customHeight="1" x14ac:dyDescent="0.35">
      <c r="A805" s="138"/>
      <c r="B805" s="301" t="str">
        <f t="shared" si="14"/>
        <v/>
      </c>
      <c r="C805" s="25"/>
      <c r="D805" s="109" t="s">
        <v>5089</v>
      </c>
      <c r="G805" s="276"/>
      <c r="H805" s="34" t="str">
        <f>IF(IFERROR(SEARCH("-",A805,1),0) &gt; 0, IFERROR(VLOOKUP(F805,'Liste CG'!A:A,1,FALSE),"ATTENTION CG Inexistant"),"")</f>
        <v/>
      </c>
      <c r="U805" t="str">
        <f>IF(IFERROR(SEARCH("-",A805,1),0)&gt;0,IFERROR(VLOOKUP(B805,'CG-&gt; CE'!K:K,1,FALSE),"Attention voir onglet CG-&gt;CE"),"")</f>
        <v/>
      </c>
      <c r="V805" t="str">
        <f>IF(LEFT(U805,1)="A",'Messages d''erreur'!B$4,"")</f>
        <v/>
      </c>
      <c r="W805" t="str">
        <f>IF(IFERROR(VALUE(F805),0)&gt;0,IF(IFERROR(SEARCH("-",A805,1),0)&gt;0,IFERROR(VLOOKUP(F805,'Liste CG'!A:A,1,FALSE),"Attention erreur pas de CG")),"")</f>
        <v/>
      </c>
      <c r="X805" t="str">
        <f>IF(LEFT(W805,1)="A",'Messages d''erreur'!B$5,"")</f>
        <v/>
      </c>
      <c r="Y805" t="e">
        <f>VLOOKUP(A805,'CEcpas-&gt;NvCode'!A:C,3,FALSE)</f>
        <v>#N/A</v>
      </c>
      <c r="Z805" t="str">
        <f>IF(IFERROR(SEARCH("-",A805,1),0) &gt; 0, IFERROR(VLOOKUP(A805,'mapping Commune'!A:I,9,FALSE),"ATTENTION mapping Inexistant"),"")</f>
        <v/>
      </c>
      <c r="AA805" s="10" t="str">
        <f>IF(LEFT(Z805,2)="At",'Messages d''erreur'!B$6,"")</f>
        <v/>
      </c>
    </row>
    <row r="806" spans="1:27" ht="21" customHeight="1" x14ac:dyDescent="0.35">
      <c r="A806" s="31" t="s">
        <v>52</v>
      </c>
      <c r="B806" s="301" t="str">
        <f t="shared" si="14"/>
        <v>Codode</v>
      </c>
      <c r="C806" s="27" t="s">
        <v>53</v>
      </c>
      <c r="D806" s="32" t="s">
        <v>54</v>
      </c>
      <c r="E806" s="32" t="s">
        <v>55</v>
      </c>
      <c r="F806" s="280" t="s">
        <v>56</v>
      </c>
      <c r="G806" s="278" t="s">
        <v>57</v>
      </c>
      <c r="H806" s="34" t="str">
        <f>IF(IFERROR(SEARCH("-",A806,1),0) &gt; 0, IFERROR(VLOOKUP(F806,'Liste CG'!A:A,1,FALSE),"ATTENTION CG Inexistant"),"")</f>
        <v/>
      </c>
      <c r="U806" t="str">
        <f>IF(IFERROR(SEARCH("-",A806,1),0)&gt;0,IFERROR(VLOOKUP(B806,'CG-&gt; CE'!K:K,1,FALSE),"Attention voir onglet CG-&gt;CE"),"")</f>
        <v/>
      </c>
      <c r="V806" t="str">
        <f>IF(LEFT(U806,1)="A",'Messages d''erreur'!B$4,"")</f>
        <v/>
      </c>
      <c r="W806" t="str">
        <f>IF(IFERROR(VALUE(F806),0)&gt;0,IF(IFERROR(SEARCH("-",A806,1),0)&gt;0,IFERROR(VLOOKUP(F806,'Liste CG'!A:A,1,FALSE),"Attention erreur pas de CG")),"")</f>
        <v/>
      </c>
      <c r="X806" t="str">
        <f>IF(LEFT(W806,1)="A",'Messages d''erreur'!B$5,"")</f>
        <v/>
      </c>
      <c r="Y806" t="e">
        <f>VLOOKUP(A806,'CEcpas-&gt;NvCode'!A:C,3,FALSE)</f>
        <v>#N/A</v>
      </c>
      <c r="Z806" t="str">
        <f>IF(IFERROR(SEARCH("-",A806,1),0) &gt; 0, IFERROR(VLOOKUP(A806,'mapping Commune'!A:I,9,FALSE),"ATTENTION mapping Inexistant"),"")</f>
        <v/>
      </c>
      <c r="AA806" s="10" t="str">
        <f>IF(LEFT(Z806,2)="At",'Messages d''erreur'!B$6,"")</f>
        <v/>
      </c>
    </row>
    <row r="807" spans="1:27" ht="21" customHeight="1" x14ac:dyDescent="0.35">
      <c r="A807" s="136" t="s">
        <v>808</v>
      </c>
      <c r="B807" s="301" t="str">
        <f t="shared" si="14"/>
        <v>712-60</v>
      </c>
      <c r="C807" s="24" t="s">
        <v>809</v>
      </c>
      <c r="D807" s="110" t="s">
        <v>61</v>
      </c>
      <c r="E807" s="110" t="s">
        <v>62</v>
      </c>
      <c r="F807" s="309">
        <v>24021</v>
      </c>
      <c r="G807" s="279">
        <v>91</v>
      </c>
      <c r="H807" s="34">
        <f>IF(IFERROR(SEARCH("-",A807,1),0) &gt; 0, IFERROR(VLOOKUP(F807,'Liste CG'!A:A,1,FALSE),"ATTENTION CG Inexistant"),"")</f>
        <v>24021</v>
      </c>
      <c r="U807" t="str">
        <f>IF(IFERROR(SEARCH("-",A807,1),0)&gt;0,IFERROR(VLOOKUP(B807,'CG-&gt; CE'!K:K,1,FALSE),"Attention voir onglet CG-&gt;CE"),"")</f>
        <v>712-60</v>
      </c>
      <c r="V807" t="str">
        <f>IF(LEFT(U807,1)="A",'Messages d''erreur'!B$4,"")</f>
        <v/>
      </c>
      <c r="W807">
        <f>IF(IFERROR(VALUE(F807),0)&gt;0,IF(IFERROR(SEARCH("-",A807,1),0)&gt;0,IFERROR(VLOOKUP(F807,'Liste CG'!A:A,1,FALSE),"Attention erreur pas de CG")),"")</f>
        <v>24021</v>
      </c>
      <c r="X807" t="str">
        <f>IF(LEFT(W807,1)="A",'Messages d''erreur'!B$5,"")</f>
        <v/>
      </c>
      <c r="Y807">
        <f>VLOOKUP(A807,'CEcpas-&gt;NvCode'!A:C,3,FALSE)</f>
        <v>0</v>
      </c>
      <c r="Z807" t="str">
        <f>IF(IFERROR(SEARCH("-",A807,1),0) &gt; 0, IFERROR(VLOOKUP(A807,'mapping Commune'!A:I,9,FALSE),"ATTENTION mapping Inexistant"),"")</f>
        <v>ATTENTION mapping Inexistant</v>
      </c>
      <c r="AA807" s="10" t="str">
        <f>IF(LEFT(Z807,2)="At",'Messages d''erreur'!B$6,"")</f>
        <v xml:space="preserve">Attention CE pas dans Mapping </v>
      </c>
    </row>
    <row r="808" spans="1:27" ht="21" customHeight="1" x14ac:dyDescent="0.35">
      <c r="A808" s="133"/>
      <c r="B808" s="301" t="str">
        <f t="shared" si="14"/>
        <v/>
      </c>
      <c r="D808" s="109" t="s">
        <v>5089</v>
      </c>
      <c r="G808" s="276"/>
      <c r="H808" s="34" t="str">
        <f>IF(IFERROR(SEARCH("-",A808,1),0) &gt; 0, IFERROR(VLOOKUP(F808,'Liste CG'!A:A,1,FALSE),"ATTENTION CG Inexistant"),"")</f>
        <v/>
      </c>
      <c r="U808" t="str">
        <f>IF(IFERROR(SEARCH("-",A808,1),0)&gt;0,IFERROR(VLOOKUP(B808,'CG-&gt; CE'!K:K,1,FALSE),"Attention voir onglet CG-&gt;CE"),"")</f>
        <v/>
      </c>
      <c r="V808" t="str">
        <f>IF(LEFT(U808,1)="A",'Messages d''erreur'!B$4,"")</f>
        <v/>
      </c>
      <c r="W808" t="str">
        <f>IF(IFERROR(VALUE(F808),0)&gt;0,IF(IFERROR(SEARCH("-",A808,1),0)&gt;0,IFERROR(VLOOKUP(F808,'Liste CG'!A:A,1,FALSE),"Attention erreur pas de CG")),"")</f>
        <v/>
      </c>
      <c r="X808" t="str">
        <f>IF(LEFT(W808,1)="A",'Messages d''erreur'!B$5,"")</f>
        <v/>
      </c>
      <c r="Y808" t="e">
        <f>VLOOKUP(A808,'CEcpas-&gt;NvCode'!A:C,3,FALSE)</f>
        <v>#N/A</v>
      </c>
      <c r="Z808" t="str">
        <f>IF(IFERROR(SEARCH("-",A808,1),0) &gt; 0, IFERROR(VLOOKUP(A808,'mapping Commune'!A:I,9,FALSE),"ATTENTION mapping Inexistant"),"")</f>
        <v/>
      </c>
      <c r="AA808" s="10" t="str">
        <f>IF(LEFT(Z808,2)="At",'Messages d''erreur'!B$6,"")</f>
        <v/>
      </c>
    </row>
    <row r="809" spans="1:27" ht="21" customHeight="1" x14ac:dyDescent="0.35">
      <c r="A809" s="137">
        <v>73</v>
      </c>
      <c r="B809" s="301" t="str">
        <f t="shared" si="14"/>
        <v>7373</v>
      </c>
      <c r="C809" s="25" t="s">
        <v>810</v>
      </c>
      <c r="D809" s="109" t="s">
        <v>5089</v>
      </c>
      <c r="G809" s="276"/>
      <c r="H809" s="34" t="str">
        <f>IF(IFERROR(SEARCH("-",A809,1),0) &gt; 0, IFERROR(VLOOKUP(F809,'Liste CG'!A:A,1,FALSE),"ATTENTION CG Inexistant"),"")</f>
        <v/>
      </c>
      <c r="U809" t="str">
        <f>IF(IFERROR(SEARCH("-",A809,1),0)&gt;0,IFERROR(VLOOKUP(B809,'CG-&gt; CE'!K:K,1,FALSE),"Attention voir onglet CG-&gt;CE"),"")</f>
        <v/>
      </c>
      <c r="V809" t="str">
        <f>IF(LEFT(U809,1)="A",'Messages d''erreur'!B$4,"")</f>
        <v/>
      </c>
      <c r="W809" t="str">
        <f>IF(IFERROR(VALUE(F809),0)&gt;0,IF(IFERROR(SEARCH("-",A809,1),0)&gt;0,IFERROR(VLOOKUP(F809,'Liste CG'!A:A,1,FALSE),"Attention erreur pas de CG")),"")</f>
        <v/>
      </c>
      <c r="X809" t="str">
        <f>IF(LEFT(W809,1)="A",'Messages d''erreur'!B$5,"")</f>
        <v/>
      </c>
      <c r="Y809" t="e">
        <f>VLOOKUP(A809,'CEcpas-&gt;NvCode'!A:C,3,FALSE)</f>
        <v>#N/A</v>
      </c>
      <c r="Z809" t="str">
        <f>IF(IFERROR(SEARCH("-",A809,1),0) &gt; 0, IFERROR(VLOOKUP(A809,'mapping Commune'!A:I,9,FALSE),"ATTENTION mapping Inexistant"),"")</f>
        <v/>
      </c>
      <c r="AA809" s="10" t="str">
        <f>IF(LEFT(Z809,2)="At",'Messages d''erreur'!B$6,"")</f>
        <v/>
      </c>
    </row>
    <row r="810" spans="1:27" ht="21" customHeight="1" x14ac:dyDescent="0.35">
      <c r="A810" s="138"/>
      <c r="B810" s="301" t="str">
        <f t="shared" si="14"/>
        <v/>
      </c>
      <c r="C810" s="25"/>
      <c r="D810" s="109" t="s">
        <v>5089</v>
      </c>
      <c r="G810" s="276"/>
      <c r="H810" s="34" t="str">
        <f>IF(IFERROR(SEARCH("-",A810,1),0) &gt; 0, IFERROR(VLOOKUP(F810,'Liste CG'!A:A,1,FALSE),"ATTENTION CG Inexistant"),"")</f>
        <v/>
      </c>
      <c r="U810" t="str">
        <f>IF(IFERROR(SEARCH("-",A810,1),0)&gt;0,IFERROR(VLOOKUP(B810,'CG-&gt; CE'!K:K,1,FALSE),"Attention voir onglet CG-&gt;CE"),"")</f>
        <v/>
      </c>
      <c r="V810" t="str">
        <f>IF(LEFT(U810,1)="A",'Messages d''erreur'!B$4,"")</f>
        <v/>
      </c>
      <c r="W810" t="str">
        <f>IF(IFERROR(VALUE(F810),0)&gt;0,IF(IFERROR(SEARCH("-",A810,1),0)&gt;0,IFERROR(VLOOKUP(F810,'Liste CG'!A:A,1,FALSE),"Attention erreur pas de CG")),"")</f>
        <v/>
      </c>
      <c r="X810" t="str">
        <f>IF(LEFT(W810,1)="A",'Messages d''erreur'!B$5,"")</f>
        <v/>
      </c>
      <c r="Y810" t="e">
        <f>VLOOKUP(A810,'CEcpas-&gt;NvCode'!A:C,3,FALSE)</f>
        <v>#N/A</v>
      </c>
      <c r="Z810" t="str">
        <f>IF(IFERROR(SEARCH("-",A810,1),0) &gt; 0, IFERROR(VLOOKUP(A810,'mapping Commune'!A:I,9,FALSE),"ATTENTION mapping Inexistant"),"")</f>
        <v/>
      </c>
      <c r="AA810" s="10" t="str">
        <f>IF(LEFT(Z810,2)="At",'Messages d''erreur'!B$6,"")</f>
        <v/>
      </c>
    </row>
    <row r="811" spans="1:27" ht="21" customHeight="1" x14ac:dyDescent="0.35">
      <c r="A811" s="31" t="s">
        <v>52</v>
      </c>
      <c r="B811" s="301" t="str">
        <f t="shared" si="14"/>
        <v>Codode</v>
      </c>
      <c r="C811" s="27" t="s">
        <v>53</v>
      </c>
      <c r="D811" s="32" t="s">
        <v>54</v>
      </c>
      <c r="E811" s="32" t="s">
        <v>55</v>
      </c>
      <c r="F811" s="280" t="s">
        <v>56</v>
      </c>
      <c r="G811" s="278" t="s">
        <v>57</v>
      </c>
      <c r="H811" s="34" t="str">
        <f>IF(IFERROR(SEARCH("-",A811,1),0) &gt; 0, IFERROR(VLOOKUP(F811,'Liste CG'!A:A,1,FALSE),"ATTENTION CG Inexistant"),"")</f>
        <v/>
      </c>
      <c r="U811" t="str">
        <f>IF(IFERROR(SEARCH("-",A811,1),0)&gt;0,IFERROR(VLOOKUP(B811,'CG-&gt; CE'!K:K,1,FALSE),"Attention voir onglet CG-&gt;CE"),"")</f>
        <v/>
      </c>
      <c r="V811" t="str">
        <f>IF(LEFT(U811,1)="A",'Messages d''erreur'!B$4,"")</f>
        <v/>
      </c>
      <c r="W811" t="str">
        <f>IF(IFERROR(VALUE(F811),0)&gt;0,IF(IFERROR(SEARCH("-",A811,1),0)&gt;0,IFERROR(VLOOKUP(F811,'Liste CG'!A:A,1,FALSE),"Attention erreur pas de CG")),"")</f>
        <v/>
      </c>
      <c r="X811" t="str">
        <f>IF(LEFT(W811,1)="A",'Messages d''erreur'!B$5,"")</f>
        <v/>
      </c>
      <c r="Y811" t="e">
        <f>VLOOKUP(A811,'CEcpas-&gt;NvCode'!A:C,3,FALSE)</f>
        <v>#N/A</v>
      </c>
      <c r="Z811" t="str">
        <f>IF(IFERROR(SEARCH("-",A811,1),0) &gt; 0, IFERROR(VLOOKUP(A811,'mapping Commune'!A:I,9,FALSE),"ATTENTION mapping Inexistant"),"")</f>
        <v/>
      </c>
      <c r="AA811" s="10" t="str">
        <f>IF(LEFT(Z811,2)="At",'Messages d''erreur'!B$6,"")</f>
        <v/>
      </c>
    </row>
    <row r="812" spans="1:27" ht="21" customHeight="1" x14ac:dyDescent="0.35">
      <c r="A812" s="136" t="s">
        <v>811</v>
      </c>
      <c r="B812" s="301" t="str">
        <f t="shared" si="14"/>
        <v>731-60</v>
      </c>
      <c r="C812" s="24" t="s">
        <v>812</v>
      </c>
      <c r="D812" s="110" t="s">
        <v>61</v>
      </c>
      <c r="E812" s="110" t="s">
        <v>62</v>
      </c>
      <c r="F812" s="309">
        <v>24031</v>
      </c>
      <c r="G812" s="279">
        <v>91</v>
      </c>
      <c r="H812" s="34">
        <f>IF(IFERROR(SEARCH("-",A812,1),0) &gt; 0, IFERROR(VLOOKUP(F812,'Liste CG'!A:A,1,FALSE),"ATTENTION CG Inexistant"),"")</f>
        <v>24031</v>
      </c>
      <c r="U812" t="str">
        <f>IF(IFERROR(SEARCH("-",A812,1),0)&gt;0,IFERROR(VLOOKUP(B812,'CG-&gt; CE'!K:K,1,FALSE),"Attention voir onglet CG-&gt;CE"),"")</f>
        <v>731-60</v>
      </c>
      <c r="V812" t="str">
        <f>IF(LEFT(U812,1)="A",'Messages d''erreur'!B$4,"")</f>
        <v/>
      </c>
      <c r="W812">
        <f>IF(IFERROR(VALUE(F812),0)&gt;0,IF(IFERROR(SEARCH("-",A812,1),0)&gt;0,IFERROR(VLOOKUP(F812,'Liste CG'!A:A,1,FALSE),"Attention erreur pas de CG")),"")</f>
        <v>24031</v>
      </c>
      <c r="X812" t="str">
        <f>IF(LEFT(W812,1)="A",'Messages d''erreur'!B$5,"")</f>
        <v/>
      </c>
      <c r="Y812">
        <f>VLOOKUP(A812,'CEcpas-&gt;NvCode'!A:C,3,FALSE)</f>
        <v>0</v>
      </c>
      <c r="Z812" t="str">
        <f>IF(IFERROR(SEARCH("-",A812,1),0) &gt; 0, IFERROR(VLOOKUP(A812,'mapping Commune'!A:I,9,FALSE),"ATTENTION mapping Inexistant"),"")</f>
        <v>ATTENTION mapping Inexistant</v>
      </c>
      <c r="AA812" s="10" t="str">
        <f>IF(LEFT(Z812,2)="At",'Messages d''erreur'!B$6,"")</f>
        <v xml:space="preserve">Attention CE pas dans Mapping </v>
      </c>
    </row>
    <row r="813" spans="1:27" ht="21" customHeight="1" x14ac:dyDescent="0.35">
      <c r="A813" s="133"/>
      <c r="B813" s="301" t="str">
        <f t="shared" si="14"/>
        <v/>
      </c>
      <c r="D813" s="109" t="s">
        <v>5089</v>
      </c>
      <c r="G813" s="276"/>
      <c r="H813" s="34" t="str">
        <f>IF(IFERROR(SEARCH("-",A813,1),0) &gt; 0, IFERROR(VLOOKUP(F813,'Liste CG'!A:A,1,FALSE),"ATTENTION CG Inexistant"),"")</f>
        <v/>
      </c>
      <c r="U813" t="str">
        <f>IF(IFERROR(SEARCH("-",A813,1),0)&gt;0,IFERROR(VLOOKUP(B813,'CG-&gt; CE'!K:K,1,FALSE),"Attention voir onglet CG-&gt;CE"),"")</f>
        <v/>
      </c>
      <c r="V813" t="str">
        <f>IF(LEFT(U813,1)="A",'Messages d''erreur'!B$4,"")</f>
        <v/>
      </c>
      <c r="W813" t="str">
        <f>IF(IFERROR(VALUE(F813),0)&gt;0,IF(IFERROR(SEARCH("-",A813,1),0)&gt;0,IFERROR(VLOOKUP(F813,'Liste CG'!A:A,1,FALSE),"Attention erreur pas de CG")),"")</f>
        <v/>
      </c>
      <c r="X813" t="str">
        <f>IF(LEFT(W813,1)="A",'Messages d''erreur'!B$5,"")</f>
        <v/>
      </c>
      <c r="Y813" t="e">
        <f>VLOOKUP(A813,'CEcpas-&gt;NvCode'!A:C,3,FALSE)</f>
        <v>#N/A</v>
      </c>
      <c r="Z813" t="str">
        <f>IF(IFERROR(SEARCH("-",A813,1),0) &gt; 0, IFERROR(VLOOKUP(A813,'mapping Commune'!A:I,9,FALSE),"ATTENTION mapping Inexistant"),"")</f>
        <v/>
      </c>
      <c r="AA813" s="10" t="str">
        <f>IF(LEFT(Z813,2)="At",'Messages d''erreur'!B$6,"")</f>
        <v/>
      </c>
    </row>
    <row r="814" spans="1:27" ht="21" customHeight="1" x14ac:dyDescent="0.35">
      <c r="A814" s="137">
        <v>74</v>
      </c>
      <c r="B814" s="301" t="str">
        <f t="shared" si="14"/>
        <v>7474</v>
      </c>
      <c r="C814" s="25" t="s">
        <v>813</v>
      </c>
      <c r="D814" s="109" t="s">
        <v>5089</v>
      </c>
      <c r="G814" s="276"/>
      <c r="H814" s="34" t="str">
        <f>IF(IFERROR(SEARCH("-",A814,1),0) &gt; 0, IFERROR(VLOOKUP(F814,'Liste CG'!A:A,1,FALSE),"ATTENTION CG Inexistant"),"")</f>
        <v/>
      </c>
      <c r="U814" t="str">
        <f>IF(IFERROR(SEARCH("-",A814,1),0)&gt;0,IFERROR(VLOOKUP(B814,'CG-&gt; CE'!K:K,1,FALSE),"Attention voir onglet CG-&gt;CE"),"")</f>
        <v/>
      </c>
      <c r="V814" t="str">
        <f>IF(LEFT(U814,1)="A",'Messages d''erreur'!B$4,"")</f>
        <v/>
      </c>
      <c r="W814" t="str">
        <f>IF(IFERROR(VALUE(F814),0)&gt;0,IF(IFERROR(SEARCH("-",A814,1),0)&gt;0,IFERROR(VLOOKUP(F814,'Liste CG'!A:A,1,FALSE),"Attention erreur pas de CG")),"")</f>
        <v/>
      </c>
      <c r="X814" t="str">
        <f>IF(LEFT(W814,1)="A",'Messages d''erreur'!B$5,"")</f>
        <v/>
      </c>
      <c r="Y814" t="e">
        <f>VLOOKUP(A814,'CEcpas-&gt;NvCode'!A:C,3,FALSE)</f>
        <v>#N/A</v>
      </c>
      <c r="Z814" t="str">
        <f>IF(IFERROR(SEARCH("-",A814,1),0) &gt; 0, IFERROR(VLOOKUP(A814,'mapping Commune'!A:I,9,FALSE),"ATTENTION mapping Inexistant"),"")</f>
        <v/>
      </c>
      <c r="AA814" s="10" t="str">
        <f>IF(LEFT(Z814,2)="At",'Messages d''erreur'!B$6,"")</f>
        <v/>
      </c>
    </row>
    <row r="815" spans="1:27" ht="21" customHeight="1" x14ac:dyDescent="0.35">
      <c r="A815" s="138"/>
      <c r="B815" s="301" t="str">
        <f t="shared" si="14"/>
        <v/>
      </c>
      <c r="C815" s="25"/>
      <c r="D815" s="109" t="s">
        <v>5089</v>
      </c>
      <c r="G815" s="276"/>
      <c r="H815" s="34" t="str">
        <f>IF(IFERROR(SEARCH("-",A815,1),0) &gt; 0, IFERROR(VLOOKUP(F815,'Liste CG'!A:A,1,FALSE),"ATTENTION CG Inexistant"),"")</f>
        <v/>
      </c>
      <c r="U815" t="str">
        <f>IF(IFERROR(SEARCH("-",A815,1),0)&gt;0,IFERROR(VLOOKUP(B815,'CG-&gt; CE'!K:K,1,FALSE),"Attention voir onglet CG-&gt;CE"),"")</f>
        <v/>
      </c>
      <c r="V815" t="str">
        <f>IF(LEFT(U815,1)="A",'Messages d''erreur'!B$4,"")</f>
        <v/>
      </c>
      <c r="W815" t="str">
        <f>IF(IFERROR(VALUE(F815),0)&gt;0,IF(IFERROR(SEARCH("-",A815,1),0)&gt;0,IFERROR(VLOOKUP(F815,'Liste CG'!A:A,1,FALSE),"Attention erreur pas de CG")),"")</f>
        <v/>
      </c>
      <c r="X815" t="str">
        <f>IF(LEFT(W815,1)="A",'Messages d''erreur'!B$5,"")</f>
        <v/>
      </c>
      <c r="Y815" t="e">
        <f>VLOOKUP(A815,'CEcpas-&gt;NvCode'!A:C,3,FALSE)</f>
        <v>#N/A</v>
      </c>
      <c r="Z815" t="str">
        <f>IF(IFERROR(SEARCH("-",A815,1),0) &gt; 0, IFERROR(VLOOKUP(A815,'mapping Commune'!A:I,9,FALSE),"ATTENTION mapping Inexistant"),"")</f>
        <v/>
      </c>
      <c r="AA815" s="10" t="str">
        <f>IF(LEFT(Z815,2)="At",'Messages d''erreur'!B$6,"")</f>
        <v/>
      </c>
    </row>
    <row r="816" spans="1:27" ht="21" customHeight="1" x14ac:dyDescent="0.35">
      <c r="A816" s="139">
        <v>741</v>
      </c>
      <c r="B816" s="301" t="str">
        <f t="shared" ref="B816:B879" si="15">IF(LEFT(A816,1)="0",A816,IF(LEN(A816)=6,A816,LEFT(A816,3)&amp;RIGHT(A816,3)))</f>
        <v>741741</v>
      </c>
      <c r="C816" s="26" t="s">
        <v>814</v>
      </c>
      <c r="D816" s="109" t="s">
        <v>5089</v>
      </c>
      <c r="G816" s="276"/>
      <c r="H816" s="34" t="str">
        <f>IF(IFERROR(SEARCH("-",A816,1),0) &gt; 0, IFERROR(VLOOKUP(F816,'Liste CG'!A:A,1,FALSE),"ATTENTION CG Inexistant"),"")</f>
        <v/>
      </c>
      <c r="U816" t="str">
        <f>IF(IFERROR(SEARCH("-",A816,1),0)&gt;0,IFERROR(VLOOKUP(B816,'CG-&gt; CE'!K:K,1,FALSE),"Attention voir onglet CG-&gt;CE"),"")</f>
        <v/>
      </c>
      <c r="V816" t="str">
        <f>IF(LEFT(U816,1)="A",'Messages d''erreur'!B$4,"")</f>
        <v/>
      </c>
      <c r="W816" t="str">
        <f>IF(IFERROR(VALUE(F816),0)&gt;0,IF(IFERROR(SEARCH("-",A816,1),0)&gt;0,IFERROR(VLOOKUP(F816,'Liste CG'!A:A,1,FALSE),"Attention erreur pas de CG")),"")</f>
        <v/>
      </c>
      <c r="X816" t="str">
        <f>IF(LEFT(W816,1)="A",'Messages d''erreur'!B$5,"")</f>
        <v/>
      </c>
      <c r="Y816" t="e">
        <f>VLOOKUP(A816,'CEcpas-&gt;NvCode'!A:C,3,FALSE)</f>
        <v>#N/A</v>
      </c>
      <c r="Z816" t="str">
        <f>IF(IFERROR(SEARCH("-",A816,1),0) &gt; 0, IFERROR(VLOOKUP(A816,'mapping Commune'!A:I,9,FALSE),"ATTENTION mapping Inexistant"),"")</f>
        <v/>
      </c>
      <c r="AA816" s="10" t="str">
        <f>IF(LEFT(Z816,2)="At",'Messages d''erreur'!B$6,"")</f>
        <v/>
      </c>
    </row>
    <row r="817" spans="1:27" ht="21" customHeight="1" x14ac:dyDescent="0.35">
      <c r="A817" s="138"/>
      <c r="B817" s="301" t="str">
        <f t="shared" si="15"/>
        <v/>
      </c>
      <c r="C817" s="25"/>
      <c r="D817" s="109" t="s">
        <v>5089</v>
      </c>
      <c r="G817" s="276"/>
      <c r="H817" s="34" t="str">
        <f>IF(IFERROR(SEARCH("-",A817,1),0) &gt; 0, IFERROR(VLOOKUP(F817,'Liste CG'!A:A,1,FALSE),"ATTENTION CG Inexistant"),"")</f>
        <v/>
      </c>
      <c r="U817" t="str">
        <f>IF(IFERROR(SEARCH("-",A817,1),0)&gt;0,IFERROR(VLOOKUP(B817,'CG-&gt; CE'!K:K,1,FALSE),"Attention voir onglet CG-&gt;CE"),"")</f>
        <v/>
      </c>
      <c r="V817" t="str">
        <f>IF(LEFT(U817,1)="A",'Messages d''erreur'!B$4,"")</f>
        <v/>
      </c>
      <c r="W817" t="str">
        <f>IF(IFERROR(VALUE(F817),0)&gt;0,IF(IFERROR(SEARCH("-",A817,1),0)&gt;0,IFERROR(VLOOKUP(F817,'Liste CG'!A:A,1,FALSE),"Attention erreur pas de CG")),"")</f>
        <v/>
      </c>
      <c r="X817" t="str">
        <f>IF(LEFT(W817,1)="A",'Messages d''erreur'!B$5,"")</f>
        <v/>
      </c>
      <c r="Y817" t="e">
        <f>VLOOKUP(A817,'CEcpas-&gt;NvCode'!A:C,3,FALSE)</f>
        <v>#N/A</v>
      </c>
      <c r="Z817" t="str">
        <f>IF(IFERROR(SEARCH("-",A817,1),0) &gt; 0, IFERROR(VLOOKUP(A817,'mapping Commune'!A:I,9,FALSE),"ATTENTION mapping Inexistant"),"")</f>
        <v/>
      </c>
      <c r="AA817" s="10" t="str">
        <f>IF(LEFT(Z817,2)="At",'Messages d''erreur'!B$6,"")</f>
        <v/>
      </c>
    </row>
    <row r="818" spans="1:27" ht="21" customHeight="1" x14ac:dyDescent="0.35">
      <c r="A818" s="31" t="s">
        <v>52</v>
      </c>
      <c r="B818" s="301" t="str">
        <f t="shared" si="15"/>
        <v>Codode</v>
      </c>
      <c r="C818" s="27" t="s">
        <v>53</v>
      </c>
      <c r="D818" s="32" t="s">
        <v>54</v>
      </c>
      <c r="E818" s="32" t="s">
        <v>55</v>
      </c>
      <c r="F818" s="280" t="s">
        <v>56</v>
      </c>
      <c r="G818" s="278" t="s">
        <v>57</v>
      </c>
      <c r="H818" s="34" t="str">
        <f>IF(IFERROR(SEARCH("-",A818,1),0) &gt; 0, IFERROR(VLOOKUP(F818,'Liste CG'!A:A,1,FALSE),"ATTENTION CG Inexistant"),"")</f>
        <v/>
      </c>
      <c r="U818" t="str">
        <f>IF(IFERROR(SEARCH("-",A818,1),0)&gt;0,IFERROR(VLOOKUP(B818,'CG-&gt; CE'!K:K,1,FALSE),"Attention voir onglet CG-&gt;CE"),"")</f>
        <v/>
      </c>
      <c r="V818" t="str">
        <f>IF(LEFT(U818,1)="A",'Messages d''erreur'!B$4,"")</f>
        <v/>
      </c>
      <c r="W818" t="str">
        <f>IF(IFERROR(VALUE(F818),0)&gt;0,IF(IFERROR(SEARCH("-",A818,1),0)&gt;0,IFERROR(VLOOKUP(F818,'Liste CG'!A:A,1,FALSE),"Attention erreur pas de CG")),"")</f>
        <v/>
      </c>
      <c r="X818" t="str">
        <f>IF(LEFT(W818,1)="A",'Messages d''erreur'!B$5,"")</f>
        <v/>
      </c>
      <c r="Y818" t="e">
        <f>VLOOKUP(A818,'CEcpas-&gt;NvCode'!A:C,3,FALSE)</f>
        <v>#N/A</v>
      </c>
      <c r="Z818" t="str">
        <f>IF(IFERROR(SEARCH("-",A818,1),0) &gt; 0, IFERROR(VLOOKUP(A818,'mapping Commune'!A:I,9,FALSE),"ATTENTION mapping Inexistant"),"")</f>
        <v/>
      </c>
      <c r="AA818" s="10" t="str">
        <f>IF(LEFT(Z818,2)="At",'Messages d''erreur'!B$6,"")</f>
        <v/>
      </c>
    </row>
    <row r="819" spans="1:27" ht="21" customHeight="1" x14ac:dyDescent="0.35">
      <c r="A819" s="33" t="s">
        <v>815</v>
      </c>
      <c r="B819" s="301" t="str">
        <f t="shared" si="15"/>
        <v>741-51</v>
      </c>
      <c r="C819" s="23" t="s">
        <v>816</v>
      </c>
      <c r="D819" s="34" t="s">
        <v>61</v>
      </c>
      <c r="E819" s="34" t="s">
        <v>62</v>
      </c>
      <c r="F819" s="273">
        <v>23011</v>
      </c>
      <c r="G819" s="276">
        <v>91</v>
      </c>
      <c r="H819" s="34">
        <f>IF(IFERROR(SEARCH("-",A819,1),0) &gt; 0, IFERROR(VLOOKUP(F819,'Liste CG'!A:A,1,FALSE),"ATTENTION CG Inexistant"),"")</f>
        <v>23011</v>
      </c>
      <c r="U819" t="str">
        <f>IF(IFERROR(SEARCH("-",A819,1),0)&gt;0,IFERROR(VLOOKUP(B819,'CG-&gt; CE'!K:K,1,FALSE),"Attention voir onglet CG-&gt;CE"),"")</f>
        <v>741-51</v>
      </c>
      <c r="V819" t="str">
        <f>IF(LEFT(U819,1)="A",'Messages d''erreur'!B$4,"")</f>
        <v/>
      </c>
      <c r="W819">
        <f>IF(IFERROR(VALUE(F819),0)&gt;0,IF(IFERROR(SEARCH("-",A819,1),0)&gt;0,IFERROR(VLOOKUP(F819,'Liste CG'!A:A,1,FALSE),"Attention erreur pas de CG")),"")</f>
        <v>23011</v>
      </c>
      <c r="X819" t="str">
        <f>IF(LEFT(W819,1)="A",'Messages d''erreur'!B$5,"")</f>
        <v/>
      </c>
      <c r="Y819" t="str">
        <f>VLOOKUP(A819,'CEcpas-&gt;NvCode'!A:C,3,FALSE)</f>
        <v>74500/99</v>
      </c>
      <c r="Z819" t="str">
        <f>IF(IFERROR(SEARCH("-",A819,1),0) &gt; 0, IFERROR(VLOOKUP(A819,'mapping Commune'!A:I,9,FALSE),"ATTENTION mapping Inexistant"),"")</f>
        <v>ATTENTION mapping Inexistant</v>
      </c>
      <c r="AA819" s="10" t="str">
        <f>IF(LEFT(Z819,2)="At",'Messages d''erreur'!B$6,"")</f>
        <v xml:space="preserve">Attention CE pas dans Mapping </v>
      </c>
    </row>
    <row r="820" spans="1:27" ht="21" customHeight="1" x14ac:dyDescent="0.35">
      <c r="A820" s="136" t="s">
        <v>817</v>
      </c>
      <c r="B820" s="301" t="str">
        <f t="shared" si="15"/>
        <v>741-52</v>
      </c>
      <c r="C820" s="24" t="s">
        <v>818</v>
      </c>
      <c r="D820" s="110" t="s">
        <v>61</v>
      </c>
      <c r="E820" s="110" t="s">
        <v>62</v>
      </c>
      <c r="F820" s="309">
        <v>23021</v>
      </c>
      <c r="G820" s="279">
        <v>91</v>
      </c>
      <c r="H820" s="34">
        <f>IF(IFERROR(SEARCH("-",A820,1),0) &gt; 0, IFERROR(VLOOKUP(F820,'Liste CG'!A:A,1,FALSE),"ATTENTION CG Inexistant"),"")</f>
        <v>23021</v>
      </c>
      <c r="U820" t="str">
        <f>IF(IFERROR(SEARCH("-",A820,1),0)&gt;0,IFERROR(VLOOKUP(B820,'CG-&gt; CE'!K:K,1,FALSE),"Attention voir onglet CG-&gt;CE"),"")</f>
        <v>741-52</v>
      </c>
      <c r="V820" t="str">
        <f>IF(LEFT(U820,1)="A",'Messages d''erreur'!B$4,"")</f>
        <v/>
      </c>
      <c r="W820">
        <f>IF(IFERROR(VALUE(F820),0)&gt;0,IF(IFERROR(SEARCH("-",A820,1),0)&gt;0,IFERROR(VLOOKUP(F820,'Liste CG'!A:A,1,FALSE),"Attention erreur pas de CG")),"")</f>
        <v>23021</v>
      </c>
      <c r="X820" t="str">
        <f>IF(LEFT(W820,1)="A",'Messages d''erreur'!B$5,"")</f>
        <v/>
      </c>
      <c r="Y820">
        <f>VLOOKUP(A820,'CEcpas-&gt;NvCode'!A:C,3,FALSE)</f>
        <v>0</v>
      </c>
      <c r="Z820" t="str">
        <f>IF(IFERROR(SEARCH("-",A820,1),0) &gt; 0, IFERROR(VLOOKUP(A820,'mapping Commune'!A:I,9,FALSE),"ATTENTION mapping Inexistant"),"")</f>
        <v>ATTENTION mapping Inexistant</v>
      </c>
      <c r="AA820" s="10" t="str">
        <f>IF(LEFT(Z820,2)="At",'Messages d''erreur'!B$6,"")</f>
        <v xml:space="preserve">Attention CE pas dans Mapping </v>
      </c>
    </row>
    <row r="821" spans="1:27" ht="21" customHeight="1" x14ac:dyDescent="0.35">
      <c r="A821" s="138"/>
      <c r="B821" s="301" t="str">
        <f t="shared" si="15"/>
        <v/>
      </c>
      <c r="C821" s="25"/>
      <c r="D821" s="109" t="s">
        <v>5089</v>
      </c>
      <c r="G821" s="276"/>
      <c r="H821" s="34" t="str">
        <f>IF(IFERROR(SEARCH("-",A821,1),0) &gt; 0, IFERROR(VLOOKUP(F821,'Liste CG'!A:A,1,FALSE),"ATTENTION CG Inexistant"),"")</f>
        <v/>
      </c>
      <c r="U821" t="str">
        <f>IF(IFERROR(SEARCH("-",A821,1),0)&gt;0,IFERROR(VLOOKUP(B821,'CG-&gt; CE'!K:K,1,FALSE),"Attention voir onglet CG-&gt;CE"),"")</f>
        <v/>
      </c>
      <c r="V821" t="str">
        <f>IF(LEFT(U821,1)="A",'Messages d''erreur'!B$4,"")</f>
        <v/>
      </c>
      <c r="W821" t="str">
        <f>IF(IFERROR(VALUE(F821),0)&gt;0,IF(IFERROR(SEARCH("-",A821,1),0)&gt;0,IFERROR(VLOOKUP(F821,'Liste CG'!A:A,1,FALSE),"Attention erreur pas de CG")),"")</f>
        <v/>
      </c>
      <c r="X821" t="str">
        <f>IF(LEFT(W821,1)="A",'Messages d''erreur'!B$5,"")</f>
        <v/>
      </c>
      <c r="Y821" t="e">
        <f>VLOOKUP(A821,'CEcpas-&gt;NvCode'!A:C,3,FALSE)</f>
        <v>#N/A</v>
      </c>
      <c r="Z821" t="str">
        <f>IF(IFERROR(SEARCH("-",A821,1),0) &gt; 0, IFERROR(VLOOKUP(A821,'mapping Commune'!A:I,9,FALSE),"ATTENTION mapping Inexistant"),"")</f>
        <v/>
      </c>
      <c r="AA821" s="10" t="str">
        <f>IF(LEFT(Z821,2)="At",'Messages d''erreur'!B$6,"")</f>
        <v/>
      </c>
    </row>
    <row r="822" spans="1:27" ht="21" customHeight="1" x14ac:dyDescent="0.35">
      <c r="A822" s="139">
        <v>742</v>
      </c>
      <c r="B822" s="301" t="str">
        <f t="shared" si="15"/>
        <v>742742</v>
      </c>
      <c r="C822" s="26" t="s">
        <v>819</v>
      </c>
      <c r="D822" s="109" t="s">
        <v>5089</v>
      </c>
      <c r="G822" s="276"/>
      <c r="H822" s="34" t="str">
        <f>IF(IFERROR(SEARCH("-",A822,1),0) &gt; 0, IFERROR(VLOOKUP(F822,'Liste CG'!A:A,1,FALSE),"ATTENTION CG Inexistant"),"")</f>
        <v/>
      </c>
      <c r="U822" t="str">
        <f>IF(IFERROR(SEARCH("-",A822,1),0)&gt;0,IFERROR(VLOOKUP(B822,'CG-&gt; CE'!K:K,1,FALSE),"Attention voir onglet CG-&gt;CE"),"")</f>
        <v/>
      </c>
      <c r="V822" t="str">
        <f>IF(LEFT(U822,1)="A",'Messages d''erreur'!B$4,"")</f>
        <v/>
      </c>
      <c r="W822" t="str">
        <f>IF(IFERROR(VALUE(F822),0)&gt;0,IF(IFERROR(SEARCH("-",A822,1),0)&gt;0,IFERROR(VLOOKUP(F822,'Liste CG'!A:A,1,FALSE),"Attention erreur pas de CG")),"")</f>
        <v/>
      </c>
      <c r="X822" t="str">
        <f>IF(LEFT(W822,1)="A",'Messages d''erreur'!B$5,"")</f>
        <v/>
      </c>
      <c r="Y822" t="e">
        <f>VLOOKUP(A822,'CEcpas-&gt;NvCode'!A:C,3,FALSE)</f>
        <v>#N/A</v>
      </c>
      <c r="Z822" t="str">
        <f>IF(IFERROR(SEARCH("-",A822,1),0) &gt; 0, IFERROR(VLOOKUP(A822,'mapping Commune'!A:I,9,FALSE),"ATTENTION mapping Inexistant"),"")</f>
        <v/>
      </c>
      <c r="AA822" s="10" t="str">
        <f>IF(LEFT(Z822,2)="At",'Messages d''erreur'!B$6,"")</f>
        <v/>
      </c>
    </row>
    <row r="823" spans="1:27" ht="21" customHeight="1" x14ac:dyDescent="0.35">
      <c r="A823" s="138"/>
      <c r="B823" s="301" t="str">
        <f t="shared" si="15"/>
        <v/>
      </c>
      <c r="C823" s="25"/>
      <c r="D823" s="109" t="s">
        <v>5089</v>
      </c>
      <c r="G823" s="276"/>
      <c r="H823" s="34" t="str">
        <f>IF(IFERROR(SEARCH("-",A823,1),0) &gt; 0, IFERROR(VLOOKUP(F823,'Liste CG'!A:A,1,FALSE),"ATTENTION CG Inexistant"),"")</f>
        <v/>
      </c>
      <c r="U823" t="str">
        <f>IF(IFERROR(SEARCH("-",A823,1),0)&gt;0,IFERROR(VLOOKUP(B823,'CG-&gt; CE'!K:K,1,FALSE),"Attention voir onglet CG-&gt;CE"),"")</f>
        <v/>
      </c>
      <c r="V823" t="str">
        <f>IF(LEFT(U823,1)="A",'Messages d''erreur'!B$4,"")</f>
        <v/>
      </c>
      <c r="W823" t="str">
        <f>IF(IFERROR(VALUE(F823),0)&gt;0,IF(IFERROR(SEARCH("-",A823,1),0)&gt;0,IFERROR(VLOOKUP(F823,'Liste CG'!A:A,1,FALSE),"Attention erreur pas de CG")),"")</f>
        <v/>
      </c>
      <c r="X823" t="str">
        <f>IF(LEFT(W823,1)="A",'Messages d''erreur'!B$5,"")</f>
        <v/>
      </c>
      <c r="Y823" t="e">
        <f>VLOOKUP(A823,'CEcpas-&gt;NvCode'!A:C,3,FALSE)</f>
        <v>#N/A</v>
      </c>
      <c r="Z823" t="str">
        <f>IF(IFERROR(SEARCH("-",A823,1),0) &gt; 0, IFERROR(VLOOKUP(A823,'mapping Commune'!A:I,9,FALSE),"ATTENTION mapping Inexistant"),"")</f>
        <v/>
      </c>
      <c r="AA823" s="10" t="str">
        <f>IF(LEFT(Z823,2)="At",'Messages d''erreur'!B$6,"")</f>
        <v/>
      </c>
    </row>
    <row r="824" spans="1:27" ht="21" customHeight="1" x14ac:dyDescent="0.35">
      <c r="A824" s="31" t="s">
        <v>52</v>
      </c>
      <c r="B824" s="301" t="str">
        <f t="shared" si="15"/>
        <v>Codode</v>
      </c>
      <c r="C824" s="27" t="s">
        <v>53</v>
      </c>
      <c r="D824" s="32" t="s">
        <v>54</v>
      </c>
      <c r="E824" s="32" t="s">
        <v>55</v>
      </c>
      <c r="F824" s="280" t="s">
        <v>56</v>
      </c>
      <c r="G824" s="278" t="s">
        <v>57</v>
      </c>
      <c r="H824" s="34" t="str">
        <f>IF(IFERROR(SEARCH("-",A824,1),0) &gt; 0, IFERROR(VLOOKUP(F824,'Liste CG'!A:A,1,FALSE),"ATTENTION CG Inexistant"),"")</f>
        <v/>
      </c>
      <c r="U824" t="str">
        <f>IF(IFERROR(SEARCH("-",A824,1),0)&gt;0,IFERROR(VLOOKUP(B824,'CG-&gt; CE'!K:K,1,FALSE),"Attention voir onglet CG-&gt;CE"),"")</f>
        <v/>
      </c>
      <c r="V824" t="str">
        <f>IF(LEFT(U824,1)="A",'Messages d''erreur'!B$4,"")</f>
        <v/>
      </c>
      <c r="W824" t="str">
        <f>IF(IFERROR(VALUE(F824),0)&gt;0,IF(IFERROR(SEARCH("-",A824,1),0)&gt;0,IFERROR(VLOOKUP(F824,'Liste CG'!A:A,1,FALSE),"Attention erreur pas de CG")),"")</f>
        <v/>
      </c>
      <c r="X824" t="str">
        <f>IF(LEFT(W824,1)="A",'Messages d''erreur'!B$5,"")</f>
        <v/>
      </c>
      <c r="Y824" t="e">
        <f>VLOOKUP(A824,'CEcpas-&gt;NvCode'!A:C,3,FALSE)</f>
        <v>#N/A</v>
      </c>
      <c r="Z824" t="str">
        <f>IF(IFERROR(SEARCH("-",A824,1),0) &gt; 0, IFERROR(VLOOKUP(A824,'mapping Commune'!A:I,9,FALSE),"ATTENTION mapping Inexistant"),"")</f>
        <v/>
      </c>
      <c r="AA824" s="10" t="str">
        <f>IF(LEFT(Z824,2)="At",'Messages d''erreur'!B$6,"")</f>
        <v/>
      </c>
    </row>
    <row r="825" spans="1:27" ht="21" customHeight="1" x14ac:dyDescent="0.35">
      <c r="A825" s="33" t="s">
        <v>820</v>
      </c>
      <c r="B825" s="301" t="str">
        <f t="shared" si="15"/>
        <v>742-51</v>
      </c>
      <c r="C825" s="23" t="s">
        <v>3034</v>
      </c>
      <c r="D825" s="34" t="s">
        <v>61</v>
      </c>
      <c r="E825" s="34" t="s">
        <v>62</v>
      </c>
      <c r="F825" s="273">
        <v>23111</v>
      </c>
      <c r="G825" s="276">
        <v>91</v>
      </c>
      <c r="H825" s="34">
        <f>IF(IFERROR(SEARCH("-",A825,1),0) &gt; 0, IFERROR(VLOOKUP(F825,'Liste CG'!A:A,1,FALSE),"ATTENTION CG Inexistant"),"")</f>
        <v>23111</v>
      </c>
      <c r="I825" s="34" t="s">
        <v>821</v>
      </c>
      <c r="J825" s="34" t="s">
        <v>822</v>
      </c>
      <c r="U825" t="str">
        <f>IF(IFERROR(SEARCH("-",A825,1),0)&gt;0,IFERROR(VLOOKUP(B825,'CG-&gt; CE'!K:K,1,FALSE),"Attention voir onglet CG-&gt;CE"),"")</f>
        <v>742-51</v>
      </c>
      <c r="V825" t="str">
        <f>IF(LEFT(U825,1)="A",'Messages d''erreur'!B$4,"")</f>
        <v/>
      </c>
      <c r="W825">
        <f>IF(IFERROR(VALUE(F825),0)&gt;0,IF(IFERROR(SEARCH("-",A825,1),0)&gt;0,IFERROR(VLOOKUP(F825,'Liste CG'!A:A,1,FALSE),"Attention erreur pas de CG")),"")</f>
        <v>23111</v>
      </c>
      <c r="X825" t="str">
        <f>IF(LEFT(W825,1)="A",'Messages d''erreur'!B$5,"")</f>
        <v/>
      </c>
      <c r="Y825" t="str">
        <f>VLOOKUP(A825,'CEcpas-&gt;NvCode'!A:C,3,FALSE)</f>
        <v>74200/55</v>
      </c>
      <c r="Z825" t="str">
        <f>IF(IFERROR(SEARCH("-",A825,1),0) &gt; 0, IFERROR(VLOOKUP(A825,'mapping Commune'!A:I,9,FALSE),"ATTENTION mapping Inexistant"),"")</f>
        <v>ATTENTION mapping Inexistant</v>
      </c>
      <c r="AA825" s="10" t="str">
        <f>IF(LEFT(Z825,2)="At",'Messages d''erreur'!B$6,"")</f>
        <v xml:space="preserve">Attention CE pas dans Mapping </v>
      </c>
    </row>
    <row r="826" spans="1:27" ht="21" customHeight="1" x14ac:dyDescent="0.35">
      <c r="A826" s="33" t="s">
        <v>823</v>
      </c>
      <c r="B826" s="301" t="str">
        <f t="shared" si="15"/>
        <v>742-52</v>
      </c>
      <c r="C826" s="23" t="s">
        <v>824</v>
      </c>
      <c r="D826" s="34" t="s">
        <v>61</v>
      </c>
      <c r="E826" s="34" t="s">
        <v>62</v>
      </c>
      <c r="F826" s="273">
        <v>23121</v>
      </c>
      <c r="G826" s="276">
        <v>91</v>
      </c>
      <c r="H826" s="34">
        <f>IF(IFERROR(SEARCH("-",A826,1),0) &gt; 0, IFERROR(VLOOKUP(F826,'Liste CG'!A:A,1,FALSE),"ATTENTION CG Inexistant"),"")</f>
        <v>23121</v>
      </c>
      <c r="I826" s="34" t="s">
        <v>237</v>
      </c>
      <c r="J826" s="34" t="s">
        <v>825</v>
      </c>
      <c r="U826" t="str">
        <f>IF(IFERROR(SEARCH("-",A826,1),0)&gt;0,IFERROR(VLOOKUP(B826,'CG-&gt; CE'!K:K,1,FALSE),"Attention voir onglet CG-&gt;CE"),"")</f>
        <v>742-52</v>
      </c>
      <c r="V826" t="str">
        <f>IF(LEFT(U826,1)="A",'Messages d''erreur'!B$4,"")</f>
        <v/>
      </c>
      <c r="W826">
        <f>IF(IFERROR(VALUE(F826),0)&gt;0,IF(IFERROR(SEARCH("-",A826,1),0)&gt;0,IFERROR(VLOOKUP(F826,'Liste CG'!A:A,1,FALSE),"Attention erreur pas de CG")),"")</f>
        <v>23121</v>
      </c>
      <c r="X826" t="str">
        <f>IF(LEFT(W826,1)="A",'Messages d''erreur'!B$5,"")</f>
        <v/>
      </c>
      <c r="Y826">
        <f>VLOOKUP(A826,'CEcpas-&gt;NvCode'!A:C,3,FALSE)</f>
        <v>0</v>
      </c>
      <c r="Z826" t="str">
        <f>IF(IFERROR(SEARCH("-",A826,1),0) &gt; 0, IFERROR(VLOOKUP(A826,'mapping Commune'!A:I,9,FALSE),"ATTENTION mapping Inexistant"),"")</f>
        <v>ATTENTION mapping Inexistant</v>
      </c>
      <c r="AA826" s="10" t="str">
        <f>IF(LEFT(Z826,2)="At",'Messages d''erreur'!B$6,"")</f>
        <v xml:space="preserve">Attention CE pas dans Mapping </v>
      </c>
    </row>
    <row r="827" spans="1:27" ht="21" customHeight="1" x14ac:dyDescent="0.35">
      <c r="A827" s="33" t="s">
        <v>826</v>
      </c>
      <c r="B827" s="301" t="str">
        <f t="shared" si="15"/>
        <v>742-53</v>
      </c>
      <c r="C827" s="23" t="s">
        <v>827</v>
      </c>
      <c r="D827" s="34" t="s">
        <v>61</v>
      </c>
      <c r="E827" s="34" t="s">
        <v>62</v>
      </c>
      <c r="F827" s="273">
        <v>23131</v>
      </c>
      <c r="G827" s="276">
        <v>91</v>
      </c>
      <c r="H827" s="34">
        <f>IF(IFERROR(SEARCH("-",A827,1),0) &gt; 0, IFERROR(VLOOKUP(F827,'Liste CG'!A:A,1,FALSE),"ATTENTION CG Inexistant"),"")</f>
        <v>23131</v>
      </c>
      <c r="I827" s="34" t="s">
        <v>828</v>
      </c>
      <c r="J827" s="34" t="s">
        <v>825</v>
      </c>
      <c r="U827" t="str">
        <f>IF(IFERROR(SEARCH("-",A827,1),0)&gt;0,IFERROR(VLOOKUP(B827,'CG-&gt; CE'!K:K,1,FALSE),"Attention voir onglet CG-&gt;CE"),"")</f>
        <v>742-53</v>
      </c>
      <c r="V827" t="str">
        <f>IF(LEFT(U827,1)="A",'Messages d''erreur'!B$4,"")</f>
        <v/>
      </c>
      <c r="W827">
        <f>IF(IFERROR(VALUE(F827),0)&gt;0,IF(IFERROR(SEARCH("-",A827,1),0)&gt;0,IFERROR(VLOOKUP(F827,'Liste CG'!A:A,1,FALSE),"Attention erreur pas de CG")),"")</f>
        <v>23131</v>
      </c>
      <c r="X827" t="str">
        <f>IF(LEFT(W827,1)="A",'Messages d''erreur'!B$5,"")</f>
        <v/>
      </c>
      <c r="Y827">
        <f>VLOOKUP(A827,'CEcpas-&gt;NvCode'!A:C,3,FALSE)</f>
        <v>0</v>
      </c>
      <c r="Z827" t="str">
        <f>IF(IFERROR(SEARCH("-",A827,1),0) &gt; 0, IFERROR(VLOOKUP(A827,'mapping Commune'!A:I,9,FALSE),"ATTENTION mapping Inexistant"),"")</f>
        <v>ATTENTION mapping Inexistant</v>
      </c>
      <c r="AA827" s="10" t="str">
        <f>IF(LEFT(Z827,2)="At",'Messages d''erreur'!B$6,"")</f>
        <v xml:space="preserve">Attention CE pas dans Mapping </v>
      </c>
    </row>
    <row r="828" spans="1:27" ht="21" customHeight="1" x14ac:dyDescent="0.35">
      <c r="A828" s="136" t="s">
        <v>829</v>
      </c>
      <c r="B828" s="301" t="str">
        <f t="shared" si="15"/>
        <v>742-54</v>
      </c>
      <c r="C828" s="24" t="s">
        <v>830</v>
      </c>
      <c r="D828" s="110" t="s">
        <v>61</v>
      </c>
      <c r="E828" s="110" t="s">
        <v>62</v>
      </c>
      <c r="F828" s="309">
        <v>23141</v>
      </c>
      <c r="G828" s="279">
        <v>91</v>
      </c>
      <c r="H828" s="34">
        <f>IF(IFERROR(SEARCH("-",A828,1),0) &gt; 0, IFERROR(VLOOKUP(F828,'Liste CG'!A:A,1,FALSE),"ATTENTION CG Inexistant"),"")</f>
        <v>23141</v>
      </c>
      <c r="I828" s="34" t="s">
        <v>828</v>
      </c>
      <c r="J828" s="34" t="s">
        <v>825</v>
      </c>
      <c r="U828" t="str">
        <f>IF(IFERROR(SEARCH("-",A828,1),0)&gt;0,IFERROR(VLOOKUP(B828,'CG-&gt; CE'!K:K,1,FALSE),"Attention voir onglet CG-&gt;CE"),"")</f>
        <v>742-54</v>
      </c>
      <c r="V828" t="str">
        <f>IF(LEFT(U828,1)="A",'Messages d''erreur'!B$4,"")</f>
        <v/>
      </c>
      <c r="W828">
        <f>IF(IFERROR(VALUE(F828),0)&gt;0,IF(IFERROR(SEARCH("-",A828,1),0)&gt;0,IFERROR(VLOOKUP(F828,'Liste CG'!A:A,1,FALSE),"Attention erreur pas de CG")),"")</f>
        <v>23141</v>
      </c>
      <c r="X828" t="str">
        <f>IF(LEFT(W828,1)="A",'Messages d''erreur'!B$5,"")</f>
        <v/>
      </c>
      <c r="Y828">
        <f>VLOOKUP(A828,'CEcpas-&gt;NvCode'!A:C,3,FALSE)</f>
        <v>0</v>
      </c>
      <c r="Z828" t="str">
        <f>IF(IFERROR(SEARCH("-",A828,1),0) &gt; 0, IFERROR(VLOOKUP(A828,'mapping Commune'!A:I,9,FALSE),"ATTENTION mapping Inexistant"),"")</f>
        <v>ATTENTION mapping Inexistant</v>
      </c>
      <c r="AA828" s="10" t="str">
        <f>IF(LEFT(Z828,2)="At",'Messages d''erreur'!B$6,"")</f>
        <v xml:space="preserve">Attention CE pas dans Mapping </v>
      </c>
    </row>
    <row r="829" spans="1:27" ht="21" customHeight="1" x14ac:dyDescent="0.35">
      <c r="A829" s="138"/>
      <c r="B829" s="301" t="str">
        <f t="shared" si="15"/>
        <v/>
      </c>
      <c r="C829" s="25"/>
      <c r="D829" s="109" t="s">
        <v>5089</v>
      </c>
      <c r="G829" s="276"/>
      <c r="H829" s="34" t="str">
        <f>IF(IFERROR(SEARCH("-",A829,1),0) &gt; 0, IFERROR(VLOOKUP(F829,'Liste CG'!A:A,1,FALSE),"ATTENTION CG Inexistant"),"")</f>
        <v/>
      </c>
      <c r="U829" t="str">
        <f>IF(IFERROR(SEARCH("-",A829,1),0)&gt;0,IFERROR(VLOOKUP(B829,'CG-&gt; CE'!K:K,1,FALSE),"Attention voir onglet CG-&gt;CE"),"")</f>
        <v/>
      </c>
      <c r="V829" t="str">
        <f>IF(LEFT(U829,1)="A",'Messages d''erreur'!B$4,"")</f>
        <v/>
      </c>
      <c r="W829" t="str">
        <f>IF(IFERROR(VALUE(F829),0)&gt;0,IF(IFERROR(SEARCH("-",A829,1),0)&gt;0,IFERROR(VLOOKUP(F829,'Liste CG'!A:A,1,FALSE),"Attention erreur pas de CG")),"")</f>
        <v/>
      </c>
      <c r="X829" t="str">
        <f>IF(LEFT(W829,1)="A",'Messages d''erreur'!B$5,"")</f>
        <v/>
      </c>
      <c r="Y829" t="e">
        <f>VLOOKUP(A829,'CEcpas-&gt;NvCode'!A:C,3,FALSE)</f>
        <v>#N/A</v>
      </c>
      <c r="Z829" t="str">
        <f>IF(IFERROR(SEARCH("-",A829,1),0) &gt; 0, IFERROR(VLOOKUP(A829,'mapping Commune'!A:I,9,FALSE),"ATTENTION mapping Inexistant"),"")</f>
        <v/>
      </c>
      <c r="AA829" s="10" t="str">
        <f>IF(LEFT(Z829,2)="At",'Messages d''erreur'!B$6,"")</f>
        <v/>
      </c>
    </row>
    <row r="830" spans="1:27" ht="21" customHeight="1" x14ac:dyDescent="0.35">
      <c r="A830" s="139">
        <v>743</v>
      </c>
      <c r="B830" s="301" t="str">
        <f t="shared" si="15"/>
        <v>743743</v>
      </c>
      <c r="C830" s="26" t="s">
        <v>831</v>
      </c>
      <c r="D830" s="109" t="s">
        <v>5089</v>
      </c>
      <c r="G830" s="276"/>
      <c r="H830" s="34" t="str">
        <f>IF(IFERROR(SEARCH("-",A830,1),0) &gt; 0, IFERROR(VLOOKUP(F830,'Liste CG'!A:A,1,FALSE),"ATTENTION CG Inexistant"),"")</f>
        <v/>
      </c>
      <c r="U830" t="str">
        <f>IF(IFERROR(SEARCH("-",A830,1),0)&gt;0,IFERROR(VLOOKUP(B830,'CG-&gt; CE'!K:K,1,FALSE),"Attention voir onglet CG-&gt;CE"),"")</f>
        <v/>
      </c>
      <c r="V830" t="str">
        <f>IF(LEFT(U830,1)="A",'Messages d''erreur'!B$4,"")</f>
        <v/>
      </c>
      <c r="W830" t="str">
        <f>IF(IFERROR(VALUE(F830),0)&gt;0,IF(IFERROR(SEARCH("-",A830,1),0)&gt;0,IFERROR(VLOOKUP(F830,'Liste CG'!A:A,1,FALSE),"Attention erreur pas de CG")),"")</f>
        <v/>
      </c>
      <c r="X830" t="str">
        <f>IF(LEFT(W830,1)="A",'Messages d''erreur'!B$5,"")</f>
        <v/>
      </c>
      <c r="Y830" t="e">
        <f>VLOOKUP(A830,'CEcpas-&gt;NvCode'!A:C,3,FALSE)</f>
        <v>#N/A</v>
      </c>
      <c r="Z830" t="str">
        <f>IF(IFERROR(SEARCH("-",A830,1),0) &gt; 0, IFERROR(VLOOKUP(A830,'mapping Commune'!A:I,9,FALSE),"ATTENTION mapping Inexistant"),"")</f>
        <v/>
      </c>
      <c r="AA830" s="10" t="str">
        <f>IF(LEFT(Z830,2)="At",'Messages d''erreur'!B$6,"")</f>
        <v/>
      </c>
    </row>
    <row r="831" spans="1:27" ht="21" customHeight="1" x14ac:dyDescent="0.35">
      <c r="A831" s="138"/>
      <c r="B831" s="301" t="str">
        <f t="shared" si="15"/>
        <v/>
      </c>
      <c r="C831" s="25"/>
      <c r="D831" s="109" t="s">
        <v>5089</v>
      </c>
      <c r="G831" s="276"/>
      <c r="H831" s="34" t="str">
        <f>IF(IFERROR(SEARCH("-",A831,1),0) &gt; 0, IFERROR(VLOOKUP(F831,'Liste CG'!A:A,1,FALSE),"ATTENTION CG Inexistant"),"")</f>
        <v/>
      </c>
      <c r="U831" t="str">
        <f>IF(IFERROR(SEARCH("-",A831,1),0)&gt;0,IFERROR(VLOOKUP(B831,'CG-&gt; CE'!K:K,1,FALSE),"Attention voir onglet CG-&gt;CE"),"")</f>
        <v/>
      </c>
      <c r="V831" t="str">
        <f>IF(LEFT(U831,1)="A",'Messages d''erreur'!B$4,"")</f>
        <v/>
      </c>
      <c r="W831" t="str">
        <f>IF(IFERROR(VALUE(F831),0)&gt;0,IF(IFERROR(SEARCH("-",A831,1),0)&gt;0,IFERROR(VLOOKUP(F831,'Liste CG'!A:A,1,FALSE),"Attention erreur pas de CG")),"")</f>
        <v/>
      </c>
      <c r="X831" t="str">
        <f>IF(LEFT(W831,1)="A",'Messages d''erreur'!B$5,"")</f>
        <v/>
      </c>
      <c r="Y831" t="e">
        <f>VLOOKUP(A831,'CEcpas-&gt;NvCode'!A:C,3,FALSE)</f>
        <v>#N/A</v>
      </c>
      <c r="Z831" t="str">
        <f>IF(IFERROR(SEARCH("-",A831,1),0) &gt; 0, IFERROR(VLOOKUP(A831,'mapping Commune'!A:I,9,FALSE),"ATTENTION mapping Inexistant"),"")</f>
        <v/>
      </c>
      <c r="AA831" s="10" t="str">
        <f>IF(LEFT(Z831,2)="At",'Messages d''erreur'!B$6,"")</f>
        <v/>
      </c>
    </row>
    <row r="832" spans="1:27" ht="21" customHeight="1" x14ac:dyDescent="0.35">
      <c r="A832" s="31" t="s">
        <v>52</v>
      </c>
      <c r="B832" s="301" t="str">
        <f t="shared" si="15"/>
        <v>Codode</v>
      </c>
      <c r="C832" s="27" t="s">
        <v>53</v>
      </c>
      <c r="D832" s="32" t="s">
        <v>54</v>
      </c>
      <c r="E832" s="32" t="s">
        <v>55</v>
      </c>
      <c r="F832" s="280" t="s">
        <v>56</v>
      </c>
      <c r="G832" s="278" t="s">
        <v>57</v>
      </c>
      <c r="H832" s="34" t="str">
        <f>IF(IFERROR(SEARCH("-",A832,1),0) &gt; 0, IFERROR(VLOOKUP(F832,'Liste CG'!A:A,1,FALSE),"ATTENTION CG Inexistant"),"")</f>
        <v/>
      </c>
      <c r="U832" t="str">
        <f>IF(IFERROR(SEARCH("-",A832,1),0)&gt;0,IFERROR(VLOOKUP(B832,'CG-&gt; CE'!K:K,1,FALSE),"Attention voir onglet CG-&gt;CE"),"")</f>
        <v/>
      </c>
      <c r="V832" t="str">
        <f>IF(LEFT(U832,1)="A",'Messages d''erreur'!B$4,"")</f>
        <v/>
      </c>
      <c r="W832" t="str">
        <f>IF(IFERROR(VALUE(F832),0)&gt;0,IF(IFERROR(SEARCH("-",A832,1),0)&gt;0,IFERROR(VLOOKUP(F832,'Liste CG'!A:A,1,FALSE),"Attention erreur pas de CG")),"")</f>
        <v/>
      </c>
      <c r="X832" t="str">
        <f>IF(LEFT(W832,1)="A",'Messages d''erreur'!B$5,"")</f>
        <v/>
      </c>
      <c r="Y832" t="e">
        <f>VLOOKUP(A832,'CEcpas-&gt;NvCode'!A:C,3,FALSE)</f>
        <v>#N/A</v>
      </c>
      <c r="Z832" t="str">
        <f>IF(IFERROR(SEARCH("-",A832,1),0) &gt; 0, IFERROR(VLOOKUP(A832,'mapping Commune'!A:I,9,FALSE),"ATTENTION mapping Inexistant"),"")</f>
        <v/>
      </c>
      <c r="AA832" s="10" t="str">
        <f>IF(LEFT(Z832,2)="At",'Messages d''erreur'!B$6,"")</f>
        <v/>
      </c>
    </row>
    <row r="833" spans="1:27" ht="21" customHeight="1" x14ac:dyDescent="0.35">
      <c r="A833" s="33" t="s">
        <v>832</v>
      </c>
      <c r="B833" s="301" t="str">
        <f t="shared" si="15"/>
        <v>743-51</v>
      </c>
      <c r="C833" s="23" t="s">
        <v>833</v>
      </c>
      <c r="D833" s="34" t="s">
        <v>61</v>
      </c>
      <c r="E833" s="34" t="s">
        <v>62</v>
      </c>
      <c r="F833" s="273">
        <v>23211</v>
      </c>
      <c r="G833" s="276">
        <v>91</v>
      </c>
      <c r="H833" s="34">
        <f>IF(IFERROR(SEARCH("-",A833,1),0) &gt; 0, IFERROR(VLOOKUP(F833,'Liste CG'!A:A,1,FALSE),"ATTENTION CG Inexistant"),"")</f>
        <v>23211</v>
      </c>
      <c r="U833" t="str">
        <f>IF(IFERROR(SEARCH("-",A833,1),0)&gt;0,IFERROR(VLOOKUP(B833,'CG-&gt; CE'!K:K,1,FALSE),"Attention voir onglet CG-&gt;CE"),"")</f>
        <v>743-51</v>
      </c>
      <c r="V833" t="str">
        <f>IF(LEFT(U833,1)="A",'Messages d''erreur'!B$4,"")</f>
        <v/>
      </c>
      <c r="W833">
        <f>IF(IFERROR(VALUE(F833),0)&gt;0,IF(IFERROR(SEARCH("-",A833,1),0)&gt;0,IFERROR(VLOOKUP(F833,'Liste CG'!A:A,1,FALSE),"Attention erreur pas de CG")),"")</f>
        <v>23211</v>
      </c>
      <c r="X833" t="str">
        <f>IF(LEFT(W833,1)="A",'Messages d''erreur'!B$5,"")</f>
        <v/>
      </c>
      <c r="Y833">
        <f>VLOOKUP(A833,'CEcpas-&gt;NvCode'!A:C,3,FALSE)</f>
        <v>0</v>
      </c>
      <c r="Z833" t="str">
        <f>IF(IFERROR(SEARCH("-",A833,1),0) &gt; 0, IFERROR(VLOOKUP(A833,'mapping Commune'!A:I,9,FALSE),"ATTENTION mapping Inexistant"),"")</f>
        <v>ATTENTION mapping Inexistant</v>
      </c>
      <c r="AA833" s="10" t="str">
        <f>IF(LEFT(Z833,2)="At",'Messages d''erreur'!B$6,"")</f>
        <v xml:space="preserve">Attention CE pas dans Mapping </v>
      </c>
    </row>
    <row r="834" spans="1:27" ht="21" customHeight="1" x14ac:dyDescent="0.35">
      <c r="A834" s="33" t="s">
        <v>834</v>
      </c>
      <c r="B834" s="301" t="str">
        <f t="shared" si="15"/>
        <v>743-52</v>
      </c>
      <c r="C834" s="23" t="s">
        <v>835</v>
      </c>
      <c r="D834" s="34" t="s">
        <v>61</v>
      </c>
      <c r="E834" s="34" t="s">
        <v>62</v>
      </c>
      <c r="F834" s="273">
        <v>23221</v>
      </c>
      <c r="G834" s="276">
        <v>91</v>
      </c>
      <c r="H834" s="34">
        <f>IF(IFERROR(SEARCH("-",A834,1),0) &gt; 0, IFERROR(VLOOKUP(F834,'Liste CG'!A:A,1,FALSE),"ATTENTION CG Inexistant"),"")</f>
        <v>23221</v>
      </c>
      <c r="U834" t="str">
        <f>IF(IFERROR(SEARCH("-",A834,1),0)&gt;0,IFERROR(VLOOKUP(B834,'CG-&gt; CE'!K:K,1,FALSE),"Attention voir onglet CG-&gt;CE"),"")</f>
        <v>743-52</v>
      </c>
      <c r="V834" t="str">
        <f>IF(LEFT(U834,1)="A",'Messages d''erreur'!B$4,"")</f>
        <v/>
      </c>
      <c r="W834">
        <f>IF(IFERROR(VALUE(F834),0)&gt;0,IF(IFERROR(SEARCH("-",A834,1),0)&gt;0,IFERROR(VLOOKUP(F834,'Liste CG'!A:A,1,FALSE),"Attention erreur pas de CG")),"")</f>
        <v>23221</v>
      </c>
      <c r="X834" t="str">
        <f>IF(LEFT(W834,1)="A",'Messages d''erreur'!B$5,"")</f>
        <v/>
      </c>
      <c r="Y834" t="str">
        <f>VLOOKUP(A834,'CEcpas-&gt;NvCode'!A:C,3,FALSE)</f>
        <v>74300/51</v>
      </c>
      <c r="Z834" t="str">
        <f>IF(IFERROR(SEARCH("-",A834,1),0) &gt; 0, IFERROR(VLOOKUP(A834,'mapping Commune'!A:I,9,FALSE),"ATTENTION mapping Inexistant"),"")</f>
        <v>ATTENTION mapping Inexistant</v>
      </c>
      <c r="AA834" s="10" t="str">
        <f>IF(LEFT(Z834,2)="At",'Messages d''erreur'!B$6,"")</f>
        <v xml:space="preserve">Attention CE pas dans Mapping </v>
      </c>
    </row>
    <row r="835" spans="1:27" ht="21" customHeight="1" x14ac:dyDescent="0.35">
      <c r="A835" s="136" t="s">
        <v>836</v>
      </c>
      <c r="B835" s="301" t="str">
        <f t="shared" si="15"/>
        <v>743-53</v>
      </c>
      <c r="C835" s="24" t="s">
        <v>837</v>
      </c>
      <c r="D835" s="110" t="s">
        <v>61</v>
      </c>
      <c r="E835" s="110" t="s">
        <v>62</v>
      </c>
      <c r="F835" s="309">
        <v>23231</v>
      </c>
      <c r="G835" s="279">
        <v>91</v>
      </c>
      <c r="H835" s="34">
        <f>IF(IFERROR(SEARCH("-",A835,1),0) &gt; 0, IFERROR(VLOOKUP(F835,'Liste CG'!A:A,1,FALSE),"ATTENTION CG Inexistant"),"")</f>
        <v>23231</v>
      </c>
      <c r="U835" t="str">
        <f>IF(IFERROR(SEARCH("-",A835,1),0)&gt;0,IFERROR(VLOOKUP(B835,'CG-&gt; CE'!K:K,1,FALSE),"Attention voir onglet CG-&gt;CE"),"")</f>
        <v>743-53</v>
      </c>
      <c r="V835" t="str">
        <f>IF(LEFT(U835,1)="A",'Messages d''erreur'!B$4,"")</f>
        <v/>
      </c>
      <c r="W835">
        <f>IF(IFERROR(VALUE(F835),0)&gt;0,IF(IFERROR(SEARCH("-",A835,1),0)&gt;0,IFERROR(VLOOKUP(F835,'Liste CG'!A:A,1,FALSE),"Attention erreur pas de CG")),"")</f>
        <v>23231</v>
      </c>
      <c r="X835" t="str">
        <f>IF(LEFT(W835,1)="A",'Messages d''erreur'!B$5,"")</f>
        <v/>
      </c>
      <c r="Y835" t="str">
        <f>VLOOKUP(A835,'CEcpas-&gt;NvCode'!A:C,3,FALSE)</f>
        <v>74300/52</v>
      </c>
      <c r="Z835" t="str">
        <f>IF(IFERROR(SEARCH("-",A835,1),0) &gt; 0, IFERROR(VLOOKUP(A835,'mapping Commune'!A:I,9,FALSE),"ATTENTION mapping Inexistant"),"")</f>
        <v>ATTENTION mapping Inexistant</v>
      </c>
      <c r="AA835" s="10" t="str">
        <f>IF(LEFT(Z835,2)="At",'Messages d''erreur'!B$6,"")</f>
        <v xml:space="preserve">Attention CE pas dans Mapping </v>
      </c>
    </row>
    <row r="836" spans="1:27" ht="21" customHeight="1" x14ac:dyDescent="0.35">
      <c r="A836" s="138"/>
      <c r="B836" s="301" t="str">
        <f t="shared" si="15"/>
        <v/>
      </c>
      <c r="C836" s="25"/>
      <c r="D836" s="109" t="s">
        <v>5089</v>
      </c>
      <c r="G836" s="276"/>
      <c r="H836" s="34" t="str">
        <f>IF(IFERROR(SEARCH("-",A836,1),0) &gt; 0, IFERROR(VLOOKUP(F836,'Liste CG'!A:A,1,FALSE),"ATTENTION CG Inexistant"),"")</f>
        <v/>
      </c>
      <c r="U836" t="str">
        <f>IF(IFERROR(SEARCH("-",A836,1),0)&gt;0,IFERROR(VLOOKUP(B836,'CG-&gt; CE'!K:K,1,FALSE),"Attention voir onglet CG-&gt;CE"),"")</f>
        <v/>
      </c>
      <c r="V836" t="str">
        <f>IF(LEFT(U836,1)="A",'Messages d''erreur'!B$4,"")</f>
        <v/>
      </c>
      <c r="W836" t="str">
        <f>IF(IFERROR(VALUE(F836),0)&gt;0,IF(IFERROR(SEARCH("-",A836,1),0)&gt;0,IFERROR(VLOOKUP(F836,'Liste CG'!A:A,1,FALSE),"Attention erreur pas de CG")),"")</f>
        <v/>
      </c>
      <c r="X836" t="str">
        <f>IF(LEFT(W836,1)="A",'Messages d''erreur'!B$5,"")</f>
        <v/>
      </c>
      <c r="Y836" t="e">
        <f>VLOOKUP(A836,'CEcpas-&gt;NvCode'!A:C,3,FALSE)</f>
        <v>#N/A</v>
      </c>
      <c r="Z836" t="str">
        <f>IF(IFERROR(SEARCH("-",A836,1),0) &gt; 0, IFERROR(VLOOKUP(A836,'mapping Commune'!A:I,9,FALSE),"ATTENTION mapping Inexistant"),"")</f>
        <v/>
      </c>
      <c r="AA836" s="10" t="str">
        <f>IF(LEFT(Z836,2)="At",'Messages d''erreur'!B$6,"")</f>
        <v/>
      </c>
    </row>
    <row r="837" spans="1:27" ht="21" customHeight="1" x14ac:dyDescent="0.35">
      <c r="A837" s="139">
        <v>744</v>
      </c>
      <c r="B837" s="301" t="str">
        <f t="shared" si="15"/>
        <v>744744</v>
      </c>
      <c r="C837" s="26" t="s">
        <v>838</v>
      </c>
      <c r="D837" s="109" t="s">
        <v>5089</v>
      </c>
      <c r="G837" s="276"/>
      <c r="H837" s="34" t="str">
        <f>IF(IFERROR(SEARCH("-",A837,1),0) &gt; 0, IFERROR(VLOOKUP(F837,'Liste CG'!A:A,1,FALSE),"ATTENTION CG Inexistant"),"")</f>
        <v/>
      </c>
      <c r="U837" t="str">
        <f>IF(IFERROR(SEARCH("-",A837,1),0)&gt;0,IFERROR(VLOOKUP(B837,'CG-&gt; CE'!K:K,1,FALSE),"Attention voir onglet CG-&gt;CE"),"")</f>
        <v/>
      </c>
      <c r="V837" t="str">
        <f>IF(LEFT(U837,1)="A",'Messages d''erreur'!B$4,"")</f>
        <v/>
      </c>
      <c r="W837" t="str">
        <f>IF(IFERROR(VALUE(F837),0)&gt;0,IF(IFERROR(SEARCH("-",A837,1),0)&gt;0,IFERROR(VLOOKUP(F837,'Liste CG'!A:A,1,FALSE),"Attention erreur pas de CG")),"")</f>
        <v/>
      </c>
      <c r="X837" t="str">
        <f>IF(LEFT(W837,1)="A",'Messages d''erreur'!B$5,"")</f>
        <v/>
      </c>
      <c r="Y837" t="e">
        <f>VLOOKUP(A837,'CEcpas-&gt;NvCode'!A:C,3,FALSE)</f>
        <v>#N/A</v>
      </c>
      <c r="Z837" t="str">
        <f>IF(IFERROR(SEARCH("-",A837,1),0) &gt; 0, IFERROR(VLOOKUP(A837,'mapping Commune'!A:I,9,FALSE),"ATTENTION mapping Inexistant"),"")</f>
        <v/>
      </c>
      <c r="AA837" s="10" t="str">
        <f>IF(LEFT(Z837,2)="At",'Messages d''erreur'!B$6,"")</f>
        <v/>
      </c>
    </row>
    <row r="838" spans="1:27" ht="21" customHeight="1" x14ac:dyDescent="0.35">
      <c r="A838" s="138"/>
      <c r="B838" s="301" t="str">
        <f t="shared" si="15"/>
        <v/>
      </c>
      <c r="C838" s="25"/>
      <c r="D838" s="109" t="s">
        <v>5089</v>
      </c>
      <c r="G838" s="276"/>
      <c r="H838" s="34" t="str">
        <f>IF(IFERROR(SEARCH("-",A838,1),0) &gt; 0, IFERROR(VLOOKUP(F838,'Liste CG'!A:A,1,FALSE),"ATTENTION CG Inexistant"),"")</f>
        <v/>
      </c>
      <c r="U838" t="str">
        <f>IF(IFERROR(SEARCH("-",A838,1),0)&gt;0,IFERROR(VLOOKUP(B838,'CG-&gt; CE'!K:K,1,FALSE),"Attention voir onglet CG-&gt;CE"),"")</f>
        <v/>
      </c>
      <c r="V838" t="str">
        <f>IF(LEFT(U838,1)="A",'Messages d''erreur'!B$4,"")</f>
        <v/>
      </c>
      <c r="W838" t="str">
        <f>IF(IFERROR(VALUE(F838),0)&gt;0,IF(IFERROR(SEARCH("-",A838,1),0)&gt;0,IFERROR(VLOOKUP(F838,'Liste CG'!A:A,1,FALSE),"Attention erreur pas de CG")),"")</f>
        <v/>
      </c>
      <c r="X838" t="str">
        <f>IF(LEFT(W838,1)="A",'Messages d''erreur'!B$5,"")</f>
        <v/>
      </c>
      <c r="Y838" t="e">
        <f>VLOOKUP(A838,'CEcpas-&gt;NvCode'!A:C,3,FALSE)</f>
        <v>#N/A</v>
      </c>
      <c r="Z838" t="str">
        <f>IF(IFERROR(SEARCH("-",A838,1),0) &gt; 0, IFERROR(VLOOKUP(A838,'mapping Commune'!A:I,9,FALSE),"ATTENTION mapping Inexistant"),"")</f>
        <v/>
      </c>
      <c r="AA838" s="10" t="str">
        <f>IF(LEFT(Z838,2)="At",'Messages d''erreur'!B$6,"")</f>
        <v/>
      </c>
    </row>
    <row r="839" spans="1:27" ht="21" customHeight="1" x14ac:dyDescent="0.35">
      <c r="A839" s="31" t="s">
        <v>52</v>
      </c>
      <c r="B839" s="301" t="str">
        <f t="shared" si="15"/>
        <v>Codode</v>
      </c>
      <c r="C839" s="27" t="s">
        <v>53</v>
      </c>
      <c r="D839" s="32" t="s">
        <v>54</v>
      </c>
      <c r="E839" s="32" t="s">
        <v>55</v>
      </c>
      <c r="F839" s="280" t="s">
        <v>56</v>
      </c>
      <c r="G839" s="278" t="s">
        <v>57</v>
      </c>
      <c r="H839" s="34" t="str">
        <f>IF(IFERROR(SEARCH("-",A839,1),0) &gt; 0, IFERROR(VLOOKUP(F839,'Liste CG'!A:A,1,FALSE),"ATTENTION CG Inexistant"),"")</f>
        <v/>
      </c>
      <c r="U839" t="str">
        <f>IF(IFERROR(SEARCH("-",A839,1),0)&gt;0,IFERROR(VLOOKUP(B839,'CG-&gt; CE'!K:K,1,FALSE),"Attention voir onglet CG-&gt;CE"),"")</f>
        <v/>
      </c>
      <c r="V839" t="str">
        <f>IF(LEFT(U839,1)="A",'Messages d''erreur'!B$4,"")</f>
        <v/>
      </c>
      <c r="W839" t="str">
        <f>IF(IFERROR(VALUE(F839),0)&gt;0,IF(IFERROR(SEARCH("-",A839,1),0)&gt;0,IFERROR(VLOOKUP(F839,'Liste CG'!A:A,1,FALSE),"Attention erreur pas de CG")),"")</f>
        <v/>
      </c>
      <c r="X839" t="str">
        <f>IF(LEFT(W839,1)="A",'Messages d''erreur'!B$5,"")</f>
        <v/>
      </c>
      <c r="Y839" t="e">
        <f>VLOOKUP(A839,'CEcpas-&gt;NvCode'!A:C,3,FALSE)</f>
        <v>#N/A</v>
      </c>
      <c r="Z839" t="str">
        <f>IF(IFERROR(SEARCH("-",A839,1),0) &gt; 0, IFERROR(VLOOKUP(A839,'mapping Commune'!A:I,9,FALSE),"ATTENTION mapping Inexistant"),"")</f>
        <v/>
      </c>
      <c r="AA839" s="10" t="str">
        <f>IF(LEFT(Z839,2)="At",'Messages d''erreur'!B$6,"")</f>
        <v/>
      </c>
    </row>
    <row r="840" spans="1:27" ht="21" customHeight="1" x14ac:dyDescent="0.35">
      <c r="A840" s="33" t="s">
        <v>839</v>
      </c>
      <c r="B840" s="301" t="str">
        <f t="shared" si="15"/>
        <v>744-51</v>
      </c>
      <c r="C840" s="23" t="s">
        <v>840</v>
      </c>
      <c r="D840" s="34" t="s">
        <v>61</v>
      </c>
      <c r="E840" s="34" t="s">
        <v>62</v>
      </c>
      <c r="F840" s="273">
        <v>23301</v>
      </c>
      <c r="G840" s="276">
        <v>91</v>
      </c>
      <c r="H840" s="34">
        <f>IF(IFERROR(SEARCH("-",A840,1),0) &gt; 0, IFERROR(VLOOKUP(F840,'Liste CG'!A:A,1,FALSE),"ATTENTION CG Inexistant"),"")</f>
        <v>23301</v>
      </c>
      <c r="U840" t="str">
        <f>IF(IFERROR(SEARCH("-",A840,1),0)&gt;0,IFERROR(VLOOKUP(B840,'CG-&gt; CE'!K:K,1,FALSE),"Attention voir onglet CG-&gt;CE"),"")</f>
        <v>744-51</v>
      </c>
      <c r="V840" t="str">
        <f>IF(LEFT(U840,1)="A",'Messages d''erreur'!B$4,"")</f>
        <v/>
      </c>
      <c r="W840">
        <f>IF(IFERROR(VALUE(F840),0)&gt;0,IF(IFERROR(SEARCH("-",A840,1),0)&gt;0,IFERROR(VLOOKUP(F840,'Liste CG'!A:A,1,FALSE),"Attention erreur pas de CG")),"")</f>
        <v>23301</v>
      </c>
      <c r="X840" t="str">
        <f>IF(LEFT(W840,1)="A",'Messages d''erreur'!B$5,"")</f>
        <v/>
      </c>
      <c r="Y840">
        <f>VLOOKUP(A840,'CEcpas-&gt;NvCode'!A:C,3,FALSE)</f>
        <v>0</v>
      </c>
      <c r="Z840" t="str">
        <f>IF(IFERROR(SEARCH("-",A840,1),0) &gt; 0, IFERROR(VLOOKUP(A840,'mapping Commune'!A:I,9,FALSE),"ATTENTION mapping Inexistant"),"")</f>
        <v>ATTENTION mapping Inexistant</v>
      </c>
      <c r="AA840" s="10" t="str">
        <f>IF(LEFT(Z840,2)="At",'Messages d''erreur'!B$6,"")</f>
        <v xml:space="preserve">Attention CE pas dans Mapping </v>
      </c>
    </row>
    <row r="841" spans="1:27" ht="21" customHeight="1" x14ac:dyDescent="0.35">
      <c r="A841" s="136" t="s">
        <v>841</v>
      </c>
      <c r="B841" s="301" t="str">
        <f t="shared" si="15"/>
        <v>744-98</v>
      </c>
      <c r="C841" s="24" t="s">
        <v>842</v>
      </c>
      <c r="D841" s="110" t="s">
        <v>61</v>
      </c>
      <c r="E841" s="110" t="s">
        <v>62</v>
      </c>
      <c r="F841" s="309">
        <v>23391</v>
      </c>
      <c r="G841" s="279">
        <v>91</v>
      </c>
      <c r="H841" s="34">
        <f>IF(IFERROR(SEARCH("-",A841,1),0) &gt; 0, IFERROR(VLOOKUP(F841,'Liste CG'!A:A,1,FALSE),"ATTENTION CG Inexistant"),"")</f>
        <v>23391</v>
      </c>
      <c r="I841" s="34" t="s">
        <v>843</v>
      </c>
      <c r="J841" s="34" t="s">
        <v>719</v>
      </c>
      <c r="U841" t="str">
        <f>IF(IFERROR(SEARCH("-",A841,1),0)&gt;0,IFERROR(VLOOKUP(B841,'CG-&gt; CE'!K:K,1,FALSE),"Attention voir onglet CG-&gt;CE"),"")</f>
        <v>744-98</v>
      </c>
      <c r="V841" t="str">
        <f>IF(LEFT(U841,1)="A",'Messages d''erreur'!B$4,"")</f>
        <v/>
      </c>
      <c r="W841">
        <f>IF(IFERROR(VALUE(F841),0)&gt;0,IF(IFERROR(SEARCH("-",A841,1),0)&gt;0,IFERROR(VLOOKUP(F841,'Liste CG'!A:A,1,FALSE),"Attention erreur pas de CG")),"")</f>
        <v>23391</v>
      </c>
      <c r="X841" t="str">
        <f>IF(LEFT(W841,1)="A",'Messages d''erreur'!B$5,"")</f>
        <v/>
      </c>
      <c r="Y841">
        <f>VLOOKUP(A841,'CEcpas-&gt;NvCode'!A:C,3,FALSE)</f>
        <v>0</v>
      </c>
      <c r="Z841" t="str">
        <f>IF(IFERROR(SEARCH("-",A841,1),0) &gt; 0, IFERROR(VLOOKUP(A841,'mapping Commune'!A:I,9,FALSE),"ATTENTION mapping Inexistant"),"")</f>
        <v>ATTENTION mapping Inexistant</v>
      </c>
      <c r="AA841" s="10" t="str">
        <f>IF(LEFT(Z841,2)="At",'Messages d''erreur'!B$6,"")</f>
        <v xml:space="preserve">Attention CE pas dans Mapping </v>
      </c>
    </row>
    <row r="842" spans="1:27" ht="21" customHeight="1" x14ac:dyDescent="0.35">
      <c r="A842" s="138"/>
      <c r="B842" s="301" t="str">
        <f t="shared" si="15"/>
        <v/>
      </c>
      <c r="C842" s="25"/>
      <c r="D842" s="109" t="s">
        <v>5089</v>
      </c>
      <c r="G842" s="276"/>
      <c r="H842" s="34" t="str">
        <f>IF(IFERROR(SEARCH("-",A842,1),0) &gt; 0, IFERROR(VLOOKUP(F842,'Liste CG'!A:A,1,FALSE),"ATTENTION CG Inexistant"),"")</f>
        <v/>
      </c>
      <c r="I842" s="100" t="s">
        <v>844</v>
      </c>
      <c r="U842" t="str">
        <f>IF(IFERROR(SEARCH("-",A842,1),0)&gt;0,IFERROR(VLOOKUP(B842,'CG-&gt; CE'!K:K,1,FALSE),"Attention voir onglet CG-&gt;CE"),"")</f>
        <v/>
      </c>
      <c r="V842" t="str">
        <f>IF(LEFT(U842,1)="A",'Messages d''erreur'!B$4,"")</f>
        <v/>
      </c>
      <c r="W842" t="str">
        <f>IF(IFERROR(VALUE(F842),0)&gt;0,IF(IFERROR(SEARCH("-",A842,1),0)&gt;0,IFERROR(VLOOKUP(F842,'Liste CG'!A:A,1,FALSE),"Attention erreur pas de CG")),"")</f>
        <v/>
      </c>
      <c r="X842" t="str">
        <f>IF(LEFT(W842,1)="A",'Messages d''erreur'!B$5,"")</f>
        <v/>
      </c>
      <c r="Y842" t="e">
        <f>VLOOKUP(A842,'CEcpas-&gt;NvCode'!A:C,3,FALSE)</f>
        <v>#N/A</v>
      </c>
      <c r="Z842" t="str">
        <f>IF(IFERROR(SEARCH("-",A842,1),0) &gt; 0, IFERROR(VLOOKUP(A842,'mapping Commune'!A:I,9,FALSE),"ATTENTION mapping Inexistant"),"")</f>
        <v/>
      </c>
      <c r="AA842" s="10" t="str">
        <f>IF(LEFT(Z842,2)="At",'Messages d''erreur'!B$6,"")</f>
        <v/>
      </c>
    </row>
    <row r="843" spans="1:27" ht="21" customHeight="1" x14ac:dyDescent="0.35">
      <c r="A843" s="139">
        <v>745</v>
      </c>
      <c r="B843" s="301" t="str">
        <f t="shared" si="15"/>
        <v>745745</v>
      </c>
      <c r="C843" s="26" t="s">
        <v>845</v>
      </c>
      <c r="D843" s="109" t="s">
        <v>5089</v>
      </c>
      <c r="G843" s="276"/>
      <c r="H843" s="34" t="str">
        <f>IF(IFERROR(SEARCH("-",A843,1),0) &gt; 0, IFERROR(VLOOKUP(F843,'Liste CG'!A:A,1,FALSE),"ATTENTION CG Inexistant"),"")</f>
        <v/>
      </c>
      <c r="U843" t="str">
        <f>IF(IFERROR(SEARCH("-",A843,1),0)&gt;0,IFERROR(VLOOKUP(B843,'CG-&gt; CE'!K:K,1,FALSE),"Attention voir onglet CG-&gt;CE"),"")</f>
        <v/>
      </c>
      <c r="V843" t="str">
        <f>IF(LEFT(U843,1)="A",'Messages d''erreur'!B$4,"")</f>
        <v/>
      </c>
      <c r="W843" t="str">
        <f>IF(IFERROR(VALUE(F843),0)&gt;0,IF(IFERROR(SEARCH("-",A843,1),0)&gt;0,IFERROR(VLOOKUP(F843,'Liste CG'!A:A,1,FALSE),"Attention erreur pas de CG")),"")</f>
        <v/>
      </c>
      <c r="X843" t="str">
        <f>IF(LEFT(W843,1)="A",'Messages d''erreur'!B$5,"")</f>
        <v/>
      </c>
      <c r="Y843" t="e">
        <f>VLOOKUP(A843,'CEcpas-&gt;NvCode'!A:C,3,FALSE)</f>
        <v>#N/A</v>
      </c>
      <c r="Z843" t="str">
        <f>IF(IFERROR(SEARCH("-",A843,1),0) &gt; 0, IFERROR(VLOOKUP(A843,'mapping Commune'!A:I,9,FALSE),"ATTENTION mapping Inexistant"),"")</f>
        <v/>
      </c>
      <c r="AA843" s="10" t="str">
        <f>IF(LEFT(Z843,2)="At",'Messages d''erreur'!B$6,"")</f>
        <v/>
      </c>
    </row>
    <row r="844" spans="1:27" ht="21" customHeight="1" x14ac:dyDescent="0.35">
      <c r="A844" s="138"/>
      <c r="B844" s="301" t="str">
        <f t="shared" si="15"/>
        <v/>
      </c>
      <c r="C844" s="25"/>
      <c r="D844" s="109" t="s">
        <v>5089</v>
      </c>
      <c r="G844" s="276"/>
      <c r="H844" s="34" t="str">
        <f>IF(IFERROR(SEARCH("-",A844,1),0) &gt; 0, IFERROR(VLOOKUP(F844,'Liste CG'!A:A,1,FALSE),"ATTENTION CG Inexistant"),"")</f>
        <v/>
      </c>
      <c r="U844" t="str">
        <f>IF(IFERROR(SEARCH("-",A844,1),0)&gt;0,IFERROR(VLOOKUP(B844,'CG-&gt; CE'!K:K,1,FALSE),"Attention voir onglet CG-&gt;CE"),"")</f>
        <v/>
      </c>
      <c r="V844" t="str">
        <f>IF(LEFT(U844,1)="A",'Messages d''erreur'!B$4,"")</f>
        <v/>
      </c>
      <c r="W844" t="str">
        <f>IF(IFERROR(VALUE(F844),0)&gt;0,IF(IFERROR(SEARCH("-",A844,1),0)&gt;0,IFERROR(VLOOKUP(F844,'Liste CG'!A:A,1,FALSE),"Attention erreur pas de CG")),"")</f>
        <v/>
      </c>
      <c r="X844" t="str">
        <f>IF(LEFT(W844,1)="A",'Messages d''erreur'!B$5,"")</f>
        <v/>
      </c>
      <c r="Y844" t="e">
        <f>VLOOKUP(A844,'CEcpas-&gt;NvCode'!A:C,3,FALSE)</f>
        <v>#N/A</v>
      </c>
      <c r="Z844" t="str">
        <f>IF(IFERROR(SEARCH("-",A844,1),0) &gt; 0, IFERROR(VLOOKUP(A844,'mapping Commune'!A:I,9,FALSE),"ATTENTION mapping Inexistant"),"")</f>
        <v/>
      </c>
      <c r="AA844" s="10" t="str">
        <f>IF(LEFT(Z844,2)="At",'Messages d''erreur'!B$6,"")</f>
        <v/>
      </c>
    </row>
    <row r="845" spans="1:27" ht="21" customHeight="1" x14ac:dyDescent="0.35">
      <c r="A845" s="31" t="s">
        <v>52</v>
      </c>
      <c r="B845" s="301" t="str">
        <f t="shared" si="15"/>
        <v>Codode</v>
      </c>
      <c r="C845" s="27" t="s">
        <v>53</v>
      </c>
      <c r="D845" s="32" t="s">
        <v>54</v>
      </c>
      <c r="E845" s="32" t="s">
        <v>55</v>
      </c>
      <c r="F845" s="280" t="s">
        <v>56</v>
      </c>
      <c r="G845" s="278" t="s">
        <v>57</v>
      </c>
      <c r="H845" s="34" t="str">
        <f>IF(IFERROR(SEARCH("-",A845,1),0) &gt; 0, IFERROR(VLOOKUP(F845,'Liste CG'!A:A,1,FALSE),"ATTENTION CG Inexistant"),"")</f>
        <v/>
      </c>
      <c r="U845" t="str">
        <f>IF(IFERROR(SEARCH("-",A845,1),0)&gt;0,IFERROR(VLOOKUP(B845,'CG-&gt; CE'!K:K,1,FALSE),"Attention voir onglet CG-&gt;CE"),"")</f>
        <v/>
      </c>
      <c r="V845" t="str">
        <f>IF(LEFT(U845,1)="A",'Messages d''erreur'!B$4,"")</f>
        <v/>
      </c>
      <c r="W845" t="str">
        <f>IF(IFERROR(VALUE(F845),0)&gt;0,IF(IFERROR(SEARCH("-",A845,1),0)&gt;0,IFERROR(VLOOKUP(F845,'Liste CG'!A:A,1,FALSE),"Attention erreur pas de CG")),"")</f>
        <v/>
      </c>
      <c r="X845" t="str">
        <f>IF(LEFT(W845,1)="A",'Messages d''erreur'!B$5,"")</f>
        <v/>
      </c>
      <c r="Y845" t="e">
        <f>VLOOKUP(A845,'CEcpas-&gt;NvCode'!A:C,3,FALSE)</f>
        <v>#N/A</v>
      </c>
      <c r="Z845" t="str">
        <f>IF(IFERROR(SEARCH("-",A845,1),0) &gt; 0, IFERROR(VLOOKUP(A845,'mapping Commune'!A:I,9,FALSE),"ATTENTION mapping Inexistant"),"")</f>
        <v/>
      </c>
      <c r="AA845" s="10" t="str">
        <f>IF(LEFT(Z845,2)="At",'Messages d''erreur'!B$6,"")</f>
        <v/>
      </c>
    </row>
    <row r="846" spans="1:27" ht="21" customHeight="1" x14ac:dyDescent="0.35">
      <c r="A846" s="33" t="s">
        <v>846</v>
      </c>
      <c r="B846" s="301" t="str">
        <f t="shared" si="15"/>
        <v>745-51</v>
      </c>
      <c r="C846" s="23" t="s">
        <v>847</v>
      </c>
      <c r="D846" s="34" t="s">
        <v>61</v>
      </c>
      <c r="E846" s="34" t="s">
        <v>62</v>
      </c>
      <c r="F846" s="273">
        <v>23302</v>
      </c>
      <c r="G846" s="276">
        <v>91</v>
      </c>
      <c r="H846" s="34">
        <f>IF(IFERROR(SEARCH("-",A846,1),0) &gt; 0, IFERROR(VLOOKUP(F846,'Liste CG'!A:A,1,FALSE),"ATTENTION CG Inexistant"),"")</f>
        <v>23302</v>
      </c>
      <c r="U846" t="str">
        <f>IF(IFERROR(SEARCH("-",A846,1),0)&gt;0,IFERROR(VLOOKUP(B846,'CG-&gt; CE'!K:K,1,FALSE),"Attention voir onglet CG-&gt;CE"),"")</f>
        <v>745-51</v>
      </c>
      <c r="V846" t="str">
        <f>IF(LEFT(U846,1)="A",'Messages d''erreur'!B$4,"")</f>
        <v/>
      </c>
      <c r="W846">
        <f>IF(IFERROR(VALUE(F846),0)&gt;0,IF(IFERROR(SEARCH("-",A846,1),0)&gt;0,IFERROR(VLOOKUP(F846,'Liste CG'!A:A,1,FALSE),"Attention erreur pas de CG")),"")</f>
        <v>23302</v>
      </c>
      <c r="X846" t="str">
        <f>IF(LEFT(W846,1)="A",'Messages d''erreur'!B$5,"")</f>
        <v/>
      </c>
      <c r="Y846">
        <f>VLOOKUP(A846,'CEcpas-&gt;NvCode'!A:C,3,FALSE)</f>
        <v>0</v>
      </c>
      <c r="Z846" t="str">
        <f>IF(IFERROR(SEARCH("-",A846,1),0) &gt; 0, IFERROR(VLOOKUP(A846,'mapping Commune'!A:I,9,FALSE),"ATTENTION mapping Inexistant"),"")</f>
        <v>ATTENTION mapping Inexistant</v>
      </c>
      <c r="AA846" s="10" t="str">
        <f>IF(LEFT(Z846,2)="At",'Messages d''erreur'!B$6,"")</f>
        <v xml:space="preserve">Attention CE pas dans Mapping </v>
      </c>
    </row>
    <row r="847" spans="1:27" ht="21" customHeight="1" x14ac:dyDescent="0.35">
      <c r="A847" s="33" t="s">
        <v>848</v>
      </c>
      <c r="B847" s="301" t="str">
        <f t="shared" si="15"/>
        <v>745-52</v>
      </c>
      <c r="C847" s="23" t="s">
        <v>849</v>
      </c>
      <c r="D847" s="34" t="s">
        <v>61</v>
      </c>
      <c r="E847" s="34" t="s">
        <v>62</v>
      </c>
      <c r="F847" s="273">
        <v>23222</v>
      </c>
      <c r="G847" s="276">
        <v>91</v>
      </c>
      <c r="H847" s="34">
        <f>IF(IFERROR(SEARCH("-",A847,1),0) &gt; 0, IFERROR(VLOOKUP(F847,'Liste CG'!A:A,1,FALSE),"ATTENTION CG Inexistant"),"")</f>
        <v>23222</v>
      </c>
      <c r="U847" t="str">
        <f>IF(IFERROR(SEARCH("-",A847,1),0)&gt;0,IFERROR(VLOOKUP(B847,'CG-&gt; CE'!K:K,1,FALSE),"Attention voir onglet CG-&gt;CE"),"")</f>
        <v>745-52</v>
      </c>
      <c r="V847" t="str">
        <f>IF(LEFT(U847,1)="A",'Messages d''erreur'!B$4,"")</f>
        <v/>
      </c>
      <c r="W847">
        <f>IF(IFERROR(VALUE(F847),0)&gt;0,IF(IFERROR(SEARCH("-",A847,1),0)&gt;0,IFERROR(VLOOKUP(F847,'Liste CG'!A:A,1,FALSE),"Attention erreur pas de CG")),"")</f>
        <v>23222</v>
      </c>
      <c r="X847" t="str">
        <f>IF(LEFT(W847,1)="A",'Messages d''erreur'!B$5,"")</f>
        <v/>
      </c>
      <c r="Y847">
        <f>VLOOKUP(A847,'CEcpas-&gt;NvCode'!A:C,3,FALSE)</f>
        <v>0</v>
      </c>
      <c r="Z847" t="str">
        <f>IF(IFERROR(SEARCH("-",A847,1),0) &gt; 0, IFERROR(VLOOKUP(A847,'mapping Commune'!A:I,9,FALSE),"ATTENTION mapping Inexistant"),"")</f>
        <v>ATTENTION mapping Inexistant</v>
      </c>
      <c r="AA847" s="10" t="str">
        <f>IF(LEFT(Z847,2)="At",'Messages d''erreur'!B$6,"")</f>
        <v xml:space="preserve">Attention CE pas dans Mapping </v>
      </c>
    </row>
    <row r="848" spans="1:27" ht="21" customHeight="1" x14ac:dyDescent="0.35">
      <c r="A848" s="136" t="s">
        <v>850</v>
      </c>
      <c r="B848" s="301" t="str">
        <f t="shared" si="15"/>
        <v>745-53</v>
      </c>
      <c r="C848" s="24" t="s">
        <v>851</v>
      </c>
      <c r="D848" s="110" t="s">
        <v>61</v>
      </c>
      <c r="E848" s="110" t="s">
        <v>62</v>
      </c>
      <c r="F848" s="309">
        <v>23232</v>
      </c>
      <c r="G848" s="279">
        <v>91</v>
      </c>
      <c r="H848" s="34">
        <f>IF(IFERROR(SEARCH("-",A848,1),0) &gt; 0, IFERROR(VLOOKUP(F848,'Liste CG'!A:A,1,FALSE),"ATTENTION CG Inexistant"),"")</f>
        <v>23232</v>
      </c>
      <c r="U848" t="str">
        <f>IF(IFERROR(SEARCH("-",A848,1),0)&gt;0,IFERROR(VLOOKUP(B848,'CG-&gt; CE'!K:K,1,FALSE),"Attention voir onglet CG-&gt;CE"),"")</f>
        <v>745-53</v>
      </c>
      <c r="V848" t="str">
        <f>IF(LEFT(U848,1)="A",'Messages d''erreur'!B$4,"")</f>
        <v/>
      </c>
      <c r="W848">
        <f>IF(IFERROR(VALUE(F848),0)&gt;0,IF(IFERROR(SEARCH("-",A848,1),0)&gt;0,IFERROR(VLOOKUP(F848,'Liste CG'!A:A,1,FALSE),"Attention erreur pas de CG")),"")</f>
        <v>23232</v>
      </c>
      <c r="X848" t="str">
        <f>IF(LEFT(W848,1)="A",'Messages d''erreur'!B$5,"")</f>
        <v/>
      </c>
      <c r="Y848">
        <f>VLOOKUP(A848,'CEcpas-&gt;NvCode'!A:C,3,FALSE)</f>
        <v>0</v>
      </c>
      <c r="Z848" t="str">
        <f>IF(IFERROR(SEARCH("-",A848,1),0) &gt; 0, IFERROR(VLOOKUP(A848,'mapping Commune'!A:I,9,FALSE),"ATTENTION mapping Inexistant"),"")</f>
        <v>ATTENTION mapping Inexistant</v>
      </c>
      <c r="AA848" s="10" t="str">
        <f>IF(LEFT(Z848,2)="At",'Messages d''erreur'!B$6,"")</f>
        <v xml:space="preserve">Attention CE pas dans Mapping </v>
      </c>
    </row>
    <row r="849" spans="1:27" ht="21" customHeight="1" x14ac:dyDescent="0.35">
      <c r="A849" s="138"/>
      <c r="B849" s="301" t="str">
        <f t="shared" si="15"/>
        <v/>
      </c>
      <c r="C849" s="25"/>
      <c r="D849" s="109" t="s">
        <v>5089</v>
      </c>
      <c r="G849" s="276"/>
      <c r="H849" s="34" t="str">
        <f>IF(IFERROR(SEARCH("-",A849,1),0) &gt; 0, IFERROR(VLOOKUP(F849,'Liste CG'!A:A,1,FALSE),"ATTENTION CG Inexistant"),"")</f>
        <v/>
      </c>
      <c r="U849" t="str">
        <f>IF(IFERROR(SEARCH("-",A849,1),0)&gt;0,IFERROR(VLOOKUP(B849,'CG-&gt; CE'!K:K,1,FALSE),"Attention voir onglet CG-&gt;CE"),"")</f>
        <v/>
      </c>
      <c r="V849" t="str">
        <f>IF(LEFT(U849,1)="A",'Messages d''erreur'!B$4,"")</f>
        <v/>
      </c>
      <c r="W849" t="str">
        <f>IF(IFERROR(VALUE(F849),0)&gt;0,IF(IFERROR(SEARCH("-",A849,1),0)&gt;0,IFERROR(VLOOKUP(F849,'Liste CG'!A:A,1,FALSE),"Attention erreur pas de CG")),"")</f>
        <v/>
      </c>
      <c r="X849" t="str">
        <f>IF(LEFT(W849,1)="A",'Messages d''erreur'!B$5,"")</f>
        <v/>
      </c>
      <c r="Y849" t="e">
        <f>VLOOKUP(A849,'CEcpas-&gt;NvCode'!A:C,3,FALSE)</f>
        <v>#N/A</v>
      </c>
      <c r="Z849" t="str">
        <f>IF(IFERROR(SEARCH("-",A849,1),0) &gt; 0, IFERROR(VLOOKUP(A849,'mapping Commune'!A:I,9,FALSE),"ATTENTION mapping Inexistant"),"")</f>
        <v/>
      </c>
      <c r="AA849" s="10" t="str">
        <f>IF(LEFT(Z849,2)="At",'Messages d''erreur'!B$6,"")</f>
        <v/>
      </c>
    </row>
    <row r="850" spans="1:27" ht="21" customHeight="1" x14ac:dyDescent="0.35">
      <c r="A850" s="139">
        <v>746</v>
      </c>
      <c r="B850" s="301" t="str">
        <f t="shared" si="15"/>
        <v>746746</v>
      </c>
      <c r="C850" s="26" t="s">
        <v>852</v>
      </c>
      <c r="D850" s="109" t="s">
        <v>5089</v>
      </c>
      <c r="G850" s="276"/>
      <c r="H850" s="34" t="str">
        <f>IF(IFERROR(SEARCH("-",A850,1),0) &gt; 0, IFERROR(VLOOKUP(F850,'Liste CG'!A:A,1,FALSE),"ATTENTION CG Inexistant"),"")</f>
        <v/>
      </c>
      <c r="U850" t="str">
        <f>IF(IFERROR(SEARCH("-",A850,1),0)&gt;0,IFERROR(VLOOKUP(B850,'CG-&gt; CE'!K:K,1,FALSE),"Attention voir onglet CG-&gt;CE"),"")</f>
        <v/>
      </c>
      <c r="V850" t="str">
        <f>IF(LEFT(U850,1)="A",'Messages d''erreur'!B$4,"")</f>
        <v/>
      </c>
      <c r="W850" t="str">
        <f>IF(IFERROR(VALUE(F850),0)&gt;0,IF(IFERROR(SEARCH("-",A850,1),0)&gt;0,IFERROR(VLOOKUP(F850,'Liste CG'!A:A,1,FALSE),"Attention erreur pas de CG")),"")</f>
        <v/>
      </c>
      <c r="X850" t="str">
        <f>IF(LEFT(W850,1)="A",'Messages d''erreur'!B$5,"")</f>
        <v/>
      </c>
      <c r="Y850" t="e">
        <f>VLOOKUP(A850,'CEcpas-&gt;NvCode'!A:C,3,FALSE)</f>
        <v>#N/A</v>
      </c>
      <c r="Z850" t="str">
        <f>IF(IFERROR(SEARCH("-",A850,1),0) &gt; 0, IFERROR(VLOOKUP(A850,'mapping Commune'!A:I,9,FALSE),"ATTENTION mapping Inexistant"),"")</f>
        <v/>
      </c>
      <c r="AA850" s="10" t="str">
        <f>IF(LEFT(Z850,2)="At",'Messages d''erreur'!B$6,"")</f>
        <v/>
      </c>
    </row>
    <row r="851" spans="1:27" ht="21" customHeight="1" x14ac:dyDescent="0.35">
      <c r="A851" s="138"/>
      <c r="B851" s="301" t="str">
        <f t="shared" si="15"/>
        <v/>
      </c>
      <c r="C851" s="25"/>
      <c r="D851" s="109" t="s">
        <v>5089</v>
      </c>
      <c r="G851" s="276"/>
      <c r="H851" s="34" t="str">
        <f>IF(IFERROR(SEARCH("-",A851,1),0) &gt; 0, IFERROR(VLOOKUP(F851,'Liste CG'!A:A,1,FALSE),"ATTENTION CG Inexistant"),"")</f>
        <v/>
      </c>
      <c r="U851" t="str">
        <f>IF(IFERROR(SEARCH("-",A851,1),0)&gt;0,IFERROR(VLOOKUP(B851,'CG-&gt; CE'!K:K,1,FALSE),"Attention voir onglet CG-&gt;CE"),"")</f>
        <v/>
      </c>
      <c r="V851" t="str">
        <f>IF(LEFT(U851,1)="A",'Messages d''erreur'!B$4,"")</f>
        <v/>
      </c>
      <c r="W851" t="str">
        <f>IF(IFERROR(VALUE(F851),0)&gt;0,IF(IFERROR(SEARCH("-",A851,1),0)&gt;0,IFERROR(VLOOKUP(F851,'Liste CG'!A:A,1,FALSE),"Attention erreur pas de CG")),"")</f>
        <v/>
      </c>
      <c r="X851" t="str">
        <f>IF(LEFT(W851,1)="A",'Messages d''erreur'!B$5,"")</f>
        <v/>
      </c>
      <c r="Y851" t="e">
        <f>VLOOKUP(A851,'CEcpas-&gt;NvCode'!A:C,3,FALSE)</f>
        <v>#N/A</v>
      </c>
      <c r="Z851" t="str">
        <f>IF(IFERROR(SEARCH("-",A851,1),0) &gt; 0, IFERROR(VLOOKUP(A851,'mapping Commune'!A:I,9,FALSE),"ATTENTION mapping Inexistant"),"")</f>
        <v/>
      </c>
      <c r="AA851" s="10" t="str">
        <f>IF(LEFT(Z851,2)="At",'Messages d''erreur'!B$6,"")</f>
        <v/>
      </c>
    </row>
    <row r="852" spans="1:27" ht="21" customHeight="1" x14ac:dyDescent="0.35">
      <c r="A852" s="31" t="s">
        <v>52</v>
      </c>
      <c r="B852" s="301" t="str">
        <f t="shared" si="15"/>
        <v>Codode</v>
      </c>
      <c r="C852" s="27" t="s">
        <v>53</v>
      </c>
      <c r="D852" s="32" t="s">
        <v>54</v>
      </c>
      <c r="E852" s="32" t="s">
        <v>55</v>
      </c>
      <c r="F852" s="280" t="s">
        <v>56</v>
      </c>
      <c r="G852" s="278" t="s">
        <v>57</v>
      </c>
      <c r="H852" s="34" t="str">
        <f>IF(IFERROR(SEARCH("-",A852,1),0) &gt; 0, IFERROR(VLOOKUP(F852,'Liste CG'!A:A,1,FALSE),"ATTENTION CG Inexistant"),"")</f>
        <v/>
      </c>
      <c r="U852" t="str">
        <f>IF(IFERROR(SEARCH("-",A852,1),0)&gt;0,IFERROR(VLOOKUP(B852,'CG-&gt; CE'!K:K,1,FALSE),"Attention voir onglet CG-&gt;CE"),"")</f>
        <v/>
      </c>
      <c r="V852" t="str">
        <f>IF(LEFT(U852,1)="A",'Messages d''erreur'!B$4,"")</f>
        <v/>
      </c>
      <c r="W852" t="str">
        <f>IF(IFERROR(VALUE(F852),0)&gt;0,IF(IFERROR(SEARCH("-",A852,1),0)&gt;0,IFERROR(VLOOKUP(F852,'Liste CG'!A:A,1,FALSE),"Attention erreur pas de CG")),"")</f>
        <v/>
      </c>
      <c r="X852" t="str">
        <f>IF(LEFT(W852,1)="A",'Messages d''erreur'!B$5,"")</f>
        <v/>
      </c>
      <c r="Y852" t="e">
        <f>VLOOKUP(A852,'CEcpas-&gt;NvCode'!A:C,3,FALSE)</f>
        <v>#N/A</v>
      </c>
      <c r="Z852" t="str">
        <f>IF(IFERROR(SEARCH("-",A852,1),0) &gt; 0, IFERROR(VLOOKUP(A852,'mapping Commune'!A:I,9,FALSE),"ATTENTION mapping Inexistant"),"")</f>
        <v/>
      </c>
      <c r="AA852" s="10" t="str">
        <f>IF(LEFT(Z852,2)="At",'Messages d''erreur'!B$6,"")</f>
        <v/>
      </c>
    </row>
    <row r="853" spans="1:27" ht="21" customHeight="1" x14ac:dyDescent="0.35">
      <c r="A853" s="136" t="s">
        <v>853</v>
      </c>
      <c r="B853" s="301" t="str">
        <f t="shared" si="15"/>
        <v>746-51</v>
      </c>
      <c r="C853" s="24" t="s">
        <v>854</v>
      </c>
      <c r="D853" s="110" t="s">
        <v>61</v>
      </c>
      <c r="E853" s="110" t="s">
        <v>62</v>
      </c>
      <c r="F853" s="309">
        <v>23411</v>
      </c>
      <c r="G853" s="279">
        <v>91</v>
      </c>
      <c r="H853" s="34">
        <f>IF(IFERROR(SEARCH("-",A853,1),0) &gt; 0, IFERROR(VLOOKUP(F853,'Liste CG'!A:A,1,FALSE),"ATTENTION CG Inexistant"),"")</f>
        <v>23411</v>
      </c>
      <c r="U853" t="str">
        <f>IF(IFERROR(SEARCH("-",A853,1),0)&gt;0,IFERROR(VLOOKUP(B853,'CG-&gt; CE'!K:K,1,FALSE),"Attention voir onglet CG-&gt;CE"),"")</f>
        <v>746-51</v>
      </c>
      <c r="V853" t="str">
        <f>IF(LEFT(U853,1)="A",'Messages d''erreur'!B$4,"")</f>
        <v/>
      </c>
      <c r="W853">
        <f>IF(IFERROR(VALUE(F853),0)&gt;0,IF(IFERROR(SEARCH("-",A853,1),0)&gt;0,IFERROR(VLOOKUP(F853,'Liste CG'!A:A,1,FALSE),"Attention erreur pas de CG")),"")</f>
        <v>23411</v>
      </c>
      <c r="X853" t="str">
        <f>IF(LEFT(W853,1)="A",'Messages d''erreur'!B$5,"")</f>
        <v/>
      </c>
      <c r="Y853">
        <f>VLOOKUP(A853,'CEcpas-&gt;NvCode'!A:C,3,FALSE)</f>
        <v>0</v>
      </c>
      <c r="Z853" t="str">
        <f>IF(IFERROR(SEARCH("-",A853,1),0) &gt; 0, IFERROR(VLOOKUP(A853,'mapping Commune'!A:I,9,FALSE),"ATTENTION mapping Inexistant"),"")</f>
        <v>ATTENTION mapping Inexistant</v>
      </c>
      <c r="AA853" s="10" t="str">
        <f>IF(LEFT(Z853,2)="At",'Messages d''erreur'!B$6,"")</f>
        <v xml:space="preserve">Attention CE pas dans Mapping </v>
      </c>
    </row>
    <row r="854" spans="1:27" ht="21" customHeight="1" x14ac:dyDescent="0.35">
      <c r="A854" s="138"/>
      <c r="B854" s="301" t="str">
        <f t="shared" si="15"/>
        <v/>
      </c>
      <c r="C854" s="25"/>
      <c r="D854" s="109" t="s">
        <v>5089</v>
      </c>
      <c r="G854" s="276"/>
      <c r="H854" s="34" t="str">
        <f>IF(IFERROR(SEARCH("-",A854,1),0) &gt; 0, IFERROR(VLOOKUP(F854,'Liste CG'!A:A,1,FALSE),"ATTENTION CG Inexistant"),"")</f>
        <v/>
      </c>
      <c r="U854" t="str">
        <f>IF(IFERROR(SEARCH("-",A854,1),0)&gt;0,IFERROR(VLOOKUP(B854,'CG-&gt; CE'!K:K,1,FALSE),"Attention voir onglet CG-&gt;CE"),"")</f>
        <v/>
      </c>
      <c r="V854" t="str">
        <f>IF(LEFT(U854,1)="A",'Messages d''erreur'!B$4,"")</f>
        <v/>
      </c>
      <c r="W854" t="str">
        <f>IF(IFERROR(VALUE(F854),0)&gt;0,IF(IFERROR(SEARCH("-",A854,1),0)&gt;0,IFERROR(VLOOKUP(F854,'Liste CG'!A:A,1,FALSE),"Attention erreur pas de CG")),"")</f>
        <v/>
      </c>
      <c r="X854" t="str">
        <f>IF(LEFT(W854,1)="A",'Messages d''erreur'!B$5,"")</f>
        <v/>
      </c>
      <c r="Y854" t="e">
        <f>VLOOKUP(A854,'CEcpas-&gt;NvCode'!A:C,3,FALSE)</f>
        <v>#N/A</v>
      </c>
      <c r="Z854" t="str">
        <f>IF(IFERROR(SEARCH("-",A854,1),0) &gt; 0, IFERROR(VLOOKUP(A854,'mapping Commune'!A:I,9,FALSE),"ATTENTION mapping Inexistant"),"")</f>
        <v/>
      </c>
      <c r="AA854" s="10" t="str">
        <f>IF(LEFT(Z854,2)="At",'Messages d''erreur'!B$6,"")</f>
        <v/>
      </c>
    </row>
    <row r="855" spans="1:27" ht="21" customHeight="1" x14ac:dyDescent="0.35">
      <c r="A855" s="139">
        <v>747</v>
      </c>
      <c r="B855" s="301" t="str">
        <f t="shared" si="15"/>
        <v>747747</v>
      </c>
      <c r="C855" s="26" t="s">
        <v>855</v>
      </c>
      <c r="D855" s="109" t="s">
        <v>5089</v>
      </c>
      <c r="G855" s="276"/>
      <c r="H855" s="34" t="str">
        <f>IF(IFERROR(SEARCH("-",A855,1),0) &gt; 0, IFERROR(VLOOKUP(F855,'Liste CG'!A:A,1,FALSE),"ATTENTION CG Inexistant"),"")</f>
        <v/>
      </c>
      <c r="U855" t="str">
        <f>IF(IFERROR(SEARCH("-",A855,1),0)&gt;0,IFERROR(VLOOKUP(B855,'CG-&gt; CE'!K:K,1,FALSE),"Attention voir onglet CG-&gt;CE"),"")</f>
        <v/>
      </c>
      <c r="V855" t="str">
        <f>IF(LEFT(U855,1)="A",'Messages d''erreur'!B$4,"")</f>
        <v/>
      </c>
      <c r="W855" t="str">
        <f>IF(IFERROR(VALUE(F855),0)&gt;0,IF(IFERROR(SEARCH("-",A855,1),0)&gt;0,IFERROR(VLOOKUP(F855,'Liste CG'!A:A,1,FALSE),"Attention erreur pas de CG")),"")</f>
        <v/>
      </c>
      <c r="X855" t="str">
        <f>IF(LEFT(W855,1)="A",'Messages d''erreur'!B$5,"")</f>
        <v/>
      </c>
      <c r="Y855" t="e">
        <f>VLOOKUP(A855,'CEcpas-&gt;NvCode'!A:C,3,FALSE)</f>
        <v>#N/A</v>
      </c>
      <c r="Z855" t="str">
        <f>IF(IFERROR(SEARCH("-",A855,1),0) &gt; 0, IFERROR(VLOOKUP(A855,'mapping Commune'!A:I,9,FALSE),"ATTENTION mapping Inexistant"),"")</f>
        <v/>
      </c>
      <c r="AA855" s="10" t="str">
        <f>IF(LEFT(Z855,2)="At",'Messages d''erreur'!B$6,"")</f>
        <v/>
      </c>
    </row>
    <row r="856" spans="1:27" ht="21" customHeight="1" x14ac:dyDescent="0.35">
      <c r="A856" s="138"/>
      <c r="B856" s="301" t="str">
        <f t="shared" si="15"/>
        <v/>
      </c>
      <c r="C856" s="25"/>
      <c r="D856" s="109" t="s">
        <v>5089</v>
      </c>
      <c r="G856" s="276"/>
      <c r="H856" s="34" t="str">
        <f>IF(IFERROR(SEARCH("-",A856,1),0) &gt; 0, IFERROR(VLOOKUP(F856,'Liste CG'!A:A,1,FALSE),"ATTENTION CG Inexistant"),"")</f>
        <v/>
      </c>
      <c r="U856" t="str">
        <f>IF(IFERROR(SEARCH("-",A856,1),0)&gt;0,IFERROR(VLOOKUP(B856,'CG-&gt; CE'!K:K,1,FALSE),"Attention voir onglet CG-&gt;CE"),"")</f>
        <v/>
      </c>
      <c r="V856" t="str">
        <f>IF(LEFT(U856,1)="A",'Messages d''erreur'!B$4,"")</f>
        <v/>
      </c>
      <c r="W856" t="str">
        <f>IF(IFERROR(VALUE(F856),0)&gt;0,IF(IFERROR(SEARCH("-",A856,1),0)&gt;0,IFERROR(VLOOKUP(F856,'Liste CG'!A:A,1,FALSE),"Attention erreur pas de CG")),"")</f>
        <v/>
      </c>
      <c r="X856" t="str">
        <f>IF(LEFT(W856,1)="A",'Messages d''erreur'!B$5,"")</f>
        <v/>
      </c>
      <c r="Y856" t="e">
        <f>VLOOKUP(A856,'CEcpas-&gt;NvCode'!A:C,3,FALSE)</f>
        <v>#N/A</v>
      </c>
      <c r="Z856" t="str">
        <f>IF(IFERROR(SEARCH("-",A856,1),0) &gt; 0, IFERROR(VLOOKUP(A856,'mapping Commune'!A:I,9,FALSE),"ATTENTION mapping Inexistant"),"")</f>
        <v/>
      </c>
      <c r="AA856" s="10" t="str">
        <f>IF(LEFT(Z856,2)="At",'Messages d''erreur'!B$6,"")</f>
        <v/>
      </c>
    </row>
    <row r="857" spans="1:27" ht="21" customHeight="1" x14ac:dyDescent="0.35">
      <c r="A857" s="31" t="s">
        <v>52</v>
      </c>
      <c r="B857" s="301" t="str">
        <f t="shared" si="15"/>
        <v>Codode</v>
      </c>
      <c r="C857" s="27" t="s">
        <v>53</v>
      </c>
      <c r="D857" s="32" t="s">
        <v>54</v>
      </c>
      <c r="E857" s="32" t="s">
        <v>55</v>
      </c>
      <c r="F857" s="280" t="s">
        <v>56</v>
      </c>
      <c r="G857" s="278" t="s">
        <v>57</v>
      </c>
      <c r="H857" s="34" t="str">
        <f>IF(IFERROR(SEARCH("-",A857,1),0) &gt; 0, IFERROR(VLOOKUP(F857,'Liste CG'!A:A,1,FALSE),"ATTENTION CG Inexistant"),"")</f>
        <v/>
      </c>
      <c r="U857" t="str">
        <f>IF(IFERROR(SEARCH("-",A857,1),0)&gt;0,IFERROR(VLOOKUP(B857,'CG-&gt; CE'!K:K,1,FALSE),"Attention voir onglet CG-&gt;CE"),"")</f>
        <v/>
      </c>
      <c r="V857" t="str">
        <f>IF(LEFT(U857,1)="A",'Messages d''erreur'!B$4,"")</f>
        <v/>
      </c>
      <c r="W857" t="str">
        <f>IF(IFERROR(VALUE(F857),0)&gt;0,IF(IFERROR(SEARCH("-",A857,1),0)&gt;0,IFERROR(VLOOKUP(F857,'Liste CG'!A:A,1,FALSE),"Attention erreur pas de CG")),"")</f>
        <v/>
      </c>
      <c r="X857" t="str">
        <f>IF(LEFT(W857,1)="A",'Messages d''erreur'!B$5,"")</f>
        <v/>
      </c>
      <c r="Y857" t="e">
        <f>VLOOKUP(A857,'CEcpas-&gt;NvCode'!A:C,3,FALSE)</f>
        <v>#N/A</v>
      </c>
      <c r="Z857" t="str">
        <f>IF(IFERROR(SEARCH("-",A857,1),0) &gt; 0, IFERROR(VLOOKUP(A857,'mapping Commune'!A:I,9,FALSE),"ATTENTION mapping Inexistant"),"")</f>
        <v/>
      </c>
      <c r="AA857" s="10" t="str">
        <f>IF(LEFT(Z857,2)="At",'Messages d''erreur'!B$6,"")</f>
        <v/>
      </c>
    </row>
    <row r="858" spans="1:27" ht="21" customHeight="1" x14ac:dyDescent="0.35">
      <c r="A858" s="33" t="s">
        <v>856</v>
      </c>
      <c r="B858" s="301" t="str">
        <f t="shared" si="15"/>
        <v>747-52</v>
      </c>
      <c r="C858" s="23" t="s">
        <v>857</v>
      </c>
      <c r="D858" s="34" t="s">
        <v>61</v>
      </c>
      <c r="E858" s="34" t="s">
        <v>62</v>
      </c>
      <c r="F858" s="273">
        <v>21431</v>
      </c>
      <c r="G858" s="276">
        <v>91</v>
      </c>
      <c r="H858" s="34">
        <f>IF(IFERROR(SEARCH("-",A858,1),0) &gt; 0, IFERROR(VLOOKUP(F858,'Liste CG'!A:A,1,FALSE),"ATTENTION CG Inexistant"),"")</f>
        <v>21431</v>
      </c>
      <c r="U858" t="str">
        <f>IF(IFERROR(SEARCH("-",A858,1),0)&gt;0,IFERROR(VLOOKUP(B858,'CG-&gt; CE'!K:K,1,FALSE),"Attention voir onglet CG-&gt;CE"),"")</f>
        <v>747-52</v>
      </c>
      <c r="V858" t="str">
        <f>IF(LEFT(U858,1)="A",'Messages d''erreur'!B$4,"")</f>
        <v/>
      </c>
      <c r="W858">
        <f>IF(IFERROR(VALUE(F858),0)&gt;0,IF(IFERROR(SEARCH("-",A858,1),0)&gt;0,IFERROR(VLOOKUP(F858,'Liste CG'!A:A,1,FALSE),"Attention erreur pas de CG")),"")</f>
        <v>21431</v>
      </c>
      <c r="X858" t="str">
        <f>IF(LEFT(W858,1)="A",'Messages d''erreur'!B$5,"")</f>
        <v/>
      </c>
      <c r="Y858">
        <f>VLOOKUP(A858,'CEcpas-&gt;NvCode'!A:C,3,FALSE)</f>
        <v>0</v>
      </c>
      <c r="Z858" t="str">
        <f>IF(IFERROR(SEARCH("-",A858,1),0) &gt; 0, IFERROR(VLOOKUP(A858,'mapping Commune'!A:I,9,FALSE),"ATTENTION mapping Inexistant"),"")</f>
        <v>ATTENTION mapping Inexistant</v>
      </c>
      <c r="AA858" s="10" t="str">
        <f>IF(LEFT(Z858,2)="At",'Messages d''erreur'!B$6,"")</f>
        <v xml:space="preserve">Attention CE pas dans Mapping </v>
      </c>
    </row>
    <row r="859" spans="1:27" ht="21" customHeight="1" x14ac:dyDescent="0.35">
      <c r="A859" s="33" t="s">
        <v>858</v>
      </c>
      <c r="B859" s="301" t="str">
        <f t="shared" si="15"/>
        <v>747-53</v>
      </c>
      <c r="C859" s="23" t="s">
        <v>859</v>
      </c>
      <c r="D859" s="34" t="s">
        <v>61</v>
      </c>
      <c r="E859" s="34" t="s">
        <v>62</v>
      </c>
      <c r="F859" s="273">
        <v>21441</v>
      </c>
      <c r="G859" s="276">
        <v>91</v>
      </c>
      <c r="H859" s="34">
        <f>IF(IFERROR(SEARCH("-",A859,1),0) &gt; 0, IFERROR(VLOOKUP(F859,'Liste CG'!A:A,1,FALSE),"ATTENTION CG Inexistant"),"")</f>
        <v>21441</v>
      </c>
      <c r="U859" t="str">
        <f>IF(IFERROR(SEARCH("-",A859,1),0)&gt;0,IFERROR(VLOOKUP(B859,'CG-&gt; CE'!K:K,1,FALSE),"Attention voir onglet CG-&gt;CE"),"")</f>
        <v>747-53</v>
      </c>
      <c r="V859" t="str">
        <f>IF(LEFT(U859,1)="A",'Messages d''erreur'!B$4,"")</f>
        <v/>
      </c>
      <c r="W859">
        <f>IF(IFERROR(VALUE(F859),0)&gt;0,IF(IFERROR(SEARCH("-",A859,1),0)&gt;0,IFERROR(VLOOKUP(F859,'Liste CG'!A:A,1,FALSE),"Attention erreur pas de CG")),"")</f>
        <v>21441</v>
      </c>
      <c r="X859" t="str">
        <f>IF(LEFT(W859,1)="A",'Messages d''erreur'!B$5,"")</f>
        <v/>
      </c>
      <c r="Y859" t="str">
        <f>VLOOKUP(A859,'CEcpas-&gt;NvCode'!A:C,3,FALSE)</f>
        <v>71200/54</v>
      </c>
      <c r="Z859" t="str">
        <f>IF(IFERROR(SEARCH("-",A859,1),0) &gt; 0, IFERROR(VLOOKUP(A859,'mapping Commune'!A:I,9,FALSE),"ATTENTION mapping Inexistant"),"")</f>
        <v>ATTENTION mapping Inexistant</v>
      </c>
      <c r="AA859" s="10" t="str">
        <f>IF(LEFT(Z859,2)="At",'Messages d''erreur'!B$6,"")</f>
        <v xml:space="preserve">Attention CE pas dans Mapping </v>
      </c>
    </row>
    <row r="860" spans="1:27" ht="21" customHeight="1" x14ac:dyDescent="0.35">
      <c r="A860" s="136" t="s">
        <v>860</v>
      </c>
      <c r="B860" s="301" t="str">
        <f t="shared" si="15"/>
        <v>747-60</v>
      </c>
      <c r="C860" s="24" t="s">
        <v>861</v>
      </c>
      <c r="D860" s="110" t="s">
        <v>61</v>
      </c>
      <c r="E860" s="110" t="s">
        <v>62</v>
      </c>
      <c r="F860" s="309">
        <v>24041</v>
      </c>
      <c r="G860" s="279">
        <v>91</v>
      </c>
      <c r="H860" s="34">
        <f>IF(IFERROR(SEARCH("-",A860,1),0) &gt; 0, IFERROR(VLOOKUP(F860,'Liste CG'!A:A,1,FALSE),"ATTENTION CG Inexistant"),"")</f>
        <v>24041</v>
      </c>
      <c r="U860" t="str">
        <f>IF(IFERROR(SEARCH("-",A860,1),0)&gt;0,IFERROR(VLOOKUP(B860,'CG-&gt; CE'!K:K,1,FALSE),"Attention voir onglet CG-&gt;CE"),"")</f>
        <v>747-60</v>
      </c>
      <c r="V860" t="str">
        <f>IF(LEFT(U860,1)="A",'Messages d''erreur'!B$4,"")</f>
        <v/>
      </c>
      <c r="W860">
        <f>IF(IFERROR(VALUE(F860),0)&gt;0,IF(IFERROR(SEARCH("-",A860,1),0)&gt;0,IFERROR(VLOOKUP(F860,'Liste CG'!A:A,1,FALSE),"Attention erreur pas de CG")),"")</f>
        <v>24041</v>
      </c>
      <c r="X860" t="str">
        <f>IF(LEFT(W860,1)="A",'Messages d''erreur'!B$5,"")</f>
        <v/>
      </c>
      <c r="Y860">
        <f>VLOOKUP(A860,'CEcpas-&gt;NvCode'!A:C,3,FALSE)</f>
        <v>0</v>
      </c>
      <c r="Z860" t="str">
        <f>IF(IFERROR(SEARCH("-",A860,1),0) &gt; 0, IFERROR(VLOOKUP(A860,'mapping Commune'!A:I,9,FALSE),"ATTENTION mapping Inexistant"),"")</f>
        <v>ATTENTION mapping Inexistant</v>
      </c>
      <c r="AA860" s="10" t="str">
        <f>IF(LEFT(Z860,2)="At",'Messages d''erreur'!B$6,"")</f>
        <v xml:space="preserve">Attention CE pas dans Mapping </v>
      </c>
    </row>
    <row r="861" spans="1:27" ht="21" customHeight="1" x14ac:dyDescent="0.35">
      <c r="A861" s="138"/>
      <c r="B861" s="301" t="str">
        <f t="shared" si="15"/>
        <v/>
      </c>
      <c r="C861" s="25"/>
      <c r="D861" s="109" t="s">
        <v>5089</v>
      </c>
      <c r="G861" s="276"/>
      <c r="H861" s="34" t="str">
        <f>IF(IFERROR(SEARCH("-",A861,1),0) &gt; 0, IFERROR(VLOOKUP(F861,'Liste CG'!A:A,1,FALSE),"ATTENTION CG Inexistant"),"")</f>
        <v/>
      </c>
      <c r="U861" t="str">
        <f>IF(IFERROR(SEARCH("-",A861,1),0)&gt;0,IFERROR(VLOOKUP(B861,'CG-&gt; CE'!K:K,1,FALSE),"Attention voir onglet CG-&gt;CE"),"")</f>
        <v/>
      </c>
      <c r="V861" t="str">
        <f>IF(LEFT(U861,1)="A",'Messages d''erreur'!B$4,"")</f>
        <v/>
      </c>
      <c r="W861" t="str">
        <f>IF(IFERROR(VALUE(F861),0)&gt;0,IF(IFERROR(SEARCH("-",A861,1),0)&gt;0,IFERROR(VLOOKUP(F861,'Liste CG'!A:A,1,FALSE),"Attention erreur pas de CG")),"")</f>
        <v/>
      </c>
      <c r="X861" t="str">
        <f>IF(LEFT(W861,1)="A",'Messages d''erreur'!B$5,"")</f>
        <v/>
      </c>
      <c r="Y861" t="e">
        <f>VLOOKUP(A861,'CEcpas-&gt;NvCode'!A:C,3,FALSE)</f>
        <v>#N/A</v>
      </c>
      <c r="Z861" t="str">
        <f>IF(IFERROR(SEARCH("-",A861,1),0) &gt; 0, IFERROR(VLOOKUP(A861,'mapping Commune'!A:I,9,FALSE),"ATTENTION mapping Inexistant"),"")</f>
        <v/>
      </c>
      <c r="AA861" s="10" t="str">
        <f>IF(LEFT(Z861,2)="At",'Messages d''erreur'!B$6,"")</f>
        <v/>
      </c>
    </row>
    <row r="862" spans="1:27" ht="21" customHeight="1" x14ac:dyDescent="0.35">
      <c r="A862" s="139">
        <v>748</v>
      </c>
      <c r="B862" s="301" t="str">
        <f t="shared" si="15"/>
        <v>748748</v>
      </c>
      <c r="C862" s="26" t="s">
        <v>862</v>
      </c>
      <c r="D862" s="109" t="s">
        <v>5089</v>
      </c>
      <c r="G862" s="276"/>
      <c r="H862" s="34" t="str">
        <f>IF(IFERROR(SEARCH("-",A862,1),0) &gt; 0, IFERROR(VLOOKUP(F862,'Liste CG'!A:A,1,FALSE),"ATTENTION CG Inexistant"),"")</f>
        <v/>
      </c>
      <c r="U862" t="str">
        <f>IF(IFERROR(SEARCH("-",A862,1),0)&gt;0,IFERROR(VLOOKUP(B862,'CG-&gt; CE'!K:K,1,FALSE),"Attention voir onglet CG-&gt;CE"),"")</f>
        <v/>
      </c>
      <c r="V862" t="str">
        <f>IF(LEFT(U862,1)="A",'Messages d''erreur'!B$4,"")</f>
        <v/>
      </c>
      <c r="W862" t="str">
        <f>IF(IFERROR(VALUE(F862),0)&gt;0,IF(IFERROR(SEARCH("-",A862,1),0)&gt;0,IFERROR(VLOOKUP(F862,'Liste CG'!A:A,1,FALSE),"Attention erreur pas de CG")),"")</f>
        <v/>
      </c>
      <c r="X862" t="str">
        <f>IF(LEFT(W862,1)="A",'Messages d''erreur'!B$5,"")</f>
        <v/>
      </c>
      <c r="Y862" t="e">
        <f>VLOOKUP(A862,'CEcpas-&gt;NvCode'!A:C,3,FALSE)</f>
        <v>#N/A</v>
      </c>
      <c r="Z862" t="str">
        <f>IF(IFERROR(SEARCH("-",A862,1),0) &gt; 0, IFERROR(VLOOKUP(A862,'mapping Commune'!A:I,9,FALSE),"ATTENTION mapping Inexistant"),"")</f>
        <v/>
      </c>
      <c r="AA862" s="10" t="str">
        <f>IF(LEFT(Z862,2)="At",'Messages d''erreur'!B$6,"")</f>
        <v/>
      </c>
    </row>
    <row r="863" spans="1:27" ht="21" customHeight="1" x14ac:dyDescent="0.35">
      <c r="A863" s="138"/>
      <c r="B863" s="301" t="str">
        <f t="shared" si="15"/>
        <v/>
      </c>
      <c r="C863" s="25"/>
      <c r="D863" s="109" t="s">
        <v>5089</v>
      </c>
      <c r="G863" s="276"/>
      <c r="H863" s="34" t="str">
        <f>IF(IFERROR(SEARCH("-",A863,1),0) &gt; 0, IFERROR(VLOOKUP(F863,'Liste CG'!A:A,1,FALSE),"ATTENTION CG Inexistant"),"")</f>
        <v/>
      </c>
      <c r="U863" t="str">
        <f>IF(IFERROR(SEARCH("-",A863,1),0)&gt;0,IFERROR(VLOOKUP(B863,'CG-&gt; CE'!K:K,1,FALSE),"Attention voir onglet CG-&gt;CE"),"")</f>
        <v/>
      </c>
      <c r="V863" t="str">
        <f>IF(LEFT(U863,1)="A",'Messages d''erreur'!B$4,"")</f>
        <v/>
      </c>
      <c r="W863" t="str">
        <f>IF(IFERROR(VALUE(F863),0)&gt;0,IF(IFERROR(SEARCH("-",A863,1),0)&gt;0,IFERROR(VLOOKUP(F863,'Liste CG'!A:A,1,FALSE),"Attention erreur pas de CG")),"")</f>
        <v/>
      </c>
      <c r="X863" t="str">
        <f>IF(LEFT(W863,1)="A",'Messages d''erreur'!B$5,"")</f>
        <v/>
      </c>
      <c r="Y863" t="e">
        <f>VLOOKUP(A863,'CEcpas-&gt;NvCode'!A:C,3,FALSE)</f>
        <v>#N/A</v>
      </c>
      <c r="Z863" t="str">
        <f>IF(IFERROR(SEARCH("-",A863,1),0) &gt; 0, IFERROR(VLOOKUP(A863,'mapping Commune'!A:I,9,FALSE),"ATTENTION mapping Inexistant"),"")</f>
        <v/>
      </c>
      <c r="AA863" s="10" t="str">
        <f>IF(LEFT(Z863,2)="At",'Messages d''erreur'!B$6,"")</f>
        <v/>
      </c>
    </row>
    <row r="864" spans="1:27" ht="21" customHeight="1" x14ac:dyDescent="0.35">
      <c r="A864" s="31" t="s">
        <v>52</v>
      </c>
      <c r="B864" s="301" t="str">
        <f t="shared" si="15"/>
        <v>Codode</v>
      </c>
      <c r="C864" s="27" t="s">
        <v>53</v>
      </c>
      <c r="D864" s="32" t="s">
        <v>54</v>
      </c>
      <c r="E864" s="32" t="s">
        <v>55</v>
      </c>
      <c r="F864" s="280" t="s">
        <v>56</v>
      </c>
      <c r="G864" s="278" t="s">
        <v>57</v>
      </c>
      <c r="H864" s="34" t="str">
        <f>IF(IFERROR(SEARCH("-",A864,1),0) &gt; 0, IFERROR(VLOOKUP(F864,'Liste CG'!A:A,1,FALSE),"ATTENTION CG Inexistant"),"")</f>
        <v/>
      </c>
      <c r="U864" t="str">
        <f>IF(IFERROR(SEARCH("-",A864,1),0)&gt;0,IFERROR(VLOOKUP(B864,'CG-&gt; CE'!K:K,1,FALSE),"Attention voir onglet CG-&gt;CE"),"")</f>
        <v/>
      </c>
      <c r="V864" t="str">
        <f>IF(LEFT(U864,1)="A",'Messages d''erreur'!B$4,"")</f>
        <v/>
      </c>
      <c r="W864" t="str">
        <f>IF(IFERROR(VALUE(F864),0)&gt;0,IF(IFERROR(SEARCH("-",A864,1),0)&gt;0,IFERROR(VLOOKUP(F864,'Liste CG'!A:A,1,FALSE),"Attention erreur pas de CG")),"")</f>
        <v/>
      </c>
      <c r="X864" t="str">
        <f>IF(LEFT(W864,1)="A",'Messages d''erreur'!B$5,"")</f>
        <v/>
      </c>
      <c r="Y864" t="e">
        <f>VLOOKUP(A864,'CEcpas-&gt;NvCode'!A:C,3,FALSE)</f>
        <v>#N/A</v>
      </c>
      <c r="Z864" t="str">
        <f>IF(IFERROR(SEARCH("-",A864,1),0) &gt; 0, IFERROR(VLOOKUP(A864,'mapping Commune'!A:I,9,FALSE),"ATTENTION mapping Inexistant"),"")</f>
        <v/>
      </c>
      <c r="AA864" s="10" t="str">
        <f>IF(LEFT(Z864,2)="At",'Messages d''erreur'!B$6,"")</f>
        <v/>
      </c>
    </row>
    <row r="865" spans="1:27" ht="21" customHeight="1" x14ac:dyDescent="0.35">
      <c r="A865" s="33" t="s">
        <v>863</v>
      </c>
      <c r="B865" s="301" t="str">
        <f t="shared" si="15"/>
        <v>748-51</v>
      </c>
      <c r="C865" s="23" t="s">
        <v>864</v>
      </c>
      <c r="D865" s="34" t="s">
        <v>61</v>
      </c>
      <c r="E865" s="34" t="s">
        <v>62</v>
      </c>
      <c r="F865" s="273">
        <v>26211</v>
      </c>
      <c r="G865" s="276">
        <v>91</v>
      </c>
      <c r="H865" s="34">
        <f>IF(IFERROR(SEARCH("-",A865,1),0) &gt; 0, IFERROR(VLOOKUP(F865,'Liste CG'!A:A,1,FALSE),"ATTENTION CG Inexistant"),"")</f>
        <v>26211</v>
      </c>
      <c r="U865" t="str">
        <f>IF(IFERROR(SEARCH("-",A865,1),0)&gt;0,IFERROR(VLOOKUP(B865,'CG-&gt; CE'!K:K,1,FALSE),"Attention voir onglet CG-&gt;CE"),"")</f>
        <v>748-51</v>
      </c>
      <c r="V865" t="str">
        <f>IF(LEFT(U865,1)="A",'Messages d''erreur'!B$4,"")</f>
        <v/>
      </c>
      <c r="W865">
        <f>IF(IFERROR(VALUE(F865),0)&gt;0,IF(IFERROR(SEARCH("-",A865,1),0)&gt;0,IFERROR(VLOOKUP(F865,'Liste CG'!A:A,1,FALSE),"Attention erreur pas de CG")),"")</f>
        <v>26211</v>
      </c>
      <c r="X865" t="str">
        <f>IF(LEFT(W865,1)="A",'Messages d''erreur'!B$5,"")</f>
        <v/>
      </c>
      <c r="Y865">
        <f>VLOOKUP(A865,'CEcpas-&gt;NvCode'!A:C,3,FALSE)</f>
        <v>0</v>
      </c>
      <c r="Z865" t="str">
        <f>IF(IFERROR(SEARCH("-",A865,1),0) &gt; 0, IFERROR(VLOOKUP(A865,'mapping Commune'!A:I,9,FALSE),"ATTENTION mapping Inexistant"),"")</f>
        <v>ATTENTION mapping Inexistant</v>
      </c>
      <c r="AA865" s="10" t="str">
        <f>IF(LEFT(Z865,2)="At",'Messages d''erreur'!B$6,"")</f>
        <v xml:space="preserve">Attention CE pas dans Mapping </v>
      </c>
    </row>
    <row r="866" spans="1:27" ht="21" customHeight="1" x14ac:dyDescent="0.35">
      <c r="A866" s="33" t="s">
        <v>865</v>
      </c>
      <c r="B866" s="301" t="str">
        <f t="shared" si="15"/>
        <v>748-52</v>
      </c>
      <c r="C866" s="23" t="s">
        <v>866</v>
      </c>
      <c r="D866" s="34" t="s">
        <v>61</v>
      </c>
      <c r="E866" s="34" t="s">
        <v>62</v>
      </c>
      <c r="F866" s="273">
        <v>26121</v>
      </c>
      <c r="G866" s="276">
        <v>91</v>
      </c>
      <c r="H866" s="34">
        <f>IF(IFERROR(SEARCH("-",A866,1),0) &gt; 0, IFERROR(VLOOKUP(F866,'Liste CG'!A:A,1,FALSE),"ATTENTION CG Inexistant"),"")</f>
        <v>26121</v>
      </c>
      <c r="U866" t="str">
        <f>IF(IFERROR(SEARCH("-",A866,1),0)&gt;0,IFERROR(VLOOKUP(B866,'CG-&gt; CE'!K:K,1,FALSE),"Attention voir onglet CG-&gt;CE"),"")</f>
        <v>748-52</v>
      </c>
      <c r="V866" t="str">
        <f>IF(LEFT(U866,1)="A",'Messages d''erreur'!B$4,"")</f>
        <v/>
      </c>
      <c r="W866">
        <f>IF(IFERROR(VALUE(F866),0)&gt;0,IF(IFERROR(SEARCH("-",A866,1),0)&gt;0,IFERROR(VLOOKUP(F866,'Liste CG'!A:A,1,FALSE),"Attention erreur pas de CG")),"")</f>
        <v>26121</v>
      </c>
      <c r="X866" t="str">
        <f>IF(LEFT(W866,1)="A",'Messages d''erreur'!B$5,"")</f>
        <v/>
      </c>
      <c r="Y866">
        <f>VLOOKUP(A866,'CEcpas-&gt;NvCode'!A:C,3,FALSE)</f>
        <v>0</v>
      </c>
      <c r="Z866" t="str">
        <f>IF(IFERROR(SEARCH("-",A866,1),0) &gt; 0, IFERROR(VLOOKUP(A866,'mapping Commune'!A:I,9,FALSE),"ATTENTION mapping Inexistant"),"")</f>
        <v>ATTENTION mapping Inexistant</v>
      </c>
      <c r="AA866" s="10" t="str">
        <f>IF(LEFT(Z866,2)="At",'Messages d''erreur'!B$6,"")</f>
        <v xml:space="preserve">Attention CE pas dans Mapping </v>
      </c>
    </row>
    <row r="867" spans="1:27" ht="21" customHeight="1" x14ac:dyDescent="0.35">
      <c r="A867" s="136" t="s">
        <v>867</v>
      </c>
      <c r="B867" s="301" t="str">
        <f t="shared" si="15"/>
        <v>748-53</v>
      </c>
      <c r="C867" s="24" t="s">
        <v>868</v>
      </c>
      <c r="D867" s="110" t="s">
        <v>61</v>
      </c>
      <c r="E867" s="110" t="s">
        <v>62</v>
      </c>
      <c r="F867" s="309">
        <v>26301</v>
      </c>
      <c r="G867" s="279">
        <v>91</v>
      </c>
      <c r="H867" s="34">
        <f>IF(IFERROR(SEARCH("-",A867,1),0) &gt; 0, IFERROR(VLOOKUP(F867,'Liste CG'!A:A,1,FALSE),"ATTENTION CG Inexistant"),"")</f>
        <v>26301</v>
      </c>
      <c r="U867" t="str">
        <f>IF(IFERROR(SEARCH("-",A867,1),0)&gt;0,IFERROR(VLOOKUP(B867,'CG-&gt; CE'!K:K,1,FALSE),"Attention voir onglet CG-&gt;CE"),"")</f>
        <v>748-53</v>
      </c>
      <c r="V867" t="str">
        <f>IF(LEFT(U867,1)="A",'Messages d''erreur'!B$4,"")</f>
        <v/>
      </c>
      <c r="W867">
        <f>IF(IFERROR(VALUE(F867),0)&gt;0,IF(IFERROR(SEARCH("-",A867,1),0)&gt;0,IFERROR(VLOOKUP(F867,'Liste CG'!A:A,1,FALSE),"Attention erreur pas de CG")),"")</f>
        <v>26301</v>
      </c>
      <c r="X867" t="str">
        <f>IF(LEFT(W867,1)="A",'Messages d''erreur'!B$5,"")</f>
        <v/>
      </c>
      <c r="Y867">
        <f>VLOOKUP(A867,'CEcpas-&gt;NvCode'!A:C,3,FALSE)</f>
        <v>0</v>
      </c>
      <c r="Z867" t="str">
        <f>IF(IFERROR(SEARCH("-",A867,1),0) &gt; 0, IFERROR(VLOOKUP(A867,'mapping Commune'!A:I,9,FALSE),"ATTENTION mapping Inexistant"),"")</f>
        <v>ATTENTION mapping Inexistant</v>
      </c>
      <c r="AA867" s="10" t="str">
        <f>IF(LEFT(Z867,2)="At",'Messages d''erreur'!B$6,"")</f>
        <v xml:space="preserve">Attention CE pas dans Mapping </v>
      </c>
    </row>
    <row r="868" spans="1:27" ht="21" customHeight="1" x14ac:dyDescent="0.35">
      <c r="A868" s="138"/>
      <c r="B868" s="301" t="str">
        <f t="shared" si="15"/>
        <v/>
      </c>
      <c r="C868" s="25"/>
      <c r="D868" s="109" t="s">
        <v>5089</v>
      </c>
      <c r="G868" s="276"/>
      <c r="H868" s="34" t="str">
        <f>IF(IFERROR(SEARCH("-",A868,1),0) &gt; 0, IFERROR(VLOOKUP(F868,'Liste CG'!A:A,1,FALSE),"ATTENTION CG Inexistant"),"")</f>
        <v/>
      </c>
      <c r="U868" t="str">
        <f>IF(IFERROR(SEARCH("-",A868,1),0)&gt;0,IFERROR(VLOOKUP(B868,'CG-&gt; CE'!K:K,1,FALSE),"Attention voir onglet CG-&gt;CE"),"")</f>
        <v/>
      </c>
      <c r="V868" t="str">
        <f>IF(LEFT(U868,1)="A",'Messages d''erreur'!B$4,"")</f>
        <v/>
      </c>
      <c r="W868" t="str">
        <f>IF(IFERROR(VALUE(F868),0)&gt;0,IF(IFERROR(SEARCH("-",A868,1),0)&gt;0,IFERROR(VLOOKUP(F868,'Liste CG'!A:A,1,FALSE),"Attention erreur pas de CG")),"")</f>
        <v/>
      </c>
      <c r="X868" t="str">
        <f>IF(LEFT(W868,1)="A",'Messages d''erreur'!B$5,"")</f>
        <v/>
      </c>
      <c r="Y868" t="e">
        <f>VLOOKUP(A868,'CEcpas-&gt;NvCode'!A:C,3,FALSE)</f>
        <v>#N/A</v>
      </c>
      <c r="Z868" t="str">
        <f>IF(IFERROR(SEARCH("-",A868,1),0) &gt; 0, IFERROR(VLOOKUP(A868,'mapping Commune'!A:I,9,FALSE),"ATTENTION mapping Inexistant"),"")</f>
        <v/>
      </c>
      <c r="AA868" s="10" t="str">
        <f>IF(LEFT(Z868,2)="At",'Messages d''erreur'!B$6,"")</f>
        <v/>
      </c>
    </row>
    <row r="869" spans="1:27" ht="21" customHeight="1" x14ac:dyDescent="0.35">
      <c r="A869" s="139">
        <v>749</v>
      </c>
      <c r="B869" s="301" t="str">
        <f t="shared" si="15"/>
        <v>749749</v>
      </c>
      <c r="C869" s="26" t="s">
        <v>869</v>
      </c>
      <c r="D869" s="109" t="s">
        <v>5089</v>
      </c>
      <c r="G869" s="276"/>
      <c r="H869" s="34" t="str">
        <f>IF(IFERROR(SEARCH("-",A869,1),0) &gt; 0, IFERROR(VLOOKUP(F869,'Liste CG'!A:A,1,FALSE),"ATTENTION CG Inexistant"),"")</f>
        <v/>
      </c>
      <c r="U869" t="str">
        <f>IF(IFERROR(SEARCH("-",A869,1),0)&gt;0,IFERROR(VLOOKUP(B869,'CG-&gt; CE'!K:K,1,FALSE),"Attention voir onglet CG-&gt;CE"),"")</f>
        <v/>
      </c>
      <c r="V869" t="str">
        <f>IF(LEFT(U869,1)="A",'Messages d''erreur'!B$4,"")</f>
        <v/>
      </c>
      <c r="W869" t="str">
        <f>IF(IFERROR(VALUE(F869),0)&gt;0,IF(IFERROR(SEARCH("-",A869,1),0)&gt;0,IFERROR(VLOOKUP(F869,'Liste CG'!A:A,1,FALSE),"Attention erreur pas de CG")),"")</f>
        <v/>
      </c>
      <c r="X869" t="str">
        <f>IF(LEFT(W869,1)="A",'Messages d''erreur'!B$5,"")</f>
        <v/>
      </c>
      <c r="Y869" t="e">
        <f>VLOOKUP(A869,'CEcpas-&gt;NvCode'!A:C,3,FALSE)</f>
        <v>#N/A</v>
      </c>
      <c r="Z869" t="str">
        <f>IF(IFERROR(SEARCH("-",A869,1),0) &gt; 0, IFERROR(VLOOKUP(A869,'mapping Commune'!A:I,9,FALSE),"ATTENTION mapping Inexistant"),"")</f>
        <v/>
      </c>
      <c r="AA869" s="10" t="str">
        <f>IF(LEFT(Z869,2)="At",'Messages d''erreur'!B$6,"")</f>
        <v/>
      </c>
    </row>
    <row r="870" spans="1:27" ht="21" customHeight="1" x14ac:dyDescent="0.35">
      <c r="A870" s="138"/>
      <c r="B870" s="301" t="str">
        <f t="shared" si="15"/>
        <v/>
      </c>
      <c r="C870" s="25"/>
      <c r="D870" s="109" t="s">
        <v>5089</v>
      </c>
      <c r="G870" s="276"/>
      <c r="H870" s="34" t="str">
        <f>IF(IFERROR(SEARCH("-",A870,1),0) &gt; 0, IFERROR(VLOOKUP(F870,'Liste CG'!A:A,1,FALSE),"ATTENTION CG Inexistant"),"")</f>
        <v/>
      </c>
      <c r="U870" t="str">
        <f>IF(IFERROR(SEARCH("-",A870,1),0)&gt;0,IFERROR(VLOOKUP(B870,'CG-&gt; CE'!K:K,1,FALSE),"Attention voir onglet CG-&gt;CE"),"")</f>
        <v/>
      </c>
      <c r="V870" t="str">
        <f>IF(LEFT(U870,1)="A",'Messages d''erreur'!B$4,"")</f>
        <v/>
      </c>
      <c r="W870" t="str">
        <f>IF(IFERROR(VALUE(F870),0)&gt;0,IF(IFERROR(SEARCH("-",A870,1),0)&gt;0,IFERROR(VLOOKUP(F870,'Liste CG'!A:A,1,FALSE),"Attention erreur pas de CG")),"")</f>
        <v/>
      </c>
      <c r="X870" t="str">
        <f>IF(LEFT(W870,1)="A",'Messages d''erreur'!B$5,"")</f>
        <v/>
      </c>
      <c r="Y870" t="e">
        <f>VLOOKUP(A870,'CEcpas-&gt;NvCode'!A:C,3,FALSE)</f>
        <v>#N/A</v>
      </c>
      <c r="Z870" t="str">
        <f>IF(IFERROR(SEARCH("-",A870,1),0) &gt; 0, IFERROR(VLOOKUP(A870,'mapping Commune'!A:I,9,FALSE),"ATTENTION mapping Inexistant"),"")</f>
        <v/>
      </c>
      <c r="AA870" s="10" t="str">
        <f>IF(LEFT(Z870,2)="At",'Messages d''erreur'!B$6,"")</f>
        <v/>
      </c>
    </row>
    <row r="871" spans="1:27" ht="21" customHeight="1" x14ac:dyDescent="0.35">
      <c r="A871" s="31" t="s">
        <v>52</v>
      </c>
      <c r="B871" s="301" t="str">
        <f t="shared" si="15"/>
        <v>Codode</v>
      </c>
      <c r="C871" s="27" t="s">
        <v>53</v>
      </c>
      <c r="D871" s="32" t="s">
        <v>54</v>
      </c>
      <c r="E871" s="32" t="s">
        <v>55</v>
      </c>
      <c r="F871" s="280" t="s">
        <v>56</v>
      </c>
      <c r="G871" s="278" t="s">
        <v>57</v>
      </c>
      <c r="H871" s="34" t="str">
        <f>IF(IFERROR(SEARCH("-",A871,1),0) &gt; 0, IFERROR(VLOOKUP(F871,'Liste CG'!A:A,1,FALSE),"ATTENTION CG Inexistant"),"")</f>
        <v/>
      </c>
      <c r="U871" t="str">
        <f>IF(IFERROR(SEARCH("-",A871,1),0)&gt;0,IFERROR(VLOOKUP(B871,'CG-&gt; CE'!K:K,1,FALSE),"Attention voir onglet CG-&gt;CE"),"")</f>
        <v/>
      </c>
      <c r="V871" t="str">
        <f>IF(LEFT(U871,1)="A",'Messages d''erreur'!B$4,"")</f>
        <v/>
      </c>
      <c r="W871" t="str">
        <f>IF(IFERROR(VALUE(F871),0)&gt;0,IF(IFERROR(SEARCH("-",A871,1),0)&gt;0,IFERROR(VLOOKUP(F871,'Liste CG'!A:A,1,FALSE),"Attention erreur pas de CG")),"")</f>
        <v/>
      </c>
      <c r="X871" t="str">
        <f>IF(LEFT(W871,1)="A",'Messages d''erreur'!B$5,"")</f>
        <v/>
      </c>
      <c r="Y871" t="e">
        <f>VLOOKUP(A871,'CEcpas-&gt;NvCode'!A:C,3,FALSE)</f>
        <v>#N/A</v>
      </c>
      <c r="Z871" t="str">
        <f>IF(IFERROR(SEARCH("-",A871,1),0) &gt; 0, IFERROR(VLOOKUP(A871,'mapping Commune'!A:I,9,FALSE),"ATTENTION mapping Inexistant"),"")</f>
        <v/>
      </c>
      <c r="AA871" s="10" t="str">
        <f>IF(LEFT(Z871,2)="At",'Messages d''erreur'!B$6,"")</f>
        <v/>
      </c>
    </row>
    <row r="872" spans="1:27" ht="21" customHeight="1" x14ac:dyDescent="0.35">
      <c r="A872" s="33" t="s">
        <v>870</v>
      </c>
      <c r="B872" s="301" t="str">
        <f t="shared" si="15"/>
        <v>749-51</v>
      </c>
      <c r="C872" s="23" t="s">
        <v>871</v>
      </c>
      <c r="D872" s="34" t="s">
        <v>61</v>
      </c>
      <c r="E872" s="34" t="s">
        <v>62</v>
      </c>
      <c r="F872" s="273">
        <v>23401</v>
      </c>
      <c r="G872" s="276">
        <v>91</v>
      </c>
      <c r="H872" s="34">
        <f>IF(IFERROR(SEARCH("-",A872,1),0) &gt; 0, IFERROR(VLOOKUP(F872,'Liste CG'!A:A,1,FALSE),"ATTENTION CG Inexistant"),"")</f>
        <v>23401</v>
      </c>
      <c r="U872" t="str">
        <f>IF(IFERROR(SEARCH("-",A872,1),0)&gt;0,IFERROR(VLOOKUP(B872,'CG-&gt; CE'!K:K,1,FALSE),"Attention voir onglet CG-&gt;CE"),"")</f>
        <v>749-51</v>
      </c>
      <c r="V872" t="str">
        <f>IF(LEFT(U872,1)="A",'Messages d''erreur'!B$4,"")</f>
        <v/>
      </c>
      <c r="W872">
        <f>IF(IFERROR(VALUE(F872),0)&gt;0,IF(IFERROR(SEARCH("-",A872,1),0)&gt;0,IFERROR(VLOOKUP(F872,'Liste CG'!A:A,1,FALSE),"Attention erreur pas de CG")),"")</f>
        <v>23401</v>
      </c>
      <c r="X872" t="str">
        <f>IF(LEFT(W872,1)="A",'Messages d''erreur'!B$5,"")</f>
        <v/>
      </c>
      <c r="Y872">
        <f>VLOOKUP(A872,'CEcpas-&gt;NvCode'!A:C,3,FALSE)</f>
        <v>0</v>
      </c>
      <c r="Z872" t="str">
        <f>IF(IFERROR(SEARCH("-",A872,1),0) &gt; 0, IFERROR(VLOOKUP(A872,'mapping Commune'!A:I,9,FALSE),"ATTENTION mapping Inexistant"),"")</f>
        <v>ATTENTION mapping Inexistant</v>
      </c>
      <c r="AA872" s="10" t="str">
        <f>IF(LEFT(Z872,2)="At",'Messages d''erreur'!B$6,"")</f>
        <v xml:space="preserve">Attention CE pas dans Mapping </v>
      </c>
    </row>
    <row r="873" spans="1:27" ht="21" customHeight="1" x14ac:dyDescent="0.35">
      <c r="A873" s="136" t="s">
        <v>872</v>
      </c>
      <c r="B873" s="301" t="str">
        <f t="shared" si="15"/>
        <v>749-98</v>
      </c>
      <c r="C873" s="24" t="s">
        <v>873</v>
      </c>
      <c r="D873" s="110" t="s">
        <v>61</v>
      </c>
      <c r="E873" s="110" t="s">
        <v>62</v>
      </c>
      <c r="F873" s="309">
        <v>23491</v>
      </c>
      <c r="G873" s="279">
        <v>91</v>
      </c>
      <c r="H873" s="34">
        <f>IF(IFERROR(SEARCH("-",A873,1),0) &gt; 0, IFERROR(VLOOKUP(F873,'Liste CG'!A:A,1,FALSE),"ATTENTION CG Inexistant"),"")</f>
        <v>23491</v>
      </c>
      <c r="I873" s="34" t="s">
        <v>874</v>
      </c>
      <c r="J873" s="130" t="s">
        <v>875</v>
      </c>
      <c r="P873" s="10" t="s">
        <v>719</v>
      </c>
      <c r="U873" t="str">
        <f>IF(IFERROR(SEARCH("-",A873,1),0)&gt;0,IFERROR(VLOOKUP(B873,'CG-&gt; CE'!K:K,1,FALSE),"Attention voir onglet CG-&gt;CE"),"")</f>
        <v>749-98</v>
      </c>
      <c r="V873" t="str">
        <f>IF(LEFT(U873,1)="A",'Messages d''erreur'!B$4,"")</f>
        <v/>
      </c>
      <c r="W873">
        <f>IF(IFERROR(VALUE(F873),0)&gt;0,IF(IFERROR(SEARCH("-",A873,1),0)&gt;0,IFERROR(VLOOKUP(F873,'Liste CG'!A:A,1,FALSE),"Attention erreur pas de CG")),"")</f>
        <v>23491</v>
      </c>
      <c r="X873" t="str">
        <f>IF(LEFT(W873,1)="A",'Messages d''erreur'!B$5,"")</f>
        <v/>
      </c>
      <c r="Y873">
        <f>VLOOKUP(A873,'CEcpas-&gt;NvCode'!A:C,3,FALSE)</f>
        <v>0</v>
      </c>
      <c r="Z873" t="str">
        <f>IF(IFERROR(SEARCH("-",A873,1),0) &gt; 0, IFERROR(VLOOKUP(A873,'mapping Commune'!A:I,9,FALSE),"ATTENTION mapping Inexistant"),"")</f>
        <v>ATTENTION mapping Inexistant</v>
      </c>
      <c r="AA873" s="10" t="str">
        <f>IF(LEFT(Z873,2)="At",'Messages d''erreur'!B$6,"")</f>
        <v xml:space="preserve">Attention CE pas dans Mapping </v>
      </c>
    </row>
    <row r="874" spans="1:27" ht="21" customHeight="1" x14ac:dyDescent="0.35">
      <c r="A874" s="133"/>
      <c r="B874" s="301" t="str">
        <f t="shared" si="15"/>
        <v/>
      </c>
      <c r="D874" s="109" t="s">
        <v>5089</v>
      </c>
      <c r="G874" s="276"/>
      <c r="H874" s="34" t="str">
        <f>IF(IFERROR(SEARCH("-",A874,1),0) &gt; 0, IFERROR(VLOOKUP(F874,'Liste CG'!A:A,1,FALSE),"ATTENTION CG Inexistant"),"")</f>
        <v/>
      </c>
      <c r="I874" s="100" t="s">
        <v>876</v>
      </c>
      <c r="J874" s="100" t="s">
        <v>238</v>
      </c>
      <c r="U874" t="str">
        <f>IF(IFERROR(SEARCH("-",A874,1),0)&gt;0,IFERROR(VLOOKUP(B874,'CG-&gt; CE'!K:K,1,FALSE),"Attention voir onglet CG-&gt;CE"),"")</f>
        <v/>
      </c>
      <c r="V874" t="str">
        <f>IF(LEFT(U874,1)="A",'Messages d''erreur'!B$4,"")</f>
        <v/>
      </c>
      <c r="W874" t="str">
        <f>IF(IFERROR(VALUE(F874),0)&gt;0,IF(IFERROR(SEARCH("-",A874,1),0)&gt;0,IFERROR(VLOOKUP(F874,'Liste CG'!A:A,1,FALSE),"Attention erreur pas de CG")),"")</f>
        <v/>
      </c>
      <c r="X874" t="str">
        <f>IF(LEFT(W874,1)="A",'Messages d''erreur'!B$5,"")</f>
        <v/>
      </c>
      <c r="Y874" t="e">
        <f>VLOOKUP(A874,'CEcpas-&gt;NvCode'!A:C,3,FALSE)</f>
        <v>#N/A</v>
      </c>
      <c r="Z874" t="str">
        <f>IF(IFERROR(SEARCH("-",A874,1),0) &gt; 0, IFERROR(VLOOKUP(A874,'mapping Commune'!A:I,9,FALSE),"ATTENTION mapping Inexistant"),"")</f>
        <v/>
      </c>
      <c r="AA874" s="10" t="str">
        <f>IF(LEFT(Z874,2)="At",'Messages d''erreur'!B$6,"")</f>
        <v/>
      </c>
    </row>
    <row r="875" spans="1:27" ht="21" customHeight="1" x14ac:dyDescent="0.35">
      <c r="A875" s="137">
        <v>76</v>
      </c>
      <c r="B875" s="301" t="str">
        <f t="shared" si="15"/>
        <v>7676</v>
      </c>
      <c r="C875" s="25" t="s">
        <v>877</v>
      </c>
      <c r="D875" s="109" t="s">
        <v>5089</v>
      </c>
      <c r="G875" s="276"/>
      <c r="H875" s="34" t="str">
        <f>IF(IFERROR(SEARCH("-",A875,1),0) &gt; 0, IFERROR(VLOOKUP(F875,'Liste CG'!A:A,1,FALSE),"ATTENTION CG Inexistant"),"")</f>
        <v/>
      </c>
      <c r="U875" t="str">
        <f>IF(IFERROR(SEARCH("-",A875,1),0)&gt;0,IFERROR(VLOOKUP(B875,'CG-&gt; CE'!K:K,1,FALSE),"Attention voir onglet CG-&gt;CE"),"")</f>
        <v/>
      </c>
      <c r="V875" t="str">
        <f>IF(LEFT(U875,1)="A",'Messages d''erreur'!B$4,"")</f>
        <v/>
      </c>
      <c r="W875" t="str">
        <f>IF(IFERROR(VALUE(F875),0)&gt;0,IF(IFERROR(SEARCH("-",A875,1),0)&gt;0,IFERROR(VLOOKUP(F875,'Liste CG'!A:A,1,FALSE),"Attention erreur pas de CG")),"")</f>
        <v/>
      </c>
      <c r="X875" t="str">
        <f>IF(LEFT(W875,1)="A",'Messages d''erreur'!B$5,"")</f>
        <v/>
      </c>
      <c r="Y875" t="e">
        <f>VLOOKUP(A875,'CEcpas-&gt;NvCode'!A:C,3,FALSE)</f>
        <v>#N/A</v>
      </c>
      <c r="Z875" t="str">
        <f>IF(IFERROR(SEARCH("-",A875,1),0) &gt; 0, IFERROR(VLOOKUP(A875,'mapping Commune'!A:I,9,FALSE),"ATTENTION mapping Inexistant"),"")</f>
        <v/>
      </c>
      <c r="AA875" s="10" t="str">
        <f>IF(LEFT(Z875,2)="At",'Messages d''erreur'!B$6,"")</f>
        <v/>
      </c>
    </row>
    <row r="876" spans="1:27" ht="21" customHeight="1" x14ac:dyDescent="0.35">
      <c r="A876" s="138"/>
      <c r="B876" s="301" t="str">
        <f t="shared" si="15"/>
        <v/>
      </c>
      <c r="C876" s="25"/>
      <c r="D876" s="109" t="s">
        <v>5089</v>
      </c>
      <c r="G876" s="276"/>
      <c r="H876" s="34" t="str">
        <f>IF(IFERROR(SEARCH("-",A876,1),0) &gt; 0, IFERROR(VLOOKUP(F876,'Liste CG'!A:A,1,FALSE),"ATTENTION CG Inexistant"),"")</f>
        <v/>
      </c>
      <c r="U876" t="str">
        <f>IF(IFERROR(SEARCH("-",A876,1),0)&gt;0,IFERROR(VLOOKUP(B876,'CG-&gt; CE'!K:K,1,FALSE),"Attention voir onglet CG-&gt;CE"),"")</f>
        <v/>
      </c>
      <c r="V876" t="str">
        <f>IF(LEFT(U876,1)="A",'Messages d''erreur'!B$4,"")</f>
        <v/>
      </c>
      <c r="W876" t="str">
        <f>IF(IFERROR(VALUE(F876),0)&gt;0,IF(IFERROR(SEARCH("-",A876,1),0)&gt;0,IFERROR(VLOOKUP(F876,'Liste CG'!A:A,1,FALSE),"Attention erreur pas de CG")),"")</f>
        <v/>
      </c>
      <c r="X876" t="str">
        <f>IF(LEFT(W876,1)="A",'Messages d''erreur'!B$5,"")</f>
        <v/>
      </c>
      <c r="Y876" t="e">
        <f>VLOOKUP(A876,'CEcpas-&gt;NvCode'!A:C,3,FALSE)</f>
        <v>#N/A</v>
      </c>
      <c r="Z876" t="str">
        <f>IF(IFERROR(SEARCH("-",A876,1),0) &gt; 0, IFERROR(VLOOKUP(A876,'mapping Commune'!A:I,9,FALSE),"ATTENTION mapping Inexistant"),"")</f>
        <v/>
      </c>
      <c r="AA876" s="10" t="str">
        <f>IF(LEFT(Z876,2)="At",'Messages d''erreur'!B$6,"")</f>
        <v/>
      </c>
    </row>
    <row r="877" spans="1:27" ht="21" customHeight="1" x14ac:dyDescent="0.35">
      <c r="A877" s="139">
        <v>761</v>
      </c>
      <c r="B877" s="301" t="str">
        <f t="shared" si="15"/>
        <v>761761</v>
      </c>
      <c r="C877" s="26" t="s">
        <v>878</v>
      </c>
      <c r="D877" s="109" t="s">
        <v>5089</v>
      </c>
      <c r="G877" s="276"/>
      <c r="H877" s="34" t="str">
        <f>IF(IFERROR(SEARCH("-",A877,1),0) &gt; 0, IFERROR(VLOOKUP(F877,'Liste CG'!A:A,1,FALSE),"ATTENTION CG Inexistant"),"")</f>
        <v/>
      </c>
      <c r="U877" t="str">
        <f>IF(IFERROR(SEARCH("-",A877,1),0)&gt;0,IFERROR(VLOOKUP(B877,'CG-&gt; CE'!K:K,1,FALSE),"Attention voir onglet CG-&gt;CE"),"")</f>
        <v/>
      </c>
      <c r="V877" t="str">
        <f>IF(LEFT(U877,1)="A",'Messages d''erreur'!B$4,"")</f>
        <v/>
      </c>
      <c r="W877" t="str">
        <f>IF(IFERROR(VALUE(F877),0)&gt;0,IF(IFERROR(SEARCH("-",A877,1),0)&gt;0,IFERROR(VLOOKUP(F877,'Liste CG'!A:A,1,FALSE),"Attention erreur pas de CG")),"")</f>
        <v/>
      </c>
      <c r="X877" t="str">
        <f>IF(LEFT(W877,1)="A",'Messages d''erreur'!B$5,"")</f>
        <v/>
      </c>
      <c r="Y877" t="e">
        <f>VLOOKUP(A877,'CEcpas-&gt;NvCode'!A:C,3,FALSE)</f>
        <v>#N/A</v>
      </c>
      <c r="Z877" t="str">
        <f>IF(IFERROR(SEARCH("-",A877,1),0) &gt; 0, IFERROR(VLOOKUP(A877,'mapping Commune'!A:I,9,FALSE),"ATTENTION mapping Inexistant"),"")</f>
        <v/>
      </c>
      <c r="AA877" s="10" t="str">
        <f>IF(LEFT(Z877,2)="At",'Messages d''erreur'!B$6,"")</f>
        <v/>
      </c>
    </row>
    <row r="878" spans="1:27" ht="21" customHeight="1" x14ac:dyDescent="0.35">
      <c r="A878" s="138"/>
      <c r="B878" s="301" t="str">
        <f t="shared" si="15"/>
        <v/>
      </c>
      <c r="C878" s="25"/>
      <c r="D878" s="109" t="s">
        <v>5089</v>
      </c>
      <c r="G878" s="276"/>
      <c r="H878" s="34" t="str">
        <f>IF(IFERROR(SEARCH("-",A878,1),0) &gt; 0, IFERROR(VLOOKUP(F878,'Liste CG'!A:A,1,FALSE),"ATTENTION CG Inexistant"),"")</f>
        <v/>
      </c>
      <c r="U878" t="str">
        <f>IF(IFERROR(SEARCH("-",A878,1),0)&gt;0,IFERROR(VLOOKUP(B878,'CG-&gt; CE'!K:K,1,FALSE),"Attention voir onglet CG-&gt;CE"),"")</f>
        <v/>
      </c>
      <c r="V878" t="str">
        <f>IF(LEFT(U878,1)="A",'Messages d''erreur'!B$4,"")</f>
        <v/>
      </c>
      <c r="W878" t="str">
        <f>IF(IFERROR(VALUE(F878),0)&gt;0,IF(IFERROR(SEARCH("-",A878,1),0)&gt;0,IFERROR(VLOOKUP(F878,'Liste CG'!A:A,1,FALSE),"Attention erreur pas de CG")),"")</f>
        <v/>
      </c>
      <c r="X878" t="str">
        <f>IF(LEFT(W878,1)="A",'Messages d''erreur'!B$5,"")</f>
        <v/>
      </c>
      <c r="Y878" t="e">
        <f>VLOOKUP(A878,'CEcpas-&gt;NvCode'!A:C,3,FALSE)</f>
        <v>#N/A</v>
      </c>
      <c r="Z878" t="str">
        <f>IF(IFERROR(SEARCH("-",A878,1),0) &gt; 0, IFERROR(VLOOKUP(A878,'mapping Commune'!A:I,9,FALSE),"ATTENTION mapping Inexistant"),"")</f>
        <v/>
      </c>
      <c r="AA878" s="10" t="str">
        <f>IF(LEFT(Z878,2)="At",'Messages d''erreur'!B$6,"")</f>
        <v/>
      </c>
    </row>
    <row r="879" spans="1:27" ht="21" customHeight="1" x14ac:dyDescent="0.35">
      <c r="A879" s="31" t="s">
        <v>52</v>
      </c>
      <c r="B879" s="301" t="str">
        <f t="shared" si="15"/>
        <v>Codode</v>
      </c>
      <c r="C879" s="27" t="s">
        <v>53</v>
      </c>
      <c r="D879" s="32" t="s">
        <v>54</v>
      </c>
      <c r="E879" s="32" t="s">
        <v>55</v>
      </c>
      <c r="F879" s="280" t="s">
        <v>56</v>
      </c>
      <c r="G879" s="278" t="s">
        <v>57</v>
      </c>
      <c r="H879" s="34" t="str">
        <f>IF(IFERROR(SEARCH("-",A879,1),0) &gt; 0, IFERROR(VLOOKUP(F879,'Liste CG'!A:A,1,FALSE),"ATTENTION CG Inexistant"),"")</f>
        <v/>
      </c>
      <c r="U879" t="str">
        <f>IF(IFERROR(SEARCH("-",A879,1),0)&gt;0,IFERROR(VLOOKUP(B879,'CG-&gt; CE'!K:K,1,FALSE),"Attention voir onglet CG-&gt;CE"),"")</f>
        <v/>
      </c>
      <c r="V879" t="str">
        <f>IF(LEFT(U879,1)="A",'Messages d''erreur'!B$4,"")</f>
        <v/>
      </c>
      <c r="W879" t="str">
        <f>IF(IFERROR(VALUE(F879),0)&gt;0,IF(IFERROR(SEARCH("-",A879,1),0)&gt;0,IFERROR(VLOOKUP(F879,'Liste CG'!A:A,1,FALSE),"Attention erreur pas de CG")),"")</f>
        <v/>
      </c>
      <c r="X879" t="str">
        <f>IF(LEFT(W879,1)="A",'Messages d''erreur'!B$5,"")</f>
        <v/>
      </c>
      <c r="Y879" t="e">
        <f>VLOOKUP(A879,'CEcpas-&gt;NvCode'!A:C,3,FALSE)</f>
        <v>#N/A</v>
      </c>
      <c r="Z879" t="str">
        <f>IF(IFERROR(SEARCH("-",A879,1),0) &gt; 0, IFERROR(VLOOKUP(A879,'mapping Commune'!A:I,9,FALSE),"ATTENTION mapping Inexistant"),"")</f>
        <v/>
      </c>
      <c r="AA879" s="10" t="str">
        <f>IF(LEFT(Z879,2)="At",'Messages d''erreur'!B$6,"")</f>
        <v/>
      </c>
    </row>
    <row r="880" spans="1:27" ht="21" customHeight="1" x14ac:dyDescent="0.35">
      <c r="A880" s="33" t="s">
        <v>879</v>
      </c>
      <c r="B880" s="301" t="str">
        <f t="shared" ref="B880:B943" si="16">IF(LEFT(A880,1)="0",A880,IF(LEN(A880)=6,A880,LEFT(A880,3)&amp;RIGHT(A880,3)))</f>
        <v>761-52</v>
      </c>
      <c r="C880" s="23" t="s">
        <v>880</v>
      </c>
      <c r="D880" s="34" t="s">
        <v>59</v>
      </c>
      <c r="E880" s="34" t="s">
        <v>62</v>
      </c>
      <c r="F880" s="273">
        <v>21431</v>
      </c>
      <c r="G880" s="276">
        <v>81</v>
      </c>
      <c r="H880" s="34">
        <f>IF(IFERROR(SEARCH("-",A880,1),0) &gt; 0, IFERROR(VLOOKUP(F880,'Liste CG'!A:A,1,FALSE),"ATTENTION CG Inexistant"),"")</f>
        <v>21431</v>
      </c>
      <c r="U880" t="str">
        <f>IF(IFERROR(SEARCH("-",A880,1),0)&gt;0,IFERROR(VLOOKUP(B880,'CG-&gt; CE'!K:K,1,FALSE),"Attention voir onglet CG-&gt;CE"),"")</f>
        <v>761-52</v>
      </c>
      <c r="V880" t="str">
        <f>IF(LEFT(U880,1)="A",'Messages d''erreur'!B$4,"")</f>
        <v/>
      </c>
      <c r="W880">
        <f>IF(IFERROR(VALUE(F880),0)&gt;0,IF(IFERROR(SEARCH("-",A880,1),0)&gt;0,IFERROR(VLOOKUP(F880,'Liste CG'!A:A,1,FALSE),"Attention erreur pas de CG")),"")</f>
        <v>21431</v>
      </c>
      <c r="X880" t="str">
        <f>IF(LEFT(W880,1)="A",'Messages d''erreur'!B$5,"")</f>
        <v/>
      </c>
      <c r="Y880">
        <f>VLOOKUP(A880,'CEcpas-&gt;NvCode'!A:C,3,FALSE)</f>
        <v>0</v>
      </c>
      <c r="Z880" t="str">
        <f>IF(IFERROR(SEARCH("-",A880,1),0) &gt; 0, IFERROR(VLOOKUP(A880,'mapping Commune'!A:I,9,FALSE),"ATTENTION mapping Inexistant"),"")</f>
        <v>ATTENTION mapping Inexistant</v>
      </c>
      <c r="AA880" s="10" t="str">
        <f>IF(LEFT(Z880,2)="At",'Messages d''erreur'!B$6,"")</f>
        <v xml:space="preserve">Attention CE pas dans Mapping </v>
      </c>
    </row>
    <row r="881" spans="1:27" ht="21" customHeight="1" x14ac:dyDescent="0.35">
      <c r="A881" s="136" t="s">
        <v>881</v>
      </c>
      <c r="B881" s="301" t="str">
        <f t="shared" si="16"/>
        <v>761-53</v>
      </c>
      <c r="C881" s="24" t="s">
        <v>882</v>
      </c>
      <c r="D881" s="110" t="s">
        <v>59</v>
      </c>
      <c r="E881" s="110" t="s">
        <v>62</v>
      </c>
      <c r="F881" s="309">
        <v>21441</v>
      </c>
      <c r="G881" s="279">
        <v>81</v>
      </c>
      <c r="H881" s="34">
        <f>IF(IFERROR(SEARCH("-",A881,1),0) &gt; 0, IFERROR(VLOOKUP(F881,'Liste CG'!A:A,1,FALSE),"ATTENTION CG Inexistant"),"")</f>
        <v>21441</v>
      </c>
      <c r="U881" t="str">
        <f>IF(IFERROR(SEARCH("-",A881,1),0)&gt;0,IFERROR(VLOOKUP(B881,'CG-&gt; CE'!K:K,1,FALSE),"Attention voir onglet CG-&gt;CE"),"")</f>
        <v>761-53</v>
      </c>
      <c r="V881" t="str">
        <f>IF(LEFT(U881,1)="A",'Messages d''erreur'!B$4,"")</f>
        <v/>
      </c>
      <c r="W881">
        <f>IF(IFERROR(VALUE(F881),0)&gt;0,IF(IFERROR(SEARCH("-",A881,1),0)&gt;0,IFERROR(VLOOKUP(F881,'Liste CG'!A:A,1,FALSE),"Attention erreur pas de CG")),"")</f>
        <v>21441</v>
      </c>
      <c r="X881" t="str">
        <f>IF(LEFT(W881,1)="A",'Messages d''erreur'!B$5,"")</f>
        <v/>
      </c>
      <c r="Y881" t="str">
        <f>VLOOKUP(A881,'CEcpas-&gt;NvCode'!A:C,3,FALSE)</f>
        <v>76200/53</v>
      </c>
      <c r="Z881" t="str">
        <f>IF(IFERROR(SEARCH("-",A881,1),0) &gt; 0, IFERROR(VLOOKUP(A881,'mapping Commune'!A:I,9,FALSE),"ATTENTION mapping Inexistant"),"")</f>
        <v>ATTENTION mapping Inexistant</v>
      </c>
      <c r="AA881" s="10" t="str">
        <f>IF(LEFT(Z881,2)="At",'Messages d''erreur'!B$6,"")</f>
        <v xml:space="preserve">Attention CE pas dans Mapping </v>
      </c>
    </row>
    <row r="882" spans="1:27" ht="21" customHeight="1" x14ac:dyDescent="0.35">
      <c r="A882" s="138"/>
      <c r="B882" s="301" t="str">
        <f t="shared" si="16"/>
        <v/>
      </c>
      <c r="C882" s="25"/>
      <c r="D882" s="109" t="s">
        <v>5089</v>
      </c>
      <c r="G882" s="276"/>
      <c r="H882" s="34" t="str">
        <f>IF(IFERROR(SEARCH("-",A882,1),0) &gt; 0, IFERROR(VLOOKUP(F882,'Liste CG'!A:A,1,FALSE),"ATTENTION CG Inexistant"),"")</f>
        <v/>
      </c>
      <c r="U882" t="str">
        <f>IF(IFERROR(SEARCH("-",A882,1),0)&gt;0,IFERROR(VLOOKUP(B882,'CG-&gt; CE'!K:K,1,FALSE),"Attention voir onglet CG-&gt;CE"),"")</f>
        <v/>
      </c>
      <c r="V882" t="str">
        <f>IF(LEFT(U882,1)="A",'Messages d''erreur'!B$4,"")</f>
        <v/>
      </c>
      <c r="W882" t="str">
        <f>IF(IFERROR(VALUE(F882),0)&gt;0,IF(IFERROR(SEARCH("-",A882,1),0)&gt;0,IFERROR(VLOOKUP(F882,'Liste CG'!A:A,1,FALSE),"Attention erreur pas de CG")),"")</f>
        <v/>
      </c>
      <c r="X882" t="str">
        <f>IF(LEFT(W882,1)="A",'Messages d''erreur'!B$5,"")</f>
        <v/>
      </c>
      <c r="Y882" t="e">
        <f>VLOOKUP(A882,'CEcpas-&gt;NvCode'!A:C,3,FALSE)</f>
        <v>#N/A</v>
      </c>
      <c r="Z882" t="str">
        <f>IF(IFERROR(SEARCH("-",A882,1),0) &gt; 0, IFERROR(VLOOKUP(A882,'mapping Commune'!A:I,9,FALSE),"ATTENTION mapping Inexistant"),"")</f>
        <v/>
      </c>
      <c r="AA882" s="10" t="str">
        <f>IF(LEFT(Z882,2)="At",'Messages d''erreur'!B$6,"")</f>
        <v/>
      </c>
    </row>
    <row r="883" spans="1:27" ht="21" customHeight="1" x14ac:dyDescent="0.35">
      <c r="A883" s="139">
        <v>762</v>
      </c>
      <c r="B883" s="301" t="str">
        <f t="shared" si="16"/>
        <v>762762</v>
      </c>
      <c r="C883" s="26" t="s">
        <v>883</v>
      </c>
      <c r="D883" s="109" t="s">
        <v>5089</v>
      </c>
      <c r="G883" s="276"/>
      <c r="H883" s="34" t="str">
        <f>IF(IFERROR(SEARCH("-",A883,1),0) &gt; 0, IFERROR(VLOOKUP(F883,'Liste CG'!A:A,1,FALSE),"ATTENTION CG Inexistant"),"")</f>
        <v/>
      </c>
      <c r="U883" t="str">
        <f>IF(IFERROR(SEARCH("-",A883,1),0)&gt;0,IFERROR(VLOOKUP(B883,'CG-&gt; CE'!K:K,1,FALSE),"Attention voir onglet CG-&gt;CE"),"")</f>
        <v/>
      </c>
      <c r="V883" t="str">
        <f>IF(LEFT(U883,1)="A",'Messages d''erreur'!B$4,"")</f>
        <v/>
      </c>
      <c r="W883" t="str">
        <f>IF(IFERROR(VALUE(F883),0)&gt;0,IF(IFERROR(SEARCH("-",A883,1),0)&gt;0,IFERROR(VLOOKUP(F883,'Liste CG'!A:A,1,FALSE),"Attention erreur pas de CG")),"")</f>
        <v/>
      </c>
      <c r="X883" t="str">
        <f>IF(LEFT(W883,1)="A",'Messages d''erreur'!B$5,"")</f>
        <v/>
      </c>
      <c r="Y883" t="e">
        <f>VLOOKUP(A883,'CEcpas-&gt;NvCode'!A:C,3,FALSE)</f>
        <v>#N/A</v>
      </c>
      <c r="Z883" t="str">
        <f>IF(IFERROR(SEARCH("-",A883,1),0) &gt; 0, IFERROR(VLOOKUP(A883,'mapping Commune'!A:I,9,FALSE),"ATTENTION mapping Inexistant"),"")</f>
        <v/>
      </c>
      <c r="AA883" s="10" t="str">
        <f>IF(LEFT(Z883,2)="At",'Messages d''erreur'!B$6,"")</f>
        <v/>
      </c>
    </row>
    <row r="884" spans="1:27" ht="21" customHeight="1" x14ac:dyDescent="0.35">
      <c r="A884" s="138"/>
      <c r="B884" s="301" t="str">
        <f t="shared" si="16"/>
        <v/>
      </c>
      <c r="C884" s="25"/>
      <c r="D884" s="109" t="s">
        <v>5089</v>
      </c>
      <c r="G884" s="276"/>
      <c r="H884" s="34" t="str">
        <f>IF(IFERROR(SEARCH("-",A884,1),0) &gt; 0, IFERROR(VLOOKUP(F884,'Liste CG'!A:A,1,FALSE),"ATTENTION CG Inexistant"),"")</f>
        <v/>
      </c>
      <c r="U884" t="str">
        <f>IF(IFERROR(SEARCH("-",A884,1),0)&gt;0,IFERROR(VLOOKUP(B884,'CG-&gt; CE'!K:K,1,FALSE),"Attention voir onglet CG-&gt;CE"),"")</f>
        <v/>
      </c>
      <c r="V884" t="str">
        <f>IF(LEFT(U884,1)="A",'Messages d''erreur'!B$4,"")</f>
        <v/>
      </c>
      <c r="W884" t="str">
        <f>IF(IFERROR(VALUE(F884),0)&gt;0,IF(IFERROR(SEARCH("-",A884,1),0)&gt;0,IFERROR(VLOOKUP(F884,'Liste CG'!A:A,1,FALSE),"Attention erreur pas de CG")),"")</f>
        <v/>
      </c>
      <c r="X884" t="str">
        <f>IF(LEFT(W884,1)="A",'Messages d''erreur'!B$5,"")</f>
        <v/>
      </c>
      <c r="Y884" t="e">
        <f>VLOOKUP(A884,'CEcpas-&gt;NvCode'!A:C,3,FALSE)</f>
        <v>#N/A</v>
      </c>
      <c r="Z884" t="str">
        <f>IF(IFERROR(SEARCH("-",A884,1),0) &gt; 0, IFERROR(VLOOKUP(A884,'mapping Commune'!A:I,9,FALSE),"ATTENTION mapping Inexistant"),"")</f>
        <v/>
      </c>
      <c r="AA884" s="10" t="str">
        <f>IF(LEFT(Z884,2)="At",'Messages d''erreur'!B$6,"")</f>
        <v/>
      </c>
    </row>
    <row r="885" spans="1:27" ht="21" customHeight="1" x14ac:dyDescent="0.35">
      <c r="A885" s="31" t="s">
        <v>52</v>
      </c>
      <c r="B885" s="301" t="str">
        <f t="shared" si="16"/>
        <v>Codode</v>
      </c>
      <c r="C885" s="27" t="s">
        <v>53</v>
      </c>
      <c r="D885" s="32" t="s">
        <v>54</v>
      </c>
      <c r="E885" s="32" t="s">
        <v>55</v>
      </c>
      <c r="F885" s="280" t="s">
        <v>56</v>
      </c>
      <c r="G885" s="278" t="s">
        <v>57</v>
      </c>
      <c r="H885" s="34" t="str">
        <f>IF(IFERROR(SEARCH("-",A885,1),0) &gt; 0, IFERROR(VLOOKUP(F885,'Liste CG'!A:A,1,FALSE),"ATTENTION CG Inexistant"),"")</f>
        <v/>
      </c>
      <c r="U885" t="str">
        <f>IF(IFERROR(SEARCH("-",A885,1),0)&gt;0,IFERROR(VLOOKUP(B885,'CG-&gt; CE'!K:K,1,FALSE),"Attention voir onglet CG-&gt;CE"),"")</f>
        <v/>
      </c>
      <c r="V885" t="str">
        <f>IF(LEFT(U885,1)="A",'Messages d''erreur'!B$4,"")</f>
        <v/>
      </c>
      <c r="W885" t="str">
        <f>IF(IFERROR(VALUE(F885),0)&gt;0,IF(IFERROR(SEARCH("-",A885,1),0)&gt;0,IFERROR(VLOOKUP(F885,'Liste CG'!A:A,1,FALSE),"Attention erreur pas de CG")),"")</f>
        <v/>
      </c>
      <c r="X885" t="str">
        <f>IF(LEFT(W885,1)="A",'Messages d''erreur'!B$5,"")</f>
        <v/>
      </c>
      <c r="Y885" t="e">
        <f>VLOOKUP(A885,'CEcpas-&gt;NvCode'!A:C,3,FALSE)</f>
        <v>#N/A</v>
      </c>
      <c r="Z885" t="str">
        <f>IF(IFERROR(SEARCH("-",A885,1),0) &gt; 0, IFERROR(VLOOKUP(A885,'mapping Commune'!A:I,9,FALSE),"ATTENTION mapping Inexistant"),"")</f>
        <v/>
      </c>
      <c r="AA885" s="10" t="str">
        <f>IF(LEFT(Z885,2)="At",'Messages d''erreur'!B$6,"")</f>
        <v/>
      </c>
    </row>
    <row r="886" spans="1:27" ht="21" customHeight="1" x14ac:dyDescent="0.35">
      <c r="A886" s="136" t="s">
        <v>884</v>
      </c>
      <c r="B886" s="301" t="str">
        <f t="shared" si="16"/>
        <v>762-60</v>
      </c>
      <c r="C886" s="24" t="s">
        <v>885</v>
      </c>
      <c r="D886" s="110" t="s">
        <v>59</v>
      </c>
      <c r="E886" s="110" t="s">
        <v>62</v>
      </c>
      <c r="F886" s="309">
        <v>24621</v>
      </c>
      <c r="G886" s="279">
        <v>81</v>
      </c>
      <c r="H886" s="34">
        <f>IF(IFERROR(SEARCH("-",A886,1),0) &gt; 0, IFERROR(VLOOKUP(F886,'Liste CG'!A:A,1,FALSE),"ATTENTION CG Inexistant"),"")</f>
        <v>24621</v>
      </c>
      <c r="U886" t="str">
        <f>IF(IFERROR(SEARCH("-",A886,1),0)&gt;0,IFERROR(VLOOKUP(B886,'CG-&gt; CE'!K:K,1,FALSE),"Attention voir onglet CG-&gt;CE"),"")</f>
        <v>762-60</v>
      </c>
      <c r="V886" t="str">
        <f>IF(LEFT(U886,1)="A",'Messages d''erreur'!B$4,"")</f>
        <v/>
      </c>
      <c r="W886">
        <f>IF(IFERROR(VALUE(F886),0)&gt;0,IF(IFERROR(SEARCH("-",A886,1),0)&gt;0,IFERROR(VLOOKUP(F886,'Liste CG'!A:A,1,FALSE),"Attention erreur pas de CG")),"")</f>
        <v>24621</v>
      </c>
      <c r="X886" t="str">
        <f>IF(LEFT(W886,1)="A",'Messages d''erreur'!B$5,"")</f>
        <v/>
      </c>
      <c r="Y886">
        <f>VLOOKUP(A886,'CEcpas-&gt;NvCode'!A:C,3,FALSE)</f>
        <v>0</v>
      </c>
      <c r="Z886" t="str">
        <f>IF(IFERROR(SEARCH("-",A886,1),0) &gt; 0, IFERROR(VLOOKUP(A886,'mapping Commune'!A:I,9,FALSE),"ATTENTION mapping Inexistant"),"")</f>
        <v>ATTENTION mapping Inexistant</v>
      </c>
      <c r="AA886" s="10" t="str">
        <f>IF(LEFT(Z886,2)="At",'Messages d''erreur'!B$6,"")</f>
        <v xml:space="preserve">Attention CE pas dans Mapping </v>
      </c>
    </row>
    <row r="887" spans="1:27" ht="21" customHeight="1" x14ac:dyDescent="0.35">
      <c r="A887" s="138"/>
      <c r="B887" s="301" t="str">
        <f t="shared" si="16"/>
        <v/>
      </c>
      <c r="C887" s="25"/>
      <c r="D887" s="109" t="s">
        <v>5089</v>
      </c>
      <c r="G887" s="276"/>
      <c r="H887" s="34" t="str">
        <f>IF(IFERROR(SEARCH("-",A887,1),0) &gt; 0, IFERROR(VLOOKUP(F887,'Liste CG'!A:A,1,FALSE),"ATTENTION CG Inexistant"),"")</f>
        <v/>
      </c>
      <c r="U887" t="str">
        <f>IF(IFERROR(SEARCH("-",A887,1),0)&gt;0,IFERROR(VLOOKUP(B887,'CG-&gt; CE'!K:K,1,FALSE),"Attention voir onglet CG-&gt;CE"),"")</f>
        <v/>
      </c>
      <c r="V887" t="str">
        <f>IF(LEFT(U887,1)="A",'Messages d''erreur'!B$4,"")</f>
        <v/>
      </c>
      <c r="W887" t="str">
        <f>IF(IFERROR(VALUE(F887),0)&gt;0,IF(IFERROR(SEARCH("-",A887,1),0)&gt;0,IFERROR(VLOOKUP(F887,'Liste CG'!A:A,1,FALSE),"Attention erreur pas de CG")),"")</f>
        <v/>
      </c>
      <c r="X887" t="str">
        <f>IF(LEFT(W887,1)="A",'Messages d''erreur'!B$5,"")</f>
        <v/>
      </c>
      <c r="Y887" t="e">
        <f>VLOOKUP(A887,'CEcpas-&gt;NvCode'!A:C,3,FALSE)</f>
        <v>#N/A</v>
      </c>
      <c r="Z887" t="str">
        <f>IF(IFERROR(SEARCH("-",A887,1),0) &gt; 0, IFERROR(VLOOKUP(A887,'mapping Commune'!A:I,9,FALSE),"ATTENTION mapping Inexistant"),"")</f>
        <v/>
      </c>
      <c r="AA887" s="10" t="str">
        <f>IF(LEFT(Z887,2)="At",'Messages d''erreur'!B$6,"")</f>
        <v/>
      </c>
    </row>
    <row r="888" spans="1:27" ht="21" customHeight="1" x14ac:dyDescent="0.35">
      <c r="A888" s="139">
        <v>769</v>
      </c>
      <c r="B888" s="301" t="str">
        <f t="shared" si="16"/>
        <v>769769</v>
      </c>
      <c r="C888" s="26" t="s">
        <v>886</v>
      </c>
      <c r="D888" s="109" t="s">
        <v>5089</v>
      </c>
      <c r="G888" s="276"/>
      <c r="H888" s="34" t="str">
        <f>IF(IFERROR(SEARCH("-",A888,1),0) &gt; 0, IFERROR(VLOOKUP(F888,'Liste CG'!A:A,1,FALSE),"ATTENTION CG Inexistant"),"")</f>
        <v/>
      </c>
      <c r="U888" t="str">
        <f>IF(IFERROR(SEARCH("-",A888,1),0)&gt;0,IFERROR(VLOOKUP(B888,'CG-&gt; CE'!K:K,1,FALSE),"Attention voir onglet CG-&gt;CE"),"")</f>
        <v/>
      </c>
      <c r="V888" t="str">
        <f>IF(LEFT(U888,1)="A",'Messages d''erreur'!B$4,"")</f>
        <v/>
      </c>
      <c r="W888" t="str">
        <f>IF(IFERROR(VALUE(F888),0)&gt;0,IF(IFERROR(SEARCH("-",A888,1),0)&gt;0,IFERROR(VLOOKUP(F888,'Liste CG'!A:A,1,FALSE),"Attention erreur pas de CG")),"")</f>
        <v/>
      </c>
      <c r="X888" t="str">
        <f>IF(LEFT(W888,1)="A",'Messages d''erreur'!B$5,"")</f>
        <v/>
      </c>
      <c r="Y888" t="e">
        <f>VLOOKUP(A888,'CEcpas-&gt;NvCode'!A:C,3,FALSE)</f>
        <v>#N/A</v>
      </c>
      <c r="Z888" t="str">
        <f>IF(IFERROR(SEARCH("-",A888,1),0) &gt; 0, IFERROR(VLOOKUP(A888,'mapping Commune'!A:I,9,FALSE),"ATTENTION mapping Inexistant"),"")</f>
        <v/>
      </c>
      <c r="AA888" s="10" t="str">
        <f>IF(LEFT(Z888,2)="At",'Messages d''erreur'!B$6,"")</f>
        <v/>
      </c>
    </row>
    <row r="889" spans="1:27" ht="21" customHeight="1" x14ac:dyDescent="0.35">
      <c r="A889" s="138"/>
      <c r="B889" s="301" t="str">
        <f t="shared" si="16"/>
        <v/>
      </c>
      <c r="C889" s="25"/>
      <c r="D889" s="109" t="s">
        <v>5089</v>
      </c>
      <c r="G889" s="276"/>
      <c r="H889" s="34" t="str">
        <f>IF(IFERROR(SEARCH("-",A889,1),0) &gt; 0, IFERROR(VLOOKUP(F889,'Liste CG'!A:A,1,FALSE),"ATTENTION CG Inexistant"),"")</f>
        <v/>
      </c>
      <c r="U889" t="str">
        <f>IF(IFERROR(SEARCH("-",A889,1),0)&gt;0,IFERROR(VLOOKUP(B889,'CG-&gt; CE'!K:K,1,FALSE),"Attention voir onglet CG-&gt;CE"),"")</f>
        <v/>
      </c>
      <c r="V889" t="str">
        <f>IF(LEFT(U889,1)="A",'Messages d''erreur'!B$4,"")</f>
        <v/>
      </c>
      <c r="W889" t="str">
        <f>IF(IFERROR(VALUE(F889),0)&gt;0,IF(IFERROR(SEARCH("-",A889,1),0)&gt;0,IFERROR(VLOOKUP(F889,'Liste CG'!A:A,1,FALSE),"Attention erreur pas de CG")),"")</f>
        <v/>
      </c>
      <c r="X889" t="str">
        <f>IF(LEFT(W889,1)="A",'Messages d''erreur'!B$5,"")</f>
        <v/>
      </c>
      <c r="Y889" t="e">
        <f>VLOOKUP(A889,'CEcpas-&gt;NvCode'!A:C,3,FALSE)</f>
        <v>#N/A</v>
      </c>
      <c r="Z889" t="str">
        <f>IF(IFERROR(SEARCH("-",A889,1),0) &gt; 0, IFERROR(VLOOKUP(A889,'mapping Commune'!A:I,9,FALSE),"ATTENTION mapping Inexistant"),"")</f>
        <v/>
      </c>
      <c r="AA889" s="10" t="str">
        <f>IF(LEFT(Z889,2)="At",'Messages d''erreur'!B$6,"")</f>
        <v/>
      </c>
    </row>
    <row r="890" spans="1:27" ht="21" customHeight="1" x14ac:dyDescent="0.35">
      <c r="A890" s="31" t="s">
        <v>52</v>
      </c>
      <c r="B890" s="301" t="str">
        <f t="shared" si="16"/>
        <v>Codode</v>
      </c>
      <c r="C890" s="27" t="s">
        <v>53</v>
      </c>
      <c r="D890" s="32" t="s">
        <v>54</v>
      </c>
      <c r="E890" s="32" t="s">
        <v>55</v>
      </c>
      <c r="F890" s="280" t="s">
        <v>56</v>
      </c>
      <c r="G890" s="278" t="s">
        <v>57</v>
      </c>
      <c r="H890" s="34" t="str">
        <f>IF(IFERROR(SEARCH("-",A890,1),0) &gt; 0, IFERROR(VLOOKUP(F890,'Liste CG'!A:A,1,FALSE),"ATTENTION CG Inexistant"),"")</f>
        <v/>
      </c>
      <c r="U890" t="str">
        <f>IF(IFERROR(SEARCH("-",A890,1),0)&gt;0,IFERROR(VLOOKUP(B890,'CG-&gt; CE'!K:K,1,FALSE),"Attention voir onglet CG-&gt;CE"),"")</f>
        <v/>
      </c>
      <c r="V890" t="str">
        <f>IF(LEFT(U890,1)="A",'Messages d''erreur'!B$4,"")</f>
        <v/>
      </c>
      <c r="W890" t="str">
        <f>IF(IFERROR(VALUE(F890),0)&gt;0,IF(IFERROR(SEARCH("-",A890,1),0)&gt;0,IFERROR(VLOOKUP(F890,'Liste CG'!A:A,1,FALSE),"Attention erreur pas de CG")),"")</f>
        <v/>
      </c>
      <c r="X890" t="str">
        <f>IF(LEFT(W890,1)="A",'Messages d''erreur'!B$5,"")</f>
        <v/>
      </c>
      <c r="Y890" t="e">
        <f>VLOOKUP(A890,'CEcpas-&gt;NvCode'!A:C,3,FALSE)</f>
        <v>#N/A</v>
      </c>
      <c r="Z890" t="str">
        <f>IF(IFERROR(SEARCH("-",A890,1),0) &gt; 0, IFERROR(VLOOKUP(A890,'mapping Commune'!A:I,9,FALSE),"ATTENTION mapping Inexistant"),"")</f>
        <v/>
      </c>
      <c r="AA890" s="10" t="str">
        <f>IF(LEFT(Z890,2)="At",'Messages d''erreur'!B$6,"")</f>
        <v/>
      </c>
    </row>
    <row r="891" spans="1:27" ht="21" customHeight="1" x14ac:dyDescent="0.35">
      <c r="A891" s="136" t="s">
        <v>887</v>
      </c>
      <c r="B891" s="301" t="str">
        <f t="shared" si="16"/>
        <v>769-51</v>
      </c>
      <c r="C891" s="24" t="s">
        <v>888</v>
      </c>
      <c r="D891" s="110" t="s">
        <v>59</v>
      </c>
      <c r="E891" s="110" t="s">
        <v>62</v>
      </c>
      <c r="F891" s="309">
        <v>77261</v>
      </c>
      <c r="G891" s="279">
        <v>80</v>
      </c>
      <c r="H891" s="34">
        <f>IF(IFERROR(SEARCH("-",A891,1),0) &gt; 0, IFERROR(VLOOKUP(F891,'Liste CG'!A:A,1,FALSE),"ATTENTION CG Inexistant"),"")</f>
        <v>77261</v>
      </c>
      <c r="U891" t="str">
        <f>IF(IFERROR(SEARCH("-",A891,1),0)&gt;0,IFERROR(VLOOKUP(B891,'CG-&gt; CE'!K:K,1,FALSE),"Attention voir onglet CG-&gt;CE"),"")</f>
        <v>769-51</v>
      </c>
      <c r="V891" t="str">
        <f>IF(LEFT(U891,1)="A",'Messages d''erreur'!B$4,"")</f>
        <v/>
      </c>
      <c r="W891">
        <f>IF(IFERROR(VALUE(F891),0)&gt;0,IF(IFERROR(SEARCH("-",A891,1),0)&gt;0,IFERROR(VLOOKUP(F891,'Liste CG'!A:A,1,FALSE),"Attention erreur pas de CG")),"")</f>
        <v>77261</v>
      </c>
      <c r="X891" t="str">
        <f>IF(LEFT(W891,1)="A",'Messages d''erreur'!B$5,"")</f>
        <v/>
      </c>
      <c r="Y891">
        <f>VLOOKUP(A891,'CEcpas-&gt;NvCode'!A:C,3,FALSE)</f>
        <v>0</v>
      </c>
      <c r="Z891" t="str">
        <f>IF(IFERROR(SEARCH("-",A891,1),0) &gt; 0, IFERROR(VLOOKUP(A891,'mapping Commune'!A:I,9,FALSE),"ATTENTION mapping Inexistant"),"")</f>
        <v>ATTENTION mapping Inexistant</v>
      </c>
      <c r="AA891" s="10" t="str">
        <f>IF(LEFT(Z891,2)="At",'Messages d''erreur'!B$6,"")</f>
        <v xml:space="preserve">Attention CE pas dans Mapping </v>
      </c>
    </row>
    <row r="892" spans="1:27" ht="21" customHeight="1" x14ac:dyDescent="0.35">
      <c r="A892" s="133"/>
      <c r="B892" s="301" t="str">
        <f t="shared" si="16"/>
        <v/>
      </c>
      <c r="D892" s="109" t="s">
        <v>5089</v>
      </c>
      <c r="G892" s="276"/>
      <c r="H892" s="34" t="str">
        <f>IF(IFERROR(SEARCH("-",A892,1),0) &gt; 0, IFERROR(VLOOKUP(F892,'Liste CG'!A:A,1,FALSE),"ATTENTION CG Inexistant"),"")</f>
        <v/>
      </c>
      <c r="U892" t="str">
        <f>IF(IFERROR(SEARCH("-",A892,1),0)&gt;0,IFERROR(VLOOKUP(B892,'CG-&gt; CE'!K:K,1,FALSE),"Attention voir onglet CG-&gt;CE"),"")</f>
        <v/>
      </c>
      <c r="V892" t="str">
        <f>IF(LEFT(U892,1)="A",'Messages d''erreur'!B$4,"")</f>
        <v/>
      </c>
      <c r="W892" t="str">
        <f>IF(IFERROR(VALUE(F892),0)&gt;0,IF(IFERROR(SEARCH("-",A892,1),0)&gt;0,IFERROR(VLOOKUP(F892,'Liste CG'!A:A,1,FALSE),"Attention erreur pas de CG")),"")</f>
        <v/>
      </c>
      <c r="X892" t="str">
        <f>IF(LEFT(W892,1)="A",'Messages d''erreur'!B$5,"")</f>
        <v/>
      </c>
      <c r="Y892" t="e">
        <f>VLOOKUP(A892,'CEcpas-&gt;NvCode'!A:C,3,FALSE)</f>
        <v>#N/A</v>
      </c>
      <c r="Z892" t="str">
        <f>IF(IFERROR(SEARCH("-",A892,1),0) &gt; 0, IFERROR(VLOOKUP(A892,'mapping Commune'!A:I,9,FALSE),"ATTENTION mapping Inexistant"),"")</f>
        <v/>
      </c>
      <c r="AA892" s="10" t="str">
        <f>IF(LEFT(Z892,2)="At",'Messages d''erreur'!B$6,"")</f>
        <v/>
      </c>
    </row>
    <row r="893" spans="1:27" ht="21" customHeight="1" x14ac:dyDescent="0.35">
      <c r="A893" s="137">
        <v>77</v>
      </c>
      <c r="B893" s="301" t="str">
        <f t="shared" si="16"/>
        <v>7777</v>
      </c>
      <c r="C893" s="25" t="s">
        <v>889</v>
      </c>
      <c r="D893" s="109" t="s">
        <v>5089</v>
      </c>
      <c r="G893" s="276"/>
      <c r="H893" s="34" t="str">
        <f>IF(IFERROR(SEARCH("-",A893,1),0) &gt; 0, IFERROR(VLOOKUP(F893,'Liste CG'!A:A,1,FALSE),"ATTENTION CG Inexistant"),"")</f>
        <v/>
      </c>
      <c r="U893" t="str">
        <f>IF(IFERROR(SEARCH("-",A893,1),0)&gt;0,IFERROR(VLOOKUP(B893,'CG-&gt; CE'!K:K,1,FALSE),"Attention voir onglet CG-&gt;CE"),"")</f>
        <v/>
      </c>
      <c r="V893" t="str">
        <f>IF(LEFT(U893,1)="A",'Messages d''erreur'!B$4,"")</f>
        <v/>
      </c>
      <c r="W893" t="str">
        <f>IF(IFERROR(VALUE(F893),0)&gt;0,IF(IFERROR(SEARCH("-",A893,1),0)&gt;0,IFERROR(VLOOKUP(F893,'Liste CG'!A:A,1,FALSE),"Attention erreur pas de CG")),"")</f>
        <v/>
      </c>
      <c r="X893" t="str">
        <f>IF(LEFT(W893,1)="A",'Messages d''erreur'!B$5,"")</f>
        <v/>
      </c>
      <c r="Y893" t="e">
        <f>VLOOKUP(A893,'CEcpas-&gt;NvCode'!A:C,3,FALSE)</f>
        <v>#N/A</v>
      </c>
      <c r="Z893" t="str">
        <f>IF(IFERROR(SEARCH("-",A893,1),0) &gt; 0, IFERROR(VLOOKUP(A893,'mapping Commune'!A:I,9,FALSE),"ATTENTION mapping Inexistant"),"")</f>
        <v/>
      </c>
      <c r="AA893" s="10" t="str">
        <f>IF(LEFT(Z893,2)="At",'Messages d''erreur'!B$6,"")</f>
        <v/>
      </c>
    </row>
    <row r="894" spans="1:27" ht="21" customHeight="1" x14ac:dyDescent="0.35">
      <c r="A894" s="138"/>
      <c r="B894" s="301" t="str">
        <f t="shared" si="16"/>
        <v/>
      </c>
      <c r="C894" s="25"/>
      <c r="D894" s="109" t="s">
        <v>5089</v>
      </c>
      <c r="G894" s="276"/>
      <c r="H894" s="34" t="str">
        <f>IF(IFERROR(SEARCH("-",A894,1),0) &gt; 0, IFERROR(VLOOKUP(F894,'Liste CG'!A:A,1,FALSE),"ATTENTION CG Inexistant"),"")</f>
        <v/>
      </c>
      <c r="U894" t="str">
        <f>IF(IFERROR(SEARCH("-",A894,1),0)&gt;0,IFERROR(VLOOKUP(B894,'CG-&gt; CE'!K:K,1,FALSE),"Attention voir onglet CG-&gt;CE"),"")</f>
        <v/>
      </c>
      <c r="V894" t="str">
        <f>IF(LEFT(U894,1)="A",'Messages d''erreur'!B$4,"")</f>
        <v/>
      </c>
      <c r="W894" t="str">
        <f>IF(IFERROR(VALUE(F894),0)&gt;0,IF(IFERROR(SEARCH("-",A894,1),0)&gt;0,IFERROR(VLOOKUP(F894,'Liste CG'!A:A,1,FALSE),"Attention erreur pas de CG")),"")</f>
        <v/>
      </c>
      <c r="X894" t="str">
        <f>IF(LEFT(W894,1)="A",'Messages d''erreur'!B$5,"")</f>
        <v/>
      </c>
      <c r="Y894" t="e">
        <f>VLOOKUP(A894,'CEcpas-&gt;NvCode'!A:C,3,FALSE)</f>
        <v>#N/A</v>
      </c>
      <c r="Z894" t="str">
        <f>IF(IFERROR(SEARCH("-",A894,1),0) &gt; 0, IFERROR(VLOOKUP(A894,'mapping Commune'!A:I,9,FALSE),"ATTENTION mapping Inexistant"),"")</f>
        <v/>
      </c>
      <c r="AA894" s="10" t="str">
        <f>IF(LEFT(Z894,2)="At",'Messages d''erreur'!B$6,"")</f>
        <v/>
      </c>
    </row>
    <row r="895" spans="1:27" ht="21" customHeight="1" x14ac:dyDescent="0.35">
      <c r="A895" s="139">
        <v>771</v>
      </c>
      <c r="B895" s="301" t="str">
        <f t="shared" si="16"/>
        <v>771771</v>
      </c>
      <c r="C895" s="26" t="s">
        <v>890</v>
      </c>
      <c r="D895" s="109" t="s">
        <v>5089</v>
      </c>
      <c r="G895" s="276"/>
      <c r="H895" s="34" t="str">
        <f>IF(IFERROR(SEARCH("-",A895,1),0) &gt; 0, IFERROR(VLOOKUP(F895,'Liste CG'!A:A,1,FALSE),"ATTENTION CG Inexistant"),"")</f>
        <v/>
      </c>
      <c r="U895" t="str">
        <f>IF(IFERROR(SEARCH("-",A895,1),0)&gt;0,IFERROR(VLOOKUP(B895,'CG-&gt; CE'!K:K,1,FALSE),"Attention voir onglet CG-&gt;CE"),"")</f>
        <v/>
      </c>
      <c r="V895" t="str">
        <f>IF(LEFT(U895,1)="A",'Messages d''erreur'!B$4,"")</f>
        <v/>
      </c>
      <c r="W895" t="str">
        <f>IF(IFERROR(VALUE(F895),0)&gt;0,IF(IFERROR(SEARCH("-",A895,1),0)&gt;0,IFERROR(VLOOKUP(F895,'Liste CG'!A:A,1,FALSE),"Attention erreur pas de CG")),"")</f>
        <v/>
      </c>
      <c r="X895" t="str">
        <f>IF(LEFT(W895,1)="A",'Messages d''erreur'!B$5,"")</f>
        <v/>
      </c>
      <c r="Y895" t="e">
        <f>VLOOKUP(A895,'CEcpas-&gt;NvCode'!A:C,3,FALSE)</f>
        <v>#N/A</v>
      </c>
      <c r="Z895" t="str">
        <f>IF(IFERROR(SEARCH("-",A895,1),0) &gt; 0, IFERROR(VLOOKUP(A895,'mapping Commune'!A:I,9,FALSE),"ATTENTION mapping Inexistant"),"")</f>
        <v/>
      </c>
      <c r="AA895" s="10" t="str">
        <f>IF(LEFT(Z895,2)="At",'Messages d''erreur'!B$6,"")</f>
        <v/>
      </c>
    </row>
    <row r="896" spans="1:27" ht="21" customHeight="1" x14ac:dyDescent="0.35">
      <c r="A896" s="138"/>
      <c r="B896" s="301" t="str">
        <f t="shared" si="16"/>
        <v/>
      </c>
      <c r="C896" s="25"/>
      <c r="D896" s="109" t="s">
        <v>5089</v>
      </c>
      <c r="G896" s="276"/>
      <c r="H896" s="34" t="str">
        <f>IF(IFERROR(SEARCH("-",A896,1),0) &gt; 0, IFERROR(VLOOKUP(F896,'Liste CG'!A:A,1,FALSE),"ATTENTION CG Inexistant"),"")</f>
        <v/>
      </c>
      <c r="U896" t="str">
        <f>IF(IFERROR(SEARCH("-",A896,1),0)&gt;0,IFERROR(VLOOKUP(B896,'CG-&gt; CE'!K:K,1,FALSE),"Attention voir onglet CG-&gt;CE"),"")</f>
        <v/>
      </c>
      <c r="V896" t="str">
        <f>IF(LEFT(U896,1)="A",'Messages d''erreur'!B$4,"")</f>
        <v/>
      </c>
      <c r="W896" t="str">
        <f>IF(IFERROR(VALUE(F896),0)&gt;0,IF(IFERROR(SEARCH("-",A896,1),0)&gt;0,IFERROR(VLOOKUP(F896,'Liste CG'!A:A,1,FALSE),"Attention erreur pas de CG")),"")</f>
        <v/>
      </c>
      <c r="X896" t="str">
        <f>IF(LEFT(W896,1)="A",'Messages d''erreur'!B$5,"")</f>
        <v/>
      </c>
      <c r="Y896" t="e">
        <f>VLOOKUP(A896,'CEcpas-&gt;NvCode'!A:C,3,FALSE)</f>
        <v>#N/A</v>
      </c>
      <c r="Z896" t="str">
        <f>IF(IFERROR(SEARCH("-",A896,1),0) &gt; 0, IFERROR(VLOOKUP(A896,'mapping Commune'!A:I,9,FALSE),"ATTENTION mapping Inexistant"),"")</f>
        <v/>
      </c>
      <c r="AA896" s="10" t="str">
        <f>IF(LEFT(Z896,2)="At",'Messages d''erreur'!B$6,"")</f>
        <v/>
      </c>
    </row>
    <row r="897" spans="1:27" ht="21" customHeight="1" x14ac:dyDescent="0.35">
      <c r="A897" s="31" t="s">
        <v>52</v>
      </c>
      <c r="B897" s="301" t="str">
        <f t="shared" si="16"/>
        <v>Codode</v>
      </c>
      <c r="C897" s="27" t="s">
        <v>53</v>
      </c>
      <c r="D897" s="32" t="s">
        <v>54</v>
      </c>
      <c r="E897" s="32" t="s">
        <v>55</v>
      </c>
      <c r="F897" s="280" t="s">
        <v>56</v>
      </c>
      <c r="G897" s="278" t="s">
        <v>57</v>
      </c>
      <c r="H897" s="34" t="str">
        <f>IF(IFERROR(SEARCH("-",A897,1),0) &gt; 0, IFERROR(VLOOKUP(F897,'Liste CG'!A:A,1,FALSE),"ATTENTION CG Inexistant"),"")</f>
        <v/>
      </c>
      <c r="U897" t="str">
        <f>IF(IFERROR(SEARCH("-",A897,1),0)&gt;0,IFERROR(VLOOKUP(B897,'CG-&gt; CE'!K:K,1,FALSE),"Attention voir onglet CG-&gt;CE"),"")</f>
        <v/>
      </c>
      <c r="V897" t="str">
        <f>IF(LEFT(U897,1)="A",'Messages d''erreur'!B$4,"")</f>
        <v/>
      </c>
      <c r="W897" t="str">
        <f>IF(IFERROR(VALUE(F897),0)&gt;0,IF(IFERROR(SEARCH("-",A897,1),0)&gt;0,IFERROR(VLOOKUP(F897,'Liste CG'!A:A,1,FALSE),"Attention erreur pas de CG")),"")</f>
        <v/>
      </c>
      <c r="X897" t="str">
        <f>IF(LEFT(W897,1)="A",'Messages d''erreur'!B$5,"")</f>
        <v/>
      </c>
      <c r="Y897" t="e">
        <f>VLOOKUP(A897,'CEcpas-&gt;NvCode'!A:C,3,FALSE)</f>
        <v>#N/A</v>
      </c>
      <c r="Z897" t="str">
        <f>IF(IFERROR(SEARCH("-",A897,1),0) &gt; 0, IFERROR(VLOOKUP(A897,'mapping Commune'!A:I,9,FALSE),"ATTENTION mapping Inexistant"),"")</f>
        <v/>
      </c>
      <c r="AA897" s="10" t="str">
        <f>IF(LEFT(Z897,2)="At",'Messages d''erreur'!B$6,"")</f>
        <v/>
      </c>
    </row>
    <row r="898" spans="1:27" ht="21" customHeight="1" x14ac:dyDescent="0.35">
      <c r="A898" s="33" t="s">
        <v>891</v>
      </c>
      <c r="B898" s="301" t="str">
        <f t="shared" si="16"/>
        <v>771-51</v>
      </c>
      <c r="C898" s="23" t="s">
        <v>892</v>
      </c>
      <c r="D898" s="34" t="s">
        <v>59</v>
      </c>
      <c r="E898" s="34" t="s">
        <v>62</v>
      </c>
      <c r="F898" s="273">
        <v>23011</v>
      </c>
      <c r="G898" s="276">
        <v>81</v>
      </c>
      <c r="H898" s="34">
        <f>IF(IFERROR(SEARCH("-",A898,1),0) &gt; 0, IFERROR(VLOOKUP(F898,'Liste CG'!A:A,1,FALSE),"ATTENTION CG Inexistant"),"")</f>
        <v>23011</v>
      </c>
      <c r="I898" s="34"/>
      <c r="U898" t="str">
        <f>IF(IFERROR(SEARCH("-",A898,1),0)&gt;0,IFERROR(VLOOKUP(B898,'CG-&gt; CE'!K:K,1,FALSE),"Attention voir onglet CG-&gt;CE"),"")</f>
        <v>771-51</v>
      </c>
      <c r="V898" t="str">
        <f>IF(LEFT(U898,1)="A",'Messages d''erreur'!B$4,"")</f>
        <v/>
      </c>
      <c r="W898">
        <f>IF(IFERROR(VALUE(F898),0)&gt;0,IF(IFERROR(SEARCH("-",A898,1),0)&gt;0,IFERROR(VLOOKUP(F898,'Liste CG'!A:A,1,FALSE),"Attention erreur pas de CG")),"")</f>
        <v>23011</v>
      </c>
      <c r="X898" t="str">
        <f>IF(LEFT(W898,1)="A",'Messages d''erreur'!B$5,"")</f>
        <v/>
      </c>
      <c r="Y898">
        <f>VLOOKUP(A898,'CEcpas-&gt;NvCode'!A:C,3,FALSE)</f>
        <v>0</v>
      </c>
      <c r="Z898" t="str">
        <f>IF(IFERROR(SEARCH("-",A898,1),0) &gt; 0, IFERROR(VLOOKUP(A898,'mapping Commune'!A:I,9,FALSE),"ATTENTION mapping Inexistant"),"")</f>
        <v>ATTENTION mapping Inexistant</v>
      </c>
      <c r="AA898" s="10" t="str">
        <f>IF(LEFT(Z898,2)="At",'Messages d''erreur'!B$6,"")</f>
        <v xml:space="preserve">Attention CE pas dans Mapping </v>
      </c>
    </row>
    <row r="899" spans="1:27" ht="21" customHeight="1" x14ac:dyDescent="0.35">
      <c r="A899" s="136" t="s">
        <v>893</v>
      </c>
      <c r="B899" s="301" t="str">
        <f t="shared" si="16"/>
        <v>771-52</v>
      </c>
      <c r="C899" s="24" t="s">
        <v>894</v>
      </c>
      <c r="D899" s="110" t="s">
        <v>59</v>
      </c>
      <c r="E899" s="110" t="s">
        <v>62</v>
      </c>
      <c r="F899" s="309">
        <v>23021</v>
      </c>
      <c r="G899" s="279">
        <v>81</v>
      </c>
      <c r="H899" s="34">
        <f>IF(IFERROR(SEARCH("-",A899,1),0) &gt; 0, IFERROR(VLOOKUP(F899,'Liste CG'!A:A,1,FALSE),"ATTENTION CG Inexistant"),"")</f>
        <v>23021</v>
      </c>
      <c r="J899" s="34"/>
      <c r="U899" t="str">
        <f>IF(IFERROR(SEARCH("-",A899,1),0)&gt;0,IFERROR(VLOOKUP(B899,'CG-&gt; CE'!K:K,1,FALSE),"Attention voir onglet CG-&gt;CE"),"")</f>
        <v>771-52</v>
      </c>
      <c r="V899" t="str">
        <f>IF(LEFT(U899,1)="A",'Messages d''erreur'!B$4,"")</f>
        <v/>
      </c>
      <c r="W899">
        <f>IF(IFERROR(VALUE(F899),0)&gt;0,IF(IFERROR(SEARCH("-",A899,1),0)&gt;0,IFERROR(VLOOKUP(F899,'Liste CG'!A:A,1,FALSE),"Attention erreur pas de CG")),"")</f>
        <v>23021</v>
      </c>
      <c r="X899" t="str">
        <f>IF(LEFT(W899,1)="A",'Messages d''erreur'!B$5,"")</f>
        <v/>
      </c>
      <c r="Y899">
        <f>VLOOKUP(A899,'CEcpas-&gt;NvCode'!A:C,3,FALSE)</f>
        <v>0</v>
      </c>
      <c r="Z899" t="str">
        <f>IF(IFERROR(SEARCH("-",A899,1),0) &gt; 0, IFERROR(VLOOKUP(A899,'mapping Commune'!A:I,9,FALSE),"ATTENTION mapping Inexistant"),"")</f>
        <v>ATTENTION mapping Inexistant</v>
      </c>
      <c r="AA899" s="10" t="str">
        <f>IF(LEFT(Z899,2)="At",'Messages d''erreur'!B$6,"")</f>
        <v xml:space="preserve">Attention CE pas dans Mapping </v>
      </c>
    </row>
    <row r="900" spans="1:27" ht="21" customHeight="1" x14ac:dyDescent="0.35">
      <c r="A900" s="139">
        <v>772</v>
      </c>
      <c r="B900" s="301" t="str">
        <f t="shared" si="16"/>
        <v>772772</v>
      </c>
      <c r="C900" s="26" t="s">
        <v>895</v>
      </c>
      <c r="D900" s="109" t="s">
        <v>5089</v>
      </c>
      <c r="G900" s="276"/>
      <c r="H900" s="34" t="str">
        <f>IF(IFERROR(SEARCH("-",A900,1),0) &gt; 0, IFERROR(VLOOKUP(F900,'Liste CG'!A:A,1,FALSE),"ATTENTION CG Inexistant"),"")</f>
        <v/>
      </c>
      <c r="U900" t="str">
        <f>IF(IFERROR(SEARCH("-",A900,1),0)&gt;0,IFERROR(VLOOKUP(B900,'CG-&gt; CE'!K:K,1,FALSE),"Attention voir onglet CG-&gt;CE"),"")</f>
        <v/>
      </c>
      <c r="V900" t="str">
        <f>IF(LEFT(U900,1)="A",'Messages d''erreur'!B$4,"")</f>
        <v/>
      </c>
      <c r="W900" t="str">
        <f>IF(IFERROR(VALUE(F900),0)&gt;0,IF(IFERROR(SEARCH("-",A900,1),0)&gt;0,IFERROR(VLOOKUP(F900,'Liste CG'!A:A,1,FALSE),"Attention erreur pas de CG")),"")</f>
        <v/>
      </c>
      <c r="X900" t="str">
        <f>IF(LEFT(W900,1)="A",'Messages d''erreur'!B$5,"")</f>
        <v/>
      </c>
      <c r="Y900" t="e">
        <f>VLOOKUP(A900,'CEcpas-&gt;NvCode'!A:C,3,FALSE)</f>
        <v>#N/A</v>
      </c>
      <c r="Z900" t="str">
        <f>IF(IFERROR(SEARCH("-",A900,1),0) &gt; 0, IFERROR(VLOOKUP(A900,'mapping Commune'!A:I,9,FALSE),"ATTENTION mapping Inexistant"),"")</f>
        <v/>
      </c>
      <c r="AA900" s="10" t="str">
        <f>IF(LEFT(Z900,2)="At",'Messages d''erreur'!B$6,"")</f>
        <v/>
      </c>
    </row>
    <row r="901" spans="1:27" ht="21" customHeight="1" x14ac:dyDescent="0.35">
      <c r="A901" s="138"/>
      <c r="B901" s="301" t="str">
        <f t="shared" si="16"/>
        <v/>
      </c>
      <c r="C901" s="25"/>
      <c r="D901" s="109" t="s">
        <v>5089</v>
      </c>
      <c r="G901" s="276"/>
      <c r="H901" s="34" t="str">
        <f>IF(IFERROR(SEARCH("-",A901,1),0) &gt; 0, IFERROR(VLOOKUP(F901,'Liste CG'!A:A,1,FALSE),"ATTENTION CG Inexistant"),"")</f>
        <v/>
      </c>
      <c r="U901" t="str">
        <f>IF(IFERROR(SEARCH("-",A901,1),0)&gt;0,IFERROR(VLOOKUP(B901,'CG-&gt; CE'!K:K,1,FALSE),"Attention voir onglet CG-&gt;CE"),"")</f>
        <v/>
      </c>
      <c r="V901" t="str">
        <f>IF(LEFT(U901,1)="A",'Messages d''erreur'!B$4,"")</f>
        <v/>
      </c>
      <c r="W901" t="str">
        <f>IF(IFERROR(VALUE(F901),0)&gt;0,IF(IFERROR(SEARCH("-",A901,1),0)&gt;0,IFERROR(VLOOKUP(F901,'Liste CG'!A:A,1,FALSE),"Attention erreur pas de CG")),"")</f>
        <v/>
      </c>
      <c r="X901" t="str">
        <f>IF(LEFT(W901,1)="A",'Messages d''erreur'!B$5,"")</f>
        <v/>
      </c>
      <c r="Y901" t="e">
        <f>VLOOKUP(A901,'CEcpas-&gt;NvCode'!A:C,3,FALSE)</f>
        <v>#N/A</v>
      </c>
      <c r="Z901" t="str">
        <f>IF(IFERROR(SEARCH("-",A901,1),0) &gt; 0, IFERROR(VLOOKUP(A901,'mapping Commune'!A:I,9,FALSE),"ATTENTION mapping Inexistant"),"")</f>
        <v/>
      </c>
      <c r="AA901" s="10" t="str">
        <f>IF(LEFT(Z901,2)="At",'Messages d''erreur'!B$6,"")</f>
        <v/>
      </c>
    </row>
    <row r="902" spans="1:27" ht="21" customHeight="1" x14ac:dyDescent="0.35">
      <c r="A902" s="31" t="s">
        <v>52</v>
      </c>
      <c r="B902" s="301" t="str">
        <f t="shared" si="16"/>
        <v>Codode</v>
      </c>
      <c r="C902" s="27" t="s">
        <v>53</v>
      </c>
      <c r="D902" s="32" t="s">
        <v>54</v>
      </c>
      <c r="E902" s="32" t="s">
        <v>55</v>
      </c>
      <c r="F902" s="280" t="s">
        <v>56</v>
      </c>
      <c r="G902" s="278" t="s">
        <v>57</v>
      </c>
      <c r="H902" s="34" t="str">
        <f>IF(IFERROR(SEARCH("-",A902,1),0) &gt; 0, IFERROR(VLOOKUP(F902,'Liste CG'!A:A,1,FALSE),"ATTENTION CG Inexistant"),"")</f>
        <v/>
      </c>
      <c r="U902" t="str">
        <f>IF(IFERROR(SEARCH("-",A902,1),0)&gt;0,IFERROR(VLOOKUP(B902,'CG-&gt; CE'!K:K,1,FALSE),"Attention voir onglet CG-&gt;CE"),"")</f>
        <v/>
      </c>
      <c r="V902" t="str">
        <f>IF(LEFT(U902,1)="A",'Messages d''erreur'!B$4,"")</f>
        <v/>
      </c>
      <c r="W902" t="str">
        <f>IF(IFERROR(VALUE(F902),0)&gt;0,IF(IFERROR(SEARCH("-",A902,1),0)&gt;0,IFERROR(VLOOKUP(F902,'Liste CG'!A:A,1,FALSE),"Attention erreur pas de CG")),"")</f>
        <v/>
      </c>
      <c r="X902" t="str">
        <f>IF(LEFT(W902,1)="A",'Messages d''erreur'!B$5,"")</f>
        <v/>
      </c>
      <c r="Y902" t="e">
        <f>VLOOKUP(A902,'CEcpas-&gt;NvCode'!A:C,3,FALSE)</f>
        <v>#N/A</v>
      </c>
      <c r="Z902" t="str">
        <f>IF(IFERROR(SEARCH("-",A902,1),0) &gt; 0, IFERROR(VLOOKUP(A902,'mapping Commune'!A:I,9,FALSE),"ATTENTION mapping Inexistant"),"")</f>
        <v/>
      </c>
      <c r="AA902" s="10" t="str">
        <f>IF(LEFT(Z902,2)="At",'Messages d''erreur'!B$6,"")</f>
        <v/>
      </c>
    </row>
    <row r="903" spans="1:27" ht="21" customHeight="1" x14ac:dyDescent="0.35">
      <c r="A903" s="33" t="s">
        <v>896</v>
      </c>
      <c r="B903" s="301" t="str">
        <f t="shared" si="16"/>
        <v>772-51</v>
      </c>
      <c r="C903" s="23" t="s">
        <v>897</v>
      </c>
      <c r="D903" s="34" t="s">
        <v>59</v>
      </c>
      <c r="E903" s="34" t="s">
        <v>62</v>
      </c>
      <c r="F903" s="273">
        <v>23111</v>
      </c>
      <c r="G903" s="276">
        <v>81</v>
      </c>
      <c r="H903" s="34">
        <f>IF(IFERROR(SEARCH("-",A903,1),0) &gt; 0, IFERROR(VLOOKUP(F903,'Liste CG'!A:A,1,FALSE),"ATTENTION CG Inexistant"),"")</f>
        <v>23111</v>
      </c>
      <c r="J903" s="34"/>
      <c r="U903" t="str">
        <f>IF(IFERROR(SEARCH("-",A903,1),0)&gt;0,IFERROR(VLOOKUP(B903,'CG-&gt; CE'!K:K,1,FALSE),"Attention voir onglet CG-&gt;CE"),"")</f>
        <v>772-51</v>
      </c>
      <c r="V903" t="str">
        <f>IF(LEFT(U903,1)="A",'Messages d''erreur'!B$4,"")</f>
        <v/>
      </c>
      <c r="W903">
        <f>IF(IFERROR(VALUE(F903),0)&gt;0,IF(IFERROR(SEARCH("-",A903,1),0)&gt;0,IFERROR(VLOOKUP(F903,'Liste CG'!A:A,1,FALSE),"Attention erreur pas de CG")),"")</f>
        <v>23111</v>
      </c>
      <c r="X903" t="str">
        <f>IF(LEFT(W903,1)="A",'Messages d''erreur'!B$5,"")</f>
        <v/>
      </c>
      <c r="Y903">
        <f>VLOOKUP(A903,'CEcpas-&gt;NvCode'!A:C,3,FALSE)</f>
        <v>0</v>
      </c>
      <c r="Z903" t="str">
        <f>IF(IFERROR(SEARCH("-",A903,1),0) &gt; 0, IFERROR(VLOOKUP(A903,'mapping Commune'!A:I,9,FALSE),"ATTENTION mapping Inexistant"),"")</f>
        <v>ATTENTION mapping Inexistant</v>
      </c>
      <c r="AA903" s="10" t="str">
        <f>IF(LEFT(Z903,2)="At",'Messages d''erreur'!B$6,"")</f>
        <v xml:space="preserve">Attention CE pas dans Mapping </v>
      </c>
    </row>
    <row r="904" spans="1:27" ht="21" customHeight="1" x14ac:dyDescent="0.35">
      <c r="A904" s="33" t="s">
        <v>898</v>
      </c>
      <c r="B904" s="301" t="str">
        <f t="shared" si="16"/>
        <v>772-52</v>
      </c>
      <c r="C904" s="23" t="s">
        <v>899</v>
      </c>
      <c r="D904" s="34" t="s">
        <v>59</v>
      </c>
      <c r="E904" s="34" t="s">
        <v>62</v>
      </c>
      <c r="F904" s="273">
        <v>23121</v>
      </c>
      <c r="G904" s="276">
        <v>81</v>
      </c>
      <c r="H904" s="34">
        <f>IF(IFERROR(SEARCH("-",A904,1),0) &gt; 0, IFERROR(VLOOKUP(F904,'Liste CG'!A:A,1,FALSE),"ATTENTION CG Inexistant"),"")</f>
        <v>23121</v>
      </c>
      <c r="U904" t="str">
        <f>IF(IFERROR(SEARCH("-",A904,1),0)&gt;0,IFERROR(VLOOKUP(B904,'CG-&gt; CE'!K:K,1,FALSE),"Attention voir onglet CG-&gt;CE"),"")</f>
        <v>772-52</v>
      </c>
      <c r="V904" t="str">
        <f>IF(LEFT(U904,1)="A",'Messages d''erreur'!B$4,"")</f>
        <v/>
      </c>
      <c r="W904">
        <f>IF(IFERROR(VALUE(F904),0)&gt;0,IF(IFERROR(SEARCH("-",A904,1),0)&gt;0,IFERROR(VLOOKUP(F904,'Liste CG'!A:A,1,FALSE),"Attention erreur pas de CG")),"")</f>
        <v>23121</v>
      </c>
      <c r="X904" t="str">
        <f>IF(LEFT(W904,1)="A",'Messages d''erreur'!B$5,"")</f>
        <v/>
      </c>
      <c r="Y904">
        <f>VLOOKUP(A904,'CEcpas-&gt;NvCode'!A:C,3,FALSE)</f>
        <v>0</v>
      </c>
      <c r="Z904" t="str">
        <f>IF(IFERROR(SEARCH("-",A904,1),0) &gt; 0, IFERROR(VLOOKUP(A904,'mapping Commune'!A:I,9,FALSE),"ATTENTION mapping Inexistant"),"")</f>
        <v>ATTENTION mapping Inexistant</v>
      </c>
      <c r="AA904" s="10" t="str">
        <f>IF(LEFT(Z904,2)="At",'Messages d''erreur'!B$6,"")</f>
        <v xml:space="preserve">Attention CE pas dans Mapping </v>
      </c>
    </row>
    <row r="905" spans="1:27" ht="21" customHeight="1" x14ac:dyDescent="0.35">
      <c r="A905" s="33" t="s">
        <v>900</v>
      </c>
      <c r="B905" s="301" t="str">
        <f t="shared" si="16"/>
        <v>772-53</v>
      </c>
      <c r="C905" s="23" t="s">
        <v>901</v>
      </c>
      <c r="D905" s="34" t="s">
        <v>59</v>
      </c>
      <c r="E905" s="34" t="s">
        <v>62</v>
      </c>
      <c r="F905" s="273">
        <v>23131</v>
      </c>
      <c r="G905" s="276">
        <v>81</v>
      </c>
      <c r="H905" s="34">
        <f>IF(IFERROR(SEARCH("-",A905,1),0) &gt; 0, IFERROR(VLOOKUP(F905,'Liste CG'!A:A,1,FALSE),"ATTENTION CG Inexistant"),"")</f>
        <v>23131</v>
      </c>
      <c r="U905" t="str">
        <f>IF(IFERROR(SEARCH("-",A905,1),0)&gt;0,IFERROR(VLOOKUP(B905,'CG-&gt; CE'!K:K,1,FALSE),"Attention voir onglet CG-&gt;CE"),"")</f>
        <v>772-53</v>
      </c>
      <c r="V905" t="str">
        <f>IF(LEFT(U905,1)="A",'Messages d''erreur'!B$4,"")</f>
        <v/>
      </c>
      <c r="W905">
        <f>IF(IFERROR(VALUE(F905),0)&gt;0,IF(IFERROR(SEARCH("-",A905,1),0)&gt;0,IFERROR(VLOOKUP(F905,'Liste CG'!A:A,1,FALSE),"Attention erreur pas de CG")),"")</f>
        <v>23131</v>
      </c>
      <c r="X905" t="str">
        <f>IF(LEFT(W905,1)="A",'Messages d''erreur'!B$5,"")</f>
        <v/>
      </c>
      <c r="Y905">
        <f>VLOOKUP(A905,'CEcpas-&gt;NvCode'!A:C,3,FALSE)</f>
        <v>0</v>
      </c>
      <c r="Z905" t="str">
        <f>IF(IFERROR(SEARCH("-",A905,1),0) &gt; 0, IFERROR(VLOOKUP(A905,'mapping Commune'!A:I,9,FALSE),"ATTENTION mapping Inexistant"),"")</f>
        <v>ATTENTION mapping Inexistant</v>
      </c>
      <c r="AA905" s="10" t="str">
        <f>IF(LEFT(Z905,2)="At",'Messages d''erreur'!B$6,"")</f>
        <v xml:space="preserve">Attention CE pas dans Mapping </v>
      </c>
    </row>
    <row r="906" spans="1:27" ht="21" customHeight="1" x14ac:dyDescent="0.35">
      <c r="A906" s="136" t="s">
        <v>902</v>
      </c>
      <c r="B906" s="301" t="str">
        <f t="shared" si="16"/>
        <v>772-54</v>
      </c>
      <c r="C906" s="24" t="s">
        <v>903</v>
      </c>
      <c r="D906" s="110" t="s">
        <v>59</v>
      </c>
      <c r="E906" s="110" t="s">
        <v>62</v>
      </c>
      <c r="F906" s="309">
        <v>23141</v>
      </c>
      <c r="G906" s="279">
        <v>81</v>
      </c>
      <c r="H906" s="34">
        <f>IF(IFERROR(SEARCH("-",A906,1),0) &gt; 0, IFERROR(VLOOKUP(F906,'Liste CG'!A:A,1,FALSE),"ATTENTION CG Inexistant"),"")</f>
        <v>23141</v>
      </c>
      <c r="U906" t="str">
        <f>IF(IFERROR(SEARCH("-",A906,1),0)&gt;0,IFERROR(VLOOKUP(B906,'CG-&gt; CE'!K:K,1,FALSE),"Attention voir onglet CG-&gt;CE"),"")</f>
        <v>772-54</v>
      </c>
      <c r="V906" t="str">
        <f>IF(LEFT(U906,1)="A",'Messages d''erreur'!B$4,"")</f>
        <v/>
      </c>
      <c r="W906">
        <f>IF(IFERROR(VALUE(F906),0)&gt;0,IF(IFERROR(SEARCH("-",A906,1),0)&gt;0,IFERROR(VLOOKUP(F906,'Liste CG'!A:A,1,FALSE),"Attention erreur pas de CG")),"")</f>
        <v>23141</v>
      </c>
      <c r="X906" t="str">
        <f>IF(LEFT(W906,1)="A",'Messages d''erreur'!B$5,"")</f>
        <v/>
      </c>
      <c r="Y906">
        <f>VLOOKUP(A906,'CEcpas-&gt;NvCode'!A:C,3,FALSE)</f>
        <v>0</v>
      </c>
      <c r="Z906" t="str">
        <f>IF(IFERROR(SEARCH("-",A906,1),0) &gt; 0, IFERROR(VLOOKUP(A906,'mapping Commune'!A:I,9,FALSE),"ATTENTION mapping Inexistant"),"")</f>
        <v>ATTENTION mapping Inexistant</v>
      </c>
      <c r="AA906" s="10" t="str">
        <f>IF(LEFT(Z906,2)="At",'Messages d''erreur'!B$6,"")</f>
        <v xml:space="preserve">Attention CE pas dans Mapping </v>
      </c>
    </row>
    <row r="907" spans="1:27" ht="21" customHeight="1" x14ac:dyDescent="0.35">
      <c r="A907" s="139">
        <v>773</v>
      </c>
      <c r="B907" s="301" t="str">
        <f t="shared" si="16"/>
        <v>773773</v>
      </c>
      <c r="C907" s="26" t="s">
        <v>904</v>
      </c>
      <c r="D907" s="109" t="s">
        <v>5089</v>
      </c>
      <c r="G907" s="276"/>
      <c r="H907" s="34" t="str">
        <f>IF(IFERROR(SEARCH("-",A907,1),0) &gt; 0, IFERROR(VLOOKUP(F907,'Liste CG'!A:A,1,FALSE),"ATTENTION CG Inexistant"),"")</f>
        <v/>
      </c>
      <c r="U907" t="str">
        <f>IF(IFERROR(SEARCH("-",A907,1),0)&gt;0,IFERROR(VLOOKUP(B907,'CG-&gt; CE'!K:K,1,FALSE),"Attention voir onglet CG-&gt;CE"),"")</f>
        <v/>
      </c>
      <c r="V907" t="str">
        <f>IF(LEFT(U907,1)="A",'Messages d''erreur'!B$4,"")</f>
        <v/>
      </c>
      <c r="W907" t="str">
        <f>IF(IFERROR(VALUE(F907),0)&gt;0,IF(IFERROR(SEARCH("-",A907,1),0)&gt;0,IFERROR(VLOOKUP(F907,'Liste CG'!A:A,1,FALSE),"Attention erreur pas de CG")),"")</f>
        <v/>
      </c>
      <c r="X907" t="str">
        <f>IF(LEFT(W907,1)="A",'Messages d''erreur'!B$5,"")</f>
        <v/>
      </c>
      <c r="Y907" t="e">
        <f>VLOOKUP(A907,'CEcpas-&gt;NvCode'!A:C,3,FALSE)</f>
        <v>#N/A</v>
      </c>
      <c r="Z907" t="str">
        <f>IF(IFERROR(SEARCH("-",A907,1),0) &gt; 0, IFERROR(VLOOKUP(A907,'mapping Commune'!A:I,9,FALSE),"ATTENTION mapping Inexistant"),"")</f>
        <v/>
      </c>
      <c r="AA907" s="10" t="str">
        <f>IF(LEFT(Z907,2)="At",'Messages d''erreur'!B$6,"")</f>
        <v/>
      </c>
    </row>
    <row r="908" spans="1:27" ht="21" customHeight="1" x14ac:dyDescent="0.35">
      <c r="A908" s="138"/>
      <c r="B908" s="301" t="str">
        <f t="shared" si="16"/>
        <v/>
      </c>
      <c r="C908" s="25"/>
      <c r="D908" s="109" t="s">
        <v>5089</v>
      </c>
      <c r="G908" s="276"/>
      <c r="H908" s="34" t="str">
        <f>IF(IFERROR(SEARCH("-",A908,1),0) &gt; 0, IFERROR(VLOOKUP(F908,'Liste CG'!A:A,1,FALSE),"ATTENTION CG Inexistant"),"")</f>
        <v/>
      </c>
      <c r="U908" t="str">
        <f>IF(IFERROR(SEARCH("-",A908,1),0)&gt;0,IFERROR(VLOOKUP(B908,'CG-&gt; CE'!K:K,1,FALSE),"Attention voir onglet CG-&gt;CE"),"")</f>
        <v/>
      </c>
      <c r="V908" t="str">
        <f>IF(LEFT(U908,1)="A",'Messages d''erreur'!B$4,"")</f>
        <v/>
      </c>
      <c r="W908" t="str">
        <f>IF(IFERROR(VALUE(F908),0)&gt;0,IF(IFERROR(SEARCH("-",A908,1),0)&gt;0,IFERROR(VLOOKUP(F908,'Liste CG'!A:A,1,FALSE),"Attention erreur pas de CG")),"")</f>
        <v/>
      </c>
      <c r="X908" t="str">
        <f>IF(LEFT(W908,1)="A",'Messages d''erreur'!B$5,"")</f>
        <v/>
      </c>
      <c r="Y908" t="e">
        <f>VLOOKUP(A908,'CEcpas-&gt;NvCode'!A:C,3,FALSE)</f>
        <v>#N/A</v>
      </c>
      <c r="Z908" t="str">
        <f>IF(IFERROR(SEARCH("-",A908,1),0) &gt; 0, IFERROR(VLOOKUP(A908,'mapping Commune'!A:I,9,FALSE),"ATTENTION mapping Inexistant"),"")</f>
        <v/>
      </c>
      <c r="AA908" s="10" t="str">
        <f>IF(LEFT(Z908,2)="At",'Messages d''erreur'!B$6,"")</f>
        <v/>
      </c>
    </row>
    <row r="909" spans="1:27" ht="21" customHeight="1" x14ac:dyDescent="0.35">
      <c r="A909" s="31" t="s">
        <v>52</v>
      </c>
      <c r="B909" s="301" t="str">
        <f t="shared" si="16"/>
        <v>Codode</v>
      </c>
      <c r="C909" s="27" t="s">
        <v>53</v>
      </c>
      <c r="D909" s="32" t="s">
        <v>54</v>
      </c>
      <c r="E909" s="32" t="s">
        <v>55</v>
      </c>
      <c r="F909" s="280" t="s">
        <v>56</v>
      </c>
      <c r="G909" s="278" t="s">
        <v>57</v>
      </c>
      <c r="H909" s="34" t="str">
        <f>IF(IFERROR(SEARCH("-",A909,1),0) &gt; 0, IFERROR(VLOOKUP(F909,'Liste CG'!A:A,1,FALSE),"ATTENTION CG Inexistant"),"")</f>
        <v/>
      </c>
      <c r="U909" t="str">
        <f>IF(IFERROR(SEARCH("-",A909,1),0)&gt;0,IFERROR(VLOOKUP(B909,'CG-&gt; CE'!K:K,1,FALSE),"Attention voir onglet CG-&gt;CE"),"")</f>
        <v/>
      </c>
      <c r="V909" t="str">
        <f>IF(LEFT(U909,1)="A",'Messages d''erreur'!B$4,"")</f>
        <v/>
      </c>
      <c r="W909" t="str">
        <f>IF(IFERROR(VALUE(F909),0)&gt;0,IF(IFERROR(SEARCH("-",A909,1),0)&gt;0,IFERROR(VLOOKUP(F909,'Liste CG'!A:A,1,FALSE),"Attention erreur pas de CG")),"")</f>
        <v/>
      </c>
      <c r="X909" t="str">
        <f>IF(LEFT(W909,1)="A",'Messages d''erreur'!B$5,"")</f>
        <v/>
      </c>
      <c r="Y909" t="e">
        <f>VLOOKUP(A909,'CEcpas-&gt;NvCode'!A:C,3,FALSE)</f>
        <v>#N/A</v>
      </c>
      <c r="Z909" t="str">
        <f>IF(IFERROR(SEARCH("-",A909,1),0) &gt; 0, IFERROR(VLOOKUP(A909,'mapping Commune'!A:I,9,FALSE),"ATTENTION mapping Inexistant"),"")</f>
        <v/>
      </c>
      <c r="AA909" s="10" t="str">
        <f>IF(LEFT(Z909,2)="At",'Messages d''erreur'!B$6,"")</f>
        <v/>
      </c>
    </row>
    <row r="910" spans="1:27" ht="21" customHeight="1" x14ac:dyDescent="0.35">
      <c r="A910" s="33" t="s">
        <v>905</v>
      </c>
      <c r="B910" s="301" t="str">
        <f t="shared" si="16"/>
        <v>773-51</v>
      </c>
      <c r="C910" s="23" t="s">
        <v>906</v>
      </c>
      <c r="D910" s="34" t="s">
        <v>59</v>
      </c>
      <c r="E910" s="34" t="s">
        <v>62</v>
      </c>
      <c r="F910" s="273">
        <v>23211</v>
      </c>
      <c r="G910" s="276">
        <v>81</v>
      </c>
      <c r="H910" s="34">
        <f>IF(IFERROR(SEARCH("-",A910,1),0) &gt; 0, IFERROR(VLOOKUP(F910,'Liste CG'!A:A,1,FALSE),"ATTENTION CG Inexistant"),"")</f>
        <v>23211</v>
      </c>
      <c r="U910" t="str">
        <f>IF(IFERROR(SEARCH("-",A910,1),0)&gt;0,IFERROR(VLOOKUP(B910,'CG-&gt; CE'!K:K,1,FALSE),"Attention voir onglet CG-&gt;CE"),"")</f>
        <v>773-51</v>
      </c>
      <c r="V910" t="str">
        <f>IF(LEFT(U910,1)="A",'Messages d''erreur'!B$4,"")</f>
        <v/>
      </c>
      <c r="W910">
        <f>IF(IFERROR(VALUE(F910),0)&gt;0,IF(IFERROR(SEARCH("-",A910,1),0)&gt;0,IFERROR(VLOOKUP(F910,'Liste CG'!A:A,1,FALSE),"Attention erreur pas de CG")),"")</f>
        <v>23211</v>
      </c>
      <c r="X910" t="str">
        <f>IF(LEFT(W910,1)="A",'Messages d''erreur'!B$5,"")</f>
        <v/>
      </c>
      <c r="Y910">
        <f>VLOOKUP(A910,'CEcpas-&gt;NvCode'!A:C,3,FALSE)</f>
        <v>0</v>
      </c>
      <c r="Z910" t="str">
        <f>IF(IFERROR(SEARCH("-",A910,1),0) &gt; 0, IFERROR(VLOOKUP(A910,'mapping Commune'!A:I,9,FALSE),"ATTENTION mapping Inexistant"),"")</f>
        <v>ATTENTION mapping Inexistant</v>
      </c>
      <c r="AA910" s="10" t="str">
        <f>IF(LEFT(Z910,2)="At",'Messages d''erreur'!B$6,"")</f>
        <v xml:space="preserve">Attention CE pas dans Mapping </v>
      </c>
    </row>
    <row r="911" spans="1:27" ht="21" customHeight="1" x14ac:dyDescent="0.35">
      <c r="A911" s="33" t="s">
        <v>907</v>
      </c>
      <c r="B911" s="301" t="str">
        <f t="shared" si="16"/>
        <v>773-52</v>
      </c>
      <c r="C911" s="23" t="s">
        <v>908</v>
      </c>
      <c r="D911" s="34" t="s">
        <v>59</v>
      </c>
      <c r="E911" s="34" t="s">
        <v>62</v>
      </c>
      <c r="F911" s="273">
        <v>23221</v>
      </c>
      <c r="G911" s="276">
        <v>81</v>
      </c>
      <c r="H911" s="34">
        <f>IF(IFERROR(SEARCH("-",A911,1),0) &gt; 0, IFERROR(VLOOKUP(F911,'Liste CG'!A:A,1,FALSE),"ATTENTION CG Inexistant"),"")</f>
        <v>23221</v>
      </c>
      <c r="U911" t="str">
        <f>IF(IFERROR(SEARCH("-",A911,1),0)&gt;0,IFERROR(VLOOKUP(B911,'CG-&gt; CE'!K:K,1,FALSE),"Attention voir onglet CG-&gt;CE"),"")</f>
        <v>773-52</v>
      </c>
      <c r="V911" t="str">
        <f>IF(LEFT(U911,1)="A",'Messages d''erreur'!B$4,"")</f>
        <v/>
      </c>
      <c r="W911">
        <f>IF(IFERROR(VALUE(F911),0)&gt;0,IF(IFERROR(SEARCH("-",A911,1),0)&gt;0,IFERROR(VLOOKUP(F911,'Liste CG'!A:A,1,FALSE),"Attention erreur pas de CG")),"")</f>
        <v>23221</v>
      </c>
      <c r="X911" t="str">
        <f>IF(LEFT(W911,1)="A",'Messages d''erreur'!B$5,"")</f>
        <v/>
      </c>
      <c r="Y911">
        <f>VLOOKUP(A911,'CEcpas-&gt;NvCode'!A:C,3,FALSE)</f>
        <v>0</v>
      </c>
      <c r="Z911" t="str">
        <f>IF(IFERROR(SEARCH("-",A911,1),0) &gt; 0, IFERROR(VLOOKUP(A911,'mapping Commune'!A:I,9,FALSE),"ATTENTION mapping Inexistant"),"")</f>
        <v>ATTENTION mapping Inexistant</v>
      </c>
      <c r="AA911" s="10" t="str">
        <f>IF(LEFT(Z911,2)="At",'Messages d''erreur'!B$6,"")</f>
        <v xml:space="preserve">Attention CE pas dans Mapping </v>
      </c>
    </row>
    <row r="912" spans="1:27" ht="21" customHeight="1" x14ac:dyDescent="0.35">
      <c r="A912" s="136" t="s">
        <v>909</v>
      </c>
      <c r="B912" s="301" t="str">
        <f t="shared" si="16"/>
        <v>773-53</v>
      </c>
      <c r="C912" s="24" t="s">
        <v>910</v>
      </c>
      <c r="D912" s="110" t="s">
        <v>59</v>
      </c>
      <c r="E912" s="110" t="s">
        <v>62</v>
      </c>
      <c r="F912" s="309">
        <v>23231</v>
      </c>
      <c r="G912" s="279">
        <v>81</v>
      </c>
      <c r="H912" s="34">
        <f>IF(IFERROR(SEARCH("-",A912,1),0) &gt; 0, IFERROR(VLOOKUP(F912,'Liste CG'!A:A,1,FALSE),"ATTENTION CG Inexistant"),"")</f>
        <v>23231</v>
      </c>
      <c r="U912" t="str">
        <f>IF(IFERROR(SEARCH("-",A912,1),0)&gt;0,IFERROR(VLOOKUP(B912,'CG-&gt; CE'!K:K,1,FALSE),"Attention voir onglet CG-&gt;CE"),"")</f>
        <v>773-53</v>
      </c>
      <c r="V912" t="str">
        <f>IF(LEFT(U912,1)="A",'Messages d''erreur'!B$4,"")</f>
        <v/>
      </c>
      <c r="W912">
        <f>IF(IFERROR(VALUE(F912),0)&gt;0,IF(IFERROR(SEARCH("-",A912,1),0)&gt;0,IFERROR(VLOOKUP(F912,'Liste CG'!A:A,1,FALSE),"Attention erreur pas de CG")),"")</f>
        <v>23231</v>
      </c>
      <c r="X912" t="str">
        <f>IF(LEFT(W912,1)="A",'Messages d''erreur'!B$5,"")</f>
        <v/>
      </c>
      <c r="Y912">
        <f>VLOOKUP(A912,'CEcpas-&gt;NvCode'!A:C,3,FALSE)</f>
        <v>0</v>
      </c>
      <c r="Z912" t="str">
        <f>IF(IFERROR(SEARCH("-",A912,1),0) &gt; 0, IFERROR(VLOOKUP(A912,'mapping Commune'!A:I,9,FALSE),"ATTENTION mapping Inexistant"),"")</f>
        <v>ATTENTION mapping Inexistant</v>
      </c>
      <c r="AA912" s="10" t="str">
        <f>IF(LEFT(Z912,2)="At",'Messages d''erreur'!B$6,"")</f>
        <v xml:space="preserve">Attention CE pas dans Mapping </v>
      </c>
    </row>
    <row r="913" spans="1:27" ht="21" customHeight="1" x14ac:dyDescent="0.35">
      <c r="A913" s="138"/>
      <c r="B913" s="301" t="str">
        <f t="shared" si="16"/>
        <v/>
      </c>
      <c r="C913" s="25"/>
      <c r="D913" s="109" t="s">
        <v>5089</v>
      </c>
      <c r="G913" s="276"/>
      <c r="H913" s="34" t="str">
        <f>IF(IFERROR(SEARCH("-",A913,1),0) &gt; 0, IFERROR(VLOOKUP(F913,'Liste CG'!A:A,1,FALSE),"ATTENTION CG Inexistant"),"")</f>
        <v/>
      </c>
      <c r="U913" t="str">
        <f>IF(IFERROR(SEARCH("-",A913,1),0)&gt;0,IFERROR(VLOOKUP(B913,'CG-&gt; CE'!K:K,1,FALSE),"Attention voir onglet CG-&gt;CE"),"")</f>
        <v/>
      </c>
      <c r="V913" t="str">
        <f>IF(LEFT(U913,1)="A",'Messages d''erreur'!B$4,"")</f>
        <v/>
      </c>
      <c r="W913" t="str">
        <f>IF(IFERROR(VALUE(F913),0)&gt;0,IF(IFERROR(SEARCH("-",A913,1),0)&gt;0,IFERROR(VLOOKUP(F913,'Liste CG'!A:A,1,FALSE),"Attention erreur pas de CG")),"")</f>
        <v/>
      </c>
      <c r="X913" t="str">
        <f>IF(LEFT(W913,1)="A",'Messages d''erreur'!B$5,"")</f>
        <v/>
      </c>
      <c r="Y913" t="e">
        <f>VLOOKUP(A913,'CEcpas-&gt;NvCode'!A:C,3,FALSE)</f>
        <v>#N/A</v>
      </c>
      <c r="Z913" t="str">
        <f>IF(IFERROR(SEARCH("-",A913,1),0) &gt; 0, IFERROR(VLOOKUP(A913,'mapping Commune'!A:I,9,FALSE),"ATTENTION mapping Inexistant"),"")</f>
        <v/>
      </c>
      <c r="AA913" s="10" t="str">
        <f>IF(LEFT(Z913,2)="At",'Messages d''erreur'!B$6,"")</f>
        <v/>
      </c>
    </row>
    <row r="914" spans="1:27" ht="21" customHeight="1" x14ac:dyDescent="0.35">
      <c r="A914" s="139">
        <v>774</v>
      </c>
      <c r="B914" s="301" t="str">
        <f t="shared" si="16"/>
        <v>774774</v>
      </c>
      <c r="C914" s="26" t="s">
        <v>911</v>
      </c>
      <c r="D914" s="109" t="s">
        <v>5089</v>
      </c>
      <c r="G914" s="276"/>
      <c r="H914" s="34" t="str">
        <f>IF(IFERROR(SEARCH("-",A914,1),0) &gt; 0, IFERROR(VLOOKUP(F914,'Liste CG'!A:A,1,FALSE),"ATTENTION CG Inexistant"),"")</f>
        <v/>
      </c>
      <c r="U914" t="str">
        <f>IF(IFERROR(SEARCH("-",A914,1),0)&gt;0,IFERROR(VLOOKUP(B914,'CG-&gt; CE'!K:K,1,FALSE),"Attention voir onglet CG-&gt;CE"),"")</f>
        <v/>
      </c>
      <c r="V914" t="str">
        <f>IF(LEFT(U914,1)="A",'Messages d''erreur'!B$4,"")</f>
        <v/>
      </c>
      <c r="W914" t="str">
        <f>IF(IFERROR(VALUE(F914),0)&gt;0,IF(IFERROR(SEARCH("-",A914,1),0)&gt;0,IFERROR(VLOOKUP(F914,'Liste CG'!A:A,1,FALSE),"Attention erreur pas de CG")),"")</f>
        <v/>
      </c>
      <c r="X914" t="str">
        <f>IF(LEFT(W914,1)="A",'Messages d''erreur'!B$5,"")</f>
        <v/>
      </c>
      <c r="Y914" t="e">
        <f>VLOOKUP(A914,'CEcpas-&gt;NvCode'!A:C,3,FALSE)</f>
        <v>#N/A</v>
      </c>
      <c r="Z914" t="str">
        <f>IF(IFERROR(SEARCH("-",A914,1),0) &gt; 0, IFERROR(VLOOKUP(A914,'mapping Commune'!A:I,9,FALSE),"ATTENTION mapping Inexistant"),"")</f>
        <v/>
      </c>
      <c r="AA914" s="10" t="str">
        <f>IF(LEFT(Z914,2)="At",'Messages d''erreur'!B$6,"")</f>
        <v/>
      </c>
    </row>
    <row r="915" spans="1:27" ht="21" customHeight="1" x14ac:dyDescent="0.35">
      <c r="A915" s="138"/>
      <c r="B915" s="301" t="str">
        <f t="shared" si="16"/>
        <v/>
      </c>
      <c r="C915" s="25"/>
      <c r="D915" s="109" t="s">
        <v>5089</v>
      </c>
      <c r="G915" s="276"/>
      <c r="H915" s="34" t="str">
        <f>IF(IFERROR(SEARCH("-",A915,1),0) &gt; 0, IFERROR(VLOOKUP(F915,'Liste CG'!A:A,1,FALSE),"ATTENTION CG Inexistant"),"")</f>
        <v/>
      </c>
      <c r="U915" t="str">
        <f>IF(IFERROR(SEARCH("-",A915,1),0)&gt;0,IFERROR(VLOOKUP(B915,'CG-&gt; CE'!K:K,1,FALSE),"Attention voir onglet CG-&gt;CE"),"")</f>
        <v/>
      </c>
      <c r="V915" t="str">
        <f>IF(LEFT(U915,1)="A",'Messages d''erreur'!B$4,"")</f>
        <v/>
      </c>
      <c r="W915" t="str">
        <f>IF(IFERROR(VALUE(F915),0)&gt;0,IF(IFERROR(SEARCH("-",A915,1),0)&gt;0,IFERROR(VLOOKUP(F915,'Liste CG'!A:A,1,FALSE),"Attention erreur pas de CG")),"")</f>
        <v/>
      </c>
      <c r="X915" t="str">
        <f>IF(LEFT(W915,1)="A",'Messages d''erreur'!B$5,"")</f>
        <v/>
      </c>
      <c r="Y915" t="e">
        <f>VLOOKUP(A915,'CEcpas-&gt;NvCode'!A:C,3,FALSE)</f>
        <v>#N/A</v>
      </c>
      <c r="Z915" t="str">
        <f>IF(IFERROR(SEARCH("-",A915,1),0) &gt; 0, IFERROR(VLOOKUP(A915,'mapping Commune'!A:I,9,FALSE),"ATTENTION mapping Inexistant"),"")</f>
        <v/>
      </c>
      <c r="AA915" s="10" t="str">
        <f>IF(LEFT(Z915,2)="At",'Messages d''erreur'!B$6,"")</f>
        <v/>
      </c>
    </row>
    <row r="916" spans="1:27" ht="21" customHeight="1" x14ac:dyDescent="0.35">
      <c r="A916" s="31" t="s">
        <v>52</v>
      </c>
      <c r="B916" s="301" t="str">
        <f t="shared" si="16"/>
        <v>Codode</v>
      </c>
      <c r="C916" s="27" t="s">
        <v>53</v>
      </c>
      <c r="D916" s="32" t="s">
        <v>54</v>
      </c>
      <c r="E916" s="32" t="s">
        <v>55</v>
      </c>
      <c r="F916" s="280" t="s">
        <v>56</v>
      </c>
      <c r="G916" s="278" t="s">
        <v>57</v>
      </c>
      <c r="H916" s="34" t="str">
        <f>IF(IFERROR(SEARCH("-",A916,1),0) &gt; 0, IFERROR(VLOOKUP(F916,'Liste CG'!A:A,1,FALSE),"ATTENTION CG Inexistant"),"")</f>
        <v/>
      </c>
      <c r="U916" t="str">
        <f>IF(IFERROR(SEARCH("-",A916,1),0)&gt;0,IFERROR(VLOOKUP(B916,'CG-&gt; CE'!K:K,1,FALSE),"Attention voir onglet CG-&gt;CE"),"")</f>
        <v/>
      </c>
      <c r="V916" t="str">
        <f>IF(LEFT(U916,1)="A",'Messages d''erreur'!B$4,"")</f>
        <v/>
      </c>
      <c r="W916" t="str">
        <f>IF(IFERROR(VALUE(F916),0)&gt;0,IF(IFERROR(SEARCH("-",A916,1),0)&gt;0,IFERROR(VLOOKUP(F916,'Liste CG'!A:A,1,FALSE),"Attention erreur pas de CG")),"")</f>
        <v/>
      </c>
      <c r="X916" t="str">
        <f>IF(LEFT(W916,1)="A",'Messages d''erreur'!B$5,"")</f>
        <v/>
      </c>
      <c r="Y916" t="e">
        <f>VLOOKUP(A916,'CEcpas-&gt;NvCode'!A:C,3,FALSE)</f>
        <v>#N/A</v>
      </c>
      <c r="Z916" t="str">
        <f>IF(IFERROR(SEARCH("-",A916,1),0) &gt; 0, IFERROR(VLOOKUP(A916,'mapping Commune'!A:I,9,FALSE),"ATTENTION mapping Inexistant"),"")</f>
        <v/>
      </c>
      <c r="AA916" s="10" t="str">
        <f>IF(LEFT(Z916,2)="At",'Messages d''erreur'!B$6,"")</f>
        <v/>
      </c>
    </row>
    <row r="917" spans="1:27" ht="21" customHeight="1" x14ac:dyDescent="0.35">
      <c r="A917" s="33" t="s">
        <v>912</v>
      </c>
      <c r="B917" s="301" t="str">
        <f t="shared" si="16"/>
        <v>774-51</v>
      </c>
      <c r="C917" s="23" t="s">
        <v>913</v>
      </c>
      <c r="D917" s="34" t="s">
        <v>59</v>
      </c>
      <c r="E917" s="34" t="s">
        <v>62</v>
      </c>
      <c r="F917" s="273">
        <v>23301</v>
      </c>
      <c r="G917" s="276">
        <v>81</v>
      </c>
      <c r="H917" s="34">
        <f>IF(IFERROR(SEARCH("-",A917,1),0) &gt; 0, IFERROR(VLOOKUP(F917,'Liste CG'!A:A,1,FALSE),"ATTENTION CG Inexistant"),"")</f>
        <v>23301</v>
      </c>
      <c r="U917" t="str">
        <f>IF(IFERROR(SEARCH("-",A917,1),0)&gt;0,IFERROR(VLOOKUP(B917,'CG-&gt; CE'!K:K,1,FALSE),"Attention voir onglet CG-&gt;CE"),"")</f>
        <v>774-51</v>
      </c>
      <c r="V917" t="str">
        <f>IF(LEFT(U917,1)="A",'Messages d''erreur'!B$4,"")</f>
        <v/>
      </c>
      <c r="W917">
        <f>IF(IFERROR(VALUE(F917),0)&gt;0,IF(IFERROR(SEARCH("-",A917,1),0)&gt;0,IFERROR(VLOOKUP(F917,'Liste CG'!A:A,1,FALSE),"Attention erreur pas de CG")),"")</f>
        <v>23301</v>
      </c>
      <c r="X917" t="str">
        <f>IF(LEFT(W917,1)="A",'Messages d''erreur'!B$5,"")</f>
        <v/>
      </c>
      <c r="Y917" t="str">
        <f>VLOOKUP(A917,'CEcpas-&gt;NvCode'!A:C,3,FALSE)</f>
        <v>77200/52</v>
      </c>
      <c r="Z917" t="str">
        <f>IF(IFERROR(SEARCH("-",A917,1),0) &gt; 0, IFERROR(VLOOKUP(A917,'mapping Commune'!A:I,9,FALSE),"ATTENTION mapping Inexistant"),"")</f>
        <v>ATTENTION mapping Inexistant</v>
      </c>
      <c r="AA917" s="10" t="str">
        <f>IF(LEFT(Z917,2)="At",'Messages d''erreur'!B$6,"")</f>
        <v xml:space="preserve">Attention CE pas dans Mapping </v>
      </c>
    </row>
    <row r="918" spans="1:27" ht="21" customHeight="1" x14ac:dyDescent="0.35">
      <c r="A918" s="136" t="s">
        <v>914</v>
      </c>
      <c r="B918" s="301" t="str">
        <f t="shared" si="16"/>
        <v>774-52</v>
      </c>
      <c r="C918" s="24" t="s">
        <v>915</v>
      </c>
      <c r="D918" s="110" t="s">
        <v>59</v>
      </c>
      <c r="E918" s="110" t="s">
        <v>62</v>
      </c>
      <c r="F918" s="309">
        <v>23391</v>
      </c>
      <c r="G918" s="279">
        <v>81</v>
      </c>
      <c r="H918" s="34">
        <f>IF(IFERROR(SEARCH("-",A918,1),0) &gt; 0, IFERROR(VLOOKUP(F918,'Liste CG'!A:A,1,FALSE),"ATTENTION CG Inexistant"),"")</f>
        <v>23391</v>
      </c>
      <c r="U918" t="str">
        <f>IF(IFERROR(SEARCH("-",A918,1),0)&gt;0,IFERROR(VLOOKUP(B918,'CG-&gt; CE'!K:K,1,FALSE),"Attention voir onglet CG-&gt;CE"),"")</f>
        <v>774-52</v>
      </c>
      <c r="V918" t="str">
        <f>IF(LEFT(U918,1)="A",'Messages d''erreur'!B$4,"")</f>
        <v/>
      </c>
      <c r="W918">
        <f>IF(IFERROR(VALUE(F918),0)&gt;0,IF(IFERROR(SEARCH("-",A918,1),0)&gt;0,IFERROR(VLOOKUP(F918,'Liste CG'!A:A,1,FALSE),"Attention erreur pas de CG")),"")</f>
        <v>23391</v>
      </c>
      <c r="X918" t="str">
        <f>IF(LEFT(W918,1)="A",'Messages d''erreur'!B$5,"")</f>
        <v/>
      </c>
      <c r="Y918" t="str">
        <f>VLOOKUP(A918,'CEcpas-&gt;NvCode'!A:C,3,FALSE)</f>
        <v>77200/53</v>
      </c>
      <c r="Z918" t="str">
        <f>IF(IFERROR(SEARCH("-",A918,1),0) &gt; 0, IFERROR(VLOOKUP(A918,'mapping Commune'!A:I,9,FALSE),"ATTENTION mapping Inexistant"),"")</f>
        <v>ATTENTION mapping Inexistant</v>
      </c>
      <c r="AA918" s="10" t="str">
        <f>IF(LEFT(Z918,2)="At",'Messages d''erreur'!B$6,"")</f>
        <v xml:space="preserve">Attention CE pas dans Mapping </v>
      </c>
    </row>
    <row r="919" spans="1:27" ht="21" customHeight="1" x14ac:dyDescent="0.35">
      <c r="A919" s="138"/>
      <c r="B919" s="301" t="str">
        <f t="shared" si="16"/>
        <v/>
      </c>
      <c r="C919" s="25"/>
      <c r="D919" s="109" t="s">
        <v>5089</v>
      </c>
      <c r="G919" s="276"/>
      <c r="H919" s="34" t="str">
        <f>IF(IFERROR(SEARCH("-",A919,1),0) &gt; 0, IFERROR(VLOOKUP(F919,'Liste CG'!A:A,1,FALSE),"ATTENTION CG Inexistant"),"")</f>
        <v/>
      </c>
      <c r="U919" t="str">
        <f>IF(IFERROR(SEARCH("-",A919,1),0)&gt;0,IFERROR(VLOOKUP(B919,'CG-&gt; CE'!K:K,1,FALSE),"Attention voir onglet CG-&gt;CE"),"")</f>
        <v/>
      </c>
      <c r="V919" t="str">
        <f>IF(LEFT(U919,1)="A",'Messages d''erreur'!B$4,"")</f>
        <v/>
      </c>
      <c r="W919" t="str">
        <f>IF(IFERROR(VALUE(F919),0)&gt;0,IF(IFERROR(SEARCH("-",A919,1),0)&gt;0,IFERROR(VLOOKUP(F919,'Liste CG'!A:A,1,FALSE),"Attention erreur pas de CG")),"")</f>
        <v/>
      </c>
      <c r="X919" t="str">
        <f>IF(LEFT(W919,1)="A",'Messages d''erreur'!B$5,"")</f>
        <v/>
      </c>
      <c r="Y919" t="e">
        <f>VLOOKUP(A919,'CEcpas-&gt;NvCode'!A:C,3,FALSE)</f>
        <v>#N/A</v>
      </c>
      <c r="Z919" t="str">
        <f>IF(IFERROR(SEARCH("-",A919,1),0) &gt; 0, IFERROR(VLOOKUP(A919,'mapping Commune'!A:I,9,FALSE),"ATTENTION mapping Inexistant"),"")</f>
        <v/>
      </c>
      <c r="AA919" s="10" t="str">
        <f>IF(LEFT(Z919,2)="At",'Messages d''erreur'!B$6,"")</f>
        <v/>
      </c>
    </row>
    <row r="920" spans="1:27" ht="21" customHeight="1" x14ac:dyDescent="0.35">
      <c r="A920" s="139">
        <v>776</v>
      </c>
      <c r="B920" s="301" t="str">
        <f t="shared" si="16"/>
        <v>776776</v>
      </c>
      <c r="C920" s="26" t="s">
        <v>916</v>
      </c>
      <c r="D920" s="109" t="s">
        <v>5089</v>
      </c>
      <c r="G920" s="276"/>
      <c r="H920" s="34" t="str">
        <f>IF(IFERROR(SEARCH("-",A920,1),0) &gt; 0, IFERROR(VLOOKUP(F920,'Liste CG'!A:A,1,FALSE),"ATTENTION CG Inexistant"),"")</f>
        <v/>
      </c>
      <c r="U920" t="str">
        <f>IF(IFERROR(SEARCH("-",A920,1),0)&gt;0,IFERROR(VLOOKUP(B920,'CG-&gt; CE'!K:K,1,FALSE),"Attention voir onglet CG-&gt;CE"),"")</f>
        <v/>
      </c>
      <c r="V920" t="str">
        <f>IF(LEFT(U920,1)="A",'Messages d''erreur'!B$4,"")</f>
        <v/>
      </c>
      <c r="W920" t="str">
        <f>IF(IFERROR(VALUE(F920),0)&gt;0,IF(IFERROR(SEARCH("-",A920,1),0)&gt;0,IFERROR(VLOOKUP(F920,'Liste CG'!A:A,1,FALSE),"Attention erreur pas de CG")),"")</f>
        <v/>
      </c>
      <c r="X920" t="str">
        <f>IF(LEFT(W920,1)="A",'Messages d''erreur'!B$5,"")</f>
        <v/>
      </c>
      <c r="Y920" t="e">
        <f>VLOOKUP(A920,'CEcpas-&gt;NvCode'!A:C,3,FALSE)</f>
        <v>#N/A</v>
      </c>
      <c r="Z920" t="str">
        <f>IF(IFERROR(SEARCH("-",A920,1),0) &gt; 0, IFERROR(VLOOKUP(A920,'mapping Commune'!A:I,9,FALSE),"ATTENTION mapping Inexistant"),"")</f>
        <v/>
      </c>
      <c r="AA920" s="10" t="str">
        <f>IF(LEFT(Z920,2)="At",'Messages d''erreur'!B$6,"")</f>
        <v/>
      </c>
    </row>
    <row r="921" spans="1:27" ht="21" customHeight="1" x14ac:dyDescent="0.35">
      <c r="A921" s="138"/>
      <c r="B921" s="301" t="str">
        <f t="shared" si="16"/>
        <v/>
      </c>
      <c r="C921" s="25"/>
      <c r="D921" s="109" t="s">
        <v>5089</v>
      </c>
      <c r="G921" s="276"/>
      <c r="H921" s="34" t="str">
        <f>IF(IFERROR(SEARCH("-",A921,1),0) &gt; 0, IFERROR(VLOOKUP(F921,'Liste CG'!A:A,1,FALSE),"ATTENTION CG Inexistant"),"")</f>
        <v/>
      </c>
      <c r="U921" t="str">
        <f>IF(IFERROR(SEARCH("-",A921,1),0)&gt;0,IFERROR(VLOOKUP(B921,'CG-&gt; CE'!K:K,1,FALSE),"Attention voir onglet CG-&gt;CE"),"")</f>
        <v/>
      </c>
      <c r="V921" t="str">
        <f>IF(LEFT(U921,1)="A",'Messages d''erreur'!B$4,"")</f>
        <v/>
      </c>
      <c r="W921" t="str">
        <f>IF(IFERROR(VALUE(F921),0)&gt;0,IF(IFERROR(SEARCH("-",A921,1),0)&gt;0,IFERROR(VLOOKUP(F921,'Liste CG'!A:A,1,FALSE),"Attention erreur pas de CG")),"")</f>
        <v/>
      </c>
      <c r="X921" t="str">
        <f>IF(LEFT(W921,1)="A",'Messages d''erreur'!B$5,"")</f>
        <v/>
      </c>
      <c r="Y921" t="e">
        <f>VLOOKUP(A921,'CEcpas-&gt;NvCode'!A:C,3,FALSE)</f>
        <v>#N/A</v>
      </c>
      <c r="Z921" t="str">
        <f>IF(IFERROR(SEARCH("-",A921,1),0) &gt; 0, IFERROR(VLOOKUP(A921,'mapping Commune'!A:I,9,FALSE),"ATTENTION mapping Inexistant"),"")</f>
        <v/>
      </c>
      <c r="AA921" s="10" t="str">
        <f>IF(LEFT(Z921,2)="At",'Messages d''erreur'!B$6,"")</f>
        <v/>
      </c>
    </row>
    <row r="922" spans="1:27" ht="21" customHeight="1" x14ac:dyDescent="0.35">
      <c r="A922" s="31" t="s">
        <v>52</v>
      </c>
      <c r="B922" s="301" t="str">
        <f t="shared" si="16"/>
        <v>Codode</v>
      </c>
      <c r="C922" s="27" t="s">
        <v>53</v>
      </c>
      <c r="D922" s="32" t="s">
        <v>54</v>
      </c>
      <c r="E922" s="32" t="s">
        <v>55</v>
      </c>
      <c r="F922" s="280" t="s">
        <v>56</v>
      </c>
      <c r="G922" s="278" t="s">
        <v>57</v>
      </c>
      <c r="H922" s="34" t="str">
        <f>IF(IFERROR(SEARCH("-",A922,1),0) &gt; 0, IFERROR(VLOOKUP(F922,'Liste CG'!A:A,1,FALSE),"ATTENTION CG Inexistant"),"")</f>
        <v/>
      </c>
      <c r="U922" t="str">
        <f>IF(IFERROR(SEARCH("-",A922,1),0)&gt;0,IFERROR(VLOOKUP(B922,'CG-&gt; CE'!K:K,1,FALSE),"Attention voir onglet CG-&gt;CE"),"")</f>
        <v/>
      </c>
      <c r="V922" t="str">
        <f>IF(LEFT(U922,1)="A",'Messages d''erreur'!B$4,"")</f>
        <v/>
      </c>
      <c r="W922" t="str">
        <f>IF(IFERROR(VALUE(F922),0)&gt;0,IF(IFERROR(SEARCH("-",A922,1),0)&gt;0,IFERROR(VLOOKUP(F922,'Liste CG'!A:A,1,FALSE),"Attention erreur pas de CG")),"")</f>
        <v/>
      </c>
      <c r="X922" t="str">
        <f>IF(LEFT(W922,1)="A",'Messages d''erreur'!B$5,"")</f>
        <v/>
      </c>
      <c r="Y922" t="e">
        <f>VLOOKUP(A922,'CEcpas-&gt;NvCode'!A:C,3,FALSE)</f>
        <v>#N/A</v>
      </c>
      <c r="Z922" t="str">
        <f>IF(IFERROR(SEARCH("-",A922,1),0) &gt; 0, IFERROR(VLOOKUP(A922,'mapping Commune'!A:I,9,FALSE),"ATTENTION mapping Inexistant"),"")</f>
        <v/>
      </c>
      <c r="AA922" s="10" t="str">
        <f>IF(LEFT(Z922,2)="At",'Messages d''erreur'!B$6,"")</f>
        <v/>
      </c>
    </row>
    <row r="923" spans="1:27" ht="21" customHeight="1" x14ac:dyDescent="0.35">
      <c r="A923" s="136" t="s">
        <v>917</v>
      </c>
      <c r="B923" s="301" t="str">
        <f t="shared" si="16"/>
        <v>776-51</v>
      </c>
      <c r="C923" s="24" t="s">
        <v>918</v>
      </c>
      <c r="D923" s="110" t="s">
        <v>59</v>
      </c>
      <c r="E923" s="110" t="s">
        <v>62</v>
      </c>
      <c r="F923" s="309">
        <v>23411</v>
      </c>
      <c r="G923" s="279">
        <v>81</v>
      </c>
      <c r="H923" s="34">
        <f>IF(IFERROR(SEARCH("-",A923,1),0) &gt; 0, IFERROR(VLOOKUP(F923,'Liste CG'!A:A,1,FALSE),"ATTENTION CG Inexistant"),"")</f>
        <v>23411</v>
      </c>
      <c r="U923" t="str">
        <f>IF(IFERROR(SEARCH("-",A923,1),0)&gt;0,IFERROR(VLOOKUP(B923,'CG-&gt; CE'!K:K,1,FALSE),"Attention voir onglet CG-&gt;CE"),"")</f>
        <v>776-51</v>
      </c>
      <c r="V923" t="str">
        <f>IF(LEFT(U923,1)="A",'Messages d''erreur'!B$4,"")</f>
        <v/>
      </c>
      <c r="W923">
        <f>IF(IFERROR(VALUE(F923),0)&gt;0,IF(IFERROR(SEARCH("-",A923,1),0)&gt;0,IFERROR(VLOOKUP(F923,'Liste CG'!A:A,1,FALSE),"Attention erreur pas de CG")),"")</f>
        <v>23411</v>
      </c>
      <c r="X923" t="str">
        <f>IF(LEFT(W923,1)="A",'Messages d''erreur'!B$5,"")</f>
        <v/>
      </c>
      <c r="Y923">
        <f>VLOOKUP(A923,'CEcpas-&gt;NvCode'!A:C,3,FALSE)</f>
        <v>0</v>
      </c>
      <c r="Z923" t="str">
        <f>IF(IFERROR(SEARCH("-",A923,1),0) &gt; 0, IFERROR(VLOOKUP(A923,'mapping Commune'!A:I,9,FALSE),"ATTENTION mapping Inexistant"),"")</f>
        <v>ATTENTION mapping Inexistant</v>
      </c>
      <c r="AA923" s="10" t="str">
        <f>IF(LEFT(Z923,2)="At",'Messages d''erreur'!B$6,"")</f>
        <v xml:space="preserve">Attention CE pas dans Mapping </v>
      </c>
    </row>
    <row r="924" spans="1:27" ht="21" customHeight="1" x14ac:dyDescent="0.35">
      <c r="A924" s="138"/>
      <c r="B924" s="301" t="str">
        <f t="shared" si="16"/>
        <v/>
      </c>
      <c r="C924" s="25"/>
      <c r="D924" s="109" t="s">
        <v>5089</v>
      </c>
      <c r="G924" s="276"/>
      <c r="H924" s="34" t="str">
        <f>IF(IFERROR(SEARCH("-",A924,1),0) &gt; 0, IFERROR(VLOOKUP(F924,'Liste CG'!A:A,1,FALSE),"ATTENTION CG Inexistant"),"")</f>
        <v/>
      </c>
      <c r="U924" t="str">
        <f>IF(IFERROR(SEARCH("-",A924,1),0)&gt;0,IFERROR(VLOOKUP(B924,'CG-&gt; CE'!K:K,1,FALSE),"Attention voir onglet CG-&gt;CE"),"")</f>
        <v/>
      </c>
      <c r="V924" t="str">
        <f>IF(LEFT(U924,1)="A",'Messages d''erreur'!B$4,"")</f>
        <v/>
      </c>
      <c r="W924" t="str">
        <f>IF(IFERROR(VALUE(F924),0)&gt;0,IF(IFERROR(SEARCH("-",A924,1),0)&gt;0,IFERROR(VLOOKUP(F924,'Liste CG'!A:A,1,FALSE),"Attention erreur pas de CG")),"")</f>
        <v/>
      </c>
      <c r="X924" t="str">
        <f>IF(LEFT(W924,1)="A",'Messages d''erreur'!B$5,"")</f>
        <v/>
      </c>
      <c r="Y924" t="e">
        <f>VLOOKUP(A924,'CEcpas-&gt;NvCode'!A:C,3,FALSE)</f>
        <v>#N/A</v>
      </c>
      <c r="Z924" t="str">
        <f>IF(IFERROR(SEARCH("-",A924,1),0) &gt; 0, IFERROR(VLOOKUP(A924,'mapping Commune'!A:I,9,FALSE),"ATTENTION mapping Inexistant"),"")</f>
        <v/>
      </c>
      <c r="AA924" s="10" t="str">
        <f>IF(LEFT(Z924,2)="At",'Messages d''erreur'!B$6,"")</f>
        <v/>
      </c>
    </row>
    <row r="925" spans="1:27" ht="21" customHeight="1" x14ac:dyDescent="0.35">
      <c r="A925" s="139">
        <v>779</v>
      </c>
      <c r="B925" s="301" t="str">
        <f t="shared" si="16"/>
        <v>779779</v>
      </c>
      <c r="C925" s="26" t="s">
        <v>919</v>
      </c>
      <c r="D925" s="109" t="s">
        <v>5089</v>
      </c>
      <c r="G925" s="276"/>
      <c r="H925" s="34" t="str">
        <f>IF(IFERROR(SEARCH("-",A925,1),0) &gt; 0, IFERROR(VLOOKUP(F925,'Liste CG'!A:A,1,FALSE),"ATTENTION CG Inexistant"),"")</f>
        <v/>
      </c>
      <c r="U925" t="str">
        <f>IF(IFERROR(SEARCH("-",A925,1),0)&gt;0,IFERROR(VLOOKUP(B925,'CG-&gt; CE'!K:K,1,FALSE),"Attention voir onglet CG-&gt;CE"),"")</f>
        <v/>
      </c>
      <c r="V925" t="str">
        <f>IF(LEFT(U925,1)="A",'Messages d''erreur'!B$4,"")</f>
        <v/>
      </c>
      <c r="W925" t="str">
        <f>IF(IFERROR(VALUE(F925),0)&gt;0,IF(IFERROR(SEARCH("-",A925,1),0)&gt;0,IFERROR(VLOOKUP(F925,'Liste CG'!A:A,1,FALSE),"Attention erreur pas de CG")),"")</f>
        <v/>
      </c>
      <c r="X925" t="str">
        <f>IF(LEFT(W925,1)="A",'Messages d''erreur'!B$5,"")</f>
        <v/>
      </c>
      <c r="Y925" t="e">
        <f>VLOOKUP(A925,'CEcpas-&gt;NvCode'!A:C,3,FALSE)</f>
        <v>#N/A</v>
      </c>
      <c r="Z925" t="str">
        <f>IF(IFERROR(SEARCH("-",A925,1),0) &gt; 0, IFERROR(VLOOKUP(A925,'mapping Commune'!A:I,9,FALSE),"ATTENTION mapping Inexistant"),"")</f>
        <v/>
      </c>
      <c r="AA925" s="10" t="str">
        <f>IF(LEFT(Z925,2)="At",'Messages d''erreur'!B$6,"")</f>
        <v/>
      </c>
    </row>
    <row r="926" spans="1:27" ht="21" customHeight="1" x14ac:dyDescent="0.35">
      <c r="A926" s="138"/>
      <c r="B926" s="301" t="str">
        <f t="shared" si="16"/>
        <v/>
      </c>
      <c r="C926" s="25"/>
      <c r="D926" s="109" t="s">
        <v>5089</v>
      </c>
      <c r="G926" s="276"/>
      <c r="H926" s="34" t="str">
        <f>IF(IFERROR(SEARCH("-",A926,1),0) &gt; 0, IFERROR(VLOOKUP(F926,'Liste CG'!A:A,1,FALSE),"ATTENTION CG Inexistant"),"")</f>
        <v/>
      </c>
      <c r="U926" t="str">
        <f>IF(IFERROR(SEARCH("-",A926,1),0)&gt;0,IFERROR(VLOOKUP(B926,'CG-&gt; CE'!K:K,1,FALSE),"Attention voir onglet CG-&gt;CE"),"")</f>
        <v/>
      </c>
      <c r="V926" t="str">
        <f>IF(LEFT(U926,1)="A",'Messages d''erreur'!B$4,"")</f>
        <v/>
      </c>
      <c r="W926" t="str">
        <f>IF(IFERROR(VALUE(F926),0)&gt;0,IF(IFERROR(SEARCH("-",A926,1),0)&gt;0,IFERROR(VLOOKUP(F926,'Liste CG'!A:A,1,FALSE),"Attention erreur pas de CG")),"")</f>
        <v/>
      </c>
      <c r="X926" t="str">
        <f>IF(LEFT(W926,1)="A",'Messages d''erreur'!B$5,"")</f>
        <v/>
      </c>
      <c r="Y926" t="e">
        <f>VLOOKUP(A926,'CEcpas-&gt;NvCode'!A:C,3,FALSE)</f>
        <v>#N/A</v>
      </c>
      <c r="Z926" t="str">
        <f>IF(IFERROR(SEARCH("-",A926,1),0) &gt; 0, IFERROR(VLOOKUP(A926,'mapping Commune'!A:I,9,FALSE),"ATTENTION mapping Inexistant"),"")</f>
        <v/>
      </c>
      <c r="AA926" s="10" t="str">
        <f>IF(LEFT(Z926,2)="At",'Messages d''erreur'!B$6,"")</f>
        <v/>
      </c>
    </row>
    <row r="927" spans="1:27" ht="21" customHeight="1" x14ac:dyDescent="0.35">
      <c r="A927" s="31" t="s">
        <v>52</v>
      </c>
      <c r="B927" s="301" t="str">
        <f t="shared" si="16"/>
        <v>Codode</v>
      </c>
      <c r="C927" s="27" t="s">
        <v>53</v>
      </c>
      <c r="D927" s="32" t="s">
        <v>54</v>
      </c>
      <c r="E927" s="32" t="s">
        <v>55</v>
      </c>
      <c r="F927" s="280" t="s">
        <v>56</v>
      </c>
      <c r="G927" s="278" t="s">
        <v>57</v>
      </c>
      <c r="H927" s="34" t="str">
        <f>IF(IFERROR(SEARCH("-",A927,1),0) &gt; 0, IFERROR(VLOOKUP(F927,'Liste CG'!A:A,1,FALSE),"ATTENTION CG Inexistant"),"")</f>
        <v/>
      </c>
      <c r="U927" t="str">
        <f>IF(IFERROR(SEARCH("-",A927,1),0)&gt;0,IFERROR(VLOOKUP(B927,'CG-&gt; CE'!K:K,1,FALSE),"Attention voir onglet CG-&gt;CE"),"")</f>
        <v/>
      </c>
      <c r="V927" t="str">
        <f>IF(LEFT(U927,1)="A",'Messages d''erreur'!B$4,"")</f>
        <v/>
      </c>
      <c r="W927" t="str">
        <f>IF(IFERROR(VALUE(F927),0)&gt;0,IF(IFERROR(SEARCH("-",A927,1),0)&gt;0,IFERROR(VLOOKUP(F927,'Liste CG'!A:A,1,FALSE),"Attention erreur pas de CG")),"")</f>
        <v/>
      </c>
      <c r="X927" t="str">
        <f>IF(LEFT(W927,1)="A",'Messages d''erreur'!B$5,"")</f>
        <v/>
      </c>
      <c r="Y927" t="e">
        <f>VLOOKUP(A927,'CEcpas-&gt;NvCode'!A:C,3,FALSE)</f>
        <v>#N/A</v>
      </c>
      <c r="Z927" t="str">
        <f>IF(IFERROR(SEARCH("-",A927,1),0) &gt; 0, IFERROR(VLOOKUP(A927,'mapping Commune'!A:I,9,FALSE),"ATTENTION mapping Inexistant"),"")</f>
        <v/>
      </c>
      <c r="AA927" s="10" t="str">
        <f>IF(LEFT(Z927,2)="At",'Messages d''erreur'!B$6,"")</f>
        <v/>
      </c>
    </row>
    <row r="928" spans="1:27" ht="21" customHeight="1" x14ac:dyDescent="0.35">
      <c r="A928" s="33" t="s">
        <v>920</v>
      </c>
      <c r="B928" s="301" t="str">
        <f t="shared" si="16"/>
        <v>779-51</v>
      </c>
      <c r="C928" s="23" t="s">
        <v>921</v>
      </c>
      <c r="D928" s="34" t="s">
        <v>59</v>
      </c>
      <c r="E928" s="34" t="s">
        <v>62</v>
      </c>
      <c r="F928" s="273">
        <v>23401</v>
      </c>
      <c r="G928" s="276">
        <v>81</v>
      </c>
      <c r="H928" s="34">
        <f>IF(IFERROR(SEARCH("-",A928,1),0) &gt; 0, IFERROR(VLOOKUP(F928,'Liste CG'!A:A,1,FALSE),"ATTENTION CG Inexistant"),"")</f>
        <v>23401</v>
      </c>
      <c r="U928" t="str">
        <f>IF(IFERROR(SEARCH("-",A928,1),0)&gt;0,IFERROR(VLOOKUP(B928,'CG-&gt; CE'!K:K,1,FALSE),"Attention voir onglet CG-&gt;CE"),"")</f>
        <v>779-51</v>
      </c>
      <c r="V928" t="str">
        <f>IF(LEFT(U928,1)="A",'Messages d''erreur'!B$4,"")</f>
        <v/>
      </c>
      <c r="W928">
        <f>IF(IFERROR(VALUE(F928),0)&gt;0,IF(IFERROR(SEARCH("-",A928,1),0)&gt;0,IFERROR(VLOOKUP(F928,'Liste CG'!A:A,1,FALSE),"Attention erreur pas de CG")),"")</f>
        <v>23401</v>
      </c>
      <c r="X928" t="str">
        <f>IF(LEFT(W928,1)="A",'Messages d''erreur'!B$5,"")</f>
        <v/>
      </c>
      <c r="Y928">
        <f>VLOOKUP(A928,'CEcpas-&gt;NvCode'!A:C,3,FALSE)</f>
        <v>0</v>
      </c>
      <c r="Z928" t="str">
        <f>IF(IFERROR(SEARCH("-",A928,1),0) &gt; 0, IFERROR(VLOOKUP(A928,'mapping Commune'!A:I,9,FALSE),"ATTENTION mapping Inexistant"),"")</f>
        <v>ATTENTION mapping Inexistant</v>
      </c>
      <c r="AA928" s="10" t="str">
        <f>IF(LEFT(Z928,2)="At",'Messages d''erreur'!B$6,"")</f>
        <v xml:space="preserve">Attention CE pas dans Mapping </v>
      </c>
    </row>
    <row r="929" spans="1:27" ht="21" customHeight="1" x14ac:dyDescent="0.35">
      <c r="A929" s="136" t="s">
        <v>922</v>
      </c>
      <c r="B929" s="301" t="str">
        <f t="shared" si="16"/>
        <v>779-98</v>
      </c>
      <c r="C929" s="24" t="s">
        <v>923</v>
      </c>
      <c r="D929" s="110" t="s">
        <v>59</v>
      </c>
      <c r="E929" s="110" t="s">
        <v>62</v>
      </c>
      <c r="F929" s="309">
        <v>23491</v>
      </c>
      <c r="G929" s="279">
        <v>81</v>
      </c>
      <c r="H929" s="34">
        <f>IF(IFERROR(SEARCH("-",A929,1),0) &gt; 0, IFERROR(VLOOKUP(F929,'Liste CG'!A:A,1,FALSE),"ATTENTION CG Inexistant"),"")</f>
        <v>23491</v>
      </c>
      <c r="U929" t="str">
        <f>IF(IFERROR(SEARCH("-",A929,1),0)&gt;0,IFERROR(VLOOKUP(B929,'CG-&gt; CE'!K:K,1,FALSE),"Attention voir onglet CG-&gt;CE"),"")</f>
        <v>779-98</v>
      </c>
      <c r="V929" t="str">
        <f>IF(LEFT(U929,1)="A",'Messages d''erreur'!B$4,"")</f>
        <v/>
      </c>
      <c r="W929">
        <f>IF(IFERROR(VALUE(F929),0)&gt;0,IF(IFERROR(SEARCH("-",A929,1),0)&gt;0,IFERROR(VLOOKUP(F929,'Liste CG'!A:A,1,FALSE),"Attention erreur pas de CG")),"")</f>
        <v>23491</v>
      </c>
      <c r="X929" t="str">
        <f>IF(LEFT(W929,1)="A",'Messages d''erreur'!B$5,"")</f>
        <v/>
      </c>
      <c r="Y929">
        <f>VLOOKUP(A929,'CEcpas-&gt;NvCode'!A:C,3,FALSE)</f>
        <v>0</v>
      </c>
      <c r="Z929" t="str">
        <f>IF(IFERROR(SEARCH("-",A929,1),0) &gt; 0, IFERROR(VLOOKUP(A929,'mapping Commune'!A:I,9,FALSE),"ATTENTION mapping Inexistant"),"")</f>
        <v>ATTENTION mapping Inexistant</v>
      </c>
      <c r="AA929" s="10" t="str">
        <f>IF(LEFT(Z929,2)="At",'Messages d''erreur'!B$6,"")</f>
        <v xml:space="preserve">Attention CE pas dans Mapping </v>
      </c>
    </row>
    <row r="930" spans="1:27" ht="21" customHeight="1" x14ac:dyDescent="0.35">
      <c r="A930" s="133"/>
      <c r="B930" s="301" t="str">
        <f t="shared" si="16"/>
        <v/>
      </c>
      <c r="D930" s="109" t="s">
        <v>5089</v>
      </c>
      <c r="G930" s="276"/>
      <c r="H930" s="34" t="str">
        <f>IF(IFERROR(SEARCH("-",A930,1),0) &gt; 0, IFERROR(VLOOKUP(F930,'Liste CG'!A:A,1,FALSE),"ATTENTION CG Inexistant"),"")</f>
        <v/>
      </c>
      <c r="U930" t="str">
        <f>IF(IFERROR(SEARCH("-",A930,1),0)&gt;0,IFERROR(VLOOKUP(B930,'CG-&gt; CE'!K:K,1,FALSE),"Attention voir onglet CG-&gt;CE"),"")</f>
        <v/>
      </c>
      <c r="V930" t="str">
        <f>IF(LEFT(U930,1)="A",'Messages d''erreur'!B$4,"")</f>
        <v/>
      </c>
      <c r="W930" t="str">
        <f>IF(IFERROR(VALUE(F930),0)&gt;0,IF(IFERROR(SEARCH("-",A930,1),0)&gt;0,IFERROR(VLOOKUP(F930,'Liste CG'!A:A,1,FALSE),"Attention erreur pas de CG")),"")</f>
        <v/>
      </c>
      <c r="X930" t="str">
        <f>IF(LEFT(W930,1)="A",'Messages d''erreur'!B$5,"")</f>
        <v/>
      </c>
      <c r="Y930" t="e">
        <f>VLOOKUP(A930,'CEcpas-&gt;NvCode'!A:C,3,FALSE)</f>
        <v>#N/A</v>
      </c>
      <c r="Z930" t="str">
        <f>IF(IFERROR(SEARCH("-",A930,1),0) &gt; 0, IFERROR(VLOOKUP(A930,'mapping Commune'!A:I,9,FALSE),"ATTENTION mapping Inexistant"),"")</f>
        <v/>
      </c>
      <c r="AA930" s="10" t="str">
        <f>IF(LEFT(Z930,2)="At",'Messages d''erreur'!B$6,"")</f>
        <v/>
      </c>
    </row>
    <row r="931" spans="1:27" ht="21" customHeight="1" x14ac:dyDescent="0.35">
      <c r="A931" s="134">
        <v>8</v>
      </c>
      <c r="B931" s="301" t="str">
        <f t="shared" si="16"/>
        <v>88</v>
      </c>
      <c r="C931" s="111" t="s">
        <v>924</v>
      </c>
      <c r="D931" s="109" t="s">
        <v>5089</v>
      </c>
      <c r="G931" s="276"/>
      <c r="H931" s="34" t="str">
        <f>IF(IFERROR(SEARCH("-",A931,1),0) &gt; 0, IFERROR(VLOOKUP(F931,'Liste CG'!A:A,1,FALSE),"ATTENTION CG Inexistant"),"")</f>
        <v/>
      </c>
      <c r="U931" t="str">
        <f>IF(IFERROR(SEARCH("-",A931,1),0)&gt;0,IFERROR(VLOOKUP(B931,'CG-&gt; CE'!K:K,1,FALSE),"Attention voir onglet CG-&gt;CE"),"")</f>
        <v/>
      </c>
      <c r="V931" t="str">
        <f>IF(LEFT(U931,1)="A",'Messages d''erreur'!B$4,"")</f>
        <v/>
      </c>
      <c r="W931" t="str">
        <f>IF(IFERROR(VALUE(F931),0)&gt;0,IF(IFERROR(SEARCH("-",A931,1),0)&gt;0,IFERROR(VLOOKUP(F931,'Liste CG'!A:A,1,FALSE),"Attention erreur pas de CG")),"")</f>
        <v/>
      </c>
      <c r="X931" t="str">
        <f>IF(LEFT(W931,1)="A",'Messages d''erreur'!B$5,"")</f>
        <v/>
      </c>
      <c r="Y931" t="e">
        <f>VLOOKUP(A931,'CEcpas-&gt;NvCode'!A:C,3,FALSE)</f>
        <v>#N/A</v>
      </c>
      <c r="Z931" t="str">
        <f>IF(IFERROR(SEARCH("-",A931,1),0) &gt; 0, IFERROR(VLOOKUP(A931,'mapping Commune'!A:I,9,FALSE),"ATTENTION mapping Inexistant"),"")</f>
        <v/>
      </c>
      <c r="AA931" s="10" t="str">
        <f>IF(LEFT(Z931,2)="At",'Messages d''erreur'!B$6,"")</f>
        <v/>
      </c>
    </row>
    <row r="932" spans="1:27" ht="21" customHeight="1" x14ac:dyDescent="0.35">
      <c r="A932" s="133"/>
      <c r="B932" s="301" t="str">
        <f t="shared" si="16"/>
        <v/>
      </c>
      <c r="D932" s="109" t="s">
        <v>5089</v>
      </c>
      <c r="G932" s="276"/>
      <c r="H932" s="34" t="str">
        <f>IF(IFERROR(SEARCH("-",A932,1),0) &gt; 0, IFERROR(VLOOKUP(F932,'Liste CG'!A:A,1,FALSE),"ATTENTION CG Inexistant"),"")</f>
        <v/>
      </c>
      <c r="U932" t="str">
        <f>IF(IFERROR(SEARCH("-",A932,1),0)&gt;0,IFERROR(VLOOKUP(B932,'CG-&gt; CE'!K:K,1,FALSE),"Attention voir onglet CG-&gt;CE"),"")</f>
        <v/>
      </c>
      <c r="V932" t="str">
        <f>IF(LEFT(U932,1)="A",'Messages d''erreur'!B$4,"")</f>
        <v/>
      </c>
      <c r="W932" t="str">
        <f>IF(IFERROR(VALUE(F932),0)&gt;0,IF(IFERROR(SEARCH("-",A932,1),0)&gt;0,IFERROR(VLOOKUP(F932,'Liste CG'!A:A,1,FALSE),"Attention erreur pas de CG")),"")</f>
        <v/>
      </c>
      <c r="X932" t="str">
        <f>IF(LEFT(W932,1)="A",'Messages d''erreur'!B$5,"")</f>
        <v/>
      </c>
      <c r="Y932" t="e">
        <f>VLOOKUP(A932,'CEcpas-&gt;NvCode'!A:C,3,FALSE)</f>
        <v>#N/A</v>
      </c>
      <c r="Z932" t="str">
        <f>IF(IFERROR(SEARCH("-",A932,1),0) &gt; 0, IFERROR(VLOOKUP(A932,'mapping Commune'!A:I,9,FALSE),"ATTENTION mapping Inexistant"),"")</f>
        <v/>
      </c>
      <c r="AA932" s="10" t="str">
        <f>IF(LEFT(Z932,2)="At",'Messages d''erreur'!B$6,"")</f>
        <v/>
      </c>
    </row>
    <row r="933" spans="1:27" ht="21" customHeight="1" x14ac:dyDescent="0.35">
      <c r="A933" s="137">
        <v>81</v>
      </c>
      <c r="B933" s="301" t="str">
        <f t="shared" si="16"/>
        <v>8181</v>
      </c>
      <c r="C933" s="25" t="s">
        <v>925</v>
      </c>
      <c r="D933" s="109" t="s">
        <v>5089</v>
      </c>
      <c r="G933" s="276"/>
      <c r="H933" s="34" t="str">
        <f>IF(IFERROR(SEARCH("-",A933,1),0) &gt; 0, IFERROR(VLOOKUP(F933,'Liste CG'!A:A,1,FALSE),"ATTENTION CG Inexistant"),"")</f>
        <v/>
      </c>
      <c r="U933" t="str">
        <f>IF(IFERROR(SEARCH("-",A933,1),0)&gt;0,IFERROR(VLOOKUP(B933,'CG-&gt; CE'!K:K,1,FALSE),"Attention voir onglet CG-&gt;CE"),"")</f>
        <v/>
      </c>
      <c r="V933" t="str">
        <f>IF(LEFT(U933,1)="A",'Messages d''erreur'!B$4,"")</f>
        <v/>
      </c>
      <c r="W933" t="str">
        <f>IF(IFERROR(VALUE(F933),0)&gt;0,IF(IFERROR(SEARCH("-",A933,1),0)&gt;0,IFERROR(VLOOKUP(F933,'Liste CG'!A:A,1,FALSE),"Attention erreur pas de CG")),"")</f>
        <v/>
      </c>
      <c r="X933" t="str">
        <f>IF(LEFT(W933,1)="A",'Messages d''erreur'!B$5,"")</f>
        <v/>
      </c>
      <c r="Y933" t="e">
        <f>VLOOKUP(A933,'CEcpas-&gt;NvCode'!A:C,3,FALSE)</f>
        <v>#N/A</v>
      </c>
      <c r="Z933" t="str">
        <f>IF(IFERROR(SEARCH("-",A933,1),0) &gt; 0, IFERROR(VLOOKUP(A933,'mapping Commune'!A:I,9,FALSE),"ATTENTION mapping Inexistant"),"")</f>
        <v/>
      </c>
      <c r="AA933" s="10" t="str">
        <f>IF(LEFT(Z933,2)="At",'Messages d''erreur'!B$6,"")</f>
        <v/>
      </c>
    </row>
    <row r="934" spans="1:27" ht="21" customHeight="1" x14ac:dyDescent="0.35">
      <c r="A934" s="138"/>
      <c r="B934" s="301" t="str">
        <f t="shared" si="16"/>
        <v/>
      </c>
      <c r="C934" s="25"/>
      <c r="D934" s="109" t="s">
        <v>5089</v>
      </c>
      <c r="G934" s="276"/>
      <c r="H934" s="34" t="str">
        <f>IF(IFERROR(SEARCH("-",A934,1),0) &gt; 0, IFERROR(VLOOKUP(F934,'Liste CG'!A:A,1,FALSE),"ATTENTION CG Inexistant"),"")</f>
        <v/>
      </c>
      <c r="U934" t="str">
        <f>IF(IFERROR(SEARCH("-",A934,1),0)&gt;0,IFERROR(VLOOKUP(B934,'CG-&gt; CE'!K:K,1,FALSE),"Attention voir onglet CG-&gt;CE"),"")</f>
        <v/>
      </c>
      <c r="V934" t="str">
        <f>IF(LEFT(U934,1)="A",'Messages d''erreur'!B$4,"")</f>
        <v/>
      </c>
      <c r="W934" t="str">
        <f>IF(IFERROR(VALUE(F934),0)&gt;0,IF(IFERROR(SEARCH("-",A934,1),0)&gt;0,IFERROR(VLOOKUP(F934,'Liste CG'!A:A,1,FALSE),"Attention erreur pas de CG")),"")</f>
        <v/>
      </c>
      <c r="X934" t="str">
        <f>IF(LEFT(W934,1)="A",'Messages d''erreur'!B$5,"")</f>
        <v/>
      </c>
      <c r="Y934" t="e">
        <f>VLOOKUP(A934,'CEcpas-&gt;NvCode'!A:C,3,FALSE)</f>
        <v>#N/A</v>
      </c>
      <c r="Z934" t="str">
        <f>IF(IFERROR(SEARCH("-",A934,1),0) &gt; 0, IFERROR(VLOOKUP(A934,'mapping Commune'!A:I,9,FALSE),"ATTENTION mapping Inexistant"),"")</f>
        <v/>
      </c>
      <c r="AA934" s="10" t="str">
        <f>IF(LEFT(Z934,2)="At",'Messages d''erreur'!B$6,"")</f>
        <v/>
      </c>
    </row>
    <row r="935" spans="1:27" ht="21" customHeight="1" x14ac:dyDescent="0.35">
      <c r="A935" s="139">
        <v>811</v>
      </c>
      <c r="B935" s="301" t="str">
        <f t="shared" si="16"/>
        <v>811811</v>
      </c>
      <c r="C935" s="26" t="s">
        <v>926</v>
      </c>
      <c r="D935" s="109" t="s">
        <v>5089</v>
      </c>
      <c r="G935" s="276"/>
      <c r="H935" s="34" t="str">
        <f>IF(IFERROR(SEARCH("-",A935,1),0) &gt; 0, IFERROR(VLOOKUP(F935,'Liste CG'!A:A,1,FALSE),"ATTENTION CG Inexistant"),"")</f>
        <v/>
      </c>
      <c r="U935" t="str">
        <f>IF(IFERROR(SEARCH("-",A935,1),0)&gt;0,IFERROR(VLOOKUP(B935,'CG-&gt; CE'!K:K,1,FALSE),"Attention voir onglet CG-&gt;CE"),"")</f>
        <v/>
      </c>
      <c r="V935" t="str">
        <f>IF(LEFT(U935,1)="A",'Messages d''erreur'!B$4,"")</f>
        <v/>
      </c>
      <c r="W935" t="str">
        <f>IF(IFERROR(VALUE(F935),0)&gt;0,IF(IFERROR(SEARCH("-",A935,1),0)&gt;0,IFERROR(VLOOKUP(F935,'Liste CG'!A:A,1,FALSE),"Attention erreur pas de CG")),"")</f>
        <v/>
      </c>
      <c r="X935" t="str">
        <f>IF(LEFT(W935,1)="A",'Messages d''erreur'!B$5,"")</f>
        <v/>
      </c>
      <c r="Y935" t="e">
        <f>VLOOKUP(A935,'CEcpas-&gt;NvCode'!A:C,3,FALSE)</f>
        <v>#N/A</v>
      </c>
      <c r="Z935" t="str">
        <f>IF(IFERROR(SEARCH("-",A935,1),0) &gt; 0, IFERROR(VLOOKUP(A935,'mapping Commune'!A:I,9,FALSE),"ATTENTION mapping Inexistant"),"")</f>
        <v/>
      </c>
      <c r="AA935" s="10" t="str">
        <f>IF(LEFT(Z935,2)="At",'Messages d''erreur'!B$6,"")</f>
        <v/>
      </c>
    </row>
    <row r="936" spans="1:27" ht="21" customHeight="1" x14ac:dyDescent="0.35">
      <c r="A936" s="138"/>
      <c r="B936" s="301" t="str">
        <f t="shared" si="16"/>
        <v/>
      </c>
      <c r="C936" s="25"/>
      <c r="D936" s="109" t="s">
        <v>5089</v>
      </c>
      <c r="G936" s="276"/>
      <c r="H936" s="34" t="str">
        <f>IF(IFERROR(SEARCH("-",A936,1),0) &gt; 0, IFERROR(VLOOKUP(F936,'Liste CG'!A:A,1,FALSE),"ATTENTION CG Inexistant"),"")</f>
        <v/>
      </c>
      <c r="U936" t="str">
        <f>IF(IFERROR(SEARCH("-",A936,1),0)&gt;0,IFERROR(VLOOKUP(B936,'CG-&gt; CE'!K:K,1,FALSE),"Attention voir onglet CG-&gt;CE"),"")</f>
        <v/>
      </c>
      <c r="V936" t="str">
        <f>IF(LEFT(U936,1)="A",'Messages d''erreur'!B$4,"")</f>
        <v/>
      </c>
      <c r="W936" t="str">
        <f>IF(IFERROR(VALUE(F936),0)&gt;0,IF(IFERROR(SEARCH("-",A936,1),0)&gt;0,IFERROR(VLOOKUP(F936,'Liste CG'!A:A,1,FALSE),"Attention erreur pas de CG")),"")</f>
        <v/>
      </c>
      <c r="X936" t="str">
        <f>IF(LEFT(W936,1)="A",'Messages d''erreur'!B$5,"")</f>
        <v/>
      </c>
      <c r="Y936" t="e">
        <f>VLOOKUP(A936,'CEcpas-&gt;NvCode'!A:C,3,FALSE)</f>
        <v>#N/A</v>
      </c>
      <c r="Z936" t="str">
        <f>IF(IFERROR(SEARCH("-",A936,1),0) &gt; 0, IFERROR(VLOOKUP(A936,'mapping Commune'!A:I,9,FALSE),"ATTENTION mapping Inexistant"),"")</f>
        <v/>
      </c>
      <c r="AA936" s="10" t="str">
        <f>IF(LEFT(Z936,2)="At",'Messages d''erreur'!B$6,"")</f>
        <v/>
      </c>
    </row>
    <row r="937" spans="1:27" ht="21" customHeight="1" x14ac:dyDescent="0.35">
      <c r="A937" s="31" t="s">
        <v>52</v>
      </c>
      <c r="B937" s="301" t="str">
        <f t="shared" si="16"/>
        <v>Codode</v>
      </c>
      <c r="C937" s="27" t="s">
        <v>53</v>
      </c>
      <c r="D937" s="32" t="s">
        <v>54</v>
      </c>
      <c r="E937" s="32" t="s">
        <v>55</v>
      </c>
      <c r="F937" s="280" t="s">
        <v>56</v>
      </c>
      <c r="G937" s="278" t="s">
        <v>57</v>
      </c>
      <c r="H937" s="34" t="str">
        <f>IF(IFERROR(SEARCH("-",A937,1),0) &gt; 0, IFERROR(VLOOKUP(F937,'Liste CG'!A:A,1,FALSE),"ATTENTION CG Inexistant"),"")</f>
        <v/>
      </c>
      <c r="U937" t="str">
        <f>IF(IFERROR(SEARCH("-",A937,1),0)&gt;0,IFERROR(VLOOKUP(B937,'CG-&gt; CE'!K:K,1,FALSE),"Attention voir onglet CG-&gt;CE"),"")</f>
        <v/>
      </c>
      <c r="V937" t="str">
        <f>IF(LEFT(U937,1)="A",'Messages d''erreur'!B$4,"")</f>
        <v/>
      </c>
      <c r="W937" t="str">
        <f>IF(IFERROR(VALUE(F937),0)&gt;0,IF(IFERROR(SEARCH("-",A937,1),0)&gt;0,IFERROR(VLOOKUP(F937,'Liste CG'!A:A,1,FALSE),"Attention erreur pas de CG")),"")</f>
        <v/>
      </c>
      <c r="X937" t="str">
        <f>IF(LEFT(W937,1)="A",'Messages d''erreur'!B$5,"")</f>
        <v/>
      </c>
      <c r="Y937" t="e">
        <f>VLOOKUP(A937,'CEcpas-&gt;NvCode'!A:C,3,FALSE)</f>
        <v>#N/A</v>
      </c>
      <c r="Z937" t="str">
        <f>IF(IFERROR(SEARCH("-",A937,1),0) &gt; 0, IFERROR(VLOOKUP(A937,'mapping Commune'!A:I,9,FALSE),"ATTENTION mapping Inexistant"),"")</f>
        <v/>
      </c>
      <c r="AA937" s="10" t="str">
        <f>IF(LEFT(Z937,2)="At",'Messages d''erreur'!B$6,"")</f>
        <v/>
      </c>
    </row>
    <row r="938" spans="1:27" ht="21" customHeight="1" x14ac:dyDescent="0.35">
      <c r="A938" s="136" t="s">
        <v>927</v>
      </c>
      <c r="B938" s="301" t="str">
        <f t="shared" si="16"/>
        <v>811-51</v>
      </c>
      <c r="C938" s="24" t="s">
        <v>928</v>
      </c>
      <c r="D938" s="110" t="s">
        <v>61</v>
      </c>
      <c r="E938" s="110" t="s">
        <v>62</v>
      </c>
      <c r="F938" s="309">
        <v>27511</v>
      </c>
      <c r="G938" s="279">
        <v>92</v>
      </c>
      <c r="H938" s="34">
        <f>IF(IFERROR(SEARCH("-",A938,1),0) &gt; 0, IFERROR(VLOOKUP(F938,'Liste CG'!A:A,1,FALSE),"ATTENTION CG Inexistant"),"")</f>
        <v>27511</v>
      </c>
      <c r="U938" t="str">
        <f>IF(IFERROR(SEARCH("-",A938,1),0)&gt;0,IFERROR(VLOOKUP(B938,'CG-&gt; CE'!K:K,1,FALSE),"Attention voir onglet CG-&gt;CE"),"")</f>
        <v>811-51</v>
      </c>
      <c r="V938" t="str">
        <f>IF(LEFT(U938,1)="A",'Messages d''erreur'!B$4,"")</f>
        <v/>
      </c>
      <c r="W938">
        <f>IF(IFERROR(VALUE(F938),0)&gt;0,IF(IFERROR(SEARCH("-",A938,1),0)&gt;0,IFERROR(VLOOKUP(F938,'Liste CG'!A:A,1,FALSE),"Attention erreur pas de CG")),"")</f>
        <v>27511</v>
      </c>
      <c r="X938" t="str">
        <f>IF(LEFT(W938,1)="A",'Messages d''erreur'!B$5,"")</f>
        <v/>
      </c>
      <c r="Y938">
        <f>VLOOKUP(A938,'CEcpas-&gt;NvCode'!A:C,3,FALSE)</f>
        <v>0</v>
      </c>
      <c r="Z938" t="str">
        <f>IF(IFERROR(SEARCH("-",A938,1),0) &gt; 0, IFERROR(VLOOKUP(A938,'mapping Commune'!A:I,9,FALSE),"ATTENTION mapping Inexistant"),"")</f>
        <v>ATTENTION mapping Inexistant</v>
      </c>
      <c r="AA938" s="10" t="str">
        <f>IF(LEFT(Z938,2)="At",'Messages d''erreur'!B$6,"")</f>
        <v xml:space="preserve">Attention CE pas dans Mapping </v>
      </c>
    </row>
    <row r="939" spans="1:27" ht="21" customHeight="1" x14ac:dyDescent="0.35">
      <c r="A939" s="138"/>
      <c r="B939" s="301" t="str">
        <f t="shared" si="16"/>
        <v/>
      </c>
      <c r="C939" s="25"/>
      <c r="D939" s="109" t="s">
        <v>5089</v>
      </c>
      <c r="G939" s="276"/>
      <c r="H939" s="34" t="str">
        <f>IF(IFERROR(SEARCH("-",A939,1),0) &gt; 0, IFERROR(VLOOKUP(F939,'Liste CG'!A:A,1,FALSE),"ATTENTION CG Inexistant"),"")</f>
        <v/>
      </c>
      <c r="U939" t="str">
        <f>IF(IFERROR(SEARCH("-",A939,1),0)&gt;0,IFERROR(VLOOKUP(B939,'CG-&gt; CE'!K:K,1,FALSE),"Attention voir onglet CG-&gt;CE"),"")</f>
        <v/>
      </c>
      <c r="V939" t="str">
        <f>IF(LEFT(U939,1)="A",'Messages d''erreur'!B$4,"")</f>
        <v/>
      </c>
      <c r="W939" t="str">
        <f>IF(IFERROR(VALUE(F939),0)&gt;0,IF(IFERROR(SEARCH("-",A939,1),0)&gt;0,IFERROR(VLOOKUP(F939,'Liste CG'!A:A,1,FALSE),"Attention erreur pas de CG")),"")</f>
        <v/>
      </c>
      <c r="X939" t="str">
        <f>IF(LEFT(W939,1)="A",'Messages d''erreur'!B$5,"")</f>
        <v/>
      </c>
      <c r="Y939" t="e">
        <f>VLOOKUP(A939,'CEcpas-&gt;NvCode'!A:C,3,FALSE)</f>
        <v>#N/A</v>
      </c>
      <c r="Z939" t="str">
        <f>IF(IFERROR(SEARCH("-",A939,1),0) &gt; 0, IFERROR(VLOOKUP(A939,'mapping Commune'!A:I,9,FALSE),"ATTENTION mapping Inexistant"),"")</f>
        <v/>
      </c>
      <c r="AA939" s="10" t="str">
        <f>IF(LEFT(Z939,2)="At",'Messages d''erreur'!B$6,"")</f>
        <v/>
      </c>
    </row>
    <row r="940" spans="1:27" ht="21" customHeight="1" x14ac:dyDescent="0.35">
      <c r="A940" s="139">
        <v>812</v>
      </c>
      <c r="B940" s="301" t="str">
        <f t="shared" si="16"/>
        <v>812812</v>
      </c>
      <c r="C940" s="26" t="s">
        <v>929</v>
      </c>
      <c r="D940" s="109" t="s">
        <v>5089</v>
      </c>
      <c r="G940" s="276"/>
      <c r="H940" s="34" t="str">
        <f>IF(IFERROR(SEARCH("-",A940,1),0) &gt; 0, IFERROR(VLOOKUP(F940,'Liste CG'!A:A,1,FALSE),"ATTENTION CG Inexistant"),"")</f>
        <v/>
      </c>
      <c r="U940" t="str">
        <f>IF(IFERROR(SEARCH("-",A940,1),0)&gt;0,IFERROR(VLOOKUP(B940,'CG-&gt; CE'!K:K,1,FALSE),"Attention voir onglet CG-&gt;CE"),"")</f>
        <v/>
      </c>
      <c r="V940" t="str">
        <f>IF(LEFT(U940,1)="A",'Messages d''erreur'!B$4,"")</f>
        <v/>
      </c>
      <c r="W940" t="str">
        <f>IF(IFERROR(VALUE(F940),0)&gt;0,IF(IFERROR(SEARCH("-",A940,1),0)&gt;0,IFERROR(VLOOKUP(F940,'Liste CG'!A:A,1,FALSE),"Attention erreur pas de CG")),"")</f>
        <v/>
      </c>
      <c r="X940" t="str">
        <f>IF(LEFT(W940,1)="A",'Messages d''erreur'!B$5,"")</f>
        <v/>
      </c>
      <c r="Y940" t="e">
        <f>VLOOKUP(A940,'CEcpas-&gt;NvCode'!A:C,3,FALSE)</f>
        <v>#N/A</v>
      </c>
      <c r="Z940" t="str">
        <f>IF(IFERROR(SEARCH("-",A940,1),0) &gt; 0, IFERROR(VLOOKUP(A940,'mapping Commune'!A:I,9,FALSE),"ATTENTION mapping Inexistant"),"")</f>
        <v/>
      </c>
      <c r="AA940" s="10" t="str">
        <f>IF(LEFT(Z940,2)="At",'Messages d''erreur'!B$6,"")</f>
        <v/>
      </c>
    </row>
    <row r="941" spans="1:27" ht="21" customHeight="1" x14ac:dyDescent="0.35">
      <c r="A941" s="138"/>
      <c r="B941" s="301" t="str">
        <f t="shared" si="16"/>
        <v/>
      </c>
      <c r="C941" s="25"/>
      <c r="D941" s="109" t="s">
        <v>5089</v>
      </c>
      <c r="G941" s="276"/>
      <c r="H941" s="34" t="str">
        <f>IF(IFERROR(SEARCH("-",A941,1),0) &gt; 0, IFERROR(VLOOKUP(F941,'Liste CG'!A:A,1,FALSE),"ATTENTION CG Inexistant"),"")</f>
        <v/>
      </c>
      <c r="U941" t="str">
        <f>IF(IFERROR(SEARCH("-",A941,1),0)&gt;0,IFERROR(VLOOKUP(B941,'CG-&gt; CE'!K:K,1,FALSE),"Attention voir onglet CG-&gt;CE"),"")</f>
        <v/>
      </c>
      <c r="V941" t="str">
        <f>IF(LEFT(U941,1)="A",'Messages d''erreur'!B$4,"")</f>
        <v/>
      </c>
      <c r="W941" t="str">
        <f>IF(IFERROR(VALUE(F941),0)&gt;0,IF(IFERROR(SEARCH("-",A941,1),0)&gt;0,IFERROR(VLOOKUP(F941,'Liste CG'!A:A,1,FALSE),"Attention erreur pas de CG")),"")</f>
        <v/>
      </c>
      <c r="X941" t="str">
        <f>IF(LEFT(W941,1)="A",'Messages d''erreur'!B$5,"")</f>
        <v/>
      </c>
      <c r="Y941" t="e">
        <f>VLOOKUP(A941,'CEcpas-&gt;NvCode'!A:C,3,FALSE)</f>
        <v>#N/A</v>
      </c>
      <c r="Z941" t="str">
        <f>IF(IFERROR(SEARCH("-",A941,1),0) &gt; 0, IFERROR(VLOOKUP(A941,'mapping Commune'!A:I,9,FALSE),"ATTENTION mapping Inexistant"),"")</f>
        <v/>
      </c>
      <c r="AA941" s="10" t="str">
        <f>IF(LEFT(Z941,2)="At",'Messages d''erreur'!B$6,"")</f>
        <v/>
      </c>
    </row>
    <row r="942" spans="1:27" ht="21" customHeight="1" x14ac:dyDescent="0.35">
      <c r="A942" s="31" t="s">
        <v>52</v>
      </c>
      <c r="B942" s="301" t="str">
        <f t="shared" si="16"/>
        <v>Codode</v>
      </c>
      <c r="C942" s="27" t="s">
        <v>53</v>
      </c>
      <c r="D942" s="32" t="s">
        <v>54</v>
      </c>
      <c r="E942" s="32" t="s">
        <v>55</v>
      </c>
      <c r="F942" s="280" t="s">
        <v>56</v>
      </c>
      <c r="G942" s="278" t="s">
        <v>57</v>
      </c>
      <c r="H942" s="34" t="str">
        <f>IF(IFERROR(SEARCH("-",A942,1),0) &gt; 0, IFERROR(VLOOKUP(F942,'Liste CG'!A:A,1,FALSE),"ATTENTION CG Inexistant"),"")</f>
        <v/>
      </c>
      <c r="U942" t="str">
        <f>IF(IFERROR(SEARCH("-",A942,1),0)&gt;0,IFERROR(VLOOKUP(B942,'CG-&gt; CE'!K:K,1,FALSE),"Attention voir onglet CG-&gt;CE"),"")</f>
        <v/>
      </c>
      <c r="V942" t="str">
        <f>IF(LEFT(U942,1)="A",'Messages d''erreur'!B$4,"")</f>
        <v/>
      </c>
      <c r="W942" t="str">
        <f>IF(IFERROR(VALUE(F942),0)&gt;0,IF(IFERROR(SEARCH("-",A942,1),0)&gt;0,IFERROR(VLOOKUP(F942,'Liste CG'!A:A,1,FALSE),"Attention erreur pas de CG")),"")</f>
        <v/>
      </c>
      <c r="X942" t="str">
        <f>IF(LEFT(W942,1)="A",'Messages d''erreur'!B$5,"")</f>
        <v/>
      </c>
      <c r="Y942" t="e">
        <f>VLOOKUP(A942,'CEcpas-&gt;NvCode'!A:C,3,FALSE)</f>
        <v>#N/A</v>
      </c>
      <c r="Z942" t="str">
        <f>IF(IFERROR(SEARCH("-",A942,1),0) &gt; 0, IFERROR(VLOOKUP(A942,'mapping Commune'!A:I,9,FALSE),"ATTENTION mapping Inexistant"),"")</f>
        <v/>
      </c>
      <c r="AA942" s="10" t="str">
        <f>IF(LEFT(Z942,2)="At",'Messages d''erreur'!B$6,"")</f>
        <v/>
      </c>
    </row>
    <row r="943" spans="1:27" ht="21" customHeight="1" x14ac:dyDescent="0.35">
      <c r="A943" s="136" t="s">
        <v>930</v>
      </c>
      <c r="B943" s="301" t="str">
        <f t="shared" si="16"/>
        <v>812-51</v>
      </c>
      <c r="C943" s="24" t="s">
        <v>931</v>
      </c>
      <c r="D943" s="110" t="s">
        <v>61</v>
      </c>
      <c r="E943" s="110" t="s">
        <v>62</v>
      </c>
      <c r="F943" s="309">
        <v>28212</v>
      </c>
      <c r="G943" s="279">
        <v>92</v>
      </c>
      <c r="H943" s="34">
        <f>IF(IFERROR(SEARCH("-",A943,1),0) &gt; 0, IFERROR(VLOOKUP(F943,'Liste CG'!A:A,1,FALSE),"ATTENTION CG Inexistant"),"")</f>
        <v>28212</v>
      </c>
      <c r="U943" t="str">
        <f>IF(IFERROR(SEARCH("-",A943,1),0)&gt;0,IFERROR(VLOOKUP(B943,'CG-&gt; CE'!K:K,1,FALSE),"Attention voir onglet CG-&gt;CE"),"")</f>
        <v>812-51</v>
      </c>
      <c r="V943" t="str">
        <f>IF(LEFT(U943,1)="A",'Messages d''erreur'!B$4,"")</f>
        <v/>
      </c>
      <c r="W943">
        <f>IF(IFERROR(VALUE(F943),0)&gt;0,IF(IFERROR(SEARCH("-",A943,1),0)&gt;0,IFERROR(VLOOKUP(F943,'Liste CG'!A:A,1,FALSE),"Attention erreur pas de CG")),"")</f>
        <v>28212</v>
      </c>
      <c r="X943" t="str">
        <f>IF(LEFT(W943,1)="A",'Messages d''erreur'!B$5,"")</f>
        <v/>
      </c>
      <c r="Y943">
        <f>VLOOKUP(A943,'CEcpas-&gt;NvCode'!A:C,3,FALSE)</f>
        <v>0</v>
      </c>
      <c r="Z943" t="str">
        <f>IF(IFERROR(SEARCH("-",A943,1),0) &gt; 0, IFERROR(VLOOKUP(A943,'mapping Commune'!A:I,9,FALSE),"ATTENTION mapping Inexistant"),"")</f>
        <v>ATTENTION mapping Inexistant</v>
      </c>
      <c r="AA943" s="10" t="str">
        <f>IF(LEFT(Z943,2)="At",'Messages d''erreur'!B$6,"")</f>
        <v xml:space="preserve">Attention CE pas dans Mapping </v>
      </c>
    </row>
    <row r="944" spans="1:27" ht="21" customHeight="1" x14ac:dyDescent="0.35">
      <c r="A944" s="138"/>
      <c r="B944" s="301" t="str">
        <f t="shared" ref="B944:B1007" si="17">IF(LEFT(A944,1)="0",A944,IF(LEN(A944)=6,A944,LEFT(A944,3)&amp;RIGHT(A944,3)))</f>
        <v/>
      </c>
      <c r="C944" s="25"/>
      <c r="D944" s="109" t="s">
        <v>5089</v>
      </c>
      <c r="G944" s="276"/>
      <c r="H944" s="34" t="str">
        <f>IF(IFERROR(SEARCH("-",A944,1),0) &gt; 0, IFERROR(VLOOKUP(F944,'Liste CG'!A:A,1,FALSE),"ATTENTION CG Inexistant"),"")</f>
        <v/>
      </c>
      <c r="U944" t="str">
        <f>IF(IFERROR(SEARCH("-",A944,1),0)&gt;0,IFERROR(VLOOKUP(B944,'CG-&gt; CE'!K:K,1,FALSE),"Attention voir onglet CG-&gt;CE"),"")</f>
        <v/>
      </c>
      <c r="V944" t="str">
        <f>IF(LEFT(U944,1)="A",'Messages d''erreur'!B$4,"")</f>
        <v/>
      </c>
      <c r="W944" t="str">
        <f>IF(IFERROR(VALUE(F944),0)&gt;0,IF(IFERROR(SEARCH("-",A944,1),0)&gt;0,IFERROR(VLOOKUP(F944,'Liste CG'!A:A,1,FALSE),"Attention erreur pas de CG")),"")</f>
        <v/>
      </c>
      <c r="X944" t="str">
        <f>IF(LEFT(W944,1)="A",'Messages d''erreur'!B$5,"")</f>
        <v/>
      </c>
      <c r="Y944" t="e">
        <f>VLOOKUP(A944,'CEcpas-&gt;NvCode'!A:C,3,FALSE)</f>
        <v>#N/A</v>
      </c>
      <c r="Z944" t="str">
        <f>IF(IFERROR(SEARCH("-",A944,1),0) &gt; 0, IFERROR(VLOOKUP(A944,'mapping Commune'!A:I,9,FALSE),"ATTENTION mapping Inexistant"),"")</f>
        <v/>
      </c>
      <c r="AA944" s="10" t="str">
        <f>IF(LEFT(Z944,2)="At",'Messages d''erreur'!B$6,"")</f>
        <v/>
      </c>
    </row>
    <row r="945" spans="1:27" ht="21" customHeight="1" x14ac:dyDescent="0.35">
      <c r="A945" s="139">
        <v>816</v>
      </c>
      <c r="B945" s="301" t="str">
        <f t="shared" si="17"/>
        <v>816816</v>
      </c>
      <c r="C945" s="26" t="s">
        <v>932</v>
      </c>
      <c r="D945" s="109" t="s">
        <v>5089</v>
      </c>
      <c r="G945" s="276"/>
      <c r="H945" s="34" t="str">
        <f>IF(IFERROR(SEARCH("-",A945,1),0) &gt; 0, IFERROR(VLOOKUP(F945,'Liste CG'!A:A,1,FALSE),"ATTENTION CG Inexistant"),"")</f>
        <v/>
      </c>
      <c r="U945" t="str">
        <f>IF(IFERROR(SEARCH("-",A945,1),0)&gt;0,IFERROR(VLOOKUP(B945,'CG-&gt; CE'!K:K,1,FALSE),"Attention voir onglet CG-&gt;CE"),"")</f>
        <v/>
      </c>
      <c r="V945" t="str">
        <f>IF(LEFT(U945,1)="A",'Messages d''erreur'!B$4,"")</f>
        <v/>
      </c>
      <c r="W945" t="str">
        <f>IF(IFERROR(VALUE(F945),0)&gt;0,IF(IFERROR(SEARCH("-",A945,1),0)&gt;0,IFERROR(VLOOKUP(F945,'Liste CG'!A:A,1,FALSE),"Attention erreur pas de CG")),"")</f>
        <v/>
      </c>
      <c r="X945" t="str">
        <f>IF(LEFT(W945,1)="A",'Messages d''erreur'!B$5,"")</f>
        <v/>
      </c>
      <c r="Y945" t="e">
        <f>VLOOKUP(A945,'CEcpas-&gt;NvCode'!A:C,3,FALSE)</f>
        <v>#N/A</v>
      </c>
      <c r="Z945" t="str">
        <f>IF(IFERROR(SEARCH("-",A945,1),0) &gt; 0, IFERROR(VLOOKUP(A945,'mapping Commune'!A:I,9,FALSE),"ATTENTION mapping Inexistant"),"")</f>
        <v/>
      </c>
      <c r="AA945" s="10" t="str">
        <f>IF(LEFT(Z945,2)="At",'Messages d''erreur'!B$6,"")</f>
        <v/>
      </c>
    </row>
    <row r="946" spans="1:27" ht="21" customHeight="1" x14ac:dyDescent="0.35">
      <c r="A946" s="138"/>
      <c r="B946" s="301" t="str">
        <f t="shared" si="17"/>
        <v/>
      </c>
      <c r="C946" s="25"/>
      <c r="D946" s="109" t="s">
        <v>5089</v>
      </c>
      <c r="G946" s="276"/>
      <c r="H946" s="34" t="str">
        <f>IF(IFERROR(SEARCH("-",A946,1),0) &gt; 0, IFERROR(VLOOKUP(F946,'Liste CG'!A:A,1,FALSE),"ATTENTION CG Inexistant"),"")</f>
        <v/>
      </c>
      <c r="U946" t="str">
        <f>IF(IFERROR(SEARCH("-",A946,1),0)&gt;0,IFERROR(VLOOKUP(B946,'CG-&gt; CE'!K:K,1,FALSE),"Attention voir onglet CG-&gt;CE"),"")</f>
        <v/>
      </c>
      <c r="V946" t="str">
        <f>IF(LEFT(U946,1)="A",'Messages d''erreur'!B$4,"")</f>
        <v/>
      </c>
      <c r="W946" t="str">
        <f>IF(IFERROR(VALUE(F946),0)&gt;0,IF(IFERROR(SEARCH("-",A946,1),0)&gt;0,IFERROR(VLOOKUP(F946,'Liste CG'!A:A,1,FALSE),"Attention erreur pas de CG")),"")</f>
        <v/>
      </c>
      <c r="X946" t="str">
        <f>IF(LEFT(W946,1)="A",'Messages d''erreur'!B$5,"")</f>
        <v/>
      </c>
      <c r="Y946" t="e">
        <f>VLOOKUP(A946,'CEcpas-&gt;NvCode'!A:C,3,FALSE)</f>
        <v>#N/A</v>
      </c>
      <c r="Z946" t="str">
        <f>IF(IFERROR(SEARCH("-",A946,1),0) &gt; 0, IFERROR(VLOOKUP(A946,'mapping Commune'!A:I,9,FALSE),"ATTENTION mapping Inexistant"),"")</f>
        <v/>
      </c>
      <c r="AA946" s="10" t="str">
        <f>IF(LEFT(Z946,2)="At",'Messages d''erreur'!B$6,"")</f>
        <v/>
      </c>
    </row>
    <row r="947" spans="1:27" ht="21" customHeight="1" x14ac:dyDescent="0.35">
      <c r="A947" s="31" t="s">
        <v>52</v>
      </c>
      <c r="B947" s="301" t="str">
        <f t="shared" si="17"/>
        <v>Codode</v>
      </c>
      <c r="C947" s="27" t="s">
        <v>53</v>
      </c>
      <c r="D947" s="32" t="s">
        <v>54</v>
      </c>
      <c r="E947" s="32" t="s">
        <v>55</v>
      </c>
      <c r="F947" s="280" t="s">
        <v>56</v>
      </c>
      <c r="G947" s="278" t="s">
        <v>57</v>
      </c>
      <c r="H947" s="34" t="str">
        <f>IF(IFERROR(SEARCH("-",A947,1),0) &gt; 0, IFERROR(VLOOKUP(F947,'Liste CG'!A:A,1,FALSE),"ATTENTION CG Inexistant"),"")</f>
        <v/>
      </c>
      <c r="U947" t="str">
        <f>IF(IFERROR(SEARCH("-",A947,1),0)&gt;0,IFERROR(VLOOKUP(B947,'CG-&gt; CE'!K:K,1,FALSE),"Attention voir onglet CG-&gt;CE"),"")</f>
        <v/>
      </c>
      <c r="V947" t="str">
        <f>IF(LEFT(U947,1)="A",'Messages d''erreur'!B$4,"")</f>
        <v/>
      </c>
      <c r="W947" t="str">
        <f>IF(IFERROR(VALUE(F947),0)&gt;0,IF(IFERROR(SEARCH("-",A947,1),0)&gt;0,IFERROR(VLOOKUP(F947,'Liste CG'!A:A,1,FALSE),"Attention erreur pas de CG")),"")</f>
        <v/>
      </c>
      <c r="X947" t="str">
        <f>IF(LEFT(W947,1)="A",'Messages d''erreur'!B$5,"")</f>
        <v/>
      </c>
      <c r="Y947" t="e">
        <f>VLOOKUP(A947,'CEcpas-&gt;NvCode'!A:C,3,FALSE)</f>
        <v>#N/A</v>
      </c>
      <c r="Z947" t="str">
        <f>IF(IFERROR(SEARCH("-",A947,1),0) &gt; 0, IFERROR(VLOOKUP(A947,'mapping Commune'!A:I,9,FALSE),"ATTENTION mapping Inexistant"),"")</f>
        <v/>
      </c>
      <c r="AA947" s="10" t="str">
        <f>IF(LEFT(Z947,2)="At",'Messages d''erreur'!B$6,"")</f>
        <v/>
      </c>
    </row>
    <row r="948" spans="1:27" ht="21" customHeight="1" x14ac:dyDescent="0.35">
      <c r="A948" s="136" t="s">
        <v>933</v>
      </c>
      <c r="B948" s="301" t="str">
        <f t="shared" si="17"/>
        <v>816-51</v>
      </c>
      <c r="C948" s="24" t="s">
        <v>934</v>
      </c>
      <c r="D948" s="110" t="s">
        <v>61</v>
      </c>
      <c r="E948" s="110" t="s">
        <v>62</v>
      </c>
      <c r="F948" s="309">
        <v>28222</v>
      </c>
      <c r="G948" s="279">
        <v>92</v>
      </c>
      <c r="H948" s="34">
        <f>IF(IFERROR(SEARCH("-",A948,1),0) &gt; 0, IFERROR(VLOOKUP(F948,'Liste CG'!A:A,1,FALSE),"ATTENTION CG Inexistant"),"")</f>
        <v>28222</v>
      </c>
      <c r="U948" t="str">
        <f>IF(IFERROR(SEARCH("-",A948,1),0)&gt;0,IFERROR(VLOOKUP(B948,'CG-&gt; CE'!K:K,1,FALSE),"Attention voir onglet CG-&gt;CE"),"")</f>
        <v>816-51</v>
      </c>
      <c r="V948" t="str">
        <f>IF(LEFT(U948,1)="A",'Messages d''erreur'!B$4,"")</f>
        <v/>
      </c>
      <c r="W948">
        <f>IF(IFERROR(VALUE(F948),0)&gt;0,IF(IFERROR(SEARCH("-",A948,1),0)&gt;0,IFERROR(VLOOKUP(F948,'Liste CG'!A:A,1,FALSE),"Attention erreur pas de CG")),"")</f>
        <v>28222</v>
      </c>
      <c r="X948" t="str">
        <f>IF(LEFT(W948,1)="A",'Messages d''erreur'!B$5,"")</f>
        <v/>
      </c>
      <c r="Y948">
        <f>VLOOKUP(A948,'CEcpas-&gt;NvCode'!A:C,3,FALSE)</f>
        <v>0</v>
      </c>
      <c r="Z948" t="str">
        <f>IF(IFERROR(SEARCH("-",A948,1),0) &gt; 0, IFERROR(VLOOKUP(A948,'mapping Commune'!A:I,9,FALSE),"ATTENTION mapping Inexistant"),"")</f>
        <v>ATTENTION mapping Inexistant</v>
      </c>
      <c r="AA948" s="10" t="str">
        <f>IF(LEFT(Z948,2)="At",'Messages d''erreur'!B$6,"")</f>
        <v xml:space="preserve">Attention CE pas dans Mapping </v>
      </c>
    </row>
    <row r="949" spans="1:27" ht="21" customHeight="1" x14ac:dyDescent="0.35">
      <c r="A949" s="133"/>
      <c r="B949" s="301" t="str">
        <f t="shared" si="17"/>
        <v/>
      </c>
      <c r="D949" s="109" t="s">
        <v>5089</v>
      </c>
      <c r="G949" s="276"/>
      <c r="H949" s="34" t="str">
        <f>IF(IFERROR(SEARCH("-",A949,1),0) &gt; 0, IFERROR(VLOOKUP(F949,'Liste CG'!A:A,1,FALSE),"ATTENTION CG Inexistant"),"")</f>
        <v/>
      </c>
      <c r="U949" t="str">
        <f>IF(IFERROR(SEARCH("-",A949,1),0)&gt;0,IFERROR(VLOOKUP(B949,'CG-&gt; CE'!K:K,1,FALSE),"Attention voir onglet CG-&gt;CE"),"")</f>
        <v/>
      </c>
      <c r="V949" t="str">
        <f>IF(LEFT(U949,1)="A",'Messages d''erreur'!B$4,"")</f>
        <v/>
      </c>
      <c r="W949" t="str">
        <f>IF(IFERROR(VALUE(F949),0)&gt;0,IF(IFERROR(SEARCH("-",A949,1),0)&gt;0,IFERROR(VLOOKUP(F949,'Liste CG'!A:A,1,FALSE),"Attention erreur pas de CG")),"")</f>
        <v/>
      </c>
      <c r="X949" t="str">
        <f>IF(LEFT(W949,1)="A",'Messages d''erreur'!B$5,"")</f>
        <v/>
      </c>
      <c r="Y949" t="e">
        <f>VLOOKUP(A949,'CEcpas-&gt;NvCode'!A:C,3,FALSE)</f>
        <v>#N/A</v>
      </c>
      <c r="Z949" t="str">
        <f>IF(IFERROR(SEARCH("-",A949,1),0) &gt; 0, IFERROR(VLOOKUP(A949,'mapping Commune'!A:I,9,FALSE),"ATTENTION mapping Inexistant"),"")</f>
        <v/>
      </c>
      <c r="AA949" s="10" t="str">
        <f>IF(LEFT(Z949,2)="At",'Messages d''erreur'!B$6,"")</f>
        <v/>
      </c>
    </row>
    <row r="950" spans="1:27" ht="21" customHeight="1" x14ac:dyDescent="0.35">
      <c r="A950" s="137">
        <v>84</v>
      </c>
      <c r="B950" s="301" t="str">
        <f t="shared" si="17"/>
        <v>8484</v>
      </c>
      <c r="C950" s="25" t="s">
        <v>935</v>
      </c>
      <c r="D950" s="109" t="s">
        <v>5089</v>
      </c>
      <c r="G950" s="276"/>
      <c r="H950" s="34" t="str">
        <f>IF(IFERROR(SEARCH("-",A950,1),0) &gt; 0, IFERROR(VLOOKUP(F950,'Liste CG'!A:A,1,FALSE),"ATTENTION CG Inexistant"),"")</f>
        <v/>
      </c>
      <c r="U950" t="str">
        <f>IF(IFERROR(SEARCH("-",A950,1),0)&gt;0,IFERROR(VLOOKUP(B950,'CG-&gt; CE'!K:K,1,FALSE),"Attention voir onglet CG-&gt;CE"),"")</f>
        <v/>
      </c>
      <c r="V950" t="str">
        <f>IF(LEFT(U950,1)="A",'Messages d''erreur'!B$4,"")</f>
        <v/>
      </c>
      <c r="W950" t="str">
        <f>IF(IFERROR(VALUE(F950),0)&gt;0,IF(IFERROR(SEARCH("-",A950,1),0)&gt;0,IFERROR(VLOOKUP(F950,'Liste CG'!A:A,1,FALSE),"Attention erreur pas de CG")),"")</f>
        <v/>
      </c>
      <c r="X950" t="str">
        <f>IF(LEFT(W950,1)="A",'Messages d''erreur'!B$5,"")</f>
        <v/>
      </c>
      <c r="Y950" t="e">
        <f>VLOOKUP(A950,'CEcpas-&gt;NvCode'!A:C,3,FALSE)</f>
        <v>#N/A</v>
      </c>
      <c r="Z950" t="str">
        <f>IF(IFERROR(SEARCH("-",A950,1),0) &gt; 0, IFERROR(VLOOKUP(A950,'mapping Commune'!A:I,9,FALSE),"ATTENTION mapping Inexistant"),"")</f>
        <v/>
      </c>
      <c r="AA950" s="10" t="str">
        <f>IF(LEFT(Z950,2)="At",'Messages d''erreur'!B$6,"")</f>
        <v/>
      </c>
    </row>
    <row r="951" spans="1:27" ht="21" customHeight="1" x14ac:dyDescent="0.35">
      <c r="A951" s="138"/>
      <c r="B951" s="301" t="str">
        <f t="shared" si="17"/>
        <v/>
      </c>
      <c r="C951" s="25"/>
      <c r="D951" s="109" t="s">
        <v>5089</v>
      </c>
      <c r="G951" s="276"/>
      <c r="H951" s="34" t="str">
        <f>IF(IFERROR(SEARCH("-",A951,1),0) &gt; 0, IFERROR(VLOOKUP(F951,'Liste CG'!A:A,1,FALSE),"ATTENTION CG Inexistant"),"")</f>
        <v/>
      </c>
      <c r="U951" t="str">
        <f>IF(IFERROR(SEARCH("-",A951,1),0)&gt;0,IFERROR(VLOOKUP(B951,'CG-&gt; CE'!K:K,1,FALSE),"Attention voir onglet CG-&gt;CE"),"")</f>
        <v/>
      </c>
      <c r="V951" t="str">
        <f>IF(LEFT(U951,1)="A",'Messages d''erreur'!B$4,"")</f>
        <v/>
      </c>
      <c r="W951" t="str">
        <f>IF(IFERROR(VALUE(F951),0)&gt;0,IF(IFERROR(SEARCH("-",A951,1),0)&gt;0,IFERROR(VLOOKUP(F951,'Liste CG'!A:A,1,FALSE),"Attention erreur pas de CG")),"")</f>
        <v/>
      </c>
      <c r="X951" t="str">
        <f>IF(LEFT(W951,1)="A",'Messages d''erreur'!B$5,"")</f>
        <v/>
      </c>
      <c r="Y951" t="e">
        <f>VLOOKUP(A951,'CEcpas-&gt;NvCode'!A:C,3,FALSE)</f>
        <v>#N/A</v>
      </c>
      <c r="Z951" t="str">
        <f>IF(IFERROR(SEARCH("-",A951,1),0) &gt; 0, IFERROR(VLOOKUP(A951,'mapping Commune'!A:I,9,FALSE),"ATTENTION mapping Inexistant"),"")</f>
        <v/>
      </c>
      <c r="AA951" s="10" t="str">
        <f>IF(LEFT(Z951,2)="At",'Messages d''erreur'!B$6,"")</f>
        <v/>
      </c>
    </row>
    <row r="952" spans="1:27" ht="21" customHeight="1" x14ac:dyDescent="0.35">
      <c r="A952" s="31" t="s">
        <v>52</v>
      </c>
      <c r="B952" s="301" t="str">
        <f t="shared" si="17"/>
        <v>Codode</v>
      </c>
      <c r="C952" s="27" t="s">
        <v>53</v>
      </c>
      <c r="D952" s="32" t="s">
        <v>54</v>
      </c>
      <c r="E952" s="32" t="s">
        <v>55</v>
      </c>
      <c r="F952" s="280" t="s">
        <v>56</v>
      </c>
      <c r="G952" s="278" t="s">
        <v>57</v>
      </c>
      <c r="H952" s="34" t="str">
        <f>IF(IFERROR(SEARCH("-",A952,1),0) &gt; 0, IFERROR(VLOOKUP(F952,'Liste CG'!A:A,1,FALSE),"ATTENTION CG Inexistant"),"")</f>
        <v/>
      </c>
      <c r="U952" t="str">
        <f>IF(IFERROR(SEARCH("-",A952,1),0)&gt;0,IFERROR(VLOOKUP(B952,'CG-&gt; CE'!K:K,1,FALSE),"Attention voir onglet CG-&gt;CE"),"")</f>
        <v/>
      </c>
      <c r="V952" t="str">
        <f>IF(LEFT(U952,1)="A",'Messages d''erreur'!B$4,"")</f>
        <v/>
      </c>
      <c r="W952" t="str">
        <f>IF(IFERROR(VALUE(F952),0)&gt;0,IF(IFERROR(SEARCH("-",A952,1),0)&gt;0,IFERROR(VLOOKUP(F952,'Liste CG'!A:A,1,FALSE),"Attention erreur pas de CG")),"")</f>
        <v/>
      </c>
      <c r="X952" t="str">
        <f>IF(LEFT(W952,1)="A",'Messages d''erreur'!B$5,"")</f>
        <v/>
      </c>
      <c r="Y952" t="e">
        <f>VLOOKUP(A952,'CEcpas-&gt;NvCode'!A:C,3,FALSE)</f>
        <v>#N/A</v>
      </c>
      <c r="Z952" t="str">
        <f>IF(IFERROR(SEARCH("-",A952,1),0) &gt; 0, IFERROR(VLOOKUP(A952,'mapping Commune'!A:I,9,FALSE),"ATTENTION mapping Inexistant"),"")</f>
        <v/>
      </c>
      <c r="AA952" s="10" t="str">
        <f>IF(LEFT(Z952,2)="At",'Messages d''erreur'!B$6,"")</f>
        <v/>
      </c>
    </row>
    <row r="953" spans="1:27" ht="21" customHeight="1" x14ac:dyDescent="0.35">
      <c r="A953" s="136" t="s">
        <v>936</v>
      </c>
      <c r="B953" s="301" t="str">
        <f t="shared" si="17"/>
        <v>841-54</v>
      </c>
      <c r="C953" s="24" t="s">
        <v>937</v>
      </c>
      <c r="D953" s="110" t="s">
        <v>61</v>
      </c>
      <c r="E953" s="110" t="s">
        <v>62</v>
      </c>
      <c r="F953" s="309">
        <v>28510</v>
      </c>
      <c r="G953" s="279">
        <v>92</v>
      </c>
      <c r="H953" s="34">
        <f>IF(IFERROR(SEARCH("-",A953,1),0) &gt; 0, IFERROR(VLOOKUP(F953,'Liste CG'!A:A,1,FALSE),"ATTENTION CG Inexistant"),"")</f>
        <v>28510</v>
      </c>
      <c r="I953" s="34" t="s">
        <v>938</v>
      </c>
      <c r="J953" s="34" t="s">
        <v>719</v>
      </c>
      <c r="U953" t="str">
        <f>IF(IFERROR(SEARCH("-",A953,1),0)&gt;0,IFERROR(VLOOKUP(B953,'CG-&gt; CE'!K:K,1,FALSE),"Attention voir onglet CG-&gt;CE"),"")</f>
        <v>841-54</v>
      </c>
      <c r="V953" t="str">
        <f>IF(LEFT(U953,1)="A",'Messages d''erreur'!B$4,"")</f>
        <v/>
      </c>
      <c r="W953">
        <f>IF(IFERROR(VALUE(F953),0)&gt;0,IF(IFERROR(SEARCH("-",A953,1),0)&gt;0,IFERROR(VLOOKUP(F953,'Liste CG'!A:A,1,FALSE),"Attention erreur pas de CG")),"")</f>
        <v>28510</v>
      </c>
      <c r="X953" t="str">
        <f>IF(LEFT(W953,1)="A",'Messages d''erreur'!B$5,"")</f>
        <v/>
      </c>
      <c r="Y953">
        <f>VLOOKUP(A953,'CEcpas-&gt;NvCode'!A:C,3,FALSE)</f>
        <v>0</v>
      </c>
      <c r="Z953" t="str">
        <f>IF(IFERROR(SEARCH("-",A953,1),0) &gt; 0, IFERROR(VLOOKUP(A953,'mapping Commune'!A:I,9,FALSE),"ATTENTION mapping Inexistant"),"")</f>
        <v>ATTENTION mapping Inexistant</v>
      </c>
      <c r="AA953" s="10" t="str">
        <f>IF(LEFT(Z953,2)="At",'Messages d''erreur'!B$6,"")</f>
        <v xml:space="preserve">Attention CE pas dans Mapping </v>
      </c>
    </row>
    <row r="954" spans="1:27" ht="21" customHeight="1" x14ac:dyDescent="0.35">
      <c r="A954" s="133"/>
      <c r="B954" s="301" t="str">
        <f t="shared" si="17"/>
        <v/>
      </c>
      <c r="D954" s="109" t="s">
        <v>5089</v>
      </c>
      <c r="G954" s="276"/>
      <c r="H954" s="34" t="str">
        <f>IF(IFERROR(SEARCH("-",A954,1),0) &gt; 0, IFERROR(VLOOKUP(F954,'Liste CG'!A:A,1,FALSE),"ATTENTION CG Inexistant"),"")</f>
        <v/>
      </c>
      <c r="I954" s="34"/>
      <c r="J954" s="34"/>
      <c r="U954" t="str">
        <f>IF(IFERROR(SEARCH("-",A954,1),0)&gt;0,IFERROR(VLOOKUP(B954,'CG-&gt; CE'!K:K,1,FALSE),"Attention voir onglet CG-&gt;CE"),"")</f>
        <v/>
      </c>
      <c r="V954" t="str">
        <f>IF(LEFT(U954,1)="A",'Messages d''erreur'!B$4,"")</f>
        <v/>
      </c>
      <c r="W954" t="str">
        <f>IF(IFERROR(VALUE(F954),0)&gt;0,IF(IFERROR(SEARCH("-",A954,1),0)&gt;0,IFERROR(VLOOKUP(F954,'Liste CG'!A:A,1,FALSE),"Attention erreur pas de CG")),"")</f>
        <v/>
      </c>
      <c r="X954" t="str">
        <f>IF(LEFT(W954,1)="A",'Messages d''erreur'!B$5,"")</f>
        <v/>
      </c>
      <c r="Y954" t="e">
        <f>VLOOKUP(A954,'CEcpas-&gt;NvCode'!A:C,3,FALSE)</f>
        <v>#N/A</v>
      </c>
      <c r="Z954" t="str">
        <f>IF(IFERROR(SEARCH("-",A954,1),0) &gt; 0, IFERROR(VLOOKUP(A954,'mapping Commune'!A:I,9,FALSE),"ATTENTION mapping Inexistant"),"")</f>
        <v/>
      </c>
      <c r="AA954" s="10" t="str">
        <f>IF(LEFT(Z954,2)="At",'Messages d''erreur'!B$6,"")</f>
        <v/>
      </c>
    </row>
    <row r="955" spans="1:27" s="420" customFormat="1" ht="21" customHeight="1" x14ac:dyDescent="0.35">
      <c r="A955" s="413" t="s">
        <v>939</v>
      </c>
      <c r="B955" s="414" t="str">
        <f t="shared" si="17"/>
        <v>843-51</v>
      </c>
      <c r="C955" s="415" t="s">
        <v>940</v>
      </c>
      <c r="D955" s="416" t="s">
        <v>61</v>
      </c>
      <c r="E955" s="416" t="s">
        <v>62</v>
      </c>
      <c r="F955" s="417" t="s">
        <v>5074</v>
      </c>
      <c r="G955" s="418">
        <v>92</v>
      </c>
      <c r="H955" s="416" t="str">
        <f>IF(IFERROR(SEARCH("-",A955,1),0) &gt; 0, IFERROR(VLOOKUP(F955,'Liste CG'!A:A,1,FALSE),"ATTENTION CG Inexistant"),"")</f>
        <v>27561</v>
      </c>
      <c r="I955" s="416" t="s">
        <v>941</v>
      </c>
      <c r="J955" s="416"/>
      <c r="K955" s="419"/>
      <c r="U955" s="420" t="str">
        <f>IF(IFERROR(SEARCH("-",A955,1),0)&gt;0,IFERROR(VLOOKUP(B955,'CG-&gt; CE'!K:K,1,FALSE),"Attention voir onglet CG-&gt;CE"),"")</f>
        <v>843-51</v>
      </c>
      <c r="V955" s="420" t="str">
        <f>IF(LEFT(U955,1)="A",'Messages d''erreur'!B$4,"")</f>
        <v/>
      </c>
      <c r="W955" s="420" t="str">
        <f>IF(IFERROR(VALUE(F955),0)&gt;0,IF(IFERROR(SEARCH("-",A955,1),0)&gt;0,IFERROR(VLOOKUP(F955,'Liste CG'!A:A,1,FALSE),"Attention erreur pas de CG")),"")</f>
        <v>27561</v>
      </c>
      <c r="X955" s="420" t="str">
        <f>IF(LEFT(W955,1)="A",'Messages d''erreur'!B$5,"")</f>
        <v/>
      </c>
      <c r="Y955" s="420">
        <f>VLOOKUP(A955,'CEcpas-&gt;NvCode'!A:C,3,FALSE)</f>
        <v>0</v>
      </c>
      <c r="Z955" s="420" t="str">
        <f>IF(IFERROR(SEARCH("-",A955,1),0) &gt; 0, IFERROR(VLOOKUP(A955,'mapping Commune'!A:I,9,FALSE),"ATTENTION mapping Inexistant"),"")</f>
        <v>ATTENTION mapping Inexistant</v>
      </c>
      <c r="AA955" s="421" t="str">
        <f>IF(LEFT(Z955,2)="At",'Messages d''erreur'!B$6,"")</f>
        <v xml:space="preserve">Attention CE pas dans Mapping </v>
      </c>
    </row>
    <row r="956" spans="1:27" ht="21" customHeight="1" x14ac:dyDescent="0.35">
      <c r="A956" s="133"/>
      <c r="B956" s="301" t="str">
        <f t="shared" si="17"/>
        <v/>
      </c>
      <c r="D956" s="109" t="s">
        <v>5089</v>
      </c>
      <c r="G956" s="276"/>
      <c r="H956" s="34" t="str">
        <f>IF(IFERROR(SEARCH("-",A956,1),0) &gt; 0, IFERROR(VLOOKUP(F956,'Liste CG'!A:A,1,FALSE),"ATTENTION CG Inexistant"),"")</f>
        <v/>
      </c>
      <c r="U956" t="str">
        <f>IF(IFERROR(SEARCH("-",A956,1),0)&gt;0,IFERROR(VLOOKUP(B956,'CG-&gt; CE'!K:K,1,FALSE),"Attention voir onglet CG-&gt;CE"),"")</f>
        <v/>
      </c>
      <c r="V956" t="str">
        <f>IF(LEFT(U956,1)="A",'Messages d''erreur'!B$4,"")</f>
        <v/>
      </c>
      <c r="W956" t="str">
        <f>IF(IFERROR(VALUE(F956),0)&gt;0,IF(IFERROR(SEARCH("-",A956,1),0)&gt;0,IFERROR(VLOOKUP(F956,'Liste CG'!A:A,1,FALSE),"Attention erreur pas de CG")),"")</f>
        <v/>
      </c>
      <c r="X956" t="str">
        <f>IF(LEFT(W956,1)="A",'Messages d''erreur'!B$5,"")</f>
        <v/>
      </c>
      <c r="Y956" t="e">
        <f>VLOOKUP(A956,'CEcpas-&gt;NvCode'!A:C,3,FALSE)</f>
        <v>#N/A</v>
      </c>
      <c r="Z956" t="str">
        <f>IF(IFERROR(SEARCH("-",A956,1),0) &gt; 0, IFERROR(VLOOKUP(A956,'mapping Commune'!A:I,9,FALSE),"ATTENTION mapping Inexistant"),"")</f>
        <v/>
      </c>
      <c r="AA956" s="10" t="str">
        <f>IF(LEFT(Z956,2)="At",'Messages d''erreur'!B$6,"")</f>
        <v/>
      </c>
    </row>
    <row r="957" spans="1:27" ht="21" customHeight="1" x14ac:dyDescent="0.35">
      <c r="A957" s="137">
        <v>86</v>
      </c>
      <c r="B957" s="301" t="str">
        <f t="shared" si="17"/>
        <v>8686</v>
      </c>
      <c r="C957" s="25" t="s">
        <v>942</v>
      </c>
      <c r="D957" s="109" t="s">
        <v>5089</v>
      </c>
      <c r="G957" s="276"/>
      <c r="H957" s="34" t="str">
        <f>IF(IFERROR(SEARCH("-",A957,1),0) &gt; 0, IFERROR(VLOOKUP(F957,'Liste CG'!A:A,1,FALSE),"ATTENTION CG Inexistant"),"")</f>
        <v/>
      </c>
      <c r="I957" s="100" t="s">
        <v>943</v>
      </c>
      <c r="U957" t="str">
        <f>IF(IFERROR(SEARCH("-",A957,1),0)&gt;0,IFERROR(VLOOKUP(B957,'CG-&gt; CE'!K:K,1,FALSE),"Attention voir onglet CG-&gt;CE"),"")</f>
        <v/>
      </c>
      <c r="V957" t="str">
        <f>IF(LEFT(U957,1)="A",'Messages d''erreur'!B$4,"")</f>
        <v/>
      </c>
      <c r="W957" t="str">
        <f>IF(IFERROR(VALUE(F957),0)&gt;0,IF(IFERROR(SEARCH("-",A957,1),0)&gt;0,IFERROR(VLOOKUP(F957,'Liste CG'!A:A,1,FALSE),"Attention erreur pas de CG")),"")</f>
        <v/>
      </c>
      <c r="X957" t="str">
        <f>IF(LEFT(W957,1)="A",'Messages d''erreur'!B$5,"")</f>
        <v/>
      </c>
      <c r="Y957" t="e">
        <f>VLOOKUP(A957,'CEcpas-&gt;NvCode'!A:C,3,FALSE)</f>
        <v>#N/A</v>
      </c>
      <c r="Z957" t="str">
        <f>IF(IFERROR(SEARCH("-",A957,1),0) &gt; 0, IFERROR(VLOOKUP(A957,'mapping Commune'!A:I,9,FALSE),"ATTENTION mapping Inexistant"),"")</f>
        <v/>
      </c>
      <c r="AA957" s="10" t="str">
        <f>IF(LEFT(Z957,2)="At",'Messages d''erreur'!B$6,"")</f>
        <v/>
      </c>
    </row>
    <row r="958" spans="1:27" ht="21" customHeight="1" x14ac:dyDescent="0.35">
      <c r="A958" s="138"/>
      <c r="B958" s="301" t="str">
        <f t="shared" si="17"/>
        <v/>
      </c>
      <c r="C958" s="25"/>
      <c r="D958" s="109" t="s">
        <v>5089</v>
      </c>
      <c r="G958" s="276"/>
      <c r="H958" s="34" t="str">
        <f>IF(IFERROR(SEARCH("-",A958,1),0) &gt; 0, IFERROR(VLOOKUP(F958,'Liste CG'!A:A,1,FALSE),"ATTENTION CG Inexistant"),"")</f>
        <v/>
      </c>
      <c r="U958" t="str">
        <f>IF(IFERROR(SEARCH("-",A958,1),0)&gt;0,IFERROR(VLOOKUP(B958,'CG-&gt; CE'!K:K,1,FALSE),"Attention voir onglet CG-&gt;CE"),"")</f>
        <v/>
      </c>
      <c r="V958" t="str">
        <f>IF(LEFT(U958,1)="A",'Messages d''erreur'!B$4,"")</f>
        <v/>
      </c>
      <c r="W958" t="str">
        <f>IF(IFERROR(VALUE(F958),0)&gt;0,IF(IFERROR(SEARCH("-",A958,1),0)&gt;0,IFERROR(VLOOKUP(F958,'Liste CG'!A:A,1,FALSE),"Attention erreur pas de CG")),"")</f>
        <v/>
      </c>
      <c r="X958" t="str">
        <f>IF(LEFT(W958,1)="A",'Messages d''erreur'!B$5,"")</f>
        <v/>
      </c>
      <c r="Y958" t="e">
        <f>VLOOKUP(A958,'CEcpas-&gt;NvCode'!A:C,3,FALSE)</f>
        <v>#N/A</v>
      </c>
      <c r="Z958" t="str">
        <f>IF(IFERROR(SEARCH("-",A958,1),0) &gt; 0, IFERROR(VLOOKUP(A958,'mapping Commune'!A:I,9,FALSE),"ATTENTION mapping Inexistant"),"")</f>
        <v/>
      </c>
      <c r="AA958" s="10" t="str">
        <f>IF(LEFT(Z958,2)="At",'Messages d''erreur'!B$6,"")</f>
        <v/>
      </c>
    </row>
    <row r="959" spans="1:27" ht="21" customHeight="1" x14ac:dyDescent="0.35">
      <c r="A959" s="139">
        <v>861</v>
      </c>
      <c r="B959" s="301" t="str">
        <f t="shared" si="17"/>
        <v>861861</v>
      </c>
      <c r="C959" s="26" t="s">
        <v>944</v>
      </c>
      <c r="D959" s="109" t="s">
        <v>5089</v>
      </c>
      <c r="G959" s="276"/>
      <c r="H959" s="34" t="str">
        <f>IF(IFERROR(SEARCH("-",A959,1),0) &gt; 0, IFERROR(VLOOKUP(F959,'Liste CG'!A:A,1,FALSE),"ATTENTION CG Inexistant"),"")</f>
        <v/>
      </c>
      <c r="U959" t="str">
        <f>IF(IFERROR(SEARCH("-",A959,1),0)&gt;0,IFERROR(VLOOKUP(B959,'CG-&gt; CE'!K:K,1,FALSE),"Attention voir onglet CG-&gt;CE"),"")</f>
        <v/>
      </c>
      <c r="V959" t="str">
        <f>IF(LEFT(U959,1)="A",'Messages d''erreur'!B$4,"")</f>
        <v/>
      </c>
      <c r="W959" t="str">
        <f>IF(IFERROR(VALUE(F959),0)&gt;0,IF(IFERROR(SEARCH("-",A959,1),0)&gt;0,IFERROR(VLOOKUP(F959,'Liste CG'!A:A,1,FALSE),"Attention erreur pas de CG")),"")</f>
        <v/>
      </c>
      <c r="X959" t="str">
        <f>IF(LEFT(W959,1)="A",'Messages d''erreur'!B$5,"")</f>
        <v/>
      </c>
      <c r="Y959" t="e">
        <f>VLOOKUP(A959,'CEcpas-&gt;NvCode'!A:C,3,FALSE)</f>
        <v>#N/A</v>
      </c>
      <c r="Z959" t="str">
        <f>IF(IFERROR(SEARCH("-",A959,1),0) &gt; 0, IFERROR(VLOOKUP(A959,'mapping Commune'!A:I,9,FALSE),"ATTENTION mapping Inexistant"),"")</f>
        <v/>
      </c>
      <c r="AA959" s="10" t="str">
        <f>IF(LEFT(Z959,2)="At",'Messages d''erreur'!B$6,"")</f>
        <v/>
      </c>
    </row>
    <row r="960" spans="1:27" ht="21" customHeight="1" x14ac:dyDescent="0.35">
      <c r="A960" s="138"/>
      <c r="B960" s="301" t="str">
        <f t="shared" si="17"/>
        <v/>
      </c>
      <c r="C960" s="25"/>
      <c r="D960" s="109" t="s">
        <v>5089</v>
      </c>
      <c r="G960" s="276"/>
      <c r="H960" s="34" t="str">
        <f>IF(IFERROR(SEARCH("-",A960,1),0) &gt; 0, IFERROR(VLOOKUP(F960,'Liste CG'!A:A,1,FALSE),"ATTENTION CG Inexistant"),"")</f>
        <v/>
      </c>
      <c r="U960" t="str">
        <f>IF(IFERROR(SEARCH("-",A960,1),0)&gt;0,IFERROR(VLOOKUP(B960,'CG-&gt; CE'!K:K,1,FALSE),"Attention voir onglet CG-&gt;CE"),"")</f>
        <v/>
      </c>
      <c r="V960" t="str">
        <f>IF(LEFT(U960,1)="A",'Messages d''erreur'!B$4,"")</f>
        <v/>
      </c>
      <c r="W960" t="str">
        <f>IF(IFERROR(VALUE(F960),0)&gt;0,IF(IFERROR(SEARCH("-",A960,1),0)&gt;0,IFERROR(VLOOKUP(F960,'Liste CG'!A:A,1,FALSE),"Attention erreur pas de CG")),"")</f>
        <v/>
      </c>
      <c r="X960" t="str">
        <f>IF(LEFT(W960,1)="A",'Messages d''erreur'!B$5,"")</f>
        <v/>
      </c>
      <c r="Y960" t="e">
        <f>VLOOKUP(A960,'CEcpas-&gt;NvCode'!A:C,3,FALSE)</f>
        <v>#N/A</v>
      </c>
      <c r="Z960" t="str">
        <f>IF(IFERROR(SEARCH("-",A960,1),0) &gt; 0, IFERROR(VLOOKUP(A960,'mapping Commune'!A:I,9,FALSE),"ATTENTION mapping Inexistant"),"")</f>
        <v/>
      </c>
      <c r="AA960" s="10" t="str">
        <f>IF(LEFT(Z960,2)="At",'Messages d''erreur'!B$6,"")</f>
        <v/>
      </c>
    </row>
    <row r="961" spans="1:27" ht="21" customHeight="1" x14ac:dyDescent="0.35">
      <c r="A961" s="31" t="s">
        <v>52</v>
      </c>
      <c r="B961" s="301" t="str">
        <f t="shared" si="17"/>
        <v>Codode</v>
      </c>
      <c r="C961" s="27" t="s">
        <v>53</v>
      </c>
      <c r="D961" s="32" t="s">
        <v>54</v>
      </c>
      <c r="E961" s="32" t="s">
        <v>55</v>
      </c>
      <c r="F961" s="280" t="s">
        <v>56</v>
      </c>
      <c r="G961" s="278" t="s">
        <v>57</v>
      </c>
      <c r="H961" s="34" t="str">
        <f>IF(IFERROR(SEARCH("-",A961,1),0) &gt; 0, IFERROR(VLOOKUP(F961,'Liste CG'!A:A,1,FALSE),"ATTENTION CG Inexistant"),"")</f>
        <v/>
      </c>
      <c r="U961" t="str">
        <f>IF(IFERROR(SEARCH("-",A961,1),0)&gt;0,IFERROR(VLOOKUP(B961,'CG-&gt; CE'!K:K,1,FALSE),"Attention voir onglet CG-&gt;CE"),"")</f>
        <v/>
      </c>
      <c r="V961" t="str">
        <f>IF(LEFT(U961,1)="A",'Messages d''erreur'!B$4,"")</f>
        <v/>
      </c>
      <c r="W961" t="str">
        <f>IF(IFERROR(VALUE(F961),0)&gt;0,IF(IFERROR(SEARCH("-",A961,1),0)&gt;0,IFERROR(VLOOKUP(F961,'Liste CG'!A:A,1,FALSE),"Attention erreur pas de CG")),"")</f>
        <v/>
      </c>
      <c r="X961" t="str">
        <f>IF(LEFT(W961,1)="A",'Messages d''erreur'!B$5,"")</f>
        <v/>
      </c>
      <c r="Y961" t="e">
        <f>VLOOKUP(A961,'CEcpas-&gt;NvCode'!A:C,3,FALSE)</f>
        <v>#N/A</v>
      </c>
      <c r="Z961" t="str">
        <f>IF(IFERROR(SEARCH("-",A961,1),0) &gt; 0, IFERROR(VLOOKUP(A961,'mapping Commune'!A:I,9,FALSE),"ATTENTION mapping Inexistant"),"")</f>
        <v/>
      </c>
      <c r="AA961" s="10" t="str">
        <f>IF(LEFT(Z961,2)="At",'Messages d''erreur'!B$6,"")</f>
        <v/>
      </c>
    </row>
    <row r="962" spans="1:27" ht="21" customHeight="1" x14ac:dyDescent="0.35">
      <c r="A962" s="33" t="s">
        <v>945</v>
      </c>
      <c r="B962" s="301" t="str">
        <f t="shared" si="17"/>
        <v>861-01</v>
      </c>
      <c r="C962" s="23" t="s">
        <v>946</v>
      </c>
      <c r="D962" s="34" t="s">
        <v>59</v>
      </c>
      <c r="E962" s="34" t="s">
        <v>60</v>
      </c>
      <c r="F962" s="273">
        <v>27519</v>
      </c>
      <c r="G962" s="276">
        <v>62</v>
      </c>
      <c r="H962" s="34">
        <f>IF(IFERROR(SEARCH("-",A962,1),0) &gt; 0, IFERROR(VLOOKUP(F962,'Liste CG'!A:A,1,FALSE),"ATTENTION CG Inexistant"),"")</f>
        <v>27519</v>
      </c>
      <c r="U962" t="str">
        <f>IF(IFERROR(SEARCH("-",A962,1),0)&gt;0,IFERROR(VLOOKUP(B962,'CG-&gt; CE'!K:K,1,FALSE),"Attention voir onglet CG-&gt;CE"),"")</f>
        <v>861-01</v>
      </c>
      <c r="V962" t="str">
        <f>IF(LEFT(U962,1)="A",'Messages d''erreur'!B$4,"")</f>
        <v/>
      </c>
      <c r="W962">
        <f>IF(IFERROR(VALUE(F962),0)&gt;0,IF(IFERROR(SEARCH("-",A962,1),0)&gt;0,IFERROR(VLOOKUP(F962,'Liste CG'!A:A,1,FALSE),"Attention erreur pas de CG")),"")</f>
        <v>27519</v>
      </c>
      <c r="X962" t="str">
        <f>IF(LEFT(W962,1)="A",'Messages d''erreur'!B$5,"")</f>
        <v/>
      </c>
      <c r="Y962">
        <f>VLOOKUP(A962,'CEcpas-&gt;NvCode'!A:C,3,FALSE)</f>
        <v>0</v>
      </c>
      <c r="Z962" t="str">
        <f>IF(IFERROR(SEARCH("-",A962,1),0) &gt; 0, IFERROR(VLOOKUP(A962,'mapping Commune'!A:I,9,FALSE),"ATTENTION mapping Inexistant"),"")</f>
        <v>861-01</v>
      </c>
      <c r="AA962" s="10" t="str">
        <f>IF(LEFT(Z962,2)="At",'Messages d''erreur'!B$6,"")</f>
        <v/>
      </c>
    </row>
    <row r="963" spans="1:27" ht="21" customHeight="1" x14ac:dyDescent="0.35">
      <c r="A963" s="136" t="s">
        <v>947</v>
      </c>
      <c r="B963" s="301" t="str">
        <f t="shared" si="17"/>
        <v>861-51</v>
      </c>
      <c r="C963" s="24" t="s">
        <v>948</v>
      </c>
      <c r="D963" s="110" t="s">
        <v>59</v>
      </c>
      <c r="E963" s="110" t="s">
        <v>62</v>
      </c>
      <c r="F963" s="309">
        <v>27519</v>
      </c>
      <c r="G963" s="279">
        <v>82</v>
      </c>
      <c r="H963" s="34">
        <f>IF(IFERROR(SEARCH("-",A963,1),0) &gt; 0, IFERROR(VLOOKUP(F963,'Liste CG'!A:A,1,FALSE),"ATTENTION CG Inexistant"),"")</f>
        <v>27519</v>
      </c>
      <c r="U963" t="str">
        <f>IF(IFERROR(SEARCH("-",A963,1),0)&gt;0,IFERROR(VLOOKUP(B963,'CG-&gt; CE'!K:K,1,FALSE),"Attention voir onglet CG-&gt;CE"),"")</f>
        <v>861-51</v>
      </c>
      <c r="V963" t="str">
        <f>IF(LEFT(U963,1)="A",'Messages d''erreur'!B$4,"")</f>
        <v/>
      </c>
      <c r="W963">
        <f>IF(IFERROR(VALUE(F963),0)&gt;0,IF(IFERROR(SEARCH("-",A963,1),0)&gt;0,IFERROR(VLOOKUP(F963,'Liste CG'!A:A,1,FALSE),"Attention erreur pas de CG")),"")</f>
        <v>27519</v>
      </c>
      <c r="X963" t="str">
        <f>IF(LEFT(W963,1)="A",'Messages d''erreur'!B$5,"")</f>
        <v/>
      </c>
      <c r="Y963">
        <f>VLOOKUP(A963,'CEcpas-&gt;NvCode'!A:C,3,FALSE)</f>
        <v>0</v>
      </c>
      <c r="Z963" t="str">
        <f>IF(IFERROR(SEARCH("-",A963,1),0) &gt; 0, IFERROR(VLOOKUP(A963,'mapping Commune'!A:I,9,FALSE),"ATTENTION mapping Inexistant"),"")</f>
        <v>ATTENTION mapping Inexistant</v>
      </c>
      <c r="AA963" s="10" t="str">
        <f>IF(LEFT(Z963,2)="At",'Messages d''erreur'!B$6,"")</f>
        <v xml:space="preserve">Attention CE pas dans Mapping </v>
      </c>
    </row>
    <row r="964" spans="1:27" ht="21" customHeight="1" x14ac:dyDescent="0.35">
      <c r="A964" s="138"/>
      <c r="B964" s="301" t="str">
        <f t="shared" si="17"/>
        <v/>
      </c>
      <c r="C964" s="25"/>
      <c r="D964" s="109" t="s">
        <v>5089</v>
      </c>
      <c r="G964" s="276"/>
      <c r="H964" s="34" t="str">
        <f>IF(IFERROR(SEARCH("-",A964,1),0) &gt; 0, IFERROR(VLOOKUP(F964,'Liste CG'!A:A,1,FALSE),"ATTENTION CG Inexistant"),"")</f>
        <v/>
      </c>
      <c r="U964" t="str">
        <f>IF(IFERROR(SEARCH("-",A964,1),0)&gt;0,IFERROR(VLOOKUP(B964,'CG-&gt; CE'!K:K,1,FALSE),"Attention voir onglet CG-&gt;CE"),"")</f>
        <v/>
      </c>
      <c r="V964" t="str">
        <f>IF(LEFT(U964,1)="A",'Messages d''erreur'!B$4,"")</f>
        <v/>
      </c>
      <c r="W964" t="str">
        <f>IF(IFERROR(VALUE(F964),0)&gt;0,IF(IFERROR(SEARCH("-",A964,1),0)&gt;0,IFERROR(VLOOKUP(F964,'Liste CG'!A:A,1,FALSE),"Attention erreur pas de CG")),"")</f>
        <v/>
      </c>
      <c r="X964" t="str">
        <f>IF(LEFT(W964,1)="A",'Messages d''erreur'!B$5,"")</f>
        <v/>
      </c>
      <c r="Y964" t="e">
        <f>VLOOKUP(A964,'CEcpas-&gt;NvCode'!A:C,3,FALSE)</f>
        <v>#N/A</v>
      </c>
      <c r="Z964" t="str">
        <f>IF(IFERROR(SEARCH("-",A964,1),0) &gt; 0, IFERROR(VLOOKUP(A964,'mapping Commune'!A:I,9,FALSE),"ATTENTION mapping Inexistant"),"")</f>
        <v/>
      </c>
      <c r="AA964" s="10" t="str">
        <f>IF(LEFT(Z964,2)="At",'Messages d''erreur'!B$6,"")</f>
        <v/>
      </c>
    </row>
    <row r="965" spans="1:27" ht="21" customHeight="1" x14ac:dyDescent="0.35">
      <c r="A965" s="139">
        <v>862</v>
      </c>
      <c r="B965" s="301" t="str">
        <f t="shared" si="17"/>
        <v>862862</v>
      </c>
      <c r="C965" s="26" t="s">
        <v>949</v>
      </c>
      <c r="D965" s="109" t="s">
        <v>5089</v>
      </c>
      <c r="G965" s="276"/>
      <c r="H965" s="34" t="str">
        <f>IF(IFERROR(SEARCH("-",A965,1),0) &gt; 0, IFERROR(VLOOKUP(F965,'Liste CG'!A:A,1,FALSE),"ATTENTION CG Inexistant"),"")</f>
        <v/>
      </c>
      <c r="U965" t="str">
        <f>IF(IFERROR(SEARCH("-",A965,1),0)&gt;0,IFERROR(VLOOKUP(B965,'CG-&gt; CE'!K:K,1,FALSE),"Attention voir onglet CG-&gt;CE"),"")</f>
        <v/>
      </c>
      <c r="V965" t="str">
        <f>IF(LEFT(U965,1)="A",'Messages d''erreur'!B$4,"")</f>
        <v/>
      </c>
      <c r="W965" t="str">
        <f>IF(IFERROR(VALUE(F965),0)&gt;0,IF(IFERROR(SEARCH("-",A965,1),0)&gt;0,IFERROR(VLOOKUP(F965,'Liste CG'!A:A,1,FALSE),"Attention erreur pas de CG")),"")</f>
        <v/>
      </c>
      <c r="X965" t="str">
        <f>IF(LEFT(W965,1)="A",'Messages d''erreur'!B$5,"")</f>
        <v/>
      </c>
      <c r="Y965" t="e">
        <f>VLOOKUP(A965,'CEcpas-&gt;NvCode'!A:C,3,FALSE)</f>
        <v>#N/A</v>
      </c>
      <c r="Z965" t="str">
        <f>IF(IFERROR(SEARCH("-",A965,1),0) &gt; 0, IFERROR(VLOOKUP(A965,'mapping Commune'!A:I,9,FALSE),"ATTENTION mapping Inexistant"),"")</f>
        <v/>
      </c>
      <c r="AA965" s="10" t="str">
        <f>IF(LEFT(Z965,2)="At",'Messages d''erreur'!B$6,"")</f>
        <v/>
      </c>
    </row>
    <row r="966" spans="1:27" ht="21" customHeight="1" x14ac:dyDescent="0.35">
      <c r="A966" s="138"/>
      <c r="B966" s="301" t="str">
        <f t="shared" si="17"/>
        <v/>
      </c>
      <c r="C966" s="25"/>
      <c r="D966" s="109" t="s">
        <v>5089</v>
      </c>
      <c r="G966" s="276"/>
      <c r="H966" s="34" t="str">
        <f>IF(IFERROR(SEARCH("-",A966,1),0) &gt; 0, IFERROR(VLOOKUP(F966,'Liste CG'!A:A,1,FALSE),"ATTENTION CG Inexistant"),"")</f>
        <v/>
      </c>
      <c r="U966" t="str">
        <f>IF(IFERROR(SEARCH("-",A966,1),0)&gt;0,IFERROR(VLOOKUP(B966,'CG-&gt; CE'!K:K,1,FALSE),"Attention voir onglet CG-&gt;CE"),"")</f>
        <v/>
      </c>
      <c r="V966" t="str">
        <f>IF(LEFT(U966,1)="A",'Messages d''erreur'!B$4,"")</f>
        <v/>
      </c>
      <c r="W966" t="str">
        <f>IF(IFERROR(VALUE(F966),0)&gt;0,IF(IFERROR(SEARCH("-",A966,1),0)&gt;0,IFERROR(VLOOKUP(F966,'Liste CG'!A:A,1,FALSE),"Attention erreur pas de CG")),"")</f>
        <v/>
      </c>
      <c r="X966" t="str">
        <f>IF(LEFT(W966,1)="A",'Messages d''erreur'!B$5,"")</f>
        <v/>
      </c>
      <c r="Y966" t="e">
        <f>VLOOKUP(A966,'CEcpas-&gt;NvCode'!A:C,3,FALSE)</f>
        <v>#N/A</v>
      </c>
      <c r="Z966" t="str">
        <f>IF(IFERROR(SEARCH("-",A966,1),0) &gt; 0, IFERROR(VLOOKUP(A966,'mapping Commune'!A:I,9,FALSE),"ATTENTION mapping Inexistant"),"")</f>
        <v/>
      </c>
      <c r="AA966" s="10" t="str">
        <f>IF(LEFT(Z966,2)="At",'Messages d''erreur'!B$6,"")</f>
        <v/>
      </c>
    </row>
    <row r="967" spans="1:27" ht="21" customHeight="1" x14ac:dyDescent="0.35">
      <c r="A967" s="31" t="s">
        <v>52</v>
      </c>
      <c r="B967" s="301" t="str">
        <f t="shared" si="17"/>
        <v>Codode</v>
      </c>
      <c r="C967" s="27" t="s">
        <v>53</v>
      </c>
      <c r="D967" s="32" t="s">
        <v>54</v>
      </c>
      <c r="E967" s="32" t="s">
        <v>55</v>
      </c>
      <c r="F967" s="280" t="s">
        <v>56</v>
      </c>
      <c r="G967" s="278" t="s">
        <v>57</v>
      </c>
      <c r="H967" s="34" t="str">
        <f>IF(IFERROR(SEARCH("-",A967,1),0) &gt; 0, IFERROR(VLOOKUP(F967,'Liste CG'!A:A,1,FALSE),"ATTENTION CG Inexistant"),"")</f>
        <v/>
      </c>
      <c r="U967" t="str">
        <f>IF(IFERROR(SEARCH("-",A967,1),0)&gt;0,IFERROR(VLOOKUP(B967,'CG-&gt; CE'!K:K,1,FALSE),"Attention voir onglet CG-&gt;CE"),"")</f>
        <v/>
      </c>
      <c r="V967" t="str">
        <f>IF(LEFT(U967,1)="A",'Messages d''erreur'!B$4,"")</f>
        <v/>
      </c>
      <c r="W967" t="str">
        <f>IF(IFERROR(VALUE(F967),0)&gt;0,IF(IFERROR(SEARCH("-",A967,1),0)&gt;0,IFERROR(VLOOKUP(F967,'Liste CG'!A:A,1,FALSE),"Attention erreur pas de CG")),"")</f>
        <v/>
      </c>
      <c r="X967" t="str">
        <f>IF(LEFT(W967,1)="A",'Messages d''erreur'!B$5,"")</f>
        <v/>
      </c>
      <c r="Y967" t="e">
        <f>VLOOKUP(A967,'CEcpas-&gt;NvCode'!A:C,3,FALSE)</f>
        <v>#N/A</v>
      </c>
      <c r="Z967" t="str">
        <f>IF(IFERROR(SEARCH("-",A967,1),0) &gt; 0, IFERROR(VLOOKUP(A967,'mapping Commune'!A:I,9,FALSE),"ATTENTION mapping Inexistant"),"")</f>
        <v/>
      </c>
      <c r="AA967" s="10" t="str">
        <f>IF(LEFT(Z967,2)="At",'Messages d''erreur'!B$6,"")</f>
        <v/>
      </c>
    </row>
    <row r="968" spans="1:27" ht="21" customHeight="1" x14ac:dyDescent="0.35">
      <c r="A968" s="136" t="s">
        <v>950</v>
      </c>
      <c r="B968" s="301" t="str">
        <f t="shared" si="17"/>
        <v>862-51</v>
      </c>
      <c r="C968" s="24" t="s">
        <v>951</v>
      </c>
      <c r="D968" s="110" t="s">
        <v>59</v>
      </c>
      <c r="E968" s="110" t="s">
        <v>62</v>
      </c>
      <c r="F968" s="309">
        <v>28211</v>
      </c>
      <c r="G968" s="279">
        <v>82</v>
      </c>
      <c r="H968" s="34">
        <f>IF(IFERROR(SEARCH("-",A968,1),0) &gt; 0, IFERROR(VLOOKUP(F968,'Liste CG'!A:A,1,FALSE),"ATTENTION CG Inexistant"),"")</f>
        <v>28211</v>
      </c>
      <c r="U968" t="str">
        <f>IF(IFERROR(SEARCH("-",A968,1),0)&gt;0,IFERROR(VLOOKUP(B968,'CG-&gt; CE'!K:K,1,FALSE),"Attention voir onglet CG-&gt;CE"),"")</f>
        <v>862-51</v>
      </c>
      <c r="V968" t="str">
        <f>IF(LEFT(U968,1)="A",'Messages d''erreur'!B$4,"")</f>
        <v/>
      </c>
      <c r="W968">
        <f>IF(IFERROR(VALUE(F968),0)&gt;0,IF(IFERROR(SEARCH("-",A968,1),0)&gt;0,IFERROR(VLOOKUP(F968,'Liste CG'!A:A,1,FALSE),"Attention erreur pas de CG")),"")</f>
        <v>28211</v>
      </c>
      <c r="X968" t="str">
        <f>IF(LEFT(W968,1)="A",'Messages d''erreur'!B$5,"")</f>
        <v/>
      </c>
      <c r="Y968">
        <f>VLOOKUP(A968,'CEcpas-&gt;NvCode'!A:C,3,FALSE)</f>
        <v>0</v>
      </c>
      <c r="Z968" t="str">
        <f>IF(IFERROR(SEARCH("-",A968,1),0) &gt; 0, IFERROR(VLOOKUP(A968,'mapping Commune'!A:I,9,FALSE),"ATTENTION mapping Inexistant"),"")</f>
        <v>ATTENTION mapping Inexistant</v>
      </c>
      <c r="AA968" s="10" t="str">
        <f>IF(LEFT(Z968,2)="At",'Messages d''erreur'!B$6,"")</f>
        <v xml:space="preserve">Attention CE pas dans Mapping </v>
      </c>
    </row>
    <row r="969" spans="1:27" ht="21" customHeight="1" x14ac:dyDescent="0.35">
      <c r="A969" s="138"/>
      <c r="B969" s="301" t="str">
        <f t="shared" si="17"/>
        <v/>
      </c>
      <c r="C969" s="25"/>
      <c r="D969" s="109" t="s">
        <v>5089</v>
      </c>
      <c r="G969" s="276"/>
      <c r="H969" s="34" t="str">
        <f>IF(IFERROR(SEARCH("-",A969,1),0) &gt; 0, IFERROR(VLOOKUP(F969,'Liste CG'!A:A,1,FALSE),"ATTENTION CG Inexistant"),"")</f>
        <v/>
      </c>
      <c r="U969" t="str">
        <f>IF(IFERROR(SEARCH("-",A969,1),0)&gt;0,IFERROR(VLOOKUP(B969,'CG-&gt; CE'!K:K,1,FALSE),"Attention voir onglet CG-&gt;CE"),"")</f>
        <v/>
      </c>
      <c r="V969" t="str">
        <f>IF(LEFT(U969,1)="A",'Messages d''erreur'!B$4,"")</f>
        <v/>
      </c>
      <c r="W969" t="str">
        <f>IF(IFERROR(VALUE(F969),0)&gt;0,IF(IFERROR(SEARCH("-",A969,1),0)&gt;0,IFERROR(VLOOKUP(F969,'Liste CG'!A:A,1,FALSE),"Attention erreur pas de CG")),"")</f>
        <v/>
      </c>
      <c r="X969" t="str">
        <f>IF(LEFT(W969,1)="A",'Messages d''erreur'!B$5,"")</f>
        <v/>
      </c>
      <c r="Y969" t="e">
        <f>VLOOKUP(A969,'CEcpas-&gt;NvCode'!A:C,3,FALSE)</f>
        <v>#N/A</v>
      </c>
      <c r="Z969" t="str">
        <f>IF(IFERROR(SEARCH("-",A969,1),0) &gt; 0, IFERROR(VLOOKUP(A969,'mapping Commune'!A:I,9,FALSE),"ATTENTION mapping Inexistant"),"")</f>
        <v/>
      </c>
      <c r="AA969" s="10" t="str">
        <f>IF(LEFT(Z969,2)="At",'Messages d''erreur'!B$6,"")</f>
        <v/>
      </c>
    </row>
    <row r="970" spans="1:27" ht="21" customHeight="1" x14ac:dyDescent="0.35">
      <c r="A970" s="139">
        <v>866</v>
      </c>
      <c r="B970" s="301" t="str">
        <f t="shared" si="17"/>
        <v>866866</v>
      </c>
      <c r="C970" s="26" t="s">
        <v>952</v>
      </c>
      <c r="D970" s="109" t="s">
        <v>5089</v>
      </c>
      <c r="G970" s="276"/>
      <c r="H970" s="34" t="str">
        <f>IF(IFERROR(SEARCH("-",A970,1),0) &gt; 0, IFERROR(VLOOKUP(F970,'Liste CG'!A:A,1,FALSE),"ATTENTION CG Inexistant"),"")</f>
        <v/>
      </c>
      <c r="U970" t="str">
        <f>IF(IFERROR(SEARCH("-",A970,1),0)&gt;0,IFERROR(VLOOKUP(B970,'CG-&gt; CE'!K:K,1,FALSE),"Attention voir onglet CG-&gt;CE"),"")</f>
        <v/>
      </c>
      <c r="V970" t="str">
        <f>IF(LEFT(U970,1)="A",'Messages d''erreur'!B$4,"")</f>
        <v/>
      </c>
      <c r="W970" t="str">
        <f>IF(IFERROR(VALUE(F970),0)&gt;0,IF(IFERROR(SEARCH("-",A970,1),0)&gt;0,IFERROR(VLOOKUP(F970,'Liste CG'!A:A,1,FALSE),"Attention erreur pas de CG")),"")</f>
        <v/>
      </c>
      <c r="X970" t="str">
        <f>IF(LEFT(W970,1)="A",'Messages d''erreur'!B$5,"")</f>
        <v/>
      </c>
      <c r="Y970" t="e">
        <f>VLOOKUP(A970,'CEcpas-&gt;NvCode'!A:C,3,FALSE)</f>
        <v>#N/A</v>
      </c>
      <c r="Z970" t="str">
        <f>IF(IFERROR(SEARCH("-",A970,1),0) &gt; 0, IFERROR(VLOOKUP(A970,'mapping Commune'!A:I,9,FALSE),"ATTENTION mapping Inexistant"),"")</f>
        <v/>
      </c>
      <c r="AA970" s="10" t="str">
        <f>IF(LEFT(Z970,2)="At",'Messages d''erreur'!B$6,"")</f>
        <v/>
      </c>
    </row>
    <row r="971" spans="1:27" ht="21" customHeight="1" x14ac:dyDescent="0.35">
      <c r="A971" s="138"/>
      <c r="B971" s="301" t="str">
        <f t="shared" si="17"/>
        <v/>
      </c>
      <c r="C971" s="25"/>
      <c r="D971" s="109" t="s">
        <v>5089</v>
      </c>
      <c r="G971" s="276"/>
      <c r="H971" s="34" t="str">
        <f>IF(IFERROR(SEARCH("-",A971,1),0) &gt; 0, IFERROR(VLOOKUP(F971,'Liste CG'!A:A,1,FALSE),"ATTENTION CG Inexistant"),"")</f>
        <v/>
      </c>
      <c r="U971" t="str">
        <f>IF(IFERROR(SEARCH("-",A971,1),0)&gt;0,IFERROR(VLOOKUP(B971,'CG-&gt; CE'!K:K,1,FALSE),"Attention voir onglet CG-&gt;CE"),"")</f>
        <v/>
      </c>
      <c r="V971" t="str">
        <f>IF(LEFT(U971,1)="A",'Messages d''erreur'!B$4,"")</f>
        <v/>
      </c>
      <c r="W971" t="str">
        <f>IF(IFERROR(VALUE(F971),0)&gt;0,IF(IFERROR(SEARCH("-",A971,1),0)&gt;0,IFERROR(VLOOKUP(F971,'Liste CG'!A:A,1,FALSE),"Attention erreur pas de CG")),"")</f>
        <v/>
      </c>
      <c r="X971" t="str">
        <f>IF(LEFT(W971,1)="A",'Messages d''erreur'!B$5,"")</f>
        <v/>
      </c>
      <c r="Y971" t="e">
        <f>VLOOKUP(A971,'CEcpas-&gt;NvCode'!A:C,3,FALSE)</f>
        <v>#N/A</v>
      </c>
      <c r="Z971" t="str">
        <f>IF(IFERROR(SEARCH("-",A971,1),0) &gt; 0, IFERROR(VLOOKUP(A971,'mapping Commune'!A:I,9,FALSE),"ATTENTION mapping Inexistant"),"")</f>
        <v/>
      </c>
      <c r="AA971" s="10" t="str">
        <f>IF(LEFT(Z971,2)="At",'Messages d''erreur'!B$6,"")</f>
        <v/>
      </c>
    </row>
    <row r="972" spans="1:27" ht="21" customHeight="1" x14ac:dyDescent="0.35">
      <c r="A972" s="31" t="s">
        <v>52</v>
      </c>
      <c r="B972" s="301" t="str">
        <f t="shared" si="17"/>
        <v>Codode</v>
      </c>
      <c r="C972" s="27" t="s">
        <v>53</v>
      </c>
      <c r="D972" s="32" t="s">
        <v>54</v>
      </c>
      <c r="E972" s="32" t="s">
        <v>55</v>
      </c>
      <c r="F972" s="280" t="s">
        <v>56</v>
      </c>
      <c r="G972" s="278" t="s">
        <v>57</v>
      </c>
      <c r="H972" s="34" t="str">
        <f>IF(IFERROR(SEARCH("-",A972,1),0) &gt; 0, IFERROR(VLOOKUP(F972,'Liste CG'!A:A,1,FALSE),"ATTENTION CG Inexistant"),"")</f>
        <v/>
      </c>
      <c r="U972" t="str">
        <f>IF(IFERROR(SEARCH("-",A972,1),0)&gt;0,IFERROR(VLOOKUP(B972,'CG-&gt; CE'!K:K,1,FALSE),"Attention voir onglet CG-&gt;CE"),"")</f>
        <v/>
      </c>
      <c r="V972" t="str">
        <f>IF(LEFT(U972,1)="A",'Messages d''erreur'!B$4,"")</f>
        <v/>
      </c>
      <c r="W972" t="str">
        <f>IF(IFERROR(VALUE(F972),0)&gt;0,IF(IFERROR(SEARCH("-",A972,1),0)&gt;0,IFERROR(VLOOKUP(F972,'Liste CG'!A:A,1,FALSE),"Attention erreur pas de CG")),"")</f>
        <v/>
      </c>
      <c r="X972" t="str">
        <f>IF(LEFT(W972,1)="A",'Messages d''erreur'!B$5,"")</f>
        <v/>
      </c>
      <c r="Y972" t="e">
        <f>VLOOKUP(A972,'CEcpas-&gt;NvCode'!A:C,3,FALSE)</f>
        <v>#N/A</v>
      </c>
      <c r="Z972" t="str">
        <f>IF(IFERROR(SEARCH("-",A972,1),0) &gt; 0, IFERROR(VLOOKUP(A972,'mapping Commune'!A:I,9,FALSE),"ATTENTION mapping Inexistant"),"")</f>
        <v/>
      </c>
      <c r="AA972" s="10" t="str">
        <f>IF(LEFT(Z972,2)="At",'Messages d''erreur'!B$6,"")</f>
        <v/>
      </c>
    </row>
    <row r="973" spans="1:27" ht="21" customHeight="1" x14ac:dyDescent="0.35">
      <c r="A973" s="136" t="s">
        <v>953</v>
      </c>
      <c r="B973" s="301" t="str">
        <f t="shared" si="17"/>
        <v>866-51</v>
      </c>
      <c r="C973" s="24" t="s">
        <v>954</v>
      </c>
      <c r="D973" s="110" t="s">
        <v>59</v>
      </c>
      <c r="E973" s="110" t="s">
        <v>62</v>
      </c>
      <c r="F973" s="309">
        <v>28221</v>
      </c>
      <c r="G973" s="279">
        <v>82</v>
      </c>
      <c r="H973" s="34">
        <f>IF(IFERROR(SEARCH("-",A973,1),0) &gt; 0, IFERROR(VLOOKUP(F973,'Liste CG'!A:A,1,FALSE),"ATTENTION CG Inexistant"),"")</f>
        <v>28221</v>
      </c>
      <c r="U973" t="str">
        <f>IF(IFERROR(SEARCH("-",A973,1),0)&gt;0,IFERROR(VLOOKUP(B973,'CG-&gt; CE'!K:K,1,FALSE),"Attention voir onglet CG-&gt;CE"),"")</f>
        <v>866-51</v>
      </c>
      <c r="V973" t="str">
        <f>IF(LEFT(U973,1)="A",'Messages d''erreur'!B$4,"")</f>
        <v/>
      </c>
      <c r="W973">
        <f>IF(IFERROR(VALUE(F973),0)&gt;0,IF(IFERROR(SEARCH("-",A973,1),0)&gt;0,IFERROR(VLOOKUP(F973,'Liste CG'!A:A,1,FALSE),"Attention erreur pas de CG")),"")</f>
        <v>28221</v>
      </c>
      <c r="X973" t="str">
        <f>IF(LEFT(W973,1)="A",'Messages d''erreur'!B$5,"")</f>
        <v/>
      </c>
      <c r="Y973">
        <f>VLOOKUP(A973,'CEcpas-&gt;NvCode'!A:C,3,FALSE)</f>
        <v>0</v>
      </c>
      <c r="Z973" t="str">
        <f>IF(IFERROR(SEARCH("-",A973,1),0) &gt; 0, IFERROR(VLOOKUP(A973,'mapping Commune'!A:I,9,FALSE),"ATTENTION mapping Inexistant"),"")</f>
        <v>ATTENTION mapping Inexistant</v>
      </c>
      <c r="AA973" s="10" t="str">
        <f>IF(LEFT(Z973,2)="At",'Messages d''erreur'!B$6,"")</f>
        <v xml:space="preserve">Attention CE pas dans Mapping </v>
      </c>
    </row>
    <row r="974" spans="1:27" ht="21" customHeight="1" x14ac:dyDescent="0.35">
      <c r="A974" s="138"/>
      <c r="B974" s="301" t="str">
        <f t="shared" si="17"/>
        <v/>
      </c>
      <c r="C974" s="25"/>
      <c r="D974" s="109" t="s">
        <v>5089</v>
      </c>
      <c r="G974" s="276"/>
      <c r="H974" s="34" t="str">
        <f>IF(IFERROR(SEARCH("-",A974,1),0) &gt; 0, IFERROR(VLOOKUP(F974,'Liste CG'!A:A,1,FALSE),"ATTENTION CG Inexistant"),"")</f>
        <v/>
      </c>
      <c r="U974" t="str">
        <f>IF(IFERROR(SEARCH("-",A974,1),0)&gt;0,IFERROR(VLOOKUP(B974,'CG-&gt; CE'!K:K,1,FALSE),"Attention voir onglet CG-&gt;CE"),"")</f>
        <v/>
      </c>
      <c r="V974" t="str">
        <f>IF(LEFT(U974,1)="A",'Messages d''erreur'!B$4,"")</f>
        <v/>
      </c>
      <c r="W974" t="str">
        <f>IF(IFERROR(VALUE(F974),0)&gt;0,IF(IFERROR(SEARCH("-",A974,1),0)&gt;0,IFERROR(VLOOKUP(F974,'Liste CG'!A:A,1,FALSE),"Attention erreur pas de CG")),"")</f>
        <v/>
      </c>
      <c r="X974" t="str">
        <f>IF(LEFT(W974,1)="A",'Messages d''erreur'!B$5,"")</f>
        <v/>
      </c>
      <c r="Y974" t="e">
        <f>VLOOKUP(A974,'CEcpas-&gt;NvCode'!A:C,3,FALSE)</f>
        <v>#N/A</v>
      </c>
      <c r="Z974" t="str">
        <f>IF(IFERROR(SEARCH("-",A974,1),0) &gt; 0, IFERROR(VLOOKUP(A974,'mapping Commune'!A:I,9,FALSE),"ATTENTION mapping Inexistant"),"")</f>
        <v/>
      </c>
      <c r="AA974" s="10" t="str">
        <f>IF(LEFT(Z974,2)="At",'Messages d''erreur'!B$6,"")</f>
        <v/>
      </c>
    </row>
    <row r="975" spans="1:27" ht="21" customHeight="1" x14ac:dyDescent="0.35">
      <c r="A975" s="139">
        <v>869</v>
      </c>
      <c r="B975" s="301" t="str">
        <f t="shared" si="17"/>
        <v>869869</v>
      </c>
      <c r="C975" s="26" t="s">
        <v>955</v>
      </c>
      <c r="D975" s="109" t="s">
        <v>5089</v>
      </c>
      <c r="G975" s="276"/>
      <c r="H975" s="34" t="str">
        <f>IF(IFERROR(SEARCH("-",A975,1),0) &gt; 0, IFERROR(VLOOKUP(F975,'Liste CG'!A:A,1,FALSE),"ATTENTION CG Inexistant"),"")</f>
        <v/>
      </c>
      <c r="U975" t="str">
        <f>IF(IFERROR(SEARCH("-",A975,1),0)&gt;0,IFERROR(VLOOKUP(B975,'CG-&gt; CE'!K:K,1,FALSE),"Attention voir onglet CG-&gt;CE"),"")</f>
        <v/>
      </c>
      <c r="V975" t="str">
        <f>IF(LEFT(U975,1)="A",'Messages d''erreur'!B$4,"")</f>
        <v/>
      </c>
      <c r="W975" t="str">
        <f>IF(IFERROR(VALUE(F975),0)&gt;0,IF(IFERROR(SEARCH("-",A975,1),0)&gt;0,IFERROR(VLOOKUP(F975,'Liste CG'!A:A,1,FALSE),"Attention erreur pas de CG")),"")</f>
        <v/>
      </c>
      <c r="X975" t="str">
        <f>IF(LEFT(W975,1)="A",'Messages d''erreur'!B$5,"")</f>
        <v/>
      </c>
      <c r="Y975" t="e">
        <f>VLOOKUP(A975,'CEcpas-&gt;NvCode'!A:C,3,FALSE)</f>
        <v>#N/A</v>
      </c>
      <c r="Z975" t="str">
        <f>IF(IFERROR(SEARCH("-",A975,1),0) &gt; 0, IFERROR(VLOOKUP(A975,'mapping Commune'!A:I,9,FALSE),"ATTENTION mapping Inexistant"),"")</f>
        <v/>
      </c>
      <c r="AA975" s="10" t="str">
        <f>IF(LEFT(Z975,2)="At",'Messages d''erreur'!B$6,"")</f>
        <v/>
      </c>
    </row>
    <row r="976" spans="1:27" ht="21" customHeight="1" x14ac:dyDescent="0.35">
      <c r="A976" s="138"/>
      <c r="B976" s="301" t="str">
        <f t="shared" si="17"/>
        <v/>
      </c>
      <c r="C976" s="25"/>
      <c r="D976" s="109" t="s">
        <v>5089</v>
      </c>
      <c r="G976" s="276"/>
      <c r="H976" s="34" t="str">
        <f>IF(IFERROR(SEARCH("-",A976,1),0) &gt; 0, IFERROR(VLOOKUP(F976,'Liste CG'!A:A,1,FALSE),"ATTENTION CG Inexistant"),"")</f>
        <v/>
      </c>
      <c r="U976" t="str">
        <f>IF(IFERROR(SEARCH("-",A976,1),0)&gt;0,IFERROR(VLOOKUP(B976,'CG-&gt; CE'!K:K,1,FALSE),"Attention voir onglet CG-&gt;CE"),"")</f>
        <v/>
      </c>
      <c r="V976" t="str">
        <f>IF(LEFT(U976,1)="A",'Messages d''erreur'!B$4,"")</f>
        <v/>
      </c>
      <c r="W976" t="str">
        <f>IF(IFERROR(VALUE(F976),0)&gt;0,IF(IFERROR(SEARCH("-",A976,1),0)&gt;0,IFERROR(VLOOKUP(F976,'Liste CG'!A:A,1,FALSE),"Attention erreur pas de CG")),"")</f>
        <v/>
      </c>
      <c r="X976" t="str">
        <f>IF(LEFT(W976,1)="A",'Messages d''erreur'!B$5,"")</f>
        <v/>
      </c>
      <c r="Y976" t="e">
        <f>VLOOKUP(A976,'CEcpas-&gt;NvCode'!A:C,3,FALSE)</f>
        <v>#N/A</v>
      </c>
      <c r="Z976" t="str">
        <f>IF(IFERROR(SEARCH("-",A976,1),0) &gt; 0, IFERROR(VLOOKUP(A976,'mapping Commune'!A:I,9,FALSE),"ATTENTION mapping Inexistant"),"")</f>
        <v/>
      </c>
      <c r="AA976" s="10" t="str">
        <f>IF(LEFT(Z976,2)="At",'Messages d''erreur'!B$6,"")</f>
        <v/>
      </c>
    </row>
    <row r="977" spans="1:27" ht="21" customHeight="1" x14ac:dyDescent="0.35">
      <c r="A977" s="31" t="s">
        <v>52</v>
      </c>
      <c r="B977" s="301" t="str">
        <f t="shared" si="17"/>
        <v>Codode</v>
      </c>
      <c r="C977" s="27" t="s">
        <v>53</v>
      </c>
      <c r="D977" s="32" t="s">
        <v>54</v>
      </c>
      <c r="E977" s="32" t="s">
        <v>55</v>
      </c>
      <c r="F977" s="280" t="s">
        <v>56</v>
      </c>
      <c r="G977" s="278" t="s">
        <v>57</v>
      </c>
      <c r="H977" s="34" t="str">
        <f>IF(IFERROR(SEARCH("-",A977,1),0) &gt; 0, IFERROR(VLOOKUP(F977,'Liste CG'!A:A,1,FALSE),"ATTENTION CG Inexistant"),"")</f>
        <v/>
      </c>
      <c r="U977" t="str">
        <f>IF(IFERROR(SEARCH("-",A977,1),0)&gt;0,IFERROR(VLOOKUP(B977,'CG-&gt; CE'!K:K,1,FALSE),"Attention voir onglet CG-&gt;CE"),"")</f>
        <v/>
      </c>
      <c r="V977" t="str">
        <f>IF(LEFT(U977,1)="A",'Messages d''erreur'!B$4,"")</f>
        <v/>
      </c>
      <c r="W977" t="str">
        <f>IF(IFERROR(VALUE(F977),0)&gt;0,IF(IFERROR(SEARCH("-",A977,1),0)&gt;0,IFERROR(VLOOKUP(F977,'Liste CG'!A:A,1,FALSE),"Attention erreur pas de CG")),"")</f>
        <v/>
      </c>
      <c r="X977" t="str">
        <f>IF(LEFT(W977,1)="A",'Messages d''erreur'!B$5,"")</f>
        <v/>
      </c>
      <c r="Y977" t="e">
        <f>VLOOKUP(A977,'CEcpas-&gt;NvCode'!A:C,3,FALSE)</f>
        <v>#N/A</v>
      </c>
      <c r="Z977" t="str">
        <f>IF(IFERROR(SEARCH("-",A977,1),0) &gt; 0, IFERROR(VLOOKUP(A977,'mapping Commune'!A:I,9,FALSE),"ATTENTION mapping Inexistant"),"")</f>
        <v/>
      </c>
      <c r="AA977" s="10" t="str">
        <f>IF(LEFT(Z977,2)="At",'Messages d''erreur'!B$6,"")</f>
        <v/>
      </c>
    </row>
    <row r="978" spans="1:27" ht="21" customHeight="1" x14ac:dyDescent="0.35">
      <c r="A978" s="136" t="s">
        <v>956</v>
      </c>
      <c r="B978" s="301" t="str">
        <f t="shared" si="17"/>
        <v>869-54</v>
      </c>
      <c r="C978" s="24" t="s">
        <v>957</v>
      </c>
      <c r="D978" s="110" t="s">
        <v>59</v>
      </c>
      <c r="E978" s="110" t="s">
        <v>62</v>
      </c>
      <c r="F978" s="309">
        <v>28510</v>
      </c>
      <c r="G978" s="279">
        <v>82</v>
      </c>
      <c r="H978" s="34">
        <f>IF(IFERROR(SEARCH("-",A978,1),0) &gt; 0, IFERROR(VLOOKUP(F978,'Liste CG'!A:A,1,FALSE),"ATTENTION CG Inexistant"),"")</f>
        <v>28510</v>
      </c>
      <c r="I978" s="34" t="s">
        <v>278</v>
      </c>
      <c r="U978" t="str">
        <f>IF(IFERROR(SEARCH("-",A978,1),0)&gt;0,IFERROR(VLOOKUP(B978,'CG-&gt; CE'!K:K,1,FALSE),"Attention voir onglet CG-&gt;CE"),"")</f>
        <v>869-54</v>
      </c>
      <c r="V978" t="str">
        <f>IF(LEFT(U978,1)="A",'Messages d''erreur'!B$4,"")</f>
        <v/>
      </c>
      <c r="W978">
        <f>IF(IFERROR(VALUE(F978),0)&gt;0,IF(IFERROR(SEARCH("-",A978,1),0)&gt;0,IFERROR(VLOOKUP(F978,'Liste CG'!A:A,1,FALSE),"Attention erreur pas de CG")),"")</f>
        <v>28510</v>
      </c>
      <c r="X978" t="str">
        <f>IF(LEFT(W978,1)="A",'Messages d''erreur'!B$5,"")</f>
        <v/>
      </c>
      <c r="Y978">
        <f>VLOOKUP(A978,'CEcpas-&gt;NvCode'!A:C,3,FALSE)</f>
        <v>0</v>
      </c>
      <c r="Z978" t="str">
        <f>IF(IFERROR(SEARCH("-",A978,1),0) &gt; 0, IFERROR(VLOOKUP(A978,'mapping Commune'!A:I,9,FALSE),"ATTENTION mapping Inexistant"),"")</f>
        <v>ATTENTION mapping Inexistant</v>
      </c>
      <c r="AA978" s="10" t="str">
        <f>IF(LEFT(Z978,2)="At",'Messages d''erreur'!B$6,"")</f>
        <v xml:space="preserve">Attention CE pas dans Mapping </v>
      </c>
    </row>
    <row r="979" spans="1:27" ht="21" customHeight="1" x14ac:dyDescent="0.35">
      <c r="A979" s="133"/>
      <c r="B979" s="301" t="str">
        <f t="shared" si="17"/>
        <v/>
      </c>
      <c r="D979" s="109" t="s">
        <v>5089</v>
      </c>
      <c r="G979" s="276"/>
      <c r="H979" s="34" t="str">
        <f>IF(IFERROR(SEARCH("-",A979,1),0) &gt; 0, IFERROR(VLOOKUP(F979,'Liste CG'!A:A,1,FALSE),"ATTENTION CG Inexistant"),"")</f>
        <v/>
      </c>
      <c r="U979" t="str">
        <f>IF(IFERROR(SEARCH("-",A979,1),0)&gt;0,IFERROR(VLOOKUP(B979,'CG-&gt; CE'!K:K,1,FALSE),"Attention voir onglet CG-&gt;CE"),"")</f>
        <v/>
      </c>
      <c r="V979" t="str">
        <f>IF(LEFT(U979,1)="A",'Messages d''erreur'!B$4,"")</f>
        <v/>
      </c>
      <c r="W979" t="str">
        <f>IF(IFERROR(VALUE(F979),0)&gt;0,IF(IFERROR(SEARCH("-",A979,1),0)&gt;0,IFERROR(VLOOKUP(F979,'Liste CG'!A:A,1,FALSE),"Attention erreur pas de CG")),"")</f>
        <v/>
      </c>
      <c r="X979" t="str">
        <f>IF(LEFT(W979,1)="A",'Messages d''erreur'!B$5,"")</f>
        <v/>
      </c>
      <c r="Y979" t="e">
        <f>VLOOKUP(A979,'CEcpas-&gt;NvCode'!A:C,3,FALSE)</f>
        <v>#N/A</v>
      </c>
      <c r="Z979" t="str">
        <f>IF(IFERROR(SEARCH("-",A979,1),0) &gt; 0, IFERROR(VLOOKUP(A979,'mapping Commune'!A:I,9,FALSE),"ATTENTION mapping Inexistant"),"")</f>
        <v/>
      </c>
      <c r="AA979" s="10" t="str">
        <f>IF(LEFT(Z979,2)="At",'Messages d''erreur'!B$6,"")</f>
        <v/>
      </c>
    </row>
    <row r="980" spans="1:27" ht="21" customHeight="1" x14ac:dyDescent="0.35">
      <c r="A980" s="134">
        <v>9</v>
      </c>
      <c r="B980" s="301" t="str">
        <f t="shared" si="17"/>
        <v>99</v>
      </c>
      <c r="C980" s="111" t="s">
        <v>958</v>
      </c>
      <c r="D980" s="109" t="s">
        <v>5089</v>
      </c>
      <c r="G980" s="276"/>
      <c r="H980" s="34" t="str">
        <f>IF(IFERROR(SEARCH("-",A980,1),0) &gt; 0, IFERROR(VLOOKUP(F980,'Liste CG'!A:A,1,FALSE),"ATTENTION CG Inexistant"),"")</f>
        <v/>
      </c>
      <c r="U980" t="str">
        <f>IF(IFERROR(SEARCH("-",A980,1),0)&gt;0,IFERROR(VLOOKUP(B980,'CG-&gt; CE'!K:K,1,FALSE),"Attention voir onglet CG-&gt;CE"),"")</f>
        <v/>
      </c>
      <c r="V980" t="str">
        <f>IF(LEFT(U980,1)="A",'Messages d''erreur'!B$4,"")</f>
        <v/>
      </c>
      <c r="W980" t="str">
        <f>IF(IFERROR(VALUE(F980),0)&gt;0,IF(IFERROR(SEARCH("-",A980,1),0)&gt;0,IFERROR(VLOOKUP(F980,'Liste CG'!A:A,1,FALSE),"Attention erreur pas de CG")),"")</f>
        <v/>
      </c>
      <c r="X980" t="str">
        <f>IF(LEFT(W980,1)="A",'Messages d''erreur'!B$5,"")</f>
        <v/>
      </c>
      <c r="Y980" t="e">
        <f>VLOOKUP(A980,'CEcpas-&gt;NvCode'!A:C,3,FALSE)</f>
        <v>#N/A</v>
      </c>
      <c r="Z980" t="str">
        <f>IF(IFERROR(SEARCH("-",A980,1),0) &gt; 0, IFERROR(VLOOKUP(A980,'mapping Commune'!A:I,9,FALSE),"ATTENTION mapping Inexistant"),"")</f>
        <v/>
      </c>
      <c r="AA980" s="10" t="str">
        <f>IF(LEFT(Z980,2)="At",'Messages d''erreur'!B$6,"")</f>
        <v/>
      </c>
    </row>
    <row r="981" spans="1:27" ht="21" customHeight="1" x14ac:dyDescent="0.35">
      <c r="A981" s="133"/>
      <c r="B981" s="301" t="str">
        <f t="shared" si="17"/>
        <v/>
      </c>
      <c r="D981" s="109" t="s">
        <v>5089</v>
      </c>
      <c r="G981" s="276"/>
      <c r="H981" s="34" t="str">
        <f>IF(IFERROR(SEARCH("-",A981,1),0) &gt; 0, IFERROR(VLOOKUP(F981,'Liste CG'!A:A,1,FALSE),"ATTENTION CG Inexistant"),"")</f>
        <v/>
      </c>
      <c r="U981" t="str">
        <f>IF(IFERROR(SEARCH("-",A981,1),0)&gt;0,IFERROR(VLOOKUP(B981,'CG-&gt; CE'!K:K,1,FALSE),"Attention voir onglet CG-&gt;CE"),"")</f>
        <v/>
      </c>
      <c r="V981" t="str">
        <f>IF(LEFT(U981,1)="A",'Messages d''erreur'!B$4,"")</f>
        <v/>
      </c>
      <c r="W981" t="str">
        <f>IF(IFERROR(VALUE(F981),0)&gt;0,IF(IFERROR(SEARCH("-",A981,1),0)&gt;0,IFERROR(VLOOKUP(F981,'Liste CG'!A:A,1,FALSE),"Attention erreur pas de CG")),"")</f>
        <v/>
      </c>
      <c r="X981" t="str">
        <f>IF(LEFT(W981,1)="A",'Messages d''erreur'!B$5,"")</f>
        <v/>
      </c>
      <c r="Y981" t="e">
        <f>VLOOKUP(A981,'CEcpas-&gt;NvCode'!A:C,3,FALSE)</f>
        <v>#N/A</v>
      </c>
      <c r="Z981" t="str">
        <f>IF(IFERROR(SEARCH("-",A981,1),0) &gt; 0, IFERROR(VLOOKUP(A981,'mapping Commune'!A:I,9,FALSE),"ATTENTION mapping Inexistant"),"")</f>
        <v/>
      </c>
      <c r="AA981" s="10" t="str">
        <f>IF(LEFT(Z981,2)="At",'Messages d''erreur'!B$6,"")</f>
        <v/>
      </c>
    </row>
    <row r="982" spans="1:27" ht="21" customHeight="1" x14ac:dyDescent="0.35">
      <c r="A982" s="137">
        <v>91</v>
      </c>
      <c r="B982" s="301" t="str">
        <f t="shared" si="17"/>
        <v>9191</v>
      </c>
      <c r="C982" s="25" t="s">
        <v>959</v>
      </c>
      <c r="D982" s="109" t="s">
        <v>5089</v>
      </c>
      <c r="G982" s="276"/>
      <c r="H982" s="34" t="str">
        <f>IF(IFERROR(SEARCH("-",A982,1),0) &gt; 0, IFERROR(VLOOKUP(F982,'Liste CG'!A:A,1,FALSE),"ATTENTION CG Inexistant"),"")</f>
        <v/>
      </c>
      <c r="U982" t="str">
        <f>IF(IFERROR(SEARCH("-",A982,1),0)&gt;0,IFERROR(VLOOKUP(B982,'CG-&gt; CE'!K:K,1,FALSE),"Attention voir onglet CG-&gt;CE"),"")</f>
        <v/>
      </c>
      <c r="V982" t="str">
        <f>IF(LEFT(U982,1)="A",'Messages d''erreur'!B$4,"")</f>
        <v/>
      </c>
      <c r="W982" t="str">
        <f>IF(IFERROR(VALUE(F982),0)&gt;0,IF(IFERROR(SEARCH("-",A982,1),0)&gt;0,IFERROR(VLOOKUP(F982,'Liste CG'!A:A,1,FALSE),"Attention erreur pas de CG")),"")</f>
        <v/>
      </c>
      <c r="X982" t="str">
        <f>IF(LEFT(W982,1)="A",'Messages d''erreur'!B$5,"")</f>
        <v/>
      </c>
      <c r="Y982" t="e">
        <f>VLOOKUP(A982,'CEcpas-&gt;NvCode'!A:C,3,FALSE)</f>
        <v>#N/A</v>
      </c>
      <c r="Z982" t="str">
        <f>IF(IFERROR(SEARCH("-",A982,1),0) &gt; 0, IFERROR(VLOOKUP(A982,'mapping Commune'!A:I,9,FALSE),"ATTENTION mapping Inexistant"),"")</f>
        <v/>
      </c>
      <c r="AA982" s="10" t="str">
        <f>IF(LEFT(Z982,2)="At",'Messages d''erreur'!B$6,"")</f>
        <v/>
      </c>
    </row>
    <row r="983" spans="1:27" ht="21" customHeight="1" x14ac:dyDescent="0.35">
      <c r="A983" s="138"/>
      <c r="B983" s="301" t="str">
        <f t="shared" si="17"/>
        <v/>
      </c>
      <c r="C983" s="25"/>
      <c r="D983" s="109" t="s">
        <v>5089</v>
      </c>
      <c r="G983" s="276"/>
      <c r="H983" s="34" t="str">
        <f>IF(IFERROR(SEARCH("-",A983,1),0) &gt; 0, IFERROR(VLOOKUP(F983,'Liste CG'!A:A,1,FALSE),"ATTENTION CG Inexistant"),"")</f>
        <v/>
      </c>
      <c r="U983" t="str">
        <f>IF(IFERROR(SEARCH("-",A983,1),0)&gt;0,IFERROR(VLOOKUP(B983,'CG-&gt; CE'!K:K,1,FALSE),"Attention voir onglet CG-&gt;CE"),"")</f>
        <v/>
      </c>
      <c r="V983" t="str">
        <f>IF(LEFT(U983,1)="A",'Messages d''erreur'!B$4,"")</f>
        <v/>
      </c>
      <c r="W983" t="str">
        <f>IF(IFERROR(VALUE(F983),0)&gt;0,IF(IFERROR(SEARCH("-",A983,1),0)&gt;0,IFERROR(VLOOKUP(F983,'Liste CG'!A:A,1,FALSE),"Attention erreur pas de CG")),"")</f>
        <v/>
      </c>
      <c r="X983" t="str">
        <f>IF(LEFT(W983,1)="A",'Messages d''erreur'!B$5,"")</f>
        <v/>
      </c>
      <c r="Y983" t="e">
        <f>VLOOKUP(A983,'CEcpas-&gt;NvCode'!A:C,3,FALSE)</f>
        <v>#N/A</v>
      </c>
      <c r="Z983" t="str">
        <f>IF(IFERROR(SEARCH("-",A983,1),0) &gt; 0, IFERROR(VLOOKUP(A983,'mapping Commune'!A:I,9,FALSE),"ATTENTION mapping Inexistant"),"")</f>
        <v/>
      </c>
      <c r="AA983" s="10" t="str">
        <f>IF(LEFT(Z983,2)="At",'Messages d''erreur'!B$6,"")</f>
        <v/>
      </c>
    </row>
    <row r="984" spans="1:27" ht="21" customHeight="1" x14ac:dyDescent="0.35">
      <c r="A984" s="139">
        <v>911</v>
      </c>
      <c r="B984" s="301" t="str">
        <f t="shared" si="17"/>
        <v>911911</v>
      </c>
      <c r="C984" s="26" t="s">
        <v>960</v>
      </c>
      <c r="D984" s="109" t="s">
        <v>5089</v>
      </c>
      <c r="G984" s="276"/>
      <c r="H984" s="34" t="str">
        <f>IF(IFERROR(SEARCH("-",A984,1),0) &gt; 0, IFERROR(VLOOKUP(F984,'Liste CG'!A:A,1,FALSE),"ATTENTION CG Inexistant"),"")</f>
        <v/>
      </c>
      <c r="U984" t="str">
        <f>IF(IFERROR(SEARCH("-",A984,1),0)&gt;0,IFERROR(VLOOKUP(B984,'CG-&gt; CE'!K:K,1,FALSE),"Attention voir onglet CG-&gt;CE"),"")</f>
        <v/>
      </c>
      <c r="V984" t="str">
        <f>IF(LEFT(U984,1)="A",'Messages d''erreur'!B$4,"")</f>
        <v/>
      </c>
      <c r="W984" t="str">
        <f>IF(IFERROR(VALUE(F984),0)&gt;0,IF(IFERROR(SEARCH("-",A984,1),0)&gt;0,IFERROR(VLOOKUP(F984,'Liste CG'!A:A,1,FALSE),"Attention erreur pas de CG")),"")</f>
        <v/>
      </c>
      <c r="X984" t="str">
        <f>IF(LEFT(W984,1)="A",'Messages d''erreur'!B$5,"")</f>
        <v/>
      </c>
      <c r="Y984" t="e">
        <f>VLOOKUP(A984,'CEcpas-&gt;NvCode'!A:C,3,FALSE)</f>
        <v>#N/A</v>
      </c>
      <c r="Z984" t="str">
        <f>IF(IFERROR(SEARCH("-",A984,1),0) &gt; 0, IFERROR(VLOOKUP(A984,'mapping Commune'!A:I,9,FALSE),"ATTENTION mapping Inexistant"),"")</f>
        <v/>
      </c>
      <c r="AA984" s="10" t="str">
        <f>IF(LEFT(Z984,2)="At",'Messages d''erreur'!B$6,"")</f>
        <v/>
      </c>
    </row>
    <row r="985" spans="1:27" ht="21" customHeight="1" x14ac:dyDescent="0.35">
      <c r="A985" s="138"/>
      <c r="B985" s="301" t="str">
        <f t="shared" si="17"/>
        <v/>
      </c>
      <c r="C985" s="25"/>
      <c r="D985" s="109" t="s">
        <v>5089</v>
      </c>
      <c r="G985" s="276"/>
      <c r="H985" s="34" t="str">
        <f>IF(IFERROR(SEARCH("-",A985,1),0) &gt; 0, IFERROR(VLOOKUP(F985,'Liste CG'!A:A,1,FALSE),"ATTENTION CG Inexistant"),"")</f>
        <v/>
      </c>
      <c r="U985" t="str">
        <f>IF(IFERROR(SEARCH("-",A985,1),0)&gt;0,IFERROR(VLOOKUP(B985,'CG-&gt; CE'!K:K,1,FALSE),"Attention voir onglet CG-&gt;CE"),"")</f>
        <v/>
      </c>
      <c r="V985" t="str">
        <f>IF(LEFT(U985,1)="A",'Messages d''erreur'!B$4,"")</f>
        <v/>
      </c>
      <c r="W985" t="str">
        <f>IF(IFERROR(VALUE(F985),0)&gt;0,IF(IFERROR(SEARCH("-",A985,1),0)&gt;0,IFERROR(VLOOKUP(F985,'Liste CG'!A:A,1,FALSE),"Attention erreur pas de CG")),"")</f>
        <v/>
      </c>
      <c r="X985" t="str">
        <f>IF(LEFT(W985,1)="A",'Messages d''erreur'!B$5,"")</f>
        <v/>
      </c>
      <c r="Y985" t="e">
        <f>VLOOKUP(A985,'CEcpas-&gt;NvCode'!A:C,3,FALSE)</f>
        <v>#N/A</v>
      </c>
      <c r="Z985" t="str">
        <f>IF(IFERROR(SEARCH("-",A985,1),0) &gt; 0, IFERROR(VLOOKUP(A985,'mapping Commune'!A:I,9,FALSE),"ATTENTION mapping Inexistant"),"")</f>
        <v/>
      </c>
      <c r="AA985" s="10" t="str">
        <f>IF(LEFT(Z985,2)="At",'Messages d''erreur'!B$6,"")</f>
        <v/>
      </c>
    </row>
    <row r="986" spans="1:27" ht="21" customHeight="1" x14ac:dyDescent="0.35">
      <c r="A986" s="31" t="s">
        <v>52</v>
      </c>
      <c r="B986" s="301" t="str">
        <f t="shared" si="17"/>
        <v>Codode</v>
      </c>
      <c r="C986" s="27" t="s">
        <v>53</v>
      </c>
      <c r="D986" s="32" t="s">
        <v>54</v>
      </c>
      <c r="E986" s="32" t="s">
        <v>55</v>
      </c>
      <c r="F986" s="280" t="s">
        <v>56</v>
      </c>
      <c r="G986" s="278" t="s">
        <v>57</v>
      </c>
      <c r="H986" s="34" t="str">
        <f>IF(IFERROR(SEARCH("-",A986,1),0) &gt; 0, IFERROR(VLOOKUP(F986,'Liste CG'!A:A,1,FALSE),"ATTENTION CG Inexistant"),"")</f>
        <v/>
      </c>
      <c r="U986" t="str">
        <f>IF(IFERROR(SEARCH("-",A986,1),0)&gt;0,IFERROR(VLOOKUP(B986,'CG-&gt; CE'!K:K,1,FALSE),"Attention voir onglet CG-&gt;CE"),"")</f>
        <v/>
      </c>
      <c r="V986" t="str">
        <f>IF(LEFT(U986,1)="A",'Messages d''erreur'!B$4,"")</f>
        <v/>
      </c>
      <c r="W986" t="str">
        <f>IF(IFERROR(VALUE(F986),0)&gt;0,IF(IFERROR(SEARCH("-",A986,1),0)&gt;0,IFERROR(VLOOKUP(F986,'Liste CG'!A:A,1,FALSE),"Attention erreur pas de CG")),"")</f>
        <v/>
      </c>
      <c r="X986" t="str">
        <f>IF(LEFT(W986,1)="A",'Messages d''erreur'!B$5,"")</f>
        <v/>
      </c>
      <c r="Y986" t="e">
        <f>VLOOKUP(A986,'CEcpas-&gt;NvCode'!A:C,3,FALSE)</f>
        <v>#N/A</v>
      </c>
      <c r="Z986" t="str">
        <f>IF(IFERROR(SEARCH("-",A986,1),0) &gt; 0, IFERROR(VLOOKUP(A986,'mapping Commune'!A:I,9,FALSE),"ATTENTION mapping Inexistant"),"")</f>
        <v/>
      </c>
      <c r="AA986" s="10" t="str">
        <f>IF(LEFT(Z986,2)="At",'Messages d''erreur'!B$6,"")</f>
        <v/>
      </c>
    </row>
    <row r="987" spans="1:27" ht="21" customHeight="1" x14ac:dyDescent="0.35">
      <c r="A987" s="33" t="s">
        <v>961</v>
      </c>
      <c r="B987" s="301" t="str">
        <f t="shared" si="17"/>
        <v>911-01</v>
      </c>
      <c r="C987" s="23" t="s">
        <v>962</v>
      </c>
      <c r="D987" s="34" t="s">
        <v>61</v>
      </c>
      <c r="E987" s="34" t="s">
        <v>60</v>
      </c>
      <c r="F987" s="273">
        <v>17109</v>
      </c>
      <c r="G987" s="276">
        <v>73</v>
      </c>
      <c r="H987" s="34">
        <f>IF(IFERROR(SEARCH("-",A987,1),0) &gt; 0, IFERROR(VLOOKUP(F987,'Liste CG'!A:A,1,FALSE),"ATTENTION CG Inexistant"),"")</f>
        <v>17109</v>
      </c>
      <c r="U987" t="str">
        <f>IF(IFERROR(SEARCH("-",A987,1),0)&gt;0,IFERROR(VLOOKUP(B987,'CG-&gt; CE'!K:K,1,FALSE),"Attention voir onglet CG-&gt;CE"),"")</f>
        <v>911-01</v>
      </c>
      <c r="V987" t="str">
        <f>IF(LEFT(U987,1)="A",'Messages d''erreur'!B$4,"")</f>
        <v/>
      </c>
      <c r="W987">
        <f>IF(IFERROR(VALUE(F987),0)&gt;0,IF(IFERROR(SEARCH("-",A987,1),0)&gt;0,IFERROR(VLOOKUP(F987,'Liste CG'!A:A,1,FALSE),"Attention erreur pas de CG")),"")</f>
        <v>17109</v>
      </c>
      <c r="X987" t="str">
        <f>IF(LEFT(W987,1)="A",'Messages d''erreur'!B$5,"")</f>
        <v/>
      </c>
      <c r="Y987">
        <f>VLOOKUP(A987,'CEcpas-&gt;NvCode'!A:C,3,FALSE)</f>
        <v>0</v>
      </c>
      <c r="Z987" t="str">
        <f>IF(IFERROR(SEARCH("-",A987,1),0) &gt; 0, IFERROR(VLOOKUP(A987,'mapping Commune'!A:I,9,FALSE),"ATTENTION mapping Inexistant"),"")</f>
        <v>A ventiler entre 911-01 et 911-02 (mission 5)</v>
      </c>
      <c r="AA987" s="10" t="str">
        <f>IF(LEFT(Z987,2)="At",'Messages d''erreur'!B$6,"")</f>
        <v/>
      </c>
    </row>
    <row r="988" spans="1:27" ht="21" customHeight="1" x14ac:dyDescent="0.35">
      <c r="A988" s="33" t="s">
        <v>963</v>
      </c>
      <c r="B988" s="301" t="str">
        <f t="shared" si="17"/>
        <v>911-02</v>
      </c>
      <c r="C988" s="23" t="s">
        <v>964</v>
      </c>
      <c r="D988" s="34" t="s">
        <v>61</v>
      </c>
      <c r="E988" s="34" t="s">
        <v>60</v>
      </c>
      <c r="F988" s="273">
        <v>17309</v>
      </c>
      <c r="G988" s="276">
        <v>73</v>
      </c>
      <c r="H988" s="34">
        <f>IF(IFERROR(SEARCH("-",A988,1),0) &gt; 0, IFERROR(VLOOKUP(F988,'Liste CG'!A:A,1,FALSE),"ATTENTION CG Inexistant"),"")</f>
        <v>17309</v>
      </c>
      <c r="U988" t="str">
        <f>IF(IFERROR(SEARCH("-",A988,1),0)&gt;0,IFERROR(VLOOKUP(B988,'CG-&gt; CE'!K:K,1,FALSE),"Attention voir onglet CG-&gt;CE"),"")</f>
        <v>911-02</v>
      </c>
      <c r="V988" t="str">
        <f>IF(LEFT(U988,1)="A",'Messages d''erreur'!B$4,"")</f>
        <v/>
      </c>
      <c r="W988">
        <f>IF(IFERROR(VALUE(F988),0)&gt;0,IF(IFERROR(SEARCH("-",A988,1),0)&gt;0,IFERROR(VLOOKUP(F988,'Liste CG'!A:A,1,FALSE),"Attention erreur pas de CG")),"")</f>
        <v>17309</v>
      </c>
      <c r="X988" t="str">
        <f>IF(LEFT(W988,1)="A",'Messages d''erreur'!B$5,"")</f>
        <v/>
      </c>
      <c r="Y988" t="str">
        <f>VLOOKUP(A988,'CEcpas-&gt;NvCode'!A:C,3,FALSE)</f>
        <v>91300/51</v>
      </c>
      <c r="Z988" t="str">
        <f>IF(IFERROR(SEARCH("-",A988,1),0) &gt; 0, IFERROR(VLOOKUP(A988,'mapping Commune'!A:I,9,FALSE),"ATTENTION mapping Inexistant"),"")</f>
        <v>ATTENTION mapping Inexistant</v>
      </c>
      <c r="AA988" s="10" t="str">
        <f>IF(LEFT(Z988,2)="At",'Messages d''erreur'!B$6,"")</f>
        <v xml:space="preserve">Attention CE pas dans Mapping </v>
      </c>
    </row>
    <row r="989" spans="1:27" ht="21" customHeight="1" x14ac:dyDescent="0.35">
      <c r="A989" s="33" t="s">
        <v>965</v>
      </c>
      <c r="B989" s="301" t="str">
        <f t="shared" si="17"/>
        <v>911-03</v>
      </c>
      <c r="C989" s="23" t="s">
        <v>966</v>
      </c>
      <c r="D989" s="34" t="s">
        <v>61</v>
      </c>
      <c r="E989" s="34" t="s">
        <v>60</v>
      </c>
      <c r="F989" s="273">
        <v>17429</v>
      </c>
      <c r="G989" s="276">
        <v>73</v>
      </c>
      <c r="H989" s="34">
        <f>IF(IFERROR(SEARCH("-",A989,1),0) &gt; 0, IFERROR(VLOOKUP(F989,'Liste CG'!A:A,1,FALSE),"ATTENTION CG Inexistant"),"")</f>
        <v>17429</v>
      </c>
      <c r="U989" t="str">
        <f>IF(IFERROR(SEARCH("-",A989,1),0)&gt;0,IFERROR(VLOOKUP(B989,'CG-&gt; CE'!K:K,1,FALSE),"Attention voir onglet CG-&gt;CE"),"")</f>
        <v>911-03</v>
      </c>
      <c r="V989" t="str">
        <f>IF(LEFT(U989,1)="A",'Messages d''erreur'!B$4,"")</f>
        <v/>
      </c>
      <c r="W989">
        <f>IF(IFERROR(VALUE(F989),0)&gt;0,IF(IFERROR(SEARCH("-",A989,1),0)&gt;0,IFERROR(VLOOKUP(F989,'Liste CG'!A:A,1,FALSE),"Attention erreur pas de CG")),"")</f>
        <v>17429</v>
      </c>
      <c r="X989" t="str">
        <f>IF(LEFT(W989,1)="A",'Messages d''erreur'!B$5,"")</f>
        <v/>
      </c>
      <c r="Y989" t="str">
        <f>VLOOKUP(A989,'CEcpas-&gt;NvCode'!A:C,3,FALSE)</f>
        <v>91500/51</v>
      </c>
      <c r="Z989" t="str">
        <f>IF(IFERROR(SEARCH("-",A989,1),0) &gt; 0, IFERROR(VLOOKUP(A989,'mapping Commune'!A:I,9,FALSE),"ATTENTION mapping Inexistant"),"")</f>
        <v>911-03</v>
      </c>
      <c r="AA989" s="10" t="str">
        <f>IF(LEFT(Z989,2)="At",'Messages d''erreur'!B$6,"")</f>
        <v/>
      </c>
    </row>
    <row r="990" spans="1:27" ht="21" customHeight="1" x14ac:dyDescent="0.35">
      <c r="A990" s="33" t="s">
        <v>967</v>
      </c>
      <c r="B990" s="301" t="str">
        <f t="shared" si="17"/>
        <v>911-04</v>
      </c>
      <c r="C990" s="23" t="s">
        <v>968</v>
      </c>
      <c r="D990" s="34" t="s">
        <v>61</v>
      </c>
      <c r="E990" s="34" t="s">
        <v>60</v>
      </c>
      <c r="F990" s="273">
        <v>17609</v>
      </c>
      <c r="G990" s="276">
        <v>73</v>
      </c>
      <c r="H990" s="34">
        <f>IF(IFERROR(SEARCH("-",A990,1),0) &gt; 0, IFERROR(VLOOKUP(F990,'Liste CG'!A:A,1,FALSE),"ATTENTION CG Inexistant"),"")</f>
        <v>17609</v>
      </c>
      <c r="U990" t="str">
        <f>IF(IFERROR(SEARCH("-",A990,1),0)&gt;0,IFERROR(VLOOKUP(B990,'CG-&gt; CE'!K:K,1,FALSE),"Attention voir onglet CG-&gt;CE"),"")</f>
        <v>911-04</v>
      </c>
      <c r="V990" t="str">
        <f>IF(LEFT(U990,1)="A",'Messages d''erreur'!B$4,"")</f>
        <v/>
      </c>
      <c r="W990">
        <f>IF(IFERROR(VALUE(F990),0)&gt;0,IF(IFERROR(SEARCH("-",A990,1),0)&gt;0,IFERROR(VLOOKUP(F990,'Liste CG'!A:A,1,FALSE),"Attention erreur pas de CG")),"")</f>
        <v>17609</v>
      </c>
      <c r="X990" t="str">
        <f>IF(LEFT(W990,1)="A",'Messages d''erreur'!B$5,"")</f>
        <v/>
      </c>
      <c r="Y990">
        <f>VLOOKUP(A990,'CEcpas-&gt;NvCode'!A:C,3,FALSE)</f>
        <v>0</v>
      </c>
      <c r="Z990" t="str">
        <f>IF(IFERROR(SEARCH("-",A990,1),0) &gt; 0, IFERROR(VLOOKUP(A990,'mapping Commune'!A:I,9,FALSE),"ATTENTION mapping Inexistant"),"")</f>
        <v>ATTENTION mapping Inexistant</v>
      </c>
      <c r="AA990" s="10" t="str">
        <f>IF(LEFT(Z990,2)="At",'Messages d''erreur'!B$6,"")</f>
        <v xml:space="preserve">Attention CE pas dans Mapping </v>
      </c>
    </row>
    <row r="991" spans="1:27" ht="21" customHeight="1" x14ac:dyDescent="0.35">
      <c r="A991" s="33" t="s">
        <v>969</v>
      </c>
      <c r="B991" s="301" t="str">
        <f t="shared" si="17"/>
        <v>911-05</v>
      </c>
      <c r="C991" s="23" t="s">
        <v>970</v>
      </c>
      <c r="D991" s="34" t="s">
        <v>61</v>
      </c>
      <c r="E991" s="34" t="s">
        <v>60</v>
      </c>
      <c r="F991" s="273">
        <v>17159</v>
      </c>
      <c r="G991" s="276">
        <v>73</v>
      </c>
      <c r="H991" s="34">
        <f>IF(IFERROR(SEARCH("-",A991,1),0) &gt; 0, IFERROR(VLOOKUP(F991,'Liste CG'!A:A,1,FALSE),"ATTENTION CG Inexistant"),"")</f>
        <v>17159</v>
      </c>
      <c r="U991" t="str">
        <f>IF(IFERROR(SEARCH("-",A991,1),0)&gt;0,IFERROR(VLOOKUP(B991,'CG-&gt; CE'!K:K,1,FALSE),"Attention voir onglet CG-&gt;CE"),"")</f>
        <v>911-05</v>
      </c>
      <c r="V991" t="str">
        <f>IF(LEFT(U991,1)="A",'Messages d''erreur'!B$4,"")</f>
        <v/>
      </c>
      <c r="W991">
        <f>IF(IFERROR(VALUE(F991),0)&gt;0,IF(IFERROR(SEARCH("-",A991,1),0)&gt;0,IFERROR(VLOOKUP(F991,'Liste CG'!A:A,1,FALSE),"Attention erreur pas de CG")),"")</f>
        <v>17159</v>
      </c>
      <c r="X991" t="str">
        <f>IF(LEFT(W991,1)="A",'Messages d''erreur'!B$5,"")</f>
        <v/>
      </c>
      <c r="Y991">
        <f>VLOOKUP(A991,'CEcpas-&gt;NvCode'!A:C,3,FALSE)</f>
        <v>0</v>
      </c>
      <c r="Z991" t="str">
        <f>IF(IFERROR(SEARCH("-",A991,1),0) &gt; 0, IFERROR(VLOOKUP(A991,'mapping Commune'!A:I,9,FALSE),"ATTENTION mapping Inexistant"),"")</f>
        <v>911-05</v>
      </c>
      <c r="AA991" s="10" t="str">
        <f>IF(LEFT(Z991,2)="At",'Messages d''erreur'!B$6,"")</f>
        <v/>
      </c>
    </row>
    <row r="992" spans="1:27" ht="21" customHeight="1" x14ac:dyDescent="0.35">
      <c r="A992" s="33" t="s">
        <v>971</v>
      </c>
      <c r="B992" s="301" t="str">
        <f t="shared" si="17"/>
        <v>911-06</v>
      </c>
      <c r="C992" s="23" t="s">
        <v>972</v>
      </c>
      <c r="D992" s="34" t="s">
        <v>61</v>
      </c>
      <c r="E992" s="34" t="s">
        <v>60</v>
      </c>
      <c r="F992" s="273">
        <v>17509</v>
      </c>
      <c r="G992" s="276">
        <v>73</v>
      </c>
      <c r="H992" s="34">
        <f>IF(IFERROR(SEARCH("-",A992,1),0) &gt; 0, IFERROR(VLOOKUP(F992,'Liste CG'!A:A,1,FALSE),"ATTENTION CG Inexistant"),"")</f>
        <v>17509</v>
      </c>
      <c r="U992" t="str">
        <f>IF(IFERROR(SEARCH("-",A992,1),0)&gt;0,IFERROR(VLOOKUP(B992,'CG-&gt; CE'!K:K,1,FALSE),"Attention voir onglet CG-&gt;CE"),"")</f>
        <v>911-06</v>
      </c>
      <c r="V992" t="str">
        <f>IF(LEFT(U992,1)="A",'Messages d''erreur'!B$4,"")</f>
        <v/>
      </c>
      <c r="W992">
        <f>IF(IFERROR(VALUE(F992),0)&gt;0,IF(IFERROR(SEARCH("-",A992,1),0)&gt;0,IFERROR(VLOOKUP(F992,'Liste CG'!A:A,1,FALSE),"Attention erreur pas de CG")),"")</f>
        <v>17509</v>
      </c>
      <c r="X992" t="str">
        <f>IF(LEFT(W992,1)="A",'Messages d''erreur'!B$5,"")</f>
        <v/>
      </c>
      <c r="Y992">
        <f>VLOOKUP(A992,'CEcpas-&gt;NvCode'!A:C,3,FALSE)</f>
        <v>0</v>
      </c>
      <c r="Z992" t="str">
        <f>IF(IFERROR(SEARCH("-",A992,1),0) &gt; 0, IFERROR(VLOOKUP(A992,'mapping Commune'!A:I,9,FALSE),"ATTENTION mapping Inexistant"),"")</f>
        <v>911-06</v>
      </c>
      <c r="AA992" s="10" t="str">
        <f>IF(LEFT(Z992,2)="At",'Messages d''erreur'!B$6,"")</f>
        <v/>
      </c>
    </row>
    <row r="993" spans="1:27" ht="21" customHeight="1" x14ac:dyDescent="0.35">
      <c r="A993" s="33" t="s">
        <v>973</v>
      </c>
      <c r="B993" s="301" t="str">
        <f t="shared" si="17"/>
        <v>911-51</v>
      </c>
      <c r="C993" s="23" t="s">
        <v>974</v>
      </c>
      <c r="D993" s="34" t="s">
        <v>61</v>
      </c>
      <c r="E993" s="34" t="s">
        <v>62</v>
      </c>
      <c r="F993" s="273">
        <v>17109</v>
      </c>
      <c r="G993" s="276">
        <v>92</v>
      </c>
      <c r="H993" s="34">
        <f>IF(IFERROR(SEARCH("-",A993,1),0) &gt; 0, IFERROR(VLOOKUP(F993,'Liste CG'!A:A,1,FALSE),"ATTENTION CG Inexistant"),"")</f>
        <v>17109</v>
      </c>
      <c r="U993" t="str">
        <f>IF(IFERROR(SEARCH("-",A993,1),0)&gt;0,IFERROR(VLOOKUP(B993,'CG-&gt; CE'!K:K,1,FALSE),"Attention voir onglet CG-&gt;CE"),"")</f>
        <v>911-51</v>
      </c>
      <c r="V993" t="str">
        <f>IF(LEFT(U993,1)="A",'Messages d''erreur'!B$4,"")</f>
        <v/>
      </c>
      <c r="W993">
        <f>IF(IFERROR(VALUE(F993),0)&gt;0,IF(IFERROR(SEARCH("-",A993,1),0)&gt;0,IFERROR(VLOOKUP(F993,'Liste CG'!A:A,1,FALSE),"Attention erreur pas de CG")),"")</f>
        <v>17109</v>
      </c>
      <c r="X993" t="str">
        <f>IF(LEFT(W993,1)="A",'Messages d''erreur'!B$5,"")</f>
        <v/>
      </c>
      <c r="Y993">
        <f>VLOOKUP(A993,'CEcpas-&gt;NvCode'!A:C,3,FALSE)</f>
        <v>0</v>
      </c>
      <c r="Z993" t="str">
        <f>IF(IFERROR(SEARCH("-",A993,1),0) &gt; 0, IFERROR(VLOOKUP(A993,'mapping Commune'!A:I,9,FALSE),"ATTENTION mapping Inexistant"),"")</f>
        <v>ATTENTION mapping Inexistant</v>
      </c>
      <c r="AA993" s="10" t="str">
        <f>IF(LEFT(Z993,2)="At",'Messages d''erreur'!B$6,"")</f>
        <v xml:space="preserve">Attention CE pas dans Mapping </v>
      </c>
    </row>
    <row r="994" spans="1:27" ht="21" customHeight="1" x14ac:dyDescent="0.35">
      <c r="A994" s="33" t="s">
        <v>975</v>
      </c>
      <c r="B994" s="301" t="str">
        <f t="shared" si="17"/>
        <v>911-52</v>
      </c>
      <c r="C994" s="23" t="s">
        <v>976</v>
      </c>
      <c r="D994" s="34" t="s">
        <v>61</v>
      </c>
      <c r="E994" s="34" t="s">
        <v>62</v>
      </c>
      <c r="F994" s="273">
        <v>17101</v>
      </c>
      <c r="G994" s="276">
        <v>92</v>
      </c>
      <c r="H994" s="34">
        <f>IF(IFERROR(SEARCH("-",A994,1),0) &gt; 0, IFERROR(VLOOKUP(F994,'Liste CG'!A:A,1,FALSE),"ATTENTION CG Inexistant"),"")</f>
        <v>17101</v>
      </c>
      <c r="U994" t="str">
        <f>IF(IFERROR(SEARCH("-",A994,1),0)&gt;0,IFERROR(VLOOKUP(B994,'CG-&gt; CE'!K:K,1,FALSE),"Attention voir onglet CG-&gt;CE"),"")</f>
        <v>911-52</v>
      </c>
      <c r="V994" t="str">
        <f>IF(LEFT(U994,1)="A",'Messages d''erreur'!B$4,"")</f>
        <v/>
      </c>
      <c r="W994">
        <f>IF(IFERROR(VALUE(F994),0)&gt;0,IF(IFERROR(SEARCH("-",A994,1),0)&gt;0,IFERROR(VLOOKUP(F994,'Liste CG'!A:A,1,FALSE),"Attention erreur pas de CG")),"")</f>
        <v>17101</v>
      </c>
      <c r="X994" t="str">
        <f>IF(LEFT(W994,1)="A",'Messages d''erreur'!B$5,"")</f>
        <v/>
      </c>
      <c r="Y994">
        <f>VLOOKUP(A994,'CEcpas-&gt;NvCode'!A:C,3,FALSE)</f>
        <v>0</v>
      </c>
      <c r="Z994" t="str">
        <f>IF(IFERROR(SEARCH("-",A994,1),0) &gt; 0, IFERROR(VLOOKUP(A994,'mapping Commune'!A:I,9,FALSE),"ATTENTION mapping Inexistant"),"")</f>
        <v>ATTENTION mapping Inexistant</v>
      </c>
      <c r="AA994" s="10" t="str">
        <f>IF(LEFT(Z994,2)="At",'Messages d''erreur'!B$6,"")</f>
        <v xml:space="preserve">Attention CE pas dans Mapping </v>
      </c>
    </row>
    <row r="995" spans="1:27" ht="21" customHeight="1" x14ac:dyDescent="0.35">
      <c r="A995" s="33" t="s">
        <v>977</v>
      </c>
      <c r="B995" s="301" t="str">
        <f t="shared" si="17"/>
        <v>911-53</v>
      </c>
      <c r="C995" s="23" t="s">
        <v>978</v>
      </c>
      <c r="D995" s="34" t="s">
        <v>61</v>
      </c>
      <c r="E995" s="34" t="s">
        <v>62</v>
      </c>
      <c r="F995" s="273">
        <v>17429</v>
      </c>
      <c r="G995" s="276">
        <v>92</v>
      </c>
      <c r="H995" s="34">
        <f>IF(IFERROR(SEARCH("-",A995,1),0) &gt; 0, IFERROR(VLOOKUP(F995,'Liste CG'!A:A,1,FALSE),"ATTENTION CG Inexistant"),"")</f>
        <v>17429</v>
      </c>
      <c r="U995" t="str">
        <f>IF(IFERROR(SEARCH("-",A995,1),0)&gt;0,IFERROR(VLOOKUP(B995,'CG-&gt; CE'!K:K,1,FALSE),"Attention voir onglet CG-&gt;CE"),"")</f>
        <v>911-53</v>
      </c>
      <c r="V995" t="str">
        <f>IF(LEFT(U995,1)="A",'Messages d''erreur'!B$4,"")</f>
        <v/>
      </c>
      <c r="W995">
        <f>IF(IFERROR(VALUE(F995),0)&gt;0,IF(IFERROR(SEARCH("-",A995,1),0)&gt;0,IFERROR(VLOOKUP(F995,'Liste CG'!A:A,1,FALSE),"Attention erreur pas de CG")),"")</f>
        <v>17429</v>
      </c>
      <c r="X995" t="str">
        <f>IF(LEFT(W995,1)="A",'Messages d''erreur'!B$5,"")</f>
        <v/>
      </c>
      <c r="Y995">
        <f>VLOOKUP(A995,'CEcpas-&gt;NvCode'!A:C,3,FALSE)</f>
        <v>0</v>
      </c>
      <c r="Z995" t="str">
        <f>IF(IFERROR(SEARCH("-",A995,1),0) &gt; 0, IFERROR(VLOOKUP(A995,'mapping Commune'!A:I,9,FALSE),"ATTENTION mapping Inexistant"),"")</f>
        <v>ATTENTION mapping Inexistant</v>
      </c>
      <c r="AA995" s="10" t="str">
        <f>IF(LEFT(Z995,2)="At",'Messages d''erreur'!B$6,"")</f>
        <v xml:space="preserve">Attention CE pas dans Mapping </v>
      </c>
    </row>
    <row r="996" spans="1:27" ht="21" customHeight="1" x14ac:dyDescent="0.35">
      <c r="A996" s="33" t="s">
        <v>979</v>
      </c>
      <c r="B996" s="301" t="str">
        <f t="shared" si="17"/>
        <v>911-54</v>
      </c>
      <c r="C996" s="23" t="s">
        <v>980</v>
      </c>
      <c r="D996" s="109" t="s">
        <v>5089</v>
      </c>
      <c r="E996" s="34" t="s">
        <v>62</v>
      </c>
      <c r="F996" s="273">
        <v>17609</v>
      </c>
      <c r="G996" s="276">
        <v>92</v>
      </c>
      <c r="H996" s="34">
        <f>IF(IFERROR(SEARCH("-",A996,1),0) &gt; 0, IFERROR(VLOOKUP(F996,'Liste CG'!A:A,1,FALSE),"ATTENTION CG Inexistant"),"")</f>
        <v>17609</v>
      </c>
      <c r="U996" t="str">
        <f>IF(IFERROR(SEARCH("-",A996,1),0)&gt;0,IFERROR(VLOOKUP(B996,'CG-&gt; CE'!K:K,1,FALSE),"Attention voir onglet CG-&gt;CE"),"")</f>
        <v>911-54</v>
      </c>
      <c r="V996" t="str">
        <f>IF(LEFT(U996,1)="A",'Messages d''erreur'!B$4,"")</f>
        <v/>
      </c>
      <c r="W996">
        <f>IF(IFERROR(VALUE(F996),0)&gt;0,IF(IFERROR(SEARCH("-",A996,1),0)&gt;0,IFERROR(VLOOKUP(F996,'Liste CG'!A:A,1,FALSE),"Attention erreur pas de CG")),"")</f>
        <v>17609</v>
      </c>
      <c r="X996" t="str">
        <f>IF(LEFT(W996,1)="A",'Messages d''erreur'!B$5,"")</f>
        <v/>
      </c>
      <c r="Y996">
        <f>VLOOKUP(A996,'CEcpas-&gt;NvCode'!A:C,3,FALSE)</f>
        <v>0</v>
      </c>
      <c r="Z996" t="str">
        <f>IF(IFERROR(SEARCH("-",A996,1),0) &gt; 0, IFERROR(VLOOKUP(A996,'mapping Commune'!A:I,9,FALSE),"ATTENTION mapping Inexistant"),"")</f>
        <v>ATTENTION mapping Inexistant</v>
      </c>
      <c r="AA996" s="10" t="str">
        <f>IF(LEFT(Z996,2)="At",'Messages d''erreur'!B$6,"")</f>
        <v xml:space="preserve">Attention CE pas dans Mapping </v>
      </c>
    </row>
    <row r="997" spans="1:27" ht="21" customHeight="1" x14ac:dyDescent="0.35">
      <c r="A997" s="33" t="s">
        <v>981</v>
      </c>
      <c r="B997" s="301" t="str">
        <f t="shared" si="17"/>
        <v>911-55</v>
      </c>
      <c r="C997" s="23" t="s">
        <v>982</v>
      </c>
      <c r="D997" s="34" t="s">
        <v>61</v>
      </c>
      <c r="E997" s="34" t="s">
        <v>62</v>
      </c>
      <c r="F997" s="273">
        <v>17159</v>
      </c>
      <c r="G997" s="276">
        <v>92</v>
      </c>
      <c r="H997" s="34">
        <f>IF(IFERROR(SEARCH("-",A997,1),0) &gt; 0, IFERROR(VLOOKUP(F997,'Liste CG'!A:A,1,FALSE),"ATTENTION CG Inexistant"),"")</f>
        <v>17159</v>
      </c>
      <c r="U997" t="str">
        <f>IF(IFERROR(SEARCH("-",A997,1),0)&gt;0,IFERROR(VLOOKUP(B997,'CG-&gt; CE'!K:K,1,FALSE),"Attention voir onglet CG-&gt;CE"),"")</f>
        <v>911-55</v>
      </c>
      <c r="V997" t="str">
        <f>IF(LEFT(U997,1)="A",'Messages d''erreur'!B$4,"")</f>
        <v/>
      </c>
      <c r="W997">
        <f>IF(IFERROR(VALUE(F997),0)&gt;0,IF(IFERROR(SEARCH("-",A997,1),0)&gt;0,IFERROR(VLOOKUP(F997,'Liste CG'!A:A,1,FALSE),"Attention erreur pas de CG")),"")</f>
        <v>17159</v>
      </c>
      <c r="X997" t="str">
        <f>IF(LEFT(W997,1)="A",'Messages d''erreur'!B$5,"")</f>
        <v/>
      </c>
      <c r="Y997">
        <f>VLOOKUP(A997,'CEcpas-&gt;NvCode'!A:C,3,FALSE)</f>
        <v>0</v>
      </c>
      <c r="Z997" t="str">
        <f>IF(IFERROR(SEARCH("-",A997,1),0) &gt; 0, IFERROR(VLOOKUP(A997,'mapping Commune'!A:I,9,FALSE),"ATTENTION mapping Inexistant"),"")</f>
        <v>ATTENTION mapping Inexistant</v>
      </c>
      <c r="AA997" s="10" t="str">
        <f>IF(LEFT(Z997,2)="At",'Messages d''erreur'!B$6,"")</f>
        <v xml:space="preserve">Attention CE pas dans Mapping </v>
      </c>
    </row>
    <row r="998" spans="1:27" ht="21" customHeight="1" x14ac:dyDescent="0.35">
      <c r="A998" s="33" t="s">
        <v>983</v>
      </c>
      <c r="B998" s="301" t="str">
        <f t="shared" si="17"/>
        <v>911-56</v>
      </c>
      <c r="C998" s="23" t="s">
        <v>984</v>
      </c>
      <c r="D998" s="34" t="s">
        <v>61</v>
      </c>
      <c r="E998" s="34" t="s">
        <v>62</v>
      </c>
      <c r="F998" s="273">
        <v>17509</v>
      </c>
      <c r="G998" s="276">
        <v>92</v>
      </c>
      <c r="H998" s="34">
        <f>IF(IFERROR(SEARCH("-",A998,1),0) &gt; 0, IFERROR(VLOOKUP(F998,'Liste CG'!A:A,1,FALSE),"ATTENTION CG Inexistant"),"")</f>
        <v>17509</v>
      </c>
      <c r="U998" t="str">
        <f>IF(IFERROR(SEARCH("-",A998,1),0)&gt;0,IFERROR(VLOOKUP(B998,'CG-&gt; CE'!K:K,1,FALSE),"Attention voir onglet CG-&gt;CE"),"")</f>
        <v>911-56</v>
      </c>
      <c r="V998" t="str">
        <f>IF(LEFT(U998,1)="A",'Messages d''erreur'!B$4,"")</f>
        <v/>
      </c>
      <c r="W998">
        <f>IF(IFERROR(VALUE(F998),0)&gt;0,IF(IFERROR(SEARCH("-",A998,1),0)&gt;0,IFERROR(VLOOKUP(F998,'Liste CG'!A:A,1,FALSE),"Attention erreur pas de CG")),"")</f>
        <v>17509</v>
      </c>
      <c r="X998" t="str">
        <f>IF(LEFT(W998,1)="A",'Messages d''erreur'!B$5,"")</f>
        <v/>
      </c>
      <c r="Y998">
        <f>VLOOKUP(A998,'CEcpas-&gt;NvCode'!A:C,3,FALSE)</f>
        <v>0</v>
      </c>
      <c r="Z998" t="str">
        <f>IF(IFERROR(SEARCH("-",A998,1),0) &gt; 0, IFERROR(VLOOKUP(A998,'mapping Commune'!A:I,9,FALSE),"ATTENTION mapping Inexistant"),"")</f>
        <v>ATTENTION mapping Inexistant</v>
      </c>
      <c r="AA998" s="10" t="str">
        <f>IF(LEFT(Z998,2)="At",'Messages d''erreur'!B$6,"")</f>
        <v xml:space="preserve">Attention CE pas dans Mapping </v>
      </c>
    </row>
    <row r="999" spans="1:27" ht="21" customHeight="1" x14ac:dyDescent="0.35">
      <c r="A999" s="33" t="s">
        <v>985</v>
      </c>
      <c r="B999" s="301" t="str">
        <f t="shared" si="17"/>
        <v>911-57</v>
      </c>
      <c r="C999" s="23" t="s">
        <v>986</v>
      </c>
      <c r="D999" s="34" t="s">
        <v>61</v>
      </c>
      <c r="E999" s="34" t="s">
        <v>62</v>
      </c>
      <c r="F999" s="273">
        <v>17421</v>
      </c>
      <c r="G999" s="276">
        <v>92</v>
      </c>
      <c r="H999" s="34">
        <f>IF(IFERROR(SEARCH("-",A999,1),0) &gt; 0, IFERROR(VLOOKUP(F999,'Liste CG'!A:A,1,FALSE),"ATTENTION CG Inexistant"),"")</f>
        <v>17421</v>
      </c>
      <c r="U999" t="str">
        <f>IF(IFERROR(SEARCH("-",A999,1),0)&gt;0,IFERROR(VLOOKUP(B999,'CG-&gt; CE'!K:K,1,FALSE),"Attention voir onglet CG-&gt;CE"),"")</f>
        <v>911-57</v>
      </c>
      <c r="V999" t="str">
        <f>IF(LEFT(U999,1)="A",'Messages d''erreur'!B$4,"")</f>
        <v/>
      </c>
      <c r="W999">
        <f>IF(IFERROR(VALUE(F999),0)&gt;0,IF(IFERROR(SEARCH("-",A999,1),0)&gt;0,IFERROR(VLOOKUP(F999,'Liste CG'!A:A,1,FALSE),"Attention erreur pas de CG")),"")</f>
        <v>17421</v>
      </c>
      <c r="X999" t="str">
        <f>IF(LEFT(W999,1)="A",'Messages d''erreur'!B$5,"")</f>
        <v/>
      </c>
      <c r="Y999">
        <f>VLOOKUP(A999,'CEcpas-&gt;NvCode'!A:C,3,FALSE)</f>
        <v>0</v>
      </c>
      <c r="Z999" t="str">
        <f>IF(IFERROR(SEARCH("-",A999,1),0) &gt; 0, IFERROR(VLOOKUP(A999,'mapping Commune'!A:I,9,FALSE),"ATTENTION mapping Inexistant"),"")</f>
        <v>ATTENTION mapping Inexistant</v>
      </c>
      <c r="AA999" s="10" t="str">
        <f>IF(LEFT(Z999,2)="At",'Messages d''erreur'!B$6,"")</f>
        <v xml:space="preserve">Attention CE pas dans Mapping </v>
      </c>
    </row>
    <row r="1000" spans="1:27" ht="21" customHeight="1" x14ac:dyDescent="0.35">
      <c r="A1000" s="33" t="s">
        <v>987</v>
      </c>
      <c r="B1000" s="301" t="str">
        <f t="shared" si="17"/>
        <v>911-58</v>
      </c>
      <c r="C1000" s="23" t="s">
        <v>988</v>
      </c>
      <c r="D1000" s="34" t="s">
        <v>61</v>
      </c>
      <c r="E1000" s="34" t="s">
        <v>62</v>
      </c>
      <c r="F1000" s="273">
        <v>17501</v>
      </c>
      <c r="G1000" s="276">
        <v>92</v>
      </c>
      <c r="H1000" s="34">
        <f>IF(IFERROR(SEARCH("-",A1000,1),0) &gt; 0, IFERROR(VLOOKUP(F1000,'Liste CG'!A:A,1,FALSE),"ATTENTION CG Inexistant"),"")</f>
        <v>17501</v>
      </c>
      <c r="U1000" t="str">
        <f>IF(IFERROR(SEARCH("-",A1000,1),0)&gt;0,IFERROR(VLOOKUP(B1000,'CG-&gt; CE'!K:K,1,FALSE),"Attention voir onglet CG-&gt;CE"),"")</f>
        <v>911-58</v>
      </c>
      <c r="V1000" t="str">
        <f>IF(LEFT(U1000,1)="A",'Messages d''erreur'!B$4,"")</f>
        <v/>
      </c>
      <c r="W1000">
        <f>IF(IFERROR(VALUE(F1000),0)&gt;0,IF(IFERROR(SEARCH("-",A1000,1),0)&gt;0,IFERROR(VLOOKUP(F1000,'Liste CG'!A:A,1,FALSE),"Attention erreur pas de CG")),"")</f>
        <v>17501</v>
      </c>
      <c r="X1000" t="str">
        <f>IF(LEFT(W1000,1)="A",'Messages d''erreur'!B$5,"")</f>
        <v/>
      </c>
      <c r="Y1000">
        <f>VLOOKUP(A1000,'CEcpas-&gt;NvCode'!A:C,3,FALSE)</f>
        <v>0</v>
      </c>
      <c r="Z1000" t="str">
        <f>IF(IFERROR(SEARCH("-",A1000,1),0) &gt; 0, IFERROR(VLOOKUP(A1000,'mapping Commune'!A:I,9,FALSE),"ATTENTION mapping Inexistant"),"")</f>
        <v>ATTENTION mapping Inexistant</v>
      </c>
      <c r="AA1000" s="10" t="str">
        <f>IF(LEFT(Z1000,2)="At",'Messages d''erreur'!B$6,"")</f>
        <v xml:space="preserve">Attention CE pas dans Mapping </v>
      </c>
    </row>
    <row r="1001" spans="1:27" ht="21" customHeight="1" x14ac:dyDescent="0.35">
      <c r="A1001" s="33" t="s">
        <v>989</v>
      </c>
      <c r="B1001" s="301" t="str">
        <f t="shared" si="17"/>
        <v>911-59</v>
      </c>
      <c r="C1001" s="131" t="s">
        <v>990</v>
      </c>
      <c r="D1001" s="34" t="s">
        <v>61</v>
      </c>
      <c r="E1001" s="34" t="s">
        <v>62</v>
      </c>
      <c r="F1001" s="273">
        <v>17301</v>
      </c>
      <c r="G1001" s="276">
        <v>92</v>
      </c>
      <c r="H1001" s="34">
        <f>IF(IFERROR(SEARCH("-",A1001,1),0) &gt; 0, IFERROR(VLOOKUP(F1001,'Liste CG'!A:A,1,FALSE),"ATTENTION CG Inexistant"),"")</f>
        <v>17301</v>
      </c>
      <c r="U1001" t="str">
        <f>IF(IFERROR(SEARCH("-",A1001,1),0)&gt;0,IFERROR(VLOOKUP(B1001,'CG-&gt; CE'!K:K,1,FALSE),"Attention voir onglet CG-&gt;CE"),"")</f>
        <v>911-59</v>
      </c>
      <c r="V1001" t="str">
        <f>IF(LEFT(U1001,1)="A",'Messages d''erreur'!B$4,"")</f>
        <v/>
      </c>
      <c r="W1001">
        <f>IF(IFERROR(VALUE(F1001),0)&gt;0,IF(IFERROR(SEARCH("-",A1001,1),0)&gt;0,IFERROR(VLOOKUP(F1001,'Liste CG'!A:A,1,FALSE),"Attention erreur pas de CG")),"")</f>
        <v>17301</v>
      </c>
      <c r="X1001" t="str">
        <f>IF(LEFT(W1001,1)="A",'Messages d''erreur'!B$5,"")</f>
        <v/>
      </c>
      <c r="Y1001">
        <f>VLOOKUP(A1001,'CEcpas-&gt;NvCode'!A:C,3,FALSE)</f>
        <v>0</v>
      </c>
      <c r="Z1001" t="str">
        <f>IF(IFERROR(SEARCH("-",A1001,1),0) &gt; 0, IFERROR(VLOOKUP(A1001,'mapping Commune'!A:I,9,FALSE),"ATTENTION mapping Inexistant"),"")</f>
        <v>ATTENTION mapping Inexistant</v>
      </c>
      <c r="AA1001" s="10" t="str">
        <f>IF(LEFT(Z1001,2)="At",'Messages d''erreur'!B$6,"")</f>
        <v xml:space="preserve">Attention CE pas dans Mapping </v>
      </c>
    </row>
    <row r="1002" spans="1:27" ht="21" customHeight="1" x14ac:dyDescent="0.35">
      <c r="A1002" s="33" t="s">
        <v>991</v>
      </c>
      <c r="B1002" s="301" t="str">
        <f t="shared" si="17"/>
        <v>911-61</v>
      </c>
      <c r="C1002" s="131" t="s">
        <v>992</v>
      </c>
      <c r="D1002" s="109" t="s">
        <v>5089</v>
      </c>
      <c r="E1002" s="34" t="s">
        <v>62</v>
      </c>
      <c r="F1002" s="273">
        <v>17309</v>
      </c>
      <c r="G1002" s="276">
        <v>92</v>
      </c>
      <c r="H1002" s="34">
        <f>IF(IFERROR(SEARCH("-",A1002,1),0) &gt; 0, IFERROR(VLOOKUP(F1002,'Liste CG'!A:A,1,FALSE),"ATTENTION CG Inexistant"),"")</f>
        <v>17309</v>
      </c>
      <c r="U1002" t="str">
        <f>IF(IFERROR(SEARCH("-",A1002,1),0)&gt;0,IFERROR(VLOOKUP(B1002,'CG-&gt; CE'!K:K,1,FALSE),"Attention voir onglet CG-&gt;CE"),"")</f>
        <v>911-61</v>
      </c>
      <c r="V1002" t="str">
        <f>IF(LEFT(U1002,1)="A",'Messages d''erreur'!B$4,"")</f>
        <v/>
      </c>
      <c r="W1002">
        <f>IF(IFERROR(VALUE(F1002),0)&gt;0,IF(IFERROR(SEARCH("-",A1002,1),0)&gt;0,IFERROR(VLOOKUP(F1002,'Liste CG'!A:A,1,FALSE),"Attention erreur pas de CG")),"")</f>
        <v>17309</v>
      </c>
      <c r="X1002" t="str">
        <f>IF(LEFT(W1002,1)="A",'Messages d''erreur'!B$5,"")</f>
        <v/>
      </c>
      <c r="Y1002">
        <f>VLOOKUP(A1002,'CEcpas-&gt;NvCode'!A:C,3,FALSE)</f>
        <v>0</v>
      </c>
      <c r="Z1002" t="str">
        <f>IF(IFERROR(SEARCH("-",A1002,1),0) &gt; 0, IFERROR(VLOOKUP(A1002,'mapping Commune'!A:I,9,FALSE),"ATTENTION mapping Inexistant"),"")</f>
        <v>ATTENTION mapping Inexistant</v>
      </c>
      <c r="AA1002" s="10" t="str">
        <f>IF(LEFT(Z1002,2)="At",'Messages d''erreur'!B$6,"")</f>
        <v xml:space="preserve">Attention CE pas dans Mapping </v>
      </c>
    </row>
    <row r="1003" spans="1:27" ht="21" customHeight="1" x14ac:dyDescent="0.35">
      <c r="A1003" s="136" t="s">
        <v>993</v>
      </c>
      <c r="B1003" s="301" t="str">
        <f t="shared" si="17"/>
        <v>911-62</v>
      </c>
      <c r="C1003" s="24" t="s">
        <v>994</v>
      </c>
      <c r="D1003" s="110" t="s">
        <v>61</v>
      </c>
      <c r="E1003" s="110" t="s">
        <v>62</v>
      </c>
      <c r="F1003" s="309">
        <v>17601</v>
      </c>
      <c r="G1003" s="279">
        <v>92</v>
      </c>
      <c r="H1003" s="34">
        <f>IF(IFERROR(SEARCH("-",A1003,1),0) &gt; 0, IFERROR(VLOOKUP(F1003,'Liste CG'!A:A,1,FALSE),"ATTENTION CG Inexistant"),"")</f>
        <v>17601</v>
      </c>
      <c r="U1003" t="str">
        <f>IF(IFERROR(SEARCH("-",A1003,1),0)&gt;0,IFERROR(VLOOKUP(B1003,'CG-&gt; CE'!K:K,1,FALSE),"Attention voir onglet CG-&gt;CE"),"")</f>
        <v>911-62</v>
      </c>
      <c r="V1003" t="str">
        <f>IF(LEFT(U1003,1)="A",'Messages d''erreur'!B$4,"")</f>
        <v/>
      </c>
      <c r="W1003">
        <f>IF(IFERROR(VALUE(F1003),0)&gt;0,IF(IFERROR(SEARCH("-",A1003,1),0)&gt;0,IFERROR(VLOOKUP(F1003,'Liste CG'!A:A,1,FALSE),"Attention erreur pas de CG")),"")</f>
        <v>17601</v>
      </c>
      <c r="X1003" t="str">
        <f>IF(LEFT(W1003,1)="A",'Messages d''erreur'!B$5,"")</f>
        <v/>
      </c>
      <c r="Y1003">
        <f>VLOOKUP(A1003,'CEcpas-&gt;NvCode'!A:C,3,FALSE)</f>
        <v>0</v>
      </c>
      <c r="Z1003" t="str">
        <f>IF(IFERROR(SEARCH("-",A1003,1),0) &gt; 0, IFERROR(VLOOKUP(A1003,'mapping Commune'!A:I,9,FALSE),"ATTENTION mapping Inexistant"),"")</f>
        <v>ATTENTION mapping Inexistant</v>
      </c>
      <c r="AA1003" s="10" t="str">
        <f>IF(LEFT(Z1003,2)="At",'Messages d''erreur'!B$6,"")</f>
        <v xml:space="preserve">Attention CE pas dans Mapping </v>
      </c>
    </row>
    <row r="1004" spans="1:27" ht="21" customHeight="1" x14ac:dyDescent="0.35">
      <c r="A1004" s="138"/>
      <c r="B1004" s="301" t="str">
        <f t="shared" si="17"/>
        <v/>
      </c>
      <c r="C1004" s="25"/>
      <c r="D1004" s="109" t="s">
        <v>5089</v>
      </c>
      <c r="G1004" s="276"/>
      <c r="H1004" s="34" t="str">
        <f>IF(IFERROR(SEARCH("-",A1004,1),0) &gt; 0, IFERROR(VLOOKUP(F1004,'Liste CG'!A:A,1,FALSE),"ATTENTION CG Inexistant"),"")</f>
        <v/>
      </c>
      <c r="U1004" t="str">
        <f>IF(IFERROR(SEARCH("-",A1004,1),0)&gt;0,IFERROR(VLOOKUP(B1004,'CG-&gt; CE'!K:K,1,FALSE),"Attention voir onglet CG-&gt;CE"),"")</f>
        <v/>
      </c>
      <c r="V1004" t="str">
        <f>IF(LEFT(U1004,1)="A",'Messages d''erreur'!B$4,"")</f>
        <v/>
      </c>
      <c r="W1004" t="str">
        <f>IF(IFERROR(VALUE(F1004),0)&gt;0,IF(IFERROR(SEARCH("-",A1004,1),0)&gt;0,IFERROR(VLOOKUP(F1004,'Liste CG'!A:A,1,FALSE),"Attention erreur pas de CG")),"")</f>
        <v/>
      </c>
      <c r="X1004" t="str">
        <f>IF(LEFT(W1004,1)="A",'Messages d''erreur'!B$5,"")</f>
        <v/>
      </c>
      <c r="Y1004" t="e">
        <f>VLOOKUP(A1004,'CEcpas-&gt;NvCode'!A:C,3,FALSE)</f>
        <v>#N/A</v>
      </c>
      <c r="Z1004" t="str">
        <f>IF(IFERROR(SEARCH("-",A1004,1),0) &gt; 0, IFERROR(VLOOKUP(A1004,'mapping Commune'!A:I,9,FALSE),"ATTENTION mapping Inexistant"),"")</f>
        <v/>
      </c>
      <c r="AA1004" s="10" t="str">
        <f>IF(LEFT(Z1004,2)="At",'Messages d''erreur'!B$6,"")</f>
        <v/>
      </c>
    </row>
    <row r="1005" spans="1:27" ht="21" customHeight="1" x14ac:dyDescent="0.35">
      <c r="A1005" s="139">
        <v>912</v>
      </c>
      <c r="B1005" s="301" t="str">
        <f t="shared" si="17"/>
        <v>912912</v>
      </c>
      <c r="C1005" s="26" t="s">
        <v>995</v>
      </c>
      <c r="D1005" s="109" t="s">
        <v>5089</v>
      </c>
      <c r="G1005" s="276"/>
      <c r="H1005" s="34" t="str">
        <f>IF(IFERROR(SEARCH("-",A1005,1),0) &gt; 0, IFERROR(VLOOKUP(F1005,'Liste CG'!A:A,1,FALSE),"ATTENTION CG Inexistant"),"")</f>
        <v/>
      </c>
      <c r="U1005" t="str">
        <f>IF(IFERROR(SEARCH("-",A1005,1),0)&gt;0,IFERROR(VLOOKUP(B1005,'CG-&gt; CE'!K:K,1,FALSE),"Attention voir onglet CG-&gt;CE"),"")</f>
        <v/>
      </c>
      <c r="V1005" t="str">
        <f>IF(LEFT(U1005,1)="A",'Messages d''erreur'!B$4,"")</f>
        <v/>
      </c>
      <c r="W1005" t="str">
        <f>IF(IFERROR(VALUE(F1005),0)&gt;0,IF(IFERROR(SEARCH("-",A1005,1),0)&gt;0,IFERROR(VLOOKUP(F1005,'Liste CG'!A:A,1,FALSE),"Attention erreur pas de CG")),"")</f>
        <v/>
      </c>
      <c r="X1005" t="str">
        <f>IF(LEFT(W1005,1)="A",'Messages d''erreur'!B$5,"")</f>
        <v/>
      </c>
      <c r="Y1005" t="e">
        <f>VLOOKUP(A1005,'CEcpas-&gt;NvCode'!A:C,3,FALSE)</f>
        <v>#N/A</v>
      </c>
      <c r="Z1005" t="str">
        <f>IF(IFERROR(SEARCH("-",A1005,1),0) &gt; 0, IFERROR(VLOOKUP(A1005,'mapping Commune'!A:I,9,FALSE),"ATTENTION mapping Inexistant"),"")</f>
        <v/>
      </c>
      <c r="AA1005" s="10" t="str">
        <f>IF(LEFT(Z1005,2)="At",'Messages d''erreur'!B$6,"")</f>
        <v/>
      </c>
    </row>
    <row r="1006" spans="1:27" ht="21" customHeight="1" x14ac:dyDescent="0.35">
      <c r="A1006" s="138"/>
      <c r="B1006" s="301" t="str">
        <f t="shared" si="17"/>
        <v/>
      </c>
      <c r="C1006" s="25"/>
      <c r="D1006" s="109" t="s">
        <v>5089</v>
      </c>
      <c r="G1006" s="276"/>
      <c r="H1006" s="34" t="str">
        <f>IF(IFERROR(SEARCH("-",A1006,1),0) &gt; 0, IFERROR(VLOOKUP(F1006,'Liste CG'!A:A,1,FALSE),"ATTENTION CG Inexistant"),"")</f>
        <v/>
      </c>
      <c r="U1006" t="str">
        <f>IF(IFERROR(SEARCH("-",A1006,1),0)&gt;0,IFERROR(VLOOKUP(B1006,'CG-&gt; CE'!K:K,1,FALSE),"Attention voir onglet CG-&gt;CE"),"")</f>
        <v/>
      </c>
      <c r="V1006" t="str">
        <f>IF(LEFT(U1006,1)="A",'Messages d''erreur'!B$4,"")</f>
        <v/>
      </c>
      <c r="W1006" t="str">
        <f>IF(IFERROR(VALUE(F1006),0)&gt;0,IF(IFERROR(SEARCH("-",A1006,1),0)&gt;0,IFERROR(VLOOKUP(F1006,'Liste CG'!A:A,1,FALSE),"Attention erreur pas de CG")),"")</f>
        <v/>
      </c>
      <c r="X1006" t="str">
        <f>IF(LEFT(W1006,1)="A",'Messages d''erreur'!B$5,"")</f>
        <v/>
      </c>
      <c r="Y1006" t="e">
        <f>VLOOKUP(A1006,'CEcpas-&gt;NvCode'!A:C,3,FALSE)</f>
        <v>#N/A</v>
      </c>
      <c r="Z1006" t="str">
        <f>IF(IFERROR(SEARCH("-",A1006,1),0) &gt; 0, IFERROR(VLOOKUP(A1006,'mapping Commune'!A:I,9,FALSE),"ATTENTION mapping Inexistant"),"")</f>
        <v/>
      </c>
      <c r="AA1006" s="10" t="str">
        <f>IF(LEFT(Z1006,2)="At",'Messages d''erreur'!B$6,"")</f>
        <v/>
      </c>
    </row>
    <row r="1007" spans="1:27" ht="21" customHeight="1" x14ac:dyDescent="0.35">
      <c r="A1007" s="31" t="s">
        <v>52</v>
      </c>
      <c r="B1007" s="301" t="str">
        <f t="shared" si="17"/>
        <v>Codode</v>
      </c>
      <c r="C1007" s="27" t="s">
        <v>53</v>
      </c>
      <c r="D1007" s="32" t="s">
        <v>54</v>
      </c>
      <c r="E1007" s="32" t="s">
        <v>55</v>
      </c>
      <c r="F1007" s="280" t="s">
        <v>56</v>
      </c>
      <c r="G1007" s="278" t="s">
        <v>57</v>
      </c>
      <c r="H1007" s="34" t="str">
        <f>IF(IFERROR(SEARCH("-",A1007,1),0) &gt; 0, IFERROR(VLOOKUP(F1007,'Liste CG'!A:A,1,FALSE),"ATTENTION CG Inexistant"),"")</f>
        <v/>
      </c>
      <c r="U1007" t="str">
        <f>IF(IFERROR(SEARCH("-",A1007,1),0)&gt;0,IFERROR(VLOOKUP(B1007,'CG-&gt; CE'!K:K,1,FALSE),"Attention voir onglet CG-&gt;CE"),"")</f>
        <v/>
      </c>
      <c r="V1007" t="str">
        <f>IF(LEFT(U1007,1)="A",'Messages d''erreur'!B$4,"")</f>
        <v/>
      </c>
      <c r="W1007" t="str">
        <f>IF(IFERROR(VALUE(F1007),0)&gt;0,IF(IFERROR(SEARCH("-",A1007,1),0)&gt;0,IFERROR(VLOOKUP(F1007,'Liste CG'!A:A,1,FALSE),"Attention erreur pas de CG")),"")</f>
        <v/>
      </c>
      <c r="X1007" t="str">
        <f>IF(LEFT(W1007,1)="A",'Messages d''erreur'!B$5,"")</f>
        <v/>
      </c>
      <c r="Y1007" t="e">
        <f>VLOOKUP(A1007,'CEcpas-&gt;NvCode'!A:C,3,FALSE)</f>
        <v>#N/A</v>
      </c>
      <c r="Z1007" t="str">
        <f>IF(IFERROR(SEARCH("-",A1007,1),0) &gt; 0, IFERROR(VLOOKUP(A1007,'mapping Commune'!A:I,9,FALSE),"ATTENTION mapping Inexistant"),"")</f>
        <v/>
      </c>
      <c r="AA1007" s="10" t="str">
        <f>IF(LEFT(Z1007,2)="At",'Messages d''erreur'!B$6,"")</f>
        <v/>
      </c>
    </row>
    <row r="1008" spans="1:27" ht="21" customHeight="1" x14ac:dyDescent="0.35">
      <c r="A1008" s="33" t="s">
        <v>996</v>
      </c>
      <c r="B1008" s="301" t="str">
        <f t="shared" ref="B1008:B1071" si="18">IF(LEFT(A1008,1)="0",A1008,IF(LEN(A1008)=6,A1008,LEFT(A1008,3)&amp;RIGHT(A1008,3)))</f>
        <v>912-01</v>
      </c>
      <c r="C1008" s="23" t="s">
        <v>997</v>
      </c>
      <c r="D1008" s="34" t="s">
        <v>61</v>
      </c>
      <c r="E1008" s="34" t="s">
        <v>60</v>
      </c>
      <c r="F1008" s="273">
        <v>17149</v>
      </c>
      <c r="G1008" s="276">
        <v>73</v>
      </c>
      <c r="H1008" s="34">
        <f>IF(IFERROR(SEARCH("-",A1008,1),0) &gt; 0, IFERROR(VLOOKUP(F1008,'Liste CG'!A:A,1,FALSE),"ATTENTION CG Inexistant"),"")</f>
        <v>17149</v>
      </c>
      <c r="U1008" t="str">
        <f>IF(IFERROR(SEARCH("-",A1008,1),0)&gt;0,IFERROR(VLOOKUP(B1008,'CG-&gt; CE'!K:K,1,FALSE),"Attention voir onglet CG-&gt;CE"),"")</f>
        <v>912-01</v>
      </c>
      <c r="V1008" t="str">
        <f>IF(LEFT(U1008,1)="A",'Messages d''erreur'!B$4,"")</f>
        <v/>
      </c>
      <c r="W1008">
        <f>IF(IFERROR(VALUE(F1008),0)&gt;0,IF(IFERROR(SEARCH("-",A1008,1),0)&gt;0,IFERROR(VLOOKUP(F1008,'Liste CG'!A:A,1,FALSE),"Attention erreur pas de CG")),"")</f>
        <v>17149</v>
      </c>
      <c r="X1008" t="str">
        <f>IF(LEFT(W1008,1)="A",'Messages d''erreur'!B$5,"")</f>
        <v/>
      </c>
      <c r="Y1008" t="str">
        <f>VLOOKUP(A1008,'CEcpas-&gt;NvCode'!A:C,3,FALSE)</f>
        <v>91200/51</v>
      </c>
      <c r="Z1008" t="str">
        <f>IF(IFERROR(SEARCH("-",A1008,1),0) &gt; 0, IFERROR(VLOOKUP(A1008,'mapping Commune'!A:I,9,FALSE),"ATTENTION mapping Inexistant"),"")</f>
        <v>912-01</v>
      </c>
      <c r="AA1008" s="10" t="str">
        <f>IF(LEFT(Z1008,2)="At",'Messages d''erreur'!B$6,"")</f>
        <v/>
      </c>
    </row>
    <row r="1009" spans="1:27" ht="21" customHeight="1" x14ac:dyDescent="0.35">
      <c r="A1009" s="33" t="s">
        <v>998</v>
      </c>
      <c r="B1009" s="301" t="str">
        <f t="shared" si="18"/>
        <v>912-51</v>
      </c>
      <c r="C1009" s="23" t="s">
        <v>999</v>
      </c>
      <c r="D1009" s="34" t="s">
        <v>61</v>
      </c>
      <c r="E1009" s="34" t="s">
        <v>62</v>
      </c>
      <c r="F1009" s="273">
        <v>17149</v>
      </c>
      <c r="G1009" s="276">
        <v>92</v>
      </c>
      <c r="H1009" s="34">
        <f>IF(IFERROR(SEARCH("-",A1009,1),0) &gt; 0, IFERROR(VLOOKUP(F1009,'Liste CG'!A:A,1,FALSE),"ATTENTION CG Inexistant"),"")</f>
        <v>17149</v>
      </c>
      <c r="U1009" t="str">
        <f>IF(IFERROR(SEARCH("-",A1009,1),0)&gt;0,IFERROR(VLOOKUP(B1009,'CG-&gt; CE'!K:K,1,FALSE),"Attention voir onglet CG-&gt;CE"),"")</f>
        <v>912-51</v>
      </c>
      <c r="V1009" t="str">
        <f>IF(LEFT(U1009,1)="A",'Messages d''erreur'!B$4,"")</f>
        <v/>
      </c>
      <c r="W1009">
        <f>IF(IFERROR(VALUE(F1009),0)&gt;0,IF(IFERROR(SEARCH("-",A1009,1),0)&gt;0,IFERROR(VLOOKUP(F1009,'Liste CG'!A:A,1,FALSE),"Attention erreur pas de CG")),"")</f>
        <v>17149</v>
      </c>
      <c r="X1009" t="str">
        <f>IF(LEFT(W1009,1)="A",'Messages d''erreur'!B$5,"")</f>
        <v/>
      </c>
      <c r="Y1009">
        <f>VLOOKUP(A1009,'CEcpas-&gt;NvCode'!A:C,3,FALSE)</f>
        <v>0</v>
      </c>
      <c r="Z1009" t="str">
        <f>IF(IFERROR(SEARCH("-",A1009,1),0) &gt; 0, IFERROR(VLOOKUP(A1009,'mapping Commune'!A:I,9,FALSE),"ATTENTION mapping Inexistant"),"")</f>
        <v>ATTENTION mapping Inexistant</v>
      </c>
      <c r="AA1009" s="10" t="str">
        <f>IF(LEFT(Z1009,2)="At",'Messages d''erreur'!B$6,"")</f>
        <v xml:space="preserve">Attention CE pas dans Mapping </v>
      </c>
    </row>
    <row r="1010" spans="1:27" ht="21" customHeight="1" x14ac:dyDescent="0.35">
      <c r="A1010" s="136" t="s">
        <v>1000</v>
      </c>
      <c r="B1010" s="301" t="str">
        <f t="shared" si="18"/>
        <v>912-52</v>
      </c>
      <c r="C1010" s="24" t="s">
        <v>1001</v>
      </c>
      <c r="D1010" s="110" t="s">
        <v>61</v>
      </c>
      <c r="E1010" s="110" t="s">
        <v>62</v>
      </c>
      <c r="F1010" s="309">
        <v>17141</v>
      </c>
      <c r="G1010" s="279">
        <v>92</v>
      </c>
      <c r="H1010" s="34">
        <f>IF(IFERROR(SEARCH("-",A1010,1),0) &gt; 0, IFERROR(VLOOKUP(F1010,'Liste CG'!A:A,1,FALSE),"ATTENTION CG Inexistant"),"")</f>
        <v>17141</v>
      </c>
      <c r="U1010" t="str">
        <f>IF(IFERROR(SEARCH("-",A1010,1),0)&gt;0,IFERROR(VLOOKUP(B1010,'CG-&gt; CE'!K:K,1,FALSE),"Attention voir onglet CG-&gt;CE"),"")</f>
        <v>912-52</v>
      </c>
      <c r="V1010" t="str">
        <f>IF(LEFT(U1010,1)="A",'Messages d''erreur'!B$4,"")</f>
        <v/>
      </c>
      <c r="W1010">
        <f>IF(IFERROR(VALUE(F1010),0)&gt;0,IF(IFERROR(SEARCH("-",A1010,1),0)&gt;0,IFERROR(VLOOKUP(F1010,'Liste CG'!A:A,1,FALSE),"Attention erreur pas de CG")),"")</f>
        <v>17141</v>
      </c>
      <c r="X1010" t="str">
        <f>IF(LEFT(W1010,1)="A",'Messages d''erreur'!B$5,"")</f>
        <v/>
      </c>
      <c r="Y1010">
        <f>VLOOKUP(A1010,'CEcpas-&gt;NvCode'!A:C,3,FALSE)</f>
        <v>0</v>
      </c>
      <c r="Z1010" t="str">
        <f>IF(IFERROR(SEARCH("-",A1010,1),0) &gt; 0, IFERROR(VLOOKUP(A1010,'mapping Commune'!A:I,9,FALSE),"ATTENTION mapping Inexistant"),"")</f>
        <v>ATTENTION mapping Inexistant</v>
      </c>
      <c r="AA1010" s="10" t="str">
        <f>IF(LEFT(Z1010,2)="At",'Messages d''erreur'!B$6,"")</f>
        <v xml:space="preserve">Attention CE pas dans Mapping </v>
      </c>
    </row>
    <row r="1011" spans="1:27" ht="21" customHeight="1" x14ac:dyDescent="0.35">
      <c r="A1011" s="138"/>
      <c r="B1011" s="301" t="str">
        <f t="shared" si="18"/>
        <v/>
      </c>
      <c r="C1011" s="25"/>
      <c r="D1011" s="109" t="s">
        <v>5089</v>
      </c>
      <c r="G1011" s="276"/>
      <c r="H1011" s="34" t="str">
        <f>IF(IFERROR(SEARCH("-",A1011,1),0) &gt; 0, IFERROR(VLOOKUP(F1011,'Liste CG'!A:A,1,FALSE),"ATTENTION CG Inexistant"),"")</f>
        <v/>
      </c>
      <c r="U1011" t="str">
        <f>IF(IFERROR(SEARCH("-",A1011,1),0)&gt;0,IFERROR(VLOOKUP(B1011,'CG-&gt; CE'!K:K,1,FALSE),"Attention voir onglet CG-&gt;CE"),"")</f>
        <v/>
      </c>
      <c r="V1011" t="str">
        <f>IF(LEFT(U1011,1)="A",'Messages d''erreur'!B$4,"")</f>
        <v/>
      </c>
      <c r="W1011" t="str">
        <f>IF(IFERROR(VALUE(F1011),0)&gt;0,IF(IFERROR(SEARCH("-",A1011,1),0)&gt;0,IFERROR(VLOOKUP(F1011,'Liste CG'!A:A,1,FALSE),"Attention erreur pas de CG")),"")</f>
        <v/>
      </c>
      <c r="X1011" t="str">
        <f>IF(LEFT(W1011,1)="A",'Messages d''erreur'!B$5,"")</f>
        <v/>
      </c>
      <c r="Y1011" t="e">
        <f>VLOOKUP(A1011,'CEcpas-&gt;NvCode'!A:C,3,FALSE)</f>
        <v>#N/A</v>
      </c>
      <c r="Z1011" t="str">
        <f>IF(IFERROR(SEARCH("-",A1011,1),0) &gt; 0, IFERROR(VLOOKUP(A1011,'mapping Commune'!A:I,9,FALSE),"ATTENTION mapping Inexistant"),"")</f>
        <v/>
      </c>
      <c r="AA1011" s="10" t="str">
        <f>IF(LEFT(Z1011,2)="At",'Messages d''erreur'!B$6,"")</f>
        <v/>
      </c>
    </row>
    <row r="1012" spans="1:27" ht="21" customHeight="1" x14ac:dyDescent="0.35">
      <c r="A1012" s="139">
        <v>913</v>
      </c>
      <c r="B1012" s="301" t="str">
        <f t="shared" si="18"/>
        <v>913913</v>
      </c>
      <c r="C1012" s="26" t="s">
        <v>1002</v>
      </c>
      <c r="D1012" s="109" t="s">
        <v>5089</v>
      </c>
      <c r="G1012" s="276"/>
      <c r="H1012" s="34" t="str">
        <f>IF(IFERROR(SEARCH("-",A1012,1),0) &gt; 0, IFERROR(VLOOKUP(F1012,'Liste CG'!A:A,1,FALSE),"ATTENTION CG Inexistant"),"")</f>
        <v/>
      </c>
      <c r="U1012" t="str">
        <f>IF(IFERROR(SEARCH("-",A1012,1),0)&gt;0,IFERROR(VLOOKUP(B1012,'CG-&gt; CE'!K:K,1,FALSE),"Attention voir onglet CG-&gt;CE"),"")</f>
        <v/>
      </c>
      <c r="V1012" t="str">
        <f>IF(LEFT(U1012,1)="A",'Messages d''erreur'!B$4,"")</f>
        <v/>
      </c>
      <c r="W1012" t="str">
        <f>IF(IFERROR(VALUE(F1012),0)&gt;0,IF(IFERROR(SEARCH("-",A1012,1),0)&gt;0,IFERROR(VLOOKUP(F1012,'Liste CG'!A:A,1,FALSE),"Attention erreur pas de CG")),"")</f>
        <v/>
      </c>
      <c r="X1012" t="str">
        <f>IF(LEFT(W1012,1)="A",'Messages d''erreur'!B$5,"")</f>
        <v/>
      </c>
      <c r="Y1012" t="e">
        <f>VLOOKUP(A1012,'CEcpas-&gt;NvCode'!A:C,3,FALSE)</f>
        <v>#N/A</v>
      </c>
      <c r="Z1012" t="str">
        <f>IF(IFERROR(SEARCH("-",A1012,1),0) &gt; 0, IFERROR(VLOOKUP(A1012,'mapping Commune'!A:I,9,FALSE),"ATTENTION mapping Inexistant"),"")</f>
        <v/>
      </c>
      <c r="AA1012" s="10" t="str">
        <f>IF(LEFT(Z1012,2)="At",'Messages d''erreur'!B$6,"")</f>
        <v/>
      </c>
    </row>
    <row r="1013" spans="1:27" ht="21" customHeight="1" x14ac:dyDescent="0.35">
      <c r="A1013" s="138"/>
      <c r="B1013" s="301" t="str">
        <f t="shared" si="18"/>
        <v/>
      </c>
      <c r="C1013" s="25"/>
      <c r="D1013" s="109" t="s">
        <v>5089</v>
      </c>
      <c r="G1013" s="276"/>
      <c r="H1013" s="34" t="str">
        <f>IF(IFERROR(SEARCH("-",A1013,1),0) &gt; 0, IFERROR(VLOOKUP(F1013,'Liste CG'!A:A,1,FALSE),"ATTENTION CG Inexistant"),"")</f>
        <v/>
      </c>
      <c r="U1013" t="str">
        <f>IF(IFERROR(SEARCH("-",A1013,1),0)&gt;0,IFERROR(VLOOKUP(B1013,'CG-&gt; CE'!K:K,1,FALSE),"Attention voir onglet CG-&gt;CE"),"")</f>
        <v/>
      </c>
      <c r="V1013" t="str">
        <f>IF(LEFT(U1013,1)="A",'Messages d''erreur'!B$4,"")</f>
        <v/>
      </c>
      <c r="W1013" t="str">
        <f>IF(IFERROR(VALUE(F1013),0)&gt;0,IF(IFERROR(SEARCH("-",A1013,1),0)&gt;0,IFERROR(VLOOKUP(F1013,'Liste CG'!A:A,1,FALSE),"Attention erreur pas de CG")),"")</f>
        <v/>
      </c>
      <c r="X1013" t="str">
        <f>IF(LEFT(W1013,1)="A",'Messages d''erreur'!B$5,"")</f>
        <v/>
      </c>
      <c r="Y1013" t="e">
        <f>VLOOKUP(A1013,'CEcpas-&gt;NvCode'!A:C,3,FALSE)</f>
        <v>#N/A</v>
      </c>
      <c r="Z1013" t="str">
        <f>IF(IFERROR(SEARCH("-",A1013,1),0) &gt; 0, IFERROR(VLOOKUP(A1013,'mapping Commune'!A:I,9,FALSE),"ATTENTION mapping Inexistant"),"")</f>
        <v/>
      </c>
      <c r="AA1013" s="10" t="str">
        <f>IF(LEFT(Z1013,2)="At",'Messages d''erreur'!B$6,"")</f>
        <v/>
      </c>
    </row>
    <row r="1014" spans="1:27" ht="21" customHeight="1" x14ac:dyDescent="0.35">
      <c r="A1014" s="31" t="s">
        <v>52</v>
      </c>
      <c r="B1014" s="301" t="str">
        <f t="shared" si="18"/>
        <v>Codode</v>
      </c>
      <c r="C1014" s="27" t="s">
        <v>53</v>
      </c>
      <c r="D1014" s="32" t="s">
        <v>54</v>
      </c>
      <c r="E1014" s="32" t="s">
        <v>55</v>
      </c>
      <c r="F1014" s="280" t="s">
        <v>56</v>
      </c>
      <c r="G1014" s="278" t="s">
        <v>57</v>
      </c>
      <c r="H1014" s="34" t="str">
        <f>IF(IFERROR(SEARCH("-",A1014,1),0) &gt; 0, IFERROR(VLOOKUP(F1014,'Liste CG'!A:A,1,FALSE),"ATTENTION CG Inexistant"),"")</f>
        <v/>
      </c>
      <c r="U1014" t="str">
        <f>IF(IFERROR(SEARCH("-",A1014,1),0)&gt;0,IFERROR(VLOOKUP(B1014,'CG-&gt; CE'!K:K,1,FALSE),"Attention voir onglet CG-&gt;CE"),"")</f>
        <v/>
      </c>
      <c r="V1014" t="str">
        <f>IF(LEFT(U1014,1)="A",'Messages d''erreur'!B$4,"")</f>
        <v/>
      </c>
      <c r="W1014" t="str">
        <f>IF(IFERROR(VALUE(F1014),0)&gt;0,IF(IFERROR(SEARCH("-",A1014,1),0)&gt;0,IFERROR(VLOOKUP(F1014,'Liste CG'!A:A,1,FALSE),"Attention erreur pas de CG")),"")</f>
        <v/>
      </c>
      <c r="X1014" t="str">
        <f>IF(LEFT(W1014,1)="A",'Messages d''erreur'!B$5,"")</f>
        <v/>
      </c>
      <c r="Y1014" t="e">
        <f>VLOOKUP(A1014,'CEcpas-&gt;NvCode'!A:C,3,FALSE)</f>
        <v>#N/A</v>
      </c>
      <c r="Z1014" t="str">
        <f>IF(IFERROR(SEARCH("-",A1014,1),0) &gt; 0, IFERROR(VLOOKUP(A1014,'mapping Commune'!A:I,9,FALSE),"ATTENTION mapping Inexistant"),"")</f>
        <v/>
      </c>
      <c r="AA1014" s="10" t="str">
        <f>IF(LEFT(Z1014,2)="At",'Messages d''erreur'!B$6,"")</f>
        <v/>
      </c>
    </row>
    <row r="1015" spans="1:27" ht="21" customHeight="1" x14ac:dyDescent="0.35">
      <c r="A1015" s="33" t="s">
        <v>1003</v>
      </c>
      <c r="B1015" s="301" t="str">
        <f t="shared" si="18"/>
        <v>913-01</v>
      </c>
      <c r="C1015" s="23" t="s">
        <v>1004</v>
      </c>
      <c r="D1015" s="34" t="s">
        <v>61</v>
      </c>
      <c r="E1015" s="34" t="s">
        <v>60</v>
      </c>
      <c r="F1015" s="273">
        <v>17219</v>
      </c>
      <c r="G1015" s="276">
        <v>73</v>
      </c>
      <c r="H1015" s="34">
        <f>IF(IFERROR(SEARCH("-",A1015,1),0) &gt; 0, IFERROR(VLOOKUP(F1015,'Liste CG'!A:A,1,FALSE),"ATTENTION CG Inexistant"),"")</f>
        <v>17219</v>
      </c>
      <c r="U1015" t="str">
        <f>IF(IFERROR(SEARCH("-",A1015,1),0)&gt;0,IFERROR(VLOOKUP(B1015,'CG-&gt; CE'!K:K,1,FALSE),"Attention voir onglet CG-&gt;CE"),"")</f>
        <v>913-01</v>
      </c>
      <c r="V1015" t="str">
        <f>IF(LEFT(U1015,1)="A",'Messages d''erreur'!B$4,"")</f>
        <v/>
      </c>
      <c r="W1015">
        <f>IF(IFERROR(VALUE(F1015),0)&gt;0,IF(IFERROR(SEARCH("-",A1015,1),0)&gt;0,IFERROR(VLOOKUP(F1015,'Liste CG'!A:A,1,FALSE),"Attention erreur pas de CG")),"")</f>
        <v>17219</v>
      </c>
      <c r="X1015" t="str">
        <f>IF(LEFT(W1015,1)="A",'Messages d''erreur'!B$5,"")</f>
        <v/>
      </c>
      <c r="Y1015">
        <f>VLOOKUP(A1015,'CEcpas-&gt;NvCode'!A:C,3,FALSE)</f>
        <v>0</v>
      </c>
      <c r="Z1015" t="str">
        <f>IF(IFERROR(SEARCH("-",A1015,1),0) &gt; 0, IFERROR(VLOOKUP(A1015,'mapping Commune'!A:I,9,FALSE),"ATTENTION mapping Inexistant"),"")</f>
        <v>913-01</v>
      </c>
      <c r="AA1015" s="10" t="str">
        <f>IF(LEFT(Z1015,2)="At",'Messages d''erreur'!B$6,"")</f>
        <v/>
      </c>
    </row>
    <row r="1016" spans="1:27" ht="21" customHeight="1" x14ac:dyDescent="0.35">
      <c r="A1016" s="136" t="s">
        <v>1005</v>
      </c>
      <c r="B1016" s="301" t="str">
        <f t="shared" si="18"/>
        <v>913-51</v>
      </c>
      <c r="C1016" s="24" t="s">
        <v>1006</v>
      </c>
      <c r="D1016" s="110" t="s">
        <v>61</v>
      </c>
      <c r="E1016" s="110" t="s">
        <v>62</v>
      </c>
      <c r="F1016" s="309">
        <v>17219</v>
      </c>
      <c r="G1016" s="279">
        <v>92</v>
      </c>
      <c r="H1016" s="34">
        <f>IF(IFERROR(SEARCH("-",A1016,1),0) &gt; 0, IFERROR(VLOOKUP(F1016,'Liste CG'!A:A,1,FALSE),"ATTENTION CG Inexistant"),"")</f>
        <v>17219</v>
      </c>
      <c r="U1016" t="str">
        <f>IF(IFERROR(SEARCH("-",A1016,1),0)&gt;0,IFERROR(VLOOKUP(B1016,'CG-&gt; CE'!K:K,1,FALSE),"Attention voir onglet CG-&gt;CE"),"")</f>
        <v>913-51</v>
      </c>
      <c r="V1016" t="str">
        <f>IF(LEFT(U1016,1)="A",'Messages d''erreur'!B$4,"")</f>
        <v/>
      </c>
      <c r="W1016">
        <f>IF(IFERROR(VALUE(F1016),0)&gt;0,IF(IFERROR(SEARCH("-",A1016,1),0)&gt;0,IFERROR(VLOOKUP(F1016,'Liste CG'!A:A,1,FALSE),"Attention erreur pas de CG")),"")</f>
        <v>17219</v>
      </c>
      <c r="X1016" t="str">
        <f>IF(LEFT(W1016,1)="A",'Messages d''erreur'!B$5,"")</f>
        <v/>
      </c>
      <c r="Y1016">
        <f>VLOOKUP(A1016,'CEcpas-&gt;NvCode'!A:C,3,FALSE)</f>
        <v>0</v>
      </c>
      <c r="Z1016" t="str">
        <f>IF(IFERROR(SEARCH("-",A1016,1),0) &gt; 0, IFERROR(VLOOKUP(A1016,'mapping Commune'!A:I,9,FALSE),"ATTENTION mapping Inexistant"),"")</f>
        <v>ATTENTION mapping Inexistant</v>
      </c>
      <c r="AA1016" s="10" t="str">
        <f>IF(LEFT(Z1016,2)="At",'Messages d''erreur'!B$6,"")</f>
        <v xml:space="preserve">Attention CE pas dans Mapping </v>
      </c>
    </row>
    <row r="1017" spans="1:27" ht="21" customHeight="1" x14ac:dyDescent="0.35">
      <c r="A1017" s="133"/>
      <c r="B1017" s="301" t="str">
        <f t="shared" si="18"/>
        <v/>
      </c>
      <c r="D1017" s="109" t="s">
        <v>5089</v>
      </c>
      <c r="G1017" s="276"/>
      <c r="H1017" s="34" t="str">
        <f>IF(IFERROR(SEARCH("-",A1017,1),0) &gt; 0, IFERROR(VLOOKUP(F1017,'Liste CG'!A:A,1,FALSE),"ATTENTION CG Inexistant"),"")</f>
        <v/>
      </c>
      <c r="U1017" t="str">
        <f>IF(IFERROR(SEARCH("-",A1017,1),0)&gt;0,IFERROR(VLOOKUP(B1017,'CG-&gt; CE'!K:K,1,FALSE),"Attention voir onglet CG-&gt;CE"),"")</f>
        <v/>
      </c>
      <c r="V1017" t="str">
        <f>IF(LEFT(U1017,1)="A",'Messages d''erreur'!B$4,"")</f>
        <v/>
      </c>
      <c r="W1017" t="str">
        <f>IF(IFERROR(VALUE(F1017),0)&gt;0,IF(IFERROR(SEARCH("-",A1017,1),0)&gt;0,IFERROR(VLOOKUP(F1017,'Liste CG'!A:A,1,FALSE),"Attention erreur pas de CG")),"")</f>
        <v/>
      </c>
      <c r="X1017" t="str">
        <f>IF(LEFT(W1017,1)="A",'Messages d''erreur'!B$5,"")</f>
        <v/>
      </c>
      <c r="Y1017" t="e">
        <f>VLOOKUP(A1017,'CEcpas-&gt;NvCode'!A:C,3,FALSE)</f>
        <v>#N/A</v>
      </c>
      <c r="Z1017" t="str">
        <f>IF(IFERROR(SEARCH("-",A1017,1),0) &gt; 0, IFERROR(VLOOKUP(A1017,'mapping Commune'!A:I,9,FALSE),"ATTENTION mapping Inexistant"),"")</f>
        <v/>
      </c>
      <c r="AA1017" s="10" t="str">
        <f>IF(LEFT(Z1017,2)="At",'Messages d''erreur'!B$6,"")</f>
        <v/>
      </c>
    </row>
    <row r="1018" spans="1:27" ht="21" customHeight="1" x14ac:dyDescent="0.35">
      <c r="A1018" s="139">
        <v>918</v>
      </c>
      <c r="B1018" s="301" t="str">
        <f t="shared" si="18"/>
        <v>918918</v>
      </c>
      <c r="C1018" s="26" t="s">
        <v>1007</v>
      </c>
      <c r="D1018" s="109" t="s">
        <v>5089</v>
      </c>
      <c r="G1018" s="276"/>
      <c r="H1018" s="34" t="str">
        <f>IF(IFERROR(SEARCH("-",A1018,1),0) &gt; 0, IFERROR(VLOOKUP(F1018,'Liste CG'!A:A,1,FALSE),"ATTENTION CG Inexistant"),"")</f>
        <v/>
      </c>
      <c r="U1018" t="str">
        <f>IF(IFERROR(SEARCH("-",A1018,1),0)&gt;0,IFERROR(VLOOKUP(B1018,'CG-&gt; CE'!K:K,1,FALSE),"Attention voir onglet CG-&gt;CE"),"")</f>
        <v/>
      </c>
      <c r="V1018" t="str">
        <f>IF(LEFT(U1018,1)="A",'Messages d''erreur'!B$4,"")</f>
        <v/>
      </c>
      <c r="W1018" t="str">
        <f>IF(IFERROR(VALUE(F1018),0)&gt;0,IF(IFERROR(SEARCH("-",A1018,1),0)&gt;0,IFERROR(VLOOKUP(F1018,'Liste CG'!A:A,1,FALSE),"Attention erreur pas de CG")),"")</f>
        <v/>
      </c>
      <c r="X1018" t="str">
        <f>IF(LEFT(W1018,1)="A",'Messages d''erreur'!B$5,"")</f>
        <v/>
      </c>
      <c r="Y1018" t="e">
        <f>VLOOKUP(A1018,'CEcpas-&gt;NvCode'!A:C,3,FALSE)</f>
        <v>#N/A</v>
      </c>
      <c r="Z1018" t="str">
        <f>IF(IFERROR(SEARCH("-",A1018,1),0) &gt; 0, IFERROR(VLOOKUP(A1018,'mapping Commune'!A:I,9,FALSE),"ATTENTION mapping Inexistant"),"")</f>
        <v/>
      </c>
      <c r="AA1018" s="10" t="str">
        <f>IF(LEFT(Z1018,2)="At",'Messages d''erreur'!B$6,"")</f>
        <v/>
      </c>
    </row>
    <row r="1019" spans="1:27" ht="21" customHeight="1" x14ac:dyDescent="0.35">
      <c r="A1019" s="138"/>
      <c r="B1019" s="301" t="str">
        <f t="shared" si="18"/>
        <v/>
      </c>
      <c r="C1019" s="25"/>
      <c r="D1019" s="109" t="s">
        <v>5089</v>
      </c>
      <c r="G1019" s="276"/>
      <c r="H1019" s="34" t="str">
        <f>IF(IFERROR(SEARCH("-",A1019,1),0) &gt; 0, IFERROR(VLOOKUP(F1019,'Liste CG'!A:A,1,FALSE),"ATTENTION CG Inexistant"),"")</f>
        <v/>
      </c>
      <c r="U1019" t="str">
        <f>IF(IFERROR(SEARCH("-",A1019,1),0)&gt;0,IFERROR(VLOOKUP(B1019,'CG-&gt; CE'!K:K,1,FALSE),"Attention voir onglet CG-&gt;CE"),"")</f>
        <v/>
      </c>
      <c r="V1019" t="str">
        <f>IF(LEFT(U1019,1)="A",'Messages d''erreur'!B$4,"")</f>
        <v/>
      </c>
      <c r="W1019" t="str">
        <f>IF(IFERROR(VALUE(F1019),0)&gt;0,IF(IFERROR(SEARCH("-",A1019,1),0)&gt;0,IFERROR(VLOOKUP(F1019,'Liste CG'!A:A,1,FALSE),"Attention erreur pas de CG")),"")</f>
        <v/>
      </c>
      <c r="X1019" t="str">
        <f>IF(LEFT(W1019,1)="A",'Messages d''erreur'!B$5,"")</f>
        <v/>
      </c>
      <c r="Y1019" t="e">
        <f>VLOOKUP(A1019,'CEcpas-&gt;NvCode'!A:C,3,FALSE)</f>
        <v>#N/A</v>
      </c>
      <c r="Z1019" t="str">
        <f>IF(IFERROR(SEARCH("-",A1019,1),0) &gt; 0, IFERROR(VLOOKUP(A1019,'mapping Commune'!A:I,9,FALSE),"ATTENTION mapping Inexistant"),"")</f>
        <v/>
      </c>
      <c r="AA1019" s="10" t="str">
        <f>IF(LEFT(Z1019,2)="At",'Messages d''erreur'!B$6,"")</f>
        <v/>
      </c>
    </row>
    <row r="1020" spans="1:27" ht="21" customHeight="1" x14ac:dyDescent="0.35">
      <c r="A1020" s="31" t="s">
        <v>52</v>
      </c>
      <c r="B1020" s="301" t="str">
        <f t="shared" si="18"/>
        <v>Codode</v>
      </c>
      <c r="C1020" s="27" t="s">
        <v>53</v>
      </c>
      <c r="D1020" s="32" t="s">
        <v>54</v>
      </c>
      <c r="E1020" s="32" t="s">
        <v>55</v>
      </c>
      <c r="F1020" s="280" t="s">
        <v>56</v>
      </c>
      <c r="G1020" s="278" t="s">
        <v>57</v>
      </c>
      <c r="H1020" s="34" t="str">
        <f>IF(IFERROR(SEARCH("-",A1020,1),0) &gt; 0, IFERROR(VLOOKUP(F1020,'Liste CG'!A:A,1,FALSE),"ATTENTION CG Inexistant"),"")</f>
        <v/>
      </c>
      <c r="U1020" t="str">
        <f>IF(IFERROR(SEARCH("-",A1020,1),0)&gt;0,IFERROR(VLOOKUP(B1020,'CG-&gt; CE'!K:K,1,FALSE),"Attention voir onglet CG-&gt;CE"),"")</f>
        <v/>
      </c>
      <c r="V1020" t="str">
        <f>IF(LEFT(U1020,1)="A",'Messages d''erreur'!B$4,"")</f>
        <v/>
      </c>
      <c r="W1020" t="str">
        <f>IF(IFERROR(VALUE(F1020),0)&gt;0,IF(IFERROR(SEARCH("-",A1020,1),0)&gt;0,IFERROR(VLOOKUP(F1020,'Liste CG'!A:A,1,FALSE),"Attention erreur pas de CG")),"")</f>
        <v/>
      </c>
      <c r="X1020" t="str">
        <f>IF(LEFT(W1020,1)="A",'Messages d''erreur'!B$5,"")</f>
        <v/>
      </c>
      <c r="Y1020" t="e">
        <f>VLOOKUP(A1020,'CEcpas-&gt;NvCode'!A:C,3,FALSE)</f>
        <v>#N/A</v>
      </c>
      <c r="Z1020" t="str">
        <f>IF(IFERROR(SEARCH("-",A1020,1),0) &gt; 0, IFERROR(VLOOKUP(A1020,'mapping Commune'!A:I,9,FALSE),"ATTENTION mapping Inexistant"),"")</f>
        <v/>
      </c>
      <c r="AA1020" s="10" t="str">
        <f>IF(LEFT(Z1020,2)="At",'Messages d''erreur'!B$6,"")</f>
        <v/>
      </c>
    </row>
    <row r="1021" spans="1:27" ht="21" customHeight="1" x14ac:dyDescent="0.35">
      <c r="A1021" s="136" t="s">
        <v>1008</v>
      </c>
      <c r="B1021" s="301" t="str">
        <f t="shared" si="18"/>
        <v>918-01</v>
      </c>
      <c r="C1021" s="24" t="s">
        <v>1009</v>
      </c>
      <c r="D1021" s="110" t="s">
        <v>61</v>
      </c>
      <c r="E1021" s="110" t="s">
        <v>60</v>
      </c>
      <c r="F1021" s="309">
        <v>67112</v>
      </c>
      <c r="G1021" s="279">
        <v>73</v>
      </c>
      <c r="H1021" s="34">
        <f>IF(IFERROR(SEARCH("-",A1021,1),0) &gt; 0, IFERROR(VLOOKUP(F1021,'Liste CG'!A:A,1,FALSE),"ATTENTION CG Inexistant"),"")</f>
        <v>67112</v>
      </c>
      <c r="U1021" t="str">
        <f>IF(IFERROR(SEARCH("-",A1021,1),0)&gt;0,IFERROR(VLOOKUP(B1021,'CG-&gt; CE'!K:K,1,FALSE),"Attention voir onglet CG-&gt;CE"),"")</f>
        <v>918-01</v>
      </c>
      <c r="V1021" t="str">
        <f>IF(LEFT(U1021,1)="A",'Messages d''erreur'!B$4,"")</f>
        <v/>
      </c>
      <c r="W1021">
        <f>IF(IFERROR(VALUE(F1021),0)&gt;0,IF(IFERROR(SEARCH("-",A1021,1),0)&gt;0,IFERROR(VLOOKUP(F1021,'Liste CG'!A:A,1,FALSE),"Attention erreur pas de CG")),"")</f>
        <v>67112</v>
      </c>
      <c r="X1021" t="str">
        <f>IF(LEFT(W1021,1)="A",'Messages d''erreur'!B$5,"")</f>
        <v/>
      </c>
      <c r="Y1021">
        <f>VLOOKUP(A1021,'CEcpas-&gt;NvCode'!A:C,3,FALSE)</f>
        <v>0</v>
      </c>
      <c r="Z1021" t="str">
        <f>IF(IFERROR(SEARCH("-",A1021,1),0) &gt; 0, IFERROR(VLOOKUP(A1021,'mapping Commune'!A:I,9,FALSE),"ATTENTION mapping Inexistant"),"")</f>
        <v>918-01</v>
      </c>
      <c r="AA1021" s="10" t="str">
        <f>IF(LEFT(Z1021,2)="At",'Messages d''erreur'!B$6,"")</f>
        <v/>
      </c>
    </row>
    <row r="1022" spans="1:27" ht="21" customHeight="1" x14ac:dyDescent="0.35">
      <c r="A1022" s="133"/>
      <c r="B1022" s="301" t="str">
        <f t="shared" si="18"/>
        <v/>
      </c>
      <c r="D1022" s="109" t="s">
        <v>5089</v>
      </c>
      <c r="G1022" s="276"/>
      <c r="H1022" s="34" t="str">
        <f>IF(IFERROR(SEARCH("-",A1022,1),0) &gt; 0, IFERROR(VLOOKUP(F1022,'Liste CG'!A:A,1,FALSE),"ATTENTION CG Inexistant"),"")</f>
        <v/>
      </c>
      <c r="U1022" t="str">
        <f>IF(IFERROR(SEARCH("-",A1022,1),0)&gt;0,IFERROR(VLOOKUP(B1022,'CG-&gt; CE'!K:K,1,FALSE),"Attention voir onglet CG-&gt;CE"),"")</f>
        <v/>
      </c>
      <c r="V1022" t="str">
        <f>IF(LEFT(U1022,1)="A",'Messages d''erreur'!B$4,"")</f>
        <v/>
      </c>
      <c r="W1022" t="str">
        <f>IF(IFERROR(VALUE(F1022),0)&gt;0,IF(IFERROR(SEARCH("-",A1022,1),0)&gt;0,IFERROR(VLOOKUP(F1022,'Liste CG'!A:A,1,FALSE),"Attention erreur pas de CG")),"")</f>
        <v/>
      </c>
      <c r="X1022" t="str">
        <f>IF(LEFT(W1022,1)="A",'Messages d''erreur'!B$5,"")</f>
        <v/>
      </c>
      <c r="Y1022" t="e">
        <f>VLOOKUP(A1022,'CEcpas-&gt;NvCode'!A:C,3,FALSE)</f>
        <v>#N/A</v>
      </c>
      <c r="Z1022" t="str">
        <f>IF(IFERROR(SEARCH("-",A1022,1),0) &gt; 0, IFERROR(VLOOKUP(A1022,'mapping Commune'!A:I,9,FALSE),"ATTENTION mapping Inexistant"),"")</f>
        <v/>
      </c>
      <c r="AA1022" s="10" t="str">
        <f>IF(LEFT(Z1022,2)="At",'Messages d''erreur'!B$6,"")</f>
        <v/>
      </c>
    </row>
    <row r="1023" spans="1:27" ht="21" customHeight="1" x14ac:dyDescent="0.35">
      <c r="A1023" s="137">
        <v>95</v>
      </c>
      <c r="B1023" s="301" t="str">
        <f t="shared" si="18"/>
        <v>9595</v>
      </c>
      <c r="C1023" s="25" t="s">
        <v>1010</v>
      </c>
      <c r="D1023" s="109" t="s">
        <v>5089</v>
      </c>
      <c r="G1023" s="276"/>
      <c r="H1023" s="34" t="str">
        <f>IF(IFERROR(SEARCH("-",A1023,1),0) &gt; 0, IFERROR(VLOOKUP(F1023,'Liste CG'!A:A,1,FALSE),"ATTENTION CG Inexistant"),"")</f>
        <v/>
      </c>
      <c r="U1023" t="str">
        <f>IF(IFERROR(SEARCH("-",A1023,1),0)&gt;0,IFERROR(VLOOKUP(B1023,'CG-&gt; CE'!K:K,1,FALSE),"Attention voir onglet CG-&gt;CE"),"")</f>
        <v/>
      </c>
      <c r="V1023" t="str">
        <f>IF(LEFT(U1023,1)="A",'Messages d''erreur'!B$4,"")</f>
        <v/>
      </c>
      <c r="W1023" t="str">
        <f>IF(IFERROR(VALUE(F1023),0)&gt;0,IF(IFERROR(SEARCH("-",A1023,1),0)&gt;0,IFERROR(VLOOKUP(F1023,'Liste CG'!A:A,1,FALSE),"Attention erreur pas de CG")),"")</f>
        <v/>
      </c>
      <c r="X1023" t="str">
        <f>IF(LEFT(W1023,1)="A",'Messages d''erreur'!B$5,"")</f>
        <v/>
      </c>
      <c r="Y1023" t="e">
        <f>VLOOKUP(A1023,'CEcpas-&gt;NvCode'!A:C,3,FALSE)</f>
        <v>#N/A</v>
      </c>
      <c r="Z1023" t="str">
        <f>IF(IFERROR(SEARCH("-",A1023,1),0) &gt; 0, IFERROR(VLOOKUP(A1023,'mapping Commune'!A:I,9,FALSE),"ATTENTION mapping Inexistant"),"")</f>
        <v/>
      </c>
      <c r="AA1023" s="10" t="str">
        <f>IF(LEFT(Z1023,2)="At",'Messages d''erreur'!B$6,"")</f>
        <v/>
      </c>
    </row>
    <row r="1024" spans="1:27" ht="21" customHeight="1" x14ac:dyDescent="0.35">
      <c r="A1024" s="138"/>
      <c r="B1024" s="301" t="str">
        <f t="shared" si="18"/>
        <v/>
      </c>
      <c r="C1024" s="25"/>
      <c r="D1024" s="109" t="s">
        <v>5089</v>
      </c>
      <c r="G1024" s="276"/>
      <c r="H1024" s="34" t="str">
        <f>IF(IFERROR(SEARCH("-",A1024,1),0) &gt; 0, IFERROR(VLOOKUP(F1024,'Liste CG'!A:A,1,FALSE),"ATTENTION CG Inexistant"),"")</f>
        <v/>
      </c>
      <c r="U1024" t="str">
        <f>IF(IFERROR(SEARCH("-",A1024,1),0)&gt;0,IFERROR(VLOOKUP(B1024,'CG-&gt; CE'!K:K,1,FALSE),"Attention voir onglet CG-&gt;CE"),"")</f>
        <v/>
      </c>
      <c r="V1024" t="str">
        <f>IF(LEFT(U1024,1)="A",'Messages d''erreur'!B$4,"")</f>
        <v/>
      </c>
      <c r="W1024" t="str">
        <f>IF(IFERROR(VALUE(F1024),0)&gt;0,IF(IFERROR(SEARCH("-",A1024,1),0)&gt;0,IFERROR(VLOOKUP(F1024,'Liste CG'!A:A,1,FALSE),"Attention erreur pas de CG")),"")</f>
        <v/>
      </c>
      <c r="X1024" t="str">
        <f>IF(LEFT(W1024,1)="A",'Messages d''erreur'!B$5,"")</f>
        <v/>
      </c>
      <c r="Y1024" t="e">
        <f>VLOOKUP(A1024,'CEcpas-&gt;NvCode'!A:C,3,FALSE)</f>
        <v>#N/A</v>
      </c>
      <c r="Z1024" t="str">
        <f>IF(IFERROR(SEARCH("-",A1024,1),0) &gt; 0, IFERROR(VLOOKUP(A1024,'mapping Commune'!A:I,9,FALSE),"ATTENTION mapping Inexistant"),"")</f>
        <v/>
      </c>
      <c r="AA1024" s="10" t="str">
        <f>IF(LEFT(Z1024,2)="At",'Messages d''erreur'!B$6,"")</f>
        <v/>
      </c>
    </row>
    <row r="1025" spans="1:27" ht="21" customHeight="1" x14ac:dyDescent="0.35">
      <c r="A1025" s="139">
        <v>951</v>
      </c>
      <c r="B1025" s="301" t="str">
        <f t="shared" si="18"/>
        <v>951951</v>
      </c>
      <c r="C1025" s="26" t="s">
        <v>1011</v>
      </c>
      <c r="D1025" s="109" t="s">
        <v>5089</v>
      </c>
      <c r="G1025" s="276"/>
      <c r="H1025" s="34" t="str">
        <f>IF(IFERROR(SEARCH("-",A1025,1),0) &gt; 0, IFERROR(VLOOKUP(F1025,'Liste CG'!A:A,1,FALSE),"ATTENTION CG Inexistant"),"")</f>
        <v/>
      </c>
      <c r="U1025" t="str">
        <f>IF(IFERROR(SEARCH("-",A1025,1),0)&gt;0,IFERROR(VLOOKUP(B1025,'CG-&gt; CE'!K:K,1,FALSE),"Attention voir onglet CG-&gt;CE"),"")</f>
        <v/>
      </c>
      <c r="V1025" t="str">
        <f>IF(LEFT(U1025,1)="A",'Messages d''erreur'!B$4,"")</f>
        <v/>
      </c>
      <c r="W1025" t="str">
        <f>IF(IFERROR(VALUE(F1025),0)&gt;0,IF(IFERROR(SEARCH("-",A1025,1),0)&gt;0,IFERROR(VLOOKUP(F1025,'Liste CG'!A:A,1,FALSE),"Attention erreur pas de CG")),"")</f>
        <v/>
      </c>
      <c r="X1025" t="str">
        <f>IF(LEFT(W1025,1)="A",'Messages d''erreur'!B$5,"")</f>
        <v/>
      </c>
      <c r="Y1025" t="e">
        <f>VLOOKUP(A1025,'CEcpas-&gt;NvCode'!A:C,3,FALSE)</f>
        <v>#N/A</v>
      </c>
      <c r="Z1025" t="str">
        <f>IF(IFERROR(SEARCH("-",A1025,1),0) &gt; 0, IFERROR(VLOOKUP(A1025,'mapping Commune'!A:I,9,FALSE),"ATTENTION mapping Inexistant"),"")</f>
        <v/>
      </c>
      <c r="AA1025" s="10" t="str">
        <f>IF(LEFT(Z1025,2)="At",'Messages d''erreur'!B$6,"")</f>
        <v/>
      </c>
    </row>
    <row r="1026" spans="1:27" ht="21" customHeight="1" x14ac:dyDescent="0.35">
      <c r="A1026" s="138"/>
      <c r="B1026" s="301" t="str">
        <f t="shared" si="18"/>
        <v/>
      </c>
      <c r="C1026" s="25"/>
      <c r="D1026" s="109" t="s">
        <v>5089</v>
      </c>
      <c r="G1026" s="276"/>
      <c r="H1026" s="34" t="str">
        <f>IF(IFERROR(SEARCH("-",A1026,1),0) &gt; 0, IFERROR(VLOOKUP(F1026,'Liste CG'!A:A,1,FALSE),"ATTENTION CG Inexistant"),"")</f>
        <v/>
      </c>
      <c r="U1026" t="str">
        <f>IF(IFERROR(SEARCH("-",A1026,1),0)&gt;0,IFERROR(VLOOKUP(B1026,'CG-&gt; CE'!K:K,1,FALSE),"Attention voir onglet CG-&gt;CE"),"")</f>
        <v/>
      </c>
      <c r="V1026" t="str">
        <f>IF(LEFT(U1026,1)="A",'Messages d''erreur'!B$4,"")</f>
        <v/>
      </c>
      <c r="W1026" t="str">
        <f>IF(IFERROR(VALUE(F1026),0)&gt;0,IF(IFERROR(SEARCH("-",A1026,1),0)&gt;0,IFERROR(VLOOKUP(F1026,'Liste CG'!A:A,1,FALSE),"Attention erreur pas de CG")),"")</f>
        <v/>
      </c>
      <c r="X1026" t="str">
        <f>IF(LEFT(W1026,1)="A",'Messages d''erreur'!B$5,"")</f>
        <v/>
      </c>
      <c r="Y1026" t="e">
        <f>VLOOKUP(A1026,'CEcpas-&gt;NvCode'!A:C,3,FALSE)</f>
        <v>#N/A</v>
      </c>
      <c r="Z1026" t="str">
        <f>IF(IFERROR(SEARCH("-",A1026,1),0) &gt; 0, IFERROR(VLOOKUP(A1026,'mapping Commune'!A:I,9,FALSE),"ATTENTION mapping Inexistant"),"")</f>
        <v/>
      </c>
      <c r="AA1026" s="10" t="str">
        <f>IF(LEFT(Z1026,2)="At",'Messages d''erreur'!B$6,"")</f>
        <v/>
      </c>
    </row>
    <row r="1027" spans="1:27" ht="21" customHeight="1" x14ac:dyDescent="0.35">
      <c r="A1027" s="31" t="s">
        <v>52</v>
      </c>
      <c r="B1027" s="301" t="str">
        <f t="shared" si="18"/>
        <v>Codode</v>
      </c>
      <c r="C1027" s="27" t="s">
        <v>53</v>
      </c>
      <c r="D1027" s="32" t="s">
        <v>54</v>
      </c>
      <c r="E1027" s="32" t="s">
        <v>55</v>
      </c>
      <c r="F1027" s="280" t="s">
        <v>56</v>
      </c>
      <c r="G1027" s="278" t="s">
        <v>57</v>
      </c>
      <c r="H1027" s="34" t="str">
        <f>IF(IFERROR(SEARCH("-",A1027,1),0) &gt; 0, IFERROR(VLOOKUP(F1027,'Liste CG'!A:A,1,FALSE),"ATTENTION CG Inexistant"),"")</f>
        <v/>
      </c>
      <c r="U1027" t="str">
        <f>IF(IFERROR(SEARCH("-",A1027,1),0)&gt;0,IFERROR(VLOOKUP(B1027,'CG-&gt; CE'!K:K,1,FALSE),"Attention voir onglet CG-&gt;CE"),"")</f>
        <v/>
      </c>
      <c r="V1027" t="str">
        <f>IF(LEFT(U1027,1)="A",'Messages d''erreur'!B$4,"")</f>
        <v/>
      </c>
      <c r="W1027" t="str">
        <f>IF(IFERROR(VALUE(F1027),0)&gt;0,IF(IFERROR(SEARCH("-",A1027,1),0)&gt;0,IFERROR(VLOOKUP(F1027,'Liste CG'!A:A,1,FALSE),"Attention erreur pas de CG")),"")</f>
        <v/>
      </c>
      <c r="X1027" t="str">
        <f>IF(LEFT(W1027,1)="A",'Messages d''erreur'!B$5,"")</f>
        <v/>
      </c>
      <c r="Y1027" t="e">
        <f>VLOOKUP(A1027,'CEcpas-&gt;NvCode'!A:C,3,FALSE)</f>
        <v>#N/A</v>
      </c>
      <c r="Z1027" t="str">
        <f>IF(IFERROR(SEARCH("-",A1027,1),0) &gt; 0, IFERROR(VLOOKUP(A1027,'mapping Commune'!A:I,9,FALSE),"ATTENTION mapping Inexistant"),"")</f>
        <v/>
      </c>
      <c r="AA1027" s="10" t="str">
        <f>IF(LEFT(Z1027,2)="At",'Messages d''erreur'!B$6,"")</f>
        <v/>
      </c>
    </row>
    <row r="1028" spans="1:27" ht="21" customHeight="1" x14ac:dyDescent="0.35">
      <c r="A1028" s="136" t="s">
        <v>1012</v>
      </c>
      <c r="B1028" s="301" t="str">
        <f t="shared" si="18"/>
        <v>951-01</v>
      </c>
      <c r="C1028" s="24" t="s">
        <v>1013</v>
      </c>
      <c r="D1028" s="110" t="s">
        <v>61</v>
      </c>
      <c r="E1028" s="110" t="s">
        <v>60</v>
      </c>
      <c r="F1028" s="309"/>
      <c r="G1028" s="279">
        <v>76</v>
      </c>
      <c r="H1028" s="34">
        <f>IF(IFERROR(SEARCH("-",A1028,1),0) &gt; 0, IFERROR(VLOOKUP(F1028,'Liste CG'!A:A,1,FALSE),"ATTENTION CG Inexistant"),"")</f>
        <v>0</v>
      </c>
      <c r="U1028" t="str">
        <f>IF(IFERROR(SEARCH("-",A1028,1),0)&gt;0,IFERROR(VLOOKUP(B1028,'CG-&gt; CE'!K:K,1,FALSE),"Attention voir onglet CG-&gt;CE"),"")</f>
        <v>Attention voir onglet CG-&gt;CE</v>
      </c>
      <c r="V1028" t="str">
        <f>IF(LEFT(U1028,1)="A",'Messages d''erreur'!B$4,"")</f>
        <v>Attention CE pas dans CG-&gt;CE</v>
      </c>
      <c r="W1028" t="str">
        <f>IF(IFERROR(VALUE(F1028),0)&gt;0,IF(IFERROR(SEARCH("-",A1028,1),0)&gt;0,IFERROR(VLOOKUP(F1028,'Liste CG'!A:A,1,FALSE),"Attention erreur pas de CG")),"")</f>
        <v/>
      </c>
      <c r="X1028" t="str">
        <f>IF(LEFT(W1028,1)="A",'Messages d''erreur'!B$5,"")</f>
        <v/>
      </c>
      <c r="Y1028">
        <f>VLOOKUP(A1028,'CEcpas-&gt;NvCode'!A:C,3,FALSE)</f>
        <v>0</v>
      </c>
      <c r="Z1028" t="str">
        <f>IF(IFERROR(SEARCH("-",A1028,1),0) &gt; 0, IFERROR(VLOOKUP(A1028,'mapping Commune'!A:I,9,FALSE),"ATTENTION mapping Inexistant"),"")</f>
        <v>991-01</v>
      </c>
      <c r="AA1028" s="10" t="str">
        <f>IF(LEFT(Z1028,2)="At",'Messages d''erreur'!B$6,"")</f>
        <v/>
      </c>
    </row>
    <row r="1029" spans="1:27" ht="21" customHeight="1" x14ac:dyDescent="0.35">
      <c r="A1029" s="138"/>
      <c r="B1029" s="301" t="str">
        <f t="shared" si="18"/>
        <v/>
      </c>
      <c r="C1029" s="25"/>
      <c r="D1029" s="109" t="s">
        <v>5089</v>
      </c>
      <c r="G1029" s="276"/>
      <c r="H1029" s="34" t="str">
        <f>IF(IFERROR(SEARCH("-",A1029,1),0) &gt; 0, IFERROR(VLOOKUP(F1029,'Liste CG'!A:A,1,FALSE),"ATTENTION CG Inexistant"),"")</f>
        <v/>
      </c>
      <c r="U1029" t="str">
        <f>IF(IFERROR(SEARCH("-",A1029,1),0)&gt;0,IFERROR(VLOOKUP(B1029,'CG-&gt; CE'!K:K,1,FALSE),"Attention voir onglet CG-&gt;CE"),"")</f>
        <v/>
      </c>
      <c r="V1029" t="str">
        <f>IF(LEFT(U1029,1)="A",'Messages d''erreur'!B$4,"")</f>
        <v/>
      </c>
      <c r="W1029" t="str">
        <f>IF(IFERROR(VALUE(F1029),0)&gt;0,IF(IFERROR(SEARCH("-",A1029,1),0)&gt;0,IFERROR(VLOOKUP(F1029,'Liste CG'!A:A,1,FALSE),"Attention erreur pas de CG")),"")</f>
        <v/>
      </c>
      <c r="X1029" t="str">
        <f>IF(LEFT(W1029,1)="A",'Messages d''erreur'!B$5,"")</f>
        <v/>
      </c>
      <c r="Y1029" t="e">
        <f>VLOOKUP(A1029,'CEcpas-&gt;NvCode'!A:C,3,FALSE)</f>
        <v>#N/A</v>
      </c>
      <c r="Z1029" t="str">
        <f>IF(IFERROR(SEARCH("-",A1029,1),0) &gt; 0, IFERROR(VLOOKUP(A1029,'mapping Commune'!A:I,9,FALSE),"ATTENTION mapping Inexistant"),"")</f>
        <v/>
      </c>
      <c r="AA1029" s="10" t="str">
        <f>IF(LEFT(Z1029,2)="At",'Messages d''erreur'!B$6,"")</f>
        <v/>
      </c>
    </row>
    <row r="1030" spans="1:27" ht="21" customHeight="1" x14ac:dyDescent="0.35">
      <c r="A1030" s="139">
        <v>952</v>
      </c>
      <c r="B1030" s="301" t="str">
        <f t="shared" si="18"/>
        <v>952952</v>
      </c>
      <c r="C1030" s="26" t="s">
        <v>1014</v>
      </c>
      <c r="D1030" s="109" t="s">
        <v>5089</v>
      </c>
      <c r="G1030" s="276"/>
      <c r="H1030" s="34" t="str">
        <f>IF(IFERROR(SEARCH("-",A1030,1),0) &gt; 0, IFERROR(VLOOKUP(F1030,'Liste CG'!A:A,1,FALSE),"ATTENTION CG Inexistant"),"")</f>
        <v/>
      </c>
      <c r="U1030" t="str">
        <f>IF(IFERROR(SEARCH("-",A1030,1),0)&gt;0,IFERROR(VLOOKUP(B1030,'CG-&gt; CE'!K:K,1,FALSE),"Attention voir onglet CG-&gt;CE"),"")</f>
        <v/>
      </c>
      <c r="V1030" t="str">
        <f>IF(LEFT(U1030,1)="A",'Messages d''erreur'!B$4,"")</f>
        <v/>
      </c>
      <c r="W1030" t="str">
        <f>IF(IFERROR(VALUE(F1030),0)&gt;0,IF(IFERROR(SEARCH("-",A1030,1),0)&gt;0,IFERROR(VLOOKUP(F1030,'Liste CG'!A:A,1,FALSE),"Attention erreur pas de CG")),"")</f>
        <v/>
      </c>
      <c r="X1030" t="str">
        <f>IF(LEFT(W1030,1)="A",'Messages d''erreur'!B$5,"")</f>
        <v/>
      </c>
      <c r="Y1030" t="e">
        <f>VLOOKUP(A1030,'CEcpas-&gt;NvCode'!A:C,3,FALSE)</f>
        <v>#N/A</v>
      </c>
      <c r="Z1030" t="str">
        <f>IF(IFERROR(SEARCH("-",A1030,1),0) &gt; 0, IFERROR(VLOOKUP(A1030,'mapping Commune'!A:I,9,FALSE),"ATTENTION mapping Inexistant"),"")</f>
        <v/>
      </c>
      <c r="AA1030" s="10" t="str">
        <f>IF(LEFT(Z1030,2)="At",'Messages d''erreur'!B$6,"")</f>
        <v/>
      </c>
    </row>
    <row r="1031" spans="1:27" ht="21" customHeight="1" x14ac:dyDescent="0.35">
      <c r="A1031" s="138"/>
      <c r="B1031" s="301" t="str">
        <f t="shared" si="18"/>
        <v/>
      </c>
      <c r="C1031" s="25"/>
      <c r="D1031" s="109" t="s">
        <v>5089</v>
      </c>
      <c r="G1031" s="276"/>
      <c r="H1031" s="34" t="str">
        <f>IF(IFERROR(SEARCH("-",A1031,1),0) &gt; 0, IFERROR(VLOOKUP(F1031,'Liste CG'!A:A,1,FALSE),"ATTENTION CG Inexistant"),"")</f>
        <v/>
      </c>
      <c r="U1031" t="str">
        <f>IF(IFERROR(SEARCH("-",A1031,1),0)&gt;0,IFERROR(VLOOKUP(B1031,'CG-&gt; CE'!K:K,1,FALSE),"Attention voir onglet CG-&gt;CE"),"")</f>
        <v/>
      </c>
      <c r="V1031" t="str">
        <f>IF(LEFT(U1031,1)="A",'Messages d''erreur'!B$4,"")</f>
        <v/>
      </c>
      <c r="W1031" t="str">
        <f>IF(IFERROR(VALUE(F1031),0)&gt;0,IF(IFERROR(SEARCH("-",A1031,1),0)&gt;0,IFERROR(VLOOKUP(F1031,'Liste CG'!A:A,1,FALSE),"Attention erreur pas de CG")),"")</f>
        <v/>
      </c>
      <c r="X1031" t="str">
        <f>IF(LEFT(W1031,1)="A",'Messages d''erreur'!B$5,"")</f>
        <v/>
      </c>
      <c r="Y1031" t="e">
        <f>VLOOKUP(A1031,'CEcpas-&gt;NvCode'!A:C,3,FALSE)</f>
        <v>#N/A</v>
      </c>
      <c r="Z1031" t="str">
        <f>IF(IFERROR(SEARCH("-",A1031,1),0) &gt; 0, IFERROR(VLOOKUP(A1031,'mapping Commune'!A:I,9,FALSE),"ATTENTION mapping Inexistant"),"")</f>
        <v/>
      </c>
      <c r="AA1031" s="10" t="str">
        <f>IF(LEFT(Z1031,2)="At",'Messages d''erreur'!B$6,"")</f>
        <v/>
      </c>
    </row>
    <row r="1032" spans="1:27" ht="21" customHeight="1" x14ac:dyDescent="0.35">
      <c r="A1032" s="31" t="s">
        <v>52</v>
      </c>
      <c r="B1032" s="301" t="str">
        <f t="shared" si="18"/>
        <v>Codode</v>
      </c>
      <c r="C1032" s="27" t="s">
        <v>53</v>
      </c>
      <c r="D1032" s="32" t="s">
        <v>54</v>
      </c>
      <c r="E1032" s="32" t="s">
        <v>55</v>
      </c>
      <c r="F1032" s="280" t="s">
        <v>56</v>
      </c>
      <c r="G1032" s="278" t="s">
        <v>57</v>
      </c>
      <c r="H1032" s="34" t="str">
        <f>IF(IFERROR(SEARCH("-",A1032,1),0) &gt; 0, IFERROR(VLOOKUP(F1032,'Liste CG'!A:A,1,FALSE),"ATTENTION CG Inexistant"),"")</f>
        <v/>
      </c>
      <c r="U1032" t="str">
        <f>IF(IFERROR(SEARCH("-",A1032,1),0)&gt;0,IFERROR(VLOOKUP(B1032,'CG-&gt; CE'!K:K,1,FALSE),"Attention voir onglet CG-&gt;CE"),"")</f>
        <v/>
      </c>
      <c r="V1032" t="str">
        <f>IF(LEFT(U1032,1)="A",'Messages d''erreur'!B$4,"")</f>
        <v/>
      </c>
      <c r="W1032" t="str">
        <f>IF(IFERROR(VALUE(F1032),0)&gt;0,IF(IFERROR(SEARCH("-",A1032,1),0)&gt;0,IFERROR(VLOOKUP(F1032,'Liste CG'!A:A,1,FALSE),"Attention erreur pas de CG")),"")</f>
        <v/>
      </c>
      <c r="X1032" t="str">
        <f>IF(LEFT(W1032,1)="A",'Messages d''erreur'!B$5,"")</f>
        <v/>
      </c>
      <c r="Y1032" t="e">
        <f>VLOOKUP(A1032,'CEcpas-&gt;NvCode'!A:C,3,FALSE)</f>
        <v>#N/A</v>
      </c>
      <c r="Z1032" t="str">
        <f>IF(IFERROR(SEARCH("-",A1032,1),0) &gt; 0, IFERROR(VLOOKUP(A1032,'mapping Commune'!A:I,9,FALSE),"ATTENTION mapping Inexistant"),"")</f>
        <v/>
      </c>
      <c r="AA1032" s="10" t="str">
        <f>IF(LEFT(Z1032,2)="At",'Messages d''erreur'!B$6,"")</f>
        <v/>
      </c>
    </row>
    <row r="1033" spans="1:27" ht="21" customHeight="1" x14ac:dyDescent="0.35">
      <c r="A1033" s="136" t="s">
        <v>1015</v>
      </c>
      <c r="B1033" s="301" t="str">
        <f t="shared" si="18"/>
        <v>952-51</v>
      </c>
      <c r="C1033" s="24" t="s">
        <v>1016</v>
      </c>
      <c r="D1033" s="110" t="s">
        <v>61</v>
      </c>
      <c r="E1033" s="110" t="s">
        <v>62</v>
      </c>
      <c r="F1033" s="309"/>
      <c r="G1033" s="279">
        <v>96</v>
      </c>
      <c r="H1033" s="34">
        <f>IF(IFERROR(SEARCH("-",A1033,1),0) &gt; 0, IFERROR(VLOOKUP(F1033,'Liste CG'!A:A,1,FALSE),"ATTENTION CG Inexistant"),"")</f>
        <v>0</v>
      </c>
      <c r="U1033" t="str">
        <f>IF(IFERROR(SEARCH("-",A1033,1),0)&gt;0,IFERROR(VLOOKUP(B1033,'CG-&gt; CE'!K:K,1,FALSE),"Attention voir onglet CG-&gt;CE"),"")</f>
        <v>Attention voir onglet CG-&gt;CE</v>
      </c>
      <c r="V1033" t="str">
        <f>IF(LEFT(U1033,1)="A",'Messages d''erreur'!B$4,"")</f>
        <v>Attention CE pas dans CG-&gt;CE</v>
      </c>
      <c r="W1033" t="str">
        <f>IF(IFERROR(VALUE(F1033),0)&gt;0,IF(IFERROR(SEARCH("-",A1033,1),0)&gt;0,IFERROR(VLOOKUP(F1033,'Liste CG'!A:A,1,FALSE),"Attention erreur pas de CG")),"")</f>
        <v/>
      </c>
      <c r="X1033" t="str">
        <f>IF(LEFT(W1033,1)="A",'Messages d''erreur'!B$5,"")</f>
        <v/>
      </c>
      <c r="Y1033">
        <f>VLOOKUP(A1033,'CEcpas-&gt;NvCode'!A:C,3,FALSE)</f>
        <v>0</v>
      </c>
      <c r="Z1033" t="str">
        <f>IF(IFERROR(SEARCH("-",A1033,1),0) &gt; 0, IFERROR(VLOOKUP(A1033,'mapping Commune'!A:I,9,FALSE),"ATTENTION mapping Inexistant"),"")</f>
        <v>ATTENTION mapping Inexistant</v>
      </c>
      <c r="AA1033" s="10" t="str">
        <f>IF(LEFT(Z1033,2)="At",'Messages d''erreur'!B$6,"")</f>
        <v xml:space="preserve">Attention CE pas dans Mapping </v>
      </c>
    </row>
    <row r="1034" spans="1:27" ht="21" customHeight="1" x14ac:dyDescent="0.35">
      <c r="A1034" s="138"/>
      <c r="B1034" s="301" t="str">
        <f t="shared" si="18"/>
        <v/>
      </c>
      <c r="C1034" s="25"/>
      <c r="D1034" s="109" t="s">
        <v>5089</v>
      </c>
      <c r="G1034" s="276"/>
      <c r="H1034" s="34" t="str">
        <f>IF(IFERROR(SEARCH("-",A1034,1),0) &gt; 0, IFERROR(VLOOKUP(F1034,'Liste CG'!A:A,1,FALSE),"ATTENTION CG Inexistant"),"")</f>
        <v/>
      </c>
      <c r="U1034" t="str">
        <f>IF(IFERROR(SEARCH("-",A1034,1),0)&gt;0,IFERROR(VLOOKUP(B1034,'CG-&gt; CE'!K:K,1,FALSE),"Attention voir onglet CG-&gt;CE"),"")</f>
        <v/>
      </c>
      <c r="V1034" t="str">
        <f>IF(LEFT(U1034,1)="A",'Messages d''erreur'!B$4,"")</f>
        <v/>
      </c>
      <c r="W1034" t="str">
        <f>IF(IFERROR(VALUE(F1034),0)&gt;0,IF(IFERROR(SEARCH("-",A1034,1),0)&gt;0,IFERROR(VLOOKUP(F1034,'Liste CG'!A:A,1,FALSE),"Attention erreur pas de CG")),"")</f>
        <v/>
      </c>
      <c r="X1034" t="str">
        <f>IF(LEFT(W1034,1)="A",'Messages d''erreur'!B$5,"")</f>
        <v/>
      </c>
      <c r="Y1034" t="e">
        <f>VLOOKUP(A1034,'CEcpas-&gt;NvCode'!A:C,3,FALSE)</f>
        <v>#N/A</v>
      </c>
      <c r="Z1034" t="str">
        <f>IF(IFERROR(SEARCH("-",A1034,1),0) &gt; 0, IFERROR(VLOOKUP(A1034,'mapping Commune'!A:I,9,FALSE),"ATTENTION mapping Inexistant"),"")</f>
        <v/>
      </c>
      <c r="AA1034" s="10" t="str">
        <f>IF(LEFT(Z1034,2)="At",'Messages d''erreur'!B$6,"")</f>
        <v/>
      </c>
    </row>
    <row r="1035" spans="1:27" ht="21" customHeight="1" x14ac:dyDescent="0.35">
      <c r="A1035" s="139">
        <v>954</v>
      </c>
      <c r="B1035" s="301" t="str">
        <f t="shared" si="18"/>
        <v>954954</v>
      </c>
      <c r="C1035" s="26" t="s">
        <v>1017</v>
      </c>
      <c r="D1035" s="109" t="s">
        <v>5089</v>
      </c>
      <c r="G1035" s="276"/>
      <c r="H1035" s="34" t="str">
        <f>IF(IFERROR(SEARCH("-",A1035,1),0) &gt; 0, IFERROR(VLOOKUP(F1035,'Liste CG'!A:A,1,FALSE),"ATTENTION CG Inexistant"),"")</f>
        <v/>
      </c>
      <c r="U1035" t="str">
        <f>IF(IFERROR(SEARCH("-",A1035,1),0)&gt;0,IFERROR(VLOOKUP(B1035,'CG-&gt; CE'!K:K,1,FALSE),"Attention voir onglet CG-&gt;CE"),"")</f>
        <v/>
      </c>
      <c r="V1035" t="str">
        <f>IF(LEFT(U1035,1)="A",'Messages d''erreur'!B$4,"")</f>
        <v/>
      </c>
      <c r="W1035" t="str">
        <f>IF(IFERROR(VALUE(F1035),0)&gt;0,IF(IFERROR(SEARCH("-",A1035,1),0)&gt;0,IFERROR(VLOOKUP(F1035,'Liste CG'!A:A,1,FALSE),"Attention erreur pas de CG")),"")</f>
        <v/>
      </c>
      <c r="X1035" t="str">
        <f>IF(LEFT(W1035,1)="A",'Messages d''erreur'!B$5,"")</f>
        <v/>
      </c>
      <c r="Y1035" t="e">
        <f>VLOOKUP(A1035,'CEcpas-&gt;NvCode'!A:C,3,FALSE)</f>
        <v>#N/A</v>
      </c>
      <c r="Z1035" t="str">
        <f>IF(IFERROR(SEARCH("-",A1035,1),0) &gt; 0, IFERROR(VLOOKUP(A1035,'mapping Commune'!A:I,9,FALSE),"ATTENTION mapping Inexistant"),"")</f>
        <v/>
      </c>
      <c r="AA1035" s="10" t="str">
        <f>IF(LEFT(Z1035,2)="At",'Messages d''erreur'!B$6,"")</f>
        <v/>
      </c>
    </row>
    <row r="1036" spans="1:27" ht="21" customHeight="1" x14ac:dyDescent="0.35">
      <c r="A1036" s="138"/>
      <c r="B1036" s="301" t="str">
        <f t="shared" si="18"/>
        <v/>
      </c>
      <c r="C1036" s="25"/>
      <c r="D1036" s="109" t="s">
        <v>5089</v>
      </c>
      <c r="G1036" s="276"/>
      <c r="H1036" s="34" t="str">
        <f>IF(IFERROR(SEARCH("-",A1036,1),0) &gt; 0, IFERROR(VLOOKUP(F1036,'Liste CG'!A:A,1,FALSE),"ATTENTION CG Inexistant"),"")</f>
        <v/>
      </c>
      <c r="U1036" t="str">
        <f>IF(IFERROR(SEARCH("-",A1036,1),0)&gt;0,IFERROR(VLOOKUP(B1036,'CG-&gt; CE'!K:K,1,FALSE),"Attention voir onglet CG-&gt;CE"),"")</f>
        <v/>
      </c>
      <c r="V1036" t="str">
        <f>IF(LEFT(U1036,1)="A",'Messages d''erreur'!B$4,"")</f>
        <v/>
      </c>
      <c r="W1036" t="str">
        <f>IF(IFERROR(VALUE(F1036),0)&gt;0,IF(IFERROR(SEARCH("-",A1036,1),0)&gt;0,IFERROR(VLOOKUP(F1036,'Liste CG'!A:A,1,FALSE),"Attention erreur pas de CG")),"")</f>
        <v/>
      </c>
      <c r="X1036" t="str">
        <f>IF(LEFT(W1036,1)="A",'Messages d''erreur'!B$5,"")</f>
        <v/>
      </c>
      <c r="Y1036" t="e">
        <f>VLOOKUP(A1036,'CEcpas-&gt;NvCode'!A:C,3,FALSE)</f>
        <v>#N/A</v>
      </c>
      <c r="Z1036" t="str">
        <f>IF(IFERROR(SEARCH("-",A1036,1),0) &gt; 0, IFERROR(VLOOKUP(A1036,'mapping Commune'!A:I,9,FALSE),"ATTENTION mapping Inexistant"),"")</f>
        <v/>
      </c>
      <c r="AA1036" s="10" t="str">
        <f>IF(LEFT(Z1036,2)="At",'Messages d''erreur'!B$6,"")</f>
        <v/>
      </c>
    </row>
    <row r="1037" spans="1:27" ht="21" customHeight="1" x14ac:dyDescent="0.35">
      <c r="A1037" s="31" t="s">
        <v>52</v>
      </c>
      <c r="B1037" s="301" t="str">
        <f t="shared" si="18"/>
        <v>Codode</v>
      </c>
      <c r="C1037" s="27" t="s">
        <v>53</v>
      </c>
      <c r="D1037" s="32" t="s">
        <v>54</v>
      </c>
      <c r="E1037" s="32" t="s">
        <v>55</v>
      </c>
      <c r="F1037" s="280" t="s">
        <v>56</v>
      </c>
      <c r="G1037" s="278" t="s">
        <v>57</v>
      </c>
      <c r="H1037" s="34" t="str">
        <f>IF(IFERROR(SEARCH("-",A1037,1),0) &gt; 0, IFERROR(VLOOKUP(F1037,'Liste CG'!A:A,1,FALSE),"ATTENTION CG Inexistant"),"")</f>
        <v/>
      </c>
      <c r="U1037" t="str">
        <f>IF(IFERROR(SEARCH("-",A1037,1),0)&gt;0,IFERROR(VLOOKUP(B1037,'CG-&gt; CE'!K:K,1,FALSE),"Attention voir onglet CG-&gt;CE"),"")</f>
        <v/>
      </c>
      <c r="V1037" t="str">
        <f>IF(LEFT(U1037,1)="A",'Messages d''erreur'!B$4,"")</f>
        <v/>
      </c>
      <c r="W1037" t="str">
        <f>IF(IFERROR(VALUE(F1037),0)&gt;0,IF(IFERROR(SEARCH("-",A1037,1),0)&gt;0,IFERROR(VLOOKUP(F1037,'Liste CG'!A:A,1,FALSE),"Attention erreur pas de CG")),"")</f>
        <v/>
      </c>
      <c r="X1037" t="str">
        <f>IF(LEFT(W1037,1)="A",'Messages d''erreur'!B$5,"")</f>
        <v/>
      </c>
      <c r="Y1037" t="e">
        <f>VLOOKUP(A1037,'CEcpas-&gt;NvCode'!A:C,3,FALSE)</f>
        <v>#N/A</v>
      </c>
      <c r="Z1037" t="str">
        <f>IF(IFERROR(SEARCH("-",A1037,1),0) &gt; 0, IFERROR(VLOOKUP(A1037,'mapping Commune'!A:I,9,FALSE),"ATTENTION mapping Inexistant"),"")</f>
        <v/>
      </c>
      <c r="AA1037" s="10" t="str">
        <f>IF(LEFT(Z1037,2)="At",'Messages d''erreur'!B$6,"")</f>
        <v/>
      </c>
    </row>
    <row r="1038" spans="1:27" ht="21" customHeight="1" x14ac:dyDescent="0.35">
      <c r="A1038" s="33" t="s">
        <v>1018</v>
      </c>
      <c r="B1038" s="301" t="str">
        <f t="shared" si="18"/>
        <v>954-01</v>
      </c>
      <c r="C1038" s="23" t="s">
        <v>1019</v>
      </c>
      <c r="D1038" s="34" t="s">
        <v>61</v>
      </c>
      <c r="E1038" s="34" t="s">
        <v>60</v>
      </c>
      <c r="F1038" s="273">
        <v>13104</v>
      </c>
      <c r="G1038" s="276">
        <v>78</v>
      </c>
      <c r="H1038" s="34">
        <f>IF(IFERROR(SEARCH("-",A1038,1),0) &gt; 0, IFERROR(VLOOKUP(F1038,'Liste CG'!A:A,1,FALSE),"ATTENTION CG Inexistant"),"")</f>
        <v>13104</v>
      </c>
      <c r="U1038" t="str">
        <f>IF(IFERROR(SEARCH("-",A1038,1),0)&gt;0,IFERROR(VLOOKUP(B1038,'CG-&gt; CE'!K:K,1,FALSE),"Attention voir onglet CG-&gt;CE"),"")</f>
        <v>954-01</v>
      </c>
      <c r="V1038" t="str">
        <f>IF(LEFT(U1038,1)="A",'Messages d''erreur'!B$4,"")</f>
        <v/>
      </c>
      <c r="W1038">
        <f>IF(IFERROR(VALUE(F1038),0)&gt;0,IF(IFERROR(SEARCH("-",A1038,1),0)&gt;0,IFERROR(VLOOKUP(F1038,'Liste CG'!A:A,1,FALSE),"Attention erreur pas de CG")),"")</f>
        <v>13104</v>
      </c>
      <c r="X1038" t="str">
        <f>IF(LEFT(W1038,1)="A",'Messages d''erreur'!B$5,"")</f>
        <v/>
      </c>
      <c r="Y1038">
        <f>VLOOKUP(A1038,'CEcpas-&gt;NvCode'!A:C,3,FALSE)</f>
        <v>0</v>
      </c>
      <c r="Z1038" t="str">
        <f>IF(IFERROR(SEARCH("-",A1038,1),0) &gt; 0, IFERROR(VLOOKUP(A1038,'mapping Commune'!A:I,9,FALSE),"ATTENTION mapping Inexistant"),"")</f>
        <v>954-01</v>
      </c>
      <c r="AA1038" s="10" t="str">
        <f>IF(LEFT(Z1038,2)="At",'Messages d''erreur'!B$6,"")</f>
        <v/>
      </c>
    </row>
    <row r="1039" spans="1:27" ht="21" customHeight="1" x14ac:dyDescent="0.35">
      <c r="A1039" s="33" t="s">
        <v>1020</v>
      </c>
      <c r="B1039" s="301" t="str">
        <f t="shared" si="18"/>
        <v>954-02</v>
      </c>
      <c r="C1039" s="23" t="s">
        <v>1021</v>
      </c>
      <c r="D1039" s="34" t="s">
        <v>61</v>
      </c>
      <c r="E1039" s="34" t="s">
        <v>60</v>
      </c>
      <c r="F1039" s="273">
        <v>13106</v>
      </c>
      <c r="G1039" s="276">
        <v>78</v>
      </c>
      <c r="H1039" s="34">
        <f>IF(IFERROR(SEARCH("-",A1039,1),0) &gt; 0, IFERROR(VLOOKUP(F1039,'Liste CG'!A:A,1,FALSE),"ATTENTION CG Inexistant"),"")</f>
        <v>13106</v>
      </c>
      <c r="U1039" t="str">
        <f>IF(IFERROR(SEARCH("-",A1039,1),0)&gt;0,IFERROR(VLOOKUP(B1039,'CG-&gt; CE'!K:K,1,FALSE),"Attention voir onglet CG-&gt;CE"),"")</f>
        <v>954-02</v>
      </c>
      <c r="V1039" t="str">
        <f>IF(LEFT(U1039,1)="A",'Messages d''erreur'!B$4,"")</f>
        <v/>
      </c>
      <c r="W1039">
        <f>IF(IFERROR(VALUE(F1039),0)&gt;0,IF(IFERROR(SEARCH("-",A1039,1),0)&gt;0,IFERROR(VLOOKUP(F1039,'Liste CG'!A:A,1,FALSE),"Attention erreur pas de CG")),"")</f>
        <v>13106</v>
      </c>
      <c r="X1039" t="str">
        <f>IF(LEFT(W1039,1)="A",'Messages d''erreur'!B$5,"")</f>
        <v/>
      </c>
      <c r="Y1039">
        <f>VLOOKUP(A1039,'CEcpas-&gt;NvCode'!A:C,3,FALSE)</f>
        <v>0</v>
      </c>
      <c r="Z1039" t="str">
        <f>IF(IFERROR(SEARCH("-",A1039,1),0) &gt; 0, IFERROR(VLOOKUP(A1039,'mapping Commune'!A:I,9,FALSE),"ATTENTION mapping Inexistant"),"")</f>
        <v>ATTENTION mapping Inexistant</v>
      </c>
      <c r="AA1039" s="10" t="str">
        <f>IF(LEFT(Z1039,2)="At",'Messages d''erreur'!B$6,"")</f>
        <v xml:space="preserve">Attention CE pas dans Mapping </v>
      </c>
    </row>
    <row r="1040" spans="1:27" ht="21" customHeight="1" x14ac:dyDescent="0.35">
      <c r="A1040" s="136" t="s">
        <v>1022</v>
      </c>
      <c r="B1040" s="301" t="str">
        <f t="shared" si="18"/>
        <v>954-51</v>
      </c>
      <c r="C1040" s="24" t="s">
        <v>1023</v>
      </c>
      <c r="D1040" s="110" t="s">
        <v>61</v>
      </c>
      <c r="E1040" s="110" t="s">
        <v>62</v>
      </c>
      <c r="F1040" s="309">
        <v>13104</v>
      </c>
      <c r="G1040" s="279">
        <v>98</v>
      </c>
      <c r="H1040" s="34">
        <f>IF(IFERROR(SEARCH("-",A1040,1),0) &gt; 0, IFERROR(VLOOKUP(F1040,'Liste CG'!A:A,1,FALSE),"ATTENTION CG Inexistant"),"")</f>
        <v>13104</v>
      </c>
      <c r="U1040" t="str">
        <f>IF(IFERROR(SEARCH("-",A1040,1),0)&gt;0,IFERROR(VLOOKUP(B1040,'CG-&gt; CE'!K:K,1,FALSE),"Attention voir onglet CG-&gt;CE"),"")</f>
        <v>954-51</v>
      </c>
      <c r="V1040" t="str">
        <f>IF(LEFT(U1040,1)="A",'Messages d''erreur'!B$4,"")</f>
        <v/>
      </c>
      <c r="W1040">
        <f>IF(IFERROR(VALUE(F1040),0)&gt;0,IF(IFERROR(SEARCH("-",A1040,1),0)&gt;0,IFERROR(VLOOKUP(F1040,'Liste CG'!A:A,1,FALSE),"Attention erreur pas de CG")),"")</f>
        <v>13104</v>
      </c>
      <c r="X1040" t="str">
        <f>IF(LEFT(W1040,1)="A",'Messages d''erreur'!B$5,"")</f>
        <v/>
      </c>
      <c r="Y1040">
        <f>VLOOKUP(A1040,'CEcpas-&gt;NvCode'!A:C,3,FALSE)</f>
        <v>0</v>
      </c>
      <c r="Z1040" t="str">
        <f>IF(IFERROR(SEARCH("-",A1040,1),0) &gt; 0, IFERROR(VLOOKUP(A1040,'mapping Commune'!A:I,9,FALSE),"ATTENTION mapping Inexistant"),"")</f>
        <v>ATTENTION mapping Inexistant</v>
      </c>
      <c r="AA1040" s="10" t="str">
        <f>IF(LEFT(Z1040,2)="At",'Messages d''erreur'!B$6,"")</f>
        <v xml:space="preserve">Attention CE pas dans Mapping </v>
      </c>
    </row>
    <row r="1041" spans="1:27" ht="21" customHeight="1" x14ac:dyDescent="0.35">
      <c r="A1041" s="138"/>
      <c r="B1041" s="301" t="str">
        <f t="shared" si="18"/>
        <v/>
      </c>
      <c r="C1041" s="25"/>
      <c r="D1041" s="109" t="s">
        <v>5089</v>
      </c>
      <c r="G1041" s="276"/>
      <c r="H1041" s="34" t="str">
        <f>IF(IFERROR(SEARCH("-",A1041,1),0) &gt; 0, IFERROR(VLOOKUP(F1041,'Liste CG'!A:A,1,FALSE),"ATTENTION CG Inexistant"),"")</f>
        <v/>
      </c>
      <c r="U1041" t="str">
        <f>IF(IFERROR(SEARCH("-",A1041,1),0)&gt;0,IFERROR(VLOOKUP(B1041,'CG-&gt; CE'!K:K,1,FALSE),"Attention voir onglet CG-&gt;CE"),"")</f>
        <v/>
      </c>
      <c r="V1041" t="str">
        <f>IF(LEFT(U1041,1)="A",'Messages d''erreur'!B$4,"")</f>
        <v/>
      </c>
      <c r="W1041" t="str">
        <f>IF(IFERROR(VALUE(F1041),0)&gt;0,IF(IFERROR(SEARCH("-",A1041,1),0)&gt;0,IFERROR(VLOOKUP(F1041,'Liste CG'!A:A,1,FALSE),"Attention erreur pas de CG")),"")</f>
        <v/>
      </c>
      <c r="X1041" t="str">
        <f>IF(LEFT(W1041,1)="A",'Messages d''erreur'!B$5,"")</f>
        <v/>
      </c>
      <c r="Y1041" t="e">
        <f>VLOOKUP(A1041,'CEcpas-&gt;NvCode'!A:C,3,FALSE)</f>
        <v>#N/A</v>
      </c>
      <c r="Z1041" t="str">
        <f>IF(IFERROR(SEARCH("-",A1041,1),0) &gt; 0, IFERROR(VLOOKUP(A1041,'mapping Commune'!A:I,9,FALSE),"ATTENTION mapping Inexistant"),"")</f>
        <v/>
      </c>
      <c r="AA1041" s="10" t="str">
        <f>IF(LEFT(Z1041,2)="At",'Messages d''erreur'!B$6,"")</f>
        <v/>
      </c>
    </row>
    <row r="1042" spans="1:27" ht="21" customHeight="1" x14ac:dyDescent="0.35">
      <c r="A1042" s="139">
        <v>955</v>
      </c>
      <c r="B1042" s="301" t="str">
        <f t="shared" si="18"/>
        <v>955955</v>
      </c>
      <c r="C1042" s="26" t="s">
        <v>1024</v>
      </c>
      <c r="D1042" s="109" t="s">
        <v>5089</v>
      </c>
      <c r="G1042" s="276"/>
      <c r="H1042" s="34" t="str">
        <f>IF(IFERROR(SEARCH("-",A1042,1),0) &gt; 0, IFERROR(VLOOKUP(F1042,'Liste CG'!A:A,1,FALSE),"ATTENTION CG Inexistant"),"")</f>
        <v/>
      </c>
      <c r="U1042" t="str">
        <f>IF(IFERROR(SEARCH("-",A1042,1),0)&gt;0,IFERROR(VLOOKUP(B1042,'CG-&gt; CE'!K:K,1,FALSE),"Attention voir onglet CG-&gt;CE"),"")</f>
        <v/>
      </c>
      <c r="V1042" t="str">
        <f>IF(LEFT(U1042,1)="A",'Messages d''erreur'!B$4,"")</f>
        <v/>
      </c>
      <c r="W1042" t="str">
        <f>IF(IFERROR(VALUE(F1042),0)&gt;0,IF(IFERROR(SEARCH("-",A1042,1),0)&gt;0,IFERROR(VLOOKUP(F1042,'Liste CG'!A:A,1,FALSE),"Attention erreur pas de CG")),"")</f>
        <v/>
      </c>
      <c r="X1042" t="str">
        <f>IF(LEFT(W1042,1)="A",'Messages d''erreur'!B$5,"")</f>
        <v/>
      </c>
      <c r="Y1042" t="e">
        <f>VLOOKUP(A1042,'CEcpas-&gt;NvCode'!A:C,3,FALSE)</f>
        <v>#N/A</v>
      </c>
      <c r="Z1042" t="str">
        <f>IF(IFERROR(SEARCH("-",A1042,1),0) &gt; 0, IFERROR(VLOOKUP(A1042,'mapping Commune'!A:I,9,FALSE),"ATTENTION mapping Inexistant"),"")</f>
        <v/>
      </c>
      <c r="AA1042" s="10" t="str">
        <f>IF(LEFT(Z1042,2)="At",'Messages d''erreur'!B$6,"")</f>
        <v/>
      </c>
    </row>
    <row r="1043" spans="1:27" ht="21" customHeight="1" x14ac:dyDescent="0.35">
      <c r="A1043" s="138"/>
      <c r="B1043" s="301" t="str">
        <f t="shared" si="18"/>
        <v/>
      </c>
      <c r="C1043" s="25"/>
      <c r="D1043" s="109" t="s">
        <v>5089</v>
      </c>
      <c r="G1043" s="276"/>
      <c r="H1043" s="34" t="str">
        <f>IF(IFERROR(SEARCH("-",A1043,1),0) &gt; 0, IFERROR(VLOOKUP(F1043,'Liste CG'!A:A,1,FALSE),"ATTENTION CG Inexistant"),"")</f>
        <v/>
      </c>
      <c r="U1043" t="str">
        <f>IF(IFERROR(SEARCH("-",A1043,1),0)&gt;0,IFERROR(VLOOKUP(B1043,'CG-&gt; CE'!K:K,1,FALSE),"Attention voir onglet CG-&gt;CE"),"")</f>
        <v/>
      </c>
      <c r="V1043" t="str">
        <f>IF(LEFT(U1043,1)="A",'Messages d''erreur'!B$4,"")</f>
        <v/>
      </c>
      <c r="W1043" t="str">
        <f>IF(IFERROR(VALUE(F1043),0)&gt;0,IF(IFERROR(SEARCH("-",A1043,1),0)&gt;0,IFERROR(VLOOKUP(F1043,'Liste CG'!A:A,1,FALSE),"Attention erreur pas de CG")),"")</f>
        <v/>
      </c>
      <c r="X1043" t="str">
        <f>IF(LEFT(W1043,1)="A",'Messages d''erreur'!B$5,"")</f>
        <v/>
      </c>
      <c r="Y1043" t="e">
        <f>VLOOKUP(A1043,'CEcpas-&gt;NvCode'!A:C,3,FALSE)</f>
        <v>#N/A</v>
      </c>
      <c r="Z1043" t="str">
        <f>IF(IFERROR(SEARCH("-",A1043,1),0) &gt; 0, IFERROR(VLOOKUP(A1043,'mapping Commune'!A:I,9,FALSE),"ATTENTION mapping Inexistant"),"")</f>
        <v/>
      </c>
      <c r="AA1043" s="10" t="str">
        <f>IF(LEFT(Z1043,2)="At",'Messages d''erreur'!B$6,"")</f>
        <v/>
      </c>
    </row>
    <row r="1044" spans="1:27" ht="21" customHeight="1" x14ac:dyDescent="0.35">
      <c r="A1044" s="31" t="s">
        <v>52</v>
      </c>
      <c r="B1044" s="301" t="str">
        <f t="shared" si="18"/>
        <v>Codode</v>
      </c>
      <c r="C1044" s="27" t="s">
        <v>53</v>
      </c>
      <c r="D1044" s="32" t="s">
        <v>54</v>
      </c>
      <c r="E1044" s="32" t="s">
        <v>55</v>
      </c>
      <c r="F1044" s="280" t="s">
        <v>56</v>
      </c>
      <c r="G1044" s="278" t="s">
        <v>57</v>
      </c>
      <c r="H1044" s="34" t="str">
        <f>IF(IFERROR(SEARCH("-",A1044,1),0) &gt; 0, IFERROR(VLOOKUP(F1044,'Liste CG'!A:A,1,FALSE),"ATTENTION CG Inexistant"),"")</f>
        <v/>
      </c>
      <c r="U1044" t="str">
        <f>IF(IFERROR(SEARCH("-",A1044,1),0)&gt;0,IFERROR(VLOOKUP(B1044,'CG-&gt; CE'!K:K,1,FALSE),"Attention voir onglet CG-&gt;CE"),"")</f>
        <v/>
      </c>
      <c r="V1044" t="str">
        <f>IF(LEFT(U1044,1)="A",'Messages d''erreur'!B$4,"")</f>
        <v/>
      </c>
      <c r="W1044" t="str">
        <f>IF(IFERROR(VALUE(F1044),0)&gt;0,IF(IFERROR(SEARCH("-",A1044,1),0)&gt;0,IFERROR(VLOOKUP(F1044,'Liste CG'!A:A,1,FALSE),"Attention erreur pas de CG")),"")</f>
        <v/>
      </c>
      <c r="X1044" t="str">
        <f>IF(LEFT(W1044,1)="A",'Messages d''erreur'!B$5,"")</f>
        <v/>
      </c>
      <c r="Y1044" t="e">
        <f>VLOOKUP(A1044,'CEcpas-&gt;NvCode'!A:C,3,FALSE)</f>
        <v>#N/A</v>
      </c>
      <c r="Z1044" t="str">
        <f>IF(IFERROR(SEARCH("-",A1044,1),0) &gt; 0, IFERROR(VLOOKUP(A1044,'mapping Commune'!A:I,9,FALSE),"ATTENTION mapping Inexistant"),"")</f>
        <v/>
      </c>
      <c r="AA1044" s="10" t="str">
        <f>IF(LEFT(Z1044,2)="At",'Messages d''erreur'!B$6,"")</f>
        <v/>
      </c>
    </row>
    <row r="1045" spans="1:27" ht="21" customHeight="1" x14ac:dyDescent="0.35">
      <c r="A1045" s="33" t="s">
        <v>1025</v>
      </c>
      <c r="B1045" s="301" t="str">
        <f t="shared" si="18"/>
        <v>955-01</v>
      </c>
      <c r="C1045" s="23" t="s">
        <v>1026</v>
      </c>
      <c r="D1045" s="34" t="s">
        <v>61</v>
      </c>
      <c r="E1045" s="34" t="s">
        <v>60</v>
      </c>
      <c r="F1045" s="273">
        <v>13105</v>
      </c>
      <c r="G1045" s="276">
        <v>78</v>
      </c>
      <c r="H1045" s="34">
        <f>IF(IFERROR(SEARCH("-",A1045,1),0) &gt; 0, IFERROR(VLOOKUP(F1045,'Liste CG'!A:A,1,FALSE),"ATTENTION CG Inexistant"),"")</f>
        <v>13105</v>
      </c>
      <c r="U1045" t="str">
        <f>IF(IFERROR(SEARCH("-",A1045,1),0)&gt;0,IFERROR(VLOOKUP(B1045,'CG-&gt; CE'!K:K,1,FALSE),"Attention voir onglet CG-&gt;CE"),"")</f>
        <v>955-01</v>
      </c>
      <c r="V1045" t="str">
        <f>IF(LEFT(U1045,1)="A",'Messages d''erreur'!B$4,"")</f>
        <v/>
      </c>
      <c r="W1045">
        <f>IF(IFERROR(VALUE(F1045),0)&gt;0,IF(IFERROR(SEARCH("-",A1045,1),0)&gt;0,IFERROR(VLOOKUP(F1045,'Liste CG'!A:A,1,FALSE),"Attention erreur pas de CG")),"")</f>
        <v>13105</v>
      </c>
      <c r="X1045" t="str">
        <f>IF(LEFT(W1045,1)="A",'Messages d''erreur'!B$5,"")</f>
        <v/>
      </c>
      <c r="Y1045" t="str">
        <f>VLOOKUP(A1045,'CEcpas-&gt;NvCode'!A:C,3,FALSE)</f>
        <v>95500/01</v>
      </c>
      <c r="Z1045" t="str">
        <f>IF(IFERROR(SEARCH("-",A1045,1),0) &gt; 0, IFERROR(VLOOKUP(A1045,'mapping Commune'!A:I,9,FALSE),"ATTENTION mapping Inexistant"),"")</f>
        <v>955-01</v>
      </c>
      <c r="AA1045" s="10" t="str">
        <f>IF(LEFT(Z1045,2)="At",'Messages d''erreur'!B$6,"")</f>
        <v/>
      </c>
    </row>
    <row r="1046" spans="1:27" ht="21" customHeight="1" x14ac:dyDescent="0.35">
      <c r="A1046" s="33" t="s">
        <v>1027</v>
      </c>
      <c r="B1046" s="301" t="str">
        <f t="shared" si="18"/>
        <v>955-51</v>
      </c>
      <c r="C1046" s="23" t="s">
        <v>1028</v>
      </c>
      <c r="D1046" s="34" t="s">
        <v>61</v>
      </c>
      <c r="E1046" s="34" t="s">
        <v>62</v>
      </c>
      <c r="F1046" s="273">
        <v>13105</v>
      </c>
      <c r="G1046" s="276">
        <v>98</v>
      </c>
      <c r="H1046" s="34">
        <f>IF(IFERROR(SEARCH("-",A1046,1),0) &gt; 0, IFERROR(VLOOKUP(F1046,'Liste CG'!A:A,1,FALSE),"ATTENTION CG Inexistant"),"")</f>
        <v>13105</v>
      </c>
      <c r="U1046" t="str">
        <f>IF(IFERROR(SEARCH("-",A1046,1),0)&gt;0,IFERROR(VLOOKUP(B1046,'CG-&gt; CE'!K:K,1,FALSE),"Attention voir onglet CG-&gt;CE"),"")</f>
        <v>955-51</v>
      </c>
      <c r="V1046" t="str">
        <f>IF(LEFT(U1046,1)="A",'Messages d''erreur'!B$4,"")</f>
        <v/>
      </c>
      <c r="W1046">
        <f>IF(IFERROR(VALUE(F1046),0)&gt;0,IF(IFERROR(SEARCH("-",A1046,1),0)&gt;0,IFERROR(VLOOKUP(F1046,'Liste CG'!A:A,1,FALSE),"Attention erreur pas de CG")),"")</f>
        <v>13105</v>
      </c>
      <c r="X1046" t="str">
        <f>IF(LEFT(W1046,1)="A",'Messages d''erreur'!B$5,"")</f>
        <v/>
      </c>
      <c r="Y1046">
        <f>VLOOKUP(A1046,'CEcpas-&gt;NvCode'!A:C,3,FALSE)</f>
        <v>0</v>
      </c>
      <c r="Z1046" t="str">
        <f>IF(IFERROR(SEARCH("-",A1046,1),0) &gt; 0, IFERROR(VLOOKUP(A1046,'mapping Commune'!A:I,9,FALSE),"ATTENTION mapping Inexistant"),"")</f>
        <v>ATTENTION mapping Inexistant</v>
      </c>
      <c r="AA1046" s="10" t="str">
        <f>IF(LEFT(Z1046,2)="At",'Messages d''erreur'!B$6,"")</f>
        <v xml:space="preserve">Attention CE pas dans Mapping </v>
      </c>
    </row>
    <row r="1047" spans="1:27" ht="21" customHeight="1" x14ac:dyDescent="0.35">
      <c r="A1047" s="136" t="s">
        <v>1029</v>
      </c>
      <c r="B1047" s="301" t="str">
        <f t="shared" si="18"/>
        <v>955-52</v>
      </c>
      <c r="C1047" s="24" t="s">
        <v>1030</v>
      </c>
      <c r="D1047" s="110" t="s">
        <v>61</v>
      </c>
      <c r="E1047" s="110" t="s">
        <v>62</v>
      </c>
      <c r="F1047" s="309">
        <v>13107</v>
      </c>
      <c r="G1047" s="279">
        <v>98</v>
      </c>
      <c r="H1047" s="34">
        <f>IF(IFERROR(SEARCH("-",A1047,1),0) &gt; 0, IFERROR(VLOOKUP(F1047,'Liste CG'!A:A,1,FALSE),"ATTENTION CG Inexistant"),"")</f>
        <v>13107</v>
      </c>
      <c r="U1047" t="str">
        <f>IF(IFERROR(SEARCH("-",A1047,1),0)&gt;0,IFERROR(VLOOKUP(B1047,'CG-&gt; CE'!K:K,1,FALSE),"Attention voir onglet CG-&gt;CE"),"")</f>
        <v>955-52</v>
      </c>
      <c r="V1047" t="str">
        <f>IF(LEFT(U1047,1)="A",'Messages d''erreur'!B$4,"")</f>
        <v/>
      </c>
      <c r="W1047">
        <f>IF(IFERROR(VALUE(F1047),0)&gt;0,IF(IFERROR(SEARCH("-",A1047,1),0)&gt;0,IFERROR(VLOOKUP(F1047,'Liste CG'!A:A,1,FALSE),"Attention erreur pas de CG")),"")</f>
        <v>13107</v>
      </c>
      <c r="X1047" t="str">
        <f>IF(LEFT(W1047,1)="A",'Messages d''erreur'!B$5,"")</f>
        <v/>
      </c>
      <c r="Y1047">
        <f>VLOOKUP(A1047,'CEcpas-&gt;NvCode'!A:C,3,FALSE)</f>
        <v>0</v>
      </c>
      <c r="Z1047" t="str">
        <f>IF(IFERROR(SEARCH("-",A1047,1),0) &gt; 0, IFERROR(VLOOKUP(A1047,'mapping Commune'!A:I,9,FALSE),"ATTENTION mapping Inexistant"),"")</f>
        <v>ATTENTION mapping Inexistant</v>
      </c>
      <c r="AA1047" s="10" t="str">
        <f>IF(LEFT(Z1047,2)="At",'Messages d''erreur'!B$6,"")</f>
        <v xml:space="preserve">Attention CE pas dans Mapping </v>
      </c>
    </row>
    <row r="1048" spans="1:27" ht="21" customHeight="1" x14ac:dyDescent="0.35">
      <c r="A1048" s="138"/>
      <c r="B1048" s="301" t="str">
        <f t="shared" si="18"/>
        <v/>
      </c>
      <c r="C1048" s="25"/>
      <c r="D1048" s="109" t="s">
        <v>5089</v>
      </c>
      <c r="G1048" s="276"/>
      <c r="H1048" s="34" t="str">
        <f>IF(IFERROR(SEARCH("-",A1048,1),0) &gt; 0, IFERROR(VLOOKUP(F1048,'Liste CG'!A:A,1,FALSE),"ATTENTION CG Inexistant"),"")</f>
        <v/>
      </c>
      <c r="U1048" t="str">
        <f>IF(IFERROR(SEARCH("-",A1048,1),0)&gt;0,IFERROR(VLOOKUP(B1048,'CG-&gt; CE'!K:K,1,FALSE),"Attention voir onglet CG-&gt;CE"),"")</f>
        <v/>
      </c>
      <c r="V1048" t="str">
        <f>IF(LEFT(U1048,1)="A",'Messages d''erreur'!B$4,"")</f>
        <v/>
      </c>
      <c r="W1048" t="str">
        <f>IF(IFERROR(VALUE(F1048),0)&gt;0,IF(IFERROR(SEARCH("-",A1048,1),0)&gt;0,IFERROR(VLOOKUP(F1048,'Liste CG'!A:A,1,FALSE),"Attention erreur pas de CG")),"")</f>
        <v/>
      </c>
      <c r="X1048" t="str">
        <f>IF(LEFT(W1048,1)="A",'Messages d''erreur'!B$5,"")</f>
        <v/>
      </c>
      <c r="Y1048" t="e">
        <f>VLOOKUP(A1048,'CEcpas-&gt;NvCode'!A:C,3,FALSE)</f>
        <v>#N/A</v>
      </c>
      <c r="Z1048" t="str">
        <f>IF(IFERROR(SEARCH("-",A1048,1),0) &gt; 0, IFERROR(VLOOKUP(A1048,'mapping Commune'!A:I,9,FALSE),"ATTENTION mapping Inexistant"),"")</f>
        <v/>
      </c>
      <c r="AA1048" s="10" t="str">
        <f>IF(LEFT(Z1048,2)="At",'Messages d''erreur'!B$6,"")</f>
        <v/>
      </c>
    </row>
    <row r="1049" spans="1:27" ht="21" customHeight="1" x14ac:dyDescent="0.35">
      <c r="A1049" s="139">
        <v>958</v>
      </c>
      <c r="B1049" s="301" t="str">
        <f t="shared" si="18"/>
        <v>958958</v>
      </c>
      <c r="C1049" s="26" t="s">
        <v>1031</v>
      </c>
      <c r="D1049" s="109" t="s">
        <v>5089</v>
      </c>
      <c r="G1049" s="276"/>
      <c r="H1049" s="34" t="str">
        <f>IF(IFERROR(SEARCH("-",A1049,1),0) &gt; 0, IFERROR(VLOOKUP(F1049,'Liste CG'!A:A,1,FALSE),"ATTENTION CG Inexistant"),"")</f>
        <v/>
      </c>
      <c r="U1049" t="str">
        <f>IF(IFERROR(SEARCH("-",A1049,1),0)&gt;0,IFERROR(VLOOKUP(B1049,'CG-&gt; CE'!K:K,1,FALSE),"Attention voir onglet CG-&gt;CE"),"")</f>
        <v/>
      </c>
      <c r="V1049" t="str">
        <f>IF(LEFT(U1049,1)="A",'Messages d''erreur'!B$4,"")</f>
        <v/>
      </c>
      <c r="W1049" t="str">
        <f>IF(IFERROR(VALUE(F1049),0)&gt;0,IF(IFERROR(SEARCH("-",A1049,1),0)&gt;0,IFERROR(VLOOKUP(F1049,'Liste CG'!A:A,1,FALSE),"Attention erreur pas de CG")),"")</f>
        <v/>
      </c>
      <c r="X1049" t="str">
        <f>IF(LEFT(W1049,1)="A",'Messages d''erreur'!B$5,"")</f>
        <v/>
      </c>
      <c r="Y1049" t="e">
        <f>VLOOKUP(A1049,'CEcpas-&gt;NvCode'!A:C,3,FALSE)</f>
        <v>#N/A</v>
      </c>
      <c r="Z1049" t="str">
        <f>IF(IFERROR(SEARCH("-",A1049,1),0) &gt; 0, IFERROR(VLOOKUP(A1049,'mapping Commune'!A:I,9,FALSE),"ATTENTION mapping Inexistant"),"")</f>
        <v/>
      </c>
      <c r="AA1049" s="10" t="str">
        <f>IF(LEFT(Z1049,2)="At",'Messages d''erreur'!B$6,"")</f>
        <v/>
      </c>
    </row>
    <row r="1050" spans="1:27" ht="21" customHeight="1" x14ac:dyDescent="0.35">
      <c r="A1050" s="138"/>
      <c r="B1050" s="301" t="str">
        <f t="shared" si="18"/>
        <v/>
      </c>
      <c r="C1050" s="25"/>
      <c r="D1050" s="109" t="s">
        <v>5089</v>
      </c>
      <c r="G1050" s="276"/>
      <c r="H1050" s="34" t="str">
        <f>IF(IFERROR(SEARCH("-",A1050,1),0) &gt; 0, IFERROR(VLOOKUP(F1050,'Liste CG'!A:A,1,FALSE),"ATTENTION CG Inexistant"),"")</f>
        <v/>
      </c>
      <c r="U1050" t="str">
        <f>IF(IFERROR(SEARCH("-",A1050,1),0)&gt;0,IFERROR(VLOOKUP(B1050,'CG-&gt; CE'!K:K,1,FALSE),"Attention voir onglet CG-&gt;CE"),"")</f>
        <v/>
      </c>
      <c r="V1050" t="str">
        <f>IF(LEFT(U1050,1)="A",'Messages d''erreur'!B$4,"")</f>
        <v/>
      </c>
      <c r="W1050" t="str">
        <f>IF(IFERROR(VALUE(F1050),0)&gt;0,IF(IFERROR(SEARCH("-",A1050,1),0)&gt;0,IFERROR(VLOOKUP(F1050,'Liste CG'!A:A,1,FALSE),"Attention erreur pas de CG")),"")</f>
        <v/>
      </c>
      <c r="X1050" t="str">
        <f>IF(LEFT(W1050,1)="A",'Messages d''erreur'!B$5,"")</f>
        <v/>
      </c>
      <c r="Y1050" t="e">
        <f>VLOOKUP(A1050,'CEcpas-&gt;NvCode'!A:C,3,FALSE)</f>
        <v>#N/A</v>
      </c>
      <c r="Z1050" t="str">
        <f>IF(IFERROR(SEARCH("-",A1050,1),0) &gt; 0, IFERROR(VLOOKUP(A1050,'mapping Commune'!A:I,9,FALSE),"ATTENTION mapping Inexistant"),"")</f>
        <v/>
      </c>
      <c r="AA1050" s="10" t="str">
        <f>IF(LEFT(Z1050,2)="At",'Messages d''erreur'!B$6,"")</f>
        <v/>
      </c>
    </row>
    <row r="1051" spans="1:27" ht="21" customHeight="1" x14ac:dyDescent="0.35">
      <c r="A1051" s="31" t="s">
        <v>52</v>
      </c>
      <c r="B1051" s="301" t="str">
        <f t="shared" si="18"/>
        <v>Codode</v>
      </c>
      <c r="C1051" s="27" t="s">
        <v>53</v>
      </c>
      <c r="D1051" s="32" t="s">
        <v>54</v>
      </c>
      <c r="E1051" s="32" t="s">
        <v>55</v>
      </c>
      <c r="F1051" s="280" t="s">
        <v>56</v>
      </c>
      <c r="G1051" s="278" t="s">
        <v>57</v>
      </c>
      <c r="H1051" s="34" t="str">
        <f>IF(IFERROR(SEARCH("-",A1051,1),0) &gt; 0, IFERROR(VLOOKUP(F1051,'Liste CG'!A:A,1,FALSE),"ATTENTION CG Inexistant"),"")</f>
        <v/>
      </c>
      <c r="U1051" t="str">
        <f>IF(IFERROR(SEARCH("-",A1051,1),0)&gt;0,IFERROR(VLOOKUP(B1051,'CG-&gt; CE'!K:K,1,FALSE),"Attention voir onglet CG-&gt;CE"),"")</f>
        <v/>
      </c>
      <c r="V1051" t="str">
        <f>IF(LEFT(U1051,1)="A",'Messages d''erreur'!B$4,"")</f>
        <v/>
      </c>
      <c r="W1051" t="str">
        <f>IF(IFERROR(VALUE(F1051),0)&gt;0,IF(IFERROR(SEARCH("-",A1051,1),0)&gt;0,IFERROR(VLOOKUP(F1051,'Liste CG'!A:A,1,FALSE),"Attention erreur pas de CG")),"")</f>
        <v/>
      </c>
      <c r="X1051" t="str">
        <f>IF(LEFT(W1051,1)="A",'Messages d''erreur'!B$5,"")</f>
        <v/>
      </c>
      <c r="Y1051" t="e">
        <f>VLOOKUP(A1051,'CEcpas-&gt;NvCode'!A:C,3,FALSE)</f>
        <v>#N/A</v>
      </c>
      <c r="Z1051" t="str">
        <f>IF(IFERROR(SEARCH("-",A1051,1),0) &gt; 0, IFERROR(VLOOKUP(A1051,'mapping Commune'!A:I,9,FALSE),"ATTENTION mapping Inexistant"),"")</f>
        <v/>
      </c>
      <c r="AA1051" s="10" t="str">
        <f>IF(LEFT(Z1051,2)="At",'Messages d''erreur'!B$6,"")</f>
        <v/>
      </c>
    </row>
    <row r="1052" spans="1:27" ht="21" customHeight="1" x14ac:dyDescent="0.35">
      <c r="A1052" s="136" t="s">
        <v>1032</v>
      </c>
      <c r="B1052" s="301" t="str">
        <f t="shared" si="18"/>
        <v>958-01</v>
      </c>
      <c r="C1052" s="24" t="s">
        <v>1033</v>
      </c>
      <c r="D1052" s="110" t="s">
        <v>61</v>
      </c>
      <c r="E1052" s="110" t="s">
        <v>60</v>
      </c>
      <c r="F1052" s="309">
        <v>16000</v>
      </c>
      <c r="G1052" s="279">
        <v>78</v>
      </c>
      <c r="H1052" s="34">
        <f>IF(IFERROR(SEARCH("-",A1052,1),0) &gt; 0, IFERROR(VLOOKUP(F1052,'Liste CG'!A:A,1,FALSE),"ATTENTION CG Inexistant"),"")</f>
        <v>16000</v>
      </c>
      <c r="U1052" t="str">
        <f>IF(IFERROR(SEARCH("-",A1052,1),0)&gt;0,IFERROR(VLOOKUP(B1052,'CG-&gt; CE'!K:K,1,FALSE),"Attention voir onglet CG-&gt;CE"),"")</f>
        <v>958-01</v>
      </c>
      <c r="V1052" t="str">
        <f>IF(LEFT(U1052,1)="A",'Messages d''erreur'!B$4,"")</f>
        <v/>
      </c>
      <c r="W1052">
        <f>IF(IFERROR(VALUE(F1052),0)&gt;0,IF(IFERROR(SEARCH("-",A1052,1),0)&gt;0,IFERROR(VLOOKUP(F1052,'Liste CG'!A:A,1,FALSE),"Attention erreur pas de CG")),"")</f>
        <v>16000</v>
      </c>
      <c r="X1052" t="str">
        <f>IF(LEFT(W1052,1)="A",'Messages d''erreur'!B$5,"")</f>
        <v/>
      </c>
      <c r="Y1052" t="str">
        <f>VLOOKUP(A1052,'CEcpas-&gt;NvCode'!A:C,3,FALSE)</f>
        <v>95800/02</v>
      </c>
      <c r="Z1052" t="str">
        <f>IF(IFERROR(SEARCH("-",A1052,1),0) &gt; 0, IFERROR(VLOOKUP(A1052,'mapping Commune'!A:I,9,FALSE),"ATTENTION mapping Inexistant"),"")</f>
        <v>958-01</v>
      </c>
      <c r="AA1052" s="10" t="str">
        <f>IF(LEFT(Z1052,2)="At",'Messages d''erreur'!B$6,"")</f>
        <v/>
      </c>
    </row>
    <row r="1053" spans="1:27" ht="21" customHeight="1" x14ac:dyDescent="0.35">
      <c r="A1053" s="133"/>
      <c r="B1053" s="301" t="str">
        <f t="shared" si="18"/>
        <v/>
      </c>
      <c r="D1053" s="109" t="s">
        <v>5089</v>
      </c>
      <c r="G1053" s="276"/>
      <c r="H1053" s="34" t="str">
        <f>IF(IFERROR(SEARCH("-",A1053,1),0) &gt; 0, IFERROR(VLOOKUP(F1053,'Liste CG'!A:A,1,FALSE),"ATTENTION CG Inexistant"),"")</f>
        <v/>
      </c>
      <c r="U1053" t="str">
        <f>IF(IFERROR(SEARCH("-",A1053,1),0)&gt;0,IFERROR(VLOOKUP(B1053,'CG-&gt; CE'!K:K,1,FALSE),"Attention voir onglet CG-&gt;CE"),"")</f>
        <v/>
      </c>
      <c r="V1053" t="str">
        <f>IF(LEFT(U1053,1)="A",'Messages d''erreur'!B$4,"")</f>
        <v/>
      </c>
      <c r="W1053" t="str">
        <f>IF(IFERROR(VALUE(F1053),0)&gt;0,IF(IFERROR(SEARCH("-",A1053,1),0)&gt;0,IFERROR(VLOOKUP(F1053,'Liste CG'!A:A,1,FALSE),"Attention erreur pas de CG")),"")</f>
        <v/>
      </c>
      <c r="X1053" t="str">
        <f>IF(LEFT(W1053,1)="A",'Messages d''erreur'!B$5,"")</f>
        <v/>
      </c>
      <c r="Y1053" t="e">
        <f>VLOOKUP(A1053,'CEcpas-&gt;NvCode'!A:C,3,FALSE)</f>
        <v>#N/A</v>
      </c>
      <c r="Z1053" t="str">
        <f>IF(IFERROR(SEARCH("-",A1053,1),0) &gt; 0, IFERROR(VLOOKUP(A1053,'mapping Commune'!A:I,9,FALSE),"ATTENTION mapping Inexistant"),"")</f>
        <v/>
      </c>
      <c r="AA1053" s="10" t="str">
        <f>IF(LEFT(Z1053,2)="At",'Messages d''erreur'!B$6,"")</f>
        <v/>
      </c>
    </row>
    <row r="1054" spans="1:27" ht="21" customHeight="1" x14ac:dyDescent="0.35">
      <c r="A1054" s="137">
        <v>96</v>
      </c>
      <c r="B1054" s="301" t="str">
        <f t="shared" si="18"/>
        <v>9696</v>
      </c>
      <c r="C1054" s="25" t="s">
        <v>1034</v>
      </c>
      <c r="D1054" s="109" t="s">
        <v>5089</v>
      </c>
      <c r="G1054" s="276"/>
      <c r="H1054" s="34" t="str">
        <f>IF(IFERROR(SEARCH("-",A1054,1),0) &gt; 0, IFERROR(VLOOKUP(F1054,'Liste CG'!A:A,1,FALSE),"ATTENTION CG Inexistant"),"")</f>
        <v/>
      </c>
      <c r="U1054" t="str">
        <f>IF(IFERROR(SEARCH("-",A1054,1),0)&gt;0,IFERROR(VLOOKUP(B1054,'CG-&gt; CE'!K:K,1,FALSE),"Attention voir onglet CG-&gt;CE"),"")</f>
        <v/>
      </c>
      <c r="V1054" t="str">
        <f>IF(LEFT(U1054,1)="A",'Messages d''erreur'!B$4,"")</f>
        <v/>
      </c>
      <c r="W1054" t="str">
        <f>IF(IFERROR(VALUE(F1054),0)&gt;0,IF(IFERROR(SEARCH("-",A1054,1),0)&gt;0,IFERROR(VLOOKUP(F1054,'Liste CG'!A:A,1,FALSE),"Attention erreur pas de CG")),"")</f>
        <v/>
      </c>
      <c r="X1054" t="str">
        <f>IF(LEFT(W1054,1)="A",'Messages d''erreur'!B$5,"")</f>
        <v/>
      </c>
      <c r="Y1054" t="e">
        <f>VLOOKUP(A1054,'CEcpas-&gt;NvCode'!A:C,3,FALSE)</f>
        <v>#N/A</v>
      </c>
      <c r="Z1054" t="str">
        <f>IF(IFERROR(SEARCH("-",A1054,1),0) &gt; 0, IFERROR(VLOOKUP(A1054,'mapping Commune'!A:I,9,FALSE),"ATTENTION mapping Inexistant"),"")</f>
        <v/>
      </c>
      <c r="AA1054" s="10" t="str">
        <f>IF(LEFT(Z1054,2)="At",'Messages d''erreur'!B$6,"")</f>
        <v/>
      </c>
    </row>
    <row r="1055" spans="1:27" ht="21" customHeight="1" x14ac:dyDescent="0.35">
      <c r="A1055" s="138"/>
      <c r="B1055" s="301" t="str">
        <f t="shared" si="18"/>
        <v/>
      </c>
      <c r="C1055" s="25"/>
      <c r="D1055" s="109" t="s">
        <v>5089</v>
      </c>
      <c r="G1055" s="276"/>
      <c r="H1055" s="34" t="str">
        <f>IF(IFERROR(SEARCH("-",A1055,1),0) &gt; 0, IFERROR(VLOOKUP(F1055,'Liste CG'!A:A,1,FALSE),"ATTENTION CG Inexistant"),"")</f>
        <v/>
      </c>
      <c r="U1055" t="str">
        <f>IF(IFERROR(SEARCH("-",A1055,1),0)&gt;0,IFERROR(VLOOKUP(B1055,'CG-&gt; CE'!K:K,1,FALSE),"Attention voir onglet CG-&gt;CE"),"")</f>
        <v/>
      </c>
      <c r="V1055" t="str">
        <f>IF(LEFT(U1055,1)="A",'Messages d''erreur'!B$4,"")</f>
        <v/>
      </c>
      <c r="W1055" t="str">
        <f>IF(IFERROR(VALUE(F1055),0)&gt;0,IF(IFERROR(SEARCH("-",A1055,1),0)&gt;0,IFERROR(VLOOKUP(F1055,'Liste CG'!A:A,1,FALSE),"Attention erreur pas de CG")),"")</f>
        <v/>
      </c>
      <c r="X1055" t="str">
        <f>IF(LEFT(W1055,1)="A",'Messages d''erreur'!B$5,"")</f>
        <v/>
      </c>
      <c r="Y1055" t="e">
        <f>VLOOKUP(A1055,'CEcpas-&gt;NvCode'!A:C,3,FALSE)</f>
        <v>#N/A</v>
      </c>
      <c r="Z1055" t="str">
        <f>IF(IFERROR(SEARCH("-",A1055,1),0) &gt; 0, IFERROR(VLOOKUP(A1055,'mapping Commune'!A:I,9,FALSE),"ATTENTION mapping Inexistant"),"")</f>
        <v/>
      </c>
      <c r="AA1055" s="10" t="str">
        <f>IF(LEFT(Z1055,2)="At",'Messages d''erreur'!B$6,"")</f>
        <v/>
      </c>
    </row>
    <row r="1056" spans="1:27" ht="21" customHeight="1" x14ac:dyDescent="0.35">
      <c r="A1056" s="139">
        <v>961</v>
      </c>
      <c r="B1056" s="301" t="str">
        <f t="shared" si="18"/>
        <v>961961</v>
      </c>
      <c r="C1056" s="26" t="s">
        <v>1035</v>
      </c>
      <c r="D1056" s="109" t="s">
        <v>5089</v>
      </c>
      <c r="G1056" s="276"/>
      <c r="H1056" s="34" t="str">
        <f>IF(IFERROR(SEARCH("-",A1056,1),0) &gt; 0, IFERROR(VLOOKUP(F1056,'Liste CG'!A:A,1,FALSE),"ATTENTION CG Inexistant"),"")</f>
        <v/>
      </c>
      <c r="U1056" t="str">
        <f>IF(IFERROR(SEARCH("-",A1056,1),0)&gt;0,IFERROR(VLOOKUP(B1056,'CG-&gt; CE'!K:K,1,FALSE),"Attention voir onglet CG-&gt;CE"),"")</f>
        <v/>
      </c>
      <c r="V1056" t="str">
        <f>IF(LEFT(U1056,1)="A",'Messages d''erreur'!B$4,"")</f>
        <v/>
      </c>
      <c r="W1056" t="str">
        <f>IF(IFERROR(VALUE(F1056),0)&gt;0,IF(IFERROR(SEARCH("-",A1056,1),0)&gt;0,IFERROR(VLOOKUP(F1056,'Liste CG'!A:A,1,FALSE),"Attention erreur pas de CG")),"")</f>
        <v/>
      </c>
      <c r="X1056" t="str">
        <f>IF(LEFT(W1056,1)="A",'Messages d''erreur'!B$5,"")</f>
        <v/>
      </c>
      <c r="Y1056" t="e">
        <f>VLOOKUP(A1056,'CEcpas-&gt;NvCode'!A:C,3,FALSE)</f>
        <v>#N/A</v>
      </c>
      <c r="Z1056" t="str">
        <f>IF(IFERROR(SEARCH("-",A1056,1),0) &gt; 0, IFERROR(VLOOKUP(A1056,'mapping Commune'!A:I,9,FALSE),"ATTENTION mapping Inexistant"),"")</f>
        <v/>
      </c>
      <c r="AA1056" s="10" t="str">
        <f>IF(LEFT(Z1056,2)="At",'Messages d''erreur'!B$6,"")</f>
        <v/>
      </c>
    </row>
    <row r="1057" spans="1:27" ht="21" customHeight="1" x14ac:dyDescent="0.35">
      <c r="A1057" s="138"/>
      <c r="B1057" s="301" t="str">
        <f t="shared" si="18"/>
        <v/>
      </c>
      <c r="C1057" s="25"/>
      <c r="D1057" s="109" t="s">
        <v>5089</v>
      </c>
      <c r="G1057" s="276"/>
      <c r="H1057" s="34" t="str">
        <f>IF(IFERROR(SEARCH("-",A1057,1),0) &gt; 0, IFERROR(VLOOKUP(F1057,'Liste CG'!A:A,1,FALSE),"ATTENTION CG Inexistant"),"")</f>
        <v/>
      </c>
      <c r="U1057" t="str">
        <f>IF(IFERROR(SEARCH("-",A1057,1),0)&gt;0,IFERROR(VLOOKUP(B1057,'CG-&gt; CE'!K:K,1,FALSE),"Attention voir onglet CG-&gt;CE"),"")</f>
        <v/>
      </c>
      <c r="V1057" t="str">
        <f>IF(LEFT(U1057,1)="A",'Messages d''erreur'!B$4,"")</f>
        <v/>
      </c>
      <c r="W1057" t="str">
        <f>IF(IFERROR(VALUE(F1057),0)&gt;0,IF(IFERROR(SEARCH("-",A1057,1),0)&gt;0,IFERROR(VLOOKUP(F1057,'Liste CG'!A:A,1,FALSE),"Attention erreur pas de CG")),"")</f>
        <v/>
      </c>
      <c r="X1057" t="str">
        <f>IF(LEFT(W1057,1)="A",'Messages d''erreur'!B$5,"")</f>
        <v/>
      </c>
      <c r="Y1057" t="e">
        <f>VLOOKUP(A1057,'CEcpas-&gt;NvCode'!A:C,3,FALSE)</f>
        <v>#N/A</v>
      </c>
      <c r="Z1057" t="str">
        <f>IF(IFERROR(SEARCH("-",A1057,1),0) &gt; 0, IFERROR(VLOOKUP(A1057,'mapping Commune'!A:I,9,FALSE),"ATTENTION mapping Inexistant"),"")</f>
        <v/>
      </c>
      <c r="AA1057" s="10" t="str">
        <f>IF(LEFT(Z1057,2)="At",'Messages d''erreur'!B$6,"")</f>
        <v/>
      </c>
    </row>
    <row r="1058" spans="1:27" ht="21" customHeight="1" x14ac:dyDescent="0.35">
      <c r="A1058" s="31" t="s">
        <v>52</v>
      </c>
      <c r="B1058" s="301" t="str">
        <f t="shared" si="18"/>
        <v>Codode</v>
      </c>
      <c r="C1058" s="27" t="s">
        <v>53</v>
      </c>
      <c r="D1058" s="32" t="s">
        <v>54</v>
      </c>
      <c r="E1058" s="32" t="s">
        <v>55</v>
      </c>
      <c r="F1058" s="280" t="s">
        <v>56</v>
      </c>
      <c r="G1058" s="278" t="s">
        <v>57</v>
      </c>
      <c r="H1058" s="34" t="str">
        <f>IF(IFERROR(SEARCH("-",A1058,1),0) &gt; 0, IFERROR(VLOOKUP(F1058,'Liste CG'!A:A,1,FALSE),"ATTENTION CG Inexistant"),"")</f>
        <v/>
      </c>
      <c r="U1058" t="str">
        <f>IF(IFERROR(SEARCH("-",A1058,1),0)&gt;0,IFERROR(VLOOKUP(B1058,'CG-&gt; CE'!K:K,1,FALSE),"Attention voir onglet CG-&gt;CE"),"")</f>
        <v/>
      </c>
      <c r="V1058" t="str">
        <f>IF(LEFT(U1058,1)="A",'Messages d''erreur'!B$4,"")</f>
        <v/>
      </c>
      <c r="W1058" t="str">
        <f>IF(IFERROR(VALUE(F1058),0)&gt;0,IF(IFERROR(SEARCH("-",A1058,1),0)&gt;0,IFERROR(VLOOKUP(F1058,'Liste CG'!A:A,1,FALSE),"Attention erreur pas de CG")),"")</f>
        <v/>
      </c>
      <c r="X1058" t="str">
        <f>IF(LEFT(W1058,1)="A",'Messages d''erreur'!B$5,"")</f>
        <v/>
      </c>
      <c r="Y1058" t="e">
        <f>VLOOKUP(A1058,'CEcpas-&gt;NvCode'!A:C,3,FALSE)</f>
        <v>#N/A</v>
      </c>
      <c r="Z1058" t="str">
        <f>IF(IFERROR(SEARCH("-",A1058,1),0) &gt; 0, IFERROR(VLOOKUP(A1058,'mapping Commune'!A:I,9,FALSE),"ATTENTION mapping Inexistant"),"")</f>
        <v/>
      </c>
      <c r="AA1058" s="10" t="str">
        <f>IF(LEFT(Z1058,2)="At",'Messages d''erreur'!B$6,"")</f>
        <v/>
      </c>
    </row>
    <row r="1059" spans="1:27" ht="21" customHeight="1" x14ac:dyDescent="0.35">
      <c r="A1059" s="33" t="s">
        <v>1036</v>
      </c>
      <c r="B1059" s="301" t="str">
        <f t="shared" si="18"/>
        <v>961-51</v>
      </c>
      <c r="C1059" s="23" t="s">
        <v>1037</v>
      </c>
      <c r="D1059" s="34" t="s">
        <v>59</v>
      </c>
      <c r="E1059" s="34" t="s">
        <v>62</v>
      </c>
      <c r="F1059" s="273">
        <v>17101</v>
      </c>
      <c r="G1059" s="276">
        <v>82</v>
      </c>
      <c r="H1059" s="34">
        <f>IF(IFERROR(SEARCH("-",A1059,1),0) &gt; 0, IFERROR(VLOOKUP(F1059,'Liste CG'!A:A,1,FALSE),"ATTENTION CG Inexistant"),"")</f>
        <v>17101</v>
      </c>
      <c r="U1059" t="str">
        <f>IF(IFERROR(SEARCH("-",A1059,1),0)&gt;0,IFERROR(VLOOKUP(B1059,'CG-&gt; CE'!K:K,1,FALSE),"Attention voir onglet CG-&gt;CE"),"")</f>
        <v>961-51</v>
      </c>
      <c r="V1059" t="str">
        <f>IF(LEFT(U1059,1)="A",'Messages d''erreur'!B$4,"")</f>
        <v/>
      </c>
      <c r="W1059">
        <f>IF(IFERROR(VALUE(F1059),0)&gt;0,IF(IFERROR(SEARCH("-",A1059,1),0)&gt;0,IFERROR(VLOOKUP(F1059,'Liste CG'!A:A,1,FALSE),"Attention erreur pas de CG")),"")</f>
        <v>17101</v>
      </c>
      <c r="X1059" t="str">
        <f>IF(LEFT(W1059,1)="A",'Messages d''erreur'!B$5,"")</f>
        <v/>
      </c>
      <c r="Y1059">
        <f>VLOOKUP(A1059,'CEcpas-&gt;NvCode'!A:C,3,FALSE)</f>
        <v>0</v>
      </c>
      <c r="Z1059" t="str">
        <f>IF(IFERROR(SEARCH("-",A1059,1),0) &gt; 0, IFERROR(VLOOKUP(A1059,'mapping Commune'!A:I,9,FALSE),"ATTENTION mapping Inexistant"),"")</f>
        <v>ATTENTION mapping Inexistant</v>
      </c>
      <c r="AA1059" s="10" t="str">
        <f>IF(LEFT(Z1059,2)="At",'Messages d''erreur'!B$6,"")</f>
        <v xml:space="preserve">Attention CE pas dans Mapping </v>
      </c>
    </row>
    <row r="1060" spans="1:27" ht="21" customHeight="1" x14ac:dyDescent="0.35">
      <c r="A1060" s="33" t="s">
        <v>1038</v>
      </c>
      <c r="B1060" s="301" t="str">
        <f t="shared" si="18"/>
        <v>961-52</v>
      </c>
      <c r="C1060" s="23" t="s">
        <v>1039</v>
      </c>
      <c r="D1060" s="34" t="s">
        <v>59</v>
      </c>
      <c r="E1060" s="34" t="s">
        <v>62</v>
      </c>
      <c r="F1060" s="273">
        <v>17301</v>
      </c>
      <c r="G1060" s="276">
        <v>82</v>
      </c>
      <c r="H1060" s="34">
        <f>IF(IFERROR(SEARCH("-",A1060,1),0) &gt; 0, IFERROR(VLOOKUP(F1060,'Liste CG'!A:A,1,FALSE),"ATTENTION CG Inexistant"),"")</f>
        <v>17301</v>
      </c>
      <c r="U1060" t="str">
        <f>IF(IFERROR(SEARCH("-",A1060,1),0)&gt;0,IFERROR(VLOOKUP(B1060,'CG-&gt; CE'!K:K,1,FALSE),"Attention voir onglet CG-&gt;CE"),"")</f>
        <v>961-52</v>
      </c>
      <c r="V1060" t="str">
        <f>IF(LEFT(U1060,1)="A",'Messages d''erreur'!B$4,"")</f>
        <v/>
      </c>
      <c r="W1060">
        <f>IF(IFERROR(VALUE(F1060),0)&gt;0,IF(IFERROR(SEARCH("-",A1060,1),0)&gt;0,IFERROR(VLOOKUP(F1060,'Liste CG'!A:A,1,FALSE),"Attention erreur pas de CG")),"")</f>
        <v>17301</v>
      </c>
      <c r="X1060" t="str">
        <f>IF(LEFT(W1060,1)="A",'Messages d''erreur'!B$5,"")</f>
        <v/>
      </c>
      <c r="Y1060">
        <f>VLOOKUP(A1060,'CEcpas-&gt;NvCode'!A:C,3,FALSE)</f>
        <v>0</v>
      </c>
      <c r="Z1060" t="str">
        <f>IF(IFERROR(SEARCH("-",A1060,1),0) &gt; 0, IFERROR(VLOOKUP(A1060,'mapping Commune'!A:I,9,FALSE),"ATTENTION mapping Inexistant"),"")</f>
        <v>ATTENTION mapping Inexistant</v>
      </c>
      <c r="AA1060" s="10" t="str">
        <f>IF(LEFT(Z1060,2)="At",'Messages d''erreur'!B$6,"")</f>
        <v xml:space="preserve">Attention CE pas dans Mapping </v>
      </c>
    </row>
    <row r="1061" spans="1:27" ht="21" customHeight="1" x14ac:dyDescent="0.35">
      <c r="A1061" s="33" t="s">
        <v>1040</v>
      </c>
      <c r="B1061" s="301" t="str">
        <f t="shared" si="18"/>
        <v>961-53</v>
      </c>
      <c r="C1061" s="23" t="s">
        <v>1041</v>
      </c>
      <c r="D1061" s="34" t="s">
        <v>59</v>
      </c>
      <c r="E1061" s="34" t="s">
        <v>62</v>
      </c>
      <c r="F1061" s="273">
        <v>17421</v>
      </c>
      <c r="G1061" s="276">
        <v>82</v>
      </c>
      <c r="H1061" s="34">
        <f>IF(IFERROR(SEARCH("-",A1061,1),0) &gt; 0, IFERROR(VLOOKUP(F1061,'Liste CG'!A:A,1,FALSE),"ATTENTION CG Inexistant"),"")</f>
        <v>17421</v>
      </c>
      <c r="U1061" t="str">
        <f>IF(IFERROR(SEARCH("-",A1061,1),0)&gt;0,IFERROR(VLOOKUP(B1061,'CG-&gt; CE'!K:K,1,FALSE),"Attention voir onglet CG-&gt;CE"),"")</f>
        <v>961-53</v>
      </c>
      <c r="V1061" t="str">
        <f>IF(LEFT(U1061,1)="A",'Messages d''erreur'!B$4,"")</f>
        <v/>
      </c>
      <c r="W1061">
        <f>IF(IFERROR(VALUE(F1061),0)&gt;0,IF(IFERROR(SEARCH("-",A1061,1),0)&gt;0,IFERROR(VLOOKUP(F1061,'Liste CG'!A:A,1,FALSE),"Attention erreur pas de CG")),"")</f>
        <v>17421</v>
      </c>
      <c r="X1061" t="str">
        <f>IF(LEFT(W1061,1)="A",'Messages d''erreur'!B$5,"")</f>
        <v/>
      </c>
      <c r="Y1061">
        <f>VLOOKUP(A1061,'CEcpas-&gt;NvCode'!A:C,3,FALSE)</f>
        <v>0</v>
      </c>
      <c r="Z1061" t="str">
        <f>IF(IFERROR(SEARCH("-",A1061,1),0) &gt; 0, IFERROR(VLOOKUP(A1061,'mapping Commune'!A:I,9,FALSE),"ATTENTION mapping Inexistant"),"")</f>
        <v>ATTENTION mapping Inexistant</v>
      </c>
      <c r="AA1061" s="10" t="str">
        <f>IF(LEFT(Z1061,2)="At",'Messages d''erreur'!B$6,"")</f>
        <v xml:space="preserve">Attention CE pas dans Mapping </v>
      </c>
    </row>
    <row r="1062" spans="1:27" ht="21" customHeight="1" x14ac:dyDescent="0.35">
      <c r="A1062" s="33" t="s">
        <v>1042</v>
      </c>
      <c r="B1062" s="301" t="str">
        <f t="shared" si="18"/>
        <v>961-54</v>
      </c>
      <c r="C1062" s="23" t="s">
        <v>1043</v>
      </c>
      <c r="D1062" s="34" t="s">
        <v>59</v>
      </c>
      <c r="E1062" s="34" t="s">
        <v>62</v>
      </c>
      <c r="F1062" s="273">
        <v>17601</v>
      </c>
      <c r="G1062" s="276">
        <v>82</v>
      </c>
      <c r="H1062" s="34">
        <f>IF(IFERROR(SEARCH("-",A1062,1),0) &gt; 0, IFERROR(VLOOKUP(F1062,'Liste CG'!A:A,1,FALSE),"ATTENTION CG Inexistant"),"")</f>
        <v>17601</v>
      </c>
      <c r="I1062" s="34" t="s">
        <v>1044</v>
      </c>
      <c r="J1062" s="34" t="s">
        <v>1045</v>
      </c>
      <c r="U1062" t="str">
        <f>IF(IFERROR(SEARCH("-",A1062,1),0)&gt;0,IFERROR(VLOOKUP(B1062,'CG-&gt; CE'!K:K,1,FALSE),"Attention voir onglet CG-&gt;CE"),"")</f>
        <v>961-54</v>
      </c>
      <c r="V1062" t="str">
        <f>IF(LEFT(U1062,1)="A",'Messages d''erreur'!B$4,"")</f>
        <v/>
      </c>
      <c r="W1062">
        <f>IF(IFERROR(VALUE(F1062),0)&gt;0,IF(IFERROR(SEARCH("-",A1062,1),0)&gt;0,IFERROR(VLOOKUP(F1062,'Liste CG'!A:A,1,FALSE),"Attention erreur pas de CG")),"")</f>
        <v>17601</v>
      </c>
      <c r="X1062" t="str">
        <f>IF(LEFT(W1062,1)="A",'Messages d''erreur'!B$5,"")</f>
        <v/>
      </c>
      <c r="Y1062">
        <f>VLOOKUP(A1062,'CEcpas-&gt;NvCode'!A:C,3,FALSE)</f>
        <v>0</v>
      </c>
      <c r="Z1062" t="str">
        <f>IF(IFERROR(SEARCH("-",A1062,1),0) &gt; 0, IFERROR(VLOOKUP(A1062,'mapping Commune'!A:I,9,FALSE),"ATTENTION mapping Inexistant"),"")</f>
        <v>ATTENTION mapping Inexistant</v>
      </c>
      <c r="AA1062" s="10" t="str">
        <f>IF(LEFT(Z1062,2)="At",'Messages d''erreur'!B$6,"")</f>
        <v xml:space="preserve">Attention CE pas dans Mapping </v>
      </c>
    </row>
    <row r="1063" spans="1:27" ht="21" customHeight="1" x14ac:dyDescent="0.35">
      <c r="A1063" s="33" t="s">
        <v>1046</v>
      </c>
      <c r="B1063" s="301" t="str">
        <f t="shared" si="18"/>
        <v>961-55</v>
      </c>
      <c r="C1063" s="23" t="s">
        <v>1047</v>
      </c>
      <c r="D1063" s="34" t="s">
        <v>59</v>
      </c>
      <c r="E1063" s="34" t="s">
        <v>62</v>
      </c>
      <c r="F1063" s="273">
        <v>17151</v>
      </c>
      <c r="G1063" s="276">
        <v>82</v>
      </c>
      <c r="H1063" s="34">
        <f>IF(IFERROR(SEARCH("-",A1063,1),0) &gt; 0, IFERROR(VLOOKUP(F1063,'Liste CG'!A:A,1,FALSE),"ATTENTION CG Inexistant"),"")</f>
        <v>17151</v>
      </c>
      <c r="U1063" t="str">
        <f>IF(IFERROR(SEARCH("-",A1063,1),0)&gt;0,IFERROR(VLOOKUP(B1063,'CG-&gt; CE'!K:K,1,FALSE),"Attention voir onglet CG-&gt;CE"),"")</f>
        <v>961-55</v>
      </c>
      <c r="V1063" t="str">
        <f>IF(LEFT(U1063,1)="A",'Messages d''erreur'!B$4,"")</f>
        <v/>
      </c>
      <c r="W1063">
        <f>IF(IFERROR(VALUE(F1063),0)&gt;0,IF(IFERROR(SEARCH("-",A1063,1),0)&gt;0,IFERROR(VLOOKUP(F1063,'Liste CG'!A:A,1,FALSE),"Attention erreur pas de CG")),"")</f>
        <v>17151</v>
      </c>
      <c r="X1063" t="str">
        <f>IF(LEFT(W1063,1)="A",'Messages d''erreur'!B$5,"")</f>
        <v/>
      </c>
      <c r="Y1063">
        <f>VLOOKUP(A1063,'CEcpas-&gt;NvCode'!A:C,3,FALSE)</f>
        <v>0</v>
      </c>
      <c r="Z1063" t="str">
        <f>IF(IFERROR(SEARCH("-",A1063,1),0) &gt; 0, IFERROR(VLOOKUP(A1063,'mapping Commune'!A:I,9,FALSE),"ATTENTION mapping Inexistant"),"")</f>
        <v>ATTENTION mapping Inexistant</v>
      </c>
      <c r="AA1063" s="10" t="str">
        <f>IF(LEFT(Z1063,2)="At",'Messages d''erreur'!B$6,"")</f>
        <v xml:space="preserve">Attention CE pas dans Mapping </v>
      </c>
    </row>
    <row r="1064" spans="1:27" ht="21" customHeight="1" x14ac:dyDescent="0.35">
      <c r="A1064" s="136" t="s">
        <v>1048</v>
      </c>
      <c r="B1064" s="301" t="str">
        <f t="shared" si="18"/>
        <v>961-56</v>
      </c>
      <c r="C1064" s="24" t="s">
        <v>1049</v>
      </c>
      <c r="D1064" s="110" t="s">
        <v>59</v>
      </c>
      <c r="E1064" s="110" t="s">
        <v>62</v>
      </c>
      <c r="F1064" s="309">
        <v>17501</v>
      </c>
      <c r="G1064" s="279">
        <v>82</v>
      </c>
      <c r="H1064" s="34">
        <f>IF(IFERROR(SEARCH("-",A1064,1),0) &gt; 0, IFERROR(VLOOKUP(F1064,'Liste CG'!A:A,1,FALSE),"ATTENTION CG Inexistant"),"")</f>
        <v>17501</v>
      </c>
      <c r="U1064" t="str">
        <f>IF(IFERROR(SEARCH("-",A1064,1),0)&gt;0,IFERROR(VLOOKUP(B1064,'CG-&gt; CE'!K:K,1,FALSE),"Attention voir onglet CG-&gt;CE"),"")</f>
        <v>961-56</v>
      </c>
      <c r="V1064" t="str">
        <f>IF(LEFT(U1064,1)="A",'Messages d''erreur'!B$4,"")</f>
        <v/>
      </c>
      <c r="W1064">
        <f>IF(IFERROR(VALUE(F1064),0)&gt;0,IF(IFERROR(SEARCH("-",A1064,1),0)&gt;0,IFERROR(VLOOKUP(F1064,'Liste CG'!A:A,1,FALSE),"Attention erreur pas de CG")),"")</f>
        <v>17501</v>
      </c>
      <c r="X1064" t="str">
        <f>IF(LEFT(W1064,1)="A",'Messages d''erreur'!B$5,"")</f>
        <v/>
      </c>
      <c r="Y1064">
        <f>VLOOKUP(A1064,'CEcpas-&gt;NvCode'!A:C,3,FALSE)</f>
        <v>0</v>
      </c>
      <c r="Z1064" t="str">
        <f>IF(IFERROR(SEARCH("-",A1064,1),0) &gt; 0, IFERROR(VLOOKUP(A1064,'mapping Commune'!A:I,9,FALSE),"ATTENTION mapping Inexistant"),"")</f>
        <v>ATTENTION mapping Inexistant</v>
      </c>
      <c r="AA1064" s="10" t="str">
        <f>IF(LEFT(Z1064,2)="At",'Messages d''erreur'!B$6,"")</f>
        <v xml:space="preserve">Attention CE pas dans Mapping </v>
      </c>
    </row>
    <row r="1065" spans="1:27" ht="21" customHeight="1" x14ac:dyDescent="0.35">
      <c r="A1065" s="138"/>
      <c r="B1065" s="301" t="str">
        <f t="shared" si="18"/>
        <v/>
      </c>
      <c r="C1065" s="25"/>
      <c r="D1065" s="109" t="s">
        <v>5089</v>
      </c>
      <c r="G1065" s="276"/>
      <c r="H1065" s="34" t="str">
        <f>IF(IFERROR(SEARCH("-",A1065,1),0) &gt; 0, IFERROR(VLOOKUP(F1065,'Liste CG'!A:A,1,FALSE),"ATTENTION CG Inexistant"),"")</f>
        <v/>
      </c>
      <c r="U1065" t="str">
        <f>IF(IFERROR(SEARCH("-",A1065,1),0)&gt;0,IFERROR(VLOOKUP(B1065,'CG-&gt; CE'!K:K,1,FALSE),"Attention voir onglet CG-&gt;CE"),"")</f>
        <v/>
      </c>
      <c r="V1065" t="str">
        <f>IF(LEFT(U1065,1)="A",'Messages d''erreur'!B$4,"")</f>
        <v/>
      </c>
      <c r="W1065" t="str">
        <f>IF(IFERROR(VALUE(F1065),0)&gt;0,IF(IFERROR(SEARCH("-",A1065,1),0)&gt;0,IFERROR(VLOOKUP(F1065,'Liste CG'!A:A,1,FALSE),"Attention erreur pas de CG")),"")</f>
        <v/>
      </c>
      <c r="X1065" t="str">
        <f>IF(LEFT(W1065,1)="A",'Messages d''erreur'!B$5,"")</f>
        <v/>
      </c>
      <c r="Y1065" t="e">
        <f>VLOOKUP(A1065,'CEcpas-&gt;NvCode'!A:C,3,FALSE)</f>
        <v>#N/A</v>
      </c>
      <c r="Z1065" t="str">
        <f>IF(IFERROR(SEARCH("-",A1065,1),0) &gt; 0, IFERROR(VLOOKUP(A1065,'mapping Commune'!A:I,9,FALSE),"ATTENTION mapping Inexistant"),"")</f>
        <v/>
      </c>
      <c r="AA1065" s="10" t="str">
        <f>IF(LEFT(Z1065,2)="At",'Messages d''erreur'!B$6,"")</f>
        <v/>
      </c>
    </row>
    <row r="1066" spans="1:27" ht="21" customHeight="1" x14ac:dyDescent="0.35">
      <c r="A1066" s="139">
        <v>962</v>
      </c>
      <c r="B1066" s="301" t="str">
        <f t="shared" si="18"/>
        <v>962962</v>
      </c>
      <c r="C1066" s="26" t="s">
        <v>1050</v>
      </c>
      <c r="D1066" s="109" t="s">
        <v>5089</v>
      </c>
      <c r="G1066" s="276"/>
      <c r="H1066" s="34" t="str">
        <f>IF(IFERROR(SEARCH("-",A1066,1),0) &gt; 0, IFERROR(VLOOKUP(F1066,'Liste CG'!A:A,1,FALSE),"ATTENTION CG Inexistant"),"")</f>
        <v/>
      </c>
      <c r="U1066" t="str">
        <f>IF(IFERROR(SEARCH("-",A1066,1),0)&gt;0,IFERROR(VLOOKUP(B1066,'CG-&gt; CE'!K:K,1,FALSE),"Attention voir onglet CG-&gt;CE"),"")</f>
        <v/>
      </c>
      <c r="V1066" t="str">
        <f>IF(LEFT(U1066,1)="A",'Messages d''erreur'!B$4,"")</f>
        <v/>
      </c>
      <c r="W1066" t="str">
        <f>IF(IFERROR(VALUE(F1066),0)&gt;0,IF(IFERROR(SEARCH("-",A1066,1),0)&gt;0,IFERROR(VLOOKUP(F1066,'Liste CG'!A:A,1,FALSE),"Attention erreur pas de CG")),"")</f>
        <v/>
      </c>
      <c r="X1066" t="str">
        <f>IF(LEFT(W1066,1)="A",'Messages d''erreur'!B$5,"")</f>
        <v/>
      </c>
      <c r="Y1066" t="e">
        <f>VLOOKUP(A1066,'CEcpas-&gt;NvCode'!A:C,3,FALSE)</f>
        <v>#N/A</v>
      </c>
      <c r="Z1066" t="str">
        <f>IF(IFERROR(SEARCH("-",A1066,1),0) &gt; 0, IFERROR(VLOOKUP(A1066,'mapping Commune'!A:I,9,FALSE),"ATTENTION mapping Inexistant"),"")</f>
        <v/>
      </c>
      <c r="AA1066" s="10" t="str">
        <f>IF(LEFT(Z1066,2)="At",'Messages d''erreur'!B$6,"")</f>
        <v/>
      </c>
    </row>
    <row r="1067" spans="1:27" ht="21" customHeight="1" x14ac:dyDescent="0.35">
      <c r="A1067" s="138"/>
      <c r="B1067" s="301" t="str">
        <f t="shared" si="18"/>
        <v/>
      </c>
      <c r="C1067" s="25"/>
      <c r="D1067" s="109" t="s">
        <v>5089</v>
      </c>
      <c r="G1067" s="276"/>
      <c r="H1067" s="34" t="str">
        <f>IF(IFERROR(SEARCH("-",A1067,1),0) &gt; 0, IFERROR(VLOOKUP(F1067,'Liste CG'!A:A,1,FALSE),"ATTENTION CG Inexistant"),"")</f>
        <v/>
      </c>
      <c r="U1067" t="str">
        <f>IF(IFERROR(SEARCH("-",A1067,1),0)&gt;0,IFERROR(VLOOKUP(B1067,'CG-&gt; CE'!K:K,1,FALSE),"Attention voir onglet CG-&gt;CE"),"")</f>
        <v/>
      </c>
      <c r="V1067" t="str">
        <f>IF(LEFT(U1067,1)="A",'Messages d''erreur'!B$4,"")</f>
        <v/>
      </c>
      <c r="W1067" t="str">
        <f>IF(IFERROR(VALUE(F1067),0)&gt;0,IF(IFERROR(SEARCH("-",A1067,1),0)&gt;0,IFERROR(VLOOKUP(F1067,'Liste CG'!A:A,1,FALSE),"Attention erreur pas de CG")),"")</f>
        <v/>
      </c>
      <c r="X1067" t="str">
        <f>IF(LEFT(W1067,1)="A",'Messages d''erreur'!B$5,"")</f>
        <v/>
      </c>
      <c r="Y1067" t="e">
        <f>VLOOKUP(A1067,'CEcpas-&gt;NvCode'!A:C,3,FALSE)</f>
        <v>#N/A</v>
      </c>
      <c r="Z1067" t="str">
        <f>IF(IFERROR(SEARCH("-",A1067,1),0) &gt; 0, IFERROR(VLOOKUP(A1067,'mapping Commune'!A:I,9,FALSE),"ATTENTION mapping Inexistant"),"")</f>
        <v/>
      </c>
      <c r="AA1067" s="10" t="str">
        <f>IF(LEFT(Z1067,2)="At",'Messages d''erreur'!B$6,"")</f>
        <v/>
      </c>
    </row>
    <row r="1068" spans="1:27" ht="21" customHeight="1" x14ac:dyDescent="0.35">
      <c r="A1068" s="31" t="s">
        <v>52</v>
      </c>
      <c r="B1068" s="301" t="str">
        <f t="shared" si="18"/>
        <v>Codode</v>
      </c>
      <c r="C1068" s="27" t="s">
        <v>53</v>
      </c>
      <c r="D1068" s="32" t="s">
        <v>54</v>
      </c>
      <c r="E1068" s="32" t="s">
        <v>55</v>
      </c>
      <c r="F1068" s="280" t="s">
        <v>56</v>
      </c>
      <c r="G1068" s="278" t="s">
        <v>57</v>
      </c>
      <c r="H1068" s="34" t="str">
        <f>IF(IFERROR(SEARCH("-",A1068,1),0) &gt; 0, IFERROR(VLOOKUP(F1068,'Liste CG'!A:A,1,FALSE),"ATTENTION CG Inexistant"),"")</f>
        <v/>
      </c>
      <c r="U1068" t="str">
        <f>IF(IFERROR(SEARCH("-",A1068,1),0)&gt;0,IFERROR(VLOOKUP(B1068,'CG-&gt; CE'!K:K,1,FALSE),"Attention voir onglet CG-&gt;CE"),"")</f>
        <v/>
      </c>
      <c r="V1068" t="str">
        <f>IF(LEFT(U1068,1)="A",'Messages d''erreur'!B$4,"")</f>
        <v/>
      </c>
      <c r="W1068" t="str">
        <f>IF(IFERROR(VALUE(F1068),0)&gt;0,IF(IFERROR(SEARCH("-",A1068,1),0)&gt;0,IFERROR(VLOOKUP(F1068,'Liste CG'!A:A,1,FALSE),"Attention erreur pas de CG")),"")</f>
        <v/>
      </c>
      <c r="X1068" t="str">
        <f>IF(LEFT(W1068,1)="A",'Messages d''erreur'!B$5,"")</f>
        <v/>
      </c>
      <c r="Y1068" t="e">
        <f>VLOOKUP(A1068,'CEcpas-&gt;NvCode'!A:C,3,FALSE)</f>
        <v>#N/A</v>
      </c>
      <c r="Z1068" t="str">
        <f>IF(IFERROR(SEARCH("-",A1068,1),0) &gt; 0, IFERROR(VLOOKUP(A1068,'mapping Commune'!A:I,9,FALSE),"ATTENTION mapping Inexistant"),"")</f>
        <v/>
      </c>
      <c r="AA1068" s="10" t="str">
        <f>IF(LEFT(Z1068,2)="At",'Messages d''erreur'!B$6,"")</f>
        <v/>
      </c>
    </row>
    <row r="1069" spans="1:27" ht="21" customHeight="1" x14ac:dyDescent="0.35">
      <c r="A1069" s="136" t="s">
        <v>1051</v>
      </c>
      <c r="B1069" s="301" t="str">
        <f t="shared" si="18"/>
        <v>962-51</v>
      </c>
      <c r="C1069" s="24" t="s">
        <v>1052</v>
      </c>
      <c r="D1069" s="110" t="s">
        <v>59</v>
      </c>
      <c r="E1069" s="110" t="s">
        <v>62</v>
      </c>
      <c r="F1069" s="309">
        <v>17141</v>
      </c>
      <c r="G1069" s="279">
        <v>82</v>
      </c>
      <c r="H1069" s="34">
        <f>IF(IFERROR(SEARCH("-",A1069,1),0) &gt; 0, IFERROR(VLOOKUP(F1069,'Liste CG'!A:A,1,FALSE),"ATTENTION CG Inexistant"),"")</f>
        <v>17141</v>
      </c>
      <c r="U1069" t="str">
        <f>IF(IFERROR(SEARCH("-",A1069,1),0)&gt;0,IFERROR(VLOOKUP(B1069,'CG-&gt; CE'!K:K,1,FALSE),"Attention voir onglet CG-&gt;CE"),"")</f>
        <v>962-51</v>
      </c>
      <c r="V1069" t="str">
        <f>IF(LEFT(U1069,1)="A",'Messages d''erreur'!B$4,"")</f>
        <v/>
      </c>
      <c r="W1069">
        <f>IF(IFERROR(VALUE(F1069),0)&gt;0,IF(IFERROR(SEARCH("-",A1069,1),0)&gt;0,IFERROR(VLOOKUP(F1069,'Liste CG'!A:A,1,FALSE),"Attention erreur pas de CG")),"")</f>
        <v>17141</v>
      </c>
      <c r="X1069" t="str">
        <f>IF(LEFT(W1069,1)="A",'Messages d''erreur'!B$5,"")</f>
        <v/>
      </c>
      <c r="Y1069" t="str">
        <f>VLOOKUP(A1069,'CEcpas-&gt;NvCode'!A:C,3,FALSE)</f>
        <v>96200/51</v>
      </c>
      <c r="Z1069" t="str">
        <f>IF(IFERROR(SEARCH("-",A1069,1),0) &gt; 0, IFERROR(VLOOKUP(A1069,'mapping Commune'!A:I,9,FALSE),"ATTENTION mapping Inexistant"),"")</f>
        <v>ATTENTION mapping Inexistant</v>
      </c>
      <c r="AA1069" s="10" t="str">
        <f>IF(LEFT(Z1069,2)="At",'Messages d''erreur'!B$6,"")</f>
        <v xml:space="preserve">Attention CE pas dans Mapping </v>
      </c>
    </row>
    <row r="1070" spans="1:27" ht="21" customHeight="1" x14ac:dyDescent="0.35">
      <c r="A1070" s="133" t="s">
        <v>1053</v>
      </c>
      <c r="B1070" s="301" t="str">
        <f t="shared" si="18"/>
        <v>963-51</v>
      </c>
      <c r="C1070" s="23" t="s">
        <v>1054</v>
      </c>
      <c r="D1070" s="34" t="s">
        <v>59</v>
      </c>
      <c r="E1070" s="34" t="s">
        <v>62</v>
      </c>
      <c r="F1070" s="309">
        <v>17211</v>
      </c>
      <c r="G1070" s="276">
        <v>82</v>
      </c>
      <c r="H1070" s="34">
        <f>IF(IFERROR(SEARCH("-",A1070,1),0) &gt; 0, IFERROR(VLOOKUP(F1070,'Liste CG'!A:A,1,FALSE),"ATTENTION CG Inexistant"),"")</f>
        <v>17211</v>
      </c>
      <c r="I1070" s="100" t="s">
        <v>349</v>
      </c>
      <c r="J1070" s="100" t="s">
        <v>3015</v>
      </c>
      <c r="U1070" t="str">
        <f>IF(IFERROR(SEARCH("-",A1070,1),0)&gt;0,IFERROR(VLOOKUP(B1070,'CG-&gt; CE'!K:K,1,FALSE),"Attention voir onglet CG-&gt;CE"),"")</f>
        <v>963-51</v>
      </c>
      <c r="V1070" t="str">
        <f>IF(LEFT(U1070,1)="A",'Messages d''erreur'!B$4,"")</f>
        <v/>
      </c>
      <c r="W1070">
        <f>IF(IFERROR(VALUE(F1070),0)&gt;0,IF(IFERROR(SEARCH("-",A1070,1),0)&gt;0,IFERROR(VLOOKUP(F1070,'Liste CG'!A:A,1,FALSE),"Attention erreur pas de CG")),"")</f>
        <v>17211</v>
      </c>
      <c r="X1070" t="str">
        <f>IF(LEFT(W1070,1)="A",'Messages d''erreur'!B$5,"")</f>
        <v/>
      </c>
      <c r="Y1070">
        <f>VLOOKUP(A1070,'CEcpas-&gt;NvCode'!A:C,3,FALSE)</f>
        <v>0</v>
      </c>
      <c r="Z1070" t="str">
        <f>IF(IFERROR(SEARCH("-",A1070,1),0) &gt; 0, IFERROR(VLOOKUP(A1070,'mapping Commune'!A:I,9,FALSE),"ATTENTION mapping Inexistant"),"")</f>
        <v>ATTENTION mapping Inexistant</v>
      </c>
      <c r="AA1070" s="10" t="str">
        <f>IF(LEFT(Z1070,2)="At",'Messages d''erreur'!B$6,"")</f>
        <v xml:space="preserve">Attention CE pas dans Mapping </v>
      </c>
    </row>
    <row r="1071" spans="1:27" ht="21" customHeight="1" x14ac:dyDescent="0.35">
      <c r="A1071" s="137">
        <v>99</v>
      </c>
      <c r="B1071" s="301" t="str">
        <f t="shared" si="18"/>
        <v>9999</v>
      </c>
      <c r="C1071" s="25" t="s">
        <v>1055</v>
      </c>
      <c r="D1071" s="109" t="s">
        <v>5089</v>
      </c>
      <c r="G1071" s="276"/>
      <c r="H1071" s="34" t="str">
        <f>IF(IFERROR(SEARCH("-",A1071,1),0) &gt; 0, IFERROR(VLOOKUP(F1071,'Liste CG'!A:A,1,FALSE),"ATTENTION CG Inexistant"),"")</f>
        <v/>
      </c>
      <c r="U1071" t="str">
        <f>IF(IFERROR(SEARCH("-",A1071,1),0)&gt;0,IFERROR(VLOOKUP(B1071,'CG-&gt; CE'!K:K,1,FALSE),"Attention voir onglet CG-&gt;CE"),"")</f>
        <v/>
      </c>
      <c r="V1071" t="str">
        <f>IF(LEFT(U1071,1)="A",'Messages d''erreur'!B$4,"")</f>
        <v/>
      </c>
      <c r="W1071" t="str">
        <f>IF(IFERROR(VALUE(F1071),0)&gt;0,IF(IFERROR(SEARCH("-",A1071,1),0)&gt;0,IFERROR(VLOOKUP(F1071,'Liste CG'!A:A,1,FALSE),"Attention erreur pas de CG")),"")</f>
        <v/>
      </c>
      <c r="X1071" t="str">
        <f>IF(LEFT(W1071,1)="A",'Messages d''erreur'!B$5,"")</f>
        <v/>
      </c>
      <c r="Y1071" t="e">
        <f>VLOOKUP(A1071,'CEcpas-&gt;NvCode'!A:C,3,FALSE)</f>
        <v>#N/A</v>
      </c>
      <c r="Z1071" t="str">
        <f>IF(IFERROR(SEARCH("-",A1071,1),0) &gt; 0, IFERROR(VLOOKUP(A1071,'mapping Commune'!A:I,9,FALSE),"ATTENTION mapping Inexistant"),"")</f>
        <v/>
      </c>
      <c r="AA1071" s="10" t="str">
        <f>IF(LEFT(Z1071,2)="At",'Messages d''erreur'!B$6,"")</f>
        <v/>
      </c>
    </row>
    <row r="1072" spans="1:27" ht="21" customHeight="1" x14ac:dyDescent="0.35">
      <c r="A1072" s="138"/>
      <c r="B1072" s="301" t="str">
        <f t="shared" ref="B1072:B1100" si="19">IF(LEFT(A1072,1)="0",A1072,IF(LEN(A1072)=6,A1072,LEFT(A1072,3)&amp;RIGHT(A1072,3)))</f>
        <v/>
      </c>
      <c r="C1072" s="25"/>
      <c r="D1072" s="109" t="s">
        <v>5089</v>
      </c>
      <c r="G1072" s="276"/>
      <c r="H1072" s="34" t="str">
        <f>IF(IFERROR(SEARCH("-",A1072,1),0) &gt; 0, IFERROR(VLOOKUP(F1072,'Liste CG'!A:A,1,FALSE),"ATTENTION CG Inexistant"),"")</f>
        <v/>
      </c>
      <c r="U1072" t="str">
        <f>IF(IFERROR(SEARCH("-",A1072,1),0)&gt;0,IFERROR(VLOOKUP(B1072,'CG-&gt; CE'!K:K,1,FALSE),"Attention voir onglet CG-&gt;CE"),"")</f>
        <v/>
      </c>
      <c r="V1072" t="str">
        <f>IF(LEFT(U1072,1)="A",'Messages d''erreur'!B$4,"")</f>
        <v/>
      </c>
      <c r="W1072" t="str">
        <f>IF(IFERROR(VALUE(F1072),0)&gt;0,IF(IFERROR(SEARCH("-",A1072,1),0)&gt;0,IFERROR(VLOOKUP(F1072,'Liste CG'!A:A,1,FALSE),"Attention erreur pas de CG")),"")</f>
        <v/>
      </c>
      <c r="X1072" t="str">
        <f>IF(LEFT(W1072,1)="A",'Messages d''erreur'!B$5,"")</f>
        <v/>
      </c>
      <c r="Y1072" t="e">
        <f>VLOOKUP(A1072,'CEcpas-&gt;NvCode'!A:C,3,FALSE)</f>
        <v>#N/A</v>
      </c>
      <c r="Z1072" t="str">
        <f>IF(IFERROR(SEARCH("-",A1072,1),0) &gt; 0, IFERROR(VLOOKUP(A1072,'mapping Commune'!A:I,9,FALSE),"ATTENTION mapping Inexistant"),"")</f>
        <v/>
      </c>
      <c r="AA1072" s="10" t="str">
        <f>IF(LEFT(Z1072,2)="At",'Messages d''erreur'!B$6,"")</f>
        <v/>
      </c>
    </row>
    <row r="1073" spans="1:27" ht="21" customHeight="1" x14ac:dyDescent="0.35">
      <c r="A1073" s="139">
        <v>991</v>
      </c>
      <c r="B1073" s="301" t="str">
        <f t="shared" si="19"/>
        <v>991991</v>
      </c>
      <c r="C1073" s="26" t="s">
        <v>1056</v>
      </c>
      <c r="D1073" s="109" t="s">
        <v>5089</v>
      </c>
      <c r="G1073" s="276"/>
      <c r="H1073" s="34" t="str">
        <f>IF(IFERROR(SEARCH("-",A1073,1),0) &gt; 0, IFERROR(VLOOKUP(F1073,'Liste CG'!A:A,1,FALSE),"ATTENTION CG Inexistant"),"")</f>
        <v/>
      </c>
      <c r="U1073" t="str">
        <f>IF(IFERROR(SEARCH("-",A1073,1),0)&gt;0,IFERROR(VLOOKUP(B1073,'CG-&gt; CE'!K:K,1,FALSE),"Attention voir onglet CG-&gt;CE"),"")</f>
        <v/>
      </c>
      <c r="V1073" t="str">
        <f>IF(LEFT(U1073,1)="A",'Messages d''erreur'!B$4,"")</f>
        <v/>
      </c>
      <c r="W1073" t="str">
        <f>IF(IFERROR(VALUE(F1073),0)&gt;0,IF(IFERROR(SEARCH("-",A1073,1),0)&gt;0,IFERROR(VLOOKUP(F1073,'Liste CG'!A:A,1,FALSE),"Attention erreur pas de CG")),"")</f>
        <v/>
      </c>
      <c r="X1073" t="str">
        <f>IF(LEFT(W1073,1)="A",'Messages d''erreur'!B$5,"")</f>
        <v/>
      </c>
      <c r="Y1073" t="e">
        <f>VLOOKUP(A1073,'CEcpas-&gt;NvCode'!A:C,3,FALSE)</f>
        <v>#N/A</v>
      </c>
      <c r="Z1073" t="str">
        <f>IF(IFERROR(SEARCH("-",A1073,1),0) &gt; 0, IFERROR(VLOOKUP(A1073,'mapping Commune'!A:I,9,FALSE),"ATTENTION mapping Inexistant"),"")</f>
        <v/>
      </c>
      <c r="AA1073" s="10" t="str">
        <f>IF(LEFT(Z1073,2)="At",'Messages d''erreur'!B$6,"")</f>
        <v/>
      </c>
    </row>
    <row r="1074" spans="1:27" ht="21" customHeight="1" x14ac:dyDescent="0.35">
      <c r="A1074" s="138"/>
      <c r="B1074" s="301" t="str">
        <f t="shared" si="19"/>
        <v/>
      </c>
      <c r="C1074" s="25"/>
      <c r="D1074" s="109" t="s">
        <v>5089</v>
      </c>
      <c r="G1074" s="276"/>
      <c r="H1074" s="34" t="str">
        <f>IF(IFERROR(SEARCH("-",A1074,1),0) &gt; 0, IFERROR(VLOOKUP(F1074,'Liste CG'!A:A,1,FALSE),"ATTENTION CG Inexistant"),"")</f>
        <v/>
      </c>
      <c r="U1074" t="str">
        <f>IF(IFERROR(SEARCH("-",A1074,1),0)&gt;0,IFERROR(VLOOKUP(B1074,'CG-&gt; CE'!K:K,1,FALSE),"Attention voir onglet CG-&gt;CE"),"")</f>
        <v/>
      </c>
      <c r="V1074" t="str">
        <f>IF(LEFT(U1074,1)="A",'Messages d''erreur'!B$4,"")</f>
        <v/>
      </c>
      <c r="W1074" t="str">
        <f>IF(IFERROR(VALUE(F1074),0)&gt;0,IF(IFERROR(SEARCH("-",A1074,1),0)&gt;0,IFERROR(VLOOKUP(F1074,'Liste CG'!A:A,1,FALSE),"Attention erreur pas de CG")),"")</f>
        <v/>
      </c>
      <c r="X1074" t="str">
        <f>IF(LEFT(W1074,1)="A",'Messages d''erreur'!B$5,"")</f>
        <v/>
      </c>
      <c r="Y1074" t="e">
        <f>VLOOKUP(A1074,'CEcpas-&gt;NvCode'!A:C,3,FALSE)</f>
        <v>#N/A</v>
      </c>
      <c r="Z1074" t="str">
        <f>IF(IFERROR(SEARCH("-",A1074,1),0) &gt; 0, IFERROR(VLOOKUP(A1074,'mapping Commune'!A:I,9,FALSE),"ATTENTION mapping Inexistant"),"")</f>
        <v/>
      </c>
      <c r="AA1074" s="10" t="str">
        <f>IF(LEFT(Z1074,2)="At",'Messages d''erreur'!B$6,"")</f>
        <v/>
      </c>
    </row>
    <row r="1075" spans="1:27" ht="21" customHeight="1" x14ac:dyDescent="0.35">
      <c r="A1075" s="31" t="s">
        <v>52</v>
      </c>
      <c r="B1075" s="301" t="str">
        <f t="shared" si="19"/>
        <v>Codode</v>
      </c>
      <c r="C1075" s="27" t="s">
        <v>53</v>
      </c>
      <c r="D1075" s="32" t="s">
        <v>54</v>
      </c>
      <c r="E1075" s="32" t="s">
        <v>55</v>
      </c>
      <c r="F1075" s="280" t="s">
        <v>56</v>
      </c>
      <c r="G1075" s="278" t="s">
        <v>57</v>
      </c>
      <c r="H1075" s="34" t="str">
        <f>IF(IFERROR(SEARCH("-",A1075,1),0) &gt; 0, IFERROR(VLOOKUP(F1075,'Liste CG'!A:A,1,FALSE),"ATTENTION CG Inexistant"),"")</f>
        <v/>
      </c>
      <c r="U1075" t="str">
        <f>IF(IFERROR(SEARCH("-",A1075,1),0)&gt;0,IFERROR(VLOOKUP(B1075,'CG-&gt; CE'!K:K,1,FALSE),"Attention voir onglet CG-&gt;CE"),"")</f>
        <v/>
      </c>
      <c r="V1075" t="str">
        <f>IF(LEFT(U1075,1)="A",'Messages d''erreur'!B$4,"")</f>
        <v/>
      </c>
      <c r="W1075" t="str">
        <f>IF(IFERROR(VALUE(F1075),0)&gt;0,IF(IFERROR(SEARCH("-",A1075,1),0)&gt;0,IFERROR(VLOOKUP(F1075,'Liste CG'!A:A,1,FALSE),"Attention erreur pas de CG")),"")</f>
        <v/>
      </c>
      <c r="X1075" t="str">
        <f>IF(LEFT(W1075,1)="A",'Messages d''erreur'!B$5,"")</f>
        <v/>
      </c>
      <c r="Y1075" t="e">
        <f>VLOOKUP(A1075,'CEcpas-&gt;NvCode'!A:C,3,FALSE)</f>
        <v>#N/A</v>
      </c>
      <c r="Z1075" t="str">
        <f>IF(IFERROR(SEARCH("-",A1075,1),0) &gt; 0, IFERROR(VLOOKUP(A1075,'mapping Commune'!A:I,9,FALSE),"ATTENTION mapping Inexistant"),"")</f>
        <v/>
      </c>
      <c r="AA1075" s="10" t="str">
        <f>IF(LEFT(Z1075,2)="At",'Messages d''erreur'!B$6,"")</f>
        <v/>
      </c>
    </row>
    <row r="1076" spans="1:27" ht="21" customHeight="1" x14ac:dyDescent="0.35">
      <c r="A1076" s="136" t="s">
        <v>1057</v>
      </c>
      <c r="B1076" s="301" t="str">
        <f t="shared" si="19"/>
        <v>991-01</v>
      </c>
      <c r="C1076" s="24" t="s">
        <v>1058</v>
      </c>
      <c r="D1076" s="110" t="s">
        <v>59</v>
      </c>
      <c r="E1076" s="110" t="s">
        <v>60</v>
      </c>
      <c r="F1076" s="309"/>
      <c r="G1076" s="279">
        <v>66</v>
      </c>
      <c r="H1076" s="34">
        <f>IF(IFERROR(SEARCH("-",A1076,1),0) &gt; 0, IFERROR(VLOOKUP(F1076,'Liste CG'!A:A,1,FALSE),"ATTENTION CG Inexistant"),"")</f>
        <v>0</v>
      </c>
      <c r="U1076" t="str">
        <f>IF(IFERROR(SEARCH("-",A1076,1),0)&gt;0,IFERROR(VLOOKUP(B1076,'CG-&gt; CE'!K:K,1,FALSE),"Attention voir onglet CG-&gt;CE"),"")</f>
        <v>Attention voir onglet CG-&gt;CE</v>
      </c>
      <c r="V1076" t="str">
        <f>IF(LEFT(U1076,1)="A",'Messages d''erreur'!B$4,"")</f>
        <v>Attention CE pas dans CG-&gt;CE</v>
      </c>
      <c r="W1076" t="str">
        <f>IF(IFERROR(VALUE(F1076),0)&gt;0,IF(IFERROR(SEARCH("-",A1076,1),0)&gt;0,IFERROR(VLOOKUP(F1076,'Liste CG'!A:A,1,FALSE),"Attention erreur pas de CG")),"")</f>
        <v/>
      </c>
      <c r="X1076" t="str">
        <f>IF(LEFT(W1076,1)="A",'Messages d''erreur'!B$5,"")</f>
        <v/>
      </c>
      <c r="Y1076">
        <f>VLOOKUP(A1076,'CEcpas-&gt;NvCode'!A:C,3,FALSE)</f>
        <v>0</v>
      </c>
      <c r="Z1076" t="str">
        <f>IF(IFERROR(SEARCH("-",A1076,1),0) &gt; 0, IFERROR(VLOOKUP(A1076,'mapping Commune'!A:I,9,FALSE),"ATTENTION mapping Inexistant"),"")</f>
        <v>951-01</v>
      </c>
      <c r="AA1076" s="10" t="str">
        <f>IF(LEFT(Z1076,2)="At",'Messages d''erreur'!B$6,"")</f>
        <v/>
      </c>
    </row>
    <row r="1077" spans="1:27" ht="21" customHeight="1" x14ac:dyDescent="0.35">
      <c r="A1077" s="138"/>
      <c r="B1077" s="301" t="str">
        <f t="shared" si="19"/>
        <v/>
      </c>
      <c r="C1077" s="25"/>
      <c r="D1077" s="109" t="s">
        <v>5089</v>
      </c>
      <c r="G1077" s="276"/>
      <c r="H1077" s="34" t="str">
        <f>IF(IFERROR(SEARCH("-",A1077,1),0) &gt; 0, IFERROR(VLOOKUP(F1077,'Liste CG'!A:A,1,FALSE),"ATTENTION CG Inexistant"),"")</f>
        <v/>
      </c>
      <c r="U1077" t="str">
        <f>IF(IFERROR(SEARCH("-",A1077,1),0)&gt;0,IFERROR(VLOOKUP(B1077,'CG-&gt; CE'!K:K,1,FALSE),"Attention voir onglet CG-&gt;CE"),"")</f>
        <v/>
      </c>
      <c r="V1077" t="str">
        <f>IF(LEFT(U1077,1)="A",'Messages d''erreur'!B$4,"")</f>
        <v/>
      </c>
      <c r="W1077" t="str">
        <f>IF(IFERROR(VALUE(F1077),0)&gt;0,IF(IFERROR(SEARCH("-",A1077,1),0)&gt;0,IFERROR(VLOOKUP(F1077,'Liste CG'!A:A,1,FALSE),"Attention erreur pas de CG")),"")</f>
        <v/>
      </c>
      <c r="X1077" t="str">
        <f>IF(LEFT(W1077,1)="A",'Messages d''erreur'!B$5,"")</f>
        <v/>
      </c>
      <c r="Y1077" t="e">
        <f>VLOOKUP(A1077,'CEcpas-&gt;NvCode'!A:C,3,FALSE)</f>
        <v>#N/A</v>
      </c>
      <c r="Z1077" t="str">
        <f>IF(IFERROR(SEARCH("-",A1077,1),0) &gt; 0, IFERROR(VLOOKUP(A1077,'mapping Commune'!A:I,9,FALSE),"ATTENTION mapping Inexistant"),"")</f>
        <v/>
      </c>
      <c r="AA1077" s="10" t="str">
        <f>IF(LEFT(Z1077,2)="At",'Messages d''erreur'!B$6,"")</f>
        <v/>
      </c>
    </row>
    <row r="1078" spans="1:27" ht="21" customHeight="1" x14ac:dyDescent="0.35">
      <c r="A1078" s="139">
        <v>992</v>
      </c>
      <c r="B1078" s="301" t="str">
        <f t="shared" si="19"/>
        <v>992992</v>
      </c>
      <c r="C1078" s="26" t="s">
        <v>1059</v>
      </c>
      <c r="D1078" s="109" t="s">
        <v>5089</v>
      </c>
      <c r="G1078" s="276"/>
      <c r="H1078" s="34" t="str">
        <f>IF(IFERROR(SEARCH("-",A1078,1),0) &gt; 0, IFERROR(VLOOKUP(F1078,'Liste CG'!A:A,1,FALSE),"ATTENTION CG Inexistant"),"")</f>
        <v/>
      </c>
      <c r="U1078" t="str">
        <f>IF(IFERROR(SEARCH("-",A1078,1),0)&gt;0,IFERROR(VLOOKUP(B1078,'CG-&gt; CE'!K:K,1,FALSE),"Attention voir onglet CG-&gt;CE"),"")</f>
        <v/>
      </c>
      <c r="V1078" t="str">
        <f>IF(LEFT(U1078,1)="A",'Messages d''erreur'!B$4,"")</f>
        <v/>
      </c>
      <c r="W1078" t="str">
        <f>IF(IFERROR(VALUE(F1078),0)&gt;0,IF(IFERROR(SEARCH("-",A1078,1),0)&gt;0,IFERROR(VLOOKUP(F1078,'Liste CG'!A:A,1,FALSE),"Attention erreur pas de CG")),"")</f>
        <v/>
      </c>
      <c r="X1078" t="str">
        <f>IF(LEFT(W1078,1)="A",'Messages d''erreur'!B$5,"")</f>
        <v/>
      </c>
      <c r="Y1078" t="e">
        <f>VLOOKUP(A1078,'CEcpas-&gt;NvCode'!A:C,3,FALSE)</f>
        <v>#N/A</v>
      </c>
      <c r="Z1078" t="str">
        <f>IF(IFERROR(SEARCH("-",A1078,1),0) &gt; 0, IFERROR(VLOOKUP(A1078,'mapping Commune'!A:I,9,FALSE),"ATTENTION mapping Inexistant"),"")</f>
        <v/>
      </c>
      <c r="AA1078" s="10" t="str">
        <f>IF(LEFT(Z1078,2)="At",'Messages d''erreur'!B$6,"")</f>
        <v/>
      </c>
    </row>
    <row r="1079" spans="1:27" ht="21" customHeight="1" x14ac:dyDescent="0.35">
      <c r="A1079" s="138"/>
      <c r="B1079" s="301" t="str">
        <f t="shared" si="19"/>
        <v/>
      </c>
      <c r="C1079" s="25"/>
      <c r="D1079" s="109" t="s">
        <v>5089</v>
      </c>
      <c r="G1079" s="276"/>
      <c r="H1079" s="34" t="str">
        <f>IF(IFERROR(SEARCH("-",A1079,1),0) &gt; 0, IFERROR(VLOOKUP(F1079,'Liste CG'!A:A,1,FALSE),"ATTENTION CG Inexistant"),"")</f>
        <v/>
      </c>
      <c r="U1079" t="str">
        <f>IF(IFERROR(SEARCH("-",A1079,1),0)&gt;0,IFERROR(VLOOKUP(B1079,'CG-&gt; CE'!K:K,1,FALSE),"Attention voir onglet CG-&gt;CE"),"")</f>
        <v/>
      </c>
      <c r="V1079" t="str">
        <f>IF(LEFT(U1079,1)="A",'Messages d''erreur'!B$4,"")</f>
        <v/>
      </c>
      <c r="W1079" t="str">
        <f>IF(IFERROR(VALUE(F1079),0)&gt;0,IF(IFERROR(SEARCH("-",A1079,1),0)&gt;0,IFERROR(VLOOKUP(F1079,'Liste CG'!A:A,1,FALSE),"Attention erreur pas de CG")),"")</f>
        <v/>
      </c>
      <c r="X1079" t="str">
        <f>IF(LEFT(W1079,1)="A",'Messages d''erreur'!B$5,"")</f>
        <v/>
      </c>
      <c r="Y1079" t="e">
        <f>VLOOKUP(A1079,'CEcpas-&gt;NvCode'!A:C,3,FALSE)</f>
        <v>#N/A</v>
      </c>
      <c r="Z1079" t="str">
        <f>IF(IFERROR(SEARCH("-",A1079,1),0) &gt; 0, IFERROR(VLOOKUP(A1079,'mapping Commune'!A:I,9,FALSE),"ATTENTION mapping Inexistant"),"")</f>
        <v/>
      </c>
      <c r="AA1079" s="10" t="str">
        <f>IF(LEFT(Z1079,2)="At",'Messages d''erreur'!B$6,"")</f>
        <v/>
      </c>
    </row>
    <row r="1080" spans="1:27" ht="21" customHeight="1" x14ac:dyDescent="0.35">
      <c r="A1080" s="31" t="s">
        <v>52</v>
      </c>
      <c r="B1080" s="301" t="str">
        <f t="shared" si="19"/>
        <v>Codode</v>
      </c>
      <c r="C1080" s="27" t="s">
        <v>53</v>
      </c>
      <c r="D1080" s="32" t="s">
        <v>54</v>
      </c>
      <c r="E1080" s="32" t="s">
        <v>55</v>
      </c>
      <c r="F1080" s="280" t="s">
        <v>56</v>
      </c>
      <c r="G1080" s="278" t="s">
        <v>57</v>
      </c>
      <c r="H1080" s="34" t="str">
        <f>IF(IFERROR(SEARCH("-",A1080,1),0) &gt; 0, IFERROR(VLOOKUP(F1080,'Liste CG'!A:A,1,FALSE),"ATTENTION CG Inexistant"),"")</f>
        <v/>
      </c>
      <c r="U1080" t="str">
        <f>IF(IFERROR(SEARCH("-",A1080,1),0)&gt;0,IFERROR(VLOOKUP(B1080,'CG-&gt; CE'!K:K,1,FALSE),"Attention voir onglet CG-&gt;CE"),"")</f>
        <v/>
      </c>
      <c r="V1080" t="str">
        <f>IF(LEFT(U1080,1)="A",'Messages d''erreur'!B$4,"")</f>
        <v/>
      </c>
      <c r="W1080" t="str">
        <f>IF(IFERROR(VALUE(F1080),0)&gt;0,IF(IFERROR(SEARCH("-",A1080,1),0)&gt;0,IFERROR(VLOOKUP(F1080,'Liste CG'!A:A,1,FALSE),"Attention erreur pas de CG")),"")</f>
        <v/>
      </c>
      <c r="X1080" t="str">
        <f>IF(LEFT(W1080,1)="A",'Messages d''erreur'!B$5,"")</f>
        <v/>
      </c>
      <c r="Y1080" t="e">
        <f>VLOOKUP(A1080,'CEcpas-&gt;NvCode'!A:C,3,FALSE)</f>
        <v>#N/A</v>
      </c>
      <c r="Z1080" t="str">
        <f>IF(IFERROR(SEARCH("-",A1080,1),0) &gt; 0, IFERROR(VLOOKUP(A1080,'mapping Commune'!A:I,9,FALSE),"ATTENTION mapping Inexistant"),"")</f>
        <v/>
      </c>
      <c r="AA1080" s="10" t="str">
        <f>IF(LEFT(Z1080,2)="At",'Messages d''erreur'!B$6,"")</f>
        <v/>
      </c>
    </row>
    <row r="1081" spans="1:27" ht="21" customHeight="1" x14ac:dyDescent="0.35">
      <c r="A1081" s="136" t="s">
        <v>1060</v>
      </c>
      <c r="B1081" s="301" t="str">
        <f t="shared" si="19"/>
        <v>992-51</v>
      </c>
      <c r="C1081" s="24" t="s">
        <v>1061</v>
      </c>
      <c r="D1081" s="110" t="s">
        <v>59</v>
      </c>
      <c r="E1081" s="110" t="s">
        <v>62</v>
      </c>
      <c r="F1081" s="309"/>
      <c r="G1081" s="279">
        <v>86</v>
      </c>
      <c r="H1081" s="34">
        <f>IF(IFERROR(SEARCH("-",A1081,1),0) &gt; 0, IFERROR(VLOOKUP(F1081,'Liste CG'!A:A,1,FALSE),"ATTENTION CG Inexistant"),"")</f>
        <v>0</v>
      </c>
      <c r="U1081" t="str">
        <f>IF(IFERROR(SEARCH("-",A1081,1),0)&gt;0,IFERROR(VLOOKUP(B1081,'CG-&gt; CE'!K:K,1,FALSE),"Attention voir onglet CG-&gt;CE"),"")</f>
        <v>Attention voir onglet CG-&gt;CE</v>
      </c>
      <c r="V1081" t="str">
        <f>IF(LEFT(U1081,1)="A",'Messages d''erreur'!B$4,"")</f>
        <v>Attention CE pas dans CG-&gt;CE</v>
      </c>
      <c r="W1081" t="str">
        <f>IF(IFERROR(VALUE(F1081),0)&gt;0,IF(IFERROR(SEARCH("-",A1081,1),0)&gt;0,IFERROR(VLOOKUP(F1081,'Liste CG'!A:A,1,FALSE),"Attention erreur pas de CG")),"")</f>
        <v/>
      </c>
      <c r="X1081" t="str">
        <f>IF(LEFT(W1081,1)="A",'Messages d''erreur'!B$5,"")</f>
        <v/>
      </c>
      <c r="Y1081">
        <f>VLOOKUP(A1081,'CEcpas-&gt;NvCode'!A:C,3,FALSE)</f>
        <v>0</v>
      </c>
      <c r="Z1081" t="str">
        <f>IF(IFERROR(SEARCH("-",A1081,1),0) &gt; 0, IFERROR(VLOOKUP(A1081,'mapping Commune'!A:I,9,FALSE),"ATTENTION mapping Inexistant"),"")</f>
        <v>ATTENTION mapping Inexistant</v>
      </c>
      <c r="AA1081" s="10" t="str">
        <f>IF(LEFT(Z1081,2)="At",'Messages d''erreur'!B$6,"")</f>
        <v xml:space="preserve">Attention CE pas dans Mapping </v>
      </c>
    </row>
    <row r="1082" spans="1:27" ht="21" customHeight="1" x14ac:dyDescent="0.35">
      <c r="A1082" s="138"/>
      <c r="B1082" s="301" t="str">
        <f t="shared" si="19"/>
        <v/>
      </c>
      <c r="C1082" s="25"/>
      <c r="D1082" s="109" t="s">
        <v>5089</v>
      </c>
      <c r="G1082" s="276"/>
      <c r="H1082" s="34" t="str">
        <f>IF(IFERROR(SEARCH("-",A1082,1),0) &gt; 0, IFERROR(VLOOKUP(F1082,'Liste CG'!A:A,1,FALSE),"ATTENTION CG Inexistant"),"")</f>
        <v/>
      </c>
      <c r="U1082" t="str">
        <f>IF(IFERROR(SEARCH("-",A1082,1),0)&gt;0,IFERROR(VLOOKUP(B1082,'CG-&gt; CE'!K:K,1,FALSE),"Attention voir onglet CG-&gt;CE"),"")</f>
        <v/>
      </c>
      <c r="V1082" t="str">
        <f>IF(LEFT(U1082,1)="A",'Messages d''erreur'!B$4,"")</f>
        <v/>
      </c>
      <c r="W1082" t="str">
        <f>IF(IFERROR(VALUE(F1082),0)&gt;0,IF(IFERROR(SEARCH("-",A1082,1),0)&gt;0,IFERROR(VLOOKUP(F1082,'Liste CG'!A:A,1,FALSE),"Attention erreur pas de CG")),"")</f>
        <v/>
      </c>
      <c r="X1082" t="str">
        <f>IF(LEFT(W1082,1)="A",'Messages d''erreur'!B$5,"")</f>
        <v/>
      </c>
      <c r="Y1082" t="e">
        <f>VLOOKUP(A1082,'CEcpas-&gt;NvCode'!A:C,3,FALSE)</f>
        <v>#N/A</v>
      </c>
      <c r="Z1082" t="str">
        <f>IF(IFERROR(SEARCH("-",A1082,1),0) &gt; 0, IFERROR(VLOOKUP(A1082,'mapping Commune'!A:I,9,FALSE),"ATTENTION mapping Inexistant"),"")</f>
        <v/>
      </c>
      <c r="AA1082" s="10" t="str">
        <f>IF(LEFT(Z1082,2)="At",'Messages d''erreur'!B$6,"")</f>
        <v/>
      </c>
    </row>
    <row r="1083" spans="1:27" ht="21" customHeight="1" x14ac:dyDescent="0.35">
      <c r="A1083" s="139">
        <v>994</v>
      </c>
      <c r="B1083" s="301" t="str">
        <f t="shared" si="19"/>
        <v>994994</v>
      </c>
      <c r="C1083" s="26" t="s">
        <v>1062</v>
      </c>
      <c r="D1083" s="109" t="s">
        <v>5089</v>
      </c>
      <c r="G1083" s="276"/>
      <c r="H1083" s="34" t="str">
        <f>IF(IFERROR(SEARCH("-",A1083,1),0) &gt; 0, IFERROR(VLOOKUP(F1083,'Liste CG'!A:A,1,FALSE),"ATTENTION CG Inexistant"),"")</f>
        <v/>
      </c>
      <c r="U1083" t="str">
        <f>IF(IFERROR(SEARCH("-",A1083,1),0)&gt;0,IFERROR(VLOOKUP(B1083,'CG-&gt; CE'!K:K,1,FALSE),"Attention voir onglet CG-&gt;CE"),"")</f>
        <v/>
      </c>
      <c r="V1083" t="str">
        <f>IF(LEFT(U1083,1)="A",'Messages d''erreur'!B$4,"")</f>
        <v/>
      </c>
      <c r="W1083" t="str">
        <f>IF(IFERROR(VALUE(F1083),0)&gt;0,IF(IFERROR(SEARCH("-",A1083,1),0)&gt;0,IFERROR(VLOOKUP(F1083,'Liste CG'!A:A,1,FALSE),"Attention erreur pas de CG")),"")</f>
        <v/>
      </c>
      <c r="X1083" t="str">
        <f>IF(LEFT(W1083,1)="A",'Messages d''erreur'!B$5,"")</f>
        <v/>
      </c>
      <c r="Y1083" t="e">
        <f>VLOOKUP(A1083,'CEcpas-&gt;NvCode'!A:C,3,FALSE)</f>
        <v>#N/A</v>
      </c>
      <c r="Z1083" t="str">
        <f>IF(IFERROR(SEARCH("-",A1083,1),0) &gt; 0, IFERROR(VLOOKUP(A1083,'mapping Commune'!A:I,9,FALSE),"ATTENTION mapping Inexistant"),"")</f>
        <v/>
      </c>
      <c r="AA1083" s="10" t="str">
        <f>IF(LEFT(Z1083,2)="At",'Messages d''erreur'!B$6,"")</f>
        <v/>
      </c>
    </row>
    <row r="1084" spans="1:27" ht="21" customHeight="1" x14ac:dyDescent="0.35">
      <c r="A1084" s="138"/>
      <c r="B1084" s="301" t="str">
        <f t="shared" si="19"/>
        <v/>
      </c>
      <c r="C1084" s="25"/>
      <c r="D1084" s="109" t="s">
        <v>5089</v>
      </c>
      <c r="G1084" s="276"/>
      <c r="H1084" s="34" t="str">
        <f>IF(IFERROR(SEARCH("-",A1084,1),0) &gt; 0, IFERROR(VLOOKUP(F1084,'Liste CG'!A:A,1,FALSE),"ATTENTION CG Inexistant"),"")</f>
        <v/>
      </c>
      <c r="U1084" t="str">
        <f>IF(IFERROR(SEARCH("-",A1084,1),0)&gt;0,IFERROR(VLOOKUP(B1084,'CG-&gt; CE'!K:K,1,FALSE),"Attention voir onglet CG-&gt;CE"),"")</f>
        <v/>
      </c>
      <c r="V1084" t="str">
        <f>IF(LEFT(U1084,1)="A",'Messages d''erreur'!B$4,"")</f>
        <v/>
      </c>
      <c r="W1084" t="str">
        <f>IF(IFERROR(VALUE(F1084),0)&gt;0,IF(IFERROR(SEARCH("-",A1084,1),0)&gt;0,IFERROR(VLOOKUP(F1084,'Liste CG'!A:A,1,FALSE),"Attention erreur pas de CG")),"")</f>
        <v/>
      </c>
      <c r="X1084" t="str">
        <f>IF(LEFT(W1084,1)="A",'Messages d''erreur'!B$5,"")</f>
        <v/>
      </c>
      <c r="Y1084" t="e">
        <f>VLOOKUP(A1084,'CEcpas-&gt;NvCode'!A:C,3,FALSE)</f>
        <v>#N/A</v>
      </c>
      <c r="Z1084" t="str">
        <f>IF(IFERROR(SEARCH("-",A1084,1),0) &gt; 0, IFERROR(VLOOKUP(A1084,'mapping Commune'!A:I,9,FALSE),"ATTENTION mapping Inexistant"),"")</f>
        <v/>
      </c>
      <c r="AA1084" s="10" t="str">
        <f>IF(LEFT(Z1084,2)="At",'Messages d''erreur'!B$6,"")</f>
        <v/>
      </c>
    </row>
    <row r="1085" spans="1:27" ht="21" customHeight="1" x14ac:dyDescent="0.35">
      <c r="A1085" s="31" t="s">
        <v>52</v>
      </c>
      <c r="B1085" s="301" t="str">
        <f t="shared" si="19"/>
        <v>Codode</v>
      </c>
      <c r="C1085" s="27" t="s">
        <v>53</v>
      </c>
      <c r="D1085" s="32" t="s">
        <v>54</v>
      </c>
      <c r="E1085" s="32" t="s">
        <v>55</v>
      </c>
      <c r="F1085" s="280" t="s">
        <v>56</v>
      </c>
      <c r="G1085" s="278" t="s">
        <v>57</v>
      </c>
      <c r="H1085" s="34" t="str">
        <f>IF(IFERROR(SEARCH("-",A1085,1),0) &gt; 0, IFERROR(VLOOKUP(F1085,'Liste CG'!A:A,1,FALSE),"ATTENTION CG Inexistant"),"")</f>
        <v/>
      </c>
      <c r="U1085" t="str">
        <f>IF(IFERROR(SEARCH("-",A1085,1),0)&gt;0,IFERROR(VLOOKUP(B1085,'CG-&gt; CE'!K:K,1,FALSE),"Attention voir onglet CG-&gt;CE"),"")</f>
        <v/>
      </c>
      <c r="V1085" t="str">
        <f>IF(LEFT(U1085,1)="A",'Messages d''erreur'!B$4,"")</f>
        <v/>
      </c>
      <c r="W1085" t="str">
        <f>IF(IFERROR(VALUE(F1085),0)&gt;0,IF(IFERROR(SEARCH("-",A1085,1),0)&gt;0,IFERROR(VLOOKUP(F1085,'Liste CG'!A:A,1,FALSE),"Attention erreur pas de CG")),"")</f>
        <v/>
      </c>
      <c r="X1085" t="str">
        <f>IF(LEFT(W1085,1)="A",'Messages d''erreur'!B$5,"")</f>
        <v/>
      </c>
      <c r="Y1085" t="e">
        <f>VLOOKUP(A1085,'CEcpas-&gt;NvCode'!A:C,3,FALSE)</f>
        <v>#N/A</v>
      </c>
      <c r="Z1085" t="str">
        <f>IF(IFERROR(SEARCH("-",A1085,1),0) &gt; 0, IFERROR(VLOOKUP(A1085,'mapping Commune'!A:I,9,FALSE),"ATTENTION mapping Inexistant"),"")</f>
        <v/>
      </c>
      <c r="AA1085" s="10" t="str">
        <f>IF(LEFT(Z1085,2)="At",'Messages d''erreur'!B$6,"")</f>
        <v/>
      </c>
    </row>
    <row r="1086" spans="1:27" ht="21" customHeight="1" x14ac:dyDescent="0.35">
      <c r="A1086" s="28" t="s">
        <v>1063</v>
      </c>
      <c r="B1086" s="301" t="str">
        <f t="shared" si="19"/>
        <v>994-01</v>
      </c>
      <c r="C1086" s="29" t="s">
        <v>1064</v>
      </c>
      <c r="D1086" s="30" t="s">
        <v>59</v>
      </c>
      <c r="E1086" s="30" t="s">
        <v>60</v>
      </c>
      <c r="F1086" s="312">
        <v>13104</v>
      </c>
      <c r="G1086" s="276">
        <v>68</v>
      </c>
      <c r="H1086" s="34">
        <f>IF(IFERROR(SEARCH("-",A1086,1),0) &gt; 0, IFERROR(VLOOKUP(F1086,'Liste CG'!A:A,1,FALSE),"ATTENTION CG Inexistant"),"")</f>
        <v>13104</v>
      </c>
      <c r="U1086" t="str">
        <f>IF(IFERROR(SEARCH("-",A1086,1),0)&gt;0,IFERROR(VLOOKUP(B1086,'CG-&gt; CE'!K:K,1,FALSE),"Attention voir onglet CG-&gt;CE"),"")</f>
        <v>994-01</v>
      </c>
      <c r="V1086" t="str">
        <f>IF(LEFT(U1086,1)="A",'Messages d''erreur'!B$4,"")</f>
        <v/>
      </c>
      <c r="W1086">
        <f>IF(IFERROR(VALUE(F1086),0)&gt;0,IF(IFERROR(SEARCH("-",A1086,1),0)&gt;0,IFERROR(VLOOKUP(F1086,'Liste CG'!A:A,1,FALSE),"Attention erreur pas de CG")),"")</f>
        <v>13104</v>
      </c>
      <c r="X1086" t="str">
        <f>IF(LEFT(W1086,1)="A",'Messages d''erreur'!B$5,"")</f>
        <v/>
      </c>
      <c r="Y1086">
        <f>VLOOKUP(A1086,'CEcpas-&gt;NvCode'!A:C,3,FALSE)</f>
        <v>0</v>
      </c>
      <c r="Z1086" t="str">
        <f>IF(IFERROR(SEARCH("-",A1086,1),0) &gt; 0, IFERROR(VLOOKUP(A1086,'mapping Commune'!A:I,9,FALSE),"ATTENTION mapping Inexistant"),"")</f>
        <v>994-01</v>
      </c>
      <c r="AA1086" s="10" t="str">
        <f>IF(LEFT(Z1086,2)="At",'Messages d''erreur'!B$6,"")</f>
        <v/>
      </c>
    </row>
    <row r="1087" spans="1:27" ht="21" customHeight="1" x14ac:dyDescent="0.35">
      <c r="A1087" s="136" t="s">
        <v>1065</v>
      </c>
      <c r="B1087" s="301" t="str">
        <f t="shared" si="19"/>
        <v>994-02</v>
      </c>
      <c r="C1087" s="24" t="s">
        <v>1066</v>
      </c>
      <c r="D1087" s="110" t="s">
        <v>59</v>
      </c>
      <c r="E1087" s="110" t="s">
        <v>60</v>
      </c>
      <c r="F1087" s="309">
        <v>13106</v>
      </c>
      <c r="G1087" s="279">
        <v>68</v>
      </c>
      <c r="H1087" s="34">
        <f>IF(IFERROR(SEARCH("-",A1087,1),0) &gt; 0, IFERROR(VLOOKUP(F1087,'Liste CG'!A:A,1,FALSE),"ATTENTION CG Inexistant"),"")</f>
        <v>13106</v>
      </c>
      <c r="U1087" t="str">
        <f>IF(IFERROR(SEARCH("-",A1087,1),0)&gt;0,IFERROR(VLOOKUP(B1087,'CG-&gt; CE'!K:K,1,FALSE),"Attention voir onglet CG-&gt;CE"),"")</f>
        <v>994-02</v>
      </c>
      <c r="V1087" t="str">
        <f>IF(LEFT(U1087,1)="A",'Messages d''erreur'!B$4,"")</f>
        <v/>
      </c>
      <c r="W1087">
        <f>IF(IFERROR(VALUE(F1087),0)&gt;0,IF(IFERROR(SEARCH("-",A1087,1),0)&gt;0,IFERROR(VLOOKUP(F1087,'Liste CG'!A:A,1,FALSE),"Attention erreur pas de CG")),"")</f>
        <v>13106</v>
      </c>
      <c r="X1087" t="str">
        <f>IF(LEFT(W1087,1)="A",'Messages d''erreur'!B$5,"")</f>
        <v/>
      </c>
      <c r="Y1087">
        <f>VLOOKUP(A1087,'CEcpas-&gt;NvCode'!A:C,3,FALSE)</f>
        <v>0</v>
      </c>
      <c r="Z1087" t="str">
        <f>IF(IFERROR(SEARCH("-",A1087,1),0) &gt; 0, IFERROR(VLOOKUP(A1087,'mapping Commune'!A:I,9,FALSE),"ATTENTION mapping Inexistant"),"")</f>
        <v>ATTENTION mapping Inexistant</v>
      </c>
      <c r="AA1087" s="10" t="str">
        <f>IF(LEFT(Z1087,2)="At",'Messages d''erreur'!B$6,"")</f>
        <v xml:space="preserve">Attention CE pas dans Mapping </v>
      </c>
    </row>
    <row r="1088" spans="1:27" ht="21" customHeight="1" x14ac:dyDescent="0.35">
      <c r="A1088" s="138"/>
      <c r="B1088" s="301" t="str">
        <f t="shared" si="19"/>
        <v/>
      </c>
      <c r="C1088" s="25"/>
      <c r="D1088" s="109" t="s">
        <v>5089</v>
      </c>
      <c r="G1088" s="276"/>
      <c r="H1088" s="34" t="str">
        <f>IF(IFERROR(SEARCH("-",A1088,1),0) &gt; 0, IFERROR(VLOOKUP(F1088,'Liste CG'!A:A,1,FALSE),"ATTENTION CG Inexistant"),"")</f>
        <v/>
      </c>
      <c r="U1088" t="str">
        <f>IF(IFERROR(SEARCH("-",A1088,1),0)&gt;0,IFERROR(VLOOKUP(B1088,'CG-&gt; CE'!K:K,1,FALSE),"Attention voir onglet CG-&gt;CE"),"")</f>
        <v/>
      </c>
      <c r="V1088" t="str">
        <f>IF(LEFT(U1088,1)="A",'Messages d''erreur'!B$4,"")</f>
        <v/>
      </c>
      <c r="W1088" t="str">
        <f>IF(IFERROR(VALUE(F1088),0)&gt;0,IF(IFERROR(SEARCH("-",A1088,1),0)&gt;0,IFERROR(VLOOKUP(F1088,'Liste CG'!A:A,1,FALSE),"Attention erreur pas de CG")),"")</f>
        <v/>
      </c>
      <c r="X1088" t="str">
        <f>IF(LEFT(W1088,1)="A",'Messages d''erreur'!B$5,"")</f>
        <v/>
      </c>
      <c r="Y1088" t="e">
        <f>VLOOKUP(A1088,'CEcpas-&gt;NvCode'!A:C,3,FALSE)</f>
        <v>#N/A</v>
      </c>
      <c r="Z1088" t="str">
        <f>IF(IFERROR(SEARCH("-",A1088,1),0) &gt; 0, IFERROR(VLOOKUP(A1088,'mapping Commune'!A:I,9,FALSE),"ATTENTION mapping Inexistant"),"")</f>
        <v/>
      </c>
      <c r="AA1088" s="10" t="str">
        <f>IF(LEFT(Z1088,2)="At",'Messages d''erreur'!B$6,"")</f>
        <v/>
      </c>
    </row>
    <row r="1089" spans="1:27" ht="21" customHeight="1" x14ac:dyDescent="0.35">
      <c r="A1089" s="139">
        <v>995</v>
      </c>
      <c r="B1089" s="301" t="str">
        <f t="shared" si="19"/>
        <v>995995</v>
      </c>
      <c r="C1089" s="26" t="s">
        <v>1067</v>
      </c>
      <c r="D1089" s="109" t="s">
        <v>5089</v>
      </c>
      <c r="G1089" s="276"/>
      <c r="H1089" s="34" t="str">
        <f>IF(IFERROR(SEARCH("-",A1089,1),0) &gt; 0, IFERROR(VLOOKUP(F1089,'Liste CG'!A:A,1,FALSE),"ATTENTION CG Inexistant"),"")</f>
        <v/>
      </c>
      <c r="U1089" t="str">
        <f>IF(IFERROR(SEARCH("-",A1089,1),0)&gt;0,IFERROR(VLOOKUP(B1089,'CG-&gt; CE'!K:K,1,FALSE),"Attention voir onglet CG-&gt;CE"),"")</f>
        <v/>
      </c>
      <c r="V1089" t="str">
        <f>IF(LEFT(U1089,1)="A",'Messages d''erreur'!B$4,"")</f>
        <v/>
      </c>
      <c r="W1089" t="str">
        <f>IF(IFERROR(VALUE(F1089),0)&gt;0,IF(IFERROR(SEARCH("-",A1089,1),0)&gt;0,IFERROR(VLOOKUP(F1089,'Liste CG'!A:A,1,FALSE),"Attention erreur pas de CG")),"")</f>
        <v/>
      </c>
      <c r="X1089" t="str">
        <f>IF(LEFT(W1089,1)="A",'Messages d''erreur'!B$5,"")</f>
        <v/>
      </c>
      <c r="Y1089" t="e">
        <f>VLOOKUP(A1089,'CEcpas-&gt;NvCode'!A:C,3,FALSE)</f>
        <v>#N/A</v>
      </c>
      <c r="Z1089" t="str">
        <f>IF(IFERROR(SEARCH("-",A1089,1),0) &gt; 0, IFERROR(VLOOKUP(A1089,'mapping Commune'!A:I,9,FALSE),"ATTENTION mapping Inexistant"),"")</f>
        <v/>
      </c>
      <c r="AA1089" s="10" t="str">
        <f>IF(LEFT(Z1089,2)="At",'Messages d''erreur'!B$6,"")</f>
        <v/>
      </c>
    </row>
    <row r="1090" spans="1:27" ht="21" customHeight="1" x14ac:dyDescent="0.35">
      <c r="A1090" s="138"/>
      <c r="B1090" s="301" t="str">
        <f t="shared" si="19"/>
        <v/>
      </c>
      <c r="C1090" s="25"/>
      <c r="D1090" s="109" t="s">
        <v>5089</v>
      </c>
      <c r="G1090" s="276"/>
      <c r="H1090" s="34" t="str">
        <f>IF(IFERROR(SEARCH("-",A1090,1),0) &gt; 0, IFERROR(VLOOKUP(F1090,'Liste CG'!A:A,1,FALSE),"ATTENTION CG Inexistant"),"")</f>
        <v/>
      </c>
      <c r="U1090" t="str">
        <f>IF(IFERROR(SEARCH("-",A1090,1),0)&gt;0,IFERROR(VLOOKUP(B1090,'CG-&gt; CE'!K:K,1,FALSE),"Attention voir onglet CG-&gt;CE"),"")</f>
        <v/>
      </c>
      <c r="V1090" t="str">
        <f>IF(LEFT(U1090,1)="A",'Messages d''erreur'!B$4,"")</f>
        <v/>
      </c>
      <c r="W1090" t="str">
        <f>IF(IFERROR(VALUE(F1090),0)&gt;0,IF(IFERROR(SEARCH("-",A1090,1),0)&gt;0,IFERROR(VLOOKUP(F1090,'Liste CG'!A:A,1,FALSE),"Attention erreur pas de CG")),"")</f>
        <v/>
      </c>
      <c r="X1090" t="str">
        <f>IF(LEFT(W1090,1)="A",'Messages d''erreur'!B$5,"")</f>
        <v/>
      </c>
      <c r="Y1090" t="e">
        <f>VLOOKUP(A1090,'CEcpas-&gt;NvCode'!A:C,3,FALSE)</f>
        <v>#N/A</v>
      </c>
      <c r="Z1090" t="str">
        <f>IF(IFERROR(SEARCH("-",A1090,1),0) &gt; 0, IFERROR(VLOOKUP(A1090,'mapping Commune'!A:I,9,FALSE),"ATTENTION mapping Inexistant"),"")</f>
        <v/>
      </c>
      <c r="AA1090" s="10" t="str">
        <f>IF(LEFT(Z1090,2)="At",'Messages d''erreur'!B$6,"")</f>
        <v/>
      </c>
    </row>
    <row r="1091" spans="1:27" ht="21" customHeight="1" x14ac:dyDescent="0.35">
      <c r="A1091" s="31" t="s">
        <v>52</v>
      </c>
      <c r="B1091" s="301" t="str">
        <f t="shared" si="19"/>
        <v>Codode</v>
      </c>
      <c r="C1091" s="27" t="s">
        <v>53</v>
      </c>
      <c r="D1091" s="32" t="s">
        <v>54</v>
      </c>
      <c r="E1091" s="32" t="s">
        <v>55</v>
      </c>
      <c r="F1091" s="280" t="s">
        <v>56</v>
      </c>
      <c r="G1091" s="278" t="s">
        <v>57</v>
      </c>
      <c r="H1091" s="34" t="str">
        <f>IF(IFERROR(SEARCH("-",A1091,1),0) &gt; 0, IFERROR(VLOOKUP(F1091,'Liste CG'!A:A,1,FALSE),"ATTENTION CG Inexistant"),"")</f>
        <v/>
      </c>
      <c r="U1091" t="str">
        <f>IF(IFERROR(SEARCH("-",A1091,1),0)&gt;0,IFERROR(VLOOKUP(B1091,'CG-&gt; CE'!K:K,1,FALSE),"Attention voir onglet CG-&gt;CE"),"")</f>
        <v/>
      </c>
      <c r="V1091" t="str">
        <f>IF(LEFT(U1091,1)="A",'Messages d''erreur'!B$4,"")</f>
        <v/>
      </c>
      <c r="W1091" t="str">
        <f>IF(IFERROR(VALUE(F1091),0)&gt;0,IF(IFERROR(SEARCH("-",A1091,1),0)&gt;0,IFERROR(VLOOKUP(F1091,'Liste CG'!A:A,1,FALSE),"Attention erreur pas de CG")),"")</f>
        <v/>
      </c>
      <c r="X1091" t="str">
        <f>IF(LEFT(W1091,1)="A",'Messages d''erreur'!B$5,"")</f>
        <v/>
      </c>
      <c r="Y1091" t="e">
        <f>VLOOKUP(A1091,'CEcpas-&gt;NvCode'!A:C,3,FALSE)</f>
        <v>#N/A</v>
      </c>
      <c r="Z1091" t="str">
        <f>IF(IFERROR(SEARCH("-",A1091,1),0) &gt; 0, IFERROR(VLOOKUP(A1091,'mapping Commune'!A:I,9,FALSE),"ATTENTION mapping Inexistant"),"")</f>
        <v/>
      </c>
      <c r="AA1091" s="10" t="str">
        <f>IF(LEFT(Z1091,2)="At",'Messages d''erreur'!B$6,"")</f>
        <v/>
      </c>
    </row>
    <row r="1092" spans="1:27" ht="21" customHeight="1" x14ac:dyDescent="0.35">
      <c r="A1092" s="33" t="s">
        <v>1068</v>
      </c>
      <c r="B1092" s="301" t="str">
        <f t="shared" si="19"/>
        <v>995-51</v>
      </c>
      <c r="C1092" s="23" t="s">
        <v>1069</v>
      </c>
      <c r="D1092" s="34" t="s">
        <v>59</v>
      </c>
      <c r="E1092" s="34" t="s">
        <v>62</v>
      </c>
      <c r="F1092" s="273">
        <v>13105</v>
      </c>
      <c r="G1092" s="276">
        <v>88</v>
      </c>
      <c r="H1092" s="34">
        <f>IF(IFERROR(SEARCH("-",A1092,1),0) &gt; 0, IFERROR(VLOOKUP(F1092,'Liste CG'!A:A,1,FALSE),"ATTENTION CG Inexistant"),"")</f>
        <v>13105</v>
      </c>
      <c r="U1092" t="str">
        <f>IF(IFERROR(SEARCH("-",A1092,1),0)&gt;0,IFERROR(VLOOKUP(B1092,'CG-&gt; CE'!K:K,1,FALSE),"Attention voir onglet CG-&gt;CE"),"")</f>
        <v>995-51</v>
      </c>
      <c r="V1092" t="str">
        <f>IF(LEFT(U1092,1)="A",'Messages d''erreur'!B$4,"")</f>
        <v/>
      </c>
      <c r="W1092">
        <f>IF(IFERROR(VALUE(F1092),0)&gt;0,IF(IFERROR(SEARCH("-",A1092,1),0)&gt;0,IFERROR(VLOOKUP(F1092,'Liste CG'!A:A,1,FALSE),"Attention erreur pas de CG")),"")</f>
        <v>13105</v>
      </c>
      <c r="X1092" t="str">
        <f>IF(LEFT(W1092,1)="A",'Messages d''erreur'!B$5,"")</f>
        <v/>
      </c>
      <c r="Y1092">
        <f>VLOOKUP(A1092,'CEcpas-&gt;NvCode'!A:C,3,FALSE)</f>
        <v>0</v>
      </c>
      <c r="Z1092" t="str">
        <f>IF(IFERROR(SEARCH("-",A1092,1),0) &gt; 0, IFERROR(VLOOKUP(A1092,'mapping Commune'!A:I,9,FALSE),"ATTENTION mapping Inexistant"),"")</f>
        <v>ATTENTION mapping Inexistant</v>
      </c>
      <c r="AA1092" s="10" t="str">
        <f>IF(LEFT(Z1092,2)="At",'Messages d''erreur'!B$6,"")</f>
        <v xml:space="preserve">Attention CE pas dans Mapping </v>
      </c>
    </row>
    <row r="1093" spans="1:27" ht="21" customHeight="1" x14ac:dyDescent="0.35">
      <c r="A1093" s="136" t="s">
        <v>1070</v>
      </c>
      <c r="B1093" s="301" t="str">
        <f t="shared" si="19"/>
        <v>995-52</v>
      </c>
      <c r="C1093" s="24" t="s">
        <v>1071</v>
      </c>
      <c r="D1093" s="110" t="s">
        <v>59</v>
      </c>
      <c r="E1093" s="110" t="s">
        <v>62</v>
      </c>
      <c r="F1093" s="309">
        <v>13107</v>
      </c>
      <c r="G1093" s="279">
        <v>88</v>
      </c>
      <c r="H1093" s="34">
        <f>IF(IFERROR(SEARCH("-",A1093,1),0) &gt; 0, IFERROR(VLOOKUP(F1093,'Liste CG'!A:A,1,FALSE),"ATTENTION CG Inexistant"),"")</f>
        <v>13107</v>
      </c>
      <c r="I1093" s="34"/>
      <c r="U1093" t="str">
        <f>IF(IFERROR(SEARCH("-",A1093,1),0)&gt;0,IFERROR(VLOOKUP(B1093,'CG-&gt; CE'!K:K,1,FALSE),"Attention voir onglet CG-&gt;CE"),"")</f>
        <v>995-52</v>
      </c>
      <c r="V1093" t="str">
        <f>IF(LEFT(U1093,1)="A",'Messages d''erreur'!B$4,"")</f>
        <v/>
      </c>
      <c r="W1093">
        <f>IF(IFERROR(VALUE(F1093),0)&gt;0,IF(IFERROR(SEARCH("-",A1093,1),0)&gt;0,IFERROR(VLOOKUP(F1093,'Liste CG'!A:A,1,FALSE),"Attention erreur pas de CG")),"")</f>
        <v>13107</v>
      </c>
      <c r="X1093" t="str">
        <f>IF(LEFT(W1093,1)="A",'Messages d''erreur'!B$5,"")</f>
        <v/>
      </c>
      <c r="Y1093">
        <f>VLOOKUP(A1093,'CEcpas-&gt;NvCode'!A:C,3,FALSE)</f>
        <v>0</v>
      </c>
      <c r="Z1093" t="str">
        <f>IF(IFERROR(SEARCH("-",A1093,1),0) &gt; 0, IFERROR(VLOOKUP(A1093,'mapping Commune'!A:I,9,FALSE),"ATTENTION mapping Inexistant"),"")</f>
        <v>ATTENTION mapping Inexistant</v>
      </c>
      <c r="AA1093" s="10" t="str">
        <f>IF(LEFT(Z1093,2)="At",'Messages d''erreur'!B$6,"")</f>
        <v xml:space="preserve">Attention CE pas dans Mapping </v>
      </c>
    </row>
    <row r="1094" spans="1:27" ht="21" customHeight="1" x14ac:dyDescent="0.35">
      <c r="A1094" s="138"/>
      <c r="B1094" s="301" t="str">
        <f t="shared" si="19"/>
        <v/>
      </c>
      <c r="C1094" s="25"/>
      <c r="D1094" s="109" t="s">
        <v>5089</v>
      </c>
      <c r="G1094" s="276"/>
      <c r="H1094" s="34" t="str">
        <f>IF(IFERROR(SEARCH("-",A1094,1),0) &gt; 0, IFERROR(VLOOKUP(F1094,'Liste CG'!A:A,1,FALSE),"ATTENTION CG Inexistant"),"")</f>
        <v/>
      </c>
      <c r="U1094" t="str">
        <f>IF(IFERROR(SEARCH("-",A1094,1),0)&gt;0,IFERROR(VLOOKUP(B1094,'CG-&gt; CE'!K:K,1,FALSE),"Attention voir onglet CG-&gt;CE"),"")</f>
        <v/>
      </c>
      <c r="V1094" t="str">
        <f>IF(LEFT(U1094,1)="A",'Messages d''erreur'!B$4,"")</f>
        <v/>
      </c>
      <c r="W1094" t="str">
        <f>IF(IFERROR(VALUE(F1094),0)&gt;0,IF(IFERROR(SEARCH("-",A1094,1),0)&gt;0,IFERROR(VLOOKUP(F1094,'Liste CG'!A:A,1,FALSE),"Attention erreur pas de CG")),"")</f>
        <v/>
      </c>
      <c r="X1094" t="str">
        <f>IF(LEFT(W1094,1)="A",'Messages d''erreur'!B$5,"")</f>
        <v/>
      </c>
      <c r="Y1094" t="e">
        <f>VLOOKUP(A1094,'CEcpas-&gt;NvCode'!A:C,3,FALSE)</f>
        <v>#N/A</v>
      </c>
      <c r="Z1094" t="str">
        <f>IF(IFERROR(SEARCH("-",A1094,1),0) &gt; 0, IFERROR(VLOOKUP(A1094,'mapping Commune'!A:I,9,FALSE),"ATTENTION mapping Inexistant"),"")</f>
        <v/>
      </c>
      <c r="AA1094" s="10" t="str">
        <f>IF(LEFT(Z1094,2)="At",'Messages d''erreur'!B$6,"")</f>
        <v/>
      </c>
    </row>
    <row r="1095" spans="1:27" ht="21" customHeight="1" x14ac:dyDescent="0.35">
      <c r="A1095" s="139">
        <v>998</v>
      </c>
      <c r="B1095" s="301" t="str">
        <f t="shared" si="19"/>
        <v>998998</v>
      </c>
      <c r="C1095" s="26" t="s">
        <v>1072</v>
      </c>
      <c r="D1095" s="109" t="s">
        <v>5089</v>
      </c>
      <c r="G1095" s="276"/>
      <c r="H1095" s="34" t="str">
        <f>IF(IFERROR(SEARCH("-",A1095,1),0) &gt; 0, IFERROR(VLOOKUP(F1095,'Liste CG'!A:A,1,FALSE),"ATTENTION CG Inexistant"),"")</f>
        <v/>
      </c>
      <c r="U1095" t="str">
        <f>IF(IFERROR(SEARCH("-",A1095,1),0)&gt;0,IFERROR(VLOOKUP(B1095,'CG-&gt; CE'!K:K,1,FALSE),"Attention voir onglet CG-&gt;CE"),"")</f>
        <v/>
      </c>
      <c r="V1095" t="str">
        <f>IF(LEFT(U1095,1)="A",'Messages d''erreur'!B$4,"")</f>
        <v/>
      </c>
      <c r="W1095" t="str">
        <f>IF(IFERROR(VALUE(F1095),0)&gt;0,IF(IFERROR(SEARCH("-",A1095,1),0)&gt;0,IFERROR(VLOOKUP(F1095,'Liste CG'!A:A,1,FALSE),"Attention erreur pas de CG")),"")</f>
        <v/>
      </c>
      <c r="X1095" t="str">
        <f>IF(LEFT(W1095,1)="A",'Messages d''erreur'!B$5,"")</f>
        <v/>
      </c>
      <c r="Y1095" t="e">
        <f>VLOOKUP(A1095,'CEcpas-&gt;NvCode'!A:C,3,FALSE)</f>
        <v>#N/A</v>
      </c>
      <c r="Z1095" t="str">
        <f>IF(IFERROR(SEARCH("-",A1095,1),0) &gt; 0, IFERROR(VLOOKUP(A1095,'mapping Commune'!A:I,9,FALSE),"ATTENTION mapping Inexistant"),"")</f>
        <v/>
      </c>
      <c r="AA1095" s="10" t="str">
        <f>IF(LEFT(Z1095,2)="At",'Messages d''erreur'!B$6,"")</f>
        <v/>
      </c>
    </row>
    <row r="1096" spans="1:27" ht="21" customHeight="1" x14ac:dyDescent="0.35">
      <c r="A1096" s="138"/>
      <c r="B1096" s="301" t="str">
        <f t="shared" si="19"/>
        <v/>
      </c>
      <c r="C1096" s="25"/>
      <c r="D1096" s="109" t="s">
        <v>5089</v>
      </c>
      <c r="G1096" s="276"/>
      <c r="H1096" s="34" t="str">
        <f>IF(IFERROR(SEARCH("-",A1096,1),0) &gt; 0, IFERROR(VLOOKUP(F1096,'Liste CG'!A:A,1,FALSE),"ATTENTION CG Inexistant"),"")</f>
        <v/>
      </c>
      <c r="U1096" t="str">
        <f>IF(IFERROR(SEARCH("-",A1096,1),0)&gt;0,IFERROR(VLOOKUP(B1096,'CG-&gt; CE'!K:K,1,FALSE),"Attention voir onglet CG-&gt;CE"),"")</f>
        <v/>
      </c>
      <c r="V1096" t="str">
        <f>IF(LEFT(U1096,1)="A",'Messages d''erreur'!B$4,"")</f>
        <v/>
      </c>
      <c r="W1096" t="str">
        <f>IF(IFERROR(VALUE(F1096),0)&gt;0,IF(IFERROR(SEARCH("-",A1096,1),0)&gt;0,IFERROR(VLOOKUP(F1096,'Liste CG'!A:A,1,FALSE),"Attention erreur pas de CG")),"")</f>
        <v/>
      </c>
      <c r="X1096" t="str">
        <f>IF(LEFT(W1096,1)="A",'Messages d''erreur'!B$5,"")</f>
        <v/>
      </c>
      <c r="Y1096" t="e">
        <f>VLOOKUP(A1096,'CEcpas-&gt;NvCode'!A:C,3,FALSE)</f>
        <v>#N/A</v>
      </c>
      <c r="Z1096" t="str">
        <f>IF(IFERROR(SEARCH("-",A1096,1),0) &gt; 0, IFERROR(VLOOKUP(A1096,'mapping Commune'!A:I,9,FALSE),"ATTENTION mapping Inexistant"),"")</f>
        <v/>
      </c>
      <c r="AA1096" s="10" t="str">
        <f>IF(LEFT(Z1096,2)="At",'Messages d''erreur'!B$6,"")</f>
        <v/>
      </c>
    </row>
    <row r="1097" spans="1:27" ht="21" customHeight="1" x14ac:dyDescent="0.35">
      <c r="A1097" s="31" t="s">
        <v>52</v>
      </c>
      <c r="B1097" s="301" t="str">
        <f t="shared" si="19"/>
        <v>Codode</v>
      </c>
      <c r="C1097" s="27" t="s">
        <v>53</v>
      </c>
      <c r="D1097" s="32" t="s">
        <v>54</v>
      </c>
      <c r="E1097" s="32" t="s">
        <v>55</v>
      </c>
      <c r="F1097" s="280" t="s">
        <v>56</v>
      </c>
      <c r="G1097" s="278" t="s">
        <v>57</v>
      </c>
      <c r="H1097" s="34" t="str">
        <f>IF(IFERROR(SEARCH("-",A1097,1),0) &gt; 0, IFERROR(VLOOKUP(F1097,'Liste CG'!A:A,1,FALSE),"ATTENTION CG Inexistant"),"")</f>
        <v/>
      </c>
      <c r="U1097" t="str">
        <f>IF(IFERROR(SEARCH("-",A1097,1),0)&gt;0,IFERROR(VLOOKUP(B1097,'CG-&gt; CE'!K:K,1,FALSE),"Attention voir onglet CG-&gt;CE"),"")</f>
        <v/>
      </c>
      <c r="V1097" t="str">
        <f>IF(LEFT(U1097,1)="A",'Messages d''erreur'!B$4,"")</f>
        <v/>
      </c>
      <c r="W1097" t="str">
        <f>IF(IFERROR(VALUE(F1097),0)&gt;0,IF(IFERROR(SEARCH("-",A1097,1),0)&gt;0,IFERROR(VLOOKUP(F1097,'Liste CG'!A:A,1,FALSE),"Attention erreur pas de CG")),"")</f>
        <v/>
      </c>
      <c r="X1097" t="str">
        <f>IF(LEFT(W1097,1)="A",'Messages d''erreur'!B$5,"")</f>
        <v/>
      </c>
      <c r="Y1097" t="e">
        <f>VLOOKUP(A1097,'CEcpas-&gt;NvCode'!A:C,3,FALSE)</f>
        <v>#N/A</v>
      </c>
      <c r="Z1097" t="str">
        <f>IF(IFERROR(SEARCH("-",A1097,1),0) &gt; 0, IFERROR(VLOOKUP(A1097,'mapping Commune'!A:I,9,FALSE),"ATTENTION mapping Inexistant"),"")</f>
        <v/>
      </c>
      <c r="AA1097" s="10" t="str">
        <f>IF(LEFT(Z1097,2)="At",'Messages d''erreur'!B$6,"")</f>
        <v/>
      </c>
    </row>
    <row r="1098" spans="1:27" ht="21" customHeight="1" x14ac:dyDescent="0.35">
      <c r="A1098" s="33" t="s">
        <v>1073</v>
      </c>
      <c r="B1098" s="301" t="str">
        <f t="shared" si="19"/>
        <v>998-01</v>
      </c>
      <c r="C1098" s="23" t="s">
        <v>1074</v>
      </c>
      <c r="D1098" s="34" t="s">
        <v>59</v>
      </c>
      <c r="E1098" s="34" t="s">
        <v>60</v>
      </c>
      <c r="F1098" s="273">
        <v>16000</v>
      </c>
      <c r="G1098" s="276">
        <v>68</v>
      </c>
      <c r="H1098" s="34">
        <f>IF(IFERROR(SEARCH("-",A1098,1),0) &gt; 0, IFERROR(VLOOKUP(F1098,'Liste CG'!A:A,1,FALSE),"ATTENTION CG Inexistant"),"")</f>
        <v>16000</v>
      </c>
      <c r="U1098" t="str">
        <f>IF(IFERROR(SEARCH("-",A1098,1),0)&gt;0,IFERROR(VLOOKUP(B1098,'CG-&gt; CE'!K:K,1,FALSE),"Attention voir onglet CG-&gt;CE"),"")</f>
        <v>998-01</v>
      </c>
      <c r="V1098" t="str">
        <f>IF(LEFT(U1098,1)="A",'Messages d''erreur'!B$4,"")</f>
        <v/>
      </c>
      <c r="W1098">
        <f>IF(IFERROR(VALUE(F1098),0)&gt;0,IF(IFERROR(SEARCH("-",A1098,1),0)&gt;0,IFERROR(VLOOKUP(F1098,'Liste CG'!A:A,1,FALSE),"Attention erreur pas de CG")),"")</f>
        <v>16000</v>
      </c>
      <c r="X1098" t="str">
        <f>IF(LEFT(W1098,1)="A",'Messages d''erreur'!B$5,"")</f>
        <v/>
      </c>
      <c r="Y1098">
        <f>VLOOKUP(A1098,'CEcpas-&gt;NvCode'!A:C,3,FALSE)</f>
        <v>0</v>
      </c>
      <c r="Z1098" t="str">
        <f>IF(IFERROR(SEARCH("-",A1098,1),0) &gt; 0, IFERROR(VLOOKUP(A1098,'mapping Commune'!A:I,9,FALSE),"ATTENTION mapping Inexistant"),"")</f>
        <v>998-01</v>
      </c>
      <c r="AA1098" s="10" t="str">
        <f>IF(LEFT(Z1098,2)="At",'Messages d''erreur'!B$6,"")</f>
        <v/>
      </c>
    </row>
    <row r="1099" spans="1:27" ht="21" customHeight="1" thickBot="1" x14ac:dyDescent="0.4">
      <c r="A1099" s="35" t="s">
        <v>1075</v>
      </c>
      <c r="B1099" s="301" t="str">
        <f t="shared" si="19"/>
        <v>998-02</v>
      </c>
      <c r="C1099" s="36" t="s">
        <v>1076</v>
      </c>
      <c r="D1099" s="37" t="s">
        <v>59</v>
      </c>
      <c r="E1099" s="37" t="s">
        <v>60</v>
      </c>
      <c r="F1099" s="313">
        <v>16000</v>
      </c>
      <c r="G1099" s="294">
        <v>68</v>
      </c>
      <c r="H1099" s="34">
        <f>IF(IFERROR(SEARCH("-",A1099,1),0) &gt; 0, IFERROR(VLOOKUP(F1099,'Liste CG'!A:A,1,FALSE),"ATTENTION CG Inexistant"),"")</f>
        <v>16000</v>
      </c>
      <c r="U1099" t="str">
        <f>IF(IFERROR(SEARCH("-",A1099,1),0)&gt;0,IFERROR(VLOOKUP(B1099,'CG-&gt; CE'!K:K,1,FALSE),"Attention voir onglet CG-&gt;CE"),"")</f>
        <v>998-02</v>
      </c>
      <c r="V1099" t="str">
        <f>IF(LEFT(U1099,1)="A",'Messages d''erreur'!B$4,"")</f>
        <v/>
      </c>
      <c r="W1099">
        <f>IF(IFERROR(VALUE(F1099),0)&gt;0,IF(IFERROR(SEARCH("-",A1099,1),0)&gt;0,IFERROR(VLOOKUP(F1099,'Liste CG'!A:A,1,FALSE),"Attention erreur pas de CG")),"")</f>
        <v>16000</v>
      </c>
      <c r="X1099" t="str">
        <f>IF(LEFT(W1099,1)="A",'Messages d''erreur'!B$5,"")</f>
        <v/>
      </c>
      <c r="Y1099">
        <f>VLOOKUP(A1099,'CEcpas-&gt;NvCode'!A:C,3,FALSE)</f>
        <v>0</v>
      </c>
      <c r="Z1099" t="str">
        <f>IF(IFERROR(SEARCH("-",A1099,1),0) &gt; 0, IFERROR(VLOOKUP(A1099,'mapping Commune'!A:I,9,FALSE),"ATTENTION mapping Inexistant"),"")</f>
        <v>998-02</v>
      </c>
      <c r="AA1099" s="10" t="str">
        <f>IF(LEFT(Z1099,2)="At",'Messages d''erreur'!B$6,"")</f>
        <v/>
      </c>
    </row>
    <row r="1100" spans="1:27" ht="21" customHeight="1" x14ac:dyDescent="0.35">
      <c r="B1100" s="301" t="str">
        <f t="shared" si="19"/>
        <v/>
      </c>
      <c r="H1100" s="34" t="str">
        <f>IF(IFERROR(SEARCH("-",A1100,1),0) &gt; 0, IFERROR(VLOOKUP(F1100,'Liste CG'!A:A,1,FALSE),"ATTENTION CG Inexistant"),"")</f>
        <v/>
      </c>
    </row>
  </sheetData>
  <autoFilter ref="A39:G1100" xr:uid="{00000000-0001-0000-0000-000000000000}"/>
  <mergeCells count="1">
    <mergeCell ref="V37:AA37"/>
  </mergeCells>
  <pageMargins left="0.7" right="0.7" top="0.75" bottom="0.75" header="0.3" footer="0.3"/>
  <pageSetup paperSize="9" orientation="portrait" horizontalDpi="4294967293"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J2205"/>
  <sheetViews>
    <sheetView topLeftCell="A7" workbookViewId="0">
      <selection activeCell="H28" sqref="H28"/>
    </sheetView>
  </sheetViews>
  <sheetFormatPr baseColWidth="10" defaultColWidth="11.453125" defaultRowHeight="14.5" x14ac:dyDescent="0.35"/>
  <cols>
    <col min="1" max="1" width="17.453125" style="178" customWidth="1"/>
    <col min="2" max="2" width="15.81640625" customWidth="1"/>
    <col min="3" max="3" width="65.26953125" style="45" customWidth="1"/>
    <col min="4" max="4" width="12.7265625" style="46" customWidth="1"/>
    <col min="5" max="5" width="17.453125" style="46" customWidth="1"/>
    <col min="6" max="6" width="14.81640625" style="46" bestFit="1" customWidth="1"/>
    <col min="7" max="7" width="0.1796875" customWidth="1"/>
    <col min="8" max="8" width="27.26953125" style="10" bestFit="1" customWidth="1"/>
    <col min="9" max="16" width="0" hidden="1" customWidth="1"/>
    <col min="19" max="19" width="79.453125" customWidth="1"/>
  </cols>
  <sheetData>
    <row r="1" spans="1:8" s="41" customFormat="1" ht="35.15" customHeight="1" x14ac:dyDescent="0.35">
      <c r="A1" s="154" t="s">
        <v>2652</v>
      </c>
      <c r="C1" s="101"/>
      <c r="D1" s="38"/>
      <c r="E1" s="39"/>
      <c r="F1" s="40"/>
      <c r="H1" s="265"/>
    </row>
    <row r="2" spans="1:8" s="44" customFormat="1" ht="35.25" customHeight="1" x14ac:dyDescent="0.35">
      <c r="A2" s="155" t="s">
        <v>1088</v>
      </c>
      <c r="C2" s="102" t="s">
        <v>53</v>
      </c>
      <c r="D2" s="42" t="s">
        <v>2653</v>
      </c>
      <c r="E2" s="42" t="s">
        <v>2654</v>
      </c>
      <c r="F2" s="43" t="s">
        <v>2655</v>
      </c>
      <c r="H2" s="264" t="s">
        <v>3046</v>
      </c>
    </row>
    <row r="3" spans="1:8" x14ac:dyDescent="0.35">
      <c r="A3" s="156"/>
      <c r="B3">
        <f>VALUE(A3)</f>
        <v>0</v>
      </c>
      <c r="F3" s="47"/>
      <c r="G3" t="str">
        <f>IF(F3="O",VLOOKUP(A3,'CG-&gt; CE'!B:K,10,FALSE),"")</f>
        <v/>
      </c>
      <c r="H3" s="10" t="str">
        <f>IF(F3="O",IF(G3="",'Messages d''erreur'!B$7,""),"")</f>
        <v/>
      </c>
    </row>
    <row r="4" spans="1:8" x14ac:dyDescent="0.35">
      <c r="A4" s="157">
        <v>0</v>
      </c>
      <c r="B4">
        <f t="shared" ref="B4:B67" si="0">VALUE(A4)</f>
        <v>0</v>
      </c>
      <c r="C4" s="48" t="s">
        <v>2656</v>
      </c>
      <c r="D4" s="49"/>
      <c r="E4" s="49"/>
      <c r="F4" s="50"/>
      <c r="G4" t="str">
        <f>IF(F4="O",VLOOKUP(A4,'CG-&gt; CE'!B:K,10,FALSE),"")</f>
        <v/>
      </c>
      <c r="H4" s="10" t="str">
        <f>IF(F4="O",IF(G4="",'Messages d''erreur'!B$7,""),"")</f>
        <v/>
      </c>
    </row>
    <row r="5" spans="1:8" x14ac:dyDescent="0.35">
      <c r="A5" s="156"/>
      <c r="B5">
        <f t="shared" si="0"/>
        <v>0</v>
      </c>
      <c r="F5" s="47"/>
      <c r="G5" t="str">
        <f>IF(F5="O",VLOOKUP(A5,'CG-&gt; CE'!B:K,10,FALSE),"")</f>
        <v/>
      </c>
      <c r="H5" s="10" t="str">
        <f>IF(F5="O",IF(G5="",'Messages d''erreur'!B$7,""),"")</f>
        <v/>
      </c>
    </row>
    <row r="6" spans="1:8" x14ac:dyDescent="0.35">
      <c r="A6" s="158">
        <v>0</v>
      </c>
      <c r="B6">
        <f t="shared" si="0"/>
        <v>0</v>
      </c>
      <c r="C6" s="51" t="s">
        <v>2657</v>
      </c>
      <c r="D6" s="52"/>
      <c r="E6" s="52"/>
      <c r="F6" s="53"/>
      <c r="G6" t="str">
        <f>IF(F6="O",VLOOKUP(A6,'CG-&gt; CE'!B:K,10,FALSE),"")</f>
        <v/>
      </c>
      <c r="H6" s="10" t="str">
        <f>IF(F6="O",IF(G6="",'Messages d''erreur'!B$7,""),"")</f>
        <v/>
      </c>
    </row>
    <row r="7" spans="1:8" x14ac:dyDescent="0.35">
      <c r="A7" s="156"/>
      <c r="B7">
        <f t="shared" si="0"/>
        <v>0</v>
      </c>
      <c r="F7" s="47"/>
      <c r="G7" t="str">
        <f>IF(F7="O",VLOOKUP(A7,'CG-&gt; CE'!B:K,10,FALSE),"")</f>
        <v/>
      </c>
      <c r="H7" s="10" t="str">
        <f>IF(F7="O",IF(G7="",'Messages d''erreur'!B$7,""),"")</f>
        <v/>
      </c>
    </row>
    <row r="8" spans="1:8" ht="26" x14ac:dyDescent="0.35">
      <c r="A8" s="159" t="s">
        <v>1088</v>
      </c>
      <c r="B8" t="e">
        <f t="shared" si="0"/>
        <v>#VALUE!</v>
      </c>
      <c r="C8" s="54" t="s">
        <v>53</v>
      </c>
      <c r="D8" s="54"/>
      <c r="E8" s="54" t="s">
        <v>2654</v>
      </c>
      <c r="F8" s="55" t="s">
        <v>2655</v>
      </c>
      <c r="G8" t="str">
        <f>IF(F8="O",VLOOKUP(A8,'CG-&gt; CE'!B:K,10,FALSE),"")</f>
        <v/>
      </c>
      <c r="H8" s="10" t="str">
        <f>IF(F8="O",IF(G8="",'Messages d''erreur'!B$7,""),"")</f>
        <v/>
      </c>
    </row>
    <row r="9" spans="1:8" x14ac:dyDescent="0.35">
      <c r="A9" s="153" t="s">
        <v>1098</v>
      </c>
      <c r="B9">
        <f t="shared" si="0"/>
        <v>1</v>
      </c>
      <c r="C9" s="56" t="s">
        <v>1099</v>
      </c>
      <c r="D9" s="57"/>
      <c r="E9" s="57"/>
      <c r="F9" s="58" t="s">
        <v>2658</v>
      </c>
      <c r="G9" t="str">
        <f>IF(F9="O",VLOOKUP(A9,'CG-&gt; CE'!B:K,10,FALSE),"")</f>
        <v/>
      </c>
      <c r="H9" s="10" t="str">
        <f>IF(F9="O",IF(G9="",'Messages d''erreur'!B$7,""),"")</f>
        <v/>
      </c>
    </row>
    <row r="10" spans="1:8" x14ac:dyDescent="0.35">
      <c r="A10" s="160" t="s">
        <v>1103</v>
      </c>
      <c r="B10">
        <f t="shared" si="0"/>
        <v>2</v>
      </c>
      <c r="C10" s="59" t="s">
        <v>2659</v>
      </c>
      <c r="D10" s="60"/>
      <c r="E10" s="60"/>
      <c r="F10" s="61" t="s">
        <v>2658</v>
      </c>
      <c r="G10" t="str">
        <f>IF(F10="O",VLOOKUP(A10,'CG-&gt; CE'!B:K,10,FALSE),"")</f>
        <v/>
      </c>
      <c r="H10" s="10" t="str">
        <f>IF(F10="O",IF(G10="",'Messages d''erreur'!B$7,""),"")</f>
        <v/>
      </c>
    </row>
    <row r="11" spans="1:8" x14ac:dyDescent="0.35">
      <c r="A11" s="156"/>
      <c r="B11">
        <f t="shared" si="0"/>
        <v>0</v>
      </c>
      <c r="F11" s="47"/>
      <c r="G11" t="str">
        <f>IF(F11="O",VLOOKUP(A11,'CG-&gt; CE'!B:K,10,FALSE),"")</f>
        <v/>
      </c>
      <c r="H11" s="10" t="str">
        <f>IF(F11="O",IF(G11="",'Messages d''erreur'!B$7,""),"")</f>
        <v/>
      </c>
    </row>
    <row r="12" spans="1:8" x14ac:dyDescent="0.35">
      <c r="A12" s="158">
        <v>1</v>
      </c>
      <c r="B12">
        <f t="shared" si="0"/>
        <v>1</v>
      </c>
      <c r="C12" s="51" t="s">
        <v>2660</v>
      </c>
      <c r="D12" s="52"/>
      <c r="E12" s="52"/>
      <c r="F12" s="53"/>
      <c r="G12" t="str">
        <f>IF(F12="O",VLOOKUP(A12,'CG-&gt; CE'!B:K,10,FALSE),"")</f>
        <v/>
      </c>
      <c r="H12" s="10" t="str">
        <f>IF(F12="O",IF(G12="",'Messages d''erreur'!B$7,""),"")</f>
        <v/>
      </c>
    </row>
    <row r="13" spans="1:8" x14ac:dyDescent="0.35">
      <c r="A13" s="156"/>
      <c r="B13">
        <f t="shared" si="0"/>
        <v>0</v>
      </c>
      <c r="F13" s="47"/>
      <c r="G13" t="str">
        <f>IF(F13="O",VLOOKUP(A13,'CG-&gt; CE'!B:K,10,FALSE),"")</f>
        <v/>
      </c>
      <c r="H13" s="10" t="str">
        <f>IF(F13="O",IF(G13="",'Messages d''erreur'!B$7,""),"")</f>
        <v/>
      </c>
    </row>
    <row r="14" spans="1:8" ht="26" x14ac:dyDescent="0.35">
      <c r="A14" s="159" t="s">
        <v>1088</v>
      </c>
      <c r="B14" t="e">
        <f t="shared" si="0"/>
        <v>#VALUE!</v>
      </c>
      <c r="C14" s="54" t="s">
        <v>53</v>
      </c>
      <c r="D14" s="54"/>
      <c r="E14" s="54" t="s">
        <v>2654</v>
      </c>
      <c r="F14" s="55" t="s">
        <v>2655</v>
      </c>
      <c r="G14" t="str">
        <f>IF(F14="O",VLOOKUP(A14,'CG-&gt; CE'!B:K,10,FALSE),"")</f>
        <v/>
      </c>
      <c r="H14" s="10" t="str">
        <f>IF(F14="O",IF(G14="",'Messages d''erreur'!B$7,""),"")</f>
        <v/>
      </c>
    </row>
    <row r="15" spans="1:8" x14ac:dyDescent="0.35">
      <c r="A15" s="161" t="s">
        <v>1107</v>
      </c>
      <c r="B15">
        <f t="shared" si="0"/>
        <v>1001</v>
      </c>
      <c r="C15" s="45" t="s">
        <v>1108</v>
      </c>
      <c r="D15" s="62"/>
      <c r="E15" s="62"/>
      <c r="F15" s="63" t="s">
        <v>2658</v>
      </c>
      <c r="G15" t="str">
        <f>IF(F15="O",VLOOKUP(A15,'CG-&gt; CE'!B:K,10,FALSE),"")</f>
        <v/>
      </c>
      <c r="H15" s="10" t="str">
        <f>IF(F15="O",IF(G15="",'Messages d''erreur'!B$7,""),"")</f>
        <v/>
      </c>
    </row>
    <row r="16" spans="1:8" x14ac:dyDescent="0.35">
      <c r="A16" s="162" t="s">
        <v>1110</v>
      </c>
      <c r="B16">
        <f t="shared" si="0"/>
        <v>1002</v>
      </c>
      <c r="C16" s="59" t="s">
        <v>1111</v>
      </c>
      <c r="D16" s="64"/>
      <c r="E16" s="64"/>
      <c r="F16" s="65" t="s">
        <v>2658</v>
      </c>
      <c r="G16" t="str">
        <f>IF(F16="O",VLOOKUP(A16,'CG-&gt; CE'!B:K,10,FALSE),"")</f>
        <v/>
      </c>
      <c r="H16" s="10" t="str">
        <f>IF(F16="O",IF(G16="",'Messages d''erreur'!B$7,""),"")</f>
        <v/>
      </c>
    </row>
    <row r="17" spans="1:8" x14ac:dyDescent="0.35">
      <c r="A17" s="156"/>
      <c r="B17">
        <f t="shared" si="0"/>
        <v>0</v>
      </c>
      <c r="F17" s="47"/>
      <c r="G17" t="str">
        <f>IF(F17="O",VLOOKUP(A17,'CG-&gt; CE'!B:K,10,FALSE),"")</f>
        <v/>
      </c>
      <c r="H17" s="10" t="str">
        <f>IF(F17="O",IF(G17="",'Messages d''erreur'!B$7,""),"")</f>
        <v/>
      </c>
    </row>
    <row r="18" spans="1:8" x14ac:dyDescent="0.35">
      <c r="A18" s="158">
        <v>3</v>
      </c>
      <c r="B18">
        <f t="shared" si="0"/>
        <v>3</v>
      </c>
      <c r="C18" s="51" t="s">
        <v>2661</v>
      </c>
      <c r="D18" s="52"/>
      <c r="E18" s="52"/>
      <c r="F18" s="53"/>
      <c r="G18" t="str">
        <f>IF(F18="O",VLOOKUP(A18,'CG-&gt; CE'!B:K,10,FALSE),"")</f>
        <v/>
      </c>
      <c r="H18" s="10" t="str">
        <f>IF(F18="O",IF(G18="",'Messages d''erreur'!B$7,""),"")</f>
        <v/>
      </c>
    </row>
    <row r="19" spans="1:8" x14ac:dyDescent="0.35">
      <c r="A19" s="156"/>
      <c r="B19">
        <f t="shared" si="0"/>
        <v>0</v>
      </c>
      <c r="F19" s="47"/>
      <c r="G19" t="str">
        <f>IF(F19="O",VLOOKUP(A19,'CG-&gt; CE'!B:K,10,FALSE),"")</f>
        <v/>
      </c>
      <c r="H19" s="10" t="str">
        <f>IF(F19="O",IF(G19="",'Messages d''erreur'!B$7,""),"")</f>
        <v/>
      </c>
    </row>
    <row r="20" spans="1:8" ht="26" x14ac:dyDescent="0.35">
      <c r="A20" s="159" t="s">
        <v>1088</v>
      </c>
      <c r="B20" t="e">
        <f t="shared" si="0"/>
        <v>#VALUE!</v>
      </c>
      <c r="C20" s="54" t="s">
        <v>53</v>
      </c>
      <c r="D20" s="54"/>
      <c r="E20" s="54" t="s">
        <v>2654</v>
      </c>
      <c r="F20" s="55" t="s">
        <v>2655</v>
      </c>
      <c r="G20" t="str">
        <f>IF(F20="O",VLOOKUP(A20,'CG-&gt; CE'!B:K,10,FALSE),"")</f>
        <v/>
      </c>
      <c r="H20" s="10" t="str">
        <f>IF(F20="O",IF(G20="",'Messages d''erreur'!B$7,""),"")</f>
        <v/>
      </c>
    </row>
    <row r="21" spans="1:8" x14ac:dyDescent="0.35">
      <c r="A21" s="161" t="s">
        <v>1113</v>
      </c>
      <c r="B21">
        <f t="shared" si="0"/>
        <v>3001</v>
      </c>
      <c r="C21" s="45" t="s">
        <v>1114</v>
      </c>
      <c r="D21" s="62"/>
      <c r="E21" s="62"/>
      <c r="F21" s="63" t="s">
        <v>2658</v>
      </c>
      <c r="G21" t="str">
        <f>IF(F21="O",VLOOKUP(A21,'CG-&gt; CE'!B:K,10,FALSE),"")</f>
        <v/>
      </c>
      <c r="H21" s="10" t="str">
        <f>IF(F21="O",IF(G21="",'Messages d''erreur'!B$7,""),"")</f>
        <v/>
      </c>
    </row>
    <row r="22" spans="1:8" x14ac:dyDescent="0.35">
      <c r="A22" s="162" t="s">
        <v>1116</v>
      </c>
      <c r="B22">
        <f t="shared" si="0"/>
        <v>3002</v>
      </c>
      <c r="C22" s="59" t="s">
        <v>1118</v>
      </c>
      <c r="D22" s="64"/>
      <c r="E22" s="64"/>
      <c r="F22" s="65" t="s">
        <v>2658</v>
      </c>
      <c r="G22" t="str">
        <f>IF(F22="O",VLOOKUP(A22,'CG-&gt; CE'!B:K,10,FALSE),"")</f>
        <v/>
      </c>
      <c r="H22" s="10" t="str">
        <f>IF(F22="O",IF(G22="",'Messages d''erreur'!B$7,""),"")</f>
        <v/>
      </c>
    </row>
    <row r="23" spans="1:8" x14ac:dyDescent="0.35">
      <c r="A23" s="156"/>
      <c r="B23">
        <f t="shared" si="0"/>
        <v>0</v>
      </c>
      <c r="F23" s="47"/>
      <c r="G23" t="str">
        <f>IF(F23="O",VLOOKUP(A23,'CG-&gt; CE'!B:K,10,FALSE),"")</f>
        <v/>
      </c>
      <c r="H23" s="10" t="str">
        <f>IF(F23="O",IF(G23="",'Messages d''erreur'!B$7,""),"")</f>
        <v/>
      </c>
    </row>
    <row r="24" spans="1:8" x14ac:dyDescent="0.35">
      <c r="A24" s="158">
        <v>5</v>
      </c>
      <c r="B24">
        <f t="shared" si="0"/>
        <v>5</v>
      </c>
      <c r="C24" s="51" t="s">
        <v>2662</v>
      </c>
      <c r="D24" s="52"/>
      <c r="E24" s="52"/>
      <c r="F24" s="53"/>
      <c r="G24" t="str">
        <f>IF(F24="O",VLOOKUP(A24,'CG-&gt; CE'!B:K,10,FALSE),"")</f>
        <v/>
      </c>
      <c r="H24" s="10" t="str">
        <f>IF(F24="O",IF(G24="",'Messages d''erreur'!B$7,""),"")</f>
        <v/>
      </c>
    </row>
    <row r="25" spans="1:8" x14ac:dyDescent="0.35">
      <c r="A25" s="156"/>
      <c r="B25">
        <f t="shared" si="0"/>
        <v>0</v>
      </c>
      <c r="F25" s="47"/>
      <c r="G25" t="str">
        <f>IF(F25="O",VLOOKUP(A25,'CG-&gt; CE'!B:K,10,FALSE),"")</f>
        <v/>
      </c>
      <c r="H25" s="10" t="str">
        <f>IF(F25="O",IF(G25="",'Messages d''erreur'!B$7,""),"")</f>
        <v/>
      </c>
    </row>
    <row r="26" spans="1:8" ht="26" x14ac:dyDescent="0.35">
      <c r="A26" s="159" t="s">
        <v>1088</v>
      </c>
      <c r="B26" t="e">
        <f t="shared" si="0"/>
        <v>#VALUE!</v>
      </c>
      <c r="C26" s="54" t="s">
        <v>53</v>
      </c>
      <c r="D26" s="54"/>
      <c r="E26" s="54" t="s">
        <v>2654</v>
      </c>
      <c r="F26" s="55" t="s">
        <v>2655</v>
      </c>
      <c r="G26" t="str">
        <f>IF(F26="O",VLOOKUP(A26,'CG-&gt; CE'!B:K,10,FALSE),"")</f>
        <v/>
      </c>
      <c r="H26" s="10" t="str">
        <f>IF(F26="O",IF(G26="",'Messages d''erreur'!B$7,""),"")</f>
        <v/>
      </c>
    </row>
    <row r="27" spans="1:8" x14ac:dyDescent="0.35">
      <c r="A27" s="161" t="s">
        <v>1119</v>
      </c>
      <c r="B27">
        <f t="shared" si="0"/>
        <v>5001</v>
      </c>
      <c r="C27" s="45" t="s">
        <v>1120</v>
      </c>
      <c r="D27" s="62"/>
      <c r="E27" s="62"/>
      <c r="F27" s="63" t="s">
        <v>2658</v>
      </c>
      <c r="G27" t="str">
        <f>IF(F27="O",VLOOKUP(A27,'CG-&gt; CE'!B:K,10,FALSE),"")</f>
        <v/>
      </c>
      <c r="H27" s="10" t="str">
        <f>IF(F27="O",IF(G27="",'Messages d''erreur'!B$7,""),"")</f>
        <v/>
      </c>
    </row>
    <row r="28" spans="1:8" x14ac:dyDescent="0.35">
      <c r="A28" s="161" t="s">
        <v>1122</v>
      </c>
      <c r="B28">
        <f t="shared" si="0"/>
        <v>5002</v>
      </c>
      <c r="C28" s="45" t="s">
        <v>1124</v>
      </c>
      <c r="D28" s="62"/>
      <c r="E28" s="62"/>
      <c r="F28" s="63" t="s">
        <v>2658</v>
      </c>
      <c r="G28" t="str">
        <f>IF(F28="O",VLOOKUP(A28,'CG-&gt; CE'!B:K,10,FALSE),"")</f>
        <v/>
      </c>
      <c r="H28" s="10" t="str">
        <f>IF(F28="O",IF(G28="",'Messages d''erreur'!B$7,""),"")</f>
        <v/>
      </c>
    </row>
    <row r="29" spans="1:8" x14ac:dyDescent="0.35">
      <c r="A29" s="161" t="s">
        <v>1125</v>
      </c>
      <c r="B29">
        <f t="shared" si="0"/>
        <v>5101</v>
      </c>
      <c r="C29" s="45" t="s">
        <v>1126</v>
      </c>
      <c r="D29" s="62"/>
      <c r="E29" s="62"/>
      <c r="F29" s="63" t="s">
        <v>2658</v>
      </c>
      <c r="G29" t="str">
        <f>IF(F29="O",VLOOKUP(A29,'CG-&gt; CE'!B:K,10,FALSE),"")</f>
        <v/>
      </c>
      <c r="H29" s="10" t="str">
        <f>IF(F29="O",IF(G29="",'Messages d''erreur'!B$7,""),"")</f>
        <v/>
      </c>
    </row>
    <row r="30" spans="1:8" ht="26" x14ac:dyDescent="0.35">
      <c r="A30" s="161" t="s">
        <v>1127</v>
      </c>
      <c r="B30">
        <f>VALUE(A30)</f>
        <v>5102</v>
      </c>
      <c r="C30" s="45" t="s">
        <v>1128</v>
      </c>
      <c r="D30" s="62"/>
      <c r="E30" s="62"/>
      <c r="F30" s="63" t="s">
        <v>2658</v>
      </c>
      <c r="G30" t="str">
        <f>IF(F30="O",VLOOKUP(A30,'CG-&gt; CE'!B:K,10,FALSE),"")</f>
        <v/>
      </c>
      <c r="H30" s="10" t="str">
        <f>IF(F30="O",IF(G30="",'Messages d''erreur'!B$7,""),"")</f>
        <v/>
      </c>
    </row>
    <row r="31" spans="1:8" x14ac:dyDescent="0.35">
      <c r="A31" s="161" t="s">
        <v>1129</v>
      </c>
      <c r="B31">
        <f t="shared" si="0"/>
        <v>5201</v>
      </c>
      <c r="C31" s="45" t="s">
        <v>2663</v>
      </c>
      <c r="D31" s="62"/>
      <c r="E31" s="62"/>
      <c r="F31" s="63" t="s">
        <v>2658</v>
      </c>
      <c r="G31" t="str">
        <f>IF(F31="O",VLOOKUP(A31,'CG-&gt; CE'!B:K,10,FALSE),"")</f>
        <v/>
      </c>
      <c r="H31" s="10" t="str">
        <f>IF(F31="O",IF(G31="",'Messages d''erreur'!B$7,""),"")</f>
        <v/>
      </c>
    </row>
    <row r="32" spans="1:8" x14ac:dyDescent="0.35">
      <c r="A32" s="162" t="s">
        <v>1131</v>
      </c>
      <c r="B32">
        <f t="shared" si="0"/>
        <v>5202</v>
      </c>
      <c r="C32" s="59" t="s">
        <v>1133</v>
      </c>
      <c r="D32" s="64"/>
      <c r="E32" s="64"/>
      <c r="F32" s="65" t="s">
        <v>2658</v>
      </c>
      <c r="G32" t="str">
        <f>IF(F32="O",VLOOKUP(A32,'CG-&gt; CE'!B:K,10,FALSE),"")</f>
        <v/>
      </c>
      <c r="H32" s="10" t="str">
        <f>IF(F32="O",IF(G32="",'Messages d''erreur'!B$7,""),"")</f>
        <v/>
      </c>
    </row>
    <row r="33" spans="1:8" x14ac:dyDescent="0.35">
      <c r="A33" s="156"/>
      <c r="B33">
        <f t="shared" si="0"/>
        <v>0</v>
      </c>
      <c r="F33" s="47"/>
      <c r="G33" t="str">
        <f>IF(F33="O",VLOOKUP(A33,'CG-&gt; CE'!B:K,10,FALSE),"")</f>
        <v/>
      </c>
      <c r="H33" s="10" t="str">
        <f>IF(F33="O",IF(G33="",'Messages d''erreur'!B$7,""),"")</f>
        <v/>
      </c>
    </row>
    <row r="34" spans="1:8" x14ac:dyDescent="0.35">
      <c r="A34" s="158">
        <v>7</v>
      </c>
      <c r="B34">
        <f t="shared" si="0"/>
        <v>7</v>
      </c>
      <c r="C34" s="51" t="s">
        <v>2664</v>
      </c>
      <c r="D34" s="52"/>
      <c r="E34" s="52"/>
      <c r="F34" s="53"/>
      <c r="G34" t="str">
        <f>IF(F34="O",VLOOKUP(A34,'CG-&gt; CE'!B:K,10,FALSE),"")</f>
        <v/>
      </c>
      <c r="H34" s="10" t="str">
        <f>IF(F34="O",IF(G34="",'Messages d''erreur'!B$7,""),"")</f>
        <v/>
      </c>
    </row>
    <row r="35" spans="1:8" x14ac:dyDescent="0.35">
      <c r="A35" s="156"/>
      <c r="B35">
        <f t="shared" si="0"/>
        <v>0</v>
      </c>
      <c r="F35" s="47"/>
      <c r="G35" t="str">
        <f>IF(F35="O",VLOOKUP(A35,'CG-&gt; CE'!B:K,10,FALSE),"")</f>
        <v/>
      </c>
      <c r="H35" s="10" t="str">
        <f>IF(F35="O",IF(G35="",'Messages d''erreur'!B$7,""),"")</f>
        <v/>
      </c>
    </row>
    <row r="36" spans="1:8" ht="26" x14ac:dyDescent="0.35">
      <c r="A36" s="159" t="s">
        <v>1088</v>
      </c>
      <c r="B36" t="e">
        <f t="shared" si="0"/>
        <v>#VALUE!</v>
      </c>
      <c r="C36" s="54" t="s">
        <v>53</v>
      </c>
      <c r="D36" s="54"/>
      <c r="E36" s="54" t="s">
        <v>2654</v>
      </c>
      <c r="F36" s="55" t="s">
        <v>2655</v>
      </c>
      <c r="G36" t="str">
        <f>IF(F36="O",VLOOKUP(A36,'CG-&gt; CE'!B:K,10,FALSE),"")</f>
        <v/>
      </c>
      <c r="H36" s="10" t="str">
        <f>IF(F36="O",IF(G36="",'Messages d''erreur'!B$7,""),"")</f>
        <v/>
      </c>
    </row>
    <row r="37" spans="1:8" x14ac:dyDescent="0.35">
      <c r="A37" s="161" t="s">
        <v>1134</v>
      </c>
      <c r="B37">
        <f t="shared" si="0"/>
        <v>7001</v>
      </c>
      <c r="C37" s="45" t="s">
        <v>1135</v>
      </c>
      <c r="D37" s="62"/>
      <c r="E37" s="62"/>
      <c r="F37" s="63" t="s">
        <v>2658</v>
      </c>
      <c r="G37" t="str">
        <f>IF(F37="O",VLOOKUP(A37,'CG-&gt; CE'!B:K,10,FALSE),"")</f>
        <v/>
      </c>
      <c r="H37" s="10" t="str">
        <f>IF(F37="O",IF(G37="",'Messages d''erreur'!B$7,""),"")</f>
        <v/>
      </c>
    </row>
    <row r="38" spans="1:8" x14ac:dyDescent="0.35">
      <c r="A38" s="162" t="s">
        <v>1137</v>
      </c>
      <c r="B38">
        <f t="shared" si="0"/>
        <v>7002</v>
      </c>
      <c r="C38" s="59" t="s">
        <v>1139</v>
      </c>
      <c r="D38" s="64"/>
      <c r="E38" s="64"/>
      <c r="F38" s="65" t="s">
        <v>2658</v>
      </c>
      <c r="G38" t="str">
        <f>IF(F38="O",VLOOKUP(A38,'CG-&gt; CE'!B:K,10,FALSE),"")</f>
        <v/>
      </c>
      <c r="H38" s="10" t="str">
        <f>IF(F38="O",IF(G38="",'Messages d''erreur'!B$7,""),"")</f>
        <v/>
      </c>
    </row>
    <row r="39" spans="1:8" x14ac:dyDescent="0.35">
      <c r="A39" s="156"/>
      <c r="B39">
        <f t="shared" si="0"/>
        <v>0</v>
      </c>
      <c r="F39" s="47"/>
      <c r="G39" t="str">
        <f>IF(F39="O",VLOOKUP(A39,'CG-&gt; CE'!B:K,10,FALSE),"")</f>
        <v/>
      </c>
      <c r="H39" s="10" t="str">
        <f>IF(F39="O",IF(G39="",'Messages d''erreur'!B$7,""),"")</f>
        <v/>
      </c>
    </row>
    <row r="40" spans="1:8" x14ac:dyDescent="0.35">
      <c r="A40" s="158">
        <v>8</v>
      </c>
      <c r="B40">
        <f t="shared" si="0"/>
        <v>8</v>
      </c>
      <c r="C40" s="51" t="s">
        <v>2665</v>
      </c>
      <c r="D40" s="52"/>
      <c r="E40" s="52"/>
      <c r="F40" s="53"/>
      <c r="G40" t="str">
        <f>IF(F40="O",VLOOKUP(A40,'CG-&gt; CE'!B:K,10,FALSE),"")</f>
        <v/>
      </c>
      <c r="H40" s="10" t="str">
        <f>IF(F40="O",IF(G40="",'Messages d''erreur'!B$7,""),"")</f>
        <v/>
      </c>
    </row>
    <row r="41" spans="1:8" x14ac:dyDescent="0.35">
      <c r="A41" s="156"/>
      <c r="B41">
        <f t="shared" si="0"/>
        <v>0</v>
      </c>
      <c r="F41" s="47"/>
      <c r="G41" t="str">
        <f>IF(F41="O",VLOOKUP(A41,'CG-&gt; CE'!B:K,10,FALSE),"")</f>
        <v/>
      </c>
      <c r="H41" s="10" t="str">
        <f>IF(F41="O",IF(G41="",'Messages d''erreur'!B$7,""),"")</f>
        <v/>
      </c>
    </row>
    <row r="42" spans="1:8" ht="26" x14ac:dyDescent="0.35">
      <c r="A42" s="159" t="s">
        <v>1088</v>
      </c>
      <c r="B42" t="e">
        <f t="shared" si="0"/>
        <v>#VALUE!</v>
      </c>
      <c r="C42" s="54" t="s">
        <v>53</v>
      </c>
      <c r="D42" s="54"/>
      <c r="E42" s="54" t="s">
        <v>2654</v>
      </c>
      <c r="F42" s="55" t="s">
        <v>2655</v>
      </c>
      <c r="G42" t="str">
        <f>IF(F42="O",VLOOKUP(A42,'CG-&gt; CE'!B:K,10,FALSE),"")</f>
        <v/>
      </c>
      <c r="H42" s="10" t="str">
        <f>IF(F42="O",IF(G42="",'Messages d''erreur'!B$7,""),"")</f>
        <v/>
      </c>
    </row>
    <row r="43" spans="1:8" x14ac:dyDescent="0.35">
      <c r="A43" s="161" t="s">
        <v>1140</v>
      </c>
      <c r="B43">
        <f t="shared" si="0"/>
        <v>8001</v>
      </c>
      <c r="C43" s="45" t="s">
        <v>1141</v>
      </c>
      <c r="D43" s="62"/>
      <c r="E43" s="62"/>
      <c r="F43" s="63" t="s">
        <v>2658</v>
      </c>
      <c r="G43" t="str">
        <f>IF(F43="O",VLOOKUP(A43,'CG-&gt; CE'!B:K,10,FALSE),"")</f>
        <v/>
      </c>
      <c r="H43" s="10" t="str">
        <f>IF(F43="O",IF(G43="",'Messages d''erreur'!B$7,""),"")</f>
        <v/>
      </c>
    </row>
    <row r="44" spans="1:8" x14ac:dyDescent="0.35">
      <c r="A44" s="162" t="s">
        <v>1143</v>
      </c>
      <c r="B44">
        <f t="shared" si="0"/>
        <v>8002</v>
      </c>
      <c r="C44" s="59" t="s">
        <v>1145</v>
      </c>
      <c r="D44" s="64"/>
      <c r="E44" s="64"/>
      <c r="F44" s="65" t="s">
        <v>2658</v>
      </c>
      <c r="G44" t="str">
        <f>IF(F44="O",VLOOKUP(A44,'CG-&gt; CE'!B:K,10,FALSE),"")</f>
        <v/>
      </c>
      <c r="H44" s="10" t="str">
        <f>IF(F44="O",IF(G44="",'Messages d''erreur'!B$7,""),"")</f>
        <v/>
      </c>
    </row>
    <row r="45" spans="1:8" x14ac:dyDescent="0.35">
      <c r="A45" s="156"/>
      <c r="B45">
        <f t="shared" si="0"/>
        <v>0</v>
      </c>
      <c r="F45" s="47"/>
      <c r="G45" t="str">
        <f>IF(F45="O",VLOOKUP(A45,'CG-&gt; CE'!B:K,10,FALSE),"")</f>
        <v/>
      </c>
      <c r="H45" s="10" t="str">
        <f>IF(F45="O",IF(G45="",'Messages d''erreur'!B$7,""),"")</f>
        <v/>
      </c>
    </row>
    <row r="46" spans="1:8" x14ac:dyDescent="0.35">
      <c r="A46" s="157">
        <v>1</v>
      </c>
      <c r="B46">
        <f t="shared" si="0"/>
        <v>1</v>
      </c>
      <c r="C46" s="48" t="s">
        <v>2666</v>
      </c>
      <c r="D46" s="49"/>
      <c r="E46" s="49"/>
      <c r="F46" s="50"/>
      <c r="G46" t="str">
        <f>IF(F46="O",VLOOKUP(A46,'CG-&gt; CE'!B:K,10,FALSE),"")</f>
        <v/>
      </c>
      <c r="H46" s="10" t="str">
        <f>IF(F46="O",IF(G46="",'Messages d''erreur'!B$7,""),"")</f>
        <v/>
      </c>
    </row>
    <row r="47" spans="1:8" x14ac:dyDescent="0.35">
      <c r="A47" s="156"/>
      <c r="B47">
        <f t="shared" si="0"/>
        <v>0</v>
      </c>
      <c r="F47" s="47"/>
      <c r="G47" t="str">
        <f>IF(F47="O",VLOOKUP(A47,'CG-&gt; CE'!B:K,10,FALSE),"")</f>
        <v/>
      </c>
      <c r="H47" s="10" t="str">
        <f>IF(F47="O",IF(G47="",'Messages d''erreur'!B$7,""),"")</f>
        <v/>
      </c>
    </row>
    <row r="48" spans="1:8" x14ac:dyDescent="0.35">
      <c r="A48" s="158">
        <v>10</v>
      </c>
      <c r="B48">
        <f t="shared" si="0"/>
        <v>10</v>
      </c>
      <c r="C48" s="51" t="s">
        <v>2667</v>
      </c>
      <c r="D48" s="52"/>
      <c r="E48" s="52"/>
      <c r="F48" s="53"/>
      <c r="G48" t="str">
        <f>IF(F48="O",VLOOKUP(A48,'CG-&gt; CE'!B:K,10,FALSE),"")</f>
        <v/>
      </c>
      <c r="H48" s="10" t="str">
        <f>IF(F48="O",IF(G48="",'Messages d''erreur'!B$7,""),"")</f>
        <v/>
      </c>
    </row>
    <row r="49" spans="1:8" x14ac:dyDescent="0.35">
      <c r="A49" s="156"/>
      <c r="B49">
        <f t="shared" si="0"/>
        <v>0</v>
      </c>
      <c r="F49" s="47"/>
      <c r="G49" t="str">
        <f>IF(F49="O",VLOOKUP(A49,'CG-&gt; CE'!B:K,10,FALSE),"")</f>
        <v/>
      </c>
      <c r="H49" s="10" t="str">
        <f>IF(F49="O",IF(G49="",'Messages d''erreur'!B$7,""),"")</f>
        <v/>
      </c>
    </row>
    <row r="50" spans="1:8" ht="26" x14ac:dyDescent="0.35">
      <c r="A50" s="159" t="s">
        <v>1088</v>
      </c>
      <c r="B50" t="e">
        <f t="shared" si="0"/>
        <v>#VALUE!</v>
      </c>
      <c r="C50" s="54" t="s">
        <v>53</v>
      </c>
      <c r="D50" s="54" t="s">
        <v>2668</v>
      </c>
      <c r="E50" s="54" t="s">
        <v>2654</v>
      </c>
      <c r="F50" s="55" t="s">
        <v>2655</v>
      </c>
      <c r="G50" t="str">
        <f>IF(F50="O",VLOOKUP(A50,'CG-&gt; CE'!B:K,10,FALSE),"")</f>
        <v/>
      </c>
      <c r="H50" s="10" t="str">
        <f>IF(F50="O",IF(G50="",'Messages d''erreur'!B$7,""),"")</f>
        <v/>
      </c>
    </row>
    <row r="51" spans="1:8" x14ac:dyDescent="0.35">
      <c r="A51" s="163">
        <v>10000</v>
      </c>
      <c r="B51">
        <f t="shared" si="0"/>
        <v>10000</v>
      </c>
      <c r="C51" s="59" t="s">
        <v>1147</v>
      </c>
      <c r="D51" s="64" t="s">
        <v>2669</v>
      </c>
      <c r="E51" s="64" t="s">
        <v>2670</v>
      </c>
      <c r="F51" s="65" t="s">
        <v>2658</v>
      </c>
      <c r="G51" t="str">
        <f>IF(F51="O",siRECHERCHEV(A51,'CG-&gt; CE'!B:K,10,FALSE),"")</f>
        <v/>
      </c>
      <c r="H51" s="10" t="str">
        <f>IF(F51="O",IF(G51="",'Messages d''erreur'!B$7,""),"")</f>
        <v/>
      </c>
    </row>
    <row r="52" spans="1:8" x14ac:dyDescent="0.35">
      <c r="A52" s="156"/>
      <c r="B52">
        <f t="shared" si="0"/>
        <v>0</v>
      </c>
      <c r="F52" s="47"/>
      <c r="G52" t="str">
        <f>IF(F52="O",VLOOKUP(A52,'CG-&gt; CE'!B:K,10,FALSE),"")</f>
        <v/>
      </c>
      <c r="H52" s="10" t="str">
        <f>IF(F52="O",IF(G52="",'Messages d''erreur'!B$7,""),"")</f>
        <v/>
      </c>
    </row>
    <row r="53" spans="1:8" x14ac:dyDescent="0.35">
      <c r="A53" s="158">
        <v>13</v>
      </c>
      <c r="B53">
        <f t="shared" si="0"/>
        <v>13</v>
      </c>
      <c r="C53" s="51" t="s">
        <v>2671</v>
      </c>
      <c r="D53" s="52"/>
      <c r="E53" s="52"/>
      <c r="F53" s="53"/>
      <c r="G53" t="str">
        <f>IF(F53="O",VLOOKUP(A53,'CG-&gt; CE'!B:K,10,FALSE),"")</f>
        <v/>
      </c>
      <c r="H53" s="10" t="str">
        <f>IF(F53="O",IF(G53="",'Messages d''erreur'!B$7,""),"")</f>
        <v/>
      </c>
    </row>
    <row r="54" spans="1:8" x14ac:dyDescent="0.35">
      <c r="A54" s="156"/>
      <c r="B54">
        <f t="shared" si="0"/>
        <v>0</v>
      </c>
      <c r="F54" s="47"/>
      <c r="G54" t="str">
        <f>IF(F54="O",VLOOKUP(A54,'CG-&gt; CE'!B:K,10,FALSE),"")</f>
        <v/>
      </c>
      <c r="H54" s="10" t="str">
        <f>IF(F54="O",IF(G54="",'Messages d''erreur'!B$7,""),"")</f>
        <v/>
      </c>
    </row>
    <row r="55" spans="1:8" ht="26" x14ac:dyDescent="0.35">
      <c r="A55" s="159" t="s">
        <v>1088</v>
      </c>
      <c r="B55" t="e">
        <f t="shared" si="0"/>
        <v>#VALUE!</v>
      </c>
      <c r="C55" s="54" t="s">
        <v>53</v>
      </c>
      <c r="D55" s="54" t="s">
        <v>2668</v>
      </c>
      <c r="E55" s="54" t="s">
        <v>2654</v>
      </c>
      <c r="F55" s="55" t="s">
        <v>2655</v>
      </c>
      <c r="G55" t="str">
        <f>IF(F55="O",VLOOKUP(A55,'CG-&gt; CE'!B:K,10,FALSE),"")</f>
        <v/>
      </c>
      <c r="H55" s="10" t="str">
        <f>IF(F55="O",IF(G55="",'Messages d''erreur'!B$7,""),"")</f>
        <v/>
      </c>
    </row>
    <row r="56" spans="1:8" x14ac:dyDescent="0.35">
      <c r="A56" s="164">
        <v>13104</v>
      </c>
      <c r="B56">
        <f t="shared" si="0"/>
        <v>13104</v>
      </c>
      <c r="C56" s="45" t="s">
        <v>2672</v>
      </c>
      <c r="D56" s="62" t="s">
        <v>2673</v>
      </c>
      <c r="E56" s="66" t="s">
        <v>1153</v>
      </c>
      <c r="F56" s="63" t="s">
        <v>2658</v>
      </c>
      <c r="G56" t="str">
        <f>IF(F56="O",VLOOKUP(A56,'CG-&gt; CE'!B:K,10,FALSE),"")</f>
        <v/>
      </c>
      <c r="H56" s="10" t="str">
        <f>IF(F56="O",IF(G56="",'Messages d''erreur'!B$7,""),"")</f>
        <v/>
      </c>
    </row>
    <row r="57" spans="1:8" x14ac:dyDescent="0.35">
      <c r="A57" s="164">
        <v>13105</v>
      </c>
      <c r="B57">
        <f t="shared" si="0"/>
        <v>13105</v>
      </c>
      <c r="C57" s="45" t="s">
        <v>2674</v>
      </c>
      <c r="D57" s="62" t="s">
        <v>2675</v>
      </c>
      <c r="E57" s="66" t="s">
        <v>1153</v>
      </c>
      <c r="F57" s="63" t="s">
        <v>2658</v>
      </c>
      <c r="G57" t="str">
        <f>IF(F57="O",VLOOKUP(A57,'CG-&gt; CE'!B:K,10,FALSE),"")</f>
        <v/>
      </c>
      <c r="H57" s="10" t="str">
        <f>IF(F57="O",IF(G57="",'Messages d''erreur'!B$7,""),"")</f>
        <v/>
      </c>
    </row>
    <row r="58" spans="1:8" x14ac:dyDescent="0.35">
      <c r="A58" s="164">
        <v>13106</v>
      </c>
      <c r="B58">
        <f t="shared" si="0"/>
        <v>13106</v>
      </c>
      <c r="C58" s="45" t="s">
        <v>2676</v>
      </c>
      <c r="D58" s="62" t="s">
        <v>2677</v>
      </c>
      <c r="E58" s="66" t="s">
        <v>1153</v>
      </c>
      <c r="F58" s="63" t="s">
        <v>2658</v>
      </c>
      <c r="G58" t="str">
        <f>IF(F58="O",VLOOKUP(A58,'CG-&gt; CE'!B:K,10,FALSE),"")</f>
        <v/>
      </c>
      <c r="H58" s="10" t="str">
        <f>IF(F58="O",IF(G58="",'Messages d''erreur'!B$7,""),"")</f>
        <v/>
      </c>
    </row>
    <row r="59" spans="1:8" x14ac:dyDescent="0.35">
      <c r="A59" s="163">
        <v>13107</v>
      </c>
      <c r="B59">
        <f t="shared" si="0"/>
        <v>13107</v>
      </c>
      <c r="C59" s="59" t="s">
        <v>2678</v>
      </c>
      <c r="D59" s="64" t="s">
        <v>2677</v>
      </c>
      <c r="E59" s="67" t="s">
        <v>1153</v>
      </c>
      <c r="F59" s="65" t="s">
        <v>2658</v>
      </c>
      <c r="G59" t="str">
        <f>IF(F59="O",VLOOKUP(A59,'CG-&gt; CE'!B:K,10,FALSE),"")</f>
        <v/>
      </c>
      <c r="H59" s="10" t="str">
        <f>IF(F59="O",IF(G59="",'Messages d''erreur'!B$7,""),"")</f>
        <v/>
      </c>
    </row>
    <row r="60" spans="1:8" x14ac:dyDescent="0.35">
      <c r="A60" s="164"/>
      <c r="B60">
        <f t="shared" si="0"/>
        <v>0</v>
      </c>
      <c r="D60" s="62"/>
      <c r="E60" s="66"/>
      <c r="F60" s="63"/>
      <c r="G60" t="str">
        <f>IF(F60="O",VLOOKUP(A60,'CG-&gt; CE'!B:K,10,FALSE),"")</f>
        <v/>
      </c>
      <c r="H60" s="10" t="str">
        <f>IF(F60="O",IF(G60="",'Messages d''erreur'!B$7,""),"")</f>
        <v/>
      </c>
    </row>
    <row r="61" spans="1:8" x14ac:dyDescent="0.35">
      <c r="A61" s="158">
        <v>14</v>
      </c>
      <c r="B61">
        <f t="shared" si="0"/>
        <v>14</v>
      </c>
      <c r="C61" s="51" t="s">
        <v>2679</v>
      </c>
      <c r="D61" s="52"/>
      <c r="E61" s="52"/>
      <c r="F61" s="53"/>
      <c r="G61" t="str">
        <f>IF(F61="O",VLOOKUP(A61,'CG-&gt; CE'!B:K,10,FALSE),"")</f>
        <v/>
      </c>
      <c r="H61" s="10" t="str">
        <f>IF(F61="O",IF(G61="",'Messages d''erreur'!B$7,""),"")</f>
        <v/>
      </c>
    </row>
    <row r="62" spans="1:8" x14ac:dyDescent="0.35">
      <c r="A62" s="158"/>
      <c r="B62">
        <f t="shared" si="0"/>
        <v>0</v>
      </c>
      <c r="C62" s="51"/>
      <c r="D62" s="52"/>
      <c r="E62" s="52"/>
      <c r="F62" s="53"/>
      <c r="G62" t="str">
        <f>IF(F62="O",VLOOKUP(A62,'CG-&gt; CE'!B:K,10,FALSE),"")</f>
        <v/>
      </c>
      <c r="H62" s="10" t="str">
        <f>IF(F62="O",IF(G62="",'Messages d''erreur'!B$7,""),"")</f>
        <v/>
      </c>
    </row>
    <row r="63" spans="1:8" ht="26" x14ac:dyDescent="0.35">
      <c r="A63" s="159" t="s">
        <v>1088</v>
      </c>
      <c r="B63" t="e">
        <f t="shared" si="0"/>
        <v>#VALUE!</v>
      </c>
      <c r="C63" s="54" t="s">
        <v>53</v>
      </c>
      <c r="D63" s="54" t="s">
        <v>2668</v>
      </c>
      <c r="E63" s="54" t="s">
        <v>2654</v>
      </c>
      <c r="F63" s="55" t="s">
        <v>2655</v>
      </c>
      <c r="G63" t="str">
        <f>IF(F63="O",VLOOKUP(A63,'CG-&gt; CE'!B:K,10,FALSE),"")</f>
        <v/>
      </c>
      <c r="H63" s="10" t="str">
        <f>IF(F63="O",IF(G63="",'Messages d''erreur'!B$7,""),"")</f>
        <v/>
      </c>
    </row>
    <row r="64" spans="1:8" x14ac:dyDescent="0.35">
      <c r="A64" s="163">
        <v>14000</v>
      </c>
      <c r="B64">
        <f t="shared" si="0"/>
        <v>14000</v>
      </c>
      <c r="C64" s="59" t="s">
        <v>1148</v>
      </c>
      <c r="D64" s="64" t="s">
        <v>2680</v>
      </c>
      <c r="E64" s="64">
        <v>999914000</v>
      </c>
      <c r="F64" s="65" t="s">
        <v>2658</v>
      </c>
      <c r="G64" t="str">
        <f>IF(F64="O",VLOOKUP(A64,'CG-&gt; CE'!B:K,10,FALSE),"")</f>
        <v/>
      </c>
      <c r="H64" s="10" t="str">
        <f>IF(F64="O",IF(G64="",'Messages d''erreur'!B$7,""),"")</f>
        <v/>
      </c>
    </row>
    <row r="65" spans="1:8" x14ac:dyDescent="0.35">
      <c r="A65" s="164"/>
      <c r="B65">
        <f t="shared" si="0"/>
        <v>0</v>
      </c>
      <c r="D65" s="62"/>
      <c r="E65" s="62"/>
      <c r="F65" s="63"/>
      <c r="G65" t="str">
        <f>IF(F65="O",VLOOKUP(A65,'CG-&gt; CE'!B:K,10,FALSE),"")</f>
        <v/>
      </c>
      <c r="H65" s="10" t="str">
        <f>IF(F65="O",IF(G65="",'Messages d''erreur'!B$7,""),"")</f>
        <v/>
      </c>
    </row>
    <row r="66" spans="1:8" x14ac:dyDescent="0.35">
      <c r="A66" s="158">
        <v>14</v>
      </c>
      <c r="B66">
        <f t="shared" si="0"/>
        <v>14</v>
      </c>
      <c r="C66" s="51" t="s">
        <v>2681</v>
      </c>
      <c r="D66" s="62"/>
      <c r="E66" s="62"/>
      <c r="F66" s="63"/>
      <c r="G66" t="str">
        <f>IF(F66="O",VLOOKUP(A66,'CG-&gt; CE'!B:K,10,FALSE),"")</f>
        <v/>
      </c>
      <c r="H66" s="10" t="str">
        <f>IF(F66="O",IF(G66="",'Messages d''erreur'!B$7,""),"")</f>
        <v/>
      </c>
    </row>
    <row r="67" spans="1:8" x14ac:dyDescent="0.35">
      <c r="A67" s="158"/>
      <c r="B67">
        <f t="shared" si="0"/>
        <v>0</v>
      </c>
      <c r="C67" s="51"/>
      <c r="D67" s="62"/>
      <c r="E67" s="62"/>
      <c r="F67" s="63"/>
      <c r="G67" t="str">
        <f>IF(F67="O",VLOOKUP(A67,'CG-&gt; CE'!B:K,10,FALSE),"")</f>
        <v/>
      </c>
      <c r="H67" s="10" t="str">
        <f>IF(F67="O",IF(G67="",'Messages d''erreur'!B$7,""),"")</f>
        <v/>
      </c>
    </row>
    <row r="68" spans="1:8" x14ac:dyDescent="0.35">
      <c r="A68" s="165">
        <v>140</v>
      </c>
      <c r="B68">
        <f t="shared" ref="B68:B131" si="1">VALUE(A68)</f>
        <v>140</v>
      </c>
      <c r="C68" s="45" t="s">
        <v>2681</v>
      </c>
      <c r="D68" s="62"/>
      <c r="E68" s="62"/>
      <c r="F68" s="63"/>
      <c r="G68" t="str">
        <f>IF(F68="O",VLOOKUP(A68,'CG-&gt; CE'!B:K,10,FALSE),"")</f>
        <v/>
      </c>
      <c r="H68" s="10" t="str">
        <f>IF(F68="O",IF(G68="",'Messages d''erreur'!B$7,""),"")</f>
        <v/>
      </c>
    </row>
    <row r="69" spans="1:8" x14ac:dyDescent="0.35">
      <c r="A69" s="165"/>
      <c r="B69">
        <f t="shared" si="1"/>
        <v>0</v>
      </c>
      <c r="D69" s="62"/>
      <c r="E69" s="62"/>
      <c r="F69" s="63"/>
      <c r="G69" t="str">
        <f>IF(F69="O",VLOOKUP(A69,'CG-&gt; CE'!B:K,10,FALSE),"")</f>
        <v/>
      </c>
      <c r="H69" s="10" t="str">
        <f>IF(F69="O",IF(G69="",'Messages d''erreur'!B$7,""),"")</f>
        <v/>
      </c>
    </row>
    <row r="70" spans="1:8" x14ac:dyDescent="0.35">
      <c r="A70" s="165">
        <v>1402</v>
      </c>
      <c r="B70">
        <f t="shared" si="1"/>
        <v>1402</v>
      </c>
      <c r="C70" s="45" t="s">
        <v>2682</v>
      </c>
      <c r="D70" s="62"/>
      <c r="E70" s="62"/>
      <c r="F70" s="63"/>
      <c r="G70" t="str">
        <f>IF(F70="O",VLOOKUP(A70,'CG-&gt; CE'!B:K,10,FALSE),"")</f>
        <v/>
      </c>
      <c r="H70" s="10" t="str">
        <f>IF(F70="O",IF(G70="",'Messages d''erreur'!B$7,""),"")</f>
        <v/>
      </c>
    </row>
    <row r="71" spans="1:8" x14ac:dyDescent="0.35">
      <c r="A71" s="164"/>
      <c r="B71">
        <f t="shared" si="1"/>
        <v>0</v>
      </c>
      <c r="D71" s="62"/>
      <c r="E71" s="62"/>
      <c r="F71" s="63"/>
      <c r="G71" t="str">
        <f>IF(F71="O",VLOOKUP(A71,'CG-&gt; CE'!B:K,10,FALSE),"")</f>
        <v/>
      </c>
      <c r="H71" s="10" t="str">
        <f>IF(F71="O",IF(G71="",'Messages d''erreur'!B$7,""),"")</f>
        <v/>
      </c>
    </row>
    <row r="72" spans="1:8" ht="26" x14ac:dyDescent="0.35">
      <c r="A72" s="159" t="s">
        <v>1088</v>
      </c>
      <c r="B72" t="e">
        <f t="shared" si="1"/>
        <v>#VALUE!</v>
      </c>
      <c r="C72" s="54" t="s">
        <v>53</v>
      </c>
      <c r="D72" s="54" t="s">
        <v>2668</v>
      </c>
      <c r="E72" s="54" t="s">
        <v>2654</v>
      </c>
      <c r="F72" s="55" t="s">
        <v>2655</v>
      </c>
      <c r="G72" t="str">
        <f>IF(F72="O",VLOOKUP(A72,'CG-&gt; CE'!B:K,10,FALSE),"")</f>
        <v/>
      </c>
      <c r="H72" s="10" t="str">
        <f>IF(F72="O",IF(G72="",'Messages d''erreur'!B$7,""),"")</f>
        <v/>
      </c>
    </row>
    <row r="73" spans="1:8" x14ac:dyDescent="0.35">
      <c r="A73" s="164">
        <v>14021</v>
      </c>
      <c r="B73">
        <f t="shared" si="1"/>
        <v>14021</v>
      </c>
      <c r="C73" s="45" t="s">
        <v>1181</v>
      </c>
      <c r="D73" s="62" t="s">
        <v>2683</v>
      </c>
      <c r="E73" s="62" t="s">
        <v>3016</v>
      </c>
      <c r="F73" s="63" t="s">
        <v>2658</v>
      </c>
      <c r="G73" t="str">
        <f>IF(F73="O",VLOOKUP(A73,'CG-&gt; CE'!B:K,10,FALSE),"")</f>
        <v/>
      </c>
      <c r="H73" s="10" t="str">
        <f>IF(F73="O",IF(G73="",'Messages d''erreur'!B$7,""),"")</f>
        <v/>
      </c>
    </row>
    <row r="74" spans="1:8" x14ac:dyDescent="0.35">
      <c r="A74" s="163">
        <v>14023</v>
      </c>
      <c r="B74">
        <f t="shared" si="1"/>
        <v>14023</v>
      </c>
      <c r="C74" s="59" t="s">
        <v>1184</v>
      </c>
      <c r="D74" s="64" t="s">
        <v>2683</v>
      </c>
      <c r="E74" s="64" t="s">
        <v>3017</v>
      </c>
      <c r="F74" s="65" t="s">
        <v>2658</v>
      </c>
      <c r="G74" t="str">
        <f>IF(F74="O",VLOOKUP(A74,'CG-&gt; CE'!B:K,10,FALSE),"")</f>
        <v/>
      </c>
      <c r="H74" s="10" t="str">
        <f>IF(F74="O",IF(G74="",'Messages d''erreur'!B$7,""),"")</f>
        <v/>
      </c>
    </row>
    <row r="75" spans="1:8" x14ac:dyDescent="0.35">
      <c r="A75" s="165"/>
      <c r="B75">
        <f t="shared" si="1"/>
        <v>0</v>
      </c>
      <c r="D75" s="62"/>
      <c r="E75" s="62"/>
      <c r="F75" s="63"/>
      <c r="G75" t="str">
        <f>IF(F75="O",VLOOKUP(A75,'CG-&gt; CE'!B:K,10,FALSE),"")</f>
        <v/>
      </c>
      <c r="H75" s="10" t="str">
        <f>IF(F75="O",IF(G75="",'Messages d''erreur'!B$7,""),"")</f>
        <v/>
      </c>
    </row>
    <row r="76" spans="1:8" x14ac:dyDescent="0.35">
      <c r="A76" s="165">
        <v>1403</v>
      </c>
      <c r="B76">
        <f t="shared" si="1"/>
        <v>1403</v>
      </c>
      <c r="C76" s="45" t="s">
        <v>2684</v>
      </c>
      <c r="D76" s="62"/>
      <c r="E76" s="62"/>
      <c r="F76" s="63"/>
      <c r="G76" t="str">
        <f>IF(F76="O",VLOOKUP(A76,'CG-&gt; CE'!B:K,10,FALSE),"")</f>
        <v/>
      </c>
      <c r="H76" s="10" t="str">
        <f>IF(F76="O",IF(G76="",'Messages d''erreur'!B$7,""),"")</f>
        <v/>
      </c>
    </row>
    <row r="77" spans="1:8" x14ac:dyDescent="0.35">
      <c r="A77" s="164"/>
      <c r="B77">
        <f t="shared" si="1"/>
        <v>0</v>
      </c>
      <c r="D77" s="62"/>
      <c r="E77" s="62"/>
      <c r="F77" s="63"/>
      <c r="G77" t="str">
        <f>IF(F77="O",VLOOKUP(A77,'CG-&gt; CE'!B:K,10,FALSE),"")</f>
        <v/>
      </c>
      <c r="H77" s="10" t="str">
        <f>IF(F77="O",IF(G77="",'Messages d''erreur'!B$7,""),"")</f>
        <v/>
      </c>
    </row>
    <row r="78" spans="1:8" ht="26" x14ac:dyDescent="0.35">
      <c r="A78" s="159" t="s">
        <v>1088</v>
      </c>
      <c r="B78" t="e">
        <f t="shared" si="1"/>
        <v>#VALUE!</v>
      </c>
      <c r="C78" s="54" t="s">
        <v>53</v>
      </c>
      <c r="D78" s="54" t="s">
        <v>2668</v>
      </c>
      <c r="E78" s="54" t="s">
        <v>2654</v>
      </c>
      <c r="F78" s="55" t="s">
        <v>2655</v>
      </c>
      <c r="G78" t="str">
        <f>IF(F78="O",VLOOKUP(A78,'CG-&gt; CE'!B:K,10,FALSE),"")</f>
        <v/>
      </c>
      <c r="H78" s="10" t="str">
        <f>IF(F78="O",IF(G78="",'Messages d''erreur'!B$7,""),"")</f>
        <v/>
      </c>
    </row>
    <row r="79" spans="1:8" x14ac:dyDescent="0.35">
      <c r="A79" s="164">
        <v>14031</v>
      </c>
      <c r="B79">
        <f t="shared" si="1"/>
        <v>14031</v>
      </c>
      <c r="C79" s="45" t="s">
        <v>1187</v>
      </c>
      <c r="D79" s="62" t="s">
        <v>2685</v>
      </c>
      <c r="E79" s="62" t="s">
        <v>2670</v>
      </c>
      <c r="F79" s="63" t="s">
        <v>2658</v>
      </c>
      <c r="G79" t="str">
        <f>IF(F79="O",VLOOKUP(A79,'CG-&gt; CE'!B:K,10,FALSE),"")</f>
        <v/>
      </c>
      <c r="H79" s="10" t="str">
        <f>IF(F79="O",IF(G79="",'Messages d''erreur'!B$7,""),"")</f>
        <v/>
      </c>
    </row>
    <row r="80" spans="1:8" x14ac:dyDescent="0.35">
      <c r="A80" s="163">
        <v>14033</v>
      </c>
      <c r="B80">
        <f t="shared" si="1"/>
        <v>14033</v>
      </c>
      <c r="C80" s="59" t="s">
        <v>1190</v>
      </c>
      <c r="D80" s="64" t="s">
        <v>2685</v>
      </c>
      <c r="E80" s="64" t="s">
        <v>2670</v>
      </c>
      <c r="F80" s="65" t="s">
        <v>2658</v>
      </c>
      <c r="G80" t="str">
        <f>IF(F80="O",VLOOKUP(A80,'CG-&gt; CE'!B:K,10,FALSE),"")</f>
        <v/>
      </c>
      <c r="H80" s="10" t="str">
        <f>IF(F80="O",IF(G80="",'Messages d''erreur'!B$7,""),"")</f>
        <v/>
      </c>
    </row>
    <row r="81" spans="1:8" x14ac:dyDescent="0.35">
      <c r="A81" s="164"/>
      <c r="B81">
        <f t="shared" si="1"/>
        <v>0</v>
      </c>
      <c r="D81" s="62"/>
      <c r="E81" s="62"/>
      <c r="F81" s="63"/>
      <c r="G81" t="str">
        <f>IF(F81="O",VLOOKUP(A81,'CG-&gt; CE'!B:K,10,FALSE),"")</f>
        <v/>
      </c>
      <c r="H81" s="10" t="str">
        <f>IF(F81="O",IF(G81="",'Messages d''erreur'!B$7,""),"")</f>
        <v/>
      </c>
    </row>
    <row r="82" spans="1:8" x14ac:dyDescent="0.35">
      <c r="A82" s="158">
        <v>15</v>
      </c>
      <c r="B82">
        <f t="shared" si="1"/>
        <v>15</v>
      </c>
      <c r="C82" s="51" t="s">
        <v>2686</v>
      </c>
      <c r="D82" s="62"/>
      <c r="E82" s="62"/>
      <c r="F82" s="63"/>
      <c r="G82" t="str">
        <f>IF(F82="O",VLOOKUP(A82,'CG-&gt; CE'!B:K,10,FALSE),"")</f>
        <v/>
      </c>
      <c r="H82" s="10" t="str">
        <f>IF(F82="O",IF(G82="",'Messages d''erreur'!B$7,""),"")</f>
        <v/>
      </c>
    </row>
    <row r="83" spans="1:8" x14ac:dyDescent="0.35">
      <c r="A83" s="158"/>
      <c r="B83">
        <f t="shared" si="1"/>
        <v>0</v>
      </c>
      <c r="C83" s="51"/>
      <c r="D83" s="62"/>
      <c r="E83" s="62"/>
      <c r="F83" s="63"/>
      <c r="G83" t="str">
        <f>IF(F83="O",VLOOKUP(A83,'CG-&gt; CE'!B:K,10,FALSE),"")</f>
        <v/>
      </c>
      <c r="H83" s="10" t="str">
        <f>IF(F83="O",IF(G83="",'Messages d''erreur'!B$7,""),"")</f>
        <v/>
      </c>
    </row>
    <row r="84" spans="1:8" x14ac:dyDescent="0.35">
      <c r="A84" s="165">
        <v>151</v>
      </c>
      <c r="B84">
        <f t="shared" si="1"/>
        <v>151</v>
      </c>
      <c r="C84" s="45" t="s">
        <v>2687</v>
      </c>
      <c r="D84" s="62"/>
      <c r="E84" s="62"/>
      <c r="F84" s="63"/>
      <c r="G84" t="str">
        <f>IF(F84="O",VLOOKUP(A84,'CG-&gt; CE'!B:K,10,FALSE),"")</f>
        <v/>
      </c>
      <c r="H84" s="10" t="str">
        <f>IF(F84="O",IF(G84="",'Messages d''erreur'!B$7,""),"")</f>
        <v/>
      </c>
    </row>
    <row r="85" spans="1:8" x14ac:dyDescent="0.35">
      <c r="A85" s="165"/>
      <c r="B85">
        <f t="shared" si="1"/>
        <v>0</v>
      </c>
      <c r="D85" s="62"/>
      <c r="E85" s="62"/>
      <c r="F85" s="63"/>
      <c r="G85" t="str">
        <f>IF(F85="O",VLOOKUP(A85,'CG-&gt; CE'!B:K,10,FALSE),"")</f>
        <v/>
      </c>
      <c r="H85" s="10" t="str">
        <f>IF(F85="O",IF(G85="",'Messages d''erreur'!B$7,""),"")</f>
        <v/>
      </c>
    </row>
    <row r="86" spans="1:8" x14ac:dyDescent="0.35">
      <c r="A86" s="165">
        <v>1511</v>
      </c>
      <c r="B86">
        <f t="shared" si="1"/>
        <v>1511</v>
      </c>
      <c r="C86" s="45" t="s">
        <v>1198</v>
      </c>
      <c r="D86" s="62"/>
      <c r="E86" s="62"/>
      <c r="F86" s="63"/>
      <c r="G86" t="str">
        <f>IF(F86="O",VLOOKUP(A86,'CG-&gt; CE'!B:K,10,FALSE),"")</f>
        <v/>
      </c>
      <c r="H86" s="10" t="str">
        <f>IF(F86="O",IF(G86="",'Messages d''erreur'!B$7,""),"")</f>
        <v/>
      </c>
    </row>
    <row r="87" spans="1:8" x14ac:dyDescent="0.35">
      <c r="A87" s="164"/>
      <c r="B87">
        <f t="shared" si="1"/>
        <v>0</v>
      </c>
      <c r="D87" s="62"/>
      <c r="E87" s="62"/>
      <c r="F87" s="63"/>
      <c r="G87" t="str">
        <f>IF(F87="O",VLOOKUP(A87,'CG-&gt; CE'!B:K,10,FALSE),"")</f>
        <v/>
      </c>
      <c r="H87" s="10" t="str">
        <f>IF(F87="O",IF(G87="",'Messages d''erreur'!B$7,""),"")</f>
        <v/>
      </c>
    </row>
    <row r="88" spans="1:8" ht="26" x14ac:dyDescent="0.35">
      <c r="A88" s="159" t="s">
        <v>1088</v>
      </c>
      <c r="B88" t="e">
        <f t="shared" si="1"/>
        <v>#VALUE!</v>
      </c>
      <c r="C88" s="54" t="s">
        <v>53</v>
      </c>
      <c r="D88" s="54" t="s">
        <v>2668</v>
      </c>
      <c r="E88" s="54" t="s">
        <v>2654</v>
      </c>
      <c r="F88" s="55" t="s">
        <v>2655</v>
      </c>
      <c r="G88" t="str">
        <f>IF(F88="O",VLOOKUP(A88,'CG-&gt; CE'!B:K,10,FALSE),"")</f>
        <v/>
      </c>
      <c r="H88" s="10" t="str">
        <f>IF(F88="O",IF(G88="",'Messages d''erreur'!B$7,""),"")</f>
        <v/>
      </c>
    </row>
    <row r="89" spans="1:8" x14ac:dyDescent="0.35">
      <c r="A89" s="164">
        <v>15111</v>
      </c>
      <c r="B89">
        <f t="shared" si="1"/>
        <v>15111</v>
      </c>
      <c r="C89" s="45" t="s">
        <v>1198</v>
      </c>
      <c r="D89" s="62" t="s">
        <v>2688</v>
      </c>
      <c r="E89" s="66" t="s">
        <v>1178</v>
      </c>
      <c r="F89" s="63" t="s">
        <v>60</v>
      </c>
      <c r="G89" t="e">
        <f>IF(F89="O",VLOOKUP(A89,'CG-&gt; CE'!B:K,10,FALSE),"")</f>
        <v>#N/A</v>
      </c>
      <c r="H89" s="10" t="e">
        <f>IF(F89="O",IF(G89="",'Messages d''erreur'!B$7,""),"")</f>
        <v>#N/A</v>
      </c>
    </row>
    <row r="90" spans="1:8" ht="26" x14ac:dyDescent="0.35">
      <c r="A90" s="163">
        <v>15119</v>
      </c>
      <c r="B90">
        <f t="shared" si="1"/>
        <v>15119</v>
      </c>
      <c r="C90" s="59" t="s">
        <v>1205</v>
      </c>
      <c r="D90" s="64" t="s">
        <v>2688</v>
      </c>
      <c r="E90" s="67" t="s">
        <v>1178</v>
      </c>
      <c r="F90" s="65" t="s">
        <v>2658</v>
      </c>
      <c r="G90" t="str">
        <f>IF(F90="O",VLOOKUP(A90,'CG-&gt; CE'!B:K,10,FALSE),"")</f>
        <v/>
      </c>
      <c r="H90" s="10" t="str">
        <f>IF(F90="O",IF(G90="",'Messages d''erreur'!B$7,""),"")</f>
        <v/>
      </c>
    </row>
    <row r="91" spans="1:8" x14ac:dyDescent="0.35">
      <c r="A91" s="165"/>
      <c r="B91">
        <f t="shared" si="1"/>
        <v>0</v>
      </c>
      <c r="D91" s="62"/>
      <c r="E91" s="62"/>
      <c r="F91" s="63"/>
      <c r="G91" t="str">
        <f>IF(F91="O",VLOOKUP(A91,'CG-&gt; CE'!B:K,10,FALSE),"")</f>
        <v/>
      </c>
      <c r="H91" s="10" t="str">
        <f>IF(F91="O",IF(G91="",'Messages d''erreur'!B$7,""),"")</f>
        <v/>
      </c>
    </row>
    <row r="92" spans="1:8" ht="26" x14ac:dyDescent="0.35">
      <c r="A92" s="165">
        <v>1513</v>
      </c>
      <c r="B92">
        <f t="shared" si="1"/>
        <v>1513</v>
      </c>
      <c r="C92" s="45" t="s">
        <v>2689</v>
      </c>
      <c r="D92" s="62"/>
      <c r="E92" s="62"/>
      <c r="F92" s="63"/>
      <c r="G92" t="str">
        <f>IF(F92="O",VLOOKUP(A92,'CG-&gt; CE'!B:K,10,FALSE),"")</f>
        <v/>
      </c>
      <c r="H92" s="10" t="str">
        <f>IF(F92="O",IF(G92="",'Messages d''erreur'!B$7,""),"")</f>
        <v/>
      </c>
    </row>
    <row r="93" spans="1:8" x14ac:dyDescent="0.35">
      <c r="A93" s="164"/>
      <c r="B93">
        <f t="shared" si="1"/>
        <v>0</v>
      </c>
      <c r="D93" s="62"/>
      <c r="E93" s="62"/>
      <c r="F93" s="63"/>
      <c r="G93" t="str">
        <f>IF(F93="O",VLOOKUP(A93,'CG-&gt; CE'!B:K,10,FALSE),"")</f>
        <v/>
      </c>
      <c r="H93" s="10" t="str">
        <f>IF(F93="O",IF(G93="",'Messages d''erreur'!B$7,""),"")</f>
        <v/>
      </c>
    </row>
    <row r="94" spans="1:8" ht="26" x14ac:dyDescent="0.35">
      <c r="A94" s="159" t="s">
        <v>1088</v>
      </c>
      <c r="B94" t="e">
        <f t="shared" si="1"/>
        <v>#VALUE!</v>
      </c>
      <c r="C94" s="54" t="s">
        <v>53</v>
      </c>
      <c r="D94" s="54" t="s">
        <v>2668</v>
      </c>
      <c r="E94" s="54" t="s">
        <v>2654</v>
      </c>
      <c r="F94" s="55" t="s">
        <v>2655</v>
      </c>
      <c r="G94" t="str">
        <f>IF(F94="O",VLOOKUP(A94,'CG-&gt; CE'!B:K,10,FALSE),"")</f>
        <v/>
      </c>
      <c r="H94" s="10" t="str">
        <f>IF(F94="O",IF(G94="",'Messages d''erreur'!B$7,""),"")</f>
        <v/>
      </c>
    </row>
    <row r="95" spans="1:8" x14ac:dyDescent="0.35">
      <c r="A95" s="164">
        <v>15131</v>
      </c>
      <c r="B95">
        <f t="shared" si="1"/>
        <v>15131</v>
      </c>
      <c r="C95" s="45" t="s">
        <v>1211</v>
      </c>
      <c r="D95" s="62" t="s">
        <v>2688</v>
      </c>
      <c r="E95" s="66" t="s">
        <v>1212</v>
      </c>
      <c r="F95" s="63" t="s">
        <v>2658</v>
      </c>
      <c r="G95" t="str">
        <f>IF(F95="O",VLOOKUP(A95,'CG-&gt; CE'!B:K,10,FALSE),"")</f>
        <v/>
      </c>
      <c r="H95" s="10" t="str">
        <f>IF(F95="O",IF(G95="",'Messages d''erreur'!B$7,""),"")</f>
        <v/>
      </c>
    </row>
    <row r="96" spans="1:8" x14ac:dyDescent="0.35">
      <c r="A96" s="163">
        <v>15139</v>
      </c>
      <c r="B96">
        <f t="shared" si="1"/>
        <v>15139</v>
      </c>
      <c r="C96" s="59" t="s">
        <v>1217</v>
      </c>
      <c r="D96" s="64" t="s">
        <v>2688</v>
      </c>
      <c r="E96" s="67" t="s">
        <v>1212</v>
      </c>
      <c r="F96" s="65" t="s">
        <v>2658</v>
      </c>
      <c r="G96" t="str">
        <f>IF(F96="O",VLOOKUP(A96,'CG-&gt; CE'!B:K,10,FALSE),"")</f>
        <v/>
      </c>
      <c r="H96" s="10" t="str">
        <f>IF(F96="O",IF(G96="",'Messages d''erreur'!B$7,""),"")</f>
        <v/>
      </c>
    </row>
    <row r="97" spans="1:8" x14ac:dyDescent="0.35">
      <c r="A97" s="158"/>
      <c r="B97">
        <f t="shared" si="1"/>
        <v>0</v>
      </c>
      <c r="C97" s="51"/>
      <c r="D97" s="62"/>
      <c r="E97" s="62"/>
      <c r="F97" s="63"/>
      <c r="G97" t="str">
        <f>IF(F97="O",VLOOKUP(A97,'CG-&gt; CE'!B:K,10,FALSE),"")</f>
        <v/>
      </c>
      <c r="H97" s="10" t="str">
        <f>IF(F97="O",IF(G97="",'Messages d''erreur'!B$7,""),"")</f>
        <v/>
      </c>
    </row>
    <row r="98" spans="1:8" ht="26" x14ac:dyDescent="0.35">
      <c r="A98" s="165">
        <v>152</v>
      </c>
      <c r="B98">
        <f t="shared" si="1"/>
        <v>152</v>
      </c>
      <c r="C98" s="45" t="s">
        <v>2690</v>
      </c>
      <c r="D98" s="62"/>
      <c r="E98" s="62"/>
      <c r="F98" s="63"/>
      <c r="G98" t="str">
        <f>IF(F98="O",VLOOKUP(A98,'CG-&gt; CE'!B:K,10,FALSE),"")</f>
        <v/>
      </c>
      <c r="H98" s="10" t="str">
        <f>IF(F98="O",IF(G98="",'Messages d''erreur'!B$7,""),"")</f>
        <v/>
      </c>
    </row>
    <row r="99" spans="1:8" x14ac:dyDescent="0.35">
      <c r="A99" s="165"/>
      <c r="B99">
        <f t="shared" si="1"/>
        <v>0</v>
      </c>
      <c r="C99" s="45" t="s">
        <v>2691</v>
      </c>
      <c r="D99" s="62"/>
      <c r="E99" s="62"/>
      <c r="F99" s="63"/>
      <c r="G99" t="str">
        <f>IF(F99="O",VLOOKUP(A99,'CG-&gt; CE'!B:K,10,FALSE),"")</f>
        <v/>
      </c>
      <c r="H99" s="10" t="str">
        <f>IF(F99="O",IF(G99="",'Messages d''erreur'!B$7,""),"")</f>
        <v/>
      </c>
    </row>
    <row r="100" spans="1:8" ht="26" x14ac:dyDescent="0.35">
      <c r="A100" s="165">
        <v>1521</v>
      </c>
      <c r="B100">
        <f t="shared" si="1"/>
        <v>1521</v>
      </c>
      <c r="C100" s="45" t="s">
        <v>748</v>
      </c>
      <c r="D100" s="62"/>
      <c r="E100" s="62"/>
      <c r="F100" s="63"/>
      <c r="G100" t="str">
        <f>IF(F100="O",VLOOKUP(A100,'CG-&gt; CE'!B:K,10,FALSE),"")</f>
        <v/>
      </c>
      <c r="H100" s="10" t="str">
        <f>IF(F100="O",IF(G100="",'Messages d''erreur'!B$7,""),"")</f>
        <v/>
      </c>
    </row>
    <row r="101" spans="1:8" x14ac:dyDescent="0.35">
      <c r="A101" s="164"/>
      <c r="B101">
        <f t="shared" si="1"/>
        <v>0</v>
      </c>
      <c r="D101" s="62"/>
      <c r="E101" s="62"/>
      <c r="F101" s="63"/>
      <c r="G101" t="str">
        <f>IF(F101="O",VLOOKUP(A101,'CG-&gt; CE'!B:K,10,FALSE),"")</f>
        <v/>
      </c>
      <c r="H101" s="10" t="str">
        <f>IF(F101="O",IF(G101="",'Messages d''erreur'!B$7,""),"")</f>
        <v/>
      </c>
    </row>
    <row r="102" spans="1:8" ht="26" x14ac:dyDescent="0.35">
      <c r="A102" s="159" t="s">
        <v>1088</v>
      </c>
      <c r="B102" t="e">
        <f t="shared" si="1"/>
        <v>#VALUE!</v>
      </c>
      <c r="C102" s="54" t="s">
        <v>53</v>
      </c>
      <c r="D102" s="54" t="s">
        <v>2668</v>
      </c>
      <c r="E102" s="54" t="s">
        <v>2654</v>
      </c>
      <c r="F102" s="55" t="s">
        <v>2655</v>
      </c>
      <c r="G102" t="str">
        <f>IF(F102="O",VLOOKUP(A102,'CG-&gt; CE'!B:K,10,FALSE),"")</f>
        <v/>
      </c>
      <c r="H102" s="10" t="str">
        <f>IF(F102="O",IF(G102="",'Messages d''erreur'!B$7,""),"")</f>
        <v/>
      </c>
    </row>
    <row r="103" spans="1:8" ht="26" x14ac:dyDescent="0.35">
      <c r="A103" s="164">
        <v>15211</v>
      </c>
      <c r="B103">
        <f t="shared" si="1"/>
        <v>15211</v>
      </c>
      <c r="C103" s="45" t="s">
        <v>748</v>
      </c>
      <c r="D103" s="62" t="s">
        <v>2692</v>
      </c>
      <c r="E103" s="66" t="s">
        <v>1178</v>
      </c>
      <c r="F103" s="63" t="s">
        <v>60</v>
      </c>
      <c r="G103" t="e">
        <f>IF(F103="O",VLOOKUP(A103,'CG-&gt; CE'!B:K,10,FALSE),"")</f>
        <v>#N/A</v>
      </c>
      <c r="H103" s="10" t="e">
        <f>IF(F103="O",IF(G103="",'Messages d''erreur'!B$7,""),"")</f>
        <v>#N/A</v>
      </c>
    </row>
    <row r="104" spans="1:8" ht="26" x14ac:dyDescent="0.35">
      <c r="A104" s="163">
        <v>15219</v>
      </c>
      <c r="B104">
        <f t="shared" si="1"/>
        <v>15219</v>
      </c>
      <c r="C104" s="59" t="s">
        <v>1221</v>
      </c>
      <c r="D104" s="64" t="s">
        <v>2692</v>
      </c>
      <c r="E104" s="67" t="s">
        <v>1178</v>
      </c>
      <c r="F104" s="65" t="s">
        <v>2658</v>
      </c>
      <c r="G104" t="str">
        <f>IF(F104="O",VLOOKUP(A104,'CG-&gt; CE'!B:K,10,FALSE),"")</f>
        <v/>
      </c>
      <c r="H104" s="10" t="str">
        <f>IF(F104="O",IF(G104="",'Messages d''erreur'!B$7,""),"")</f>
        <v/>
      </c>
    </row>
    <row r="105" spans="1:8" x14ac:dyDescent="0.35">
      <c r="A105" s="165"/>
      <c r="B105">
        <f t="shared" si="1"/>
        <v>0</v>
      </c>
      <c r="C105" s="45" t="s">
        <v>2691</v>
      </c>
      <c r="D105" s="62"/>
      <c r="E105" s="62"/>
      <c r="F105" s="63"/>
      <c r="G105" t="str">
        <f>IF(F105="O",VLOOKUP(A105,'CG-&gt; CE'!B:K,10,FALSE),"")</f>
        <v/>
      </c>
      <c r="H105" s="10" t="str">
        <f>IF(F105="O",IF(G105="",'Messages d''erreur'!B$7,""),"")</f>
        <v/>
      </c>
    </row>
    <row r="106" spans="1:8" ht="26" x14ac:dyDescent="0.35">
      <c r="A106" s="165">
        <v>1523</v>
      </c>
      <c r="B106">
        <f t="shared" si="1"/>
        <v>1523</v>
      </c>
      <c r="C106" s="45" t="s">
        <v>2693</v>
      </c>
      <c r="D106" s="62"/>
      <c r="E106" s="62"/>
      <c r="F106" s="63"/>
      <c r="G106" t="str">
        <f>IF(F106="O",VLOOKUP(A106,'CG-&gt; CE'!B:K,10,FALSE),"")</f>
        <v/>
      </c>
      <c r="H106" s="10" t="str">
        <f>IF(F106="O",IF(G106="",'Messages d''erreur'!B$7,""),"")</f>
        <v/>
      </c>
    </row>
    <row r="107" spans="1:8" x14ac:dyDescent="0.35">
      <c r="A107" s="164"/>
      <c r="B107">
        <f t="shared" si="1"/>
        <v>0</v>
      </c>
      <c r="D107" s="62"/>
      <c r="E107" s="62"/>
      <c r="F107" s="63"/>
      <c r="G107" t="str">
        <f>IF(F107="O",VLOOKUP(A107,'CG-&gt; CE'!B:K,10,FALSE),"")</f>
        <v/>
      </c>
      <c r="H107" s="10" t="str">
        <f>IF(F107="O",IF(G107="",'Messages d''erreur'!B$7,""),"")</f>
        <v/>
      </c>
    </row>
    <row r="108" spans="1:8" ht="26" x14ac:dyDescent="0.35">
      <c r="A108" s="159" t="s">
        <v>1088</v>
      </c>
      <c r="B108" t="e">
        <f t="shared" si="1"/>
        <v>#VALUE!</v>
      </c>
      <c r="C108" s="54" t="s">
        <v>53</v>
      </c>
      <c r="D108" s="54" t="s">
        <v>2668</v>
      </c>
      <c r="E108" s="54" t="s">
        <v>2654</v>
      </c>
      <c r="F108" s="55" t="s">
        <v>2655</v>
      </c>
      <c r="G108" t="str">
        <f>IF(F108="O",VLOOKUP(A108,'CG-&gt; CE'!B:K,10,FALSE),"")</f>
        <v/>
      </c>
      <c r="H108" s="10" t="str">
        <f>IF(F108="O",IF(G108="",'Messages d''erreur'!B$7,""),"")</f>
        <v/>
      </c>
    </row>
    <row r="109" spans="1:8" x14ac:dyDescent="0.35">
      <c r="A109" s="164">
        <v>15231</v>
      </c>
      <c r="B109">
        <f t="shared" si="1"/>
        <v>15231</v>
      </c>
      <c r="C109" s="45" t="s">
        <v>1223</v>
      </c>
      <c r="D109" s="62" t="s">
        <v>2692</v>
      </c>
      <c r="E109" s="66" t="s">
        <v>1212</v>
      </c>
      <c r="F109" s="63" t="s">
        <v>2658</v>
      </c>
      <c r="G109" t="str">
        <f>IF(F109="O",VLOOKUP(A109,'CG-&gt; CE'!B:K,10,FALSE),"")</f>
        <v/>
      </c>
      <c r="H109" s="10" t="str">
        <f>IF(F109="O",IF(G109="",'Messages d''erreur'!B$7,""),"")</f>
        <v/>
      </c>
    </row>
    <row r="110" spans="1:8" ht="26" x14ac:dyDescent="0.35">
      <c r="A110" s="163">
        <v>15239</v>
      </c>
      <c r="B110">
        <f t="shared" si="1"/>
        <v>15239</v>
      </c>
      <c r="C110" s="59" t="s">
        <v>1225</v>
      </c>
      <c r="D110" s="64" t="s">
        <v>2692</v>
      </c>
      <c r="E110" s="67" t="s">
        <v>1212</v>
      </c>
      <c r="F110" s="65" t="s">
        <v>2658</v>
      </c>
      <c r="G110" t="str">
        <f>IF(F110="O",VLOOKUP(A110,'CG-&gt; CE'!B:K,10,FALSE),"")</f>
        <v/>
      </c>
      <c r="H110" s="10" t="str">
        <f>IF(F110="O",IF(G110="",'Messages d''erreur'!B$7,""),"")</f>
        <v/>
      </c>
    </row>
    <row r="111" spans="1:8" x14ac:dyDescent="0.35">
      <c r="A111" s="158"/>
      <c r="B111">
        <f t="shared" si="1"/>
        <v>0</v>
      </c>
      <c r="C111" s="51"/>
      <c r="D111" s="62"/>
      <c r="E111" s="62"/>
      <c r="F111" s="63"/>
      <c r="G111" t="str">
        <f>IF(F111="O",VLOOKUP(A111,'CG-&gt; CE'!B:K,10,FALSE),"")</f>
        <v/>
      </c>
      <c r="H111" s="10" t="str">
        <f>IF(F111="O",IF(G111="",'Messages d''erreur'!B$7,""),"")</f>
        <v/>
      </c>
    </row>
    <row r="112" spans="1:8" x14ac:dyDescent="0.35">
      <c r="A112" s="165">
        <v>154</v>
      </c>
      <c r="B112">
        <f t="shared" si="1"/>
        <v>154</v>
      </c>
      <c r="C112" s="45" t="s">
        <v>2694</v>
      </c>
      <c r="D112" s="62"/>
      <c r="E112" s="62"/>
      <c r="F112" s="63"/>
      <c r="G112" t="str">
        <f>IF(F112="O",VLOOKUP(A112,'CG-&gt; CE'!B:K,10,FALSE),"")</f>
        <v/>
      </c>
      <c r="H112" s="10" t="str">
        <f>IF(F112="O",IF(G112="",'Messages d''erreur'!B$7,""),"")</f>
        <v/>
      </c>
    </row>
    <row r="113" spans="1:8" x14ac:dyDescent="0.35">
      <c r="A113" s="165"/>
      <c r="B113">
        <f t="shared" si="1"/>
        <v>0</v>
      </c>
      <c r="C113" s="45" t="s">
        <v>2691</v>
      </c>
      <c r="D113" s="62"/>
      <c r="E113" s="62"/>
      <c r="F113" s="63"/>
      <c r="G113" t="str">
        <f>IF(F113="O",VLOOKUP(A113,'CG-&gt; CE'!B:K,10,FALSE),"")</f>
        <v/>
      </c>
      <c r="H113" s="10" t="str">
        <f>IF(F113="O",IF(G113="",'Messages d''erreur'!B$7,""),"")</f>
        <v/>
      </c>
    </row>
    <row r="114" spans="1:8" x14ac:dyDescent="0.35">
      <c r="A114" s="165">
        <v>1541</v>
      </c>
      <c r="B114">
        <f t="shared" si="1"/>
        <v>1541</v>
      </c>
      <c r="C114" s="45" t="s">
        <v>2695</v>
      </c>
      <c r="D114" s="62"/>
      <c r="E114" s="62"/>
      <c r="F114" s="63"/>
      <c r="G114" t="str">
        <f>IF(F114="O",VLOOKUP(A114,'CG-&gt; CE'!B:K,10,FALSE),"")</f>
        <v/>
      </c>
      <c r="H114" s="10" t="str">
        <f>IF(F114="O",IF(G114="",'Messages d''erreur'!B$7,""),"")</f>
        <v/>
      </c>
    </row>
    <row r="115" spans="1:8" x14ac:dyDescent="0.35">
      <c r="A115" s="164"/>
      <c r="B115">
        <f t="shared" si="1"/>
        <v>0</v>
      </c>
      <c r="D115" s="62"/>
      <c r="E115" s="62"/>
      <c r="F115" s="63"/>
      <c r="G115" t="str">
        <f>IF(F115="O",VLOOKUP(A115,'CG-&gt; CE'!B:K,10,FALSE),"")</f>
        <v/>
      </c>
      <c r="H115" s="10" t="str">
        <f>IF(F115="O",IF(G115="",'Messages d''erreur'!B$7,""),"")</f>
        <v/>
      </c>
    </row>
    <row r="116" spans="1:8" ht="26" x14ac:dyDescent="0.35">
      <c r="A116" s="159" t="s">
        <v>1088</v>
      </c>
      <c r="B116" t="e">
        <f t="shared" si="1"/>
        <v>#VALUE!</v>
      </c>
      <c r="C116" s="54" t="s">
        <v>53</v>
      </c>
      <c r="D116" s="54" t="s">
        <v>2668</v>
      </c>
      <c r="E116" s="54" t="s">
        <v>2654</v>
      </c>
      <c r="F116" s="55" t="s">
        <v>2655</v>
      </c>
      <c r="G116" t="str">
        <f>IF(F116="O",VLOOKUP(A116,'CG-&gt; CE'!B:K,10,FALSE),"")</f>
        <v/>
      </c>
      <c r="H116" s="10" t="str">
        <f>IF(F116="O",IF(G116="",'Messages d''erreur'!B$7,""),"")</f>
        <v/>
      </c>
    </row>
    <row r="117" spans="1:8" x14ac:dyDescent="0.35">
      <c r="A117" s="164">
        <v>15411</v>
      </c>
      <c r="B117">
        <f t="shared" si="1"/>
        <v>15411</v>
      </c>
      <c r="C117" s="45" t="s">
        <v>2696</v>
      </c>
      <c r="D117" s="62" t="s">
        <v>2697</v>
      </c>
      <c r="E117" s="66" t="s">
        <v>1178</v>
      </c>
      <c r="F117" s="63" t="s">
        <v>60</v>
      </c>
      <c r="G117" t="e">
        <f>IF(F117="O",VLOOKUP(A117,'CG-&gt; CE'!B:K,10,FALSE),"")</f>
        <v>#N/A</v>
      </c>
      <c r="H117" s="10" t="e">
        <f>IF(F117="O",IF(G117="",'Messages d''erreur'!B$7,""),"")</f>
        <v>#N/A</v>
      </c>
    </row>
    <row r="118" spans="1:8" x14ac:dyDescent="0.35">
      <c r="A118" s="163">
        <v>15419</v>
      </c>
      <c r="B118">
        <f t="shared" si="1"/>
        <v>15419</v>
      </c>
      <c r="C118" s="59" t="s">
        <v>1235</v>
      </c>
      <c r="D118" s="64" t="s">
        <v>2698</v>
      </c>
      <c r="E118" s="67" t="s">
        <v>1178</v>
      </c>
      <c r="F118" s="65" t="s">
        <v>2658</v>
      </c>
      <c r="G118" t="str">
        <f>IF(F118="O",VLOOKUP(A118,'CG-&gt; CE'!B:K,10,FALSE),"")</f>
        <v/>
      </c>
      <c r="H118" s="10" t="str">
        <f>IF(F118="O",IF(G118="",'Messages d''erreur'!B$7,""),"")</f>
        <v/>
      </c>
    </row>
    <row r="119" spans="1:8" x14ac:dyDescent="0.35">
      <c r="A119" s="165"/>
      <c r="B119">
        <f t="shared" si="1"/>
        <v>0</v>
      </c>
      <c r="C119" s="45" t="s">
        <v>2691</v>
      </c>
      <c r="D119" s="62"/>
      <c r="E119" s="62"/>
      <c r="F119" s="63"/>
      <c r="G119" t="str">
        <f>IF(F119="O",VLOOKUP(A119,'CG-&gt; CE'!B:K,10,FALSE),"")</f>
        <v/>
      </c>
      <c r="H119" s="10" t="str">
        <f>IF(F119="O",IF(G119="",'Messages d''erreur'!B$7,""),"")</f>
        <v/>
      </c>
    </row>
    <row r="120" spans="1:8" ht="26" x14ac:dyDescent="0.35">
      <c r="A120" s="165">
        <v>1542</v>
      </c>
      <c r="B120">
        <f t="shared" si="1"/>
        <v>1542</v>
      </c>
      <c r="C120" s="45" t="s">
        <v>2699</v>
      </c>
      <c r="D120" s="62"/>
      <c r="E120" s="62"/>
      <c r="F120" s="63"/>
      <c r="G120" t="str">
        <f>IF(F120="O",VLOOKUP(A120,'CG-&gt; CE'!B:K,10,FALSE),"")</f>
        <v/>
      </c>
      <c r="H120" s="10" t="str">
        <f>IF(F120="O",IF(G120="",'Messages d''erreur'!B$7,""),"")</f>
        <v/>
      </c>
    </row>
    <row r="121" spans="1:8" x14ac:dyDescent="0.35">
      <c r="A121" s="164"/>
      <c r="B121">
        <f t="shared" si="1"/>
        <v>0</v>
      </c>
      <c r="D121" s="62"/>
      <c r="E121" s="62"/>
      <c r="F121" s="63"/>
      <c r="G121" t="str">
        <f>IF(F121="O",VLOOKUP(A121,'CG-&gt; CE'!B:K,10,FALSE),"")</f>
        <v/>
      </c>
      <c r="H121" s="10" t="str">
        <f>IF(F121="O",IF(G121="",'Messages d''erreur'!B$7,""),"")</f>
        <v/>
      </c>
    </row>
    <row r="122" spans="1:8" ht="26" x14ac:dyDescent="0.35">
      <c r="A122" s="159" t="s">
        <v>1088</v>
      </c>
      <c r="B122" t="e">
        <f t="shared" si="1"/>
        <v>#VALUE!</v>
      </c>
      <c r="C122" s="54" t="s">
        <v>53</v>
      </c>
      <c r="D122" s="54" t="s">
        <v>2668</v>
      </c>
      <c r="E122" s="54" t="s">
        <v>2654</v>
      </c>
      <c r="F122" s="55" t="s">
        <v>2655</v>
      </c>
      <c r="G122" t="str">
        <f>IF(F122="O",VLOOKUP(A122,'CG-&gt; CE'!B:K,10,FALSE),"")</f>
        <v/>
      </c>
      <c r="H122" s="10" t="str">
        <f>IF(F122="O",IF(G122="",'Messages d''erreur'!B$7,""),"")</f>
        <v/>
      </c>
    </row>
    <row r="123" spans="1:8" ht="26" x14ac:dyDescent="0.35">
      <c r="A123" s="164">
        <v>15421</v>
      </c>
      <c r="B123">
        <f t="shared" si="1"/>
        <v>15421</v>
      </c>
      <c r="C123" s="45" t="s">
        <v>2700</v>
      </c>
      <c r="D123" s="62" t="s">
        <v>2697</v>
      </c>
      <c r="E123" s="66" t="s">
        <v>1239</v>
      </c>
      <c r="F123" s="63" t="s">
        <v>2658</v>
      </c>
      <c r="G123" t="str">
        <f>IF(F123="O",VLOOKUP(A123,'CG-&gt; CE'!B:K,10,FALSE),"")</f>
        <v/>
      </c>
      <c r="H123" s="10" t="str">
        <f>IF(F123="O",IF(G123="",'Messages d''erreur'!B$7,""),"")</f>
        <v/>
      </c>
    </row>
    <row r="124" spans="1:8" ht="26" x14ac:dyDescent="0.35">
      <c r="A124" s="163">
        <v>15429</v>
      </c>
      <c r="B124">
        <f t="shared" si="1"/>
        <v>15429</v>
      </c>
      <c r="C124" s="59" t="s">
        <v>2701</v>
      </c>
      <c r="D124" s="64" t="s">
        <v>2697</v>
      </c>
      <c r="E124" s="67" t="s">
        <v>1239</v>
      </c>
      <c r="F124" s="65" t="s">
        <v>2658</v>
      </c>
      <c r="G124" t="str">
        <f>IF(F124="O",VLOOKUP(A124,'CG-&gt; CE'!B:K,10,FALSE),"")</f>
        <v/>
      </c>
      <c r="H124" s="10" t="str">
        <f>IF(F124="O",IF(G124="",'Messages d''erreur'!B$7,""),"")</f>
        <v/>
      </c>
    </row>
    <row r="125" spans="1:8" x14ac:dyDescent="0.35">
      <c r="A125" s="165"/>
      <c r="B125">
        <f t="shared" si="1"/>
        <v>0</v>
      </c>
      <c r="C125" s="45" t="s">
        <v>2691</v>
      </c>
      <c r="D125" s="62"/>
      <c r="E125" s="62"/>
      <c r="F125" s="63"/>
      <c r="G125" t="str">
        <f>IF(F125="O",VLOOKUP(A125,'CG-&gt; CE'!B:K,10,FALSE),"")</f>
        <v/>
      </c>
      <c r="H125" s="10" t="str">
        <f>IF(F125="O",IF(G125="",'Messages d''erreur'!B$7,""),"")</f>
        <v/>
      </c>
    </row>
    <row r="126" spans="1:8" x14ac:dyDescent="0.35">
      <c r="A126" s="165">
        <v>1543</v>
      </c>
      <c r="B126">
        <f t="shared" si="1"/>
        <v>1543</v>
      </c>
      <c r="C126" s="45" t="s">
        <v>1249</v>
      </c>
      <c r="D126" s="62"/>
      <c r="E126" s="62"/>
      <c r="F126" s="63"/>
      <c r="G126" t="str">
        <f>IF(F126="O",VLOOKUP(A126,'CG-&gt; CE'!B:K,10,FALSE),"")</f>
        <v/>
      </c>
      <c r="H126" s="10" t="str">
        <f>IF(F126="O",IF(G126="",'Messages d''erreur'!B$7,""),"")</f>
        <v/>
      </c>
    </row>
    <row r="127" spans="1:8" x14ac:dyDescent="0.35">
      <c r="A127" s="164"/>
      <c r="B127">
        <f t="shared" si="1"/>
        <v>0</v>
      </c>
      <c r="D127" s="62"/>
      <c r="E127" s="62"/>
      <c r="F127" s="63"/>
      <c r="G127" t="str">
        <f>IF(F127="O",VLOOKUP(A127,'CG-&gt; CE'!B:K,10,FALSE),"")</f>
        <v/>
      </c>
      <c r="H127" s="10" t="str">
        <f>IF(F127="O",IF(G127="",'Messages d''erreur'!B$7,""),"")</f>
        <v/>
      </c>
    </row>
    <row r="128" spans="1:8" ht="26" x14ac:dyDescent="0.35">
      <c r="A128" s="159" t="s">
        <v>1088</v>
      </c>
      <c r="B128" t="e">
        <f t="shared" si="1"/>
        <v>#VALUE!</v>
      </c>
      <c r="C128" s="54" t="s">
        <v>53</v>
      </c>
      <c r="D128" s="54" t="s">
        <v>2668</v>
      </c>
      <c r="E128" s="54" t="s">
        <v>2654</v>
      </c>
      <c r="F128" s="55" t="s">
        <v>2655</v>
      </c>
      <c r="G128" t="str">
        <f>IF(F128="O",VLOOKUP(A128,'CG-&gt; CE'!B:K,10,FALSE),"")</f>
        <v/>
      </c>
      <c r="H128" s="10" t="str">
        <f>IF(F128="O",IF(G128="",'Messages d''erreur'!B$7,""),"")</f>
        <v/>
      </c>
    </row>
    <row r="129" spans="1:8" x14ac:dyDescent="0.35">
      <c r="A129" s="164">
        <v>15431</v>
      </c>
      <c r="B129">
        <f t="shared" si="1"/>
        <v>15431</v>
      </c>
      <c r="C129" s="45" t="s">
        <v>1249</v>
      </c>
      <c r="D129" s="62" t="s">
        <v>2697</v>
      </c>
      <c r="E129" s="66" t="s">
        <v>1212</v>
      </c>
      <c r="F129" s="63" t="s">
        <v>2658</v>
      </c>
      <c r="G129" t="str">
        <f>IF(F129="O",VLOOKUP(A129,'CG-&gt; CE'!B:K,10,FALSE),"")</f>
        <v/>
      </c>
      <c r="H129" s="10" t="str">
        <f>IF(F129="O",IF(G129="",'Messages d''erreur'!B$7,""),"")</f>
        <v/>
      </c>
    </row>
    <row r="130" spans="1:8" x14ac:dyDescent="0.35">
      <c r="A130" s="163">
        <v>15439</v>
      </c>
      <c r="B130">
        <f t="shared" si="1"/>
        <v>15439</v>
      </c>
      <c r="C130" s="59" t="s">
        <v>2702</v>
      </c>
      <c r="D130" s="64" t="s">
        <v>2697</v>
      </c>
      <c r="E130" s="67" t="s">
        <v>1212</v>
      </c>
      <c r="F130" s="65" t="s">
        <v>2658</v>
      </c>
      <c r="G130" t="str">
        <f>IF(F130="O",VLOOKUP(A130,'CG-&gt; CE'!B:K,10,FALSE),"")</f>
        <v/>
      </c>
      <c r="H130" s="10" t="str">
        <f>IF(F130="O",IF(G130="",'Messages d''erreur'!B$7,""),"")</f>
        <v/>
      </c>
    </row>
    <row r="131" spans="1:8" x14ac:dyDescent="0.35">
      <c r="A131" s="158"/>
      <c r="B131">
        <f t="shared" si="1"/>
        <v>0</v>
      </c>
      <c r="C131" s="51"/>
      <c r="D131" s="62"/>
      <c r="E131" s="62"/>
      <c r="F131" s="63"/>
      <c r="G131" t="str">
        <f>IF(F131="O",VLOOKUP(A131,'CG-&gt; CE'!B:K,10,FALSE),"")</f>
        <v/>
      </c>
      <c r="H131" s="10" t="str">
        <f>IF(F131="O",IF(G131="",'Messages d''erreur'!B$7,""),"")</f>
        <v/>
      </c>
    </row>
    <row r="132" spans="1:8" x14ac:dyDescent="0.35">
      <c r="A132" s="165">
        <v>156</v>
      </c>
      <c r="B132">
        <f t="shared" ref="B132:B195" si="2">VALUE(A132)</f>
        <v>156</v>
      </c>
      <c r="C132" s="45" t="s">
        <v>2703</v>
      </c>
      <c r="D132" s="62"/>
      <c r="E132" s="62"/>
      <c r="F132" s="63"/>
      <c r="G132" t="str">
        <f>IF(F132="O",VLOOKUP(A132,'CG-&gt; CE'!B:K,10,FALSE),"")</f>
        <v/>
      </c>
      <c r="H132" s="10" t="str">
        <f>IF(F132="O",IF(G132="",'Messages d''erreur'!B$7,""),"")</f>
        <v/>
      </c>
    </row>
    <row r="133" spans="1:8" x14ac:dyDescent="0.35">
      <c r="A133" s="165"/>
      <c r="B133">
        <f t="shared" si="2"/>
        <v>0</v>
      </c>
      <c r="C133" s="45" t="s">
        <v>2691</v>
      </c>
      <c r="D133" s="62"/>
      <c r="E133" s="62"/>
      <c r="F133" s="63"/>
      <c r="G133" t="str">
        <f>IF(F133="O",VLOOKUP(A133,'CG-&gt; CE'!B:K,10,FALSE),"")</f>
        <v/>
      </c>
      <c r="H133" s="10" t="str">
        <f>IF(F133="O",IF(G133="",'Messages d''erreur'!B$7,""),"")</f>
        <v/>
      </c>
    </row>
    <row r="134" spans="1:8" x14ac:dyDescent="0.35">
      <c r="A134" s="165">
        <v>1561</v>
      </c>
      <c r="B134">
        <f t="shared" si="2"/>
        <v>1561</v>
      </c>
      <c r="C134" s="45" t="s">
        <v>778</v>
      </c>
      <c r="D134" s="62"/>
      <c r="E134" s="62"/>
      <c r="F134" s="63"/>
      <c r="G134" t="str">
        <f>IF(F134="O",VLOOKUP(A134,'CG-&gt; CE'!B:K,10,FALSE),"")</f>
        <v/>
      </c>
      <c r="H134" s="10" t="str">
        <f>IF(F134="O",IF(G134="",'Messages d''erreur'!B$7,""),"")</f>
        <v/>
      </c>
    </row>
    <row r="135" spans="1:8" x14ac:dyDescent="0.35">
      <c r="A135" s="164"/>
      <c r="B135">
        <f t="shared" si="2"/>
        <v>0</v>
      </c>
      <c r="D135" s="62"/>
      <c r="E135" s="62"/>
      <c r="F135" s="63"/>
      <c r="G135" t="str">
        <f>IF(F135="O",VLOOKUP(A135,'CG-&gt; CE'!B:K,10,FALSE),"")</f>
        <v/>
      </c>
      <c r="H135" s="10" t="str">
        <f>IF(F135="O",IF(G135="",'Messages d''erreur'!B$7,""),"")</f>
        <v/>
      </c>
    </row>
    <row r="136" spans="1:8" ht="26" x14ac:dyDescent="0.35">
      <c r="A136" s="159" t="s">
        <v>1088</v>
      </c>
      <c r="B136" t="e">
        <f t="shared" si="2"/>
        <v>#VALUE!</v>
      </c>
      <c r="C136" s="54" t="s">
        <v>53</v>
      </c>
      <c r="D136" s="54" t="s">
        <v>2668</v>
      </c>
      <c r="E136" s="54" t="s">
        <v>2654</v>
      </c>
      <c r="F136" s="55" t="s">
        <v>2655</v>
      </c>
      <c r="G136" t="str">
        <f>IF(F136="O",VLOOKUP(A136,'CG-&gt; CE'!B:K,10,FALSE),"")</f>
        <v/>
      </c>
      <c r="H136" s="10" t="str">
        <f>IF(F136="O",IF(G136="",'Messages d''erreur'!B$7,""),"")</f>
        <v/>
      </c>
    </row>
    <row r="137" spans="1:8" x14ac:dyDescent="0.35">
      <c r="A137" s="164">
        <v>15611</v>
      </c>
      <c r="B137">
        <f t="shared" si="2"/>
        <v>15611</v>
      </c>
      <c r="C137" s="45" t="s">
        <v>778</v>
      </c>
      <c r="D137" s="62" t="s">
        <v>2704</v>
      </c>
      <c r="E137" s="66" t="s">
        <v>1178</v>
      </c>
      <c r="F137" s="63" t="s">
        <v>60</v>
      </c>
      <c r="G137" t="e">
        <f>IF(F137="O",VLOOKUP(A137,'CG-&gt; CE'!B:K,10,FALSE),"")</f>
        <v>#N/A</v>
      </c>
      <c r="H137" s="10" t="e">
        <f>IF(F137="O",IF(G137="",'Messages d''erreur'!B$7,""),"")</f>
        <v>#N/A</v>
      </c>
    </row>
    <row r="138" spans="1:8" x14ac:dyDescent="0.35">
      <c r="A138" s="163">
        <v>15619</v>
      </c>
      <c r="B138">
        <f t="shared" si="2"/>
        <v>15619</v>
      </c>
      <c r="C138" s="59" t="s">
        <v>1261</v>
      </c>
      <c r="D138" s="64" t="s">
        <v>2704</v>
      </c>
      <c r="E138" s="67" t="s">
        <v>1178</v>
      </c>
      <c r="F138" s="65" t="s">
        <v>2658</v>
      </c>
      <c r="G138" t="str">
        <f>IF(F138="O",VLOOKUP(A138,'CG-&gt; CE'!B:K,10,FALSE),"")</f>
        <v/>
      </c>
      <c r="H138" s="10" t="str">
        <f>IF(F138="O",IF(G138="",'Messages d''erreur'!B$7,""),"")</f>
        <v/>
      </c>
    </row>
    <row r="139" spans="1:8" x14ac:dyDescent="0.35">
      <c r="A139" s="165"/>
      <c r="B139">
        <f t="shared" si="2"/>
        <v>0</v>
      </c>
      <c r="C139" s="45" t="s">
        <v>2691</v>
      </c>
      <c r="D139" s="62"/>
      <c r="E139" s="62"/>
      <c r="F139" s="63"/>
      <c r="G139" t="str">
        <f>IF(F139="O",VLOOKUP(A139,'CG-&gt; CE'!B:K,10,FALSE),"")</f>
        <v/>
      </c>
      <c r="H139" s="10" t="str">
        <f>IF(F139="O",IF(G139="",'Messages d''erreur'!B$7,""),"")</f>
        <v/>
      </c>
    </row>
    <row r="140" spans="1:8" x14ac:dyDescent="0.35">
      <c r="A140" s="165">
        <v>1563</v>
      </c>
      <c r="B140">
        <f t="shared" si="2"/>
        <v>1563</v>
      </c>
      <c r="C140" s="45" t="s">
        <v>1251</v>
      </c>
      <c r="D140" s="62"/>
      <c r="E140" s="62"/>
      <c r="F140" s="63"/>
      <c r="G140" t="str">
        <f>IF(F140="O",VLOOKUP(A140,'CG-&gt; CE'!B:K,10,FALSE),"")</f>
        <v/>
      </c>
      <c r="H140" s="10" t="str">
        <f>IF(F140="O",IF(G140="",'Messages d''erreur'!B$7,""),"")</f>
        <v/>
      </c>
    </row>
    <row r="141" spans="1:8" x14ac:dyDescent="0.35">
      <c r="A141" s="164"/>
      <c r="B141">
        <f t="shared" si="2"/>
        <v>0</v>
      </c>
      <c r="D141" s="62"/>
      <c r="E141" s="62"/>
      <c r="F141" s="63"/>
      <c r="G141" t="str">
        <f>IF(F141="O",VLOOKUP(A141,'CG-&gt; CE'!B:K,10,FALSE),"")</f>
        <v/>
      </c>
      <c r="H141" s="10" t="str">
        <f>IF(F141="O",IF(G141="",'Messages d''erreur'!B$7,""),"")</f>
        <v/>
      </c>
    </row>
    <row r="142" spans="1:8" ht="26" x14ac:dyDescent="0.35">
      <c r="A142" s="159" t="s">
        <v>1088</v>
      </c>
      <c r="B142" t="e">
        <f t="shared" si="2"/>
        <v>#VALUE!</v>
      </c>
      <c r="C142" s="54" t="s">
        <v>53</v>
      </c>
      <c r="D142" s="54" t="s">
        <v>2668</v>
      </c>
      <c r="E142" s="54" t="s">
        <v>2654</v>
      </c>
      <c r="F142" s="55" t="s">
        <v>2655</v>
      </c>
      <c r="G142" t="str">
        <f>IF(F142="O",VLOOKUP(A142,'CG-&gt; CE'!B:K,10,FALSE),"")</f>
        <v/>
      </c>
      <c r="H142" s="10" t="str">
        <f>IF(F142="O",IF(G142="",'Messages d''erreur'!B$7,""),"")</f>
        <v/>
      </c>
    </row>
    <row r="143" spans="1:8" x14ac:dyDescent="0.35">
      <c r="A143" s="164">
        <v>15631</v>
      </c>
      <c r="B143">
        <f t="shared" si="2"/>
        <v>15631</v>
      </c>
      <c r="C143" s="45" t="s">
        <v>1251</v>
      </c>
      <c r="D143" s="62" t="s">
        <v>2704</v>
      </c>
      <c r="E143" s="66" t="s">
        <v>1212</v>
      </c>
      <c r="F143" s="63" t="s">
        <v>2658</v>
      </c>
      <c r="G143" t="str">
        <f>IF(F143="O",VLOOKUP(A143,'CG-&gt; CE'!B:K,10,FALSE),"")</f>
        <v/>
      </c>
      <c r="H143" s="10" t="str">
        <f>IF(F143="O",IF(G143="",'Messages d''erreur'!B$7,""),"")</f>
        <v/>
      </c>
    </row>
    <row r="144" spans="1:8" x14ac:dyDescent="0.35">
      <c r="A144" s="163">
        <v>15639</v>
      </c>
      <c r="B144">
        <f t="shared" si="2"/>
        <v>15639</v>
      </c>
      <c r="C144" s="59" t="s">
        <v>1255</v>
      </c>
      <c r="D144" s="64" t="s">
        <v>2704</v>
      </c>
      <c r="E144" s="67" t="s">
        <v>1212</v>
      </c>
      <c r="F144" s="65" t="s">
        <v>2658</v>
      </c>
      <c r="G144" t="str">
        <f>IF(F144="O",VLOOKUP(A144,'CG-&gt; CE'!B:K,10,FALSE),"")</f>
        <v/>
      </c>
      <c r="H144" s="10" t="str">
        <f>IF(F144="O",IF(G144="",'Messages d''erreur'!B$7,""),"")</f>
        <v/>
      </c>
    </row>
    <row r="145" spans="1:8" x14ac:dyDescent="0.35">
      <c r="A145" s="156"/>
      <c r="B145">
        <f t="shared" si="2"/>
        <v>0</v>
      </c>
      <c r="F145" s="47"/>
      <c r="G145" t="str">
        <f>IF(F145="O",VLOOKUP(A145,'CG-&gt; CE'!B:K,10,FALSE),"")</f>
        <v/>
      </c>
      <c r="H145" s="10" t="str">
        <f>IF(F145="O",IF(G145="",'Messages d''erreur'!B$7,""),"")</f>
        <v/>
      </c>
    </row>
    <row r="146" spans="1:8" x14ac:dyDescent="0.35">
      <c r="A146" s="158">
        <v>16</v>
      </c>
      <c r="B146">
        <f t="shared" si="2"/>
        <v>16</v>
      </c>
      <c r="C146" s="51" t="s">
        <v>2705</v>
      </c>
      <c r="D146" s="52"/>
      <c r="E146" s="52"/>
      <c r="F146" s="53"/>
      <c r="G146" t="str">
        <f>IF(F146="O",VLOOKUP(A146,'CG-&gt; CE'!B:K,10,FALSE),"")</f>
        <v/>
      </c>
      <c r="H146" s="10" t="str">
        <f>IF(F146="O",IF(G146="",'Messages d''erreur'!B$7,""),"")</f>
        <v/>
      </c>
    </row>
    <row r="147" spans="1:8" x14ac:dyDescent="0.35">
      <c r="A147" s="156"/>
      <c r="B147">
        <f t="shared" si="2"/>
        <v>0</v>
      </c>
      <c r="F147" s="47"/>
      <c r="G147" t="str">
        <f>IF(F147="O",VLOOKUP(A147,'CG-&gt; CE'!B:K,10,FALSE),"")</f>
        <v/>
      </c>
      <c r="H147" s="10" t="str">
        <f>IF(F147="O",IF(G147="",'Messages d''erreur'!B$7,""),"")</f>
        <v/>
      </c>
    </row>
    <row r="148" spans="1:8" ht="26" x14ac:dyDescent="0.35">
      <c r="A148" s="159" t="s">
        <v>1088</v>
      </c>
      <c r="B148" t="e">
        <f t="shared" si="2"/>
        <v>#VALUE!</v>
      </c>
      <c r="C148" s="54" t="s">
        <v>53</v>
      </c>
      <c r="D148" s="54" t="s">
        <v>2668</v>
      </c>
      <c r="E148" s="54" t="s">
        <v>2654</v>
      </c>
      <c r="F148" s="55" t="s">
        <v>2655</v>
      </c>
      <c r="G148" t="str">
        <f>IF(F148="O",VLOOKUP(A148,'CG-&gt; CE'!B:K,10,FALSE),"")</f>
        <v/>
      </c>
      <c r="H148" s="10" t="str">
        <f>IF(F148="O",IF(G148="",'Messages d''erreur'!B$7,""),"")</f>
        <v/>
      </c>
    </row>
    <row r="149" spans="1:8" x14ac:dyDescent="0.35">
      <c r="A149" s="163">
        <v>16000</v>
      </c>
      <c r="B149">
        <f t="shared" si="2"/>
        <v>16000</v>
      </c>
      <c r="C149" s="59" t="s">
        <v>1266</v>
      </c>
      <c r="D149" s="64" t="s">
        <v>2706</v>
      </c>
      <c r="E149" s="67" t="s">
        <v>1153</v>
      </c>
      <c r="F149" s="65" t="s">
        <v>60</v>
      </c>
      <c r="G149" t="e">
        <f>IF(F149="O",VLOOKUP(A149,'CG-&gt; CE'!B:K,10,FALSE),"")</f>
        <v>#N/A</v>
      </c>
      <c r="H149" s="10" t="e">
        <f>IF(F149="O",IF(G149="",'Messages d''erreur'!B$7,""),"")</f>
        <v>#N/A</v>
      </c>
    </row>
    <row r="150" spans="1:8" x14ac:dyDescent="0.35">
      <c r="A150" s="164"/>
      <c r="B150">
        <f t="shared" si="2"/>
        <v>0</v>
      </c>
      <c r="D150" s="62"/>
      <c r="E150" s="62"/>
      <c r="F150" s="63"/>
      <c r="G150" t="str">
        <f>IF(F150="O",VLOOKUP(A150,'CG-&gt; CE'!B:K,10,FALSE),"")</f>
        <v/>
      </c>
      <c r="H150" s="10" t="str">
        <f>IF(F150="O",IF(G150="",'Messages d''erreur'!B$7,""),"")</f>
        <v/>
      </c>
    </row>
    <row r="151" spans="1:8" x14ac:dyDescent="0.35">
      <c r="A151" s="158">
        <v>17</v>
      </c>
      <c r="B151">
        <f t="shared" si="2"/>
        <v>17</v>
      </c>
      <c r="C151" s="51" t="s">
        <v>2707</v>
      </c>
      <c r="D151" s="62"/>
      <c r="E151" s="62"/>
      <c r="F151" s="63"/>
      <c r="G151" t="str">
        <f>IF(F151="O",VLOOKUP(A151,'CG-&gt; CE'!B:K,10,FALSE),"")</f>
        <v/>
      </c>
      <c r="H151" s="10" t="str">
        <f>IF(F151="O",IF(G151="",'Messages d''erreur'!B$7,""),"")</f>
        <v/>
      </c>
    </row>
    <row r="152" spans="1:8" x14ac:dyDescent="0.35">
      <c r="A152" s="158"/>
      <c r="B152">
        <f t="shared" si="2"/>
        <v>0</v>
      </c>
      <c r="C152" s="51"/>
      <c r="D152" s="62"/>
      <c r="E152" s="62"/>
      <c r="F152" s="63"/>
      <c r="G152" t="str">
        <f>IF(F152="O",VLOOKUP(A152,'CG-&gt; CE'!B:K,10,FALSE),"")</f>
        <v/>
      </c>
      <c r="H152" s="10" t="str">
        <f>IF(F152="O",IF(G152="",'Messages d''erreur'!B$7,""),"")</f>
        <v/>
      </c>
    </row>
    <row r="153" spans="1:8" x14ac:dyDescent="0.35">
      <c r="A153" s="165">
        <v>171</v>
      </c>
      <c r="B153">
        <f t="shared" si="2"/>
        <v>171</v>
      </c>
      <c r="C153" s="45" t="s">
        <v>2708</v>
      </c>
      <c r="D153" s="62"/>
      <c r="E153" s="62"/>
      <c r="F153" s="63"/>
      <c r="G153" t="str">
        <f>IF(F153="O",VLOOKUP(A153,'CG-&gt; CE'!B:K,10,FALSE),"")</f>
        <v/>
      </c>
      <c r="H153" s="10" t="str">
        <f>IF(F153="O",IF(G153="",'Messages d''erreur'!B$7,""),"")</f>
        <v/>
      </c>
    </row>
    <row r="154" spans="1:8" x14ac:dyDescent="0.35">
      <c r="A154" s="165"/>
      <c r="B154">
        <f t="shared" si="2"/>
        <v>0</v>
      </c>
      <c r="D154" s="62"/>
      <c r="E154" s="62"/>
      <c r="F154" s="63"/>
      <c r="G154" t="str">
        <f>IF(F154="O",VLOOKUP(A154,'CG-&gt; CE'!B:K,10,FALSE),"")</f>
        <v/>
      </c>
      <c r="H154" s="10" t="str">
        <f>IF(F154="O",IF(G154="",'Messages d''erreur'!B$7,""),"")</f>
        <v/>
      </c>
    </row>
    <row r="155" spans="1:8" x14ac:dyDescent="0.35">
      <c r="A155" s="165">
        <v>1710</v>
      </c>
      <c r="B155">
        <f t="shared" si="2"/>
        <v>1710</v>
      </c>
      <c r="C155" s="45" t="s">
        <v>2709</v>
      </c>
      <c r="D155" s="62"/>
      <c r="E155" s="62"/>
      <c r="F155" s="63"/>
      <c r="G155" t="str">
        <f>IF(F155="O",VLOOKUP(A155,'CG-&gt; CE'!B:K,10,FALSE),"")</f>
        <v/>
      </c>
      <c r="H155" s="10" t="str">
        <f>IF(F155="O",IF(G155="",'Messages d''erreur'!B$7,""),"")</f>
        <v/>
      </c>
    </row>
    <row r="156" spans="1:8" x14ac:dyDescent="0.35">
      <c r="A156" s="164"/>
      <c r="B156">
        <f t="shared" si="2"/>
        <v>0</v>
      </c>
      <c r="D156" s="62"/>
      <c r="E156" s="62"/>
      <c r="F156" s="63"/>
      <c r="G156" t="str">
        <f>IF(F156="O",VLOOKUP(A156,'CG-&gt; CE'!B:K,10,FALSE),"")</f>
        <v/>
      </c>
      <c r="H156" s="10" t="str">
        <f>IF(F156="O",IF(G156="",'Messages d''erreur'!B$7,""),"")</f>
        <v/>
      </c>
    </row>
    <row r="157" spans="1:8" ht="26" x14ac:dyDescent="0.35">
      <c r="A157" s="159" t="s">
        <v>1088</v>
      </c>
      <c r="B157" t="e">
        <f t="shared" si="2"/>
        <v>#VALUE!</v>
      </c>
      <c r="C157" s="54" t="s">
        <v>53</v>
      </c>
      <c r="D157" s="54" t="s">
        <v>2668</v>
      </c>
      <c r="E157" s="54" t="s">
        <v>2654</v>
      </c>
      <c r="F157" s="55" t="s">
        <v>2655</v>
      </c>
      <c r="G157" t="str">
        <f>IF(F157="O",VLOOKUP(A157,'CG-&gt; CE'!B:K,10,FALSE),"")</f>
        <v/>
      </c>
      <c r="H157" s="10" t="str">
        <f>IF(F157="O",IF(G157="",'Messages d''erreur'!B$7,""),"")</f>
        <v/>
      </c>
    </row>
    <row r="158" spans="1:8" x14ac:dyDescent="0.35">
      <c r="A158" s="164">
        <v>17101</v>
      </c>
      <c r="B158">
        <f t="shared" si="2"/>
        <v>17101</v>
      </c>
      <c r="C158" s="45" t="s">
        <v>1037</v>
      </c>
      <c r="D158" s="62" t="s">
        <v>2710</v>
      </c>
      <c r="E158" s="66" t="s">
        <v>1274</v>
      </c>
      <c r="F158" s="63" t="s">
        <v>60</v>
      </c>
      <c r="G158" t="e">
        <f>IF(F158="O",VLOOKUP(A158,'CG-&gt; CE'!B:K,10,FALSE),"")</f>
        <v>#N/A</v>
      </c>
      <c r="H158" s="10" t="e">
        <f>IF(F158="O",IF(G158="",'Messages d''erreur'!B$7,""),"")</f>
        <v>#N/A</v>
      </c>
    </row>
    <row r="159" spans="1:8" x14ac:dyDescent="0.35">
      <c r="A159" s="164">
        <v>17109</v>
      </c>
      <c r="B159">
        <f t="shared" si="2"/>
        <v>17109</v>
      </c>
      <c r="C159" s="59" t="s">
        <v>1281</v>
      </c>
      <c r="D159" s="64" t="s">
        <v>2710</v>
      </c>
      <c r="E159" s="67" t="s">
        <v>1274</v>
      </c>
      <c r="F159" s="65" t="s">
        <v>60</v>
      </c>
      <c r="G159" t="e">
        <f>IF(F159="O",VLOOKUP(A159,'CG-&gt; CE'!B:K,10,FALSE),"")</f>
        <v>#N/A</v>
      </c>
      <c r="H159" s="10" t="e">
        <f>IF(F159="O",IF(G159="",'Messages d''erreur'!B$7,""),"")</f>
        <v>#N/A</v>
      </c>
    </row>
    <row r="160" spans="1:8" x14ac:dyDescent="0.35">
      <c r="A160" s="165"/>
      <c r="B160">
        <f t="shared" si="2"/>
        <v>0</v>
      </c>
      <c r="D160" s="62"/>
      <c r="E160" s="62"/>
      <c r="F160" s="63"/>
      <c r="G160" t="str">
        <f>IF(F160="O",VLOOKUP(A160,'CG-&gt; CE'!B:K,10,FALSE),"")</f>
        <v/>
      </c>
      <c r="H160" s="10" t="str">
        <f>IF(F160="O",IF(G160="",'Messages d''erreur'!B$7,""),"")</f>
        <v/>
      </c>
    </row>
    <row r="161" spans="1:8" x14ac:dyDescent="0.35">
      <c r="A161" s="165">
        <v>1714</v>
      </c>
      <c r="B161">
        <f t="shared" si="2"/>
        <v>1714</v>
      </c>
      <c r="C161" s="45" t="s">
        <v>1052</v>
      </c>
      <c r="D161" s="62"/>
      <c r="E161" s="62"/>
      <c r="F161" s="63"/>
      <c r="G161" t="str">
        <f>IF(F161="O",VLOOKUP(A161,'CG-&gt; CE'!B:K,10,FALSE),"")</f>
        <v/>
      </c>
      <c r="H161" s="10" t="str">
        <f>IF(F161="O",IF(G161="",'Messages d''erreur'!B$7,""),"")</f>
        <v/>
      </c>
    </row>
    <row r="162" spans="1:8" x14ac:dyDescent="0.35">
      <c r="A162" s="164"/>
      <c r="B162">
        <f t="shared" si="2"/>
        <v>0</v>
      </c>
      <c r="D162" s="62"/>
      <c r="E162" s="62"/>
      <c r="F162" s="63"/>
      <c r="G162" t="str">
        <f>IF(F162="O",VLOOKUP(A162,'CG-&gt; CE'!B:K,10,FALSE),"")</f>
        <v/>
      </c>
      <c r="H162" s="10" t="str">
        <f>IF(F162="O",IF(G162="",'Messages d''erreur'!B$7,""),"")</f>
        <v/>
      </c>
    </row>
    <row r="163" spans="1:8" ht="26" x14ac:dyDescent="0.35">
      <c r="A163" s="159" t="s">
        <v>1088</v>
      </c>
      <c r="B163" t="e">
        <f t="shared" si="2"/>
        <v>#VALUE!</v>
      </c>
      <c r="C163" s="54" t="s">
        <v>53</v>
      </c>
      <c r="D163" s="54" t="s">
        <v>2668</v>
      </c>
      <c r="E163" s="54" t="s">
        <v>2654</v>
      </c>
      <c r="F163" s="55" t="s">
        <v>2655</v>
      </c>
      <c r="G163" t="str">
        <f>IF(F163="O",VLOOKUP(A163,'CG-&gt; CE'!B:K,10,FALSE),"")</f>
        <v/>
      </c>
      <c r="H163" s="10" t="str">
        <f>IF(F163="O",IF(G163="",'Messages d''erreur'!B$7,""),"")</f>
        <v/>
      </c>
    </row>
    <row r="164" spans="1:8" x14ac:dyDescent="0.35">
      <c r="A164" s="164">
        <v>17141</v>
      </c>
      <c r="B164">
        <f t="shared" si="2"/>
        <v>17141</v>
      </c>
      <c r="C164" s="45" t="s">
        <v>2711</v>
      </c>
      <c r="D164" s="62" t="s">
        <v>2712</v>
      </c>
      <c r="E164" s="66" t="s">
        <v>1274</v>
      </c>
      <c r="F164" s="63" t="s">
        <v>60</v>
      </c>
      <c r="G164" t="e">
        <f>IF(F164="O",VLOOKUP(A164,'CG-&gt; CE'!B:K,10,FALSE),"")</f>
        <v>#N/A</v>
      </c>
      <c r="H164" s="10" t="e">
        <f>IF(F164="O",IF(G164="",'Messages d''erreur'!B$7,""),"")</f>
        <v>#N/A</v>
      </c>
    </row>
    <row r="165" spans="1:8" x14ac:dyDescent="0.35">
      <c r="A165" s="163">
        <v>17149</v>
      </c>
      <c r="B165">
        <f t="shared" si="2"/>
        <v>17149</v>
      </c>
      <c r="C165" s="59" t="s">
        <v>2713</v>
      </c>
      <c r="D165" s="64" t="s">
        <v>2712</v>
      </c>
      <c r="E165" s="67" t="s">
        <v>1274</v>
      </c>
      <c r="F165" s="65" t="s">
        <v>60</v>
      </c>
      <c r="G165" t="e">
        <f>IF(F165="O",VLOOKUP(A165,'CG-&gt; CE'!B:K,10,FALSE),"")</f>
        <v>#N/A</v>
      </c>
      <c r="H165" s="10" t="e">
        <f>IF(F165="O",IF(G165="",'Messages d''erreur'!B$7,""),"")</f>
        <v>#N/A</v>
      </c>
    </row>
    <row r="166" spans="1:8" x14ac:dyDescent="0.35">
      <c r="A166" s="165"/>
      <c r="B166">
        <f t="shared" si="2"/>
        <v>0</v>
      </c>
      <c r="D166" s="62"/>
      <c r="E166" s="62"/>
      <c r="F166" s="63"/>
      <c r="G166" t="str">
        <f>IF(F166="O",VLOOKUP(A166,'CG-&gt; CE'!B:K,10,FALSE),"")</f>
        <v/>
      </c>
      <c r="H166" s="10" t="str">
        <f>IF(F166="O",IF(G166="",'Messages d''erreur'!B$7,""),"")</f>
        <v/>
      </c>
    </row>
    <row r="167" spans="1:8" x14ac:dyDescent="0.35">
      <c r="A167" s="165">
        <v>1715</v>
      </c>
      <c r="B167">
        <f t="shared" si="2"/>
        <v>1715</v>
      </c>
      <c r="C167" s="45" t="s">
        <v>1047</v>
      </c>
      <c r="D167" s="62"/>
      <c r="E167" s="62"/>
      <c r="F167" s="63"/>
      <c r="G167" t="str">
        <f>IF(F167="O",VLOOKUP(A167,'CG-&gt; CE'!B:K,10,FALSE),"")</f>
        <v/>
      </c>
      <c r="H167" s="10" t="str">
        <f>IF(F167="O",IF(G167="",'Messages d''erreur'!B$7,""),"")</f>
        <v/>
      </c>
    </row>
    <row r="168" spans="1:8" x14ac:dyDescent="0.35">
      <c r="A168" s="164"/>
      <c r="B168">
        <f t="shared" si="2"/>
        <v>0</v>
      </c>
      <c r="D168" s="62"/>
      <c r="E168" s="62"/>
      <c r="F168" s="63"/>
      <c r="G168" t="str">
        <f>IF(F168="O",VLOOKUP(A168,'CG-&gt; CE'!B:K,10,FALSE),"")</f>
        <v/>
      </c>
      <c r="H168" s="10" t="str">
        <f>IF(F168="O",IF(G168="",'Messages d''erreur'!B$7,""),"")</f>
        <v/>
      </c>
    </row>
    <row r="169" spans="1:8" ht="26" x14ac:dyDescent="0.35">
      <c r="A169" s="159" t="s">
        <v>1088</v>
      </c>
      <c r="B169" t="e">
        <f t="shared" si="2"/>
        <v>#VALUE!</v>
      </c>
      <c r="C169" s="54" t="s">
        <v>53</v>
      </c>
      <c r="D169" s="54" t="s">
        <v>2668</v>
      </c>
      <c r="E169" s="54" t="s">
        <v>2654</v>
      </c>
      <c r="F169" s="55" t="s">
        <v>2655</v>
      </c>
      <c r="G169" t="str">
        <f>IF(F169="O",VLOOKUP(A169,'CG-&gt; CE'!B:K,10,FALSE),"")</f>
        <v/>
      </c>
      <c r="H169" s="10" t="str">
        <f>IF(F169="O",IF(G169="",'Messages d''erreur'!B$7,""),"")</f>
        <v/>
      </c>
    </row>
    <row r="170" spans="1:8" x14ac:dyDescent="0.35">
      <c r="A170" s="164">
        <v>17151</v>
      </c>
      <c r="B170">
        <f t="shared" si="2"/>
        <v>17151</v>
      </c>
      <c r="C170" s="45" t="s">
        <v>1047</v>
      </c>
      <c r="D170" s="62" t="s">
        <v>2710</v>
      </c>
      <c r="E170" s="66" t="s">
        <v>1274</v>
      </c>
      <c r="F170" s="63" t="s">
        <v>60</v>
      </c>
      <c r="G170" t="e">
        <f>IF(F170="O",VLOOKUP(A170,'CG-&gt; CE'!B:K,10,FALSE),"")</f>
        <v>#N/A</v>
      </c>
      <c r="H170" s="10" t="e">
        <f>IF(F170="O",IF(G170="",'Messages d''erreur'!B$7,""),"")</f>
        <v>#N/A</v>
      </c>
    </row>
    <row r="171" spans="1:8" x14ac:dyDescent="0.35">
      <c r="A171" s="163">
        <v>17159</v>
      </c>
      <c r="B171">
        <f t="shared" si="2"/>
        <v>17159</v>
      </c>
      <c r="C171" s="59" t="s">
        <v>1298</v>
      </c>
      <c r="D171" s="64" t="s">
        <v>2710</v>
      </c>
      <c r="E171" s="67" t="s">
        <v>1274</v>
      </c>
      <c r="F171" s="65" t="s">
        <v>60</v>
      </c>
      <c r="G171" t="e">
        <f>IF(F171="O",VLOOKUP(A171,'CG-&gt; CE'!B:K,10,FALSE),"")</f>
        <v>#N/A</v>
      </c>
      <c r="H171" s="10" t="e">
        <f>IF(F171="O",IF(G171="",'Messages d''erreur'!B$7,""),"")</f>
        <v>#N/A</v>
      </c>
    </row>
    <row r="172" spans="1:8" x14ac:dyDescent="0.35">
      <c r="A172" s="158"/>
      <c r="B172">
        <f t="shared" si="2"/>
        <v>0</v>
      </c>
      <c r="C172" s="51"/>
      <c r="D172" s="62"/>
      <c r="E172" s="62"/>
      <c r="F172" s="63"/>
      <c r="G172" t="str">
        <f>IF(F172="O",VLOOKUP(A172,'CG-&gt; CE'!B:K,10,FALSE),"")</f>
        <v/>
      </c>
      <c r="H172" s="10" t="str">
        <f>IF(F172="O",IF(G172="",'Messages d''erreur'!B$7,""),"")</f>
        <v/>
      </c>
    </row>
    <row r="173" spans="1:8" x14ac:dyDescent="0.35">
      <c r="A173" s="165">
        <v>172</v>
      </c>
      <c r="B173">
        <f t="shared" si="2"/>
        <v>172</v>
      </c>
      <c r="C173" s="45" t="s">
        <v>2714</v>
      </c>
      <c r="D173" s="62"/>
      <c r="E173" s="62"/>
      <c r="F173" s="63"/>
      <c r="G173" t="str">
        <f>IF(F173="O",VLOOKUP(A173,'CG-&gt; CE'!B:K,10,FALSE),"")</f>
        <v/>
      </c>
      <c r="H173" s="10" t="str">
        <f>IF(F173="O",IF(G173="",'Messages d''erreur'!B$7,""),"")</f>
        <v/>
      </c>
    </row>
    <row r="174" spans="1:8" x14ac:dyDescent="0.35">
      <c r="A174" s="165"/>
      <c r="B174">
        <f t="shared" si="2"/>
        <v>0</v>
      </c>
      <c r="D174" s="62"/>
      <c r="E174" s="62"/>
      <c r="F174" s="63"/>
      <c r="G174" t="str">
        <f>IF(F174="O",VLOOKUP(A174,'CG-&gt; CE'!B:K,10,FALSE),"")</f>
        <v/>
      </c>
      <c r="H174" s="10" t="str">
        <f>IF(F174="O",IF(G174="",'Messages d''erreur'!B$7,""),"")</f>
        <v/>
      </c>
    </row>
    <row r="175" spans="1:8" ht="26" x14ac:dyDescent="0.35">
      <c r="A175" s="159" t="s">
        <v>1088</v>
      </c>
      <c r="B175" t="e">
        <f t="shared" si="2"/>
        <v>#VALUE!</v>
      </c>
      <c r="C175" s="54" t="s">
        <v>53</v>
      </c>
      <c r="D175" s="54" t="s">
        <v>2668</v>
      </c>
      <c r="E175" s="54" t="s">
        <v>2654</v>
      </c>
      <c r="F175" s="55" t="s">
        <v>2655</v>
      </c>
      <c r="G175" t="str">
        <f>IF(F175="O",VLOOKUP(A175,'CG-&gt; CE'!B:K,10,FALSE),"")</f>
        <v/>
      </c>
      <c r="H175" s="10" t="str">
        <f>IF(F175="O",IF(G175="",'Messages d''erreur'!B$7,""),"")</f>
        <v/>
      </c>
    </row>
    <row r="176" spans="1:8" x14ac:dyDescent="0.35">
      <c r="A176" s="164">
        <v>17211</v>
      </c>
      <c r="B176">
        <f t="shared" si="2"/>
        <v>17211</v>
      </c>
      <c r="C176" s="45" t="s">
        <v>1300</v>
      </c>
      <c r="D176" s="62" t="s">
        <v>2715</v>
      </c>
      <c r="E176" s="66" t="s">
        <v>1274</v>
      </c>
      <c r="F176" s="63" t="s">
        <v>60</v>
      </c>
      <c r="G176" t="e">
        <f>IF(F176="O",VLOOKUP(A176,'CG-&gt; CE'!B:K,10,FALSE),"")</f>
        <v>#N/A</v>
      </c>
      <c r="H176" s="10" t="e">
        <f>IF(F176="O",IF(G176="",'Messages d''erreur'!B$7,""),"")</f>
        <v>#N/A</v>
      </c>
    </row>
    <row r="177" spans="1:8" x14ac:dyDescent="0.35">
      <c r="A177" s="163">
        <v>17219</v>
      </c>
      <c r="B177">
        <f t="shared" si="2"/>
        <v>17219</v>
      </c>
      <c r="C177" s="59" t="s">
        <v>1302</v>
      </c>
      <c r="D177" s="64" t="s">
        <v>2716</v>
      </c>
      <c r="E177" s="67" t="s">
        <v>1274</v>
      </c>
      <c r="F177" s="65" t="s">
        <v>60</v>
      </c>
      <c r="G177" t="e">
        <f>IF(F177="O",VLOOKUP(A177,'CG-&gt; CE'!B:K,10,FALSE),"")</f>
        <v>#N/A</v>
      </c>
      <c r="H177" s="10" t="e">
        <f>IF(F177="O",IF(G177="",'Messages d''erreur'!B$7,""),"")</f>
        <v>#N/A</v>
      </c>
    </row>
    <row r="178" spans="1:8" x14ac:dyDescent="0.35">
      <c r="A178" s="158"/>
      <c r="B178">
        <f t="shared" si="2"/>
        <v>0</v>
      </c>
      <c r="C178" s="51"/>
      <c r="D178" s="62"/>
      <c r="E178" s="62"/>
      <c r="F178" s="63"/>
      <c r="G178" t="str">
        <f>IF(F178="O",VLOOKUP(A178,'CG-&gt; CE'!B:K,10,FALSE),"")</f>
        <v/>
      </c>
      <c r="H178" s="10" t="str">
        <f>IF(F178="O",IF(G178="",'Messages d''erreur'!B$7,""),"")</f>
        <v/>
      </c>
    </row>
    <row r="179" spans="1:8" x14ac:dyDescent="0.35">
      <c r="A179" s="158"/>
      <c r="B179">
        <f t="shared" si="2"/>
        <v>0</v>
      </c>
      <c r="C179" s="51"/>
      <c r="D179" s="62"/>
      <c r="E179" s="62"/>
      <c r="F179" s="63"/>
      <c r="G179" t="str">
        <f>IF(F179="O",VLOOKUP(A179,'CG-&gt; CE'!B:K,10,FALSE),"")</f>
        <v/>
      </c>
      <c r="H179" s="10" t="str">
        <f>IF(F179="O",IF(G179="",'Messages d''erreur'!B$7,""),"")</f>
        <v/>
      </c>
    </row>
    <row r="180" spans="1:8" x14ac:dyDescent="0.35">
      <c r="A180" s="165">
        <v>173</v>
      </c>
      <c r="B180">
        <f t="shared" si="2"/>
        <v>173</v>
      </c>
      <c r="C180" s="45" t="s">
        <v>2717</v>
      </c>
      <c r="D180" s="62"/>
      <c r="E180" s="62"/>
      <c r="F180" s="63"/>
      <c r="G180" t="str">
        <f>IF(F180="O",VLOOKUP(A180,'CG-&gt; CE'!B:K,10,FALSE),"")</f>
        <v/>
      </c>
      <c r="H180" s="10" t="str">
        <f>IF(F180="O",IF(G180="",'Messages d''erreur'!B$7,""),"")</f>
        <v/>
      </c>
    </row>
    <row r="181" spans="1:8" x14ac:dyDescent="0.35">
      <c r="A181" s="165"/>
      <c r="B181">
        <f t="shared" si="2"/>
        <v>0</v>
      </c>
      <c r="D181" s="62"/>
      <c r="E181" s="62"/>
      <c r="F181" s="63"/>
      <c r="G181" t="str">
        <f>IF(F181="O",VLOOKUP(A181,'CG-&gt; CE'!B:K,10,FALSE),"")</f>
        <v/>
      </c>
      <c r="H181" s="10" t="str">
        <f>IF(F181="O",IF(G181="",'Messages d''erreur'!B$7,""),"")</f>
        <v/>
      </c>
    </row>
    <row r="182" spans="1:8" ht="26" x14ac:dyDescent="0.35">
      <c r="A182" s="159" t="s">
        <v>1088</v>
      </c>
      <c r="B182" t="e">
        <f t="shared" si="2"/>
        <v>#VALUE!</v>
      </c>
      <c r="C182" s="54" t="s">
        <v>53</v>
      </c>
      <c r="D182" s="54" t="s">
        <v>2668</v>
      </c>
      <c r="E182" s="54" t="s">
        <v>2654</v>
      </c>
      <c r="F182" s="55" t="s">
        <v>2655</v>
      </c>
      <c r="G182" t="str">
        <f>IF(F182="O",VLOOKUP(A182,'CG-&gt; CE'!B:K,10,FALSE),"")</f>
        <v/>
      </c>
      <c r="H182" s="10" t="str">
        <f>IF(F182="O",IF(G182="",'Messages d''erreur'!B$7,""),"")</f>
        <v/>
      </c>
    </row>
    <row r="183" spans="1:8" x14ac:dyDescent="0.35">
      <c r="A183" s="164">
        <v>17301</v>
      </c>
      <c r="B183">
        <f t="shared" si="2"/>
        <v>17301</v>
      </c>
      <c r="C183" s="23" t="s">
        <v>1039</v>
      </c>
      <c r="D183" s="62" t="s">
        <v>2710</v>
      </c>
      <c r="E183" s="66" t="s">
        <v>1306</v>
      </c>
      <c r="F183" s="63" t="s">
        <v>60</v>
      </c>
      <c r="G183" t="e">
        <f>IF(F183="O",VLOOKUP(A183,'CG-&gt; CE'!B:K,10,FALSE),"")</f>
        <v>#N/A</v>
      </c>
      <c r="H183" s="10" t="e">
        <f>IF(F183="O",IF(G183="",'Messages d''erreur'!B$7,""),"")</f>
        <v>#N/A</v>
      </c>
    </row>
    <row r="184" spans="1:8" ht="26" x14ac:dyDescent="0.35">
      <c r="A184" s="163">
        <v>17309</v>
      </c>
      <c r="B184">
        <f t="shared" si="2"/>
        <v>17309</v>
      </c>
      <c r="C184" s="24" t="s">
        <v>1309</v>
      </c>
      <c r="D184" s="64" t="s">
        <v>2710</v>
      </c>
      <c r="E184" s="67" t="s">
        <v>1306</v>
      </c>
      <c r="F184" s="65" t="s">
        <v>60</v>
      </c>
      <c r="G184" t="e">
        <f>IF(F184="O",VLOOKUP(A184,'CG-&gt; CE'!B:K,10,FALSE),"")</f>
        <v>#N/A</v>
      </c>
      <c r="H184" s="10" t="e">
        <f>IF(F184="O",IF(G184="",'Messages d''erreur'!B$7,""),"")</f>
        <v>#N/A</v>
      </c>
    </row>
    <row r="185" spans="1:8" x14ac:dyDescent="0.35">
      <c r="A185" s="158"/>
      <c r="B185">
        <f t="shared" si="2"/>
        <v>0</v>
      </c>
      <c r="C185" s="51"/>
      <c r="D185" s="62"/>
      <c r="E185" s="62"/>
      <c r="F185" s="63"/>
      <c r="G185" t="str">
        <f>IF(F185="O",VLOOKUP(A185,'CG-&gt; CE'!B:K,10,FALSE),"")</f>
        <v/>
      </c>
      <c r="H185" s="10" t="str">
        <f>IF(F185="O",IF(G185="",'Messages d''erreur'!B$7,""),"")</f>
        <v/>
      </c>
    </row>
    <row r="186" spans="1:8" x14ac:dyDescent="0.35">
      <c r="A186" s="165">
        <v>174</v>
      </c>
      <c r="B186">
        <f t="shared" si="2"/>
        <v>174</v>
      </c>
      <c r="C186" s="45" t="s">
        <v>2718</v>
      </c>
      <c r="D186" s="62"/>
      <c r="E186" s="62"/>
      <c r="F186" s="63"/>
      <c r="G186" t="str">
        <f>IF(F186="O",VLOOKUP(A186,'CG-&gt; CE'!B:K,10,FALSE),"")</f>
        <v/>
      </c>
      <c r="H186" s="10" t="str">
        <f>IF(F186="O",IF(G186="",'Messages d''erreur'!B$7,""),"")</f>
        <v/>
      </c>
    </row>
    <row r="187" spans="1:8" x14ac:dyDescent="0.35">
      <c r="A187" s="165"/>
      <c r="B187">
        <f t="shared" si="2"/>
        <v>0</v>
      </c>
      <c r="D187" s="62"/>
      <c r="E187" s="62"/>
      <c r="F187" s="63"/>
      <c r="G187" t="str">
        <f>IF(F187="O",VLOOKUP(A187,'CG-&gt; CE'!B:K,10,FALSE),"")</f>
        <v/>
      </c>
      <c r="H187" s="10" t="str">
        <f>IF(F187="O",IF(G187="",'Messages d''erreur'!B$7,""),"")</f>
        <v/>
      </c>
    </row>
    <row r="188" spans="1:8" ht="26" x14ac:dyDescent="0.35">
      <c r="A188" s="159" t="s">
        <v>1088</v>
      </c>
      <c r="B188" t="e">
        <f t="shared" si="2"/>
        <v>#VALUE!</v>
      </c>
      <c r="C188" s="54" t="s">
        <v>53</v>
      </c>
      <c r="D188" s="54" t="s">
        <v>2668</v>
      </c>
      <c r="E188" s="54" t="s">
        <v>2654</v>
      </c>
      <c r="F188" s="55" t="s">
        <v>2655</v>
      </c>
      <c r="G188" t="str">
        <f>IF(F188="O",VLOOKUP(A188,'CG-&gt; CE'!B:K,10,FALSE),"")</f>
        <v/>
      </c>
      <c r="H188" s="10" t="str">
        <f>IF(F188="O",IF(G188="",'Messages d''erreur'!B$7,""),"")</f>
        <v/>
      </c>
    </row>
    <row r="189" spans="1:8" x14ac:dyDescent="0.35">
      <c r="A189" s="164">
        <v>17421</v>
      </c>
      <c r="B189">
        <f t="shared" si="2"/>
        <v>17421</v>
      </c>
      <c r="C189" s="45" t="s">
        <v>1041</v>
      </c>
      <c r="D189" s="62" t="s">
        <v>2719</v>
      </c>
      <c r="E189" s="66" t="s">
        <v>1274</v>
      </c>
      <c r="F189" s="63" t="s">
        <v>60</v>
      </c>
      <c r="G189" t="e">
        <f>IF(F189="O",VLOOKUP(A189,'CG-&gt; CE'!B:K,10,FALSE),"")</f>
        <v>#N/A</v>
      </c>
      <c r="H189" s="10" t="e">
        <f>IF(F189="O",IF(G189="",'Messages d''erreur'!B$7,""),"")</f>
        <v>#N/A</v>
      </c>
    </row>
    <row r="190" spans="1:8" x14ac:dyDescent="0.35">
      <c r="A190" s="163">
        <v>17429</v>
      </c>
      <c r="B190">
        <f t="shared" si="2"/>
        <v>17429</v>
      </c>
      <c r="C190" s="59" t="s">
        <v>1315</v>
      </c>
      <c r="D190" s="64" t="s">
        <v>2719</v>
      </c>
      <c r="E190" s="67" t="s">
        <v>1274</v>
      </c>
      <c r="F190" s="65" t="s">
        <v>60</v>
      </c>
      <c r="G190" t="e">
        <f>IF(F190="O",VLOOKUP(A190,'CG-&gt; CE'!B:K,10,FALSE),"")</f>
        <v>#N/A</v>
      </c>
      <c r="H190" s="10" t="e">
        <f>IF(F190="O",IF(G190="",'Messages d''erreur'!B$7,""),"")</f>
        <v>#N/A</v>
      </c>
    </row>
    <row r="191" spans="1:8" x14ac:dyDescent="0.35">
      <c r="A191" s="158"/>
      <c r="B191">
        <f t="shared" si="2"/>
        <v>0</v>
      </c>
      <c r="C191" s="51"/>
      <c r="D191" s="62"/>
      <c r="E191" s="62"/>
      <c r="F191" s="63"/>
      <c r="G191" t="str">
        <f>IF(F191="O",VLOOKUP(A191,'CG-&gt; CE'!B:K,10,FALSE),"")</f>
        <v/>
      </c>
      <c r="H191" s="10" t="str">
        <f>IF(F191="O",IF(G191="",'Messages d''erreur'!B$7,""),"")</f>
        <v/>
      </c>
    </row>
    <row r="192" spans="1:8" x14ac:dyDescent="0.35">
      <c r="A192" s="165">
        <v>175</v>
      </c>
      <c r="B192">
        <f t="shared" si="2"/>
        <v>175</v>
      </c>
      <c r="C192" s="45" t="s">
        <v>2720</v>
      </c>
      <c r="D192" s="62"/>
      <c r="E192" s="62"/>
      <c r="F192" s="63"/>
      <c r="G192" t="str">
        <f>IF(F192="O",VLOOKUP(A192,'CG-&gt; CE'!B:K,10,FALSE),"")</f>
        <v/>
      </c>
      <c r="H192" s="10" t="str">
        <f>IF(F192="O",IF(G192="",'Messages d''erreur'!B$7,""),"")</f>
        <v/>
      </c>
    </row>
    <row r="193" spans="1:8" x14ac:dyDescent="0.35">
      <c r="A193" s="165"/>
      <c r="B193">
        <f t="shared" si="2"/>
        <v>0</v>
      </c>
      <c r="D193" s="62"/>
      <c r="E193" s="62"/>
      <c r="F193" s="63"/>
      <c r="G193" t="str">
        <f>IF(F193="O",VLOOKUP(A193,'CG-&gt; CE'!B:K,10,FALSE),"")</f>
        <v/>
      </c>
      <c r="H193" s="10" t="str">
        <f>IF(F193="O",IF(G193="",'Messages d''erreur'!B$7,""),"")</f>
        <v/>
      </c>
    </row>
    <row r="194" spans="1:8" ht="26" x14ac:dyDescent="0.35">
      <c r="A194" s="159" t="s">
        <v>1088</v>
      </c>
      <c r="B194" t="e">
        <f t="shared" si="2"/>
        <v>#VALUE!</v>
      </c>
      <c r="C194" s="54" t="s">
        <v>53</v>
      </c>
      <c r="D194" s="54" t="s">
        <v>2668</v>
      </c>
      <c r="E194" s="54" t="s">
        <v>2654</v>
      </c>
      <c r="F194" s="55" t="s">
        <v>2655</v>
      </c>
      <c r="G194" t="str">
        <f>IF(F194="O",VLOOKUP(A194,'CG-&gt; CE'!B:K,10,FALSE),"")</f>
        <v/>
      </c>
      <c r="H194" s="10" t="str">
        <f>IF(F194="O",IF(G194="",'Messages d''erreur'!B$7,""),"")</f>
        <v/>
      </c>
    </row>
    <row r="195" spans="1:8" ht="26" x14ac:dyDescent="0.35">
      <c r="A195" s="164">
        <v>17501</v>
      </c>
      <c r="B195">
        <f t="shared" si="2"/>
        <v>17501</v>
      </c>
      <c r="C195" s="45" t="s">
        <v>1049</v>
      </c>
      <c r="D195" s="62" t="s">
        <v>2710</v>
      </c>
      <c r="E195" s="66" t="s">
        <v>1274</v>
      </c>
      <c r="F195" s="63" t="s">
        <v>60</v>
      </c>
      <c r="G195" t="e">
        <f>IF(F195="O",VLOOKUP(A195,'CG-&gt; CE'!B:K,10,FALSE),"")</f>
        <v>#N/A</v>
      </c>
      <c r="H195" s="10" t="e">
        <f>IF(F195="O",IF(G195="",'Messages d''erreur'!B$7,""),"")</f>
        <v>#N/A</v>
      </c>
    </row>
    <row r="196" spans="1:8" ht="26" x14ac:dyDescent="0.35">
      <c r="A196" s="163">
        <v>17509</v>
      </c>
      <c r="B196">
        <f t="shared" ref="B196:B259" si="3">VALUE(A196)</f>
        <v>17509</v>
      </c>
      <c r="C196" s="59" t="s">
        <v>1321</v>
      </c>
      <c r="D196" s="64" t="s">
        <v>2710</v>
      </c>
      <c r="E196" s="67" t="s">
        <v>1274</v>
      </c>
      <c r="F196" s="65" t="s">
        <v>60</v>
      </c>
      <c r="G196" t="e">
        <f>IF(F196="O",VLOOKUP(A196,'CG-&gt; CE'!B:K,10,FALSE),"")</f>
        <v>#N/A</v>
      </c>
      <c r="H196" s="10" t="e">
        <f>IF(F196="O",IF(G196="",'Messages d''erreur'!B$7,""),"")</f>
        <v>#N/A</v>
      </c>
    </row>
    <row r="197" spans="1:8" x14ac:dyDescent="0.35">
      <c r="A197" s="164"/>
      <c r="B197">
        <f t="shared" si="3"/>
        <v>0</v>
      </c>
      <c r="D197" s="62"/>
      <c r="E197" s="66"/>
      <c r="F197" s="63"/>
      <c r="G197" t="str">
        <f>IF(F197="O",VLOOKUP(A197,'CG-&gt; CE'!B:K,10,FALSE),"")</f>
        <v/>
      </c>
      <c r="H197" s="10" t="str">
        <f>IF(F197="O",IF(G197="",'Messages d''erreur'!B$7,""),"")</f>
        <v/>
      </c>
    </row>
    <row r="198" spans="1:8" x14ac:dyDescent="0.35">
      <c r="A198" s="165">
        <v>176</v>
      </c>
      <c r="B198">
        <f t="shared" si="3"/>
        <v>176</v>
      </c>
      <c r="C198" s="45" t="s">
        <v>2721</v>
      </c>
      <c r="D198" s="62"/>
      <c r="E198" s="62"/>
      <c r="F198" s="63"/>
      <c r="G198" t="str">
        <f>IF(F198="O",VLOOKUP(A198,'CG-&gt; CE'!B:K,10,FALSE),"")</f>
        <v/>
      </c>
      <c r="H198" s="10" t="str">
        <f>IF(F198="O",IF(G198="",'Messages d''erreur'!B$7,""),"")</f>
        <v/>
      </c>
    </row>
    <row r="199" spans="1:8" x14ac:dyDescent="0.35">
      <c r="A199" s="165"/>
      <c r="B199">
        <f t="shared" si="3"/>
        <v>0</v>
      </c>
      <c r="D199" s="62"/>
      <c r="E199" s="62"/>
      <c r="F199" s="63"/>
      <c r="G199" t="str">
        <f>IF(F199="O",VLOOKUP(A199,'CG-&gt; CE'!B:K,10,FALSE),"")</f>
        <v/>
      </c>
      <c r="H199" s="10" t="str">
        <f>IF(F199="O",IF(G199="",'Messages d''erreur'!B$7,""),"")</f>
        <v/>
      </c>
    </row>
    <row r="200" spans="1:8" ht="26" x14ac:dyDescent="0.35">
      <c r="A200" s="159" t="s">
        <v>1088</v>
      </c>
      <c r="B200" t="e">
        <f t="shared" si="3"/>
        <v>#VALUE!</v>
      </c>
      <c r="C200" s="54" t="s">
        <v>53</v>
      </c>
      <c r="D200" s="54" t="s">
        <v>2668</v>
      </c>
      <c r="E200" s="54" t="s">
        <v>2654</v>
      </c>
      <c r="F200" s="55" t="s">
        <v>2655</v>
      </c>
      <c r="G200" t="str">
        <f>IF(F200="O",VLOOKUP(A200,'CG-&gt; CE'!B:K,10,FALSE),"")</f>
        <v/>
      </c>
      <c r="H200" s="10" t="str">
        <f>IF(F200="O",IF(G200="",'Messages d''erreur'!B$7,""),"")</f>
        <v/>
      </c>
    </row>
    <row r="201" spans="1:8" x14ac:dyDescent="0.35">
      <c r="A201" s="164">
        <v>17601</v>
      </c>
      <c r="B201">
        <f t="shared" si="3"/>
        <v>17601</v>
      </c>
      <c r="C201" s="45" t="s">
        <v>1323</v>
      </c>
      <c r="D201" s="62" t="s">
        <v>2722</v>
      </c>
      <c r="E201" s="66" t="s">
        <v>1324</v>
      </c>
      <c r="F201" s="63" t="s">
        <v>60</v>
      </c>
      <c r="G201" t="e">
        <f>IF(F201="O",VLOOKUP(A201,'CG-&gt; CE'!B:K,10,FALSE),"")</f>
        <v>#N/A</v>
      </c>
      <c r="H201" s="10" t="e">
        <f>IF(F201="O",IF(G201="",'Messages d''erreur'!B$7,""),"")</f>
        <v>#N/A</v>
      </c>
    </row>
    <row r="202" spans="1:8" x14ac:dyDescent="0.35">
      <c r="A202" s="163">
        <v>17609</v>
      </c>
      <c r="B202">
        <f t="shared" si="3"/>
        <v>17609</v>
      </c>
      <c r="C202" s="59" t="s">
        <v>1326</v>
      </c>
      <c r="D202" s="64" t="s">
        <v>2722</v>
      </c>
      <c r="E202" s="67" t="s">
        <v>1324</v>
      </c>
      <c r="F202" s="65" t="s">
        <v>60</v>
      </c>
      <c r="G202" t="e">
        <f>IF(F202="O",VLOOKUP(A202,'CG-&gt; CE'!B:K,10,FALSE),"")</f>
        <v>#N/A</v>
      </c>
      <c r="H202" s="10" t="e">
        <f>IF(F202="O",IF(G202="",'Messages d''erreur'!B$7,""),"")</f>
        <v>#N/A</v>
      </c>
    </row>
    <row r="203" spans="1:8" x14ac:dyDescent="0.35">
      <c r="A203" s="164"/>
      <c r="B203">
        <f t="shared" si="3"/>
        <v>0</v>
      </c>
      <c r="D203" s="62"/>
      <c r="E203" s="66"/>
      <c r="F203" s="63"/>
      <c r="G203" t="str">
        <f>IF(F203="O",VLOOKUP(A203,'CG-&gt; CE'!B:K,10,FALSE),"")</f>
        <v/>
      </c>
      <c r="H203" s="10" t="str">
        <f>IF(F203="O",IF(G203="",'Messages d''erreur'!B$7,""),"")</f>
        <v/>
      </c>
    </row>
    <row r="204" spans="1:8" x14ac:dyDescent="0.35">
      <c r="A204" s="165">
        <v>177</v>
      </c>
      <c r="B204">
        <f t="shared" si="3"/>
        <v>177</v>
      </c>
      <c r="C204" s="45" t="s">
        <v>2723</v>
      </c>
      <c r="D204" s="62"/>
      <c r="E204" s="62"/>
      <c r="F204" s="63"/>
      <c r="G204" t="str">
        <f>IF(F204="O",VLOOKUP(A204,'CG-&gt; CE'!B:K,10,FALSE),"")</f>
        <v/>
      </c>
      <c r="H204" s="10" t="str">
        <f>IF(F204="O",IF(G204="",'Messages d''erreur'!B$7,""),"")</f>
        <v/>
      </c>
    </row>
    <row r="205" spans="1:8" x14ac:dyDescent="0.35">
      <c r="A205" s="165"/>
      <c r="B205">
        <f t="shared" si="3"/>
        <v>0</v>
      </c>
      <c r="D205" s="62"/>
      <c r="E205" s="62"/>
      <c r="F205" s="63"/>
      <c r="G205" t="str">
        <f>IF(F205="O",VLOOKUP(A205,'CG-&gt; CE'!B:K,10,FALSE),"")</f>
        <v/>
      </c>
      <c r="H205" s="10" t="str">
        <f>IF(F205="O",IF(G205="",'Messages d''erreur'!B$7,""),"")</f>
        <v/>
      </c>
    </row>
    <row r="206" spans="1:8" ht="26" x14ac:dyDescent="0.35">
      <c r="A206" s="159" t="s">
        <v>1088</v>
      </c>
      <c r="B206" t="e">
        <f t="shared" si="3"/>
        <v>#VALUE!</v>
      </c>
      <c r="C206" s="54" t="s">
        <v>53</v>
      </c>
      <c r="D206" s="54" t="s">
        <v>2668</v>
      </c>
      <c r="E206" s="54" t="s">
        <v>2654</v>
      </c>
      <c r="F206" s="55" t="s">
        <v>2655</v>
      </c>
      <c r="G206" t="str">
        <f>IF(F206="O",VLOOKUP(A206,'CG-&gt; CE'!B:K,10,FALSE),"")</f>
        <v/>
      </c>
      <c r="H206" s="10" t="str">
        <f>IF(F206="O",IF(G206="",'Messages d''erreur'!B$7,""),"")</f>
        <v/>
      </c>
    </row>
    <row r="207" spans="1:8" x14ac:dyDescent="0.35">
      <c r="A207" s="166">
        <v>17701</v>
      </c>
      <c r="B207">
        <f t="shared" si="3"/>
        <v>17701</v>
      </c>
      <c r="C207" s="56" t="s">
        <v>1328</v>
      </c>
      <c r="D207" s="68" t="s">
        <v>2724</v>
      </c>
      <c r="E207" s="69" t="s">
        <v>1329</v>
      </c>
      <c r="F207" s="70" t="s">
        <v>2658</v>
      </c>
      <c r="G207" t="str">
        <f>IF(F207="O",VLOOKUP(A207,'CG-&gt; CE'!B:K,10,FALSE),"")</f>
        <v/>
      </c>
      <c r="H207" s="10" t="str">
        <f>IF(F207="O",IF(G207="",'Messages d''erreur'!B$7,""),"")</f>
        <v/>
      </c>
    </row>
    <row r="208" spans="1:8" x14ac:dyDescent="0.35">
      <c r="A208" s="163">
        <v>17709</v>
      </c>
      <c r="B208">
        <f t="shared" si="3"/>
        <v>17709</v>
      </c>
      <c r="C208" s="59" t="s">
        <v>1332</v>
      </c>
      <c r="D208" s="64" t="s">
        <v>2724</v>
      </c>
      <c r="E208" s="67" t="s">
        <v>1329</v>
      </c>
      <c r="F208" s="65" t="s">
        <v>2658</v>
      </c>
      <c r="G208" t="str">
        <f>IF(F208="O",VLOOKUP(A208,'CG-&gt; CE'!B:K,10,FALSE),"")</f>
        <v/>
      </c>
      <c r="H208" s="10" t="str">
        <f>IF(F208="O",IF(G208="",'Messages d''erreur'!B$7,""),"")</f>
        <v/>
      </c>
    </row>
    <row r="209" spans="1:8" x14ac:dyDescent="0.35">
      <c r="A209" s="158"/>
      <c r="B209">
        <f t="shared" si="3"/>
        <v>0</v>
      </c>
      <c r="C209" s="51"/>
      <c r="D209" s="62"/>
      <c r="E209" s="62"/>
      <c r="F209" s="63"/>
      <c r="G209" t="str">
        <f>IF(F209="O",VLOOKUP(A209,'CG-&gt; CE'!B:K,10,FALSE),"")</f>
        <v/>
      </c>
      <c r="H209" s="10" t="str">
        <f>IF(F209="O",IF(G209="",'Messages d''erreur'!B$7,""),"")</f>
        <v/>
      </c>
    </row>
    <row r="210" spans="1:8" x14ac:dyDescent="0.35">
      <c r="A210" s="165">
        <v>178</v>
      </c>
      <c r="B210">
        <f t="shared" si="3"/>
        <v>178</v>
      </c>
      <c r="C210" s="45" t="s">
        <v>2725</v>
      </c>
      <c r="D210" s="62"/>
      <c r="E210" s="62"/>
      <c r="F210" s="63"/>
      <c r="G210" t="str">
        <f>IF(F210="O",VLOOKUP(A210,'CG-&gt; CE'!B:K,10,FALSE),"")</f>
        <v/>
      </c>
      <c r="H210" s="10" t="str">
        <f>IF(F210="O",IF(G210="",'Messages d''erreur'!B$7,""),"")</f>
        <v/>
      </c>
    </row>
    <row r="211" spans="1:8" x14ac:dyDescent="0.35">
      <c r="A211" s="165"/>
      <c r="B211">
        <f t="shared" si="3"/>
        <v>0</v>
      </c>
      <c r="D211" s="62"/>
      <c r="E211" s="62"/>
      <c r="F211" s="63"/>
      <c r="G211" t="str">
        <f>IF(F211="O",VLOOKUP(A211,'CG-&gt; CE'!B:K,10,FALSE),"")</f>
        <v/>
      </c>
      <c r="H211" s="10" t="str">
        <f>IF(F211="O",IF(G211="",'Messages d''erreur'!B$7,""),"")</f>
        <v/>
      </c>
    </row>
    <row r="212" spans="1:8" ht="26" x14ac:dyDescent="0.35">
      <c r="A212" s="159" t="s">
        <v>1088</v>
      </c>
      <c r="B212" t="e">
        <f t="shared" si="3"/>
        <v>#VALUE!</v>
      </c>
      <c r="C212" s="54" t="s">
        <v>53</v>
      </c>
      <c r="D212" s="54" t="s">
        <v>2668</v>
      </c>
      <c r="E212" s="54" t="s">
        <v>2654</v>
      </c>
      <c r="F212" s="55" t="s">
        <v>2655</v>
      </c>
      <c r="G212" t="str">
        <f>IF(F212="O",VLOOKUP(A212,'CG-&gt; CE'!B:K,10,FALSE),"")</f>
        <v/>
      </c>
      <c r="H212" s="10" t="str">
        <f>IF(F212="O",IF(G212="",'Messages d''erreur'!B$7,""),"")</f>
        <v/>
      </c>
    </row>
    <row r="213" spans="1:8" x14ac:dyDescent="0.35">
      <c r="A213" s="163">
        <v>17800</v>
      </c>
      <c r="B213">
        <f t="shared" si="3"/>
        <v>17800</v>
      </c>
      <c r="C213" s="59" t="s">
        <v>1335</v>
      </c>
      <c r="D213" s="64" t="s">
        <v>2726</v>
      </c>
      <c r="E213" s="67" t="s">
        <v>1329</v>
      </c>
      <c r="F213" s="65" t="s">
        <v>2658</v>
      </c>
      <c r="G213" t="str">
        <f>IF(F213="O",VLOOKUP(A213,'CG-&gt; CE'!B:K,10,FALSE),"")</f>
        <v/>
      </c>
      <c r="H213" s="10" t="str">
        <f>IF(F213="O",IF(G213="",'Messages d''erreur'!B$7,""),"")</f>
        <v/>
      </c>
    </row>
    <row r="214" spans="1:8" x14ac:dyDescent="0.35">
      <c r="A214" s="156"/>
      <c r="B214">
        <f t="shared" si="3"/>
        <v>0</v>
      </c>
      <c r="F214" s="47"/>
      <c r="G214" t="str">
        <f>IF(F214="O",VLOOKUP(A214,'CG-&gt; CE'!B:K,10,FALSE),"")</f>
        <v/>
      </c>
      <c r="H214" s="10" t="str">
        <f>IF(F214="O",IF(G214="",'Messages d''erreur'!B$7,""),"")</f>
        <v/>
      </c>
    </row>
    <row r="215" spans="1:8" x14ac:dyDescent="0.35">
      <c r="A215" s="157">
        <v>2</v>
      </c>
      <c r="B215">
        <f t="shared" si="3"/>
        <v>2</v>
      </c>
      <c r="C215" s="48" t="s">
        <v>2727</v>
      </c>
      <c r="D215" s="49"/>
      <c r="E215" s="49"/>
      <c r="F215" s="50"/>
      <c r="G215" t="str">
        <f>IF(F215="O",VLOOKUP(A215,'CG-&gt; CE'!B:K,10,FALSE),"")</f>
        <v/>
      </c>
      <c r="H215" s="10" t="str">
        <f>IF(F215="O",IF(G215="",'Messages d''erreur'!B$7,""),"")</f>
        <v/>
      </c>
    </row>
    <row r="216" spans="1:8" x14ac:dyDescent="0.35">
      <c r="A216" s="156"/>
      <c r="B216">
        <f t="shared" si="3"/>
        <v>0</v>
      </c>
      <c r="F216" s="47"/>
      <c r="G216" t="str">
        <f>IF(F216="O",VLOOKUP(A216,'CG-&gt; CE'!B:K,10,FALSE),"")</f>
        <v/>
      </c>
      <c r="H216" s="10" t="str">
        <f>IF(F216="O",IF(G216="",'Messages d''erreur'!B$7,""),"")</f>
        <v/>
      </c>
    </row>
    <row r="217" spans="1:8" x14ac:dyDescent="0.35">
      <c r="A217" s="158">
        <v>20</v>
      </c>
      <c r="B217">
        <f t="shared" si="3"/>
        <v>20</v>
      </c>
      <c r="C217" s="51" t="s">
        <v>2728</v>
      </c>
      <c r="D217" s="52"/>
      <c r="E217" s="52"/>
      <c r="F217" s="53"/>
      <c r="G217" t="str">
        <f>IF(F217="O",VLOOKUP(A217,'CG-&gt; CE'!B:K,10,FALSE),"")</f>
        <v/>
      </c>
      <c r="H217" s="10" t="str">
        <f>IF(F217="O",IF(G217="",'Messages d''erreur'!B$7,""),"")</f>
        <v/>
      </c>
    </row>
    <row r="218" spans="1:8" x14ac:dyDescent="0.35">
      <c r="A218" s="156"/>
      <c r="B218">
        <f t="shared" si="3"/>
        <v>0</v>
      </c>
      <c r="F218" s="47"/>
      <c r="G218" t="str">
        <f>IF(F218="O",VLOOKUP(A218,'CG-&gt; CE'!B:K,10,FALSE),"")</f>
        <v/>
      </c>
      <c r="H218" s="10" t="str">
        <f>IF(F218="O",IF(G218="",'Messages d''erreur'!B$7,""),"")</f>
        <v/>
      </c>
    </row>
    <row r="219" spans="1:8" ht="26" x14ac:dyDescent="0.35">
      <c r="A219" s="159" t="s">
        <v>1088</v>
      </c>
      <c r="B219" t="e">
        <f t="shared" si="3"/>
        <v>#VALUE!</v>
      </c>
      <c r="C219" s="54" t="s">
        <v>53</v>
      </c>
      <c r="D219" s="54" t="s">
        <v>2668</v>
      </c>
      <c r="E219" s="54" t="s">
        <v>2654</v>
      </c>
      <c r="F219" s="55" t="s">
        <v>2655</v>
      </c>
      <c r="G219" t="str">
        <f>IF(F219="O",VLOOKUP(A219,'CG-&gt; CE'!B:K,10,FALSE),"")</f>
        <v/>
      </c>
      <c r="H219" s="10" t="str">
        <f>IF(F219="O",IF(G219="",'Messages d''erreur'!B$7,""),"")</f>
        <v/>
      </c>
    </row>
    <row r="220" spans="1:8" x14ac:dyDescent="0.35">
      <c r="A220" s="164">
        <v>20001</v>
      </c>
      <c r="B220">
        <f t="shared" si="3"/>
        <v>20001</v>
      </c>
      <c r="C220" s="45" t="s">
        <v>803</v>
      </c>
      <c r="D220" s="62" t="s">
        <v>2729</v>
      </c>
      <c r="E220" s="62" t="s">
        <v>1341</v>
      </c>
      <c r="F220" s="63" t="s">
        <v>60</v>
      </c>
      <c r="G220" t="e">
        <f>IF(F220="O",VLOOKUP(A220,'CG-&gt; CE'!B:K,10,FALSE),"")</f>
        <v>#N/A</v>
      </c>
      <c r="H220" s="10" t="e">
        <f>IF(F220="O",IF(G220="",'Messages d''erreur'!B$7,""),"")</f>
        <v>#N/A</v>
      </c>
    </row>
    <row r="221" spans="1:8" x14ac:dyDescent="0.35">
      <c r="A221" s="163">
        <v>20009</v>
      </c>
      <c r="B221">
        <f t="shared" si="3"/>
        <v>20009</v>
      </c>
      <c r="C221" s="59" t="s">
        <v>1346</v>
      </c>
      <c r="D221" s="64" t="s">
        <v>2729</v>
      </c>
      <c r="E221" s="64" t="s">
        <v>1341</v>
      </c>
      <c r="F221" s="65" t="s">
        <v>2658</v>
      </c>
      <c r="G221" t="str">
        <f>IF(F221="O",VLOOKUP(A221,'CG-&gt; CE'!B:K,10,FALSE),"")</f>
        <v/>
      </c>
      <c r="H221" s="10" t="str">
        <f>IF(F221="O",IF(G221="",'Messages d''erreur'!B$7,""),"")</f>
        <v/>
      </c>
    </row>
    <row r="222" spans="1:8" x14ac:dyDescent="0.35">
      <c r="A222" s="156"/>
      <c r="B222">
        <f t="shared" si="3"/>
        <v>0</v>
      </c>
      <c r="F222" s="47"/>
      <c r="G222" t="str">
        <f>IF(F222="O",VLOOKUP(A222,'CG-&gt; CE'!B:K,10,FALSE),"")</f>
        <v/>
      </c>
      <c r="H222" s="10" t="str">
        <f>IF(F222="O",IF(G222="",'Messages d''erreur'!B$7,""),"")</f>
        <v/>
      </c>
    </row>
    <row r="223" spans="1:8" x14ac:dyDescent="0.35">
      <c r="A223" s="158">
        <v>21</v>
      </c>
      <c r="B223">
        <f t="shared" si="3"/>
        <v>21</v>
      </c>
      <c r="C223" s="51" t="s">
        <v>2730</v>
      </c>
      <c r="D223" s="52"/>
      <c r="E223" s="52"/>
      <c r="F223" s="53"/>
      <c r="G223" t="str">
        <f>IF(F223="O",VLOOKUP(A223,'CG-&gt; CE'!B:K,10,FALSE),"")</f>
        <v/>
      </c>
      <c r="H223" s="10" t="str">
        <f>IF(F223="O",IF(G223="",'Messages d''erreur'!B$7,""),"")</f>
        <v/>
      </c>
    </row>
    <row r="224" spans="1:8" x14ac:dyDescent="0.35">
      <c r="A224" s="158"/>
      <c r="B224">
        <f t="shared" si="3"/>
        <v>0</v>
      </c>
      <c r="C224" s="51"/>
      <c r="D224" s="52"/>
      <c r="E224" s="52"/>
      <c r="F224" s="53"/>
      <c r="G224" t="str">
        <f>IF(F224="O",VLOOKUP(A224,'CG-&gt; CE'!B:K,10,FALSE),"")</f>
        <v/>
      </c>
      <c r="H224" s="10" t="str">
        <f>IF(F224="O",IF(G224="",'Messages d''erreur'!B$7,""),"")</f>
        <v/>
      </c>
    </row>
    <row r="225" spans="1:8" x14ac:dyDescent="0.35">
      <c r="A225" s="167">
        <v>214</v>
      </c>
      <c r="B225">
        <f t="shared" si="3"/>
        <v>214</v>
      </c>
      <c r="C225" s="45" t="s">
        <v>2731</v>
      </c>
      <c r="F225" s="47"/>
      <c r="G225" t="str">
        <f>IF(F225="O",VLOOKUP(A225,'CG-&gt; CE'!B:K,10,FALSE),"")</f>
        <v/>
      </c>
      <c r="H225" s="10" t="str">
        <f>IF(F225="O",IF(G225="",'Messages d''erreur'!B$7,""),"")</f>
        <v/>
      </c>
    </row>
    <row r="226" spans="1:8" x14ac:dyDescent="0.35">
      <c r="A226" s="167"/>
      <c r="B226">
        <f t="shared" si="3"/>
        <v>0</v>
      </c>
      <c r="F226" s="47"/>
      <c r="G226" t="str">
        <f>IF(F226="O",VLOOKUP(A226,'CG-&gt; CE'!B:K,10,FALSE),"")</f>
        <v/>
      </c>
      <c r="H226" s="10" t="str">
        <f>IF(F226="O",IF(G226="",'Messages d''erreur'!B$7,""),"")</f>
        <v/>
      </c>
    </row>
    <row r="227" spans="1:8" x14ac:dyDescent="0.35">
      <c r="A227" s="167">
        <v>2141</v>
      </c>
      <c r="B227">
        <f t="shared" si="3"/>
        <v>2141</v>
      </c>
      <c r="C227" s="45" t="s">
        <v>2732</v>
      </c>
      <c r="F227" s="47"/>
      <c r="G227" t="str">
        <f>IF(F227="O",VLOOKUP(A227,'CG-&gt; CE'!B:K,10,FALSE),"")</f>
        <v/>
      </c>
      <c r="H227" s="10" t="str">
        <f>IF(F227="O",IF(G227="",'Messages d''erreur'!B$7,""),"")</f>
        <v/>
      </c>
    </row>
    <row r="228" spans="1:8" x14ac:dyDescent="0.35">
      <c r="A228" s="156"/>
      <c r="B228">
        <f t="shared" si="3"/>
        <v>0</v>
      </c>
      <c r="F228" s="47"/>
      <c r="G228" t="str">
        <f>IF(F228="O",VLOOKUP(A228,'CG-&gt; CE'!B:K,10,FALSE),"")</f>
        <v/>
      </c>
      <c r="H228" s="10" t="str">
        <f>IF(F228="O",IF(G228="",'Messages d''erreur'!B$7,""),"")</f>
        <v/>
      </c>
    </row>
    <row r="229" spans="1:8" ht="26" x14ac:dyDescent="0.35">
      <c r="A229" s="159" t="s">
        <v>1088</v>
      </c>
      <c r="B229" t="e">
        <f t="shared" si="3"/>
        <v>#VALUE!</v>
      </c>
      <c r="C229" s="54" t="s">
        <v>53</v>
      </c>
      <c r="D229" s="54" t="s">
        <v>2668</v>
      </c>
      <c r="E229" s="54" t="s">
        <v>2654</v>
      </c>
      <c r="F229" s="55" t="s">
        <v>2655</v>
      </c>
      <c r="G229" t="str">
        <f>IF(F229="O",VLOOKUP(A229,'CG-&gt; CE'!B:K,10,FALSE),"")</f>
        <v/>
      </c>
      <c r="H229" s="10" t="str">
        <f>IF(F229="O",IF(G229="",'Messages d''erreur'!B$7,""),"")</f>
        <v/>
      </c>
    </row>
    <row r="230" spans="1:8" x14ac:dyDescent="0.35">
      <c r="A230" s="164">
        <v>21411</v>
      </c>
      <c r="B230">
        <f t="shared" si="3"/>
        <v>21411</v>
      </c>
      <c r="C230" s="45" t="s">
        <v>1350</v>
      </c>
      <c r="D230" s="62" t="s">
        <v>2729</v>
      </c>
      <c r="E230" s="62" t="s">
        <v>1341</v>
      </c>
      <c r="F230" s="63" t="s">
        <v>2658</v>
      </c>
      <c r="G230" t="str">
        <f>IF(F230="O",VLOOKUP(A230,'CG-&gt; CE'!B:K,10,FALSE),"")</f>
        <v/>
      </c>
      <c r="H230" s="10" t="str">
        <f>IF(F230="O",IF(G230="",'Messages d''erreur'!B$7,""),"")</f>
        <v/>
      </c>
    </row>
    <row r="231" spans="1:8" x14ac:dyDescent="0.35">
      <c r="A231" s="163">
        <v>21419</v>
      </c>
      <c r="B231">
        <f t="shared" si="3"/>
        <v>21419</v>
      </c>
      <c r="C231" s="59" t="s">
        <v>1357</v>
      </c>
      <c r="D231" s="64" t="s">
        <v>2729</v>
      </c>
      <c r="E231" s="64" t="s">
        <v>1341</v>
      </c>
      <c r="F231" s="65" t="s">
        <v>2658</v>
      </c>
      <c r="G231" t="str">
        <f>IF(F231="O",VLOOKUP(A231,'CG-&gt; CE'!B:K,10,FALSE),"")</f>
        <v/>
      </c>
      <c r="H231" s="10" t="str">
        <f>IF(F231="O",IF(G231="",'Messages d''erreur'!B$7,""),"")</f>
        <v/>
      </c>
    </row>
    <row r="232" spans="1:8" x14ac:dyDescent="0.35">
      <c r="A232" s="167"/>
      <c r="B232">
        <f t="shared" si="3"/>
        <v>0</v>
      </c>
      <c r="F232" s="47"/>
      <c r="G232" t="str">
        <f>IF(F232="O",VLOOKUP(A232,'CG-&gt; CE'!B:K,10,FALSE),"")</f>
        <v/>
      </c>
      <c r="H232" s="10" t="str">
        <f>IF(F232="O",IF(G232="",'Messages d''erreur'!B$7,""),"")</f>
        <v/>
      </c>
    </row>
    <row r="233" spans="1:8" x14ac:dyDescent="0.35">
      <c r="A233" s="167">
        <v>2142</v>
      </c>
      <c r="B233">
        <f t="shared" si="3"/>
        <v>2142</v>
      </c>
      <c r="C233" s="45" t="s">
        <v>1359</v>
      </c>
      <c r="F233" s="47"/>
      <c r="G233" t="str">
        <f>IF(F233="O",VLOOKUP(A233,'CG-&gt; CE'!B:K,10,FALSE),"")</f>
        <v/>
      </c>
      <c r="H233" s="10" t="str">
        <f>IF(F233="O",IF(G233="",'Messages d''erreur'!B$7,""),"")</f>
        <v/>
      </c>
    </row>
    <row r="234" spans="1:8" x14ac:dyDescent="0.35">
      <c r="A234" s="156"/>
      <c r="B234">
        <f t="shared" si="3"/>
        <v>0</v>
      </c>
      <c r="F234" s="47"/>
      <c r="G234" t="str">
        <f>IF(F234="O",VLOOKUP(A234,'CG-&gt; CE'!B:K,10,FALSE),"")</f>
        <v/>
      </c>
      <c r="H234" s="10" t="str">
        <f>IF(F234="O",IF(G234="",'Messages d''erreur'!B$7,""),"")</f>
        <v/>
      </c>
    </row>
    <row r="235" spans="1:8" ht="26" x14ac:dyDescent="0.35">
      <c r="A235" s="159" t="s">
        <v>1088</v>
      </c>
      <c r="B235" t="e">
        <f t="shared" si="3"/>
        <v>#VALUE!</v>
      </c>
      <c r="C235" s="54" t="s">
        <v>53</v>
      </c>
      <c r="D235" s="54" t="s">
        <v>2668</v>
      </c>
      <c r="E235" s="54" t="s">
        <v>2654</v>
      </c>
      <c r="F235" s="55" t="s">
        <v>2655</v>
      </c>
      <c r="G235" t="str">
        <f>IF(F235="O",VLOOKUP(A235,'CG-&gt; CE'!B:K,10,FALSE),"")</f>
        <v/>
      </c>
      <c r="H235" s="10" t="str">
        <f>IF(F235="O",IF(G235="",'Messages d''erreur'!B$7,""),"")</f>
        <v/>
      </c>
    </row>
    <row r="236" spans="1:8" x14ac:dyDescent="0.35">
      <c r="A236" s="164">
        <v>21421</v>
      </c>
      <c r="B236">
        <f t="shared" si="3"/>
        <v>21421</v>
      </c>
      <c r="C236" s="45" t="s">
        <v>1359</v>
      </c>
      <c r="D236" s="62" t="s">
        <v>2729</v>
      </c>
      <c r="E236" s="62" t="s">
        <v>1341</v>
      </c>
      <c r="F236" s="63" t="s">
        <v>2658</v>
      </c>
      <c r="G236" t="str">
        <f>IF(F236="O",VLOOKUP(A236,'CG-&gt; CE'!B:K,10,FALSE),"")</f>
        <v/>
      </c>
      <c r="H236" s="10" t="str">
        <f>IF(F236="O",IF(G236="",'Messages d''erreur'!B$7,""),"")</f>
        <v/>
      </c>
    </row>
    <row r="237" spans="1:8" x14ac:dyDescent="0.35">
      <c r="A237" s="163">
        <v>21429</v>
      </c>
      <c r="B237">
        <f t="shared" si="3"/>
        <v>21429</v>
      </c>
      <c r="C237" s="59" t="s">
        <v>1362</v>
      </c>
      <c r="D237" s="64" t="s">
        <v>2729</v>
      </c>
      <c r="E237" s="64" t="s">
        <v>1341</v>
      </c>
      <c r="F237" s="65" t="s">
        <v>2658</v>
      </c>
      <c r="G237" t="str">
        <f>IF(F237="O",VLOOKUP(A237,'CG-&gt; CE'!B:K,10,FALSE),"")</f>
        <v/>
      </c>
      <c r="H237" s="10" t="str">
        <f>IF(F237="O",IF(G237="",'Messages d''erreur'!B$7,""),"")</f>
        <v/>
      </c>
    </row>
    <row r="238" spans="1:8" x14ac:dyDescent="0.35">
      <c r="A238" s="167"/>
      <c r="B238">
        <f t="shared" si="3"/>
        <v>0</v>
      </c>
      <c r="F238" s="47"/>
      <c r="G238" t="str">
        <f>IF(F238="O",VLOOKUP(A238,'CG-&gt; CE'!B:K,10,FALSE),"")</f>
        <v/>
      </c>
      <c r="H238" s="10" t="str">
        <f>IF(F238="O",IF(G238="",'Messages d''erreur'!B$7,""),"")</f>
        <v/>
      </c>
    </row>
    <row r="239" spans="1:8" x14ac:dyDescent="0.35">
      <c r="A239" s="167">
        <v>2143</v>
      </c>
      <c r="B239">
        <f t="shared" si="3"/>
        <v>2143</v>
      </c>
      <c r="C239" s="45" t="s">
        <v>2733</v>
      </c>
      <c r="F239" s="47"/>
      <c r="G239" t="str">
        <f>IF(F239="O",VLOOKUP(A239,'CG-&gt; CE'!B:K,10,FALSE),"")</f>
        <v/>
      </c>
      <c r="H239" s="10" t="str">
        <f>IF(F239="O",IF(G239="",'Messages d''erreur'!B$7,""),"")</f>
        <v/>
      </c>
    </row>
    <row r="240" spans="1:8" x14ac:dyDescent="0.35">
      <c r="A240" s="156"/>
      <c r="B240">
        <f t="shared" si="3"/>
        <v>0</v>
      </c>
      <c r="F240" s="47"/>
      <c r="G240" t="str">
        <f>IF(F240="O",VLOOKUP(A240,'CG-&gt; CE'!B:K,10,FALSE),"")</f>
        <v/>
      </c>
      <c r="H240" s="10" t="str">
        <f>IF(F240="O",IF(G240="",'Messages d''erreur'!B$7,""),"")</f>
        <v/>
      </c>
    </row>
    <row r="241" spans="1:8" ht="26" x14ac:dyDescent="0.35">
      <c r="A241" s="159" t="s">
        <v>1088</v>
      </c>
      <c r="B241" t="e">
        <f t="shared" si="3"/>
        <v>#VALUE!</v>
      </c>
      <c r="C241" s="54" t="s">
        <v>53</v>
      </c>
      <c r="D241" s="54" t="s">
        <v>2668</v>
      </c>
      <c r="E241" s="54" t="s">
        <v>2654</v>
      </c>
      <c r="F241" s="55" t="s">
        <v>2655</v>
      </c>
      <c r="G241" t="str">
        <f>IF(F241="O",VLOOKUP(A241,'CG-&gt; CE'!B:K,10,FALSE),"")</f>
        <v/>
      </c>
      <c r="H241" s="10" t="str">
        <f>IF(F241="O",IF(G241="",'Messages d''erreur'!B$7,""),"")</f>
        <v/>
      </c>
    </row>
    <row r="242" spans="1:8" x14ac:dyDescent="0.35">
      <c r="A242" s="164">
        <v>21431</v>
      </c>
      <c r="B242">
        <f t="shared" si="3"/>
        <v>21431</v>
      </c>
      <c r="C242" s="45" t="s">
        <v>1367</v>
      </c>
      <c r="D242" s="62" t="s">
        <v>2729</v>
      </c>
      <c r="E242" s="62" t="s">
        <v>1341</v>
      </c>
      <c r="F242" s="63" t="s">
        <v>60</v>
      </c>
      <c r="G242" t="e">
        <f>IF(F242="O",VLOOKUP(A242,'CG-&gt; CE'!B:K,10,FALSE),"")</f>
        <v>#N/A</v>
      </c>
      <c r="H242" s="10" t="e">
        <f>IF(F242="O",IF(G242="",'Messages d''erreur'!B$7,""),"")</f>
        <v>#N/A</v>
      </c>
    </row>
    <row r="243" spans="1:8" x14ac:dyDescent="0.35">
      <c r="A243" s="164">
        <v>21439</v>
      </c>
      <c r="B243">
        <f t="shared" si="3"/>
        <v>21439</v>
      </c>
      <c r="C243" s="45" t="s">
        <v>1373</v>
      </c>
      <c r="D243" s="62" t="s">
        <v>2729</v>
      </c>
      <c r="E243" s="62" t="s">
        <v>1341</v>
      </c>
      <c r="F243" s="63" t="s">
        <v>2658</v>
      </c>
      <c r="G243" t="str">
        <f>IF(F243="O",VLOOKUP(A243,'CG-&gt; CE'!B:K,10,FALSE),"")</f>
        <v/>
      </c>
      <c r="H243" s="10" t="str">
        <f>IF(F243="O",IF(G243="",'Messages d''erreur'!B$7,""),"")</f>
        <v/>
      </c>
    </row>
    <row r="244" spans="1:8" x14ac:dyDescent="0.35">
      <c r="A244" s="164">
        <v>21441</v>
      </c>
      <c r="B244">
        <f t="shared" si="3"/>
        <v>21441</v>
      </c>
      <c r="C244" s="45" t="s">
        <v>1376</v>
      </c>
      <c r="D244" s="62" t="s">
        <v>2729</v>
      </c>
      <c r="E244" s="62" t="s">
        <v>1341</v>
      </c>
      <c r="F244" s="63" t="s">
        <v>60</v>
      </c>
      <c r="G244" t="e">
        <f>IF(F244="O",VLOOKUP(A244,'CG-&gt; CE'!B:K,10,FALSE),"")</f>
        <v>#N/A</v>
      </c>
      <c r="H244" s="10" t="e">
        <f>IF(F244="O",IF(G244="",'Messages d''erreur'!B$7,""),"")</f>
        <v>#N/A</v>
      </c>
    </row>
    <row r="245" spans="1:8" x14ac:dyDescent="0.35">
      <c r="A245" s="168">
        <v>21449</v>
      </c>
      <c r="B245">
        <f t="shared" si="3"/>
        <v>21449</v>
      </c>
      <c r="C245" s="71" t="s">
        <v>1379</v>
      </c>
      <c r="D245" s="64" t="s">
        <v>2729</v>
      </c>
      <c r="E245" s="64" t="s">
        <v>1341</v>
      </c>
      <c r="F245" s="65" t="s">
        <v>2658</v>
      </c>
      <c r="G245" t="str">
        <f>IF(F245="O",VLOOKUP(A245,'CG-&gt; CE'!B:K,10,FALSE),"")</f>
        <v/>
      </c>
      <c r="H245" s="10" t="str">
        <f>IF(F245="O",IF(G245="",'Messages d''erreur'!B$7,""),"")</f>
        <v/>
      </c>
    </row>
    <row r="246" spans="1:8" x14ac:dyDescent="0.35">
      <c r="A246" s="156"/>
      <c r="B246">
        <f t="shared" si="3"/>
        <v>0</v>
      </c>
      <c r="F246" s="47"/>
      <c r="G246" t="str">
        <f>IF(F246="O",VLOOKUP(A246,'CG-&gt; CE'!B:K,10,FALSE),"")</f>
        <v/>
      </c>
      <c r="H246" s="10" t="str">
        <f>IF(F246="O",IF(G246="",'Messages d''erreur'!B$7,""),"")</f>
        <v/>
      </c>
    </row>
    <row r="247" spans="1:8" x14ac:dyDescent="0.35">
      <c r="A247" s="158">
        <v>22</v>
      </c>
      <c r="B247">
        <f t="shared" si="3"/>
        <v>22</v>
      </c>
      <c r="C247" s="51" t="s">
        <v>2734</v>
      </c>
      <c r="D247" s="52"/>
      <c r="E247" s="52"/>
      <c r="F247" s="53"/>
      <c r="G247" t="str">
        <f>IF(F247="O",VLOOKUP(A247,'CG-&gt; CE'!B:K,10,FALSE),"")</f>
        <v/>
      </c>
      <c r="H247" s="10" t="str">
        <f>IF(F247="O",IF(G247="",'Messages d''erreur'!B$7,""),"")</f>
        <v/>
      </c>
    </row>
    <row r="248" spans="1:8" x14ac:dyDescent="0.35">
      <c r="A248" s="158"/>
      <c r="B248">
        <f t="shared" si="3"/>
        <v>0</v>
      </c>
      <c r="C248" s="51"/>
      <c r="D248" s="52"/>
      <c r="E248" s="52"/>
      <c r="F248" s="53"/>
      <c r="G248" t="str">
        <f>IF(F248="O",VLOOKUP(A248,'CG-&gt; CE'!B:K,10,FALSE),"")</f>
        <v/>
      </c>
      <c r="H248" s="10" t="str">
        <f>IF(F248="O",IF(G248="",'Messages d''erreur'!B$7,""),"")</f>
        <v/>
      </c>
    </row>
    <row r="249" spans="1:8" x14ac:dyDescent="0.35">
      <c r="A249" s="167">
        <v>220</v>
      </c>
      <c r="B249">
        <f t="shared" si="3"/>
        <v>220</v>
      </c>
      <c r="C249" s="45" t="s">
        <v>2735</v>
      </c>
      <c r="F249" s="47"/>
      <c r="G249" t="str">
        <f>IF(F249="O",VLOOKUP(A249,'CG-&gt; CE'!B:K,10,FALSE),"")</f>
        <v/>
      </c>
      <c r="H249" s="10" t="str">
        <f>IF(F249="O",IF(G249="",'Messages d''erreur'!B$7,""),"")</f>
        <v/>
      </c>
    </row>
    <row r="250" spans="1:8" x14ac:dyDescent="0.35">
      <c r="A250" s="167"/>
      <c r="B250">
        <f t="shared" si="3"/>
        <v>0</v>
      </c>
      <c r="F250" s="47"/>
      <c r="G250" t="str">
        <f>IF(F250="O",VLOOKUP(A250,'CG-&gt; CE'!B:K,10,FALSE),"")</f>
        <v/>
      </c>
      <c r="H250" s="10" t="str">
        <f>IF(F250="O",IF(G250="",'Messages d''erreur'!B$7,""),"")</f>
        <v/>
      </c>
    </row>
    <row r="251" spans="1:8" x14ac:dyDescent="0.35">
      <c r="A251" s="167">
        <v>2201</v>
      </c>
      <c r="B251">
        <f t="shared" si="3"/>
        <v>2201</v>
      </c>
      <c r="C251" s="45" t="s">
        <v>1382</v>
      </c>
      <c r="F251" s="47"/>
      <c r="G251" t="str">
        <f>IF(F251="O",VLOOKUP(A251,'CG-&gt; CE'!B:K,10,FALSE),"")</f>
        <v/>
      </c>
      <c r="H251" s="10" t="str">
        <f>IF(F251="O",IF(G251="",'Messages d''erreur'!B$7,""),"")</f>
        <v/>
      </c>
    </row>
    <row r="252" spans="1:8" x14ac:dyDescent="0.35">
      <c r="A252" s="156"/>
      <c r="B252">
        <f t="shared" si="3"/>
        <v>0</v>
      </c>
      <c r="F252" s="47"/>
      <c r="G252" t="str">
        <f>IF(F252="O",VLOOKUP(A252,'CG-&gt; CE'!B:K,10,FALSE),"")</f>
        <v/>
      </c>
      <c r="H252" s="10" t="str">
        <f>IF(F252="O",IF(G252="",'Messages d''erreur'!B$7,""),"")</f>
        <v/>
      </c>
    </row>
    <row r="253" spans="1:8" ht="26" x14ac:dyDescent="0.35">
      <c r="A253" s="159" t="s">
        <v>1088</v>
      </c>
      <c r="B253" t="e">
        <f t="shared" si="3"/>
        <v>#VALUE!</v>
      </c>
      <c r="C253" s="54" t="s">
        <v>53</v>
      </c>
      <c r="D253" s="54" t="s">
        <v>2668</v>
      </c>
      <c r="E253" s="54" t="s">
        <v>2654</v>
      </c>
      <c r="F253" s="55" t="s">
        <v>2655</v>
      </c>
      <c r="G253" t="str">
        <f>IF(F253="O",VLOOKUP(A253,'CG-&gt; CE'!B:K,10,FALSE),"")</f>
        <v/>
      </c>
      <c r="H253" s="10" t="str">
        <f>IF(F253="O",IF(G253="",'Messages d''erreur'!B$7,""),"")</f>
        <v/>
      </c>
    </row>
    <row r="254" spans="1:8" x14ac:dyDescent="0.35">
      <c r="A254" s="164">
        <v>22011</v>
      </c>
      <c r="B254">
        <f t="shared" si="3"/>
        <v>22011</v>
      </c>
      <c r="C254" s="45" t="s">
        <v>1382</v>
      </c>
      <c r="D254" s="62" t="s">
        <v>2736</v>
      </c>
      <c r="E254" s="62" t="s">
        <v>1341</v>
      </c>
      <c r="F254" s="63" t="s">
        <v>2658</v>
      </c>
      <c r="G254" t="str">
        <f>IF(F254="O",VLOOKUP(A254,'CG-&gt; CE'!B:K,10,FALSE),"")</f>
        <v/>
      </c>
      <c r="H254" s="10" t="str">
        <f>IF(F254="O",IF(G254="",'Messages d''erreur'!B$7,""),"")</f>
        <v/>
      </c>
    </row>
    <row r="255" spans="1:8" x14ac:dyDescent="0.35">
      <c r="A255" s="164">
        <v>22012</v>
      </c>
      <c r="B255">
        <f t="shared" si="3"/>
        <v>22012</v>
      </c>
      <c r="C255" s="45" t="s">
        <v>1392</v>
      </c>
      <c r="D255" s="62" t="s">
        <v>2736</v>
      </c>
      <c r="E255" s="62" t="s">
        <v>1341</v>
      </c>
      <c r="F255" s="63" t="s">
        <v>2658</v>
      </c>
      <c r="G255" t="str">
        <f>IF(F255="O",VLOOKUP(A255,'CG-&gt; CE'!B:K,10,FALSE),"")</f>
        <v/>
      </c>
      <c r="H255" s="10" t="str">
        <f>IF(F255="O",IF(G255="",'Messages d''erreur'!B$7,""),"")</f>
        <v/>
      </c>
    </row>
    <row r="256" spans="1:8" x14ac:dyDescent="0.35">
      <c r="A256" s="164">
        <v>22016</v>
      </c>
      <c r="B256">
        <f t="shared" si="3"/>
        <v>22016</v>
      </c>
      <c r="C256" s="45" t="s">
        <v>1395</v>
      </c>
      <c r="D256" s="62" t="s">
        <v>2736</v>
      </c>
      <c r="E256" s="62" t="s">
        <v>1341</v>
      </c>
      <c r="F256" s="63" t="s">
        <v>2658</v>
      </c>
      <c r="G256" t="str">
        <f>IF(F256="O",VLOOKUP(A256,'CG-&gt; CE'!B:K,10,FALSE),"")</f>
        <v/>
      </c>
      <c r="H256" s="10" t="str">
        <f>IF(F256="O",IF(G256="",'Messages d''erreur'!B$7,""),"")</f>
        <v/>
      </c>
    </row>
    <row r="257" spans="1:8" x14ac:dyDescent="0.35">
      <c r="A257" s="164">
        <v>22017</v>
      </c>
      <c r="B257">
        <f t="shared" si="3"/>
        <v>22017</v>
      </c>
      <c r="C257" s="45" t="s">
        <v>1401</v>
      </c>
      <c r="D257" s="62" t="s">
        <v>2736</v>
      </c>
      <c r="E257" s="62" t="s">
        <v>1341</v>
      </c>
      <c r="F257" s="63" t="s">
        <v>2658</v>
      </c>
      <c r="G257" t="str">
        <f>IF(F257="O",VLOOKUP(A257,'CG-&gt; CE'!B:K,10,FALSE),"")</f>
        <v/>
      </c>
      <c r="H257" s="10" t="str">
        <f>IF(F257="O",IF(G257="",'Messages d''erreur'!B$7,""),"")</f>
        <v/>
      </c>
    </row>
    <row r="258" spans="1:8" ht="26" x14ac:dyDescent="0.35">
      <c r="A258" s="163">
        <v>22018</v>
      </c>
      <c r="B258">
        <f t="shared" si="3"/>
        <v>22018</v>
      </c>
      <c r="C258" s="59" t="s">
        <v>1405</v>
      </c>
      <c r="D258" s="64" t="s">
        <v>2736</v>
      </c>
      <c r="E258" s="64" t="s">
        <v>1341</v>
      </c>
      <c r="F258" s="65" t="s">
        <v>2658</v>
      </c>
      <c r="G258" t="str">
        <f>IF(F258="O",VLOOKUP(A258,'CG-&gt; CE'!B:K,10,FALSE),"")</f>
        <v/>
      </c>
      <c r="H258" s="10" t="str">
        <f>IF(F258="O",IF(G258="",'Messages d''erreur'!B$7,""),"")</f>
        <v/>
      </c>
    </row>
    <row r="259" spans="1:8" x14ac:dyDescent="0.35">
      <c r="A259" s="167"/>
      <c r="B259">
        <f t="shared" si="3"/>
        <v>0</v>
      </c>
      <c r="F259" s="47"/>
      <c r="G259" t="str">
        <f>IF(F259="O",VLOOKUP(A259,'CG-&gt; CE'!B:K,10,FALSE),"")</f>
        <v/>
      </c>
      <c r="H259" s="10" t="str">
        <f>IF(F259="O",IF(G259="",'Messages d''erreur'!B$7,""),"")</f>
        <v/>
      </c>
    </row>
    <row r="260" spans="1:8" x14ac:dyDescent="0.35">
      <c r="A260" s="167">
        <v>2202</v>
      </c>
      <c r="B260">
        <f t="shared" ref="B260:B323" si="4">VALUE(A260)</f>
        <v>2202</v>
      </c>
      <c r="C260" s="45" t="s">
        <v>1409</v>
      </c>
      <c r="F260" s="47"/>
      <c r="G260" t="str">
        <f>IF(F260="O",VLOOKUP(A260,'CG-&gt; CE'!B:K,10,FALSE),"")</f>
        <v/>
      </c>
      <c r="H260" s="10" t="str">
        <f>IF(F260="O",IF(G260="",'Messages d''erreur'!B$7,""),"")</f>
        <v/>
      </c>
    </row>
    <row r="261" spans="1:8" x14ac:dyDescent="0.35">
      <c r="A261" s="156"/>
      <c r="B261">
        <f t="shared" si="4"/>
        <v>0</v>
      </c>
      <c r="F261" s="47"/>
      <c r="G261" t="str">
        <f>IF(F261="O",VLOOKUP(A261,'CG-&gt; CE'!B:K,10,FALSE),"")</f>
        <v/>
      </c>
      <c r="H261" s="10" t="str">
        <f>IF(F261="O",IF(G261="",'Messages d''erreur'!B$7,""),"")</f>
        <v/>
      </c>
    </row>
    <row r="262" spans="1:8" ht="26" x14ac:dyDescent="0.35">
      <c r="A262" s="159" t="s">
        <v>1088</v>
      </c>
      <c r="B262" t="e">
        <f t="shared" si="4"/>
        <v>#VALUE!</v>
      </c>
      <c r="C262" s="54" t="s">
        <v>53</v>
      </c>
      <c r="D262" s="54" t="s">
        <v>2668</v>
      </c>
      <c r="E262" s="54" t="s">
        <v>2654</v>
      </c>
      <c r="F262" s="55" t="s">
        <v>2655</v>
      </c>
      <c r="G262" t="str">
        <f>IF(F262="O",VLOOKUP(A262,'CG-&gt; CE'!B:K,10,FALSE),"")</f>
        <v/>
      </c>
      <c r="H262" s="10" t="str">
        <f>IF(F262="O",IF(G262="",'Messages d''erreur'!B$7,""),"")</f>
        <v/>
      </c>
    </row>
    <row r="263" spans="1:8" x14ac:dyDescent="0.35">
      <c r="A263" s="164">
        <v>22021</v>
      </c>
      <c r="B263">
        <f t="shared" si="4"/>
        <v>22021</v>
      </c>
      <c r="C263" s="45" t="s">
        <v>1409</v>
      </c>
      <c r="D263" s="68" t="s">
        <v>2736</v>
      </c>
      <c r="E263" s="62" t="s">
        <v>1341</v>
      </c>
      <c r="F263" s="63" t="s">
        <v>2658</v>
      </c>
      <c r="G263" t="str">
        <f>IF(F263="O",VLOOKUP(A263,'CG-&gt; CE'!B:K,10,FALSE),"")</f>
        <v/>
      </c>
      <c r="H263" s="10" t="str">
        <f>IF(F263="O",IF(G263="",'Messages d''erreur'!B$7,""),"")</f>
        <v/>
      </c>
    </row>
    <row r="264" spans="1:8" x14ac:dyDescent="0.35">
      <c r="A264" s="164">
        <v>22022</v>
      </c>
      <c r="B264">
        <f t="shared" si="4"/>
        <v>22022</v>
      </c>
      <c r="C264" s="45" t="s">
        <v>1411</v>
      </c>
      <c r="D264" s="62" t="s">
        <v>2736</v>
      </c>
      <c r="E264" s="62" t="s">
        <v>1341</v>
      </c>
      <c r="F264" s="63" t="s">
        <v>2658</v>
      </c>
      <c r="G264" t="str">
        <f>IF(F264="O",VLOOKUP(A264,'CG-&gt; CE'!B:K,10,FALSE),"")</f>
        <v/>
      </c>
      <c r="H264" s="10" t="str">
        <f>IF(F264="O",IF(G264="",'Messages d''erreur'!B$7,""),"")</f>
        <v/>
      </c>
    </row>
    <row r="265" spans="1:8" x14ac:dyDescent="0.35">
      <c r="A265" s="164">
        <v>22026</v>
      </c>
      <c r="B265">
        <f t="shared" si="4"/>
        <v>22026</v>
      </c>
      <c r="C265" s="45" t="s">
        <v>1413</v>
      </c>
      <c r="D265" s="62" t="s">
        <v>2736</v>
      </c>
      <c r="E265" s="62" t="s">
        <v>1341</v>
      </c>
      <c r="F265" s="63" t="s">
        <v>2658</v>
      </c>
      <c r="G265" t="str">
        <f>IF(F265="O",VLOOKUP(A265,'CG-&gt; CE'!B:K,10,FALSE),"")</f>
        <v/>
      </c>
      <c r="H265" s="10" t="str">
        <f>IF(F265="O",IF(G265="",'Messages d''erreur'!B$7,""),"")</f>
        <v/>
      </c>
    </row>
    <row r="266" spans="1:8" x14ac:dyDescent="0.35">
      <c r="A266" s="164">
        <v>22027</v>
      </c>
      <c r="B266">
        <f t="shared" si="4"/>
        <v>22027</v>
      </c>
      <c r="C266" s="45" t="s">
        <v>1415</v>
      </c>
      <c r="D266" s="62" t="s">
        <v>2736</v>
      </c>
      <c r="E266" s="62" t="s">
        <v>1341</v>
      </c>
      <c r="F266" s="63" t="s">
        <v>2658</v>
      </c>
      <c r="G266" t="str">
        <f>IF(F266="O",VLOOKUP(A266,'CG-&gt; CE'!B:K,10,FALSE),"")</f>
        <v/>
      </c>
      <c r="H266" s="10" t="str">
        <f>IF(F266="O",IF(G266="",'Messages d''erreur'!B$7,""),"")</f>
        <v/>
      </c>
    </row>
    <row r="267" spans="1:8" ht="26" x14ac:dyDescent="0.35">
      <c r="A267" s="163">
        <v>22028</v>
      </c>
      <c r="B267">
        <f t="shared" si="4"/>
        <v>22028</v>
      </c>
      <c r="C267" s="59" t="s">
        <v>1417</v>
      </c>
      <c r="D267" s="64" t="s">
        <v>2736</v>
      </c>
      <c r="E267" s="64" t="s">
        <v>1341</v>
      </c>
      <c r="F267" s="65" t="s">
        <v>2658</v>
      </c>
      <c r="G267" t="str">
        <f>IF(F267="O",VLOOKUP(A267,'CG-&gt; CE'!B:K,10,FALSE),"")</f>
        <v/>
      </c>
      <c r="H267" s="10" t="str">
        <f>IF(F267="O",IF(G267="",'Messages d''erreur'!B$7,""),"")</f>
        <v/>
      </c>
    </row>
    <row r="268" spans="1:8" x14ac:dyDescent="0.35">
      <c r="A268" s="167"/>
      <c r="B268">
        <f t="shared" si="4"/>
        <v>0</v>
      </c>
      <c r="F268" s="47"/>
      <c r="G268" t="str">
        <f>IF(F268="O",VLOOKUP(A268,'CG-&gt; CE'!B:K,10,FALSE),"")</f>
        <v/>
      </c>
      <c r="H268" s="10" t="str">
        <f>IF(F268="O",IF(G268="",'Messages d''erreur'!B$7,""),"")</f>
        <v/>
      </c>
    </row>
    <row r="269" spans="1:8" x14ac:dyDescent="0.35">
      <c r="A269" s="167">
        <v>2203</v>
      </c>
      <c r="B269">
        <f t="shared" si="4"/>
        <v>2203</v>
      </c>
      <c r="C269" s="45" t="s">
        <v>1419</v>
      </c>
      <c r="F269" s="47"/>
      <c r="G269" t="str">
        <f>IF(F269="O",VLOOKUP(A269,'CG-&gt; CE'!B:K,10,FALSE),"")</f>
        <v/>
      </c>
      <c r="H269" s="10" t="str">
        <f>IF(F269="O",IF(G269="",'Messages d''erreur'!B$7,""),"")</f>
        <v/>
      </c>
    </row>
    <row r="270" spans="1:8" x14ac:dyDescent="0.35">
      <c r="A270" s="156"/>
      <c r="B270">
        <f t="shared" si="4"/>
        <v>0</v>
      </c>
      <c r="F270" s="47"/>
      <c r="G270" t="str">
        <f>IF(F270="O",VLOOKUP(A270,'CG-&gt; CE'!B:K,10,FALSE),"")</f>
        <v/>
      </c>
      <c r="H270" s="10" t="str">
        <f>IF(F270="O",IF(G270="",'Messages d''erreur'!B$7,""),"")</f>
        <v/>
      </c>
    </row>
    <row r="271" spans="1:8" ht="26" x14ac:dyDescent="0.35">
      <c r="A271" s="159" t="s">
        <v>1088</v>
      </c>
      <c r="B271" t="e">
        <f t="shared" si="4"/>
        <v>#VALUE!</v>
      </c>
      <c r="C271" s="54" t="s">
        <v>53</v>
      </c>
      <c r="D271" s="54" t="s">
        <v>2668</v>
      </c>
      <c r="E271" s="54" t="s">
        <v>2654</v>
      </c>
      <c r="F271" s="55" t="s">
        <v>2655</v>
      </c>
      <c r="G271" t="str">
        <f>IF(F271="O",VLOOKUP(A271,'CG-&gt; CE'!B:K,10,FALSE),"")</f>
        <v/>
      </c>
      <c r="H271" s="10" t="str">
        <f>IF(F271="O",IF(G271="",'Messages d''erreur'!B$7,""),"")</f>
        <v/>
      </c>
    </row>
    <row r="272" spans="1:8" x14ac:dyDescent="0.35">
      <c r="A272" s="164">
        <v>22031</v>
      </c>
      <c r="B272">
        <f t="shared" si="4"/>
        <v>22031</v>
      </c>
      <c r="C272" s="45" t="s">
        <v>1419</v>
      </c>
      <c r="D272" s="68" t="s">
        <v>2736</v>
      </c>
      <c r="E272" s="62" t="s">
        <v>1341</v>
      </c>
      <c r="F272" s="63" t="s">
        <v>2658</v>
      </c>
      <c r="G272" t="str">
        <f>IF(F272="O",VLOOKUP(A272,'CG-&gt; CE'!B:K,10,FALSE),"")</f>
        <v/>
      </c>
      <c r="H272" s="10" t="str">
        <f>IF(F272="O",IF(G272="",'Messages d''erreur'!B$7,""),"")</f>
        <v/>
      </c>
    </row>
    <row r="273" spans="1:8" x14ac:dyDescent="0.35">
      <c r="A273" s="164">
        <v>22032</v>
      </c>
      <c r="B273">
        <f t="shared" si="4"/>
        <v>22032</v>
      </c>
      <c r="C273" s="45" t="s">
        <v>1421</v>
      </c>
      <c r="D273" s="62" t="s">
        <v>2736</v>
      </c>
      <c r="E273" s="62" t="s">
        <v>1341</v>
      </c>
      <c r="F273" s="63" t="s">
        <v>2658</v>
      </c>
      <c r="G273" t="str">
        <f>IF(F273="O",VLOOKUP(A273,'CG-&gt; CE'!B:K,10,FALSE),"")</f>
        <v/>
      </c>
      <c r="H273" s="10" t="str">
        <f>IF(F273="O",IF(G273="",'Messages d''erreur'!B$7,""),"")</f>
        <v/>
      </c>
    </row>
    <row r="274" spans="1:8" x14ac:dyDescent="0.35">
      <c r="A274" s="164">
        <v>22036</v>
      </c>
      <c r="B274">
        <f t="shared" si="4"/>
        <v>22036</v>
      </c>
      <c r="C274" s="45" t="s">
        <v>1423</v>
      </c>
      <c r="D274" s="62" t="s">
        <v>2736</v>
      </c>
      <c r="E274" s="62" t="s">
        <v>1341</v>
      </c>
      <c r="F274" s="63" t="s">
        <v>2658</v>
      </c>
      <c r="G274" t="str">
        <f>IF(F274="O",VLOOKUP(A274,'CG-&gt; CE'!B:K,10,FALSE),"")</f>
        <v/>
      </c>
      <c r="H274" s="10" t="str">
        <f>IF(F274="O",IF(G274="",'Messages d''erreur'!B$7,""),"")</f>
        <v/>
      </c>
    </row>
    <row r="275" spans="1:8" x14ac:dyDescent="0.35">
      <c r="A275" s="164">
        <v>22037</v>
      </c>
      <c r="B275">
        <f t="shared" si="4"/>
        <v>22037</v>
      </c>
      <c r="C275" s="45" t="s">
        <v>1425</v>
      </c>
      <c r="D275" s="62" t="s">
        <v>2736</v>
      </c>
      <c r="E275" s="62" t="s">
        <v>1341</v>
      </c>
      <c r="F275" s="63" t="s">
        <v>2658</v>
      </c>
      <c r="G275" t="str">
        <f>IF(F275="O",VLOOKUP(A275,'CG-&gt; CE'!B:K,10,FALSE),"")</f>
        <v/>
      </c>
      <c r="H275" s="10" t="str">
        <f>IF(F275="O",IF(G275="",'Messages d''erreur'!B$7,""),"")</f>
        <v/>
      </c>
    </row>
    <row r="276" spans="1:8" ht="26" x14ac:dyDescent="0.35">
      <c r="A276" s="163">
        <v>22038</v>
      </c>
      <c r="B276">
        <f t="shared" si="4"/>
        <v>22038</v>
      </c>
      <c r="C276" s="59" t="s">
        <v>1427</v>
      </c>
      <c r="D276" s="64" t="s">
        <v>2736</v>
      </c>
      <c r="E276" s="64" t="s">
        <v>1341</v>
      </c>
      <c r="F276" s="65" t="s">
        <v>2658</v>
      </c>
      <c r="G276" t="str">
        <f>IF(F276="O",VLOOKUP(A276,'CG-&gt; CE'!B:K,10,FALSE),"")</f>
        <v/>
      </c>
      <c r="H276" s="10" t="str">
        <f>IF(F276="O",IF(G276="",'Messages d''erreur'!B$7,""),"")</f>
        <v/>
      </c>
    </row>
    <row r="277" spans="1:8" x14ac:dyDescent="0.35">
      <c r="A277" s="167"/>
      <c r="B277">
        <f t="shared" si="4"/>
        <v>0</v>
      </c>
      <c r="F277" s="47"/>
      <c r="G277" t="str">
        <f>IF(F277="O",VLOOKUP(A277,'CG-&gt; CE'!B:K,10,FALSE),"")</f>
        <v/>
      </c>
      <c r="H277" s="10" t="str">
        <f>IF(F277="O",IF(G277="",'Messages d''erreur'!B$7,""),"")</f>
        <v/>
      </c>
    </row>
    <row r="278" spans="1:8" x14ac:dyDescent="0.35">
      <c r="A278" s="167">
        <v>2205</v>
      </c>
      <c r="B278">
        <f t="shared" si="4"/>
        <v>2205</v>
      </c>
      <c r="C278" s="45" t="s">
        <v>1429</v>
      </c>
      <c r="F278" s="47"/>
      <c r="G278" t="str">
        <f>IF(F278="O",VLOOKUP(A278,'CG-&gt; CE'!B:K,10,FALSE),"")</f>
        <v/>
      </c>
      <c r="H278" s="10" t="str">
        <f>IF(F278="O",IF(G278="",'Messages d''erreur'!B$7,""),"")</f>
        <v/>
      </c>
    </row>
    <row r="279" spans="1:8" x14ac:dyDescent="0.35">
      <c r="A279" s="156"/>
      <c r="B279">
        <f t="shared" si="4"/>
        <v>0</v>
      </c>
      <c r="F279" s="47"/>
      <c r="G279" t="str">
        <f>IF(F279="O",VLOOKUP(A279,'CG-&gt; CE'!B:K,10,FALSE),"")</f>
        <v/>
      </c>
      <c r="H279" s="10" t="str">
        <f>IF(F279="O",IF(G279="",'Messages d''erreur'!B$7,""),"")</f>
        <v/>
      </c>
    </row>
    <row r="280" spans="1:8" ht="26" x14ac:dyDescent="0.35">
      <c r="A280" s="159" t="s">
        <v>1088</v>
      </c>
      <c r="B280" t="e">
        <f t="shared" si="4"/>
        <v>#VALUE!</v>
      </c>
      <c r="C280" s="54" t="s">
        <v>53</v>
      </c>
      <c r="D280" s="54" t="s">
        <v>2668</v>
      </c>
      <c r="E280" s="54" t="s">
        <v>2654</v>
      </c>
      <c r="F280" s="55" t="s">
        <v>2655</v>
      </c>
      <c r="G280" t="str">
        <f>IF(F280="O",VLOOKUP(A280,'CG-&gt; CE'!B:K,10,FALSE),"")</f>
        <v/>
      </c>
      <c r="H280" s="10" t="str">
        <f>IF(F280="O",IF(G280="",'Messages d''erreur'!B$7,""),"")</f>
        <v/>
      </c>
    </row>
    <row r="281" spans="1:8" x14ac:dyDescent="0.35">
      <c r="A281" s="164">
        <v>22051</v>
      </c>
      <c r="B281">
        <f t="shared" si="4"/>
        <v>22051</v>
      </c>
      <c r="C281" s="45" t="s">
        <v>1429</v>
      </c>
      <c r="D281" s="68" t="s">
        <v>2736</v>
      </c>
      <c r="E281" s="62" t="s">
        <v>1341</v>
      </c>
      <c r="F281" s="63" t="s">
        <v>2658</v>
      </c>
      <c r="G281" t="str">
        <f>IF(F281="O",VLOOKUP(A281,'CG-&gt; CE'!B:K,10,FALSE),"")</f>
        <v/>
      </c>
      <c r="H281" s="10" t="str">
        <f>IF(F281="O",IF(G281="",'Messages d''erreur'!B$7,""),"")</f>
        <v/>
      </c>
    </row>
    <row r="282" spans="1:8" ht="26" x14ac:dyDescent="0.35">
      <c r="A282" s="164">
        <v>22052</v>
      </c>
      <c r="B282">
        <f t="shared" si="4"/>
        <v>22052</v>
      </c>
      <c r="C282" s="45" t="s">
        <v>1431</v>
      </c>
      <c r="D282" s="62" t="s">
        <v>2736</v>
      </c>
      <c r="E282" s="62" t="s">
        <v>1341</v>
      </c>
      <c r="F282" s="63" t="s">
        <v>2658</v>
      </c>
      <c r="G282" t="str">
        <f>IF(F282="O",VLOOKUP(A282,'CG-&gt; CE'!B:K,10,FALSE),"")</f>
        <v/>
      </c>
      <c r="H282" s="10" t="str">
        <f>IF(F282="O",IF(G282="",'Messages d''erreur'!B$7,""),"")</f>
        <v/>
      </c>
    </row>
    <row r="283" spans="1:8" ht="26" x14ac:dyDescent="0.35">
      <c r="A283" s="164">
        <v>22056</v>
      </c>
      <c r="B283">
        <f t="shared" si="4"/>
        <v>22056</v>
      </c>
      <c r="C283" s="45" t="s">
        <v>1433</v>
      </c>
      <c r="D283" s="62" t="s">
        <v>2736</v>
      </c>
      <c r="E283" s="62" t="s">
        <v>1341</v>
      </c>
      <c r="F283" s="63" t="s">
        <v>2658</v>
      </c>
      <c r="G283" t="str">
        <f>IF(F283="O",VLOOKUP(A283,'CG-&gt; CE'!B:K,10,FALSE),"")</f>
        <v/>
      </c>
      <c r="H283" s="10" t="str">
        <f>IF(F283="O",IF(G283="",'Messages d''erreur'!B$7,""),"")</f>
        <v/>
      </c>
    </row>
    <row r="284" spans="1:8" ht="26" x14ac:dyDescent="0.35">
      <c r="A284" s="164">
        <v>22057</v>
      </c>
      <c r="B284">
        <f t="shared" si="4"/>
        <v>22057</v>
      </c>
      <c r="C284" s="45" t="s">
        <v>1435</v>
      </c>
      <c r="D284" s="62" t="s">
        <v>2736</v>
      </c>
      <c r="E284" s="62" t="s">
        <v>1341</v>
      </c>
      <c r="F284" s="63" t="s">
        <v>2658</v>
      </c>
      <c r="G284" t="str">
        <f>IF(F284="O",VLOOKUP(A284,'CG-&gt; CE'!B:K,10,FALSE),"")</f>
        <v/>
      </c>
      <c r="H284" s="10" t="str">
        <f>IF(F284="O",IF(G284="",'Messages d''erreur'!B$7,""),"")</f>
        <v/>
      </c>
    </row>
    <row r="285" spans="1:8" ht="26" x14ac:dyDescent="0.35">
      <c r="A285" s="163">
        <v>22058</v>
      </c>
      <c r="B285">
        <f t="shared" si="4"/>
        <v>22058</v>
      </c>
      <c r="C285" s="59" t="s">
        <v>1437</v>
      </c>
      <c r="D285" s="64" t="s">
        <v>2736</v>
      </c>
      <c r="E285" s="64" t="s">
        <v>1341</v>
      </c>
      <c r="F285" s="65" t="s">
        <v>2658</v>
      </c>
      <c r="G285" t="str">
        <f>IF(F285="O",VLOOKUP(A285,'CG-&gt; CE'!B:K,10,FALSE),"")</f>
        <v/>
      </c>
      <c r="H285" s="10" t="str">
        <f>IF(F285="O",IF(G285="",'Messages d''erreur'!B$7,""),"")</f>
        <v/>
      </c>
    </row>
    <row r="286" spans="1:8" x14ac:dyDescent="0.35">
      <c r="A286" s="167"/>
      <c r="B286">
        <f t="shared" si="4"/>
        <v>0</v>
      </c>
      <c r="F286" s="47"/>
      <c r="G286" t="str">
        <f>IF(F286="O",VLOOKUP(A286,'CG-&gt; CE'!B:K,10,FALSE),"")</f>
        <v/>
      </c>
      <c r="H286" s="10" t="str">
        <f>IF(F286="O",IF(G286="",'Messages d''erreur'!B$7,""),"")</f>
        <v/>
      </c>
    </row>
    <row r="287" spans="1:8" x14ac:dyDescent="0.35">
      <c r="A287" s="167">
        <v>2206</v>
      </c>
      <c r="B287">
        <f t="shared" si="4"/>
        <v>2206</v>
      </c>
      <c r="C287" s="45" t="s">
        <v>1439</v>
      </c>
      <c r="F287" s="47"/>
      <c r="G287" t="str">
        <f>IF(F287="O",VLOOKUP(A287,'CG-&gt; CE'!B:K,10,FALSE),"")</f>
        <v/>
      </c>
      <c r="H287" s="10" t="str">
        <f>IF(F287="O",IF(G287="",'Messages d''erreur'!B$7,""),"")</f>
        <v/>
      </c>
    </row>
    <row r="288" spans="1:8" x14ac:dyDescent="0.35">
      <c r="A288" s="156"/>
      <c r="B288">
        <f t="shared" si="4"/>
        <v>0</v>
      </c>
      <c r="F288" s="47"/>
      <c r="G288" t="str">
        <f>IF(F288="O",VLOOKUP(A288,'CG-&gt; CE'!B:K,10,FALSE),"")</f>
        <v/>
      </c>
      <c r="H288" s="10" t="str">
        <f>IF(F288="O",IF(G288="",'Messages d''erreur'!B$7,""),"")</f>
        <v/>
      </c>
    </row>
    <row r="289" spans="1:8" ht="26" x14ac:dyDescent="0.35">
      <c r="A289" s="159" t="s">
        <v>1088</v>
      </c>
      <c r="B289" t="e">
        <f t="shared" si="4"/>
        <v>#VALUE!</v>
      </c>
      <c r="C289" s="54" t="s">
        <v>53</v>
      </c>
      <c r="D289" s="54" t="s">
        <v>2668</v>
      </c>
      <c r="E289" s="54" t="s">
        <v>2654</v>
      </c>
      <c r="F289" s="55" t="s">
        <v>2655</v>
      </c>
      <c r="G289" t="str">
        <f>IF(F289="O",VLOOKUP(A289,'CG-&gt; CE'!B:K,10,FALSE),"")</f>
        <v/>
      </c>
      <c r="H289" s="10" t="str">
        <f>IF(F289="O",IF(G289="",'Messages d''erreur'!B$7,""),"")</f>
        <v/>
      </c>
    </row>
    <row r="290" spans="1:8" x14ac:dyDescent="0.35">
      <c r="A290" s="164">
        <v>22061</v>
      </c>
      <c r="B290">
        <f t="shared" si="4"/>
        <v>22061</v>
      </c>
      <c r="C290" s="45" t="s">
        <v>1439</v>
      </c>
      <c r="D290" s="62" t="s">
        <v>2736</v>
      </c>
      <c r="E290" s="62" t="s">
        <v>1341</v>
      </c>
      <c r="F290" s="63" t="s">
        <v>2658</v>
      </c>
      <c r="G290" t="str">
        <f>IF(F290="O",VLOOKUP(A290,'CG-&gt; CE'!B:K,10,FALSE),"")</f>
        <v/>
      </c>
      <c r="H290" s="10" t="str">
        <f>IF(F290="O",IF(G290="",'Messages d''erreur'!B$7,""),"")</f>
        <v/>
      </c>
    </row>
    <row r="291" spans="1:8" ht="26" x14ac:dyDescent="0.35">
      <c r="A291" s="164">
        <v>22062</v>
      </c>
      <c r="B291">
        <f t="shared" si="4"/>
        <v>22062</v>
      </c>
      <c r="C291" s="45" t="s">
        <v>1441</v>
      </c>
      <c r="D291" s="62" t="s">
        <v>2736</v>
      </c>
      <c r="E291" s="62" t="s">
        <v>1341</v>
      </c>
      <c r="F291" s="63" t="s">
        <v>2658</v>
      </c>
      <c r="G291" t="str">
        <f>IF(F291="O",VLOOKUP(A291,'CG-&gt; CE'!B:K,10,FALSE),"")</f>
        <v/>
      </c>
      <c r="H291" s="10" t="str">
        <f>IF(F291="O",IF(G291="",'Messages d''erreur'!B$7,""),"")</f>
        <v/>
      </c>
    </row>
    <row r="292" spans="1:8" x14ac:dyDescent="0.35">
      <c r="A292" s="164">
        <v>22066</v>
      </c>
      <c r="B292">
        <f t="shared" si="4"/>
        <v>22066</v>
      </c>
      <c r="C292" s="45" t="s">
        <v>1443</v>
      </c>
      <c r="D292" s="62" t="s">
        <v>2736</v>
      </c>
      <c r="E292" s="62" t="s">
        <v>1341</v>
      </c>
      <c r="F292" s="63" t="s">
        <v>2658</v>
      </c>
      <c r="G292" t="str">
        <f>IF(F292="O",VLOOKUP(A292,'CG-&gt; CE'!B:K,10,FALSE),"")</f>
        <v/>
      </c>
      <c r="H292" s="10" t="str">
        <f>IF(F292="O",IF(G292="",'Messages d''erreur'!B$7,""),"")</f>
        <v/>
      </c>
    </row>
    <row r="293" spans="1:8" x14ac:dyDescent="0.35">
      <c r="A293" s="164">
        <v>22067</v>
      </c>
      <c r="B293">
        <f t="shared" si="4"/>
        <v>22067</v>
      </c>
      <c r="C293" s="45" t="s">
        <v>1445</v>
      </c>
      <c r="D293" s="62" t="s">
        <v>2736</v>
      </c>
      <c r="E293" s="62" t="s">
        <v>1341</v>
      </c>
      <c r="F293" s="63" t="s">
        <v>2658</v>
      </c>
      <c r="G293" t="str">
        <f>IF(F293="O",VLOOKUP(A293,'CG-&gt; CE'!B:K,10,FALSE),"")</f>
        <v/>
      </c>
      <c r="H293" s="10" t="str">
        <f>IF(F293="O",IF(G293="",'Messages d''erreur'!B$7,""),"")</f>
        <v/>
      </c>
    </row>
    <row r="294" spans="1:8" ht="26" x14ac:dyDescent="0.35">
      <c r="A294" s="163">
        <v>22068</v>
      </c>
      <c r="B294">
        <f t="shared" si="4"/>
        <v>22068</v>
      </c>
      <c r="C294" s="59" t="s">
        <v>1447</v>
      </c>
      <c r="D294" s="64" t="s">
        <v>2736</v>
      </c>
      <c r="E294" s="64" t="s">
        <v>1341</v>
      </c>
      <c r="F294" s="65" t="s">
        <v>2658</v>
      </c>
      <c r="G294" t="str">
        <f>IF(F294="O",VLOOKUP(A294,'CG-&gt; CE'!B:K,10,FALSE),"")</f>
        <v/>
      </c>
      <c r="H294" s="10" t="str">
        <f>IF(F294="O",IF(G294="",'Messages d''erreur'!B$7,""),"")</f>
        <v/>
      </c>
    </row>
    <row r="295" spans="1:8" x14ac:dyDescent="0.35">
      <c r="A295" s="167"/>
      <c r="B295">
        <f t="shared" si="4"/>
        <v>0</v>
      </c>
      <c r="F295" s="47"/>
      <c r="G295" t="str">
        <f>IF(F295="O",VLOOKUP(A295,'CG-&gt; CE'!B:K,10,FALSE),"")</f>
        <v/>
      </c>
      <c r="H295" s="10" t="str">
        <f>IF(F295="O",IF(G295="",'Messages d''erreur'!B$7,""),"")</f>
        <v/>
      </c>
    </row>
    <row r="296" spans="1:8" x14ac:dyDescent="0.35">
      <c r="A296" s="167">
        <v>2207</v>
      </c>
      <c r="B296">
        <f t="shared" si="4"/>
        <v>2207</v>
      </c>
      <c r="C296" s="45" t="s">
        <v>1449</v>
      </c>
      <c r="F296" s="47"/>
      <c r="G296" t="str">
        <f>IF(F296="O",VLOOKUP(A296,'CG-&gt; CE'!B:K,10,FALSE),"")</f>
        <v/>
      </c>
      <c r="H296" s="10" t="str">
        <f>IF(F296="O",IF(G296="",'Messages d''erreur'!B$7,""),"")</f>
        <v/>
      </c>
    </row>
    <row r="297" spans="1:8" x14ac:dyDescent="0.35">
      <c r="A297" s="156"/>
      <c r="B297">
        <f t="shared" si="4"/>
        <v>0</v>
      </c>
      <c r="F297" s="47"/>
      <c r="G297" t="str">
        <f>IF(F297="O",VLOOKUP(A297,'CG-&gt; CE'!B:K,10,FALSE),"")</f>
        <v/>
      </c>
      <c r="H297" s="10" t="str">
        <f>IF(F297="O",IF(G297="",'Messages d''erreur'!B$7,""),"")</f>
        <v/>
      </c>
    </row>
    <row r="298" spans="1:8" ht="26" x14ac:dyDescent="0.35">
      <c r="A298" s="159" t="s">
        <v>1088</v>
      </c>
      <c r="B298" t="e">
        <f t="shared" si="4"/>
        <v>#VALUE!</v>
      </c>
      <c r="C298" s="54" t="s">
        <v>53</v>
      </c>
      <c r="D298" s="54" t="s">
        <v>2668</v>
      </c>
      <c r="E298" s="54" t="s">
        <v>2654</v>
      </c>
      <c r="F298" s="55" t="s">
        <v>2655</v>
      </c>
      <c r="G298" t="str">
        <f>IF(F298="O",VLOOKUP(A298,'CG-&gt; CE'!B:K,10,FALSE),"")</f>
        <v/>
      </c>
      <c r="H298" s="10" t="str">
        <f>IF(F298="O",IF(G298="",'Messages d''erreur'!B$7,""),"")</f>
        <v/>
      </c>
    </row>
    <row r="299" spans="1:8" x14ac:dyDescent="0.35">
      <c r="A299" s="164">
        <v>22071</v>
      </c>
      <c r="B299">
        <f t="shared" si="4"/>
        <v>22071</v>
      </c>
      <c r="C299" s="45" t="s">
        <v>1449</v>
      </c>
      <c r="D299" s="62" t="s">
        <v>2736</v>
      </c>
      <c r="E299" s="62" t="s">
        <v>1341</v>
      </c>
      <c r="F299" s="63" t="s">
        <v>2658</v>
      </c>
      <c r="G299" t="str">
        <f>IF(F299="O",VLOOKUP(A299,'CG-&gt; CE'!B:K,10,FALSE),"")</f>
        <v/>
      </c>
      <c r="H299" s="10" t="str">
        <f>IF(F299="O",IF(G299="",'Messages d''erreur'!B$7,""),"")</f>
        <v/>
      </c>
    </row>
    <row r="300" spans="1:8" x14ac:dyDescent="0.35">
      <c r="A300" s="164">
        <v>22072</v>
      </c>
      <c r="B300">
        <f t="shared" si="4"/>
        <v>22072</v>
      </c>
      <c r="C300" s="45" t="s">
        <v>1452</v>
      </c>
      <c r="D300" s="62" t="s">
        <v>2736</v>
      </c>
      <c r="E300" s="62" t="s">
        <v>1341</v>
      </c>
      <c r="F300" s="63" t="s">
        <v>2658</v>
      </c>
      <c r="G300" t="str">
        <f>IF(F300="O",VLOOKUP(A300,'CG-&gt; CE'!B:K,10,FALSE),"")</f>
        <v/>
      </c>
      <c r="H300" s="10" t="str">
        <f>IF(F300="O",IF(G300="",'Messages d''erreur'!B$7,""),"")</f>
        <v/>
      </c>
    </row>
    <row r="301" spans="1:8" x14ac:dyDescent="0.35">
      <c r="A301" s="164">
        <v>22077</v>
      </c>
      <c r="B301">
        <f t="shared" si="4"/>
        <v>22077</v>
      </c>
      <c r="C301" s="45" t="s">
        <v>1455</v>
      </c>
      <c r="D301" s="62" t="s">
        <v>2736</v>
      </c>
      <c r="E301" s="62" t="s">
        <v>1341</v>
      </c>
      <c r="F301" s="63" t="s">
        <v>2658</v>
      </c>
      <c r="G301" t="str">
        <f>IF(F301="O",VLOOKUP(A301,'CG-&gt; CE'!B:K,10,FALSE),"")</f>
        <v/>
      </c>
      <c r="H301" s="10" t="str">
        <f>IF(F301="O",IF(G301="",'Messages d''erreur'!B$7,""),"")</f>
        <v/>
      </c>
    </row>
    <row r="302" spans="1:8" x14ac:dyDescent="0.35">
      <c r="A302" s="163">
        <v>22078</v>
      </c>
      <c r="B302">
        <f t="shared" si="4"/>
        <v>22078</v>
      </c>
      <c r="C302" s="59" t="s">
        <v>1457</v>
      </c>
      <c r="D302" s="64" t="s">
        <v>2736</v>
      </c>
      <c r="E302" s="64" t="s">
        <v>1341</v>
      </c>
      <c r="F302" s="65" t="s">
        <v>2658</v>
      </c>
      <c r="G302" t="str">
        <f>IF(F302="O",VLOOKUP(A302,'CG-&gt; CE'!B:K,10,FALSE),"")</f>
        <v/>
      </c>
      <c r="H302" s="10" t="str">
        <f>IF(F302="O",IF(G302="",'Messages d''erreur'!B$7,""),"")</f>
        <v/>
      </c>
    </row>
    <row r="303" spans="1:8" x14ac:dyDescent="0.35">
      <c r="A303" s="167"/>
      <c r="B303">
        <f t="shared" si="4"/>
        <v>0</v>
      </c>
      <c r="F303" s="47"/>
      <c r="G303" t="str">
        <f>IF(F303="O",VLOOKUP(A303,'CG-&gt; CE'!B:K,10,FALSE),"")</f>
        <v/>
      </c>
      <c r="H303" s="10" t="str">
        <f>IF(F303="O",IF(G303="",'Messages d''erreur'!B$7,""),"")</f>
        <v/>
      </c>
    </row>
    <row r="304" spans="1:8" x14ac:dyDescent="0.35">
      <c r="A304" s="167">
        <v>2208</v>
      </c>
      <c r="B304">
        <f t="shared" si="4"/>
        <v>2208</v>
      </c>
      <c r="C304" s="45" t="s">
        <v>2737</v>
      </c>
      <c r="F304" s="47"/>
      <c r="G304" t="str">
        <f>IF(F304="O",VLOOKUP(A304,'CG-&gt; CE'!B:K,10,FALSE),"")</f>
        <v/>
      </c>
      <c r="H304" s="10" t="str">
        <f>IF(F304="O",IF(G304="",'Messages d''erreur'!B$7,""),"")</f>
        <v/>
      </c>
    </row>
    <row r="305" spans="1:8" x14ac:dyDescent="0.35">
      <c r="A305" s="156"/>
      <c r="B305">
        <f t="shared" si="4"/>
        <v>0</v>
      </c>
      <c r="F305" s="47"/>
      <c r="G305" t="str">
        <f>IF(F305="O",VLOOKUP(A305,'CG-&gt; CE'!B:K,10,FALSE),"")</f>
        <v/>
      </c>
      <c r="H305" s="10" t="str">
        <f>IF(F305="O",IF(G305="",'Messages d''erreur'!B$7,""),"")</f>
        <v/>
      </c>
    </row>
    <row r="306" spans="1:8" ht="26" x14ac:dyDescent="0.35">
      <c r="A306" s="159" t="s">
        <v>1088</v>
      </c>
      <c r="B306" t="e">
        <f t="shared" si="4"/>
        <v>#VALUE!</v>
      </c>
      <c r="C306" s="54" t="s">
        <v>53</v>
      </c>
      <c r="D306" s="54" t="s">
        <v>2668</v>
      </c>
      <c r="E306" s="54" t="s">
        <v>2654</v>
      </c>
      <c r="F306" s="55" t="s">
        <v>2655</v>
      </c>
      <c r="G306" t="str">
        <f>IF(F306="O",VLOOKUP(A306,'CG-&gt; CE'!B:K,10,FALSE),"")</f>
        <v/>
      </c>
      <c r="H306" s="10" t="str">
        <f>IF(F306="O",IF(G306="",'Messages d''erreur'!B$7,""),"")</f>
        <v/>
      </c>
    </row>
    <row r="307" spans="1:8" x14ac:dyDescent="0.35">
      <c r="A307" s="164">
        <v>22081</v>
      </c>
      <c r="B307">
        <f t="shared" si="4"/>
        <v>22081</v>
      </c>
      <c r="C307" s="45" t="s">
        <v>1460</v>
      </c>
      <c r="D307" s="62" t="s">
        <v>2736</v>
      </c>
      <c r="E307" s="62" t="s">
        <v>1341</v>
      </c>
      <c r="F307" s="63" t="s">
        <v>2658</v>
      </c>
      <c r="G307" t="str">
        <f>IF(F307="O",VLOOKUP(A307,'CG-&gt; CE'!B:K,10,FALSE),"")</f>
        <v/>
      </c>
      <c r="H307" s="10" t="str">
        <f>IF(F307="O",IF(G307="",'Messages d''erreur'!B$7,""),"")</f>
        <v/>
      </c>
    </row>
    <row r="308" spans="1:8" x14ac:dyDescent="0.35">
      <c r="A308" s="164">
        <v>22082</v>
      </c>
      <c r="B308">
        <f t="shared" si="4"/>
        <v>22082</v>
      </c>
      <c r="C308" s="45" t="s">
        <v>1463</v>
      </c>
      <c r="D308" s="62" t="s">
        <v>2736</v>
      </c>
      <c r="E308" s="62" t="s">
        <v>1341</v>
      </c>
      <c r="F308" s="63" t="s">
        <v>2658</v>
      </c>
      <c r="G308" t="str">
        <f>IF(F308="O",VLOOKUP(A308,'CG-&gt; CE'!B:K,10,FALSE),"")</f>
        <v/>
      </c>
      <c r="H308" s="10" t="str">
        <f>IF(F308="O",IF(G308="",'Messages d''erreur'!B$7,""),"")</f>
        <v/>
      </c>
    </row>
    <row r="309" spans="1:8" x14ac:dyDescent="0.35">
      <c r="A309" s="164">
        <v>22087</v>
      </c>
      <c r="B309">
        <f t="shared" si="4"/>
        <v>22087</v>
      </c>
      <c r="C309" s="45" t="s">
        <v>1466</v>
      </c>
      <c r="D309" s="62" t="s">
        <v>2736</v>
      </c>
      <c r="E309" s="62" t="s">
        <v>1341</v>
      </c>
      <c r="F309" s="63" t="s">
        <v>2658</v>
      </c>
      <c r="G309" t="str">
        <f>IF(F309="O",VLOOKUP(A309,'CG-&gt; CE'!B:K,10,FALSE),"")</f>
        <v/>
      </c>
      <c r="H309" s="10" t="str">
        <f>IF(F309="O",IF(G309="",'Messages d''erreur'!B$7,""),"")</f>
        <v/>
      </c>
    </row>
    <row r="310" spans="1:8" x14ac:dyDescent="0.35">
      <c r="A310" s="163">
        <v>22088</v>
      </c>
      <c r="B310">
        <f t="shared" si="4"/>
        <v>22088</v>
      </c>
      <c r="C310" s="59" t="s">
        <v>1468</v>
      </c>
      <c r="D310" s="64" t="s">
        <v>2736</v>
      </c>
      <c r="E310" s="64" t="s">
        <v>1341</v>
      </c>
      <c r="F310" s="65" t="s">
        <v>2658</v>
      </c>
      <c r="G310" t="str">
        <f>IF(F310="O",VLOOKUP(A310,'CG-&gt; CE'!B:K,10,FALSE),"")</f>
        <v/>
      </c>
      <c r="H310" s="10" t="str">
        <f>IF(F310="O",IF(G310="",'Messages d''erreur'!B$7,""),"")</f>
        <v/>
      </c>
    </row>
    <row r="311" spans="1:8" x14ac:dyDescent="0.35">
      <c r="A311" s="167"/>
      <c r="B311">
        <f t="shared" si="4"/>
        <v>0</v>
      </c>
      <c r="F311" s="47"/>
      <c r="G311" t="str">
        <f>IF(F311="O",VLOOKUP(A311,'CG-&gt; CE'!B:K,10,FALSE),"")</f>
        <v/>
      </c>
      <c r="H311" s="10" t="str">
        <f>IF(F311="O",IF(G311="",'Messages d''erreur'!B$7,""),"")</f>
        <v/>
      </c>
    </row>
    <row r="312" spans="1:8" x14ac:dyDescent="0.35">
      <c r="A312" s="167">
        <v>2209</v>
      </c>
      <c r="B312">
        <f t="shared" si="4"/>
        <v>2209</v>
      </c>
      <c r="C312" s="45" t="s">
        <v>1471</v>
      </c>
      <c r="F312" s="47"/>
      <c r="G312" t="str">
        <f>IF(F312="O",VLOOKUP(A312,'CG-&gt; CE'!B:K,10,FALSE),"")</f>
        <v/>
      </c>
      <c r="H312" s="10" t="str">
        <f>IF(F312="O",IF(G312="",'Messages d''erreur'!B$7,""),"")</f>
        <v/>
      </c>
    </row>
    <row r="313" spans="1:8" x14ac:dyDescent="0.35">
      <c r="A313" s="156"/>
      <c r="B313">
        <f t="shared" si="4"/>
        <v>0</v>
      </c>
      <c r="F313" s="47"/>
      <c r="G313" t="str">
        <f>IF(F313="O",VLOOKUP(A313,'CG-&gt; CE'!B:K,10,FALSE),"")</f>
        <v/>
      </c>
      <c r="H313" s="10" t="str">
        <f>IF(F313="O",IF(G313="",'Messages d''erreur'!B$7,""),"")</f>
        <v/>
      </c>
    </row>
    <row r="314" spans="1:8" ht="26" x14ac:dyDescent="0.35">
      <c r="A314" s="159" t="s">
        <v>1088</v>
      </c>
      <c r="B314" t="e">
        <f t="shared" si="4"/>
        <v>#VALUE!</v>
      </c>
      <c r="C314" s="54" t="s">
        <v>53</v>
      </c>
      <c r="D314" s="54" t="s">
        <v>2668</v>
      </c>
      <c r="E314" s="54" t="s">
        <v>2654</v>
      </c>
      <c r="F314" s="55" t="s">
        <v>2655</v>
      </c>
      <c r="G314" t="str">
        <f>IF(F314="O",VLOOKUP(A314,'CG-&gt; CE'!B:K,10,FALSE),"")</f>
        <v/>
      </c>
      <c r="H314" s="10" t="str">
        <f>IF(F314="O",IF(G314="",'Messages d''erreur'!B$7,""),"")</f>
        <v/>
      </c>
    </row>
    <row r="315" spans="1:8" x14ac:dyDescent="0.35">
      <c r="A315" s="164">
        <v>22091</v>
      </c>
      <c r="B315">
        <f t="shared" si="4"/>
        <v>22091</v>
      </c>
      <c r="C315" s="45" t="s">
        <v>1471</v>
      </c>
      <c r="D315" s="62" t="s">
        <v>2736</v>
      </c>
      <c r="E315" s="62" t="s">
        <v>1341</v>
      </c>
      <c r="F315" s="63" t="s">
        <v>2658</v>
      </c>
      <c r="G315" t="str">
        <f>IF(F315="O",VLOOKUP(A315,'CG-&gt; CE'!B:K,10,FALSE),"")</f>
        <v/>
      </c>
      <c r="H315" s="10" t="str">
        <f>IF(F315="O",IF(G315="",'Messages d''erreur'!B$7,""),"")</f>
        <v/>
      </c>
    </row>
    <row r="316" spans="1:8" x14ac:dyDescent="0.35">
      <c r="A316" s="164">
        <v>22092</v>
      </c>
      <c r="B316">
        <f t="shared" si="4"/>
        <v>22092</v>
      </c>
      <c r="C316" s="45" t="s">
        <v>1473</v>
      </c>
      <c r="D316" s="62" t="s">
        <v>2736</v>
      </c>
      <c r="E316" s="62" t="s">
        <v>1341</v>
      </c>
      <c r="F316" s="63" t="s">
        <v>2658</v>
      </c>
      <c r="G316" t="str">
        <f>IF(F316="O",VLOOKUP(A316,'CG-&gt; CE'!B:K,10,FALSE),"")</f>
        <v/>
      </c>
      <c r="H316" s="10" t="str">
        <f>IF(F316="O",IF(G316="",'Messages d''erreur'!B$7,""),"")</f>
        <v/>
      </c>
    </row>
    <row r="317" spans="1:8" x14ac:dyDescent="0.35">
      <c r="A317" s="164">
        <v>22096</v>
      </c>
      <c r="B317">
        <f t="shared" si="4"/>
        <v>22096</v>
      </c>
      <c r="C317" s="45" t="s">
        <v>1475</v>
      </c>
      <c r="D317" s="62" t="s">
        <v>2736</v>
      </c>
      <c r="E317" s="62" t="s">
        <v>1341</v>
      </c>
      <c r="F317" s="63" t="s">
        <v>2658</v>
      </c>
      <c r="G317" t="str">
        <f>IF(F317="O",VLOOKUP(A317,'CG-&gt; CE'!B:K,10,FALSE),"")</f>
        <v/>
      </c>
      <c r="H317" s="10" t="str">
        <f>IF(F317="O",IF(G317="",'Messages d''erreur'!B$7,""),"")</f>
        <v/>
      </c>
    </row>
    <row r="318" spans="1:8" x14ac:dyDescent="0.35">
      <c r="A318" s="164">
        <v>22097</v>
      </c>
      <c r="B318">
        <f t="shared" si="4"/>
        <v>22097</v>
      </c>
      <c r="C318" s="45" t="s">
        <v>1477</v>
      </c>
      <c r="D318" s="62" t="s">
        <v>2736</v>
      </c>
      <c r="E318" s="62" t="s">
        <v>1341</v>
      </c>
      <c r="F318" s="63" t="s">
        <v>2658</v>
      </c>
      <c r="G318" t="str">
        <f>IF(F318="O",VLOOKUP(A318,'CG-&gt; CE'!B:K,10,FALSE),"")</f>
        <v/>
      </c>
      <c r="H318" s="10" t="str">
        <f>IF(F318="O",IF(G318="",'Messages d''erreur'!B$7,""),"")</f>
        <v/>
      </c>
    </row>
    <row r="319" spans="1:8" ht="26" x14ac:dyDescent="0.35">
      <c r="A319" s="163">
        <v>22098</v>
      </c>
      <c r="B319">
        <f t="shared" si="4"/>
        <v>22098</v>
      </c>
      <c r="C319" s="59" t="s">
        <v>1479</v>
      </c>
      <c r="D319" s="64" t="s">
        <v>2736</v>
      </c>
      <c r="E319" s="64" t="s">
        <v>1341</v>
      </c>
      <c r="F319" s="65" t="s">
        <v>2658</v>
      </c>
      <c r="G319" t="str">
        <f>IF(F319="O",VLOOKUP(A319,'CG-&gt; CE'!B:K,10,FALSE),"")</f>
        <v/>
      </c>
      <c r="H319" s="10" t="str">
        <f>IF(F319="O",IF(G319="",'Messages d''erreur'!B$7,""),"")</f>
        <v/>
      </c>
    </row>
    <row r="320" spans="1:8" x14ac:dyDescent="0.35">
      <c r="A320" s="158"/>
      <c r="B320">
        <f t="shared" si="4"/>
        <v>0</v>
      </c>
      <c r="C320" s="51"/>
      <c r="D320" s="52"/>
      <c r="E320" s="52"/>
      <c r="F320" s="53"/>
      <c r="G320" t="str">
        <f>IF(F320="O",VLOOKUP(A320,'CG-&gt; CE'!B:K,10,FALSE),"")</f>
        <v/>
      </c>
      <c r="H320" s="10" t="str">
        <f>IF(F320="O",IF(G320="",'Messages d''erreur'!B$7,""),"")</f>
        <v/>
      </c>
    </row>
    <row r="321" spans="1:8" x14ac:dyDescent="0.35">
      <c r="A321" s="167">
        <v>221</v>
      </c>
      <c r="B321">
        <f t="shared" si="4"/>
        <v>221</v>
      </c>
      <c r="C321" s="45" t="s">
        <v>2738</v>
      </c>
      <c r="F321" s="47"/>
      <c r="G321" t="str">
        <f>IF(F321="O",VLOOKUP(A321,'CG-&gt; CE'!B:K,10,FALSE),"")</f>
        <v/>
      </c>
      <c r="H321" s="10" t="str">
        <f>IF(F321="O",IF(G321="",'Messages d''erreur'!B$7,""),"")</f>
        <v/>
      </c>
    </row>
    <row r="322" spans="1:8" x14ac:dyDescent="0.35">
      <c r="A322" s="167"/>
      <c r="B322">
        <f t="shared" si="4"/>
        <v>0</v>
      </c>
      <c r="F322" s="47"/>
      <c r="G322" t="str">
        <f>IF(F322="O",VLOOKUP(A322,'CG-&gt; CE'!B:K,10,FALSE),"")</f>
        <v/>
      </c>
      <c r="H322" s="10" t="str">
        <f>IF(F322="O",IF(G322="",'Messages d''erreur'!B$7,""),"")</f>
        <v/>
      </c>
    </row>
    <row r="323" spans="1:8" x14ac:dyDescent="0.35">
      <c r="A323" s="167">
        <v>2211</v>
      </c>
      <c r="B323">
        <f t="shared" si="4"/>
        <v>2211</v>
      </c>
      <c r="C323" s="45" t="s">
        <v>1481</v>
      </c>
      <c r="F323" s="47"/>
      <c r="G323" t="str">
        <f>IF(F323="O",VLOOKUP(A323,'CG-&gt; CE'!B:K,10,FALSE),"")</f>
        <v/>
      </c>
      <c r="H323" s="10" t="str">
        <f>IF(F323="O",IF(G323="",'Messages d''erreur'!B$7,""),"")</f>
        <v/>
      </c>
    </row>
    <row r="324" spans="1:8" x14ac:dyDescent="0.35">
      <c r="A324" s="156"/>
      <c r="B324">
        <f t="shared" ref="B324:B387" si="5">VALUE(A324)</f>
        <v>0</v>
      </c>
      <c r="F324" s="47"/>
      <c r="G324" t="str">
        <f>IF(F324="O",VLOOKUP(A324,'CG-&gt; CE'!B:K,10,FALSE),"")</f>
        <v/>
      </c>
      <c r="H324" s="10" t="str">
        <f>IF(F324="O",IF(G324="",'Messages d''erreur'!B$7,""),"")</f>
        <v/>
      </c>
    </row>
    <row r="325" spans="1:8" ht="26" x14ac:dyDescent="0.35">
      <c r="A325" s="159" t="s">
        <v>1088</v>
      </c>
      <c r="B325" t="e">
        <f t="shared" si="5"/>
        <v>#VALUE!</v>
      </c>
      <c r="C325" s="54" t="s">
        <v>53</v>
      </c>
      <c r="D325" s="54" t="s">
        <v>2668</v>
      </c>
      <c r="E325" s="54" t="s">
        <v>2654</v>
      </c>
      <c r="F325" s="55" t="s">
        <v>2655</v>
      </c>
      <c r="G325" t="str">
        <f>IF(F325="O",VLOOKUP(A325,'CG-&gt; CE'!B:K,10,FALSE),"")</f>
        <v/>
      </c>
      <c r="H325" s="10" t="str">
        <f>IF(F325="O",IF(G325="",'Messages d''erreur'!B$7,""),"")</f>
        <v/>
      </c>
    </row>
    <row r="326" spans="1:8" x14ac:dyDescent="0.35">
      <c r="A326" s="164">
        <v>22111</v>
      </c>
      <c r="B326">
        <f t="shared" si="5"/>
        <v>22111</v>
      </c>
      <c r="C326" s="45" t="s">
        <v>1481</v>
      </c>
      <c r="D326" s="62" t="s">
        <v>2739</v>
      </c>
      <c r="E326" s="62" t="s">
        <v>1341</v>
      </c>
      <c r="F326" s="63" t="s">
        <v>2658</v>
      </c>
      <c r="G326" t="str">
        <f>IF(F326="O",VLOOKUP(A326,'CG-&gt; CE'!B:K,10,FALSE),"")</f>
        <v/>
      </c>
      <c r="H326" s="10" t="str">
        <f>IF(F326="O",IF(G326="",'Messages d''erreur'!B$7,""),"")</f>
        <v/>
      </c>
    </row>
    <row r="327" spans="1:8" x14ac:dyDescent="0.35">
      <c r="A327" s="164">
        <v>22112</v>
      </c>
      <c r="B327">
        <f t="shared" si="5"/>
        <v>22112</v>
      </c>
      <c r="C327" s="45" t="s">
        <v>1485</v>
      </c>
      <c r="D327" s="62" t="s">
        <v>2739</v>
      </c>
      <c r="E327" s="62" t="s">
        <v>1341</v>
      </c>
      <c r="F327" s="63" t="s">
        <v>2658</v>
      </c>
      <c r="G327" t="str">
        <f>IF(F327="O",VLOOKUP(A327,'CG-&gt; CE'!B:K,10,FALSE),"")</f>
        <v/>
      </c>
      <c r="H327" s="10" t="str">
        <f>IF(F327="O",IF(G327="",'Messages d''erreur'!B$7,""),"")</f>
        <v/>
      </c>
    </row>
    <row r="328" spans="1:8" x14ac:dyDescent="0.35">
      <c r="A328" s="164">
        <v>22116</v>
      </c>
      <c r="B328">
        <f t="shared" si="5"/>
        <v>22116</v>
      </c>
      <c r="C328" s="45" t="s">
        <v>1487</v>
      </c>
      <c r="D328" s="62" t="s">
        <v>2739</v>
      </c>
      <c r="E328" s="62" t="s">
        <v>1341</v>
      </c>
      <c r="F328" s="63" t="s">
        <v>2658</v>
      </c>
      <c r="G328" t="str">
        <f>IF(F328="O",VLOOKUP(A328,'CG-&gt; CE'!B:K,10,FALSE),"")</f>
        <v/>
      </c>
      <c r="H328" s="10" t="str">
        <f>IF(F328="O",IF(G328="",'Messages d''erreur'!B$7,""),"")</f>
        <v/>
      </c>
    </row>
    <row r="329" spans="1:8" x14ac:dyDescent="0.35">
      <c r="A329" s="164">
        <v>22117</v>
      </c>
      <c r="B329">
        <f t="shared" si="5"/>
        <v>22117</v>
      </c>
      <c r="C329" s="45" t="s">
        <v>1489</v>
      </c>
      <c r="D329" s="62" t="s">
        <v>2739</v>
      </c>
      <c r="E329" s="62" t="s">
        <v>1341</v>
      </c>
      <c r="F329" s="63" t="s">
        <v>2658</v>
      </c>
      <c r="G329" t="str">
        <f>IF(F329="O",VLOOKUP(A329,'CG-&gt; CE'!B:K,10,FALSE),"")</f>
        <v/>
      </c>
      <c r="H329" s="10" t="str">
        <f>IF(F329="O",IF(G329="",'Messages d''erreur'!B$7,""),"")</f>
        <v/>
      </c>
    </row>
    <row r="330" spans="1:8" ht="26" x14ac:dyDescent="0.35">
      <c r="A330" s="163">
        <v>22118</v>
      </c>
      <c r="B330">
        <f t="shared" si="5"/>
        <v>22118</v>
      </c>
      <c r="C330" s="59" t="s">
        <v>1491</v>
      </c>
      <c r="D330" s="64" t="s">
        <v>2739</v>
      </c>
      <c r="E330" s="64" t="s">
        <v>1341</v>
      </c>
      <c r="F330" s="65" t="s">
        <v>2658</v>
      </c>
      <c r="G330" t="str">
        <f>IF(F330="O",VLOOKUP(A330,'CG-&gt; CE'!B:K,10,FALSE),"")</f>
        <v/>
      </c>
      <c r="H330" s="10" t="str">
        <f>IF(F330="O",IF(G330="",'Messages d''erreur'!B$7,""),"")</f>
        <v/>
      </c>
    </row>
    <row r="331" spans="1:8" x14ac:dyDescent="0.35">
      <c r="A331" s="167"/>
      <c r="B331">
        <f t="shared" si="5"/>
        <v>0</v>
      </c>
      <c r="F331" s="47"/>
      <c r="G331" t="str">
        <f>IF(F331="O",VLOOKUP(A331,'CG-&gt; CE'!B:K,10,FALSE),"")</f>
        <v/>
      </c>
      <c r="H331" s="10" t="str">
        <f>IF(F331="O",IF(G331="",'Messages d''erreur'!B$7,""),"")</f>
        <v/>
      </c>
    </row>
    <row r="332" spans="1:8" x14ac:dyDescent="0.35">
      <c r="A332" s="167">
        <v>2212</v>
      </c>
      <c r="B332">
        <f t="shared" si="5"/>
        <v>2212</v>
      </c>
      <c r="C332" s="45" t="s">
        <v>1493</v>
      </c>
      <c r="F332" s="47"/>
      <c r="G332" t="str">
        <f>IF(F332="O",VLOOKUP(A332,'CG-&gt; CE'!B:K,10,FALSE),"")</f>
        <v/>
      </c>
      <c r="H332" s="10" t="str">
        <f>IF(F332="O",IF(G332="",'Messages d''erreur'!B$7,""),"")</f>
        <v/>
      </c>
    </row>
    <row r="333" spans="1:8" x14ac:dyDescent="0.35">
      <c r="A333" s="156"/>
      <c r="B333">
        <f t="shared" si="5"/>
        <v>0</v>
      </c>
      <c r="F333" s="47"/>
      <c r="G333" t="str">
        <f>IF(F333="O",VLOOKUP(A333,'CG-&gt; CE'!B:K,10,FALSE),"")</f>
        <v/>
      </c>
      <c r="H333" s="10" t="str">
        <f>IF(F333="O",IF(G333="",'Messages d''erreur'!B$7,""),"")</f>
        <v/>
      </c>
    </row>
    <row r="334" spans="1:8" ht="26" x14ac:dyDescent="0.35">
      <c r="A334" s="159" t="s">
        <v>1088</v>
      </c>
      <c r="B334" t="e">
        <f t="shared" si="5"/>
        <v>#VALUE!</v>
      </c>
      <c r="C334" s="54" t="s">
        <v>53</v>
      </c>
      <c r="D334" s="54" t="s">
        <v>2668</v>
      </c>
      <c r="E334" s="54" t="s">
        <v>2654</v>
      </c>
      <c r="F334" s="55" t="s">
        <v>2655</v>
      </c>
      <c r="G334" t="str">
        <f>IF(F334="O",VLOOKUP(A334,'CG-&gt; CE'!B:K,10,FALSE),"")</f>
        <v/>
      </c>
      <c r="H334" s="10" t="str">
        <f>IF(F334="O",IF(G334="",'Messages d''erreur'!B$7,""),"")</f>
        <v/>
      </c>
    </row>
    <row r="335" spans="1:8" x14ac:dyDescent="0.35">
      <c r="A335" s="164">
        <v>22121</v>
      </c>
      <c r="B335">
        <f t="shared" si="5"/>
        <v>22121</v>
      </c>
      <c r="C335" s="45" t="s">
        <v>1493</v>
      </c>
      <c r="D335" s="62" t="s">
        <v>2739</v>
      </c>
      <c r="E335" s="62" t="s">
        <v>1341</v>
      </c>
      <c r="F335" s="63" t="s">
        <v>2658</v>
      </c>
      <c r="G335" t="str">
        <f>IF(F335="O",VLOOKUP(A335,'CG-&gt; CE'!B:K,10,FALSE),"")</f>
        <v/>
      </c>
      <c r="H335" s="10" t="str">
        <f>IF(F335="O",IF(G335="",'Messages d''erreur'!B$7,""),"")</f>
        <v/>
      </c>
    </row>
    <row r="336" spans="1:8" x14ac:dyDescent="0.35">
      <c r="A336" s="164">
        <v>22122</v>
      </c>
      <c r="B336">
        <f t="shared" si="5"/>
        <v>22122</v>
      </c>
      <c r="C336" s="45" t="s">
        <v>1496</v>
      </c>
      <c r="D336" s="62" t="s">
        <v>2739</v>
      </c>
      <c r="E336" s="62" t="s">
        <v>1341</v>
      </c>
      <c r="F336" s="63" t="s">
        <v>2658</v>
      </c>
      <c r="G336" t="str">
        <f>IF(F336="O",VLOOKUP(A336,'CG-&gt; CE'!B:K,10,FALSE),"")</f>
        <v/>
      </c>
      <c r="H336" s="10" t="str">
        <f>IF(F336="O",IF(G336="",'Messages d''erreur'!B$7,""),"")</f>
        <v/>
      </c>
    </row>
    <row r="337" spans="1:8" x14ac:dyDescent="0.35">
      <c r="A337" s="164">
        <v>22126</v>
      </c>
      <c r="B337">
        <f t="shared" si="5"/>
        <v>22126</v>
      </c>
      <c r="C337" s="45" t="s">
        <v>1498</v>
      </c>
      <c r="D337" s="62" t="s">
        <v>2739</v>
      </c>
      <c r="E337" s="62" t="s">
        <v>1341</v>
      </c>
      <c r="F337" s="63" t="s">
        <v>2658</v>
      </c>
      <c r="G337" t="str">
        <f>IF(F337="O",VLOOKUP(A337,'CG-&gt; CE'!B:K,10,FALSE),"")</f>
        <v/>
      </c>
      <c r="H337" s="10" t="str">
        <f>IF(F337="O",IF(G337="",'Messages d''erreur'!B$7,""),"")</f>
        <v/>
      </c>
    </row>
    <row r="338" spans="1:8" x14ac:dyDescent="0.35">
      <c r="A338" s="164">
        <v>22127</v>
      </c>
      <c r="B338">
        <f t="shared" si="5"/>
        <v>22127</v>
      </c>
      <c r="C338" s="45" t="s">
        <v>1500</v>
      </c>
      <c r="D338" s="62" t="s">
        <v>2739</v>
      </c>
      <c r="E338" s="62" t="s">
        <v>1341</v>
      </c>
      <c r="F338" s="63" t="s">
        <v>2658</v>
      </c>
      <c r="G338" t="str">
        <f>IF(F338="O",VLOOKUP(A338,'CG-&gt; CE'!B:K,10,FALSE),"")</f>
        <v/>
      </c>
      <c r="H338" s="10" t="str">
        <f>IF(F338="O",IF(G338="",'Messages d''erreur'!B$7,""),"")</f>
        <v/>
      </c>
    </row>
    <row r="339" spans="1:8" ht="26" x14ac:dyDescent="0.35">
      <c r="A339" s="164">
        <v>22128</v>
      </c>
      <c r="B339">
        <f t="shared" si="5"/>
        <v>22128</v>
      </c>
      <c r="C339" s="45" t="s">
        <v>1502</v>
      </c>
      <c r="D339" s="62" t="s">
        <v>2739</v>
      </c>
      <c r="E339" s="62" t="s">
        <v>1341</v>
      </c>
      <c r="F339" s="63" t="s">
        <v>2658</v>
      </c>
      <c r="G339" t="str">
        <f>IF(F339="O",VLOOKUP(A339,'CG-&gt; CE'!B:K,10,FALSE),"")</f>
        <v/>
      </c>
      <c r="H339" s="10" t="str">
        <f>IF(F339="O",IF(G339="",'Messages d''erreur'!B$7,""),"")</f>
        <v/>
      </c>
    </row>
    <row r="340" spans="1:8" x14ac:dyDescent="0.35">
      <c r="A340" s="163">
        <v>22129</v>
      </c>
      <c r="B340">
        <f t="shared" si="5"/>
        <v>22129</v>
      </c>
      <c r="C340" s="59" t="s">
        <v>1507</v>
      </c>
      <c r="D340" s="64" t="s">
        <v>2739</v>
      </c>
      <c r="E340" s="64" t="s">
        <v>1341</v>
      </c>
      <c r="F340" s="65" t="s">
        <v>2658</v>
      </c>
      <c r="G340" t="str">
        <f>IF(F340="O",VLOOKUP(A340,'CG-&gt; CE'!B:K,10,FALSE),"")</f>
        <v/>
      </c>
      <c r="H340" s="10" t="str">
        <f>IF(F340="O",IF(G340="",'Messages d''erreur'!B$7,""),"")</f>
        <v/>
      </c>
    </row>
    <row r="341" spans="1:8" x14ac:dyDescent="0.35">
      <c r="A341" s="167"/>
      <c r="B341">
        <f t="shared" si="5"/>
        <v>0</v>
      </c>
      <c r="F341" s="47"/>
      <c r="G341" t="str">
        <f>IF(F341="O",VLOOKUP(A341,'CG-&gt; CE'!B:K,10,FALSE),"")</f>
        <v/>
      </c>
      <c r="H341" s="10" t="str">
        <f>IF(F341="O",IF(G341="",'Messages d''erreur'!B$7,""),"")</f>
        <v/>
      </c>
    </row>
    <row r="342" spans="1:8" x14ac:dyDescent="0.35">
      <c r="A342" s="167">
        <v>2213</v>
      </c>
      <c r="B342">
        <f t="shared" si="5"/>
        <v>2213</v>
      </c>
      <c r="C342" s="45" t="s">
        <v>1511</v>
      </c>
      <c r="F342" s="47"/>
      <c r="G342" t="str">
        <f>IF(F342="O",VLOOKUP(A342,'CG-&gt; CE'!B:K,10,FALSE),"")</f>
        <v/>
      </c>
      <c r="H342" s="10" t="str">
        <f>IF(F342="O",IF(G342="",'Messages d''erreur'!B$7,""),"")</f>
        <v/>
      </c>
    </row>
    <row r="343" spans="1:8" x14ac:dyDescent="0.35">
      <c r="A343" s="156"/>
      <c r="B343">
        <f t="shared" si="5"/>
        <v>0</v>
      </c>
      <c r="F343" s="47"/>
      <c r="G343" t="str">
        <f>IF(F343="O",VLOOKUP(A343,'CG-&gt; CE'!B:K,10,FALSE),"")</f>
        <v/>
      </c>
      <c r="H343" s="10" t="str">
        <f>IF(F343="O",IF(G343="",'Messages d''erreur'!B$7,""),"")</f>
        <v/>
      </c>
    </row>
    <row r="344" spans="1:8" ht="26" x14ac:dyDescent="0.35">
      <c r="A344" s="159" t="s">
        <v>1088</v>
      </c>
      <c r="B344" t="e">
        <f t="shared" si="5"/>
        <v>#VALUE!</v>
      </c>
      <c r="C344" s="54" t="s">
        <v>53</v>
      </c>
      <c r="D344" s="54" t="s">
        <v>2668</v>
      </c>
      <c r="E344" s="54" t="s">
        <v>2654</v>
      </c>
      <c r="F344" s="55" t="s">
        <v>2655</v>
      </c>
      <c r="G344" t="str">
        <f>IF(F344="O",VLOOKUP(A344,'CG-&gt; CE'!B:K,10,FALSE),"")</f>
        <v/>
      </c>
      <c r="H344" s="10" t="str">
        <f>IF(F344="O",IF(G344="",'Messages d''erreur'!B$7,""),"")</f>
        <v/>
      </c>
    </row>
    <row r="345" spans="1:8" x14ac:dyDescent="0.35">
      <c r="A345" s="164">
        <v>22131</v>
      </c>
      <c r="B345">
        <f t="shared" si="5"/>
        <v>22131</v>
      </c>
      <c r="C345" s="45" t="s">
        <v>1511</v>
      </c>
      <c r="D345" s="62" t="s">
        <v>2739</v>
      </c>
      <c r="E345" s="62" t="s">
        <v>1341</v>
      </c>
      <c r="F345" s="63" t="s">
        <v>2658</v>
      </c>
      <c r="G345" t="str">
        <f>IF(F345="O",VLOOKUP(A345,'CG-&gt; CE'!B:K,10,FALSE),"")</f>
        <v/>
      </c>
      <c r="H345" s="10" t="str">
        <f>IF(F345="O",IF(G345="",'Messages d''erreur'!B$7,""),"")</f>
        <v/>
      </c>
    </row>
    <row r="346" spans="1:8" x14ac:dyDescent="0.35">
      <c r="A346" s="164">
        <v>22132</v>
      </c>
      <c r="B346">
        <f t="shared" si="5"/>
        <v>22132</v>
      </c>
      <c r="C346" s="45" t="s">
        <v>1514</v>
      </c>
      <c r="D346" s="62" t="s">
        <v>2739</v>
      </c>
      <c r="E346" s="62" t="s">
        <v>1341</v>
      </c>
      <c r="F346" s="63" t="s">
        <v>2658</v>
      </c>
      <c r="G346" t="str">
        <f>IF(F346="O",VLOOKUP(A346,'CG-&gt; CE'!B:K,10,FALSE),"")</f>
        <v/>
      </c>
      <c r="H346" s="10" t="str">
        <f>IF(F346="O",IF(G346="",'Messages d''erreur'!B$7,""),"")</f>
        <v/>
      </c>
    </row>
    <row r="347" spans="1:8" x14ac:dyDescent="0.35">
      <c r="A347" s="164">
        <v>22136</v>
      </c>
      <c r="B347">
        <f t="shared" si="5"/>
        <v>22136</v>
      </c>
      <c r="C347" s="45" t="s">
        <v>1516</v>
      </c>
      <c r="D347" s="62" t="s">
        <v>2739</v>
      </c>
      <c r="E347" s="62" t="s">
        <v>1341</v>
      </c>
      <c r="F347" s="63" t="s">
        <v>2658</v>
      </c>
      <c r="G347" t="str">
        <f>IF(F347="O",VLOOKUP(A347,'CG-&gt; CE'!B:K,10,FALSE),"")</f>
        <v/>
      </c>
      <c r="H347" s="10" t="str">
        <f>IF(F347="O",IF(G347="",'Messages d''erreur'!B$7,""),"")</f>
        <v/>
      </c>
    </row>
    <row r="348" spans="1:8" x14ac:dyDescent="0.35">
      <c r="A348" s="164">
        <v>22137</v>
      </c>
      <c r="B348">
        <f t="shared" si="5"/>
        <v>22137</v>
      </c>
      <c r="C348" s="45" t="s">
        <v>1518</v>
      </c>
      <c r="D348" s="62" t="s">
        <v>2739</v>
      </c>
      <c r="E348" s="62" t="s">
        <v>1341</v>
      </c>
      <c r="F348" s="63" t="s">
        <v>2658</v>
      </c>
      <c r="G348" t="str">
        <f>IF(F348="O",VLOOKUP(A348,'CG-&gt; CE'!B:K,10,FALSE),"")</f>
        <v/>
      </c>
      <c r="H348" s="10" t="str">
        <f>IF(F348="O",IF(G348="",'Messages d''erreur'!B$7,""),"")</f>
        <v/>
      </c>
    </row>
    <row r="349" spans="1:8" ht="26" x14ac:dyDescent="0.35">
      <c r="A349" s="164">
        <v>22138</v>
      </c>
      <c r="B349">
        <f t="shared" si="5"/>
        <v>22138</v>
      </c>
      <c r="C349" s="45" t="s">
        <v>1520</v>
      </c>
      <c r="D349" s="62" t="s">
        <v>2739</v>
      </c>
      <c r="E349" s="62" t="s">
        <v>1341</v>
      </c>
      <c r="F349" s="63" t="s">
        <v>2658</v>
      </c>
      <c r="G349" t="str">
        <f>IF(F349="O",VLOOKUP(A349,'CG-&gt; CE'!B:K,10,FALSE),"")</f>
        <v/>
      </c>
      <c r="H349" s="10" t="str">
        <f>IF(F349="O",IF(G349="",'Messages d''erreur'!B$7,""),"")</f>
        <v/>
      </c>
    </row>
    <row r="350" spans="1:8" x14ac:dyDescent="0.35">
      <c r="A350" s="163">
        <v>22139</v>
      </c>
      <c r="B350">
        <f t="shared" si="5"/>
        <v>22139</v>
      </c>
      <c r="C350" s="59" t="s">
        <v>1522</v>
      </c>
      <c r="D350" s="64" t="s">
        <v>2739</v>
      </c>
      <c r="E350" s="64" t="s">
        <v>1341</v>
      </c>
      <c r="F350" s="65" t="s">
        <v>2658</v>
      </c>
      <c r="G350" t="str">
        <f>IF(F350="O",VLOOKUP(A350,'CG-&gt; CE'!B:K,10,FALSE),"")</f>
        <v/>
      </c>
      <c r="H350" s="10" t="str">
        <f>IF(F350="O",IF(G350="",'Messages d''erreur'!B$7,""),"")</f>
        <v/>
      </c>
    </row>
    <row r="351" spans="1:8" x14ac:dyDescent="0.35">
      <c r="A351" s="167"/>
      <c r="B351">
        <f t="shared" si="5"/>
        <v>0</v>
      </c>
      <c r="F351" s="47"/>
      <c r="G351" t="str">
        <f>IF(F351="O",VLOOKUP(A351,'CG-&gt; CE'!B:K,10,FALSE),"")</f>
        <v/>
      </c>
      <c r="H351" s="10" t="str">
        <f>IF(F351="O",IF(G351="",'Messages d''erreur'!B$7,""),"")</f>
        <v/>
      </c>
    </row>
    <row r="352" spans="1:8" x14ac:dyDescent="0.35">
      <c r="A352" s="167">
        <v>2214</v>
      </c>
      <c r="B352">
        <f t="shared" si="5"/>
        <v>2214</v>
      </c>
      <c r="C352" s="45" t="s">
        <v>1524</v>
      </c>
      <c r="F352" s="47"/>
      <c r="G352" t="str">
        <f>IF(F352="O",VLOOKUP(A352,'CG-&gt; CE'!B:K,10,FALSE),"")</f>
        <v/>
      </c>
      <c r="H352" s="10" t="str">
        <f>IF(F352="O",IF(G352="",'Messages d''erreur'!B$7,""),"")</f>
        <v/>
      </c>
    </row>
    <row r="353" spans="1:8" x14ac:dyDescent="0.35">
      <c r="A353" s="156"/>
      <c r="B353">
        <f t="shared" si="5"/>
        <v>0</v>
      </c>
      <c r="F353" s="47"/>
      <c r="G353" t="str">
        <f>IF(F353="O",VLOOKUP(A353,'CG-&gt; CE'!B:K,10,FALSE),"")</f>
        <v/>
      </c>
      <c r="H353" s="10" t="str">
        <f>IF(F353="O",IF(G353="",'Messages d''erreur'!B$7,""),"")</f>
        <v/>
      </c>
    </row>
    <row r="354" spans="1:8" ht="26" x14ac:dyDescent="0.35">
      <c r="A354" s="159" t="s">
        <v>1088</v>
      </c>
      <c r="B354" t="e">
        <f t="shared" si="5"/>
        <v>#VALUE!</v>
      </c>
      <c r="C354" s="54" t="s">
        <v>53</v>
      </c>
      <c r="D354" s="54" t="s">
        <v>2668</v>
      </c>
      <c r="E354" s="54" t="s">
        <v>2654</v>
      </c>
      <c r="F354" s="55" t="s">
        <v>2655</v>
      </c>
      <c r="G354" t="str">
        <f>IF(F354="O",VLOOKUP(A354,'CG-&gt; CE'!B:K,10,FALSE),"")</f>
        <v/>
      </c>
      <c r="H354" s="10" t="str">
        <f>IF(F354="O",IF(G354="",'Messages d''erreur'!B$7,""),"")</f>
        <v/>
      </c>
    </row>
    <row r="355" spans="1:8" x14ac:dyDescent="0.35">
      <c r="A355" s="164">
        <v>22141</v>
      </c>
      <c r="B355">
        <f t="shared" si="5"/>
        <v>22141</v>
      </c>
      <c r="C355" s="45" t="s">
        <v>1524</v>
      </c>
      <c r="D355" s="62" t="s">
        <v>2739</v>
      </c>
      <c r="E355" s="62" t="s">
        <v>1341</v>
      </c>
      <c r="F355" s="63" t="s">
        <v>2658</v>
      </c>
      <c r="G355" t="str">
        <f>IF(F355="O",VLOOKUP(A355,'CG-&gt; CE'!B:K,10,FALSE),"")</f>
        <v/>
      </c>
      <c r="H355" s="10" t="str">
        <f>IF(F355="O",IF(G355="",'Messages d''erreur'!B$7,""),"")</f>
        <v/>
      </c>
    </row>
    <row r="356" spans="1:8" ht="26" x14ac:dyDescent="0.35">
      <c r="A356" s="164">
        <v>22142</v>
      </c>
      <c r="B356">
        <f t="shared" si="5"/>
        <v>22142</v>
      </c>
      <c r="C356" s="45" t="s">
        <v>1526</v>
      </c>
      <c r="D356" s="62" t="s">
        <v>2739</v>
      </c>
      <c r="E356" s="62" t="s">
        <v>1341</v>
      </c>
      <c r="F356" s="63" t="s">
        <v>2658</v>
      </c>
      <c r="G356" t="str">
        <f>IF(F356="O",VLOOKUP(A356,'CG-&gt; CE'!B:K,10,FALSE),"")</f>
        <v/>
      </c>
      <c r="H356" s="10" t="str">
        <f>IF(F356="O",IF(G356="",'Messages d''erreur'!B$7,""),"")</f>
        <v/>
      </c>
    </row>
    <row r="357" spans="1:8" x14ac:dyDescent="0.35">
      <c r="A357" s="164">
        <v>22146</v>
      </c>
      <c r="B357">
        <f t="shared" si="5"/>
        <v>22146</v>
      </c>
      <c r="C357" s="45" t="s">
        <v>1528</v>
      </c>
      <c r="D357" s="62" t="s">
        <v>2739</v>
      </c>
      <c r="E357" s="62" t="s">
        <v>1341</v>
      </c>
      <c r="F357" s="63" t="s">
        <v>2658</v>
      </c>
      <c r="G357" t="str">
        <f>IF(F357="O",VLOOKUP(A357,'CG-&gt; CE'!B:K,10,FALSE),"")</f>
        <v/>
      </c>
      <c r="H357" s="10" t="str">
        <f>IF(F357="O",IF(G357="",'Messages d''erreur'!B$7,""),"")</f>
        <v/>
      </c>
    </row>
    <row r="358" spans="1:8" x14ac:dyDescent="0.35">
      <c r="A358" s="164">
        <v>22147</v>
      </c>
      <c r="B358">
        <f t="shared" si="5"/>
        <v>22147</v>
      </c>
      <c r="C358" s="45" t="s">
        <v>1530</v>
      </c>
      <c r="D358" s="62" t="s">
        <v>2739</v>
      </c>
      <c r="E358" s="62" t="s">
        <v>1341</v>
      </c>
      <c r="F358" s="63" t="s">
        <v>2658</v>
      </c>
      <c r="G358" t="str">
        <f>IF(F358="O",VLOOKUP(A358,'CG-&gt; CE'!B:K,10,FALSE),"")</f>
        <v/>
      </c>
      <c r="H358" s="10" t="str">
        <f>IF(F358="O",IF(G358="",'Messages d''erreur'!B$7,""),"")</f>
        <v/>
      </c>
    </row>
    <row r="359" spans="1:8" ht="26" x14ac:dyDescent="0.35">
      <c r="A359" s="164">
        <v>22148</v>
      </c>
      <c r="B359">
        <f t="shared" si="5"/>
        <v>22148</v>
      </c>
      <c r="C359" s="45" t="s">
        <v>1532</v>
      </c>
      <c r="D359" s="62" t="s">
        <v>2739</v>
      </c>
      <c r="E359" s="62" t="s">
        <v>1341</v>
      </c>
      <c r="F359" s="63" t="s">
        <v>2658</v>
      </c>
      <c r="G359" t="str">
        <f>IF(F359="O",VLOOKUP(A359,'CG-&gt; CE'!B:K,10,FALSE),"")</f>
        <v/>
      </c>
      <c r="H359" s="10" t="str">
        <f>IF(F359="O",IF(G359="",'Messages d''erreur'!B$7,""),"")</f>
        <v/>
      </c>
    </row>
    <row r="360" spans="1:8" x14ac:dyDescent="0.35">
      <c r="A360" s="163">
        <v>22149</v>
      </c>
      <c r="B360">
        <f t="shared" si="5"/>
        <v>22149</v>
      </c>
      <c r="C360" s="59" t="s">
        <v>1534</v>
      </c>
      <c r="D360" s="64" t="s">
        <v>2739</v>
      </c>
      <c r="E360" s="64" t="s">
        <v>1341</v>
      </c>
      <c r="F360" s="65" t="s">
        <v>2658</v>
      </c>
      <c r="G360" t="str">
        <f>IF(F360="O",VLOOKUP(A360,'CG-&gt; CE'!B:K,10,FALSE),"")</f>
        <v/>
      </c>
      <c r="H360" s="10" t="str">
        <f>IF(F360="O",IF(G360="",'Messages d''erreur'!B$7,""),"")</f>
        <v/>
      </c>
    </row>
    <row r="361" spans="1:8" x14ac:dyDescent="0.35">
      <c r="A361" s="167"/>
      <c r="B361">
        <f t="shared" si="5"/>
        <v>0</v>
      </c>
      <c r="F361" s="47"/>
      <c r="G361" t="str">
        <f>IF(F361="O",VLOOKUP(A361,'CG-&gt; CE'!B:K,10,FALSE),"")</f>
        <v/>
      </c>
      <c r="H361" s="10" t="str">
        <f>IF(F361="O",IF(G361="",'Messages d''erreur'!B$7,""),"")</f>
        <v/>
      </c>
    </row>
    <row r="362" spans="1:8" x14ac:dyDescent="0.35">
      <c r="A362" s="167">
        <v>2215</v>
      </c>
      <c r="B362">
        <f t="shared" si="5"/>
        <v>2215</v>
      </c>
      <c r="C362" s="45" t="s">
        <v>1536</v>
      </c>
      <c r="F362" s="47"/>
      <c r="G362" t="str">
        <f>IF(F362="O",VLOOKUP(A362,'CG-&gt; CE'!B:K,10,FALSE),"")</f>
        <v/>
      </c>
      <c r="H362" s="10" t="str">
        <f>IF(F362="O",IF(G362="",'Messages d''erreur'!B$7,""),"")</f>
        <v/>
      </c>
    </row>
    <row r="363" spans="1:8" x14ac:dyDescent="0.35">
      <c r="A363" s="156"/>
      <c r="B363">
        <f t="shared" si="5"/>
        <v>0</v>
      </c>
      <c r="F363" s="47"/>
      <c r="G363" t="str">
        <f>IF(F363="O",VLOOKUP(A363,'CG-&gt; CE'!B:K,10,FALSE),"")</f>
        <v/>
      </c>
      <c r="H363" s="10" t="str">
        <f>IF(F363="O",IF(G363="",'Messages d''erreur'!B$7,""),"")</f>
        <v/>
      </c>
    </row>
    <row r="364" spans="1:8" ht="26" x14ac:dyDescent="0.35">
      <c r="A364" s="159" t="s">
        <v>1088</v>
      </c>
      <c r="B364" t="e">
        <f t="shared" si="5"/>
        <v>#VALUE!</v>
      </c>
      <c r="C364" s="54" t="s">
        <v>53</v>
      </c>
      <c r="D364" s="54" t="s">
        <v>2668</v>
      </c>
      <c r="E364" s="54" t="s">
        <v>2654</v>
      </c>
      <c r="F364" s="55" t="s">
        <v>2655</v>
      </c>
      <c r="G364" t="str">
        <f>IF(F364="O",VLOOKUP(A364,'CG-&gt; CE'!B:K,10,FALSE),"")</f>
        <v/>
      </c>
      <c r="H364" s="10" t="str">
        <f>IF(F364="O",IF(G364="",'Messages d''erreur'!B$7,""),"")</f>
        <v/>
      </c>
    </row>
    <row r="365" spans="1:8" x14ac:dyDescent="0.35">
      <c r="A365" s="164">
        <v>22151</v>
      </c>
      <c r="B365">
        <f t="shared" si="5"/>
        <v>22151</v>
      </c>
      <c r="C365" s="45" t="s">
        <v>1536</v>
      </c>
      <c r="D365" s="62" t="s">
        <v>2739</v>
      </c>
      <c r="E365" s="62" t="s">
        <v>1341</v>
      </c>
      <c r="F365" s="63" t="s">
        <v>2658</v>
      </c>
      <c r="G365" t="str">
        <f>IF(F365="O",VLOOKUP(A365,'CG-&gt; CE'!B:K,10,FALSE),"")</f>
        <v/>
      </c>
      <c r="H365" s="10" t="str">
        <f>IF(F365="O",IF(G365="",'Messages d''erreur'!B$7,""),"")</f>
        <v/>
      </c>
    </row>
    <row r="366" spans="1:8" ht="26" x14ac:dyDescent="0.35">
      <c r="A366" s="164">
        <v>22152</v>
      </c>
      <c r="B366">
        <f t="shared" si="5"/>
        <v>22152</v>
      </c>
      <c r="C366" s="45" t="s">
        <v>1538</v>
      </c>
      <c r="D366" s="62" t="s">
        <v>2739</v>
      </c>
      <c r="E366" s="62" t="s">
        <v>1341</v>
      </c>
      <c r="F366" s="63" t="s">
        <v>2658</v>
      </c>
      <c r="G366" t="str">
        <f>IF(F366="O",VLOOKUP(A366,'CG-&gt; CE'!B:K,10,FALSE),"")</f>
        <v/>
      </c>
      <c r="H366" s="10" t="str">
        <f>IF(F366="O",IF(G366="",'Messages d''erreur'!B$7,""),"")</f>
        <v/>
      </c>
    </row>
    <row r="367" spans="1:8" x14ac:dyDescent="0.35">
      <c r="A367" s="164">
        <v>22156</v>
      </c>
      <c r="B367">
        <f t="shared" si="5"/>
        <v>22156</v>
      </c>
      <c r="C367" s="45" t="s">
        <v>1540</v>
      </c>
      <c r="D367" s="62" t="s">
        <v>2739</v>
      </c>
      <c r="E367" s="62" t="s">
        <v>1341</v>
      </c>
      <c r="F367" s="63" t="s">
        <v>2658</v>
      </c>
      <c r="G367" t="str">
        <f>IF(F367="O",VLOOKUP(A367,'CG-&gt; CE'!B:K,10,FALSE),"")</f>
        <v/>
      </c>
      <c r="H367" s="10" t="str">
        <f>IF(F367="O",IF(G367="",'Messages d''erreur'!B$7,""),"")</f>
        <v/>
      </c>
    </row>
    <row r="368" spans="1:8" x14ac:dyDescent="0.35">
      <c r="A368" s="164">
        <v>22157</v>
      </c>
      <c r="B368">
        <f t="shared" si="5"/>
        <v>22157</v>
      </c>
      <c r="C368" s="45" t="s">
        <v>1542</v>
      </c>
      <c r="D368" s="62" t="s">
        <v>2739</v>
      </c>
      <c r="E368" s="62" t="s">
        <v>1341</v>
      </c>
      <c r="F368" s="63" t="s">
        <v>2658</v>
      </c>
      <c r="G368" t="str">
        <f>IF(F368="O",VLOOKUP(A368,'CG-&gt; CE'!B:K,10,FALSE),"")</f>
        <v/>
      </c>
      <c r="H368" s="10" t="str">
        <f>IF(F368="O",IF(G368="",'Messages d''erreur'!B$7,""),"")</f>
        <v/>
      </c>
    </row>
    <row r="369" spans="1:8" ht="26" x14ac:dyDescent="0.35">
      <c r="A369" s="164">
        <v>22158</v>
      </c>
      <c r="B369">
        <f t="shared" si="5"/>
        <v>22158</v>
      </c>
      <c r="C369" s="45" t="s">
        <v>1544</v>
      </c>
      <c r="D369" s="62" t="s">
        <v>2739</v>
      </c>
      <c r="E369" s="62" t="s">
        <v>1341</v>
      </c>
      <c r="F369" s="63" t="s">
        <v>2658</v>
      </c>
      <c r="G369" t="str">
        <f>IF(F369="O",VLOOKUP(A369,'CG-&gt; CE'!B:K,10,FALSE),"")</f>
        <v/>
      </c>
      <c r="H369" s="10" t="str">
        <f>IF(F369="O",IF(G369="",'Messages d''erreur'!B$7,""),"")</f>
        <v/>
      </c>
    </row>
    <row r="370" spans="1:8" x14ac:dyDescent="0.35">
      <c r="A370" s="163">
        <v>22159</v>
      </c>
      <c r="B370">
        <f t="shared" si="5"/>
        <v>22159</v>
      </c>
      <c r="C370" s="59" t="s">
        <v>1546</v>
      </c>
      <c r="D370" s="64" t="s">
        <v>2739</v>
      </c>
      <c r="E370" s="64" t="s">
        <v>1341</v>
      </c>
      <c r="F370" s="65" t="s">
        <v>2658</v>
      </c>
      <c r="G370" t="str">
        <f>IF(F370="O",VLOOKUP(A370,'CG-&gt; CE'!B:K,10,FALSE),"")</f>
        <v/>
      </c>
      <c r="H370" s="10" t="str">
        <f>IF(F370="O",IF(G370="",'Messages d''erreur'!B$7,""),"")</f>
        <v/>
      </c>
    </row>
    <row r="371" spans="1:8" x14ac:dyDescent="0.35">
      <c r="A371" s="167"/>
      <c r="B371">
        <f t="shared" si="5"/>
        <v>0</v>
      </c>
      <c r="F371" s="47"/>
      <c r="G371" t="str">
        <f>IF(F371="O",VLOOKUP(A371,'CG-&gt; CE'!B:K,10,FALSE),"")</f>
        <v/>
      </c>
      <c r="H371" s="10" t="str">
        <f>IF(F371="O",IF(G371="",'Messages d''erreur'!B$7,""),"")</f>
        <v/>
      </c>
    </row>
    <row r="372" spans="1:8" x14ac:dyDescent="0.35">
      <c r="A372" s="167">
        <v>2216</v>
      </c>
      <c r="B372">
        <f t="shared" si="5"/>
        <v>2216</v>
      </c>
      <c r="C372" s="45" t="s">
        <v>2740</v>
      </c>
      <c r="F372" s="47"/>
      <c r="G372" t="str">
        <f>IF(F372="O",VLOOKUP(A372,'CG-&gt; CE'!B:K,10,FALSE),"")</f>
        <v/>
      </c>
      <c r="H372" s="10" t="str">
        <f>IF(F372="O",IF(G372="",'Messages d''erreur'!B$7,""),"")</f>
        <v/>
      </c>
    </row>
    <row r="373" spans="1:8" x14ac:dyDescent="0.35">
      <c r="A373" s="156"/>
      <c r="B373">
        <f t="shared" si="5"/>
        <v>0</v>
      </c>
      <c r="F373" s="47"/>
      <c r="G373" t="str">
        <f>IF(F373="O",VLOOKUP(A373,'CG-&gt; CE'!B:K,10,FALSE),"")</f>
        <v/>
      </c>
      <c r="H373" s="10" t="str">
        <f>IF(F373="O",IF(G373="",'Messages d''erreur'!B$7,""),"")</f>
        <v/>
      </c>
    </row>
    <row r="374" spans="1:8" ht="26" x14ac:dyDescent="0.35">
      <c r="A374" s="159" t="s">
        <v>1088</v>
      </c>
      <c r="B374" t="e">
        <f t="shared" si="5"/>
        <v>#VALUE!</v>
      </c>
      <c r="C374" s="54" t="s">
        <v>53</v>
      </c>
      <c r="D374" s="54" t="s">
        <v>2668</v>
      </c>
      <c r="E374" s="54" t="s">
        <v>2654</v>
      </c>
      <c r="F374" s="55" t="s">
        <v>2655</v>
      </c>
      <c r="G374" t="str">
        <f>IF(F374="O",VLOOKUP(A374,'CG-&gt; CE'!B:K,10,FALSE),"")</f>
        <v/>
      </c>
      <c r="H374" s="10" t="str">
        <f>IF(F374="O",IF(G374="",'Messages d''erreur'!B$7,""),"")</f>
        <v/>
      </c>
    </row>
    <row r="375" spans="1:8" x14ac:dyDescent="0.35">
      <c r="A375" s="164">
        <v>22161</v>
      </c>
      <c r="B375">
        <f t="shared" si="5"/>
        <v>22161</v>
      </c>
      <c r="C375" s="45" t="s">
        <v>1548</v>
      </c>
      <c r="D375" s="62" t="s">
        <v>2739</v>
      </c>
      <c r="E375" s="62" t="s">
        <v>1341</v>
      </c>
      <c r="F375" s="63" t="s">
        <v>2658</v>
      </c>
      <c r="G375" t="str">
        <f>IF(F375="O",VLOOKUP(A375,'CG-&gt; CE'!B:K,10,FALSE),"")</f>
        <v/>
      </c>
      <c r="H375" s="10" t="str">
        <f>IF(F375="O",IF(G375="",'Messages d''erreur'!B$7,""),"")</f>
        <v/>
      </c>
    </row>
    <row r="376" spans="1:8" x14ac:dyDescent="0.35">
      <c r="A376" s="164">
        <v>22162</v>
      </c>
      <c r="B376">
        <f t="shared" si="5"/>
        <v>22162</v>
      </c>
      <c r="C376" s="45" t="s">
        <v>1550</v>
      </c>
      <c r="D376" s="62" t="s">
        <v>2739</v>
      </c>
      <c r="E376" s="62" t="s">
        <v>1341</v>
      </c>
      <c r="F376" s="63" t="s">
        <v>2658</v>
      </c>
      <c r="G376" t="str">
        <f>IF(F376="O",VLOOKUP(A376,'CG-&gt; CE'!B:K,10,FALSE),"")</f>
        <v/>
      </c>
      <c r="H376" s="10" t="str">
        <f>IF(F376="O",IF(G376="",'Messages d''erreur'!B$7,""),"")</f>
        <v/>
      </c>
    </row>
    <row r="377" spans="1:8" x14ac:dyDescent="0.35">
      <c r="A377" s="164">
        <v>22166</v>
      </c>
      <c r="B377">
        <f t="shared" si="5"/>
        <v>22166</v>
      </c>
      <c r="C377" s="45" t="s">
        <v>1552</v>
      </c>
      <c r="D377" s="62" t="s">
        <v>2739</v>
      </c>
      <c r="E377" s="62" t="s">
        <v>1341</v>
      </c>
      <c r="F377" s="63" t="s">
        <v>2658</v>
      </c>
      <c r="G377" t="str">
        <f>IF(F377="O",VLOOKUP(A377,'CG-&gt; CE'!B:K,10,FALSE),"")</f>
        <v/>
      </c>
      <c r="H377" s="10" t="str">
        <f>IF(F377="O",IF(G377="",'Messages d''erreur'!B$7,""),"")</f>
        <v/>
      </c>
    </row>
    <row r="378" spans="1:8" x14ac:dyDescent="0.35">
      <c r="A378" s="164">
        <v>22167</v>
      </c>
      <c r="B378">
        <f t="shared" si="5"/>
        <v>22167</v>
      </c>
      <c r="C378" s="45" t="s">
        <v>1554</v>
      </c>
      <c r="D378" s="62" t="s">
        <v>2739</v>
      </c>
      <c r="E378" s="62" t="s">
        <v>1341</v>
      </c>
      <c r="F378" s="63" t="s">
        <v>2658</v>
      </c>
      <c r="G378" t="str">
        <f>IF(F378="O",VLOOKUP(A378,'CG-&gt; CE'!B:K,10,FALSE),"")</f>
        <v/>
      </c>
      <c r="H378" s="10" t="str">
        <f>IF(F378="O",IF(G378="",'Messages d''erreur'!B$7,""),"")</f>
        <v/>
      </c>
    </row>
    <row r="379" spans="1:8" ht="26" x14ac:dyDescent="0.35">
      <c r="A379" s="164">
        <v>22168</v>
      </c>
      <c r="B379">
        <f t="shared" si="5"/>
        <v>22168</v>
      </c>
      <c r="C379" s="45" t="s">
        <v>2741</v>
      </c>
      <c r="D379" s="62" t="s">
        <v>2739</v>
      </c>
      <c r="E379" s="62" t="s">
        <v>1341</v>
      </c>
      <c r="F379" s="63" t="s">
        <v>2658</v>
      </c>
      <c r="G379" t="str">
        <f>IF(F379="O",VLOOKUP(A379,'CG-&gt; CE'!B:K,10,FALSE),"")</f>
        <v/>
      </c>
      <c r="H379" s="10" t="str">
        <f>IF(F379="O",IF(G379="",'Messages d''erreur'!B$7,""),"")</f>
        <v/>
      </c>
    </row>
    <row r="380" spans="1:8" x14ac:dyDescent="0.35">
      <c r="A380" s="163">
        <v>22169</v>
      </c>
      <c r="B380">
        <f t="shared" si="5"/>
        <v>22169</v>
      </c>
      <c r="C380" s="59" t="s">
        <v>1558</v>
      </c>
      <c r="D380" s="64" t="s">
        <v>2739</v>
      </c>
      <c r="E380" s="64" t="s">
        <v>1341</v>
      </c>
      <c r="F380" s="63" t="s">
        <v>2658</v>
      </c>
      <c r="G380" t="str">
        <f>IF(F380="O",VLOOKUP(A380,'CG-&gt; CE'!B:K,10,FALSE),"")</f>
        <v/>
      </c>
      <c r="H380" s="10" t="str">
        <f>IF(F380="O",IF(G380="",'Messages d''erreur'!B$7,""),"")</f>
        <v/>
      </c>
    </row>
    <row r="381" spans="1:8" x14ac:dyDescent="0.35">
      <c r="A381" s="167"/>
      <c r="B381">
        <f t="shared" si="5"/>
        <v>0</v>
      </c>
      <c r="F381" s="47"/>
      <c r="G381" t="str">
        <f>IF(F381="O",VLOOKUP(A381,'CG-&gt; CE'!B:K,10,FALSE),"")</f>
        <v/>
      </c>
      <c r="H381" s="10" t="str">
        <f>IF(F381="O",IF(G381="",'Messages d''erreur'!B$7,""),"")</f>
        <v/>
      </c>
    </row>
    <row r="382" spans="1:8" x14ac:dyDescent="0.35">
      <c r="A382" s="167">
        <v>2218</v>
      </c>
      <c r="B382">
        <f t="shared" si="5"/>
        <v>2218</v>
      </c>
      <c r="C382" s="45" t="s">
        <v>2742</v>
      </c>
      <c r="F382" s="47"/>
      <c r="G382" t="str">
        <f>IF(F382="O",VLOOKUP(A382,'CG-&gt; CE'!B:K,10,FALSE),"")</f>
        <v/>
      </c>
      <c r="H382" s="10" t="str">
        <f>IF(F382="O",IF(G382="",'Messages d''erreur'!B$7,""),"")</f>
        <v/>
      </c>
    </row>
    <row r="383" spans="1:8" x14ac:dyDescent="0.35">
      <c r="A383" s="156"/>
      <c r="B383">
        <f t="shared" si="5"/>
        <v>0</v>
      </c>
      <c r="F383" s="47"/>
      <c r="G383" t="str">
        <f>IF(F383="O",VLOOKUP(A383,'CG-&gt; CE'!B:K,10,FALSE),"")</f>
        <v/>
      </c>
      <c r="H383" s="10" t="str">
        <f>IF(F383="O",IF(G383="",'Messages d''erreur'!B$7,""),"")</f>
        <v/>
      </c>
    </row>
    <row r="384" spans="1:8" ht="26" x14ac:dyDescent="0.35">
      <c r="A384" s="159" t="s">
        <v>1088</v>
      </c>
      <c r="B384" t="e">
        <f t="shared" si="5"/>
        <v>#VALUE!</v>
      </c>
      <c r="C384" s="54" t="s">
        <v>53</v>
      </c>
      <c r="D384" s="54" t="s">
        <v>2668</v>
      </c>
      <c r="E384" s="54" t="s">
        <v>2654</v>
      </c>
      <c r="F384" s="55" t="s">
        <v>2655</v>
      </c>
      <c r="G384" t="str">
        <f>IF(F384="O",VLOOKUP(A384,'CG-&gt; CE'!B:K,10,FALSE),"")</f>
        <v/>
      </c>
      <c r="H384" s="10" t="str">
        <f>IF(F384="O",IF(G384="",'Messages d''erreur'!B$7,""),"")</f>
        <v/>
      </c>
    </row>
    <row r="385" spans="1:8" ht="26" x14ac:dyDescent="0.35">
      <c r="A385" s="164">
        <v>22181</v>
      </c>
      <c r="B385">
        <f t="shared" si="5"/>
        <v>22181</v>
      </c>
      <c r="C385" s="45" t="s">
        <v>1562</v>
      </c>
      <c r="D385" s="62" t="s">
        <v>2739</v>
      </c>
      <c r="E385" s="62" t="s">
        <v>1341</v>
      </c>
      <c r="F385" s="63" t="s">
        <v>2658</v>
      </c>
      <c r="G385" t="str">
        <f>IF(F385="O",VLOOKUP(A385,'CG-&gt; CE'!B:K,10,FALSE),"")</f>
        <v/>
      </c>
      <c r="H385" s="10" t="str">
        <f>IF(F385="O",IF(G385="",'Messages d''erreur'!B$7,""),"")</f>
        <v/>
      </c>
    </row>
    <row r="386" spans="1:8" ht="26" x14ac:dyDescent="0.35">
      <c r="A386" s="164">
        <v>22182</v>
      </c>
      <c r="B386">
        <f t="shared" si="5"/>
        <v>22182</v>
      </c>
      <c r="C386" s="45" t="s">
        <v>1564</v>
      </c>
      <c r="D386" s="62" t="s">
        <v>2739</v>
      </c>
      <c r="E386" s="62" t="s">
        <v>1341</v>
      </c>
      <c r="F386" s="63" t="s">
        <v>2658</v>
      </c>
      <c r="G386" t="str">
        <f>IF(F386="O",VLOOKUP(A386,'CG-&gt; CE'!B:K,10,FALSE),"")</f>
        <v/>
      </c>
      <c r="H386" s="10" t="str">
        <f>IF(F386="O",IF(G386="",'Messages d''erreur'!B$7,""),"")</f>
        <v/>
      </c>
    </row>
    <row r="387" spans="1:8" ht="26" x14ac:dyDescent="0.35">
      <c r="A387" s="164">
        <v>22186</v>
      </c>
      <c r="B387">
        <f t="shared" si="5"/>
        <v>22186</v>
      </c>
      <c r="C387" s="45" t="s">
        <v>1566</v>
      </c>
      <c r="D387" s="62" t="s">
        <v>2739</v>
      </c>
      <c r="E387" s="62" t="s">
        <v>1341</v>
      </c>
      <c r="F387" s="63" t="s">
        <v>2658</v>
      </c>
      <c r="G387" t="str">
        <f>IF(F387="O",VLOOKUP(A387,'CG-&gt; CE'!B:K,10,FALSE),"")</f>
        <v/>
      </c>
      <c r="H387" s="10" t="str">
        <f>IF(F387="O",IF(G387="",'Messages d''erreur'!B$7,""),"")</f>
        <v/>
      </c>
    </row>
    <row r="388" spans="1:8" ht="26" x14ac:dyDescent="0.35">
      <c r="A388" s="164">
        <v>22187</v>
      </c>
      <c r="B388">
        <f t="shared" ref="B388:B451" si="6">VALUE(A388)</f>
        <v>22187</v>
      </c>
      <c r="C388" s="45" t="s">
        <v>1568</v>
      </c>
      <c r="D388" s="62" t="s">
        <v>2739</v>
      </c>
      <c r="E388" s="62" t="s">
        <v>1341</v>
      </c>
      <c r="F388" s="63" t="s">
        <v>2658</v>
      </c>
      <c r="G388" t="str">
        <f>IF(F388="O",VLOOKUP(A388,'CG-&gt; CE'!B:K,10,FALSE),"")</f>
        <v/>
      </c>
      <c r="H388" s="10" t="str">
        <f>IF(F388="O",IF(G388="",'Messages d''erreur'!B$7,""),"")</f>
        <v/>
      </c>
    </row>
    <row r="389" spans="1:8" ht="39" x14ac:dyDescent="0.35">
      <c r="A389" s="164">
        <v>22188</v>
      </c>
      <c r="B389">
        <f t="shared" si="6"/>
        <v>22188</v>
      </c>
      <c r="C389" s="45" t="s">
        <v>1570</v>
      </c>
      <c r="D389" s="62" t="s">
        <v>2739</v>
      </c>
      <c r="E389" s="62" t="s">
        <v>1341</v>
      </c>
      <c r="F389" s="63" t="s">
        <v>2658</v>
      </c>
      <c r="G389" t="str">
        <f>IF(F389="O",VLOOKUP(A389,'CG-&gt; CE'!B:K,10,FALSE),"")</f>
        <v/>
      </c>
      <c r="H389" s="10" t="str">
        <f>IF(F389="O",IF(G389="",'Messages d''erreur'!B$7,""),"")</f>
        <v/>
      </c>
    </row>
    <row r="390" spans="1:8" ht="26" x14ac:dyDescent="0.35">
      <c r="A390" s="163">
        <v>22189</v>
      </c>
      <c r="B390">
        <f t="shared" si="6"/>
        <v>22189</v>
      </c>
      <c r="C390" s="59" t="s">
        <v>1572</v>
      </c>
      <c r="D390" s="64" t="s">
        <v>2739</v>
      </c>
      <c r="E390" s="64" t="s">
        <v>1341</v>
      </c>
      <c r="F390" s="65" t="s">
        <v>2658</v>
      </c>
      <c r="G390" t="str">
        <f>IF(F390="O",VLOOKUP(A390,'CG-&gt; CE'!B:K,10,FALSE),"")</f>
        <v/>
      </c>
      <c r="H390" s="10" t="str">
        <f>IF(F390="O",IF(G390="",'Messages d''erreur'!B$7,""),"")</f>
        <v/>
      </c>
    </row>
    <row r="391" spans="1:8" x14ac:dyDescent="0.35">
      <c r="A391" s="167"/>
      <c r="B391">
        <f t="shared" si="6"/>
        <v>0</v>
      </c>
      <c r="F391" s="47"/>
      <c r="G391" t="str">
        <f>IF(F391="O",VLOOKUP(A391,'CG-&gt; CE'!B:K,10,FALSE),"")</f>
        <v/>
      </c>
      <c r="H391" s="10" t="str">
        <f>IF(F391="O",IF(G391="",'Messages d''erreur'!B$7,""),"")</f>
        <v/>
      </c>
    </row>
    <row r="392" spans="1:8" x14ac:dyDescent="0.35">
      <c r="A392" s="167">
        <v>2219</v>
      </c>
      <c r="B392">
        <f t="shared" si="6"/>
        <v>2219</v>
      </c>
      <c r="C392" s="45" t="s">
        <v>1574</v>
      </c>
      <c r="F392" s="47"/>
      <c r="G392" t="str">
        <f>IF(F392="O",VLOOKUP(A392,'CG-&gt; CE'!B:K,10,FALSE),"")</f>
        <v/>
      </c>
      <c r="H392" s="10" t="str">
        <f>IF(F392="O",IF(G392="",'Messages d''erreur'!B$7,""),"")</f>
        <v/>
      </c>
    </row>
    <row r="393" spans="1:8" x14ac:dyDescent="0.35">
      <c r="A393" s="156"/>
      <c r="B393">
        <f t="shared" si="6"/>
        <v>0</v>
      </c>
      <c r="F393" s="47"/>
      <c r="G393" t="str">
        <f>IF(F393="O",VLOOKUP(A393,'CG-&gt; CE'!B:K,10,FALSE),"")</f>
        <v/>
      </c>
      <c r="H393" s="10" t="str">
        <f>IF(F393="O",IF(G393="",'Messages d''erreur'!B$7,""),"")</f>
        <v/>
      </c>
    </row>
    <row r="394" spans="1:8" ht="26" x14ac:dyDescent="0.35">
      <c r="A394" s="159" t="s">
        <v>1088</v>
      </c>
      <c r="B394" t="e">
        <f t="shared" si="6"/>
        <v>#VALUE!</v>
      </c>
      <c r="C394" s="54" t="s">
        <v>53</v>
      </c>
      <c r="D394" s="54" t="s">
        <v>2668</v>
      </c>
      <c r="E394" s="54" t="s">
        <v>2654</v>
      </c>
      <c r="F394" s="55" t="s">
        <v>2655</v>
      </c>
      <c r="G394" t="str">
        <f>IF(F394="O",VLOOKUP(A394,'CG-&gt; CE'!B:K,10,FALSE),"")</f>
        <v/>
      </c>
      <c r="H394" s="10" t="str">
        <f>IF(F394="O",IF(G394="",'Messages d''erreur'!B$7,""),"")</f>
        <v/>
      </c>
    </row>
    <row r="395" spans="1:8" x14ac:dyDescent="0.35">
      <c r="A395" s="164">
        <v>22191</v>
      </c>
      <c r="B395">
        <f t="shared" si="6"/>
        <v>22191</v>
      </c>
      <c r="C395" s="45" t="s">
        <v>1574</v>
      </c>
      <c r="D395" s="62" t="s">
        <v>2739</v>
      </c>
      <c r="E395" s="62" t="s">
        <v>1341</v>
      </c>
      <c r="F395" s="63" t="s">
        <v>2658</v>
      </c>
      <c r="G395" t="str">
        <f>IF(F395="O",VLOOKUP(A395,'CG-&gt; CE'!B:K,10,FALSE),"")</f>
        <v/>
      </c>
      <c r="H395" s="10" t="str">
        <f>IF(F395="O",IF(G395="",'Messages d''erreur'!B$7,""),"")</f>
        <v/>
      </c>
    </row>
    <row r="396" spans="1:8" x14ac:dyDescent="0.35">
      <c r="A396" s="164">
        <v>22192</v>
      </c>
      <c r="B396">
        <f t="shared" si="6"/>
        <v>22192</v>
      </c>
      <c r="C396" s="45" t="s">
        <v>1576</v>
      </c>
      <c r="D396" s="62" t="s">
        <v>2739</v>
      </c>
      <c r="E396" s="62" t="s">
        <v>1341</v>
      </c>
      <c r="F396" s="63" t="s">
        <v>2658</v>
      </c>
      <c r="G396" t="str">
        <f>IF(F396="O",VLOOKUP(A396,'CG-&gt; CE'!B:K,10,FALSE),"")</f>
        <v/>
      </c>
      <c r="H396" s="10" t="str">
        <f>IF(F396="O",IF(G396="",'Messages d''erreur'!B$7,""),"")</f>
        <v/>
      </c>
    </row>
    <row r="397" spans="1:8" x14ac:dyDescent="0.35">
      <c r="A397" s="164">
        <v>22196</v>
      </c>
      <c r="B397">
        <f t="shared" si="6"/>
        <v>22196</v>
      </c>
      <c r="C397" s="45" t="s">
        <v>1578</v>
      </c>
      <c r="D397" s="62" t="s">
        <v>2739</v>
      </c>
      <c r="E397" s="62" t="s">
        <v>1341</v>
      </c>
      <c r="F397" s="63" t="s">
        <v>2658</v>
      </c>
      <c r="G397" t="str">
        <f>IF(F397="O",VLOOKUP(A397,'CG-&gt; CE'!B:K,10,FALSE),"")</f>
        <v/>
      </c>
      <c r="H397" s="10" t="str">
        <f>IF(F397="O",IF(G397="",'Messages d''erreur'!B$7,""),"")</f>
        <v/>
      </c>
    </row>
    <row r="398" spans="1:8" x14ac:dyDescent="0.35">
      <c r="A398" s="164">
        <v>22197</v>
      </c>
      <c r="B398">
        <f t="shared" si="6"/>
        <v>22197</v>
      </c>
      <c r="C398" s="45" t="s">
        <v>1580</v>
      </c>
      <c r="D398" s="62" t="s">
        <v>2739</v>
      </c>
      <c r="E398" s="62" t="s">
        <v>1341</v>
      </c>
      <c r="F398" s="63" t="s">
        <v>2658</v>
      </c>
      <c r="G398" t="str">
        <f>IF(F398="O",VLOOKUP(A398,'CG-&gt; CE'!B:K,10,FALSE),"")</f>
        <v/>
      </c>
      <c r="H398" s="10" t="str">
        <f>IF(F398="O",IF(G398="",'Messages d''erreur'!B$7,""),"")</f>
        <v/>
      </c>
    </row>
    <row r="399" spans="1:8" ht="26" x14ac:dyDescent="0.35">
      <c r="A399" s="164">
        <v>22198</v>
      </c>
      <c r="B399">
        <f t="shared" si="6"/>
        <v>22198</v>
      </c>
      <c r="C399" s="45" t="s">
        <v>1582</v>
      </c>
      <c r="D399" s="62" t="s">
        <v>2739</v>
      </c>
      <c r="E399" s="62" t="s">
        <v>1341</v>
      </c>
      <c r="F399" s="63" t="s">
        <v>2658</v>
      </c>
      <c r="G399" t="str">
        <f>IF(F399="O",VLOOKUP(A399,'CG-&gt; CE'!B:K,10,FALSE),"")</f>
        <v/>
      </c>
      <c r="H399" s="10" t="str">
        <f>IF(F399="O",IF(G399="",'Messages d''erreur'!B$7,""),"")</f>
        <v/>
      </c>
    </row>
    <row r="400" spans="1:8" x14ac:dyDescent="0.35">
      <c r="A400" s="163">
        <v>22199</v>
      </c>
      <c r="B400">
        <f t="shared" si="6"/>
        <v>22199</v>
      </c>
      <c r="C400" s="59" t="s">
        <v>1584</v>
      </c>
      <c r="D400" s="64" t="s">
        <v>2739</v>
      </c>
      <c r="E400" s="64" t="s">
        <v>1341</v>
      </c>
      <c r="F400" s="65" t="s">
        <v>2658</v>
      </c>
      <c r="G400" t="str">
        <f>IF(F400="O",VLOOKUP(A400,'CG-&gt; CE'!B:K,10,FALSE),"")</f>
        <v/>
      </c>
      <c r="H400" s="10" t="str">
        <f>IF(F400="O",IF(G400="",'Messages d''erreur'!B$7,""),"")</f>
        <v/>
      </c>
    </row>
    <row r="401" spans="1:8" x14ac:dyDescent="0.35">
      <c r="A401" s="158"/>
      <c r="B401">
        <f t="shared" si="6"/>
        <v>0</v>
      </c>
      <c r="C401" s="51"/>
      <c r="D401" s="52"/>
      <c r="E401" s="52"/>
      <c r="F401" s="53"/>
      <c r="G401" t="str">
        <f>IF(F401="O",VLOOKUP(A401,'CG-&gt; CE'!B:K,10,FALSE),"")</f>
        <v/>
      </c>
      <c r="H401" s="10" t="str">
        <f>IF(F401="O",IF(G401="",'Messages d''erreur'!B$7,""),"")</f>
        <v/>
      </c>
    </row>
    <row r="402" spans="1:8" x14ac:dyDescent="0.35">
      <c r="A402" s="167">
        <v>223</v>
      </c>
      <c r="B402">
        <f t="shared" si="6"/>
        <v>223</v>
      </c>
      <c r="C402" s="45" t="s">
        <v>2743</v>
      </c>
      <c r="F402" s="47"/>
      <c r="G402" t="str">
        <f>IF(F402="O",VLOOKUP(A402,'CG-&gt; CE'!B:K,10,FALSE),"")</f>
        <v/>
      </c>
      <c r="H402" s="10" t="str">
        <f>IF(F402="O",IF(G402="",'Messages d''erreur'!B$7,""),"")</f>
        <v/>
      </c>
    </row>
    <row r="403" spans="1:8" x14ac:dyDescent="0.35">
      <c r="A403" s="167"/>
      <c r="B403">
        <f t="shared" si="6"/>
        <v>0</v>
      </c>
      <c r="F403" s="47"/>
      <c r="G403" t="str">
        <f>IF(F403="O",VLOOKUP(A403,'CG-&gt; CE'!B:K,10,FALSE),"")</f>
        <v/>
      </c>
      <c r="H403" s="10" t="str">
        <f>IF(F403="O",IF(G403="",'Messages d''erreur'!B$7,""),"")</f>
        <v/>
      </c>
    </row>
    <row r="404" spans="1:8" x14ac:dyDescent="0.35">
      <c r="A404" s="167">
        <v>2231</v>
      </c>
      <c r="B404">
        <f t="shared" si="6"/>
        <v>2231</v>
      </c>
      <c r="C404" s="45" t="s">
        <v>2744</v>
      </c>
      <c r="F404" s="47"/>
      <c r="G404" t="str">
        <f>IF(F404="O",VLOOKUP(A404,'CG-&gt; CE'!B:K,10,FALSE),"")</f>
        <v/>
      </c>
      <c r="H404" s="10" t="str">
        <f>IF(F404="O",IF(G404="",'Messages d''erreur'!B$7,""),"")</f>
        <v/>
      </c>
    </row>
    <row r="405" spans="1:8" x14ac:dyDescent="0.35">
      <c r="A405" s="156"/>
      <c r="B405">
        <f t="shared" si="6"/>
        <v>0</v>
      </c>
      <c r="F405" s="47"/>
      <c r="G405" t="str">
        <f>IF(F405="O",VLOOKUP(A405,'CG-&gt; CE'!B:K,10,FALSE),"")</f>
        <v/>
      </c>
      <c r="H405" s="10" t="str">
        <f>IF(F405="O",IF(G405="",'Messages d''erreur'!B$7,""),"")</f>
        <v/>
      </c>
    </row>
    <row r="406" spans="1:8" ht="26" x14ac:dyDescent="0.35">
      <c r="A406" s="159" t="s">
        <v>1088</v>
      </c>
      <c r="B406" t="e">
        <f t="shared" si="6"/>
        <v>#VALUE!</v>
      </c>
      <c r="C406" s="54" t="s">
        <v>53</v>
      </c>
      <c r="D406" s="54" t="s">
        <v>2668</v>
      </c>
      <c r="E406" s="54" t="s">
        <v>2654</v>
      </c>
      <c r="F406" s="55" t="s">
        <v>2655</v>
      </c>
      <c r="G406" t="str">
        <f>IF(F406="O",VLOOKUP(A406,'CG-&gt; CE'!B:K,10,FALSE),"")</f>
        <v/>
      </c>
      <c r="H406" s="10" t="str">
        <f>IF(F406="O",IF(G406="",'Messages d''erreur'!B$7,""),"")</f>
        <v/>
      </c>
    </row>
    <row r="407" spans="1:8" x14ac:dyDescent="0.35">
      <c r="A407" s="164">
        <v>22311</v>
      </c>
      <c r="B407">
        <f t="shared" si="6"/>
        <v>22311</v>
      </c>
      <c r="C407" s="45" t="s">
        <v>1586</v>
      </c>
      <c r="D407" s="62" t="s">
        <v>2745</v>
      </c>
      <c r="E407" s="62" t="s">
        <v>1341</v>
      </c>
      <c r="F407" s="63" t="s">
        <v>2658</v>
      </c>
      <c r="G407" t="str">
        <f>IF(F407="O",VLOOKUP(A407,'CG-&gt; CE'!B:K,10,FALSE),"")</f>
        <v/>
      </c>
      <c r="H407" s="10" t="str">
        <f>IF(F407="O",IF(G407="",'Messages d''erreur'!B$7,""),"")</f>
        <v/>
      </c>
    </row>
    <row r="408" spans="1:8" x14ac:dyDescent="0.35">
      <c r="A408" s="164">
        <v>22316</v>
      </c>
      <c r="B408">
        <f t="shared" si="6"/>
        <v>22316</v>
      </c>
      <c r="C408" s="45" t="s">
        <v>1590</v>
      </c>
      <c r="D408" s="62" t="s">
        <v>2745</v>
      </c>
      <c r="E408" s="62" t="s">
        <v>1341</v>
      </c>
      <c r="F408" s="63" t="s">
        <v>2658</v>
      </c>
      <c r="G408" t="str">
        <f>IF(F408="O",VLOOKUP(A408,'CG-&gt; CE'!B:K,10,FALSE),"")</f>
        <v/>
      </c>
      <c r="H408" s="10" t="str">
        <f>IF(F408="O",IF(G408="",'Messages d''erreur'!B$7,""),"")</f>
        <v/>
      </c>
    </row>
    <row r="409" spans="1:8" x14ac:dyDescent="0.35">
      <c r="A409" s="163">
        <v>22317</v>
      </c>
      <c r="B409">
        <f t="shared" si="6"/>
        <v>22317</v>
      </c>
      <c r="C409" s="59" t="s">
        <v>1592</v>
      </c>
      <c r="D409" s="64" t="s">
        <v>2745</v>
      </c>
      <c r="E409" s="64" t="s">
        <v>1341</v>
      </c>
      <c r="F409" s="65" t="s">
        <v>2658</v>
      </c>
      <c r="G409" t="str">
        <f>IF(F409="O",VLOOKUP(A409,'CG-&gt; CE'!B:K,10,FALSE),"")</f>
        <v/>
      </c>
      <c r="H409" s="10" t="str">
        <f>IF(F409="O",IF(G409="",'Messages d''erreur'!B$7,""),"")</f>
        <v/>
      </c>
    </row>
    <row r="410" spans="1:8" x14ac:dyDescent="0.35">
      <c r="A410" s="167"/>
      <c r="B410">
        <f t="shared" si="6"/>
        <v>0</v>
      </c>
      <c r="F410" s="47"/>
      <c r="G410" t="str">
        <f>IF(F410="O",VLOOKUP(A410,'CG-&gt; CE'!B:K,10,FALSE),"")</f>
        <v/>
      </c>
      <c r="H410" s="10" t="str">
        <f>IF(F410="O",IF(G410="",'Messages d''erreur'!B$7,""),"")</f>
        <v/>
      </c>
    </row>
    <row r="411" spans="1:8" x14ac:dyDescent="0.35">
      <c r="A411" s="167">
        <v>2232</v>
      </c>
      <c r="B411">
        <f t="shared" si="6"/>
        <v>2232</v>
      </c>
      <c r="C411" s="45" t="s">
        <v>1594</v>
      </c>
      <c r="F411" s="47"/>
      <c r="G411" t="str">
        <f>IF(F411="O",VLOOKUP(A411,'CG-&gt; CE'!B:K,10,FALSE),"")</f>
        <v/>
      </c>
      <c r="H411" s="10" t="str">
        <f>IF(F411="O",IF(G411="",'Messages d''erreur'!B$7,""),"")</f>
        <v/>
      </c>
    </row>
    <row r="412" spans="1:8" x14ac:dyDescent="0.35">
      <c r="A412" s="156"/>
      <c r="B412">
        <f t="shared" si="6"/>
        <v>0</v>
      </c>
      <c r="F412" s="47"/>
      <c r="G412" t="str">
        <f>IF(F412="O",VLOOKUP(A412,'CG-&gt; CE'!B:K,10,FALSE),"")</f>
        <v/>
      </c>
      <c r="H412" s="10" t="str">
        <f>IF(F412="O",IF(G412="",'Messages d''erreur'!B$7,""),"")</f>
        <v/>
      </c>
    </row>
    <row r="413" spans="1:8" ht="26" x14ac:dyDescent="0.35">
      <c r="A413" s="159" t="s">
        <v>1088</v>
      </c>
      <c r="B413" t="e">
        <f t="shared" si="6"/>
        <v>#VALUE!</v>
      </c>
      <c r="C413" s="54" t="s">
        <v>53</v>
      </c>
      <c r="D413" s="54" t="s">
        <v>2668</v>
      </c>
      <c r="E413" s="54" t="s">
        <v>2654</v>
      </c>
      <c r="F413" s="55" t="s">
        <v>2655</v>
      </c>
      <c r="G413" t="str">
        <f>IF(F413="O",VLOOKUP(A413,'CG-&gt; CE'!B:K,10,FALSE),"")</f>
        <v/>
      </c>
      <c r="H413" s="10" t="str">
        <f>IF(F413="O",IF(G413="",'Messages d''erreur'!B$7,""),"")</f>
        <v/>
      </c>
    </row>
    <row r="414" spans="1:8" x14ac:dyDescent="0.35">
      <c r="A414" s="164">
        <v>22321</v>
      </c>
      <c r="B414">
        <f t="shared" si="6"/>
        <v>22321</v>
      </c>
      <c r="C414" s="45" t="s">
        <v>1594</v>
      </c>
      <c r="D414" s="62" t="s">
        <v>2745</v>
      </c>
      <c r="E414" s="62" t="s">
        <v>1341</v>
      </c>
      <c r="F414" s="63" t="s">
        <v>2658</v>
      </c>
      <c r="G414" t="str">
        <f>IF(F414="O",VLOOKUP(A414,'CG-&gt; CE'!B:K,10,FALSE),"")</f>
        <v/>
      </c>
      <c r="H414" s="10" t="str">
        <f>IF(F414="O",IF(G414="",'Messages d''erreur'!B$7,""),"")</f>
        <v/>
      </c>
    </row>
    <row r="415" spans="1:8" x14ac:dyDescent="0.35">
      <c r="A415" s="164">
        <v>22322</v>
      </c>
      <c r="B415">
        <f t="shared" si="6"/>
        <v>22322</v>
      </c>
      <c r="C415" s="45" t="s">
        <v>1597</v>
      </c>
      <c r="D415" s="62" t="s">
        <v>2745</v>
      </c>
      <c r="E415" s="62" t="s">
        <v>1341</v>
      </c>
      <c r="F415" s="63" t="s">
        <v>2658</v>
      </c>
      <c r="G415" t="str">
        <f>IF(F415="O",VLOOKUP(A415,'CG-&gt; CE'!B:K,10,FALSE),"")</f>
        <v/>
      </c>
      <c r="H415" s="10" t="str">
        <f>IF(F415="O",IF(G415="",'Messages d''erreur'!B$7,""),"")</f>
        <v/>
      </c>
    </row>
    <row r="416" spans="1:8" ht="26" x14ac:dyDescent="0.35">
      <c r="A416" s="164">
        <v>22328</v>
      </c>
      <c r="B416">
        <f t="shared" si="6"/>
        <v>22328</v>
      </c>
      <c r="C416" s="45" t="s">
        <v>1599</v>
      </c>
      <c r="D416" s="62" t="s">
        <v>2745</v>
      </c>
      <c r="E416" s="62" t="s">
        <v>1341</v>
      </c>
      <c r="F416" s="63" t="s">
        <v>2658</v>
      </c>
      <c r="G416" t="str">
        <f>IF(F416="O",VLOOKUP(A416,'CG-&gt; CE'!B:K,10,FALSE),"")</f>
        <v/>
      </c>
      <c r="H416" s="10" t="str">
        <f>IF(F416="O",IF(G416="",'Messages d''erreur'!B$7,""),"")</f>
        <v/>
      </c>
    </row>
    <row r="417" spans="1:8" x14ac:dyDescent="0.35">
      <c r="A417" s="163">
        <v>22329</v>
      </c>
      <c r="B417">
        <f t="shared" si="6"/>
        <v>22329</v>
      </c>
      <c r="C417" s="59" t="s">
        <v>1604</v>
      </c>
      <c r="D417" s="64" t="s">
        <v>2745</v>
      </c>
      <c r="E417" s="64" t="s">
        <v>1341</v>
      </c>
      <c r="F417" s="65" t="s">
        <v>2658</v>
      </c>
      <c r="G417" t="str">
        <f>IF(F417="O",VLOOKUP(A417,'CG-&gt; CE'!B:K,10,FALSE),"")</f>
        <v/>
      </c>
      <c r="H417" s="10" t="str">
        <f>IF(F417="O",IF(G417="",'Messages d''erreur'!B$7,""),"")</f>
        <v/>
      </c>
    </row>
    <row r="418" spans="1:8" x14ac:dyDescent="0.35">
      <c r="A418" s="167"/>
      <c r="B418">
        <f t="shared" si="6"/>
        <v>0</v>
      </c>
      <c r="F418" s="47"/>
      <c r="G418" t="str">
        <f>IF(F418="O",VLOOKUP(A418,'CG-&gt; CE'!B:K,10,FALSE),"")</f>
        <v/>
      </c>
      <c r="H418" s="10" t="str">
        <f>IF(F418="O",IF(G418="",'Messages d''erreur'!B$7,""),"")</f>
        <v/>
      </c>
    </row>
    <row r="419" spans="1:8" x14ac:dyDescent="0.35">
      <c r="A419" s="167">
        <v>2233</v>
      </c>
      <c r="B419">
        <f t="shared" si="6"/>
        <v>2233</v>
      </c>
      <c r="C419" s="45" t="s">
        <v>2746</v>
      </c>
      <c r="F419" s="47"/>
      <c r="G419" t="str">
        <f>IF(F419="O",VLOOKUP(A419,'CG-&gt; CE'!B:K,10,FALSE),"")</f>
        <v/>
      </c>
      <c r="H419" s="10" t="str">
        <f>IF(F419="O",IF(G419="",'Messages d''erreur'!B$7,""),"")</f>
        <v/>
      </c>
    </row>
    <row r="420" spans="1:8" x14ac:dyDescent="0.35">
      <c r="A420" s="156"/>
      <c r="B420">
        <f t="shared" si="6"/>
        <v>0</v>
      </c>
      <c r="F420" s="47"/>
      <c r="G420" t="str">
        <f>IF(F420="O",VLOOKUP(A420,'CG-&gt; CE'!B:K,10,FALSE),"")</f>
        <v/>
      </c>
      <c r="H420" s="10" t="str">
        <f>IF(F420="O",IF(G420="",'Messages d''erreur'!B$7,""),"")</f>
        <v/>
      </c>
    </row>
    <row r="421" spans="1:8" ht="26" x14ac:dyDescent="0.35">
      <c r="A421" s="159" t="s">
        <v>1088</v>
      </c>
      <c r="B421" t="e">
        <f t="shared" si="6"/>
        <v>#VALUE!</v>
      </c>
      <c r="C421" s="54" t="s">
        <v>53</v>
      </c>
      <c r="D421" s="54" t="s">
        <v>2668</v>
      </c>
      <c r="E421" s="54" t="s">
        <v>2654</v>
      </c>
      <c r="F421" s="55" t="s">
        <v>2655</v>
      </c>
      <c r="G421" t="str">
        <f>IF(F421="O",VLOOKUP(A421,'CG-&gt; CE'!B:K,10,FALSE),"")</f>
        <v/>
      </c>
      <c r="H421" s="10" t="str">
        <f>IF(F421="O",IF(G421="",'Messages d''erreur'!B$7,""),"")</f>
        <v/>
      </c>
    </row>
    <row r="422" spans="1:8" x14ac:dyDescent="0.35">
      <c r="A422" s="164">
        <v>22331</v>
      </c>
      <c r="B422">
        <f t="shared" si="6"/>
        <v>22331</v>
      </c>
      <c r="C422" s="45" t="s">
        <v>1606</v>
      </c>
      <c r="D422" s="62" t="s">
        <v>2745</v>
      </c>
      <c r="E422" s="62" t="s">
        <v>1341</v>
      </c>
      <c r="F422" s="63" t="s">
        <v>2658</v>
      </c>
      <c r="G422" t="str">
        <f>IF(F422="O",VLOOKUP(A422,'CG-&gt; CE'!B:K,10,FALSE),"")</f>
        <v/>
      </c>
      <c r="H422" s="10" t="str">
        <f>IF(F422="O",IF(G422="",'Messages d''erreur'!B$7,""),"")</f>
        <v/>
      </c>
    </row>
    <row r="423" spans="1:8" x14ac:dyDescent="0.35">
      <c r="A423" s="163">
        <v>22339</v>
      </c>
      <c r="B423">
        <f t="shared" si="6"/>
        <v>22339</v>
      </c>
      <c r="C423" s="59" t="s">
        <v>1608</v>
      </c>
      <c r="D423" s="64" t="s">
        <v>2745</v>
      </c>
      <c r="E423" s="64" t="s">
        <v>1341</v>
      </c>
      <c r="F423" s="65" t="s">
        <v>2658</v>
      </c>
      <c r="G423" t="str">
        <f>IF(F423="O",VLOOKUP(A423,'CG-&gt; CE'!B:K,10,FALSE),"")</f>
        <v/>
      </c>
      <c r="H423" s="10" t="str">
        <f>IF(F423="O",IF(G423="",'Messages d''erreur'!B$7,""),"")</f>
        <v/>
      </c>
    </row>
    <row r="424" spans="1:8" x14ac:dyDescent="0.35">
      <c r="A424" s="167"/>
      <c r="B424">
        <f t="shared" si="6"/>
        <v>0</v>
      </c>
      <c r="F424" s="47"/>
      <c r="G424" t="str">
        <f>IF(F424="O",VLOOKUP(A424,'CG-&gt; CE'!B:K,10,FALSE),"")</f>
        <v/>
      </c>
      <c r="H424" s="10" t="str">
        <f>IF(F424="O",IF(G424="",'Messages d''erreur'!B$7,""),"")</f>
        <v/>
      </c>
    </row>
    <row r="425" spans="1:8" x14ac:dyDescent="0.35">
      <c r="A425" s="167">
        <v>2234</v>
      </c>
      <c r="B425">
        <f t="shared" si="6"/>
        <v>2234</v>
      </c>
      <c r="C425" s="45" t="s">
        <v>1610</v>
      </c>
      <c r="F425" s="47"/>
      <c r="G425" t="str">
        <f>IF(F425="O",VLOOKUP(A425,'CG-&gt; CE'!B:K,10,FALSE),"")</f>
        <v/>
      </c>
      <c r="H425" s="10" t="str">
        <f>IF(F425="O",IF(G425="",'Messages d''erreur'!B$7,""),"")</f>
        <v/>
      </c>
    </row>
    <row r="426" spans="1:8" x14ac:dyDescent="0.35">
      <c r="A426" s="156"/>
      <c r="B426">
        <f t="shared" si="6"/>
        <v>0</v>
      </c>
      <c r="F426" s="47"/>
      <c r="G426" t="str">
        <f>IF(F426="O",VLOOKUP(A426,'CG-&gt; CE'!B:K,10,FALSE),"")</f>
        <v/>
      </c>
      <c r="H426" s="10" t="str">
        <f>IF(F426="O",IF(G426="",'Messages d''erreur'!B$7,""),"")</f>
        <v/>
      </c>
    </row>
    <row r="427" spans="1:8" ht="26" x14ac:dyDescent="0.35">
      <c r="A427" s="159" t="s">
        <v>1088</v>
      </c>
      <c r="B427" t="e">
        <f t="shared" si="6"/>
        <v>#VALUE!</v>
      </c>
      <c r="C427" s="54" t="s">
        <v>53</v>
      </c>
      <c r="D427" s="54" t="s">
        <v>2668</v>
      </c>
      <c r="E427" s="54" t="s">
        <v>2654</v>
      </c>
      <c r="F427" s="55" t="s">
        <v>2655</v>
      </c>
      <c r="G427" t="str">
        <f>IF(F427="O",VLOOKUP(A427,'CG-&gt; CE'!B:K,10,FALSE),"")</f>
        <v/>
      </c>
      <c r="H427" s="10" t="str">
        <f>IF(F427="O",IF(G427="",'Messages d''erreur'!B$7,""),"")</f>
        <v/>
      </c>
    </row>
    <row r="428" spans="1:8" x14ac:dyDescent="0.35">
      <c r="A428" s="164">
        <v>22341</v>
      </c>
      <c r="B428">
        <f t="shared" si="6"/>
        <v>22341</v>
      </c>
      <c r="C428" s="45" t="s">
        <v>1610</v>
      </c>
      <c r="D428" s="62" t="s">
        <v>2745</v>
      </c>
      <c r="E428" s="62" t="s">
        <v>1341</v>
      </c>
      <c r="F428" s="63" t="s">
        <v>2658</v>
      </c>
      <c r="G428" t="str">
        <f>IF(F428="O",VLOOKUP(A428,'CG-&gt; CE'!B:K,10,FALSE),"")</f>
        <v/>
      </c>
      <c r="H428" s="10" t="str">
        <f>IF(F428="O",IF(G428="",'Messages d''erreur'!B$7,""),"")</f>
        <v/>
      </c>
    </row>
    <row r="429" spans="1:8" x14ac:dyDescent="0.35">
      <c r="A429" s="164">
        <v>22342</v>
      </c>
      <c r="B429">
        <f t="shared" si="6"/>
        <v>22342</v>
      </c>
      <c r="C429" s="45" t="s">
        <v>1612</v>
      </c>
      <c r="D429" s="62" t="s">
        <v>2745</v>
      </c>
      <c r="E429" s="62" t="s">
        <v>1341</v>
      </c>
      <c r="F429" s="63" t="s">
        <v>2658</v>
      </c>
      <c r="G429" t="str">
        <f>IF(F429="O",VLOOKUP(A429,'CG-&gt; CE'!B:K,10,FALSE),"")</f>
        <v/>
      </c>
      <c r="H429" s="10" t="str">
        <f>IF(F429="O",IF(G429="",'Messages d''erreur'!B$7,""),"")</f>
        <v/>
      </c>
    </row>
    <row r="430" spans="1:8" x14ac:dyDescent="0.35">
      <c r="A430" s="164">
        <v>22348</v>
      </c>
      <c r="B430">
        <f t="shared" si="6"/>
        <v>22348</v>
      </c>
      <c r="C430" s="45" t="s">
        <v>1614</v>
      </c>
      <c r="D430" s="62" t="s">
        <v>2745</v>
      </c>
      <c r="E430" s="62" t="s">
        <v>1341</v>
      </c>
      <c r="F430" s="63" t="s">
        <v>2658</v>
      </c>
      <c r="G430" t="str">
        <f>IF(F430="O",VLOOKUP(A430,'CG-&gt; CE'!B:K,10,FALSE),"")</f>
        <v/>
      </c>
      <c r="H430" s="10" t="str">
        <f>IF(F430="O",IF(G430="",'Messages d''erreur'!B$7,""),"")</f>
        <v/>
      </c>
    </row>
    <row r="431" spans="1:8" x14ac:dyDescent="0.35">
      <c r="A431" s="163">
        <v>22349</v>
      </c>
      <c r="B431">
        <f t="shared" si="6"/>
        <v>22349</v>
      </c>
      <c r="C431" s="59" t="s">
        <v>1616</v>
      </c>
      <c r="D431" s="64" t="s">
        <v>2745</v>
      </c>
      <c r="E431" s="64" t="s">
        <v>1341</v>
      </c>
      <c r="F431" s="65" t="s">
        <v>2658</v>
      </c>
      <c r="G431" t="str">
        <f>IF(F431="O",VLOOKUP(A431,'CG-&gt; CE'!B:K,10,FALSE),"")</f>
        <v/>
      </c>
      <c r="H431" s="10" t="str">
        <f>IF(F431="O",IF(G431="",'Messages d''erreur'!B$7,""),"")</f>
        <v/>
      </c>
    </row>
    <row r="432" spans="1:8" x14ac:dyDescent="0.35">
      <c r="A432" s="167"/>
      <c r="B432">
        <f t="shared" si="6"/>
        <v>0</v>
      </c>
      <c r="F432" s="47"/>
      <c r="G432" t="str">
        <f>IF(F432="O",VLOOKUP(A432,'CG-&gt; CE'!B:K,10,FALSE),"")</f>
        <v/>
      </c>
      <c r="H432" s="10" t="str">
        <f>IF(F432="O",IF(G432="",'Messages d''erreur'!B$7,""),"")</f>
        <v/>
      </c>
    </row>
    <row r="433" spans="1:8" x14ac:dyDescent="0.35">
      <c r="A433" s="167">
        <v>2235</v>
      </c>
      <c r="B433">
        <f t="shared" si="6"/>
        <v>2235</v>
      </c>
      <c r="C433" s="45" t="s">
        <v>1618</v>
      </c>
      <c r="F433" s="47"/>
      <c r="G433" t="str">
        <f>IF(F433="O",VLOOKUP(A433,'CG-&gt; CE'!B:K,10,FALSE),"")</f>
        <v/>
      </c>
      <c r="H433" s="10" t="str">
        <f>IF(F433="O",IF(G433="",'Messages d''erreur'!B$7,""),"")</f>
        <v/>
      </c>
    </row>
    <row r="434" spans="1:8" x14ac:dyDescent="0.35">
      <c r="A434" s="156"/>
      <c r="B434">
        <f t="shared" si="6"/>
        <v>0</v>
      </c>
      <c r="F434" s="47"/>
      <c r="G434" t="str">
        <f>IF(F434="O",VLOOKUP(A434,'CG-&gt; CE'!B:K,10,FALSE),"")</f>
        <v/>
      </c>
      <c r="H434" s="10" t="str">
        <f>IF(F434="O",IF(G434="",'Messages d''erreur'!B$7,""),"")</f>
        <v/>
      </c>
    </row>
    <row r="435" spans="1:8" ht="26" x14ac:dyDescent="0.35">
      <c r="A435" s="159" t="s">
        <v>1088</v>
      </c>
      <c r="B435" t="e">
        <f t="shared" si="6"/>
        <v>#VALUE!</v>
      </c>
      <c r="C435" s="54" t="s">
        <v>53</v>
      </c>
      <c r="D435" s="54" t="s">
        <v>2668</v>
      </c>
      <c r="E435" s="54" t="s">
        <v>2654</v>
      </c>
      <c r="F435" s="55" t="s">
        <v>2655</v>
      </c>
      <c r="G435" t="str">
        <f>IF(F435="O",VLOOKUP(A435,'CG-&gt; CE'!B:K,10,FALSE),"")</f>
        <v/>
      </c>
      <c r="H435" s="10" t="str">
        <f>IF(F435="O",IF(G435="",'Messages d''erreur'!B$7,""),"")</f>
        <v/>
      </c>
    </row>
    <row r="436" spans="1:8" x14ac:dyDescent="0.35">
      <c r="A436" s="164">
        <v>22351</v>
      </c>
      <c r="B436">
        <f t="shared" si="6"/>
        <v>22351</v>
      </c>
      <c r="C436" s="45" t="s">
        <v>1618</v>
      </c>
      <c r="D436" s="62" t="s">
        <v>2745</v>
      </c>
      <c r="E436" s="62" t="s">
        <v>1341</v>
      </c>
      <c r="F436" s="63" t="s">
        <v>2658</v>
      </c>
      <c r="G436" t="str">
        <f>IF(F436="O",VLOOKUP(A436,'CG-&gt; CE'!B:K,10,FALSE),"")</f>
        <v/>
      </c>
      <c r="H436" s="10" t="str">
        <f>IF(F436="O",IF(G436="",'Messages d''erreur'!B$7,""),"")</f>
        <v/>
      </c>
    </row>
    <row r="437" spans="1:8" x14ac:dyDescent="0.35">
      <c r="A437" s="164">
        <v>22352</v>
      </c>
      <c r="B437">
        <f t="shared" si="6"/>
        <v>22352</v>
      </c>
      <c r="C437" s="45" t="s">
        <v>1620</v>
      </c>
      <c r="D437" s="62" t="s">
        <v>2745</v>
      </c>
      <c r="E437" s="62" t="s">
        <v>1341</v>
      </c>
      <c r="F437" s="63" t="s">
        <v>2658</v>
      </c>
      <c r="G437" t="str">
        <f>IF(F437="O",VLOOKUP(A437,'CG-&gt; CE'!B:K,10,FALSE),"")</f>
        <v/>
      </c>
      <c r="H437" s="10" t="str">
        <f>IF(F437="O",IF(G437="",'Messages d''erreur'!B$7,""),"")</f>
        <v/>
      </c>
    </row>
    <row r="438" spans="1:8" x14ac:dyDescent="0.35">
      <c r="A438" s="164">
        <v>22358</v>
      </c>
      <c r="B438">
        <f t="shared" si="6"/>
        <v>22358</v>
      </c>
      <c r="C438" s="45" t="s">
        <v>1622</v>
      </c>
      <c r="D438" s="62" t="s">
        <v>2745</v>
      </c>
      <c r="E438" s="62" t="s">
        <v>1341</v>
      </c>
      <c r="F438" s="63" t="s">
        <v>2658</v>
      </c>
      <c r="G438" t="str">
        <f>IF(F438="O",VLOOKUP(A438,'CG-&gt; CE'!B:K,10,FALSE),"")</f>
        <v/>
      </c>
      <c r="H438" s="10" t="str">
        <f>IF(F438="O",IF(G438="",'Messages d''erreur'!B$7,""),"")</f>
        <v/>
      </c>
    </row>
    <row r="439" spans="1:8" x14ac:dyDescent="0.35">
      <c r="A439" s="163">
        <v>22359</v>
      </c>
      <c r="B439">
        <f t="shared" si="6"/>
        <v>22359</v>
      </c>
      <c r="C439" s="59" t="s">
        <v>1624</v>
      </c>
      <c r="D439" s="64" t="s">
        <v>2745</v>
      </c>
      <c r="E439" s="64" t="s">
        <v>1341</v>
      </c>
      <c r="F439" s="65" t="s">
        <v>2658</v>
      </c>
      <c r="G439" t="str">
        <f>IF(F439="O",VLOOKUP(A439,'CG-&gt; CE'!B:K,10,FALSE),"")</f>
        <v/>
      </c>
      <c r="H439" s="10" t="str">
        <f>IF(F439="O",IF(G439="",'Messages d''erreur'!B$7,""),"")</f>
        <v/>
      </c>
    </row>
    <row r="440" spans="1:8" x14ac:dyDescent="0.35">
      <c r="A440" s="167"/>
      <c r="B440">
        <f t="shared" si="6"/>
        <v>0</v>
      </c>
      <c r="F440" s="47"/>
      <c r="G440" t="str">
        <f>IF(F440="O",VLOOKUP(A440,'CG-&gt; CE'!B:K,10,FALSE),"")</f>
        <v/>
      </c>
      <c r="H440" s="10" t="str">
        <f>IF(F440="O",IF(G440="",'Messages d''erreur'!B$7,""),"")</f>
        <v/>
      </c>
    </row>
    <row r="441" spans="1:8" x14ac:dyDescent="0.35">
      <c r="A441" s="167">
        <v>2236</v>
      </c>
      <c r="B441">
        <f t="shared" si="6"/>
        <v>2236</v>
      </c>
      <c r="C441" s="45" t="s">
        <v>1626</v>
      </c>
      <c r="F441" s="47"/>
      <c r="G441" t="str">
        <f>IF(F441="O",VLOOKUP(A441,'CG-&gt; CE'!B:K,10,FALSE),"")</f>
        <v/>
      </c>
      <c r="H441" s="10" t="str">
        <f>IF(F441="O",IF(G441="",'Messages d''erreur'!B$7,""),"")</f>
        <v/>
      </c>
    </row>
    <row r="442" spans="1:8" x14ac:dyDescent="0.35">
      <c r="A442" s="156"/>
      <c r="B442">
        <f t="shared" si="6"/>
        <v>0</v>
      </c>
      <c r="F442" s="47"/>
      <c r="G442" t="str">
        <f>IF(F442="O",VLOOKUP(A442,'CG-&gt; CE'!B:K,10,FALSE),"")</f>
        <v/>
      </c>
      <c r="H442" s="10" t="str">
        <f>IF(F442="O",IF(G442="",'Messages d''erreur'!B$7,""),"")</f>
        <v/>
      </c>
    </row>
    <row r="443" spans="1:8" ht="26" x14ac:dyDescent="0.35">
      <c r="A443" s="159" t="s">
        <v>1088</v>
      </c>
      <c r="B443" t="e">
        <f t="shared" si="6"/>
        <v>#VALUE!</v>
      </c>
      <c r="C443" s="54" t="s">
        <v>53</v>
      </c>
      <c r="D443" s="54" t="s">
        <v>2668</v>
      </c>
      <c r="E443" s="54" t="s">
        <v>2654</v>
      </c>
      <c r="F443" s="55" t="s">
        <v>2655</v>
      </c>
      <c r="G443" t="str">
        <f>IF(F443="O",VLOOKUP(A443,'CG-&gt; CE'!B:K,10,FALSE),"")</f>
        <v/>
      </c>
      <c r="H443" s="10" t="str">
        <f>IF(F443="O",IF(G443="",'Messages d''erreur'!B$7,""),"")</f>
        <v/>
      </c>
    </row>
    <row r="444" spans="1:8" x14ac:dyDescent="0.35">
      <c r="A444" s="164">
        <v>22361</v>
      </c>
      <c r="B444">
        <f t="shared" si="6"/>
        <v>22361</v>
      </c>
      <c r="C444" s="45" t="s">
        <v>1626</v>
      </c>
      <c r="D444" s="62" t="s">
        <v>2745</v>
      </c>
      <c r="E444" s="62" t="s">
        <v>1341</v>
      </c>
      <c r="F444" s="63" t="s">
        <v>2658</v>
      </c>
      <c r="G444" t="str">
        <f>IF(F444="O",VLOOKUP(A444,'CG-&gt; CE'!B:K,10,FALSE),"")</f>
        <v/>
      </c>
      <c r="H444" s="10" t="str">
        <f>IF(F444="O",IF(G444="",'Messages d''erreur'!B$7,""),"")</f>
        <v/>
      </c>
    </row>
    <row r="445" spans="1:8" x14ac:dyDescent="0.35">
      <c r="A445" s="164">
        <v>22362</v>
      </c>
      <c r="B445">
        <f t="shared" si="6"/>
        <v>22362</v>
      </c>
      <c r="C445" s="45" t="s">
        <v>1628</v>
      </c>
      <c r="D445" s="62" t="s">
        <v>2745</v>
      </c>
      <c r="E445" s="62" t="s">
        <v>1341</v>
      </c>
      <c r="F445" s="63" t="s">
        <v>2658</v>
      </c>
      <c r="G445" t="str">
        <f>IF(F445="O",VLOOKUP(A445,'CG-&gt; CE'!B:K,10,FALSE),"")</f>
        <v/>
      </c>
      <c r="H445" s="10" t="str">
        <f>IF(F445="O",IF(G445="",'Messages d''erreur'!B$7,""),"")</f>
        <v/>
      </c>
    </row>
    <row r="446" spans="1:8" x14ac:dyDescent="0.35">
      <c r="A446" s="164">
        <v>22368</v>
      </c>
      <c r="B446">
        <f t="shared" si="6"/>
        <v>22368</v>
      </c>
      <c r="C446" s="45" t="s">
        <v>1630</v>
      </c>
      <c r="D446" s="62" t="s">
        <v>2745</v>
      </c>
      <c r="E446" s="62" t="s">
        <v>1341</v>
      </c>
      <c r="F446" s="63" t="s">
        <v>2658</v>
      </c>
      <c r="G446" t="str">
        <f>IF(F446="O",VLOOKUP(A446,'CG-&gt; CE'!B:K,10,FALSE),"")</f>
        <v/>
      </c>
      <c r="H446" s="10" t="str">
        <f>IF(F446="O",IF(G446="",'Messages d''erreur'!B$7,""),"")</f>
        <v/>
      </c>
    </row>
    <row r="447" spans="1:8" x14ac:dyDescent="0.35">
      <c r="A447" s="163">
        <v>22369</v>
      </c>
      <c r="B447">
        <f t="shared" si="6"/>
        <v>22369</v>
      </c>
      <c r="C447" s="59" t="s">
        <v>1632</v>
      </c>
      <c r="D447" s="64" t="s">
        <v>2745</v>
      </c>
      <c r="E447" s="64" t="s">
        <v>1341</v>
      </c>
      <c r="F447" s="65" t="s">
        <v>2658</v>
      </c>
      <c r="G447" t="str">
        <f>IF(F447="O",VLOOKUP(A447,'CG-&gt; CE'!B:K,10,FALSE),"")</f>
        <v/>
      </c>
      <c r="H447" s="10" t="str">
        <f>IF(F447="O",IF(G447="",'Messages d''erreur'!B$7,""),"")</f>
        <v/>
      </c>
    </row>
    <row r="448" spans="1:8" x14ac:dyDescent="0.35">
      <c r="A448" s="167"/>
      <c r="B448">
        <f t="shared" si="6"/>
        <v>0</v>
      </c>
      <c r="F448" s="47"/>
      <c r="G448" t="str">
        <f>IF(F448="O",VLOOKUP(A448,'CG-&gt; CE'!B:K,10,FALSE),"")</f>
        <v/>
      </c>
      <c r="H448" s="10" t="str">
        <f>IF(F448="O",IF(G448="",'Messages d''erreur'!B$7,""),"")</f>
        <v/>
      </c>
    </row>
    <row r="449" spans="1:8" x14ac:dyDescent="0.35">
      <c r="A449" s="167">
        <v>2237</v>
      </c>
      <c r="B449">
        <f t="shared" si="6"/>
        <v>2237</v>
      </c>
      <c r="C449" s="45" t="s">
        <v>1634</v>
      </c>
      <c r="F449" s="47"/>
      <c r="G449" t="str">
        <f>IF(F449="O",VLOOKUP(A449,'CG-&gt; CE'!B:K,10,FALSE),"")</f>
        <v/>
      </c>
      <c r="H449" s="10" t="str">
        <f>IF(F449="O",IF(G449="",'Messages d''erreur'!B$7,""),"")</f>
        <v/>
      </c>
    </row>
    <row r="450" spans="1:8" x14ac:dyDescent="0.35">
      <c r="A450" s="156"/>
      <c r="B450">
        <f t="shared" si="6"/>
        <v>0</v>
      </c>
      <c r="F450" s="47"/>
      <c r="G450" t="str">
        <f>IF(F450="O",VLOOKUP(A450,'CG-&gt; CE'!B:K,10,FALSE),"")</f>
        <v/>
      </c>
      <c r="H450" s="10" t="str">
        <f>IF(F450="O",IF(G450="",'Messages d''erreur'!B$7,""),"")</f>
        <v/>
      </c>
    </row>
    <row r="451" spans="1:8" ht="26" x14ac:dyDescent="0.35">
      <c r="A451" s="159" t="s">
        <v>1088</v>
      </c>
      <c r="B451" t="e">
        <f t="shared" si="6"/>
        <v>#VALUE!</v>
      </c>
      <c r="C451" s="54" t="s">
        <v>53</v>
      </c>
      <c r="D451" s="54" t="s">
        <v>2668</v>
      </c>
      <c r="E451" s="54" t="s">
        <v>2654</v>
      </c>
      <c r="F451" s="55" t="s">
        <v>2655</v>
      </c>
      <c r="G451" t="str">
        <f>IF(F451="O",VLOOKUP(A451,'CG-&gt; CE'!B:K,10,FALSE),"")</f>
        <v/>
      </c>
      <c r="H451" s="10" t="str">
        <f>IF(F451="O",IF(G451="",'Messages d''erreur'!B$7,""),"")</f>
        <v/>
      </c>
    </row>
    <row r="452" spans="1:8" x14ac:dyDescent="0.35">
      <c r="A452" s="164">
        <v>22371</v>
      </c>
      <c r="B452">
        <f t="shared" ref="B452:B515" si="7">VALUE(A452)</f>
        <v>22371</v>
      </c>
      <c r="C452" s="45" t="s">
        <v>1634</v>
      </c>
      <c r="D452" s="62" t="s">
        <v>2745</v>
      </c>
      <c r="E452" s="62" t="s">
        <v>1341</v>
      </c>
      <c r="F452" s="63" t="s">
        <v>2658</v>
      </c>
      <c r="G452" t="str">
        <f>IF(F452="O",VLOOKUP(A452,'CG-&gt; CE'!B:K,10,FALSE),"")</f>
        <v/>
      </c>
      <c r="H452" s="10" t="str">
        <f>IF(F452="O",IF(G452="",'Messages d''erreur'!B$7,""),"")</f>
        <v/>
      </c>
    </row>
    <row r="453" spans="1:8" x14ac:dyDescent="0.35">
      <c r="A453" s="164">
        <v>22372</v>
      </c>
      <c r="B453">
        <f t="shared" si="7"/>
        <v>22372</v>
      </c>
      <c r="C453" s="45" t="s">
        <v>1636</v>
      </c>
      <c r="D453" s="62" t="s">
        <v>2745</v>
      </c>
      <c r="E453" s="62" t="s">
        <v>1341</v>
      </c>
      <c r="F453" s="63" t="s">
        <v>2658</v>
      </c>
      <c r="G453" t="str">
        <f>IF(F453="O",VLOOKUP(A453,'CG-&gt; CE'!B:K,10,FALSE),"")</f>
        <v/>
      </c>
      <c r="H453" s="10" t="str">
        <f>IF(F453="O",IF(G453="",'Messages d''erreur'!B$7,""),"")</f>
        <v/>
      </c>
    </row>
    <row r="454" spans="1:8" x14ac:dyDescent="0.35">
      <c r="A454" s="164">
        <v>22378</v>
      </c>
      <c r="B454">
        <f t="shared" si="7"/>
        <v>22378</v>
      </c>
      <c r="C454" s="45" t="s">
        <v>1638</v>
      </c>
      <c r="D454" s="62" t="s">
        <v>2745</v>
      </c>
      <c r="E454" s="62" t="s">
        <v>1341</v>
      </c>
      <c r="F454" s="63" t="s">
        <v>2658</v>
      </c>
      <c r="G454" t="str">
        <f>IF(F454="O",VLOOKUP(A454,'CG-&gt; CE'!B:K,10,FALSE),"")</f>
        <v/>
      </c>
      <c r="H454" s="10" t="str">
        <f>IF(F454="O",IF(G454="",'Messages d''erreur'!B$7,""),"")</f>
        <v/>
      </c>
    </row>
    <row r="455" spans="1:8" x14ac:dyDescent="0.35">
      <c r="A455" s="163">
        <v>22379</v>
      </c>
      <c r="B455">
        <f t="shared" si="7"/>
        <v>22379</v>
      </c>
      <c r="C455" s="59" t="s">
        <v>1640</v>
      </c>
      <c r="D455" s="64" t="s">
        <v>2745</v>
      </c>
      <c r="E455" s="64" t="s">
        <v>1341</v>
      </c>
      <c r="F455" s="65" t="s">
        <v>2658</v>
      </c>
      <c r="G455" t="str">
        <f>IF(F455="O",VLOOKUP(A455,'CG-&gt; CE'!B:K,10,FALSE),"")</f>
        <v/>
      </c>
      <c r="H455" s="10" t="str">
        <f>IF(F455="O",IF(G455="",'Messages d''erreur'!B$7,""),"")</f>
        <v/>
      </c>
    </row>
    <row r="456" spans="1:8" x14ac:dyDescent="0.35">
      <c r="A456" s="167"/>
      <c r="B456">
        <f t="shared" si="7"/>
        <v>0</v>
      </c>
      <c r="F456" s="47"/>
      <c r="G456" t="str">
        <f>IF(F456="O",VLOOKUP(A456,'CG-&gt; CE'!B:K,10,FALSE),"")</f>
        <v/>
      </c>
      <c r="H456" s="10" t="str">
        <f>IF(F456="O",IF(G456="",'Messages d''erreur'!B$7,""),"")</f>
        <v/>
      </c>
    </row>
    <row r="457" spans="1:8" x14ac:dyDescent="0.35">
      <c r="A457" s="167">
        <v>2238</v>
      </c>
      <c r="B457">
        <f t="shared" si="7"/>
        <v>2238</v>
      </c>
      <c r="C457" s="45" t="s">
        <v>1642</v>
      </c>
      <c r="F457" s="47"/>
      <c r="G457" t="str">
        <f>IF(F457="O",VLOOKUP(A457,'CG-&gt; CE'!B:K,10,FALSE),"")</f>
        <v/>
      </c>
      <c r="H457" s="10" t="str">
        <f>IF(F457="O",IF(G457="",'Messages d''erreur'!B$7,""),"")</f>
        <v/>
      </c>
    </row>
    <row r="458" spans="1:8" x14ac:dyDescent="0.35">
      <c r="A458" s="156"/>
      <c r="B458">
        <f t="shared" si="7"/>
        <v>0</v>
      </c>
      <c r="F458" s="47"/>
      <c r="G458" t="str">
        <f>IF(F458="O",VLOOKUP(A458,'CG-&gt; CE'!B:K,10,FALSE),"")</f>
        <v/>
      </c>
      <c r="H458" s="10" t="str">
        <f>IF(F458="O",IF(G458="",'Messages d''erreur'!B$7,""),"")</f>
        <v/>
      </c>
    </row>
    <row r="459" spans="1:8" ht="26" x14ac:dyDescent="0.35">
      <c r="A459" s="159" t="s">
        <v>1088</v>
      </c>
      <c r="B459" t="e">
        <f t="shared" si="7"/>
        <v>#VALUE!</v>
      </c>
      <c r="C459" s="54" t="s">
        <v>53</v>
      </c>
      <c r="D459" s="54" t="s">
        <v>2668</v>
      </c>
      <c r="E459" s="54" t="s">
        <v>2654</v>
      </c>
      <c r="F459" s="55" t="s">
        <v>2655</v>
      </c>
      <c r="G459" t="str">
        <f>IF(F459="O",VLOOKUP(A459,'CG-&gt; CE'!B:K,10,FALSE),"")</f>
        <v/>
      </c>
      <c r="H459" s="10" t="str">
        <f>IF(F459="O",IF(G459="",'Messages d''erreur'!B$7,""),"")</f>
        <v/>
      </c>
    </row>
    <row r="460" spans="1:8" x14ac:dyDescent="0.35">
      <c r="A460" s="164">
        <v>22381</v>
      </c>
      <c r="B460">
        <f t="shared" si="7"/>
        <v>22381</v>
      </c>
      <c r="C460" s="45" t="s">
        <v>1642</v>
      </c>
      <c r="D460" s="62" t="s">
        <v>2745</v>
      </c>
      <c r="E460" s="62" t="s">
        <v>1341</v>
      </c>
      <c r="F460" s="63" t="s">
        <v>2658</v>
      </c>
      <c r="G460" t="str">
        <f>IF(F460="O",VLOOKUP(A460,'CG-&gt; CE'!B:K,10,FALSE),"")</f>
        <v/>
      </c>
      <c r="H460" s="10" t="str">
        <f>IF(F460="O",IF(G460="",'Messages d''erreur'!B$7,""),"")</f>
        <v/>
      </c>
    </row>
    <row r="461" spans="1:8" x14ac:dyDescent="0.35">
      <c r="A461" s="164">
        <v>22382</v>
      </c>
      <c r="B461">
        <f t="shared" si="7"/>
        <v>22382</v>
      </c>
      <c r="C461" s="45" t="s">
        <v>1644</v>
      </c>
      <c r="D461" s="62" t="s">
        <v>2745</v>
      </c>
      <c r="E461" s="62" t="s">
        <v>1341</v>
      </c>
      <c r="F461" s="63" t="s">
        <v>2658</v>
      </c>
      <c r="G461" t="str">
        <f>IF(F461="O",VLOOKUP(A461,'CG-&gt; CE'!B:K,10,FALSE),"")</f>
        <v/>
      </c>
      <c r="H461" s="10" t="str">
        <f>IF(F461="O",IF(G461="",'Messages d''erreur'!B$7,""),"")</f>
        <v/>
      </c>
    </row>
    <row r="462" spans="1:8" x14ac:dyDescent="0.35">
      <c r="A462" s="164">
        <v>22388</v>
      </c>
      <c r="B462">
        <f t="shared" si="7"/>
        <v>22388</v>
      </c>
      <c r="C462" s="45" t="s">
        <v>1646</v>
      </c>
      <c r="D462" s="62" t="s">
        <v>2745</v>
      </c>
      <c r="E462" s="62" t="s">
        <v>1341</v>
      </c>
      <c r="F462" s="63" t="s">
        <v>2658</v>
      </c>
      <c r="G462" t="str">
        <f>IF(F462="O",VLOOKUP(A462,'CG-&gt; CE'!B:K,10,FALSE),"")</f>
        <v/>
      </c>
      <c r="H462" s="10" t="str">
        <f>IF(F462="O",IF(G462="",'Messages d''erreur'!B$7,""),"")</f>
        <v/>
      </c>
    </row>
    <row r="463" spans="1:8" x14ac:dyDescent="0.35">
      <c r="A463" s="163">
        <v>22389</v>
      </c>
      <c r="B463">
        <f t="shared" si="7"/>
        <v>22389</v>
      </c>
      <c r="C463" s="59" t="s">
        <v>1648</v>
      </c>
      <c r="D463" s="64" t="s">
        <v>2745</v>
      </c>
      <c r="E463" s="64" t="s">
        <v>1341</v>
      </c>
      <c r="F463" s="65" t="s">
        <v>2658</v>
      </c>
      <c r="G463" t="str">
        <f>IF(F463="O",VLOOKUP(A463,'CG-&gt; CE'!B:K,10,FALSE),"")</f>
        <v/>
      </c>
      <c r="H463" s="10" t="str">
        <f>IF(F463="O",IF(G463="",'Messages d''erreur'!B$7,""),"")</f>
        <v/>
      </c>
    </row>
    <row r="464" spans="1:8" x14ac:dyDescent="0.35">
      <c r="A464" s="167"/>
      <c r="B464">
        <f t="shared" si="7"/>
        <v>0</v>
      </c>
      <c r="F464" s="47"/>
      <c r="G464" t="str">
        <f>IF(F464="O",VLOOKUP(A464,'CG-&gt; CE'!B:K,10,FALSE),"")</f>
        <v/>
      </c>
      <c r="H464" s="10" t="str">
        <f>IF(F464="O",IF(G464="",'Messages d''erreur'!B$7,""),"")</f>
        <v/>
      </c>
    </row>
    <row r="465" spans="1:8" x14ac:dyDescent="0.35">
      <c r="A465" s="167">
        <v>2239</v>
      </c>
      <c r="B465">
        <f t="shared" si="7"/>
        <v>2239</v>
      </c>
      <c r="C465" s="45" t="s">
        <v>2747</v>
      </c>
      <c r="F465" s="47"/>
      <c r="G465" t="str">
        <f>IF(F465="O",VLOOKUP(A465,'CG-&gt; CE'!B:K,10,FALSE),"")</f>
        <v/>
      </c>
      <c r="H465" s="10" t="str">
        <f>IF(F465="O",IF(G465="",'Messages d''erreur'!B$7,""),"")</f>
        <v/>
      </c>
    </row>
    <row r="466" spans="1:8" x14ac:dyDescent="0.35">
      <c r="A466" s="156"/>
      <c r="B466">
        <f t="shared" si="7"/>
        <v>0</v>
      </c>
      <c r="F466" s="47"/>
      <c r="G466" t="str">
        <f>IF(F466="O",VLOOKUP(A466,'CG-&gt; CE'!B:K,10,FALSE),"")</f>
        <v/>
      </c>
      <c r="H466" s="10" t="str">
        <f>IF(F466="O",IF(G466="",'Messages d''erreur'!B$7,""),"")</f>
        <v/>
      </c>
    </row>
    <row r="467" spans="1:8" ht="26" x14ac:dyDescent="0.35">
      <c r="A467" s="159" t="s">
        <v>1088</v>
      </c>
      <c r="B467" t="e">
        <f t="shared" si="7"/>
        <v>#VALUE!</v>
      </c>
      <c r="C467" s="54" t="s">
        <v>53</v>
      </c>
      <c r="D467" s="54" t="s">
        <v>2668</v>
      </c>
      <c r="E467" s="54" t="s">
        <v>2654</v>
      </c>
      <c r="F467" s="55" t="s">
        <v>2655</v>
      </c>
      <c r="G467" t="str">
        <f>IF(F467="O",VLOOKUP(A467,'CG-&gt; CE'!B:K,10,FALSE),"")</f>
        <v/>
      </c>
      <c r="H467" s="10" t="str">
        <f>IF(F467="O",IF(G467="",'Messages d''erreur'!B$7,""),"")</f>
        <v/>
      </c>
    </row>
    <row r="468" spans="1:8" x14ac:dyDescent="0.35">
      <c r="A468" s="164">
        <v>22391</v>
      </c>
      <c r="B468">
        <f t="shared" si="7"/>
        <v>22391</v>
      </c>
      <c r="C468" s="45" t="s">
        <v>1650</v>
      </c>
      <c r="D468" s="62" t="s">
        <v>2745</v>
      </c>
      <c r="E468" s="62" t="s">
        <v>1341</v>
      </c>
      <c r="F468" s="63" t="s">
        <v>2658</v>
      </c>
      <c r="G468" t="str">
        <f>IF(F468="O",VLOOKUP(A468,'CG-&gt; CE'!B:K,10,FALSE),"")</f>
        <v/>
      </c>
      <c r="H468" s="10" t="str">
        <f>IF(F468="O",IF(G468="",'Messages d''erreur'!B$7,""),"")</f>
        <v/>
      </c>
    </row>
    <row r="469" spans="1:8" x14ac:dyDescent="0.35">
      <c r="A469" s="164">
        <v>22392</v>
      </c>
      <c r="B469">
        <f t="shared" si="7"/>
        <v>22392</v>
      </c>
      <c r="C469" s="45" t="s">
        <v>1653</v>
      </c>
      <c r="D469" s="62" t="s">
        <v>2745</v>
      </c>
      <c r="E469" s="62" t="s">
        <v>1341</v>
      </c>
      <c r="F469" s="63" t="s">
        <v>2658</v>
      </c>
      <c r="G469" t="str">
        <f>IF(F469="O",VLOOKUP(A469,'CG-&gt; CE'!B:K,10,FALSE),"")</f>
        <v/>
      </c>
      <c r="H469" s="10" t="str">
        <f>IF(F469="O",IF(G469="",'Messages d''erreur'!B$7,""),"")</f>
        <v/>
      </c>
    </row>
    <row r="470" spans="1:8" x14ac:dyDescent="0.35">
      <c r="A470" s="164">
        <v>22397</v>
      </c>
      <c r="B470">
        <f t="shared" si="7"/>
        <v>22397</v>
      </c>
      <c r="C470" s="45" t="s">
        <v>1656</v>
      </c>
      <c r="D470" s="62" t="s">
        <v>2745</v>
      </c>
      <c r="E470" s="62" t="s">
        <v>1341</v>
      </c>
      <c r="F470" s="63" t="s">
        <v>2658</v>
      </c>
      <c r="G470" t="str">
        <f>IF(F470="O",VLOOKUP(A470,'CG-&gt; CE'!B:K,10,FALSE),"")</f>
        <v/>
      </c>
      <c r="H470" s="10" t="str">
        <f>IF(F470="O",IF(G470="",'Messages d''erreur'!B$7,""),"")</f>
        <v/>
      </c>
    </row>
    <row r="471" spans="1:8" x14ac:dyDescent="0.35">
      <c r="A471" s="163">
        <v>22398</v>
      </c>
      <c r="B471">
        <f t="shared" si="7"/>
        <v>22398</v>
      </c>
      <c r="C471" s="59" t="s">
        <v>1658</v>
      </c>
      <c r="D471" s="64" t="s">
        <v>2745</v>
      </c>
      <c r="E471" s="64" t="s">
        <v>1341</v>
      </c>
      <c r="F471" s="65" t="s">
        <v>2658</v>
      </c>
      <c r="G471" t="str">
        <f>IF(F471="O",VLOOKUP(A471,'CG-&gt; CE'!B:K,10,FALSE),"")</f>
        <v/>
      </c>
      <c r="H471" s="10" t="str">
        <f>IF(F471="O",IF(G471="",'Messages d''erreur'!B$7,""),"")</f>
        <v/>
      </c>
    </row>
    <row r="472" spans="1:8" x14ac:dyDescent="0.35">
      <c r="A472" s="158"/>
      <c r="B472">
        <f t="shared" si="7"/>
        <v>0</v>
      </c>
      <c r="C472" s="51"/>
      <c r="D472" s="52"/>
      <c r="E472" s="52"/>
      <c r="F472" s="53"/>
      <c r="G472" t="str">
        <f>IF(F472="O",VLOOKUP(A472,'CG-&gt; CE'!B:K,10,FALSE),"")</f>
        <v/>
      </c>
      <c r="H472" s="10" t="str">
        <f>IF(F472="O",IF(G472="",'Messages d''erreur'!B$7,""),"")</f>
        <v/>
      </c>
    </row>
    <row r="473" spans="1:8" x14ac:dyDescent="0.35">
      <c r="A473" s="167">
        <v>224</v>
      </c>
      <c r="B473">
        <f t="shared" si="7"/>
        <v>224</v>
      </c>
      <c r="C473" s="45" t="s">
        <v>2748</v>
      </c>
      <c r="F473" s="47"/>
      <c r="G473" t="str">
        <f>IF(F473="O",VLOOKUP(A473,'CG-&gt; CE'!B:K,10,FALSE),"")</f>
        <v/>
      </c>
      <c r="H473" s="10" t="str">
        <f>IF(F473="O",IF(G473="",'Messages d''erreur'!B$7,""),"")</f>
        <v/>
      </c>
    </row>
    <row r="474" spans="1:8" x14ac:dyDescent="0.35">
      <c r="A474" s="167"/>
      <c r="B474">
        <f t="shared" si="7"/>
        <v>0</v>
      </c>
      <c r="F474" s="47"/>
      <c r="G474" t="str">
        <f>IF(F474="O",VLOOKUP(A474,'CG-&gt; CE'!B:K,10,FALSE),"")</f>
        <v/>
      </c>
      <c r="H474" s="10" t="str">
        <f>IF(F474="O",IF(G474="",'Messages d''erreur'!B$7,""),"")</f>
        <v/>
      </c>
    </row>
    <row r="475" spans="1:8" x14ac:dyDescent="0.35">
      <c r="A475" s="167">
        <v>2241</v>
      </c>
      <c r="B475">
        <f t="shared" si="7"/>
        <v>2241</v>
      </c>
      <c r="C475" s="45" t="s">
        <v>1660</v>
      </c>
      <c r="F475" s="47"/>
      <c r="G475" t="str">
        <f>IF(F475="O",VLOOKUP(A475,'CG-&gt; CE'!B:K,10,FALSE),"")</f>
        <v/>
      </c>
      <c r="H475" s="10" t="str">
        <f>IF(F475="O",IF(G475="",'Messages d''erreur'!B$7,""),"")</f>
        <v/>
      </c>
    </row>
    <row r="476" spans="1:8" x14ac:dyDescent="0.35">
      <c r="A476" s="156"/>
      <c r="B476">
        <f t="shared" si="7"/>
        <v>0</v>
      </c>
      <c r="F476" s="47"/>
      <c r="G476" t="str">
        <f>IF(F476="O",VLOOKUP(A476,'CG-&gt; CE'!B:K,10,FALSE),"")</f>
        <v/>
      </c>
      <c r="H476" s="10" t="str">
        <f>IF(F476="O",IF(G476="",'Messages d''erreur'!B$7,""),"")</f>
        <v/>
      </c>
    </row>
    <row r="477" spans="1:8" ht="26" x14ac:dyDescent="0.35">
      <c r="A477" s="159" t="s">
        <v>1088</v>
      </c>
      <c r="B477" t="e">
        <f t="shared" si="7"/>
        <v>#VALUE!</v>
      </c>
      <c r="C477" s="54" t="s">
        <v>53</v>
      </c>
      <c r="D477" s="54" t="s">
        <v>2668</v>
      </c>
      <c r="E477" s="54" t="s">
        <v>2654</v>
      </c>
      <c r="F477" s="55" t="s">
        <v>2655</v>
      </c>
      <c r="G477" t="str">
        <f>IF(F477="O",VLOOKUP(A477,'CG-&gt; CE'!B:K,10,FALSE),"")</f>
        <v/>
      </c>
      <c r="H477" s="10" t="str">
        <f>IF(F477="O",IF(G477="",'Messages d''erreur'!B$7,""),"")</f>
        <v/>
      </c>
    </row>
    <row r="478" spans="1:8" x14ac:dyDescent="0.35">
      <c r="A478" s="164">
        <v>22411</v>
      </c>
      <c r="B478">
        <f t="shared" si="7"/>
        <v>22411</v>
      </c>
      <c r="C478" s="45" t="s">
        <v>1660</v>
      </c>
      <c r="D478" s="62" t="s">
        <v>2749</v>
      </c>
      <c r="E478" s="62" t="s">
        <v>1341</v>
      </c>
      <c r="F478" s="63" t="s">
        <v>2658</v>
      </c>
      <c r="G478" t="str">
        <f>IF(F478="O",VLOOKUP(A478,'CG-&gt; CE'!B:K,10,FALSE),"")</f>
        <v/>
      </c>
      <c r="H478" s="10" t="str">
        <f>IF(F478="O",IF(G478="",'Messages d''erreur'!B$7,""),"")</f>
        <v/>
      </c>
    </row>
    <row r="479" spans="1:8" x14ac:dyDescent="0.35">
      <c r="A479" s="164">
        <v>22416</v>
      </c>
      <c r="B479">
        <f t="shared" si="7"/>
        <v>22416</v>
      </c>
      <c r="C479" s="45" t="s">
        <v>1662</v>
      </c>
      <c r="D479" s="62" t="s">
        <v>2749</v>
      </c>
      <c r="E479" s="62" t="s">
        <v>1341</v>
      </c>
      <c r="F479" s="63" t="s">
        <v>2658</v>
      </c>
      <c r="G479" t="str">
        <f>IF(F479="O",VLOOKUP(A479,'CG-&gt; CE'!B:K,10,FALSE),"")</f>
        <v/>
      </c>
      <c r="H479" s="10" t="str">
        <f>IF(F479="O",IF(G479="",'Messages d''erreur'!B$7,""),"")</f>
        <v/>
      </c>
    </row>
    <row r="480" spans="1:8" x14ac:dyDescent="0.35">
      <c r="A480" s="163">
        <v>22417</v>
      </c>
      <c r="B480">
        <f t="shared" si="7"/>
        <v>22417</v>
      </c>
      <c r="C480" s="59" t="s">
        <v>1666</v>
      </c>
      <c r="D480" s="64" t="s">
        <v>2749</v>
      </c>
      <c r="E480" s="64" t="s">
        <v>1341</v>
      </c>
      <c r="F480" s="65" t="s">
        <v>2658</v>
      </c>
      <c r="G480" t="str">
        <f>IF(F480="O",VLOOKUP(A480,'CG-&gt; CE'!B:K,10,FALSE),"")</f>
        <v/>
      </c>
      <c r="H480" s="10" t="str">
        <f>IF(F480="O",IF(G480="",'Messages d''erreur'!B$7,""),"")</f>
        <v/>
      </c>
    </row>
    <row r="481" spans="1:8" x14ac:dyDescent="0.35">
      <c r="A481" s="167"/>
      <c r="B481">
        <f t="shared" si="7"/>
        <v>0</v>
      </c>
      <c r="F481" s="47"/>
      <c r="G481" t="str">
        <f>IF(F481="O",VLOOKUP(A481,'CG-&gt; CE'!B:K,10,FALSE),"")</f>
        <v/>
      </c>
      <c r="H481" s="10" t="str">
        <f>IF(F481="O",IF(G481="",'Messages d''erreur'!B$7,""),"")</f>
        <v/>
      </c>
    </row>
    <row r="482" spans="1:8" x14ac:dyDescent="0.35">
      <c r="A482" s="167">
        <v>2242</v>
      </c>
      <c r="B482">
        <f t="shared" si="7"/>
        <v>2242</v>
      </c>
      <c r="C482" s="45" t="s">
        <v>1670</v>
      </c>
      <c r="F482" s="47"/>
      <c r="G482" t="str">
        <f>IF(F482="O",VLOOKUP(A482,'CG-&gt; CE'!B:K,10,FALSE),"")</f>
        <v/>
      </c>
      <c r="H482" s="10" t="str">
        <f>IF(F482="O",IF(G482="",'Messages d''erreur'!B$7,""),"")</f>
        <v/>
      </c>
    </row>
    <row r="483" spans="1:8" x14ac:dyDescent="0.35">
      <c r="A483" s="156"/>
      <c r="B483">
        <f t="shared" si="7"/>
        <v>0</v>
      </c>
      <c r="F483" s="47"/>
      <c r="G483" t="str">
        <f>IF(F483="O",VLOOKUP(A483,'CG-&gt; CE'!B:K,10,FALSE),"")</f>
        <v/>
      </c>
      <c r="H483" s="10" t="str">
        <f>IF(F483="O",IF(G483="",'Messages d''erreur'!B$7,""),"")</f>
        <v/>
      </c>
    </row>
    <row r="484" spans="1:8" ht="26" x14ac:dyDescent="0.35">
      <c r="A484" s="159" t="s">
        <v>1088</v>
      </c>
      <c r="B484" t="e">
        <f t="shared" si="7"/>
        <v>#VALUE!</v>
      </c>
      <c r="C484" s="54" t="s">
        <v>53</v>
      </c>
      <c r="D484" s="54" t="s">
        <v>2668</v>
      </c>
      <c r="E484" s="54" t="s">
        <v>2654</v>
      </c>
      <c r="F484" s="55" t="s">
        <v>2655</v>
      </c>
      <c r="G484" t="str">
        <f>IF(F484="O",VLOOKUP(A484,'CG-&gt; CE'!B:K,10,FALSE),"")</f>
        <v/>
      </c>
      <c r="H484" s="10" t="str">
        <f>IF(F484="O",IF(G484="",'Messages d''erreur'!B$7,""),"")</f>
        <v/>
      </c>
    </row>
    <row r="485" spans="1:8" x14ac:dyDescent="0.35">
      <c r="A485" s="164">
        <v>22421</v>
      </c>
      <c r="B485">
        <f t="shared" si="7"/>
        <v>22421</v>
      </c>
      <c r="C485" s="45" t="s">
        <v>1670</v>
      </c>
      <c r="D485" s="62" t="s">
        <v>2749</v>
      </c>
      <c r="E485" s="62" t="s">
        <v>1341</v>
      </c>
      <c r="F485" s="63" t="s">
        <v>2658</v>
      </c>
      <c r="G485" t="str">
        <f>IF(F485="O",VLOOKUP(A485,'CG-&gt; CE'!B:K,10,FALSE),"")</f>
        <v/>
      </c>
      <c r="H485" s="10" t="str">
        <f>IF(F485="O",IF(G485="",'Messages d''erreur'!B$7,""),"")</f>
        <v/>
      </c>
    </row>
    <row r="486" spans="1:8" x14ac:dyDescent="0.35">
      <c r="A486" s="164">
        <v>22422</v>
      </c>
      <c r="B486">
        <f t="shared" si="7"/>
        <v>22422</v>
      </c>
      <c r="C486" s="45" t="s">
        <v>1672</v>
      </c>
      <c r="D486" s="62" t="s">
        <v>2749</v>
      </c>
      <c r="E486" s="62" t="s">
        <v>1341</v>
      </c>
      <c r="F486" s="63" t="s">
        <v>2658</v>
      </c>
      <c r="G486" t="str">
        <f>IF(F486="O",VLOOKUP(A486,'CG-&gt; CE'!B:K,10,FALSE),"")</f>
        <v/>
      </c>
      <c r="H486" s="10" t="str">
        <f>IF(F486="O",IF(G486="",'Messages d''erreur'!B$7,""),"")</f>
        <v/>
      </c>
    </row>
    <row r="487" spans="1:8" x14ac:dyDescent="0.35">
      <c r="A487" s="164">
        <v>22428</v>
      </c>
      <c r="B487">
        <f t="shared" si="7"/>
        <v>22428</v>
      </c>
      <c r="C487" s="45" t="s">
        <v>1674</v>
      </c>
      <c r="D487" s="62" t="s">
        <v>2749</v>
      </c>
      <c r="E487" s="62" t="s">
        <v>1341</v>
      </c>
      <c r="F487" s="63" t="s">
        <v>2658</v>
      </c>
      <c r="G487" t="str">
        <f>IF(F487="O",VLOOKUP(A487,'CG-&gt; CE'!B:K,10,FALSE),"")</f>
        <v/>
      </c>
      <c r="H487" s="10" t="str">
        <f>IF(F487="O",IF(G487="",'Messages d''erreur'!B$7,""),"")</f>
        <v/>
      </c>
    </row>
    <row r="488" spans="1:8" x14ac:dyDescent="0.35">
      <c r="A488" s="163">
        <v>22429</v>
      </c>
      <c r="B488">
        <f t="shared" si="7"/>
        <v>22429</v>
      </c>
      <c r="C488" s="59" t="s">
        <v>1677</v>
      </c>
      <c r="D488" s="64" t="s">
        <v>2749</v>
      </c>
      <c r="E488" s="64" t="s">
        <v>1341</v>
      </c>
      <c r="F488" s="65" t="s">
        <v>2658</v>
      </c>
      <c r="G488" t="str">
        <f>IF(F488="O",VLOOKUP(A488,'CG-&gt; CE'!B:K,10,FALSE),"")</f>
        <v/>
      </c>
      <c r="H488" s="10" t="str">
        <f>IF(F488="O",IF(G488="",'Messages d''erreur'!B$7,""),"")</f>
        <v/>
      </c>
    </row>
    <row r="489" spans="1:8" x14ac:dyDescent="0.35">
      <c r="A489" s="158"/>
      <c r="B489">
        <f t="shared" si="7"/>
        <v>0</v>
      </c>
      <c r="C489" s="51"/>
      <c r="D489" s="52"/>
      <c r="E489" s="52"/>
      <c r="F489" s="53"/>
      <c r="G489" t="str">
        <f>IF(F489="O",VLOOKUP(A489,'CG-&gt; CE'!B:K,10,FALSE),"")</f>
        <v/>
      </c>
      <c r="H489" s="10" t="str">
        <f>IF(F489="O",IF(G489="",'Messages d''erreur'!B$7,""),"")</f>
        <v/>
      </c>
    </row>
    <row r="490" spans="1:8" x14ac:dyDescent="0.35">
      <c r="A490" s="167">
        <v>226</v>
      </c>
      <c r="B490">
        <f t="shared" si="7"/>
        <v>226</v>
      </c>
      <c r="C490" s="45" t="s">
        <v>2750</v>
      </c>
      <c r="F490" s="47"/>
      <c r="G490" t="str">
        <f>IF(F490="O",VLOOKUP(A490,'CG-&gt; CE'!B:K,10,FALSE),"")</f>
        <v/>
      </c>
      <c r="H490" s="10" t="str">
        <f>IF(F490="O",IF(G490="",'Messages d''erreur'!B$7,""),"")</f>
        <v/>
      </c>
    </row>
    <row r="491" spans="1:8" x14ac:dyDescent="0.35">
      <c r="A491" s="167"/>
      <c r="B491">
        <f t="shared" si="7"/>
        <v>0</v>
      </c>
      <c r="F491" s="47"/>
      <c r="G491" t="str">
        <f>IF(F491="O",VLOOKUP(A491,'CG-&gt; CE'!B:K,10,FALSE),"")</f>
        <v/>
      </c>
      <c r="H491" s="10" t="str">
        <f>IF(F491="O",IF(G491="",'Messages d''erreur'!B$7,""),"")</f>
        <v/>
      </c>
    </row>
    <row r="492" spans="1:8" x14ac:dyDescent="0.35">
      <c r="A492" s="167">
        <v>2261</v>
      </c>
      <c r="B492">
        <f t="shared" si="7"/>
        <v>2261</v>
      </c>
      <c r="C492" s="45" t="s">
        <v>2751</v>
      </c>
      <c r="F492" s="47"/>
      <c r="G492" t="str">
        <f>IF(F492="O",VLOOKUP(A492,'CG-&gt; CE'!B:K,10,FALSE),"")</f>
        <v/>
      </c>
      <c r="H492" s="10" t="str">
        <f>IF(F492="O",IF(G492="",'Messages d''erreur'!B$7,""),"")</f>
        <v/>
      </c>
    </row>
    <row r="493" spans="1:8" x14ac:dyDescent="0.35">
      <c r="A493" s="156"/>
      <c r="B493">
        <f t="shared" si="7"/>
        <v>0</v>
      </c>
      <c r="F493" s="47"/>
      <c r="G493" t="str">
        <f>IF(F493="O",VLOOKUP(A493,'CG-&gt; CE'!B:K,10,FALSE),"")</f>
        <v/>
      </c>
      <c r="H493" s="10" t="str">
        <f>IF(F493="O",IF(G493="",'Messages d''erreur'!B$7,""),"")</f>
        <v/>
      </c>
    </row>
    <row r="494" spans="1:8" ht="26" x14ac:dyDescent="0.35">
      <c r="A494" s="159" t="s">
        <v>1088</v>
      </c>
      <c r="B494" t="e">
        <f t="shared" si="7"/>
        <v>#VALUE!</v>
      </c>
      <c r="C494" s="54" t="s">
        <v>53</v>
      </c>
      <c r="D494" s="54" t="s">
        <v>2668</v>
      </c>
      <c r="E494" s="54" t="s">
        <v>2654</v>
      </c>
      <c r="F494" s="55" t="s">
        <v>2655</v>
      </c>
      <c r="G494" t="str">
        <f>IF(F494="O",VLOOKUP(A494,'CG-&gt; CE'!B:K,10,FALSE),"")</f>
        <v/>
      </c>
      <c r="H494" s="10" t="str">
        <f>IF(F494="O",IF(G494="",'Messages d''erreur'!B$7,""),"")</f>
        <v/>
      </c>
    </row>
    <row r="495" spans="1:8" x14ac:dyDescent="0.35">
      <c r="A495" s="164">
        <v>22611</v>
      </c>
      <c r="B495">
        <f t="shared" si="7"/>
        <v>22611</v>
      </c>
      <c r="C495" s="45" t="s">
        <v>1679</v>
      </c>
      <c r="D495" s="62" t="s">
        <v>2752</v>
      </c>
      <c r="E495" s="62" t="s">
        <v>1341</v>
      </c>
      <c r="F495" s="63" t="s">
        <v>2658</v>
      </c>
      <c r="G495" t="str">
        <f>IF(F495="O",VLOOKUP(A495,'CG-&gt; CE'!B:K,10,FALSE),"")</f>
        <v/>
      </c>
      <c r="H495" s="10" t="str">
        <f>IF(F495="O",IF(G495="",'Messages d''erreur'!B$7,""),"")</f>
        <v/>
      </c>
    </row>
    <row r="496" spans="1:8" x14ac:dyDescent="0.35">
      <c r="A496" s="164">
        <v>22616</v>
      </c>
      <c r="B496">
        <f t="shared" si="7"/>
        <v>22616</v>
      </c>
      <c r="C496" s="45" t="s">
        <v>1682</v>
      </c>
      <c r="D496" s="62" t="s">
        <v>2752</v>
      </c>
      <c r="E496" s="62" t="s">
        <v>1341</v>
      </c>
      <c r="F496" s="63" t="s">
        <v>2658</v>
      </c>
      <c r="G496" t="str">
        <f>IF(F496="O",VLOOKUP(A496,'CG-&gt; CE'!B:K,10,FALSE),"")</f>
        <v/>
      </c>
      <c r="H496" s="10" t="str">
        <f>IF(F496="O",IF(G496="",'Messages d''erreur'!B$7,""),"")</f>
        <v/>
      </c>
    </row>
    <row r="497" spans="1:8" x14ac:dyDescent="0.35">
      <c r="A497" s="163">
        <v>22617</v>
      </c>
      <c r="B497">
        <f t="shared" si="7"/>
        <v>22617</v>
      </c>
      <c r="C497" s="59" t="s">
        <v>1684</v>
      </c>
      <c r="D497" s="64" t="s">
        <v>2752</v>
      </c>
      <c r="E497" s="64" t="s">
        <v>1341</v>
      </c>
      <c r="F497" s="65" t="s">
        <v>2658</v>
      </c>
      <c r="G497" t="str">
        <f>IF(F497="O",VLOOKUP(A497,'CG-&gt; CE'!B:K,10,FALSE),"")</f>
        <v/>
      </c>
      <c r="H497" s="10" t="str">
        <f>IF(F497="O",IF(G497="",'Messages d''erreur'!B$7,""),"")</f>
        <v/>
      </c>
    </row>
    <row r="498" spans="1:8" x14ac:dyDescent="0.35">
      <c r="A498" s="167"/>
      <c r="B498">
        <f t="shared" si="7"/>
        <v>0</v>
      </c>
      <c r="F498" s="47"/>
      <c r="G498" t="str">
        <f>IF(F498="O",VLOOKUP(A498,'CG-&gt; CE'!B:K,10,FALSE),"")</f>
        <v/>
      </c>
      <c r="H498" s="10" t="str">
        <f>IF(F498="O",IF(G498="",'Messages d''erreur'!B$7,""),"")</f>
        <v/>
      </c>
    </row>
    <row r="499" spans="1:8" x14ac:dyDescent="0.35">
      <c r="A499" s="167">
        <v>2262</v>
      </c>
      <c r="B499">
        <f t="shared" si="7"/>
        <v>2262</v>
      </c>
      <c r="C499" s="45" t="s">
        <v>1686</v>
      </c>
      <c r="F499" s="47"/>
      <c r="G499" t="str">
        <f>IF(F499="O",VLOOKUP(A499,'CG-&gt; CE'!B:K,10,FALSE),"")</f>
        <v/>
      </c>
      <c r="H499" s="10" t="str">
        <f>IF(F499="O",IF(G499="",'Messages d''erreur'!B$7,""),"")</f>
        <v/>
      </c>
    </row>
    <row r="500" spans="1:8" x14ac:dyDescent="0.35">
      <c r="A500" s="156"/>
      <c r="B500">
        <f t="shared" si="7"/>
        <v>0</v>
      </c>
      <c r="F500" s="47"/>
      <c r="G500" t="str">
        <f>IF(F500="O",VLOOKUP(A500,'CG-&gt; CE'!B:K,10,FALSE),"")</f>
        <v/>
      </c>
      <c r="H500" s="10" t="str">
        <f>IF(F500="O",IF(G500="",'Messages d''erreur'!B$7,""),"")</f>
        <v/>
      </c>
    </row>
    <row r="501" spans="1:8" ht="26" x14ac:dyDescent="0.35">
      <c r="A501" s="159" t="s">
        <v>1088</v>
      </c>
      <c r="B501" t="e">
        <f t="shared" si="7"/>
        <v>#VALUE!</v>
      </c>
      <c r="C501" s="54" t="s">
        <v>53</v>
      </c>
      <c r="D501" s="54" t="s">
        <v>2668</v>
      </c>
      <c r="E501" s="54" t="s">
        <v>2654</v>
      </c>
      <c r="F501" s="55" t="s">
        <v>2655</v>
      </c>
      <c r="G501" t="str">
        <f>IF(F501="O",VLOOKUP(A501,'CG-&gt; CE'!B:K,10,FALSE),"")</f>
        <v/>
      </c>
      <c r="H501" s="10" t="str">
        <f>IF(F501="O",IF(G501="",'Messages d''erreur'!B$7,""),"")</f>
        <v/>
      </c>
    </row>
    <row r="502" spans="1:8" x14ac:dyDescent="0.35">
      <c r="A502" s="164">
        <v>22621</v>
      </c>
      <c r="B502">
        <f t="shared" si="7"/>
        <v>22621</v>
      </c>
      <c r="C502" s="45" t="s">
        <v>1686</v>
      </c>
      <c r="D502" s="62" t="s">
        <v>2752</v>
      </c>
      <c r="E502" s="62" t="s">
        <v>1341</v>
      </c>
      <c r="F502" s="63" t="s">
        <v>2658</v>
      </c>
      <c r="G502" t="str">
        <f>IF(F502="O",VLOOKUP(A502,'CG-&gt; CE'!B:K,10,FALSE),"")</f>
        <v/>
      </c>
      <c r="H502" s="10" t="str">
        <f>IF(F502="O",IF(G502="",'Messages d''erreur'!B$7,""),"")</f>
        <v/>
      </c>
    </row>
    <row r="503" spans="1:8" x14ac:dyDescent="0.35">
      <c r="A503" s="164">
        <v>22622</v>
      </c>
      <c r="B503">
        <f t="shared" si="7"/>
        <v>22622</v>
      </c>
      <c r="C503" s="45" t="s">
        <v>1688</v>
      </c>
      <c r="D503" s="62" t="s">
        <v>2752</v>
      </c>
      <c r="E503" s="62" t="s">
        <v>1341</v>
      </c>
      <c r="F503" s="63" t="s">
        <v>2658</v>
      </c>
      <c r="G503" t="str">
        <f>IF(F503="O",VLOOKUP(A503,'CG-&gt; CE'!B:K,10,FALSE),"")</f>
        <v/>
      </c>
      <c r="H503" s="10" t="str">
        <f>IF(F503="O",IF(G503="",'Messages d''erreur'!B$7,""),"")</f>
        <v/>
      </c>
    </row>
    <row r="504" spans="1:8" x14ac:dyDescent="0.35">
      <c r="A504" s="164">
        <v>22628</v>
      </c>
      <c r="B504">
        <f t="shared" si="7"/>
        <v>22628</v>
      </c>
      <c r="C504" s="45" t="s">
        <v>1690</v>
      </c>
      <c r="D504" s="62" t="s">
        <v>2752</v>
      </c>
      <c r="E504" s="62" t="s">
        <v>1341</v>
      </c>
      <c r="F504" s="63" t="s">
        <v>2658</v>
      </c>
      <c r="G504" t="str">
        <f>IF(F504="O",VLOOKUP(A504,'CG-&gt; CE'!B:K,10,FALSE),"")</f>
        <v/>
      </c>
      <c r="H504" s="10" t="str">
        <f>IF(F504="O",IF(G504="",'Messages d''erreur'!B$7,""),"")</f>
        <v/>
      </c>
    </row>
    <row r="505" spans="1:8" x14ac:dyDescent="0.35">
      <c r="A505" s="163">
        <v>22629</v>
      </c>
      <c r="B505">
        <f t="shared" si="7"/>
        <v>22629</v>
      </c>
      <c r="C505" s="59" t="s">
        <v>1693</v>
      </c>
      <c r="D505" s="64" t="s">
        <v>2752</v>
      </c>
      <c r="E505" s="64" t="s">
        <v>1341</v>
      </c>
      <c r="F505" s="65" t="s">
        <v>2658</v>
      </c>
      <c r="G505" t="str">
        <f>IF(F505="O",VLOOKUP(A505,'CG-&gt; CE'!B:K,10,FALSE),"")</f>
        <v/>
      </c>
      <c r="H505" s="10" t="str">
        <f>IF(F505="O",IF(G505="",'Messages d''erreur'!B$7,""),"")</f>
        <v/>
      </c>
    </row>
    <row r="506" spans="1:8" x14ac:dyDescent="0.35">
      <c r="A506" s="156"/>
      <c r="B506">
        <f t="shared" si="7"/>
        <v>0</v>
      </c>
      <c r="F506" s="47"/>
      <c r="G506" t="str">
        <f>IF(F506="O",VLOOKUP(A506,'CG-&gt; CE'!B:K,10,FALSE),"")</f>
        <v/>
      </c>
      <c r="H506" s="10" t="str">
        <f>IF(F506="O",IF(G506="",'Messages d''erreur'!B$7,""),"")</f>
        <v/>
      </c>
    </row>
    <row r="507" spans="1:8" x14ac:dyDescent="0.35">
      <c r="A507" s="158">
        <v>23</v>
      </c>
      <c r="B507">
        <f t="shared" si="7"/>
        <v>23</v>
      </c>
      <c r="C507" s="51" t="s">
        <v>2753</v>
      </c>
      <c r="D507" s="52"/>
      <c r="E507" s="52"/>
      <c r="F507" s="53"/>
      <c r="G507" t="str">
        <f>IF(F507="O",VLOOKUP(A507,'CG-&gt; CE'!B:K,10,FALSE),"")</f>
        <v/>
      </c>
      <c r="H507" s="10" t="str">
        <f>IF(F507="O",IF(G507="",'Messages d''erreur'!B$7,""),"")</f>
        <v/>
      </c>
    </row>
    <row r="508" spans="1:8" x14ac:dyDescent="0.35">
      <c r="A508" s="158"/>
      <c r="B508">
        <f t="shared" si="7"/>
        <v>0</v>
      </c>
      <c r="C508" s="51"/>
      <c r="D508" s="52"/>
      <c r="E508" s="52"/>
      <c r="F508" s="53"/>
      <c r="G508" t="str">
        <f>IF(F508="O",VLOOKUP(A508,'CG-&gt; CE'!B:K,10,FALSE),"")</f>
        <v/>
      </c>
      <c r="H508" s="10" t="str">
        <f>IF(F508="O",IF(G508="",'Messages d''erreur'!B$7,""),"")</f>
        <v/>
      </c>
    </row>
    <row r="509" spans="1:8" x14ac:dyDescent="0.35">
      <c r="A509" s="167">
        <v>230</v>
      </c>
      <c r="B509">
        <f t="shared" si="7"/>
        <v>230</v>
      </c>
      <c r="C509" s="45" t="s">
        <v>2754</v>
      </c>
      <c r="F509" s="47"/>
      <c r="G509" t="str">
        <f>IF(F509="O",VLOOKUP(A509,'CG-&gt; CE'!B:K,10,FALSE),"")</f>
        <v/>
      </c>
      <c r="H509" s="10" t="str">
        <f>IF(F509="O",IF(G509="",'Messages d''erreur'!B$7,""),"")</f>
        <v/>
      </c>
    </row>
    <row r="510" spans="1:8" x14ac:dyDescent="0.35">
      <c r="A510" s="167"/>
      <c r="B510">
        <f t="shared" si="7"/>
        <v>0</v>
      </c>
      <c r="F510" s="47"/>
      <c r="G510" t="str">
        <f>IF(F510="O",VLOOKUP(A510,'CG-&gt; CE'!B:K,10,FALSE),"")</f>
        <v/>
      </c>
      <c r="H510" s="10" t="str">
        <f>IF(F510="O",IF(G510="",'Messages d''erreur'!B$7,""),"")</f>
        <v/>
      </c>
    </row>
    <row r="511" spans="1:8" x14ac:dyDescent="0.35">
      <c r="A511" s="167">
        <v>2301</v>
      </c>
      <c r="B511">
        <f t="shared" si="7"/>
        <v>2301</v>
      </c>
      <c r="C511" s="45" t="s">
        <v>2755</v>
      </c>
      <c r="F511" s="47"/>
      <c r="G511" t="str">
        <f>IF(F511="O",VLOOKUP(A511,'CG-&gt; CE'!B:K,10,FALSE),"")</f>
        <v/>
      </c>
      <c r="H511" s="10" t="str">
        <f>IF(F511="O",IF(G511="",'Messages d''erreur'!B$7,""),"")</f>
        <v/>
      </c>
    </row>
    <row r="512" spans="1:8" x14ac:dyDescent="0.35">
      <c r="A512" s="156"/>
      <c r="B512">
        <f t="shared" si="7"/>
        <v>0</v>
      </c>
      <c r="F512" s="47"/>
      <c r="G512" t="str">
        <f>IF(F512="O",VLOOKUP(A512,'CG-&gt; CE'!B:K,10,FALSE),"")</f>
        <v/>
      </c>
      <c r="H512" s="10" t="str">
        <f>IF(F512="O",IF(G512="",'Messages d''erreur'!B$7,""),"")</f>
        <v/>
      </c>
    </row>
    <row r="513" spans="1:8" ht="26" x14ac:dyDescent="0.35">
      <c r="A513" s="159" t="s">
        <v>1088</v>
      </c>
      <c r="B513" t="e">
        <f t="shared" si="7"/>
        <v>#VALUE!</v>
      </c>
      <c r="C513" s="54" t="s">
        <v>53</v>
      </c>
      <c r="D513" s="54" t="s">
        <v>2668</v>
      </c>
      <c r="E513" s="54" t="s">
        <v>2654</v>
      </c>
      <c r="F513" s="55" t="s">
        <v>2655</v>
      </c>
      <c r="G513" t="str">
        <f>IF(F513="O",VLOOKUP(A513,'CG-&gt; CE'!B:K,10,FALSE),"")</f>
        <v/>
      </c>
      <c r="H513" s="10" t="str">
        <f>IF(F513="O",IF(G513="",'Messages d''erreur'!B$7,""),"")</f>
        <v/>
      </c>
    </row>
    <row r="514" spans="1:8" x14ac:dyDescent="0.35">
      <c r="A514" s="164">
        <v>23011</v>
      </c>
      <c r="B514">
        <f t="shared" si="7"/>
        <v>23011</v>
      </c>
      <c r="C514" s="45" t="s">
        <v>1695</v>
      </c>
      <c r="D514" s="62" t="s">
        <v>2756</v>
      </c>
      <c r="E514" s="62" t="s">
        <v>1696</v>
      </c>
      <c r="F514" s="63" t="s">
        <v>60</v>
      </c>
      <c r="G514" t="e">
        <f>IF(F514="O",VLOOKUP(A514,'CG-&gt; CE'!B:K,10,FALSE),"")</f>
        <v>#N/A</v>
      </c>
      <c r="H514" s="10" t="e">
        <f>IF(F514="O",IF(G514="",'Messages d''erreur'!B$7,""),"")</f>
        <v>#N/A</v>
      </c>
    </row>
    <row r="515" spans="1:8" x14ac:dyDescent="0.35">
      <c r="A515" s="163">
        <v>23019</v>
      </c>
      <c r="B515">
        <f t="shared" si="7"/>
        <v>23019</v>
      </c>
      <c r="C515" s="59" t="s">
        <v>1702</v>
      </c>
      <c r="D515" s="64" t="s">
        <v>2756</v>
      </c>
      <c r="E515" s="64" t="s">
        <v>1696</v>
      </c>
      <c r="F515" s="65" t="s">
        <v>2658</v>
      </c>
      <c r="G515" t="str">
        <f>IF(F515="O",VLOOKUP(A515,'CG-&gt; CE'!B:K,10,FALSE),"")</f>
        <v/>
      </c>
      <c r="H515" s="10" t="str">
        <f>IF(F515="O",IF(G515="",'Messages d''erreur'!B$7,""),"")</f>
        <v/>
      </c>
    </row>
    <row r="516" spans="1:8" x14ac:dyDescent="0.35">
      <c r="A516" s="167"/>
      <c r="B516">
        <f t="shared" ref="B516:B579" si="8">VALUE(A516)</f>
        <v>0</v>
      </c>
      <c r="F516" s="47"/>
      <c r="G516" t="str">
        <f>IF(F516="O",VLOOKUP(A516,'CG-&gt; CE'!B:K,10,FALSE),"")</f>
        <v/>
      </c>
      <c r="H516" s="10" t="str">
        <f>IF(F516="O",IF(G516="",'Messages d''erreur'!B$7,""),"")</f>
        <v/>
      </c>
    </row>
    <row r="517" spans="1:8" x14ac:dyDescent="0.35">
      <c r="A517" s="167">
        <v>2302</v>
      </c>
      <c r="B517">
        <f t="shared" si="8"/>
        <v>2302</v>
      </c>
      <c r="C517" s="45" t="s">
        <v>1706</v>
      </c>
      <c r="F517" s="47"/>
      <c r="G517" t="str">
        <f>IF(F517="O",VLOOKUP(A517,'CG-&gt; CE'!B:K,10,FALSE),"")</f>
        <v/>
      </c>
      <c r="H517" s="10" t="str">
        <f>IF(F517="O",IF(G517="",'Messages d''erreur'!B$7,""),"")</f>
        <v/>
      </c>
    </row>
    <row r="518" spans="1:8" x14ac:dyDescent="0.35">
      <c r="A518" s="156"/>
      <c r="B518">
        <f t="shared" si="8"/>
        <v>0</v>
      </c>
      <c r="F518" s="47"/>
      <c r="G518" t="str">
        <f>IF(F518="O",VLOOKUP(A518,'CG-&gt; CE'!B:K,10,FALSE),"")</f>
        <v/>
      </c>
      <c r="H518" s="10" t="str">
        <f>IF(F518="O",IF(G518="",'Messages d''erreur'!B$7,""),"")</f>
        <v/>
      </c>
    </row>
    <row r="519" spans="1:8" ht="26" x14ac:dyDescent="0.35">
      <c r="A519" s="159" t="s">
        <v>1088</v>
      </c>
      <c r="B519" t="e">
        <f t="shared" si="8"/>
        <v>#VALUE!</v>
      </c>
      <c r="C519" s="54" t="s">
        <v>53</v>
      </c>
      <c r="D519" s="54" t="s">
        <v>2668</v>
      </c>
      <c r="E519" s="54" t="s">
        <v>2654</v>
      </c>
      <c r="F519" s="55" t="s">
        <v>2655</v>
      </c>
      <c r="G519" t="str">
        <f>IF(F519="O",VLOOKUP(A519,'CG-&gt; CE'!B:K,10,FALSE),"")</f>
        <v/>
      </c>
      <c r="H519" s="10" t="str">
        <f>IF(F519="O",IF(G519="",'Messages d''erreur'!B$7,""),"")</f>
        <v/>
      </c>
    </row>
    <row r="520" spans="1:8" x14ac:dyDescent="0.35">
      <c r="A520" s="164">
        <v>23021</v>
      </c>
      <c r="B520">
        <f t="shared" si="8"/>
        <v>23021</v>
      </c>
      <c r="C520" s="45" t="s">
        <v>1706</v>
      </c>
      <c r="D520" s="62" t="s">
        <v>2756</v>
      </c>
      <c r="E520" s="62" t="s">
        <v>1696</v>
      </c>
      <c r="F520" s="63" t="s">
        <v>60</v>
      </c>
      <c r="G520" t="e">
        <f>IF(F520="O",VLOOKUP(A520,'CG-&gt; CE'!B:K,10,FALSE),"")</f>
        <v>#N/A</v>
      </c>
      <c r="H520" s="10" t="e">
        <f>IF(F520="O",IF(G520="",'Messages d''erreur'!B$7,""),"")</f>
        <v>#N/A</v>
      </c>
    </row>
    <row r="521" spans="1:8" x14ac:dyDescent="0.35">
      <c r="A521" s="163">
        <v>23029</v>
      </c>
      <c r="B521">
        <f t="shared" si="8"/>
        <v>23029</v>
      </c>
      <c r="C521" s="59" t="s">
        <v>1708</v>
      </c>
      <c r="D521" s="64" t="s">
        <v>2756</v>
      </c>
      <c r="E521" s="64" t="s">
        <v>1696</v>
      </c>
      <c r="F521" s="65" t="s">
        <v>2658</v>
      </c>
      <c r="G521" t="str">
        <f>IF(F521="O",VLOOKUP(A521,'CG-&gt; CE'!B:K,10,FALSE),"")</f>
        <v/>
      </c>
      <c r="H521" s="10" t="str">
        <f>IF(F521="O",IF(G521="",'Messages d''erreur'!B$7,""),"")</f>
        <v/>
      </c>
    </row>
    <row r="522" spans="1:8" x14ac:dyDescent="0.35">
      <c r="A522" s="158"/>
      <c r="B522">
        <f t="shared" si="8"/>
        <v>0</v>
      </c>
      <c r="C522" s="51"/>
      <c r="D522" s="52"/>
      <c r="E522" s="52"/>
      <c r="F522" s="53"/>
      <c r="G522" t="str">
        <f>IF(F522="O",VLOOKUP(A522,'CG-&gt; CE'!B:K,10,FALSE),"")</f>
        <v/>
      </c>
      <c r="H522" s="10" t="str">
        <f>IF(F522="O",IF(G522="",'Messages d''erreur'!B$7,""),"")</f>
        <v/>
      </c>
    </row>
    <row r="523" spans="1:8" x14ac:dyDescent="0.35">
      <c r="A523" s="167">
        <v>231</v>
      </c>
      <c r="B523">
        <f t="shared" si="8"/>
        <v>231</v>
      </c>
      <c r="C523" s="45" t="s">
        <v>2757</v>
      </c>
      <c r="F523" s="47"/>
      <c r="G523" t="str">
        <f>IF(F523="O",VLOOKUP(A523,'CG-&gt; CE'!B:K,10,FALSE),"")</f>
        <v/>
      </c>
      <c r="H523" s="10" t="str">
        <f>IF(F523="O",IF(G523="",'Messages d''erreur'!B$7,""),"")</f>
        <v/>
      </c>
    </row>
    <row r="524" spans="1:8" x14ac:dyDescent="0.35">
      <c r="A524" s="167"/>
      <c r="B524">
        <f t="shared" si="8"/>
        <v>0</v>
      </c>
      <c r="F524" s="47"/>
      <c r="G524" t="str">
        <f>IF(F524="O",VLOOKUP(A524,'CG-&gt; CE'!B:K,10,FALSE),"")</f>
        <v/>
      </c>
      <c r="H524" s="10" t="str">
        <f>IF(F524="O",IF(G524="",'Messages d''erreur'!B$7,""),"")</f>
        <v/>
      </c>
    </row>
    <row r="525" spans="1:8" x14ac:dyDescent="0.35">
      <c r="A525" s="167">
        <v>2311</v>
      </c>
      <c r="B525">
        <f t="shared" si="8"/>
        <v>2311</v>
      </c>
      <c r="C525" s="45" t="s">
        <v>1710</v>
      </c>
      <c r="F525" s="47"/>
      <c r="G525" t="str">
        <f>IF(F525="O",VLOOKUP(A525,'CG-&gt; CE'!B:K,10,FALSE),"")</f>
        <v/>
      </c>
      <c r="H525" s="10" t="str">
        <f>IF(F525="O",IF(G525="",'Messages d''erreur'!B$7,""),"")</f>
        <v/>
      </c>
    </row>
    <row r="526" spans="1:8" x14ac:dyDescent="0.35">
      <c r="A526" s="156"/>
      <c r="B526">
        <f t="shared" si="8"/>
        <v>0</v>
      </c>
      <c r="F526" s="47"/>
      <c r="G526" t="str">
        <f>IF(F526="O",VLOOKUP(A526,'CG-&gt; CE'!B:K,10,FALSE),"")</f>
        <v/>
      </c>
      <c r="H526" s="10" t="str">
        <f>IF(F526="O",IF(G526="",'Messages d''erreur'!B$7,""),"")</f>
        <v/>
      </c>
    </row>
    <row r="527" spans="1:8" ht="26" x14ac:dyDescent="0.35">
      <c r="A527" s="159" t="s">
        <v>1088</v>
      </c>
      <c r="B527" t="e">
        <f t="shared" si="8"/>
        <v>#VALUE!</v>
      </c>
      <c r="C527" s="54" t="s">
        <v>53</v>
      </c>
      <c r="D527" s="54" t="s">
        <v>2668</v>
      </c>
      <c r="E527" s="54" t="s">
        <v>2654</v>
      </c>
      <c r="F527" s="55" t="s">
        <v>2655</v>
      </c>
      <c r="G527" t="str">
        <f>IF(F527="O",VLOOKUP(A527,'CG-&gt; CE'!B:K,10,FALSE),"")</f>
        <v/>
      </c>
      <c r="H527" s="10" t="str">
        <f>IF(F527="O",IF(G527="",'Messages d''erreur'!B$7,""),"")</f>
        <v/>
      </c>
    </row>
    <row r="528" spans="1:8" x14ac:dyDescent="0.35">
      <c r="A528" s="164">
        <v>23111</v>
      </c>
      <c r="B528">
        <f t="shared" si="8"/>
        <v>23111</v>
      </c>
      <c r="C528" s="45" t="s">
        <v>1710</v>
      </c>
      <c r="D528" s="62" t="s">
        <v>2756</v>
      </c>
      <c r="E528" s="62" t="s">
        <v>1696</v>
      </c>
      <c r="F528" s="63" t="s">
        <v>60</v>
      </c>
      <c r="G528" t="e">
        <f>IF(F528="O",VLOOKUP(A528,'CG-&gt; CE'!B:K,10,FALSE),"")</f>
        <v>#N/A</v>
      </c>
      <c r="H528" s="10" t="e">
        <f>IF(F528="O",IF(G528="",'Messages d''erreur'!B$7,""),"")</f>
        <v>#N/A</v>
      </c>
    </row>
    <row r="529" spans="1:8" x14ac:dyDescent="0.35">
      <c r="A529" s="163">
        <v>23119</v>
      </c>
      <c r="B529">
        <f t="shared" si="8"/>
        <v>23119</v>
      </c>
      <c r="C529" s="59" t="s">
        <v>1712</v>
      </c>
      <c r="D529" s="64" t="s">
        <v>2756</v>
      </c>
      <c r="E529" s="64" t="s">
        <v>1696</v>
      </c>
      <c r="F529" s="65" t="s">
        <v>2658</v>
      </c>
      <c r="G529" t="str">
        <f>IF(F529="O",VLOOKUP(A529,'CG-&gt; CE'!B:K,10,FALSE),"")</f>
        <v/>
      </c>
      <c r="H529" s="10" t="str">
        <f>IF(F529="O",IF(G529="",'Messages d''erreur'!B$7,""),"")</f>
        <v/>
      </c>
    </row>
    <row r="530" spans="1:8" x14ac:dyDescent="0.35">
      <c r="A530" s="167"/>
      <c r="B530">
        <f t="shared" si="8"/>
        <v>0</v>
      </c>
      <c r="F530" s="47"/>
      <c r="G530" t="str">
        <f>IF(F530="O",VLOOKUP(A530,'CG-&gt; CE'!B:K,10,FALSE),"")</f>
        <v/>
      </c>
      <c r="H530" s="10" t="str">
        <f>IF(F530="O",IF(G530="",'Messages d''erreur'!B$7,""),"")</f>
        <v/>
      </c>
    </row>
    <row r="531" spans="1:8" x14ac:dyDescent="0.35">
      <c r="A531" s="167">
        <v>2312</v>
      </c>
      <c r="B531">
        <f t="shared" si="8"/>
        <v>2312</v>
      </c>
      <c r="C531" s="45" t="s">
        <v>1716</v>
      </c>
      <c r="F531" s="47"/>
      <c r="G531" t="str">
        <f>IF(F531="O",VLOOKUP(A531,'CG-&gt; CE'!B:K,10,FALSE),"")</f>
        <v/>
      </c>
      <c r="H531" s="10" t="str">
        <f>IF(F531="O",IF(G531="",'Messages d''erreur'!B$7,""),"")</f>
        <v/>
      </c>
    </row>
    <row r="532" spans="1:8" x14ac:dyDescent="0.35">
      <c r="A532" s="156"/>
      <c r="B532">
        <f t="shared" si="8"/>
        <v>0</v>
      </c>
      <c r="F532" s="47"/>
      <c r="G532" t="str">
        <f>IF(F532="O",VLOOKUP(A532,'CG-&gt; CE'!B:K,10,FALSE),"")</f>
        <v/>
      </c>
      <c r="H532" s="10" t="str">
        <f>IF(F532="O",IF(G532="",'Messages d''erreur'!B$7,""),"")</f>
        <v/>
      </c>
    </row>
    <row r="533" spans="1:8" ht="26" x14ac:dyDescent="0.35">
      <c r="A533" s="159" t="s">
        <v>1088</v>
      </c>
      <c r="B533" t="e">
        <f t="shared" si="8"/>
        <v>#VALUE!</v>
      </c>
      <c r="C533" s="54" t="s">
        <v>53</v>
      </c>
      <c r="D533" s="54" t="s">
        <v>2668</v>
      </c>
      <c r="E533" s="54" t="s">
        <v>2654</v>
      </c>
      <c r="F533" s="55" t="s">
        <v>2655</v>
      </c>
      <c r="G533" t="str">
        <f>IF(F533="O",VLOOKUP(A533,'CG-&gt; CE'!B:K,10,FALSE),"")</f>
        <v/>
      </c>
      <c r="H533" s="10" t="str">
        <f>IF(F533="O",IF(G533="",'Messages d''erreur'!B$7,""),"")</f>
        <v/>
      </c>
    </row>
    <row r="534" spans="1:8" x14ac:dyDescent="0.35">
      <c r="A534" s="164">
        <v>23121</v>
      </c>
      <c r="B534">
        <f t="shared" si="8"/>
        <v>23121</v>
      </c>
      <c r="C534" s="45" t="s">
        <v>1716</v>
      </c>
      <c r="D534" s="62" t="s">
        <v>2756</v>
      </c>
      <c r="E534" s="62" t="s">
        <v>1696</v>
      </c>
      <c r="F534" s="63" t="s">
        <v>60</v>
      </c>
      <c r="G534" t="e">
        <f>IF(F534="O",VLOOKUP(A534,'CG-&gt; CE'!B:K,10,FALSE),"")</f>
        <v>#N/A</v>
      </c>
      <c r="H534" s="10" t="e">
        <f>IF(F534="O",IF(G534="",'Messages d''erreur'!B$7,""),"")</f>
        <v>#N/A</v>
      </c>
    </row>
    <row r="535" spans="1:8" x14ac:dyDescent="0.35">
      <c r="A535" s="163">
        <v>23129</v>
      </c>
      <c r="B535">
        <f t="shared" si="8"/>
        <v>23129</v>
      </c>
      <c r="C535" s="59" t="s">
        <v>1718</v>
      </c>
      <c r="D535" s="64" t="s">
        <v>2756</v>
      </c>
      <c r="E535" s="64" t="s">
        <v>1696</v>
      </c>
      <c r="F535" s="65" t="s">
        <v>2658</v>
      </c>
      <c r="G535" t="str">
        <f>IF(F535="O",VLOOKUP(A535,'CG-&gt; CE'!B:K,10,FALSE),"")</f>
        <v/>
      </c>
      <c r="H535" s="10" t="str">
        <f>IF(F535="O",IF(G535="",'Messages d''erreur'!B$7,""),"")</f>
        <v/>
      </c>
    </row>
    <row r="536" spans="1:8" x14ac:dyDescent="0.35">
      <c r="A536" s="167"/>
      <c r="B536">
        <f t="shared" si="8"/>
        <v>0</v>
      </c>
      <c r="F536" s="47"/>
      <c r="G536" t="str">
        <f>IF(F536="O",VLOOKUP(A536,'CG-&gt; CE'!B:K,10,FALSE),"")</f>
        <v/>
      </c>
      <c r="H536" s="10" t="str">
        <f>IF(F536="O",IF(G536="",'Messages d''erreur'!B$7,""),"")</f>
        <v/>
      </c>
    </row>
    <row r="537" spans="1:8" x14ac:dyDescent="0.35">
      <c r="A537" s="167">
        <v>2313</v>
      </c>
      <c r="B537">
        <f t="shared" si="8"/>
        <v>2313</v>
      </c>
      <c r="C537" s="45" t="s">
        <v>1721</v>
      </c>
      <c r="F537" s="47"/>
      <c r="G537" t="str">
        <f>IF(F537="O",VLOOKUP(A537,'CG-&gt; CE'!B:K,10,FALSE),"")</f>
        <v/>
      </c>
      <c r="H537" s="10" t="str">
        <f>IF(F537="O",IF(G537="",'Messages d''erreur'!B$7,""),"")</f>
        <v/>
      </c>
    </row>
    <row r="538" spans="1:8" x14ac:dyDescent="0.35">
      <c r="A538" s="156"/>
      <c r="B538">
        <f t="shared" si="8"/>
        <v>0</v>
      </c>
      <c r="F538" s="47"/>
      <c r="G538" t="str">
        <f>IF(F538="O",VLOOKUP(A538,'CG-&gt; CE'!B:K,10,FALSE),"")</f>
        <v/>
      </c>
      <c r="H538" s="10" t="str">
        <f>IF(F538="O",IF(G538="",'Messages d''erreur'!B$7,""),"")</f>
        <v/>
      </c>
    </row>
    <row r="539" spans="1:8" ht="26" x14ac:dyDescent="0.35">
      <c r="A539" s="159" t="s">
        <v>1088</v>
      </c>
      <c r="B539" t="e">
        <f t="shared" si="8"/>
        <v>#VALUE!</v>
      </c>
      <c r="C539" s="54" t="s">
        <v>53</v>
      </c>
      <c r="D539" s="54" t="s">
        <v>2668</v>
      </c>
      <c r="E539" s="54" t="s">
        <v>2654</v>
      </c>
      <c r="F539" s="55" t="s">
        <v>2655</v>
      </c>
      <c r="G539" t="str">
        <f>IF(F539="O",VLOOKUP(A539,'CG-&gt; CE'!B:K,10,FALSE),"")</f>
        <v/>
      </c>
      <c r="H539" s="10" t="str">
        <f>IF(F539="O",IF(G539="",'Messages d''erreur'!B$7,""),"")</f>
        <v/>
      </c>
    </row>
    <row r="540" spans="1:8" x14ac:dyDescent="0.35">
      <c r="A540" s="164">
        <v>23131</v>
      </c>
      <c r="B540">
        <f t="shared" si="8"/>
        <v>23131</v>
      </c>
      <c r="C540" s="45" t="s">
        <v>1721</v>
      </c>
      <c r="D540" s="62" t="s">
        <v>2756</v>
      </c>
      <c r="E540" s="62" t="s">
        <v>1696</v>
      </c>
      <c r="F540" s="63" t="s">
        <v>60</v>
      </c>
      <c r="G540" t="e">
        <f>IF(F540="O",VLOOKUP(A540,'CG-&gt; CE'!B:K,10,FALSE),"")</f>
        <v>#N/A</v>
      </c>
      <c r="H540" s="10" t="e">
        <f>IF(F540="O",IF(G540="",'Messages d''erreur'!B$7,""),"")</f>
        <v>#N/A</v>
      </c>
    </row>
    <row r="541" spans="1:8" x14ac:dyDescent="0.35">
      <c r="A541" s="163">
        <v>23139</v>
      </c>
      <c r="B541">
        <f t="shared" si="8"/>
        <v>23139</v>
      </c>
      <c r="C541" s="59" t="s">
        <v>1723</v>
      </c>
      <c r="D541" s="64" t="s">
        <v>2756</v>
      </c>
      <c r="E541" s="64" t="s">
        <v>1696</v>
      </c>
      <c r="F541" s="65" t="s">
        <v>2658</v>
      </c>
      <c r="G541" t="str">
        <f>IF(F541="O",VLOOKUP(A541,'CG-&gt; CE'!B:K,10,FALSE),"")</f>
        <v/>
      </c>
      <c r="H541" s="10" t="str">
        <f>IF(F541="O",IF(G541="",'Messages d''erreur'!B$7,""),"")</f>
        <v/>
      </c>
    </row>
    <row r="542" spans="1:8" x14ac:dyDescent="0.35">
      <c r="A542" s="167"/>
      <c r="B542">
        <f t="shared" si="8"/>
        <v>0</v>
      </c>
      <c r="F542" s="47"/>
      <c r="G542" t="str">
        <f>IF(F542="O",VLOOKUP(A542,'CG-&gt; CE'!B:K,10,FALSE),"")</f>
        <v/>
      </c>
      <c r="H542" s="10" t="str">
        <f>IF(F542="O",IF(G542="",'Messages d''erreur'!B$7,""),"")</f>
        <v/>
      </c>
    </row>
    <row r="543" spans="1:8" x14ac:dyDescent="0.35">
      <c r="A543" s="167">
        <v>2314</v>
      </c>
      <c r="B543">
        <f t="shared" si="8"/>
        <v>2314</v>
      </c>
      <c r="C543" s="45" t="s">
        <v>1725</v>
      </c>
      <c r="F543" s="47"/>
      <c r="G543" t="str">
        <f>IF(F543="O",VLOOKUP(A543,'CG-&gt; CE'!B:K,10,FALSE),"")</f>
        <v/>
      </c>
      <c r="H543" s="10" t="str">
        <f>IF(F543="O",IF(G543="",'Messages d''erreur'!B$7,""),"")</f>
        <v/>
      </c>
    </row>
    <row r="544" spans="1:8" x14ac:dyDescent="0.35">
      <c r="A544" s="156"/>
      <c r="B544">
        <f t="shared" si="8"/>
        <v>0</v>
      </c>
      <c r="F544" s="47"/>
      <c r="G544" t="str">
        <f>IF(F544="O",VLOOKUP(A544,'CG-&gt; CE'!B:K,10,FALSE),"")</f>
        <v/>
      </c>
      <c r="H544" s="10" t="str">
        <f>IF(F544="O",IF(G544="",'Messages d''erreur'!B$7,""),"")</f>
        <v/>
      </c>
    </row>
    <row r="545" spans="1:8" ht="26" x14ac:dyDescent="0.35">
      <c r="A545" s="159" t="s">
        <v>1088</v>
      </c>
      <c r="B545" t="e">
        <f t="shared" si="8"/>
        <v>#VALUE!</v>
      </c>
      <c r="C545" s="54" t="s">
        <v>53</v>
      </c>
      <c r="D545" s="54" t="s">
        <v>2668</v>
      </c>
      <c r="E545" s="54" t="s">
        <v>2654</v>
      </c>
      <c r="F545" s="55" t="s">
        <v>2655</v>
      </c>
      <c r="G545" t="str">
        <f>IF(F545="O",VLOOKUP(A545,'CG-&gt; CE'!B:K,10,FALSE),"")</f>
        <v/>
      </c>
      <c r="H545" s="10" t="str">
        <f>IF(F545="O",IF(G545="",'Messages d''erreur'!B$7,""),"")</f>
        <v/>
      </c>
    </row>
    <row r="546" spans="1:8" x14ac:dyDescent="0.35">
      <c r="A546" s="164">
        <v>23141</v>
      </c>
      <c r="B546">
        <f t="shared" si="8"/>
        <v>23141</v>
      </c>
      <c r="C546" s="45" t="s">
        <v>1725</v>
      </c>
      <c r="D546" s="62" t="s">
        <v>2756</v>
      </c>
      <c r="E546" s="62" t="s">
        <v>1696</v>
      </c>
      <c r="F546" s="63" t="s">
        <v>60</v>
      </c>
      <c r="G546" t="e">
        <f>IF(F546="O",VLOOKUP(A546,'CG-&gt; CE'!B:K,10,FALSE),"")</f>
        <v>#N/A</v>
      </c>
      <c r="H546" s="10" t="e">
        <f>IF(F546="O",IF(G546="",'Messages d''erreur'!B$7,""),"")</f>
        <v>#N/A</v>
      </c>
    </row>
    <row r="547" spans="1:8" x14ac:dyDescent="0.35">
      <c r="A547" s="163">
        <v>23149</v>
      </c>
      <c r="B547">
        <f t="shared" si="8"/>
        <v>23149</v>
      </c>
      <c r="C547" s="59" t="s">
        <v>1727</v>
      </c>
      <c r="D547" s="64" t="s">
        <v>2756</v>
      </c>
      <c r="E547" s="64" t="s">
        <v>1696</v>
      </c>
      <c r="F547" s="65" t="s">
        <v>2658</v>
      </c>
      <c r="G547" t="str">
        <f>IF(F547="O",VLOOKUP(A547,'CG-&gt; CE'!B:K,10,FALSE),"")</f>
        <v/>
      </c>
      <c r="H547" s="10" t="str">
        <f>IF(F547="O",IF(G547="",'Messages d''erreur'!B$7,""),"")</f>
        <v/>
      </c>
    </row>
    <row r="548" spans="1:8" x14ac:dyDescent="0.35">
      <c r="A548" s="158"/>
      <c r="B548">
        <f t="shared" si="8"/>
        <v>0</v>
      </c>
      <c r="C548" s="51"/>
      <c r="D548" s="52"/>
      <c r="E548" s="52"/>
      <c r="F548" s="53"/>
      <c r="G548" t="str">
        <f>IF(F548="O",VLOOKUP(A548,'CG-&gt; CE'!B:K,10,FALSE),"")</f>
        <v/>
      </c>
      <c r="H548" s="10" t="str">
        <f>IF(F548="O",IF(G548="",'Messages d''erreur'!B$7,""),"")</f>
        <v/>
      </c>
    </row>
    <row r="549" spans="1:8" x14ac:dyDescent="0.35">
      <c r="A549" s="167">
        <v>232</v>
      </c>
      <c r="B549">
        <f t="shared" si="8"/>
        <v>232</v>
      </c>
      <c r="C549" s="45" t="s">
        <v>2758</v>
      </c>
      <c r="F549" s="47"/>
      <c r="G549" t="str">
        <f>IF(F549="O",VLOOKUP(A549,'CG-&gt; CE'!B:K,10,FALSE),"")</f>
        <v/>
      </c>
      <c r="H549" s="10" t="str">
        <f>IF(F549="O",IF(G549="",'Messages d''erreur'!B$7,""),"")</f>
        <v/>
      </c>
    </row>
    <row r="550" spans="1:8" x14ac:dyDescent="0.35">
      <c r="A550" s="167"/>
      <c r="B550">
        <f t="shared" si="8"/>
        <v>0</v>
      </c>
      <c r="F550" s="47"/>
      <c r="G550" t="str">
        <f>IF(F550="O",VLOOKUP(A550,'CG-&gt; CE'!B:K,10,FALSE),"")</f>
        <v/>
      </c>
      <c r="H550" s="10" t="str">
        <f>IF(F550="O",IF(G550="",'Messages d''erreur'!B$7,""),"")</f>
        <v/>
      </c>
    </row>
    <row r="551" spans="1:8" x14ac:dyDescent="0.35">
      <c r="A551" s="167">
        <v>2321</v>
      </c>
      <c r="B551">
        <f t="shared" si="8"/>
        <v>2321</v>
      </c>
      <c r="C551" s="45" t="s">
        <v>1729</v>
      </c>
      <c r="F551" s="47"/>
      <c r="G551" t="str">
        <f>IF(F551="O",VLOOKUP(A551,'CG-&gt; CE'!B:K,10,FALSE),"")</f>
        <v/>
      </c>
      <c r="H551" s="10" t="str">
        <f>IF(F551="O",IF(G551="",'Messages d''erreur'!B$7,""),"")</f>
        <v/>
      </c>
    </row>
    <row r="552" spans="1:8" x14ac:dyDescent="0.35">
      <c r="A552" s="156"/>
      <c r="B552">
        <f t="shared" si="8"/>
        <v>0</v>
      </c>
      <c r="F552" s="47"/>
      <c r="G552" t="str">
        <f>IF(F552="O",VLOOKUP(A552,'CG-&gt; CE'!B:K,10,FALSE),"")</f>
        <v/>
      </c>
      <c r="H552" s="10" t="str">
        <f>IF(F552="O",IF(G552="",'Messages d''erreur'!B$7,""),"")</f>
        <v/>
      </c>
    </row>
    <row r="553" spans="1:8" ht="26" x14ac:dyDescent="0.35">
      <c r="A553" s="159" t="s">
        <v>1088</v>
      </c>
      <c r="B553" t="e">
        <f t="shared" si="8"/>
        <v>#VALUE!</v>
      </c>
      <c r="C553" s="54" t="s">
        <v>53</v>
      </c>
      <c r="D553" s="54" t="s">
        <v>2668</v>
      </c>
      <c r="E553" s="54" t="s">
        <v>2654</v>
      </c>
      <c r="F553" s="55" t="s">
        <v>2655</v>
      </c>
      <c r="G553" t="str">
        <f>IF(F553="O",VLOOKUP(A553,'CG-&gt; CE'!B:K,10,FALSE),"")</f>
        <v/>
      </c>
      <c r="H553" s="10" t="str">
        <f>IF(F553="O",IF(G553="",'Messages d''erreur'!B$7,""),"")</f>
        <v/>
      </c>
    </row>
    <row r="554" spans="1:8" x14ac:dyDescent="0.35">
      <c r="A554" s="164">
        <v>23211</v>
      </c>
      <c r="B554">
        <f t="shared" si="8"/>
        <v>23211</v>
      </c>
      <c r="C554" s="45" t="s">
        <v>1729</v>
      </c>
      <c r="D554" s="62" t="s">
        <v>2756</v>
      </c>
      <c r="E554" s="62" t="s">
        <v>1696</v>
      </c>
      <c r="F554" s="63" t="s">
        <v>60</v>
      </c>
      <c r="G554" t="e">
        <f>IF(F554="O",VLOOKUP(A554,'CG-&gt; CE'!B:K,10,FALSE),"")</f>
        <v>#N/A</v>
      </c>
      <c r="H554" s="10" t="e">
        <f>IF(F554="O",IF(G554="",'Messages d''erreur'!B$7,""),"")</f>
        <v>#N/A</v>
      </c>
    </row>
    <row r="555" spans="1:8" x14ac:dyDescent="0.35">
      <c r="A555" s="163">
        <v>23219</v>
      </c>
      <c r="B555">
        <f t="shared" si="8"/>
        <v>23219</v>
      </c>
      <c r="C555" s="59" t="s">
        <v>1731</v>
      </c>
      <c r="D555" s="64" t="s">
        <v>2756</v>
      </c>
      <c r="E555" s="64" t="s">
        <v>1696</v>
      </c>
      <c r="F555" s="65" t="s">
        <v>2658</v>
      </c>
      <c r="G555" t="str">
        <f>IF(F555="O",VLOOKUP(A555,'CG-&gt; CE'!B:K,10,FALSE),"")</f>
        <v/>
      </c>
      <c r="H555" s="10" t="str">
        <f>IF(F555="O",IF(G555="",'Messages d''erreur'!B$7,""),"")</f>
        <v/>
      </c>
    </row>
    <row r="556" spans="1:8" x14ac:dyDescent="0.35">
      <c r="A556" s="167"/>
      <c r="B556">
        <f t="shared" si="8"/>
        <v>0</v>
      </c>
      <c r="F556" s="47"/>
      <c r="G556" t="str">
        <f>IF(F556="O",VLOOKUP(A556,'CG-&gt; CE'!B:K,10,FALSE),"")</f>
        <v/>
      </c>
      <c r="H556" s="10" t="str">
        <f>IF(F556="O",IF(G556="",'Messages d''erreur'!B$7,""),"")</f>
        <v/>
      </c>
    </row>
    <row r="557" spans="1:8" x14ac:dyDescent="0.35">
      <c r="A557" s="167">
        <v>2322</v>
      </c>
      <c r="B557">
        <f t="shared" si="8"/>
        <v>2322</v>
      </c>
      <c r="C557" s="45" t="s">
        <v>1734</v>
      </c>
      <c r="F557" s="47"/>
      <c r="G557" t="str">
        <f>IF(F557="O",VLOOKUP(A557,'CG-&gt; CE'!B:K,10,FALSE),"")</f>
        <v/>
      </c>
      <c r="H557" s="10" t="str">
        <f>IF(F557="O",IF(G557="",'Messages d''erreur'!B$7,""),"")</f>
        <v/>
      </c>
    </row>
    <row r="558" spans="1:8" x14ac:dyDescent="0.35">
      <c r="A558" s="156"/>
      <c r="B558">
        <f t="shared" si="8"/>
        <v>0</v>
      </c>
      <c r="F558" s="47"/>
      <c r="G558" t="str">
        <f>IF(F558="O",VLOOKUP(A558,'CG-&gt; CE'!B:K,10,FALSE),"")</f>
        <v/>
      </c>
      <c r="H558" s="10" t="str">
        <f>IF(F558="O",IF(G558="",'Messages d''erreur'!B$7,""),"")</f>
        <v/>
      </c>
    </row>
    <row r="559" spans="1:8" ht="26" x14ac:dyDescent="0.35">
      <c r="A559" s="159" t="s">
        <v>1088</v>
      </c>
      <c r="B559" t="e">
        <f t="shared" si="8"/>
        <v>#VALUE!</v>
      </c>
      <c r="C559" s="54" t="s">
        <v>53</v>
      </c>
      <c r="D559" s="54" t="s">
        <v>2668</v>
      </c>
      <c r="E559" s="54" t="s">
        <v>2654</v>
      </c>
      <c r="F559" s="55" t="s">
        <v>2655</v>
      </c>
      <c r="G559" t="str">
        <f>IF(F559="O",VLOOKUP(A559,'CG-&gt; CE'!B:K,10,FALSE),"")</f>
        <v/>
      </c>
      <c r="H559" s="10" t="str">
        <f>IF(F559="O",IF(G559="",'Messages d''erreur'!B$7,""),"")</f>
        <v/>
      </c>
    </row>
    <row r="560" spans="1:8" x14ac:dyDescent="0.35">
      <c r="A560" s="164">
        <v>23221</v>
      </c>
      <c r="B560">
        <f t="shared" si="8"/>
        <v>23221</v>
      </c>
      <c r="C560" s="45" t="s">
        <v>1734</v>
      </c>
      <c r="D560" s="62" t="s">
        <v>2756</v>
      </c>
      <c r="E560" s="62" t="s">
        <v>1341</v>
      </c>
      <c r="F560" s="63" t="s">
        <v>60</v>
      </c>
      <c r="G560" t="e">
        <f>IF(F560="O",VLOOKUP(A560,'CG-&gt; CE'!B:K,10,FALSE),"")</f>
        <v>#N/A</v>
      </c>
      <c r="H560" s="10" t="e">
        <f>IF(F560="O",IF(G560="",'Messages d''erreur'!B$7,""),"")</f>
        <v>#N/A</v>
      </c>
    </row>
    <row r="561" spans="1:8" x14ac:dyDescent="0.35">
      <c r="A561" s="164">
        <v>23222</v>
      </c>
      <c r="B561">
        <f t="shared" si="8"/>
        <v>23222</v>
      </c>
      <c r="C561" s="45" t="s">
        <v>849</v>
      </c>
      <c r="D561" s="62" t="s">
        <v>2756</v>
      </c>
      <c r="E561" s="62" t="s">
        <v>1341</v>
      </c>
      <c r="F561" s="63" t="s">
        <v>60</v>
      </c>
      <c r="G561" t="e">
        <f>IF(F561="O",VLOOKUP(A561,'CG-&gt; CE'!B:K,10,FALSE),"")</f>
        <v>#N/A</v>
      </c>
      <c r="H561" s="10" t="e">
        <f>IF(F561="O",IF(G561="",'Messages d''erreur'!B$7,""),"")</f>
        <v>#N/A</v>
      </c>
    </row>
    <row r="562" spans="1:8" x14ac:dyDescent="0.35">
      <c r="A562" s="164">
        <v>23228</v>
      </c>
      <c r="B562">
        <f t="shared" si="8"/>
        <v>23228</v>
      </c>
      <c r="C562" s="45" t="s">
        <v>1738</v>
      </c>
      <c r="D562" s="62" t="s">
        <v>2756</v>
      </c>
      <c r="E562" s="62" t="s">
        <v>1341</v>
      </c>
      <c r="F562" s="63" t="s">
        <v>2658</v>
      </c>
      <c r="G562" t="str">
        <f>IF(F562="O",VLOOKUP(A562,'CG-&gt; CE'!B:K,10,FALSE),"")</f>
        <v/>
      </c>
      <c r="H562" s="10" t="str">
        <f>IF(F562="O",IF(G562="",'Messages d''erreur'!B$7,""),"")</f>
        <v/>
      </c>
    </row>
    <row r="563" spans="1:8" x14ac:dyDescent="0.35">
      <c r="A563" s="163">
        <v>23229</v>
      </c>
      <c r="B563">
        <f t="shared" si="8"/>
        <v>23229</v>
      </c>
      <c r="C563" s="59" t="s">
        <v>1740</v>
      </c>
      <c r="D563" s="64" t="s">
        <v>2756</v>
      </c>
      <c r="E563" s="64" t="s">
        <v>1341</v>
      </c>
      <c r="F563" s="65" t="s">
        <v>2658</v>
      </c>
      <c r="G563" t="str">
        <f>IF(F563="O",VLOOKUP(A563,'CG-&gt; CE'!B:K,10,FALSE),"")</f>
        <v/>
      </c>
      <c r="H563" s="10" t="str">
        <f>IF(F563="O",IF(G563="",'Messages d''erreur'!B$7,""),"")</f>
        <v/>
      </c>
    </row>
    <row r="564" spans="1:8" x14ac:dyDescent="0.35">
      <c r="A564" s="167"/>
      <c r="B564">
        <f t="shared" si="8"/>
        <v>0</v>
      </c>
      <c r="F564" s="47"/>
      <c r="G564" t="str">
        <f>IF(F564="O",VLOOKUP(A564,'CG-&gt; CE'!B:K,10,FALSE),"")</f>
        <v/>
      </c>
      <c r="H564" s="10" t="str">
        <f>IF(F564="O",IF(G564="",'Messages d''erreur'!B$7,""),"")</f>
        <v/>
      </c>
    </row>
    <row r="565" spans="1:8" x14ac:dyDescent="0.35">
      <c r="A565" s="167">
        <v>2323</v>
      </c>
      <c r="B565">
        <f t="shared" si="8"/>
        <v>2323</v>
      </c>
      <c r="C565" s="45" t="s">
        <v>1742</v>
      </c>
      <c r="F565" s="47"/>
      <c r="G565" t="str">
        <f>IF(F565="O",VLOOKUP(A565,'CG-&gt; CE'!B:K,10,FALSE),"")</f>
        <v/>
      </c>
      <c r="H565" s="10" t="str">
        <f>IF(F565="O",IF(G565="",'Messages d''erreur'!B$7,""),"")</f>
        <v/>
      </c>
    </row>
    <row r="566" spans="1:8" x14ac:dyDescent="0.35">
      <c r="A566" s="156"/>
      <c r="B566">
        <f t="shared" si="8"/>
        <v>0</v>
      </c>
      <c r="F566" s="47"/>
      <c r="G566" t="str">
        <f>IF(F566="O",VLOOKUP(A566,'CG-&gt; CE'!B:K,10,FALSE),"")</f>
        <v/>
      </c>
      <c r="H566" s="10" t="str">
        <f>IF(F566="O",IF(G566="",'Messages d''erreur'!B$7,""),"")</f>
        <v/>
      </c>
    </row>
    <row r="567" spans="1:8" ht="26" x14ac:dyDescent="0.35">
      <c r="A567" s="159" t="s">
        <v>1088</v>
      </c>
      <c r="B567" t="e">
        <f t="shared" si="8"/>
        <v>#VALUE!</v>
      </c>
      <c r="C567" s="54" t="s">
        <v>53</v>
      </c>
      <c r="D567" s="54" t="s">
        <v>2668</v>
      </c>
      <c r="E567" s="54" t="s">
        <v>2654</v>
      </c>
      <c r="F567" s="55" t="s">
        <v>2655</v>
      </c>
      <c r="G567" t="str">
        <f>IF(F567="O",VLOOKUP(A567,'CG-&gt; CE'!B:K,10,FALSE),"")</f>
        <v/>
      </c>
      <c r="H567" s="10" t="str">
        <f>IF(F567="O",IF(G567="",'Messages d''erreur'!B$7,""),"")</f>
        <v/>
      </c>
    </row>
    <row r="568" spans="1:8" x14ac:dyDescent="0.35">
      <c r="A568" s="164">
        <v>23231</v>
      </c>
      <c r="B568">
        <f t="shared" si="8"/>
        <v>23231</v>
      </c>
      <c r="C568" s="45" t="s">
        <v>1742</v>
      </c>
      <c r="D568" s="62" t="s">
        <v>2756</v>
      </c>
      <c r="E568" s="62" t="s">
        <v>1341</v>
      </c>
      <c r="F568" s="63" t="s">
        <v>60</v>
      </c>
      <c r="G568" t="e">
        <f>IF(F568="O",VLOOKUP(A568,'CG-&gt; CE'!B:K,10,FALSE),"")</f>
        <v>#N/A</v>
      </c>
      <c r="H568" s="10" t="e">
        <f>IF(F568="O",IF(G568="",'Messages d''erreur'!B$7,""),"")</f>
        <v>#N/A</v>
      </c>
    </row>
    <row r="569" spans="1:8" x14ac:dyDescent="0.35">
      <c r="A569" s="164">
        <v>23232</v>
      </c>
      <c r="B569">
        <f t="shared" si="8"/>
        <v>23232</v>
      </c>
      <c r="C569" s="45" t="s">
        <v>851</v>
      </c>
      <c r="D569" s="62" t="s">
        <v>2756</v>
      </c>
      <c r="E569" s="62" t="s">
        <v>1341</v>
      </c>
      <c r="F569" s="63" t="s">
        <v>60</v>
      </c>
      <c r="G569" t="e">
        <f>IF(F569="O",VLOOKUP(A569,'CG-&gt; CE'!B:K,10,FALSE),"")</f>
        <v>#N/A</v>
      </c>
      <c r="H569" s="10" t="e">
        <f>IF(F569="O",IF(G569="",'Messages d''erreur'!B$7,""),"")</f>
        <v>#N/A</v>
      </c>
    </row>
    <row r="570" spans="1:8" ht="26" x14ac:dyDescent="0.35">
      <c r="A570" s="164">
        <v>23238</v>
      </c>
      <c r="B570">
        <f t="shared" si="8"/>
        <v>23238</v>
      </c>
      <c r="C570" s="45" t="s">
        <v>1746</v>
      </c>
      <c r="D570" s="62" t="s">
        <v>2756</v>
      </c>
      <c r="E570" s="62" t="s">
        <v>1341</v>
      </c>
      <c r="F570" s="63" t="s">
        <v>2658</v>
      </c>
      <c r="G570" t="str">
        <f>IF(F570="O",VLOOKUP(A570,'CG-&gt; CE'!B:K,10,FALSE),"")</f>
        <v/>
      </c>
      <c r="H570" s="10" t="str">
        <f>IF(F570="O",IF(G570="",'Messages d''erreur'!B$7,""),"")</f>
        <v/>
      </c>
    </row>
    <row r="571" spans="1:8" x14ac:dyDescent="0.35">
      <c r="A571" s="163">
        <v>23239</v>
      </c>
      <c r="B571">
        <f t="shared" si="8"/>
        <v>23239</v>
      </c>
      <c r="C571" s="59" t="s">
        <v>1748</v>
      </c>
      <c r="D571" s="64" t="s">
        <v>2756</v>
      </c>
      <c r="E571" s="64" t="s">
        <v>1341</v>
      </c>
      <c r="F571" s="65" t="s">
        <v>2658</v>
      </c>
      <c r="G571" t="str">
        <f>IF(F571="O",VLOOKUP(A571,'CG-&gt; CE'!B:K,10,FALSE),"")</f>
        <v/>
      </c>
      <c r="H571" s="10" t="str">
        <f>IF(F571="O",IF(G571="",'Messages d''erreur'!B$7,""),"")</f>
        <v/>
      </c>
    </row>
    <row r="572" spans="1:8" x14ac:dyDescent="0.35">
      <c r="A572" s="158"/>
      <c r="B572">
        <f t="shared" si="8"/>
        <v>0</v>
      </c>
      <c r="C572" s="51"/>
      <c r="D572" s="52"/>
      <c r="E572" s="52"/>
      <c r="F572" s="53"/>
      <c r="G572" t="str">
        <f>IF(F572="O",VLOOKUP(A572,'CG-&gt; CE'!B:K,10,FALSE),"")</f>
        <v/>
      </c>
      <c r="H572" s="10" t="str">
        <f>IF(F572="O",IF(G572="",'Messages d''erreur'!B$7,""),"")</f>
        <v/>
      </c>
    </row>
    <row r="573" spans="1:8" x14ac:dyDescent="0.35">
      <c r="A573" s="167">
        <v>233</v>
      </c>
      <c r="B573">
        <f t="shared" si="8"/>
        <v>233</v>
      </c>
      <c r="C573" s="45" t="s">
        <v>2759</v>
      </c>
      <c r="F573" s="47"/>
      <c r="G573" t="str">
        <f>IF(F573="O",VLOOKUP(A573,'CG-&gt; CE'!B:K,10,FALSE),"")</f>
        <v/>
      </c>
      <c r="H573" s="10" t="str">
        <f>IF(F573="O",IF(G573="",'Messages d''erreur'!B$7,""),"")</f>
        <v/>
      </c>
    </row>
    <row r="574" spans="1:8" x14ac:dyDescent="0.35">
      <c r="A574" s="167"/>
      <c r="B574">
        <f t="shared" si="8"/>
        <v>0</v>
      </c>
      <c r="F574" s="47"/>
      <c r="G574" t="str">
        <f>IF(F574="O",VLOOKUP(A574,'CG-&gt; CE'!B:K,10,FALSE),"")</f>
        <v/>
      </c>
      <c r="H574" s="10" t="str">
        <f>IF(F574="O",IF(G574="",'Messages d''erreur'!B$7,""),"")</f>
        <v/>
      </c>
    </row>
    <row r="575" spans="1:8" x14ac:dyDescent="0.35">
      <c r="A575" s="167">
        <v>2330</v>
      </c>
      <c r="B575">
        <f t="shared" si="8"/>
        <v>2330</v>
      </c>
      <c r="C575" s="45" t="s">
        <v>1750</v>
      </c>
      <c r="F575" s="47"/>
      <c r="G575" t="str">
        <f>IF(F575="O",VLOOKUP(A575,'CG-&gt; CE'!B:K,10,FALSE),"")</f>
        <v/>
      </c>
      <c r="H575" s="10" t="str">
        <f>IF(F575="O",IF(G575="",'Messages d''erreur'!B$7,""),"")</f>
        <v/>
      </c>
    </row>
    <row r="576" spans="1:8" x14ac:dyDescent="0.35">
      <c r="A576" s="156"/>
      <c r="B576">
        <f t="shared" si="8"/>
        <v>0</v>
      </c>
      <c r="F576" s="47"/>
      <c r="G576" t="str">
        <f>IF(F576="O",VLOOKUP(A576,'CG-&gt; CE'!B:K,10,FALSE),"")</f>
        <v/>
      </c>
      <c r="H576" s="10" t="str">
        <f>IF(F576="O",IF(G576="",'Messages d''erreur'!B$7,""),"")</f>
        <v/>
      </c>
    </row>
    <row r="577" spans="1:8" ht="26" x14ac:dyDescent="0.35">
      <c r="A577" s="159" t="s">
        <v>1088</v>
      </c>
      <c r="B577" t="e">
        <f t="shared" si="8"/>
        <v>#VALUE!</v>
      </c>
      <c r="C577" s="54" t="s">
        <v>53</v>
      </c>
      <c r="D577" s="54" t="s">
        <v>2668</v>
      </c>
      <c r="E577" s="54" t="s">
        <v>2654</v>
      </c>
      <c r="F577" s="55" t="s">
        <v>2655</v>
      </c>
      <c r="G577" t="str">
        <f>IF(F577="O",VLOOKUP(A577,'CG-&gt; CE'!B:K,10,FALSE),"")</f>
        <v/>
      </c>
      <c r="H577" s="10" t="str">
        <f>IF(F577="O",IF(G577="",'Messages d''erreur'!B$7,""),"")</f>
        <v/>
      </c>
    </row>
    <row r="578" spans="1:8" x14ac:dyDescent="0.35">
      <c r="A578" s="164">
        <v>23301</v>
      </c>
      <c r="B578">
        <f t="shared" si="8"/>
        <v>23301</v>
      </c>
      <c r="C578" s="45" t="s">
        <v>1750</v>
      </c>
      <c r="D578" s="62" t="s">
        <v>2756</v>
      </c>
      <c r="E578" s="62" t="s">
        <v>1341</v>
      </c>
      <c r="F578" s="63" t="s">
        <v>60</v>
      </c>
      <c r="G578" t="e">
        <f>IF(F578="O",VLOOKUP(A578,'CG-&gt; CE'!B:K,10,FALSE),"")</f>
        <v>#N/A</v>
      </c>
      <c r="H578" s="10" t="e">
        <f>IF(F578="O",IF(G578="",'Messages d''erreur'!B$7,""),"")</f>
        <v>#N/A</v>
      </c>
    </row>
    <row r="579" spans="1:8" x14ac:dyDescent="0.35">
      <c r="A579" s="164">
        <v>23302</v>
      </c>
      <c r="B579">
        <f t="shared" si="8"/>
        <v>23302</v>
      </c>
      <c r="C579" s="45" t="s">
        <v>847</v>
      </c>
      <c r="D579" s="62" t="s">
        <v>2756</v>
      </c>
      <c r="E579" s="62" t="s">
        <v>1341</v>
      </c>
      <c r="F579" s="63" t="s">
        <v>60</v>
      </c>
      <c r="G579" t="e">
        <f>IF(F579="O",VLOOKUP(A579,'CG-&gt; CE'!B:K,10,FALSE),"")</f>
        <v>#N/A</v>
      </c>
      <c r="H579" s="10" t="e">
        <f>IF(F579="O",IF(G579="",'Messages d''erreur'!B$7,""),"")</f>
        <v>#N/A</v>
      </c>
    </row>
    <row r="580" spans="1:8" ht="26" x14ac:dyDescent="0.35">
      <c r="A580" s="164">
        <v>23308</v>
      </c>
      <c r="B580">
        <f t="shared" ref="B580:B643" si="9">VALUE(A580)</f>
        <v>23308</v>
      </c>
      <c r="C580" s="45" t="s">
        <v>1753</v>
      </c>
      <c r="D580" s="62" t="s">
        <v>2756</v>
      </c>
      <c r="E580" s="62" t="s">
        <v>1341</v>
      </c>
      <c r="F580" s="63" t="s">
        <v>2658</v>
      </c>
      <c r="G580" t="str">
        <f>IF(F580="O",VLOOKUP(A580,'CG-&gt; CE'!B:K,10,FALSE),"")</f>
        <v/>
      </c>
      <c r="H580" s="10" t="str">
        <f>IF(F580="O",IF(G580="",'Messages d''erreur'!B$7,""),"")</f>
        <v/>
      </c>
    </row>
    <row r="581" spans="1:8" x14ac:dyDescent="0.35">
      <c r="A581" s="164">
        <v>23309</v>
      </c>
      <c r="B581">
        <f t="shared" si="9"/>
        <v>23309</v>
      </c>
      <c r="C581" s="45" t="s">
        <v>1756</v>
      </c>
      <c r="D581" s="62" t="s">
        <v>2756</v>
      </c>
      <c r="E581" s="62" t="s">
        <v>1341</v>
      </c>
      <c r="F581" s="63" t="s">
        <v>2658</v>
      </c>
      <c r="G581" t="str">
        <f>IF(F581="O",VLOOKUP(A581,'CG-&gt; CE'!B:K,10,FALSE),"")</f>
        <v/>
      </c>
      <c r="H581" s="10" t="str">
        <f>IF(F581="O",IF(G581="",'Messages d''erreur'!B$7,""),"")</f>
        <v/>
      </c>
    </row>
    <row r="582" spans="1:8" x14ac:dyDescent="0.35">
      <c r="A582" s="164">
        <v>23391</v>
      </c>
      <c r="B582">
        <f t="shared" si="9"/>
        <v>23391</v>
      </c>
      <c r="C582" s="45" t="s">
        <v>1758</v>
      </c>
      <c r="D582" s="62" t="s">
        <v>2756</v>
      </c>
      <c r="E582" s="62" t="s">
        <v>1341</v>
      </c>
      <c r="F582" s="63" t="s">
        <v>60</v>
      </c>
      <c r="G582" t="e">
        <f>IF(F582="O",VLOOKUP(A582,'CG-&gt; CE'!B:K,10,FALSE),"")</f>
        <v>#N/A</v>
      </c>
      <c r="H582" s="10" t="e">
        <f>IF(F582="O",IF(G582="",'Messages d''erreur'!B$7,""),"")</f>
        <v>#N/A</v>
      </c>
    </row>
    <row r="583" spans="1:8" ht="26" x14ac:dyDescent="0.35">
      <c r="A583" s="163">
        <v>23399</v>
      </c>
      <c r="B583">
        <f t="shared" si="9"/>
        <v>23399</v>
      </c>
      <c r="C583" s="59" t="s">
        <v>1760</v>
      </c>
      <c r="D583" s="64" t="s">
        <v>2756</v>
      </c>
      <c r="E583" s="64" t="s">
        <v>1341</v>
      </c>
      <c r="F583" s="65" t="s">
        <v>2658</v>
      </c>
      <c r="G583" t="str">
        <f>IF(F583="O",VLOOKUP(A583,'CG-&gt; CE'!B:K,10,FALSE),"")</f>
        <v/>
      </c>
      <c r="H583" s="10" t="str">
        <f>IF(F583="O",IF(G583="",'Messages d''erreur'!B$7,""),"")</f>
        <v/>
      </c>
    </row>
    <row r="584" spans="1:8" x14ac:dyDescent="0.35">
      <c r="A584" s="158"/>
      <c r="B584">
        <f t="shared" si="9"/>
        <v>0</v>
      </c>
      <c r="C584" s="51"/>
      <c r="D584" s="52"/>
      <c r="E584" s="52"/>
      <c r="F584" s="53"/>
      <c r="G584" t="str">
        <f>IF(F584="O",VLOOKUP(A584,'CG-&gt; CE'!B:K,10,FALSE),"")</f>
        <v/>
      </c>
      <c r="H584" s="10" t="str">
        <f>IF(F584="O",IF(G584="",'Messages d''erreur'!B$7,""),"")</f>
        <v/>
      </c>
    </row>
    <row r="585" spans="1:8" x14ac:dyDescent="0.35">
      <c r="A585" s="167">
        <v>234</v>
      </c>
      <c r="B585">
        <f t="shared" si="9"/>
        <v>234</v>
      </c>
      <c r="C585" s="45" t="s">
        <v>2760</v>
      </c>
      <c r="F585" s="47"/>
      <c r="G585" t="str">
        <f>IF(F585="O",VLOOKUP(A585,'CG-&gt; CE'!B:K,10,FALSE),"")</f>
        <v/>
      </c>
      <c r="H585" s="10" t="str">
        <f>IF(F585="O",IF(G585="",'Messages d''erreur'!B$7,""),"")</f>
        <v/>
      </c>
    </row>
    <row r="586" spans="1:8" x14ac:dyDescent="0.35">
      <c r="A586" s="167"/>
      <c r="B586">
        <f t="shared" si="9"/>
        <v>0</v>
      </c>
      <c r="F586" s="47"/>
      <c r="G586" t="str">
        <f>IF(F586="O",VLOOKUP(A586,'CG-&gt; CE'!B:K,10,FALSE),"")</f>
        <v/>
      </c>
      <c r="H586" s="10" t="str">
        <f>IF(F586="O",IF(G586="",'Messages d''erreur'!B$7,""),"")</f>
        <v/>
      </c>
    </row>
    <row r="587" spans="1:8" x14ac:dyDescent="0.35">
      <c r="A587" s="167">
        <v>2340</v>
      </c>
      <c r="B587">
        <f t="shared" si="9"/>
        <v>2340</v>
      </c>
      <c r="C587" s="45" t="s">
        <v>2761</v>
      </c>
      <c r="F587" s="47"/>
      <c r="G587" t="str">
        <f>IF(F587="O",VLOOKUP(A587,'CG-&gt; CE'!B:K,10,FALSE),"")</f>
        <v/>
      </c>
      <c r="H587" s="10" t="str">
        <f>IF(F587="O",IF(G587="",'Messages d''erreur'!B$7,""),"")</f>
        <v/>
      </c>
    </row>
    <row r="588" spans="1:8" x14ac:dyDescent="0.35">
      <c r="A588" s="156"/>
      <c r="B588">
        <f t="shared" si="9"/>
        <v>0</v>
      </c>
      <c r="F588" s="47"/>
      <c r="G588" t="str">
        <f>IF(F588="O",VLOOKUP(A588,'CG-&gt; CE'!B:K,10,FALSE),"")</f>
        <v/>
      </c>
      <c r="H588" s="10" t="str">
        <f>IF(F588="O",IF(G588="",'Messages d''erreur'!B$7,""),"")</f>
        <v/>
      </c>
    </row>
    <row r="589" spans="1:8" ht="26" x14ac:dyDescent="0.35">
      <c r="A589" s="159" t="s">
        <v>1088</v>
      </c>
      <c r="B589" t="e">
        <f t="shared" si="9"/>
        <v>#VALUE!</v>
      </c>
      <c r="C589" s="54" t="s">
        <v>53</v>
      </c>
      <c r="D589" s="54" t="s">
        <v>2668</v>
      </c>
      <c r="E589" s="54" t="s">
        <v>2654</v>
      </c>
      <c r="F589" s="55" t="s">
        <v>2655</v>
      </c>
      <c r="G589" t="str">
        <f>IF(F589="O",VLOOKUP(A589,'CG-&gt; CE'!B:K,10,FALSE),"")</f>
        <v/>
      </c>
      <c r="H589" s="10" t="str">
        <f>IF(F589="O",IF(G589="",'Messages d''erreur'!B$7,""),"")</f>
        <v/>
      </c>
    </row>
    <row r="590" spans="1:8" x14ac:dyDescent="0.35">
      <c r="A590" s="164">
        <v>23401</v>
      </c>
      <c r="B590">
        <f t="shared" si="9"/>
        <v>23401</v>
      </c>
      <c r="C590" s="45" t="s">
        <v>1762</v>
      </c>
      <c r="D590" s="62" t="s">
        <v>2762</v>
      </c>
      <c r="E590" s="62" t="s">
        <v>1341</v>
      </c>
      <c r="F590" s="63" t="s">
        <v>60</v>
      </c>
      <c r="G590" t="e">
        <f>IF(F590="O",VLOOKUP(A590,'CG-&gt; CE'!B:K,10,FALSE),"")</f>
        <v>#N/A</v>
      </c>
      <c r="H590" s="10" t="e">
        <f>IF(F590="O",IF(G590="",'Messages d''erreur'!B$7,""),"")</f>
        <v>#N/A</v>
      </c>
    </row>
    <row r="591" spans="1:8" x14ac:dyDescent="0.35">
      <c r="A591" s="163">
        <v>23407</v>
      </c>
      <c r="B591">
        <f t="shared" si="9"/>
        <v>23407</v>
      </c>
      <c r="C591" s="59" t="s">
        <v>1767</v>
      </c>
      <c r="D591" s="64" t="s">
        <v>2762</v>
      </c>
      <c r="E591" s="64" t="s">
        <v>1341</v>
      </c>
      <c r="F591" s="65" t="s">
        <v>2658</v>
      </c>
      <c r="G591" t="str">
        <f>IF(F591="O",VLOOKUP(A591,'CG-&gt; CE'!B:K,10,FALSE),"")</f>
        <v/>
      </c>
      <c r="H591" s="10" t="str">
        <f>IF(F591="O",IF(G591="",'Messages d''erreur'!B$7,""),"")</f>
        <v/>
      </c>
    </row>
    <row r="592" spans="1:8" x14ac:dyDescent="0.35">
      <c r="A592" s="167"/>
      <c r="B592">
        <f t="shared" si="9"/>
        <v>0</v>
      </c>
      <c r="F592" s="47"/>
      <c r="G592" t="str">
        <f>IF(F592="O",VLOOKUP(A592,'CG-&gt; CE'!B:K,10,FALSE),"")</f>
        <v/>
      </c>
      <c r="H592" s="10" t="str">
        <f>IF(F592="O",IF(G592="",'Messages d''erreur'!B$7,""),"")</f>
        <v/>
      </c>
    </row>
    <row r="593" spans="1:8" x14ac:dyDescent="0.35">
      <c r="A593" s="167">
        <v>2341</v>
      </c>
      <c r="B593">
        <f t="shared" si="9"/>
        <v>2341</v>
      </c>
      <c r="C593" s="45" t="s">
        <v>1771</v>
      </c>
      <c r="F593" s="47"/>
      <c r="G593" t="str">
        <f>IF(F593="O",VLOOKUP(A593,'CG-&gt; CE'!B:K,10,FALSE),"")</f>
        <v/>
      </c>
      <c r="H593" s="10" t="str">
        <f>IF(F593="O",IF(G593="",'Messages d''erreur'!B$7,""),"")</f>
        <v/>
      </c>
    </row>
    <row r="594" spans="1:8" x14ac:dyDescent="0.35">
      <c r="A594" s="156"/>
      <c r="B594">
        <f t="shared" si="9"/>
        <v>0</v>
      </c>
      <c r="F594" s="47"/>
      <c r="G594" t="str">
        <f>IF(F594="O",VLOOKUP(A594,'CG-&gt; CE'!B:K,10,FALSE),"")</f>
        <v/>
      </c>
      <c r="H594" s="10" t="str">
        <f>IF(F594="O",IF(G594="",'Messages d''erreur'!B$7,""),"")</f>
        <v/>
      </c>
    </row>
    <row r="595" spans="1:8" ht="26" x14ac:dyDescent="0.35">
      <c r="A595" s="159" t="s">
        <v>1088</v>
      </c>
      <c r="B595" t="e">
        <f t="shared" si="9"/>
        <v>#VALUE!</v>
      </c>
      <c r="C595" s="54" t="s">
        <v>53</v>
      </c>
      <c r="D595" s="54" t="s">
        <v>2668</v>
      </c>
      <c r="E595" s="54" t="s">
        <v>2654</v>
      </c>
      <c r="F595" s="55" t="s">
        <v>2655</v>
      </c>
      <c r="G595" t="str">
        <f>IF(F595="O",VLOOKUP(A595,'CG-&gt; CE'!B:K,10,FALSE),"")</f>
        <v/>
      </c>
      <c r="H595" s="10" t="str">
        <f>IF(F595="O",IF(G595="",'Messages d''erreur'!B$7,""),"")</f>
        <v/>
      </c>
    </row>
    <row r="596" spans="1:8" x14ac:dyDescent="0.35">
      <c r="A596" s="164">
        <v>23411</v>
      </c>
      <c r="B596">
        <f t="shared" si="9"/>
        <v>23411</v>
      </c>
      <c r="C596" s="45" t="s">
        <v>1771</v>
      </c>
      <c r="D596" s="62" t="s">
        <v>2762</v>
      </c>
      <c r="E596" s="66" t="s">
        <v>1696</v>
      </c>
      <c r="F596" s="63" t="s">
        <v>60</v>
      </c>
      <c r="G596" t="e">
        <f>IF(F596="O",VLOOKUP(A596,'CG-&gt; CE'!B:K,10,FALSE),"")</f>
        <v>#N/A</v>
      </c>
      <c r="H596" s="10" t="e">
        <f>IF(F596="O",IF(G596="",'Messages d''erreur'!B$7,""),"")</f>
        <v>#N/A</v>
      </c>
    </row>
    <row r="597" spans="1:8" x14ac:dyDescent="0.35">
      <c r="A597" s="163">
        <v>23419</v>
      </c>
      <c r="B597">
        <f t="shared" si="9"/>
        <v>23419</v>
      </c>
      <c r="C597" s="59" t="s">
        <v>1774</v>
      </c>
      <c r="D597" s="64" t="s">
        <v>2762</v>
      </c>
      <c r="E597" s="67" t="s">
        <v>1696</v>
      </c>
      <c r="F597" s="65" t="s">
        <v>2658</v>
      </c>
      <c r="G597" t="str">
        <f>IF(F597="O",VLOOKUP(A597,'CG-&gt; CE'!B:K,10,FALSE),"")</f>
        <v/>
      </c>
      <c r="H597" s="10" t="str">
        <f>IF(F597="O",IF(G597="",'Messages d''erreur'!B$7,""),"")</f>
        <v/>
      </c>
    </row>
    <row r="598" spans="1:8" x14ac:dyDescent="0.35">
      <c r="A598" s="167"/>
      <c r="B598">
        <f t="shared" si="9"/>
        <v>0</v>
      </c>
      <c r="F598" s="47"/>
      <c r="G598" t="str">
        <f>IF(F598="O",VLOOKUP(A598,'CG-&gt; CE'!B:K,10,FALSE),"")</f>
        <v/>
      </c>
      <c r="H598" s="10" t="str">
        <f>IF(F598="O",IF(G598="",'Messages d''erreur'!B$7,""),"")</f>
        <v/>
      </c>
    </row>
    <row r="599" spans="1:8" x14ac:dyDescent="0.35">
      <c r="A599" s="167">
        <v>2349</v>
      </c>
      <c r="B599">
        <f t="shared" si="9"/>
        <v>2349</v>
      </c>
      <c r="C599" s="45" t="s">
        <v>2763</v>
      </c>
      <c r="F599" s="47"/>
      <c r="G599" t="str">
        <f>IF(F599="O",VLOOKUP(A599,'CG-&gt; CE'!B:K,10,FALSE),"")</f>
        <v/>
      </c>
      <c r="H599" s="10" t="str">
        <f>IF(F599="O",IF(G599="",'Messages d''erreur'!B$7,""),"")</f>
        <v/>
      </c>
    </row>
    <row r="600" spans="1:8" x14ac:dyDescent="0.35">
      <c r="A600" s="156"/>
      <c r="B600">
        <f t="shared" si="9"/>
        <v>0</v>
      </c>
      <c r="F600" s="47"/>
      <c r="G600" t="str">
        <f>IF(F600="O",VLOOKUP(A600,'CG-&gt; CE'!B:K,10,FALSE),"")</f>
        <v/>
      </c>
      <c r="H600" s="10" t="str">
        <f>IF(F600="O",IF(G600="",'Messages d''erreur'!B$7,""),"")</f>
        <v/>
      </c>
    </row>
    <row r="601" spans="1:8" ht="26" x14ac:dyDescent="0.35">
      <c r="A601" s="159" t="s">
        <v>1088</v>
      </c>
      <c r="B601" t="e">
        <f t="shared" si="9"/>
        <v>#VALUE!</v>
      </c>
      <c r="C601" s="54" t="s">
        <v>53</v>
      </c>
      <c r="D601" s="54" t="s">
        <v>2668</v>
      </c>
      <c r="E601" s="54" t="s">
        <v>2654</v>
      </c>
      <c r="F601" s="55" t="s">
        <v>2655</v>
      </c>
      <c r="G601" t="str">
        <f>IF(F601="O",VLOOKUP(A601,'CG-&gt; CE'!B:K,10,FALSE),"")</f>
        <v/>
      </c>
      <c r="H601" s="10" t="str">
        <f>IF(F601="O",IF(G601="",'Messages d''erreur'!B$7,""),"")</f>
        <v/>
      </c>
    </row>
    <row r="602" spans="1:8" x14ac:dyDescent="0.35">
      <c r="A602" s="164">
        <v>23491</v>
      </c>
      <c r="B602">
        <f t="shared" si="9"/>
        <v>23491</v>
      </c>
      <c r="C602" s="45" t="s">
        <v>873</v>
      </c>
      <c r="D602" s="62" t="s">
        <v>2762</v>
      </c>
      <c r="E602" s="66" t="s">
        <v>1696</v>
      </c>
      <c r="F602" s="63" t="s">
        <v>60</v>
      </c>
      <c r="G602" t="e">
        <f>IF(F602="O",VLOOKUP(A602,'CG-&gt; CE'!B:K,10,FALSE),"")</f>
        <v>#N/A</v>
      </c>
      <c r="H602" s="10" t="e">
        <f>IF(F602="O",IF(G602="",'Messages d''erreur'!B$7,""),"")</f>
        <v>#N/A</v>
      </c>
    </row>
    <row r="603" spans="1:8" x14ac:dyDescent="0.35">
      <c r="A603" s="163">
        <v>23499</v>
      </c>
      <c r="B603">
        <f t="shared" si="9"/>
        <v>23499</v>
      </c>
      <c r="C603" s="59" t="s">
        <v>1778</v>
      </c>
      <c r="D603" s="64" t="s">
        <v>2762</v>
      </c>
      <c r="E603" s="67" t="s">
        <v>1696</v>
      </c>
      <c r="F603" s="65" t="s">
        <v>2658</v>
      </c>
      <c r="G603" t="str">
        <f>IF(F603="O",VLOOKUP(A603,'CG-&gt; CE'!B:K,10,FALSE),"")</f>
        <v/>
      </c>
      <c r="H603" s="10" t="str">
        <f>IF(F603="O",IF(G603="",'Messages d''erreur'!B$7,""),"")</f>
        <v/>
      </c>
    </row>
    <row r="604" spans="1:8" x14ac:dyDescent="0.35">
      <c r="A604" s="156"/>
      <c r="B604">
        <f t="shared" si="9"/>
        <v>0</v>
      </c>
      <c r="F604" s="47"/>
      <c r="G604" t="str">
        <f>IF(F604="O",VLOOKUP(A604,'CG-&gt; CE'!B:K,10,FALSE),"")</f>
        <v/>
      </c>
      <c r="H604" s="10" t="str">
        <f>IF(F604="O",IF(G604="",'Messages d''erreur'!B$7,""),"")</f>
        <v/>
      </c>
    </row>
    <row r="605" spans="1:8" x14ac:dyDescent="0.35">
      <c r="A605" s="158">
        <v>24</v>
      </c>
      <c r="B605">
        <f t="shared" si="9"/>
        <v>24</v>
      </c>
      <c r="C605" s="51" t="s">
        <v>2764</v>
      </c>
      <c r="D605" s="52"/>
      <c r="E605" s="52"/>
      <c r="F605" s="53"/>
      <c r="G605" t="str">
        <f>IF(F605="O",VLOOKUP(A605,'CG-&gt; CE'!B:K,10,FALSE),"")</f>
        <v/>
      </c>
      <c r="H605" s="10" t="str">
        <f>IF(F605="O",IF(G605="",'Messages d''erreur'!B$7,""),"")</f>
        <v/>
      </c>
    </row>
    <row r="606" spans="1:8" x14ac:dyDescent="0.35">
      <c r="A606" s="158"/>
      <c r="B606">
        <f t="shared" si="9"/>
        <v>0</v>
      </c>
      <c r="C606" s="51"/>
      <c r="D606" s="52"/>
      <c r="E606" s="52"/>
      <c r="F606" s="53"/>
      <c r="G606" t="str">
        <f>IF(F606="O",VLOOKUP(A606,'CG-&gt; CE'!B:K,10,FALSE),"")</f>
        <v/>
      </c>
      <c r="H606" s="10" t="str">
        <f>IF(F606="O",IF(G606="",'Messages d''erreur'!B$7,""),"")</f>
        <v/>
      </c>
    </row>
    <row r="607" spans="1:8" ht="26" x14ac:dyDescent="0.35">
      <c r="A607" s="159" t="s">
        <v>1088</v>
      </c>
      <c r="B607" t="e">
        <f t="shared" si="9"/>
        <v>#VALUE!</v>
      </c>
      <c r="C607" s="54" t="s">
        <v>53</v>
      </c>
      <c r="D607" s="54" t="s">
        <v>2668</v>
      </c>
      <c r="E607" s="54" t="s">
        <v>2654</v>
      </c>
      <c r="F607" s="55" t="s">
        <v>2655</v>
      </c>
      <c r="G607" t="str">
        <f>IF(F607="O",VLOOKUP(A607,'CG-&gt; CE'!B:K,10,FALSE),"")</f>
        <v/>
      </c>
      <c r="H607" s="10" t="str">
        <f>IF(F607="O",IF(G607="",'Messages d''erreur'!B$7,""),"")</f>
        <v/>
      </c>
    </row>
    <row r="608" spans="1:8" ht="26" x14ac:dyDescent="0.35">
      <c r="A608" s="164">
        <v>24011</v>
      </c>
      <c r="B608">
        <f t="shared" si="9"/>
        <v>24011</v>
      </c>
      <c r="C608" s="45" t="s">
        <v>806</v>
      </c>
      <c r="D608" s="62" t="s">
        <v>2765</v>
      </c>
      <c r="E608" s="62" t="s">
        <v>1353</v>
      </c>
      <c r="F608" s="63" t="s">
        <v>60</v>
      </c>
      <c r="G608" t="e">
        <f>IF(F608="O",VLOOKUP(A608,'CG-&gt; CE'!B:K,10,FALSE),"")</f>
        <v>#N/A</v>
      </c>
      <c r="H608" s="10" t="e">
        <f>IF(F608="O",IF(G608="",'Messages d''erreur'!B$7,""),"")</f>
        <v>#N/A</v>
      </c>
    </row>
    <row r="609" spans="1:8" x14ac:dyDescent="0.35">
      <c r="A609" s="164">
        <v>24021</v>
      </c>
      <c r="B609">
        <f t="shared" si="9"/>
        <v>24021</v>
      </c>
      <c r="C609" s="45" t="s">
        <v>809</v>
      </c>
      <c r="D609" s="62" t="s">
        <v>2765</v>
      </c>
      <c r="E609" s="62" t="s">
        <v>1353</v>
      </c>
      <c r="F609" s="63" t="s">
        <v>60</v>
      </c>
      <c r="G609" t="e">
        <f>IF(F609="O",VLOOKUP(A609,'CG-&gt; CE'!B:K,10,FALSE),"")</f>
        <v>#N/A</v>
      </c>
      <c r="H609" s="10" t="e">
        <f>IF(F609="O",IF(G609="",'Messages d''erreur'!B$7,""),"")</f>
        <v>#N/A</v>
      </c>
    </row>
    <row r="610" spans="1:8" x14ac:dyDescent="0.35">
      <c r="A610" s="164">
        <v>24031</v>
      </c>
      <c r="B610">
        <f t="shared" si="9"/>
        <v>24031</v>
      </c>
      <c r="C610" s="45" t="s">
        <v>812</v>
      </c>
      <c r="D610" s="62" t="s">
        <v>2765</v>
      </c>
      <c r="E610" s="62" t="s">
        <v>1353</v>
      </c>
      <c r="F610" s="63" t="s">
        <v>60</v>
      </c>
      <c r="G610" t="e">
        <f>IF(F610="O",VLOOKUP(A610,'CG-&gt; CE'!B:K,10,FALSE),"")</f>
        <v>#N/A</v>
      </c>
      <c r="H610" s="10" t="e">
        <f>IF(F610="O",IF(G610="",'Messages d''erreur'!B$7,""),"")</f>
        <v>#N/A</v>
      </c>
    </row>
    <row r="611" spans="1:8" x14ac:dyDescent="0.35">
      <c r="A611" s="164">
        <v>24041</v>
      </c>
      <c r="B611">
        <f t="shared" si="9"/>
        <v>24041</v>
      </c>
      <c r="C611" s="45" t="s">
        <v>861</v>
      </c>
      <c r="D611" s="62" t="s">
        <v>2765</v>
      </c>
      <c r="E611" s="62" t="s">
        <v>1353</v>
      </c>
      <c r="F611" s="63" t="s">
        <v>60</v>
      </c>
      <c r="G611" t="e">
        <f>IF(F611="O",VLOOKUP(A611,'CG-&gt; CE'!B:K,10,FALSE),"")</f>
        <v>#N/A</v>
      </c>
      <c r="H611" s="10" t="e">
        <f>IF(F611="O",IF(G611="",'Messages d''erreur'!B$7,""),"")</f>
        <v>#N/A</v>
      </c>
    </row>
    <row r="612" spans="1:8" x14ac:dyDescent="0.35">
      <c r="A612" s="163">
        <v>24621</v>
      </c>
      <c r="B612">
        <f t="shared" si="9"/>
        <v>24621</v>
      </c>
      <c r="C612" s="59" t="s">
        <v>1793</v>
      </c>
      <c r="D612" s="64" t="s">
        <v>2765</v>
      </c>
      <c r="E612" s="64" t="s">
        <v>1353</v>
      </c>
      <c r="F612" s="65" t="s">
        <v>60</v>
      </c>
      <c r="G612" t="e">
        <f>IF(F612="O",VLOOKUP(A612,'CG-&gt; CE'!B:K,10,FALSE),"")</f>
        <v>#N/A</v>
      </c>
      <c r="H612" s="10" t="e">
        <f>IF(F612="O",IF(G612="",'Messages d''erreur'!B$7,""),"")</f>
        <v>#N/A</v>
      </c>
    </row>
    <row r="613" spans="1:8" x14ac:dyDescent="0.35">
      <c r="A613" s="156"/>
      <c r="B613">
        <f t="shared" si="9"/>
        <v>0</v>
      </c>
      <c r="F613" s="47"/>
      <c r="G613" t="str">
        <f>IF(F613="O",VLOOKUP(A613,'CG-&gt; CE'!B:K,10,FALSE),"")</f>
        <v/>
      </c>
      <c r="H613" s="10" t="str">
        <f>IF(F613="O",IF(G613="",'Messages d''erreur'!B$7,""),"")</f>
        <v/>
      </c>
    </row>
    <row r="614" spans="1:8" x14ac:dyDescent="0.35">
      <c r="A614" s="158">
        <v>25</v>
      </c>
      <c r="B614">
        <f t="shared" si="9"/>
        <v>25</v>
      </c>
      <c r="C614" s="51" t="s">
        <v>2766</v>
      </c>
      <c r="D614" s="52"/>
      <c r="E614" s="52"/>
      <c r="F614" s="53"/>
      <c r="G614" t="str">
        <f>IF(F614="O",VLOOKUP(A614,'CG-&gt; CE'!B:K,10,FALSE),"")</f>
        <v/>
      </c>
      <c r="H614" s="10" t="str">
        <f>IF(F614="O",IF(G614="",'Messages d''erreur'!B$7,""),"")</f>
        <v/>
      </c>
    </row>
    <row r="615" spans="1:8" x14ac:dyDescent="0.35">
      <c r="A615" s="158"/>
      <c r="B615">
        <f t="shared" si="9"/>
        <v>0</v>
      </c>
      <c r="C615" s="51"/>
      <c r="D615" s="52"/>
      <c r="E615" s="52"/>
      <c r="F615" s="53"/>
      <c r="G615" t="str">
        <f>IF(F615="O",VLOOKUP(A615,'CG-&gt; CE'!B:K,10,FALSE),"")</f>
        <v/>
      </c>
      <c r="H615" s="10" t="str">
        <f>IF(F615="O",IF(G615="",'Messages d''erreur'!B$7,""),"")</f>
        <v/>
      </c>
    </row>
    <row r="616" spans="1:8" x14ac:dyDescent="0.35">
      <c r="A616" s="167">
        <v>251</v>
      </c>
      <c r="B616">
        <f t="shared" si="9"/>
        <v>251</v>
      </c>
      <c r="C616" s="45" t="s">
        <v>2767</v>
      </c>
      <c r="F616" s="47"/>
      <c r="G616" t="str">
        <f>IF(F616="O",VLOOKUP(A616,'CG-&gt; CE'!B:K,10,FALSE),"")</f>
        <v/>
      </c>
      <c r="H616" s="10" t="str">
        <f>IF(F616="O",IF(G616="",'Messages d''erreur'!B$7,""),"")</f>
        <v/>
      </c>
    </row>
    <row r="617" spans="1:8" x14ac:dyDescent="0.35">
      <c r="A617" s="167"/>
      <c r="B617">
        <f t="shared" si="9"/>
        <v>0</v>
      </c>
      <c r="F617" s="47"/>
      <c r="G617" t="str">
        <f>IF(F617="O",VLOOKUP(A617,'CG-&gt; CE'!B:K,10,FALSE),"")</f>
        <v/>
      </c>
      <c r="H617" s="10" t="str">
        <f>IF(F617="O",IF(G617="",'Messages d''erreur'!B$7,""),"")</f>
        <v/>
      </c>
    </row>
    <row r="618" spans="1:8" x14ac:dyDescent="0.35">
      <c r="A618" s="167">
        <v>2511</v>
      </c>
      <c r="B618">
        <f t="shared" si="9"/>
        <v>2511</v>
      </c>
      <c r="C618" s="45" t="s">
        <v>2768</v>
      </c>
      <c r="F618" s="47"/>
      <c r="G618" t="str">
        <f>IF(F618="O",VLOOKUP(A618,'CG-&gt; CE'!B:K,10,FALSE),"")</f>
        <v/>
      </c>
      <c r="H618" s="10" t="str">
        <f>IF(F618="O",IF(G618="",'Messages d''erreur'!B$7,""),"")</f>
        <v/>
      </c>
    </row>
    <row r="619" spans="1:8" x14ac:dyDescent="0.35">
      <c r="A619" s="156"/>
      <c r="B619">
        <f t="shared" si="9"/>
        <v>0</v>
      </c>
      <c r="F619" s="47"/>
      <c r="G619" t="str">
        <f>IF(F619="O",VLOOKUP(A619,'CG-&gt; CE'!B:K,10,FALSE),"")</f>
        <v/>
      </c>
      <c r="H619" s="10" t="str">
        <f>IF(F619="O",IF(G619="",'Messages d''erreur'!B$7,""),"")</f>
        <v/>
      </c>
    </row>
    <row r="620" spans="1:8" ht="26" x14ac:dyDescent="0.35">
      <c r="A620" s="159" t="s">
        <v>1088</v>
      </c>
      <c r="B620" t="e">
        <f t="shared" si="9"/>
        <v>#VALUE!</v>
      </c>
      <c r="C620" s="54" t="s">
        <v>53</v>
      </c>
      <c r="D620" s="54" t="s">
        <v>2668</v>
      </c>
      <c r="E620" s="54" t="s">
        <v>2654</v>
      </c>
      <c r="F620" s="55" t="s">
        <v>2655</v>
      </c>
      <c r="G620" t="str">
        <f>IF(F620="O",VLOOKUP(A620,'CG-&gt; CE'!B:K,10,FALSE),"")</f>
        <v/>
      </c>
      <c r="H620" s="10" t="str">
        <f>IF(F620="O",IF(G620="",'Messages d''erreur'!B$7,""),"")</f>
        <v/>
      </c>
    </row>
    <row r="621" spans="1:8" x14ac:dyDescent="0.35">
      <c r="A621" s="164">
        <v>25111</v>
      </c>
      <c r="B621">
        <f t="shared" si="9"/>
        <v>25111</v>
      </c>
      <c r="C621" s="45" t="s">
        <v>713</v>
      </c>
      <c r="D621" s="62" t="s">
        <v>2769</v>
      </c>
      <c r="E621" s="68" t="s">
        <v>1796</v>
      </c>
      <c r="F621" s="63" t="s">
        <v>60</v>
      </c>
      <c r="G621" t="e">
        <f>IF(F621="O",VLOOKUP(A621,'CG-&gt; CE'!B:K,10,FALSE),"")</f>
        <v>#N/A</v>
      </c>
      <c r="H621" s="10" t="e">
        <f>IF(F621="O",IF(G621="",'Messages d''erreur'!B$7,""),"")</f>
        <v>#N/A</v>
      </c>
    </row>
    <row r="622" spans="1:8" ht="26" x14ac:dyDescent="0.35">
      <c r="A622" s="163">
        <v>25119</v>
      </c>
      <c r="B622">
        <f t="shared" si="9"/>
        <v>25119</v>
      </c>
      <c r="C622" s="59" t="s">
        <v>1800</v>
      </c>
      <c r="D622" s="64" t="s">
        <v>2769</v>
      </c>
      <c r="E622" s="64" t="s">
        <v>1796</v>
      </c>
      <c r="F622" s="65" t="s">
        <v>2658</v>
      </c>
      <c r="G622" t="str">
        <f>IF(F622="O",VLOOKUP(A622,'CG-&gt; CE'!B:K,10,FALSE),"")</f>
        <v/>
      </c>
      <c r="H622" s="10" t="str">
        <f>IF(F622="O",IF(G622="",'Messages d''erreur'!B$7,""),"")</f>
        <v/>
      </c>
    </row>
    <row r="623" spans="1:8" x14ac:dyDescent="0.35">
      <c r="A623" s="167"/>
      <c r="B623">
        <f t="shared" si="9"/>
        <v>0</v>
      </c>
      <c r="F623" s="47"/>
      <c r="G623" t="str">
        <f>IF(F623="O",VLOOKUP(A623,'CG-&gt; CE'!B:K,10,FALSE),"")</f>
        <v/>
      </c>
      <c r="H623" s="10" t="str">
        <f>IF(F623="O",IF(G623="",'Messages d''erreur'!B$7,""),"")</f>
        <v/>
      </c>
    </row>
    <row r="624" spans="1:8" ht="26" x14ac:dyDescent="0.35">
      <c r="A624" s="167">
        <v>2513</v>
      </c>
      <c r="B624">
        <f t="shared" si="9"/>
        <v>2513</v>
      </c>
      <c r="C624" s="45" t="s">
        <v>1805</v>
      </c>
      <c r="F624" s="47"/>
      <c r="G624" t="str">
        <f>IF(F624="O",VLOOKUP(A624,'CG-&gt; CE'!B:K,10,FALSE),"")</f>
        <v/>
      </c>
      <c r="H624" s="10" t="str">
        <f>IF(F624="O",IF(G624="",'Messages d''erreur'!B$7,""),"")</f>
        <v/>
      </c>
    </row>
    <row r="625" spans="1:8" x14ac:dyDescent="0.35">
      <c r="A625" s="156"/>
      <c r="B625">
        <f t="shared" si="9"/>
        <v>0</v>
      </c>
      <c r="F625" s="47"/>
      <c r="G625" t="str">
        <f>IF(F625="O",VLOOKUP(A625,'CG-&gt; CE'!B:K,10,FALSE),"")</f>
        <v/>
      </c>
      <c r="H625" s="10" t="str">
        <f>IF(F625="O",IF(G625="",'Messages d''erreur'!B$7,""),"")</f>
        <v/>
      </c>
    </row>
    <row r="626" spans="1:8" ht="26" x14ac:dyDescent="0.35">
      <c r="A626" s="159" t="s">
        <v>1088</v>
      </c>
      <c r="B626" t="e">
        <f t="shared" si="9"/>
        <v>#VALUE!</v>
      </c>
      <c r="C626" s="54" t="s">
        <v>53</v>
      </c>
      <c r="D626" s="54" t="s">
        <v>2668</v>
      </c>
      <c r="E626" s="54" t="s">
        <v>2654</v>
      </c>
      <c r="F626" s="55" t="s">
        <v>2655</v>
      </c>
      <c r="G626" t="str">
        <f>IF(F626="O",VLOOKUP(A626,'CG-&gt; CE'!B:K,10,FALSE),"")</f>
        <v/>
      </c>
      <c r="H626" s="10" t="str">
        <f>IF(F626="O",IF(G626="",'Messages d''erreur'!B$7,""),"")</f>
        <v/>
      </c>
    </row>
    <row r="627" spans="1:8" ht="26" x14ac:dyDescent="0.35">
      <c r="A627" s="164">
        <v>25131</v>
      </c>
      <c r="B627">
        <f t="shared" si="9"/>
        <v>25131</v>
      </c>
      <c r="C627" s="45" t="s">
        <v>1805</v>
      </c>
      <c r="D627" s="62" t="s">
        <v>2769</v>
      </c>
      <c r="E627" s="62" t="s">
        <v>1796</v>
      </c>
      <c r="F627" s="63" t="s">
        <v>2658</v>
      </c>
      <c r="G627" t="str">
        <f>IF(F627="O",VLOOKUP(A627,'CG-&gt; CE'!B:K,10,FALSE),"")</f>
        <v/>
      </c>
      <c r="H627" s="10" t="str">
        <f>IF(F627="O",IF(G627="",'Messages d''erreur'!B$7,""),"")</f>
        <v/>
      </c>
    </row>
    <row r="628" spans="1:8" ht="26" x14ac:dyDescent="0.35">
      <c r="A628" s="163">
        <v>25139</v>
      </c>
      <c r="B628">
        <f t="shared" si="9"/>
        <v>25139</v>
      </c>
      <c r="C628" s="59" t="s">
        <v>1808</v>
      </c>
      <c r="D628" s="64" t="s">
        <v>2769</v>
      </c>
      <c r="E628" s="64" t="s">
        <v>1796</v>
      </c>
      <c r="F628" s="65" t="s">
        <v>2658</v>
      </c>
      <c r="G628" t="str">
        <f>IF(F628="O",VLOOKUP(A628,'CG-&gt; CE'!B:K,10,FALSE),"")</f>
        <v/>
      </c>
      <c r="H628" s="10" t="str">
        <f>IF(F628="O",IF(G628="",'Messages d''erreur'!B$7,""),"")</f>
        <v/>
      </c>
    </row>
    <row r="629" spans="1:8" x14ac:dyDescent="0.35">
      <c r="A629" s="158"/>
      <c r="B629">
        <f t="shared" si="9"/>
        <v>0</v>
      </c>
      <c r="C629" s="51"/>
      <c r="D629" s="52"/>
      <c r="E629" s="52"/>
      <c r="F629" s="53"/>
      <c r="G629" t="str">
        <f>IF(F629="O",VLOOKUP(A629,'CG-&gt; CE'!B:K,10,FALSE),"")</f>
        <v/>
      </c>
      <c r="H629" s="10" t="str">
        <f>IF(F629="O",IF(G629="",'Messages d''erreur'!B$7,""),"")</f>
        <v/>
      </c>
    </row>
    <row r="630" spans="1:8" ht="26" x14ac:dyDescent="0.35">
      <c r="A630" s="167">
        <v>252</v>
      </c>
      <c r="B630">
        <f t="shared" si="9"/>
        <v>252</v>
      </c>
      <c r="C630" s="45" t="s">
        <v>2770</v>
      </c>
      <c r="F630" s="47"/>
      <c r="G630" t="str">
        <f>IF(F630="O",VLOOKUP(A630,'CG-&gt; CE'!B:K,10,FALSE),"")</f>
        <v/>
      </c>
      <c r="H630" s="10" t="str">
        <f>IF(F630="O",IF(G630="",'Messages d''erreur'!B$7,""),"")</f>
        <v/>
      </c>
    </row>
    <row r="631" spans="1:8" x14ac:dyDescent="0.35">
      <c r="A631" s="167"/>
      <c r="B631">
        <f t="shared" si="9"/>
        <v>0</v>
      </c>
      <c r="F631" s="47"/>
      <c r="G631" t="str">
        <f>IF(F631="O",VLOOKUP(A631,'CG-&gt; CE'!B:K,10,FALSE),"")</f>
        <v/>
      </c>
      <c r="H631" s="10" t="str">
        <f>IF(F631="O",IF(G631="",'Messages d''erreur'!B$7,""),"")</f>
        <v/>
      </c>
    </row>
    <row r="632" spans="1:8" x14ac:dyDescent="0.35">
      <c r="A632" s="167">
        <v>2521</v>
      </c>
      <c r="B632">
        <f t="shared" si="9"/>
        <v>2521</v>
      </c>
      <c r="C632" s="45" t="s">
        <v>2771</v>
      </c>
      <c r="F632" s="47"/>
      <c r="G632" t="str">
        <f>IF(F632="O",VLOOKUP(A632,'CG-&gt; CE'!B:K,10,FALSE),"")</f>
        <v/>
      </c>
      <c r="H632" s="10" t="str">
        <f>IF(F632="O",IF(G632="",'Messages d''erreur'!B$7,""),"")</f>
        <v/>
      </c>
    </row>
    <row r="633" spans="1:8" x14ac:dyDescent="0.35">
      <c r="A633" s="156"/>
      <c r="B633">
        <f t="shared" si="9"/>
        <v>0</v>
      </c>
      <c r="F633" s="47"/>
      <c r="G633" t="str">
        <f>IF(F633="O",VLOOKUP(A633,'CG-&gt; CE'!B:K,10,FALSE),"")</f>
        <v/>
      </c>
      <c r="H633" s="10" t="str">
        <f>IF(F633="O",IF(G633="",'Messages d''erreur'!B$7,""),"")</f>
        <v/>
      </c>
    </row>
    <row r="634" spans="1:8" ht="26" x14ac:dyDescent="0.35">
      <c r="A634" s="159" t="s">
        <v>1088</v>
      </c>
      <c r="B634" t="e">
        <f t="shared" si="9"/>
        <v>#VALUE!</v>
      </c>
      <c r="C634" s="54" t="s">
        <v>53</v>
      </c>
      <c r="D634" s="54" t="s">
        <v>2668</v>
      </c>
      <c r="E634" s="54" t="s">
        <v>2654</v>
      </c>
      <c r="F634" s="55" t="s">
        <v>2655</v>
      </c>
      <c r="G634" t="str">
        <f>IF(F634="O",VLOOKUP(A634,'CG-&gt; CE'!B:K,10,FALSE),"")</f>
        <v/>
      </c>
      <c r="H634" s="10" t="str">
        <f>IF(F634="O",IF(G634="",'Messages d''erreur'!B$7,""),"")</f>
        <v/>
      </c>
    </row>
    <row r="635" spans="1:8" x14ac:dyDescent="0.35">
      <c r="A635" s="164">
        <v>25211</v>
      </c>
      <c r="B635">
        <f t="shared" si="9"/>
        <v>25211</v>
      </c>
      <c r="C635" s="45" t="s">
        <v>1810</v>
      </c>
      <c r="D635" s="62" t="s">
        <v>2772</v>
      </c>
      <c r="E635" s="62" t="s">
        <v>1796</v>
      </c>
      <c r="F635" s="63" t="s">
        <v>60</v>
      </c>
      <c r="G635" t="e">
        <f>IF(F635="O",VLOOKUP(A635,'CG-&gt; CE'!B:K,10,FALSE),"")</f>
        <v>#N/A</v>
      </c>
      <c r="H635" s="10" t="e">
        <f>IF(F635="O",IF(G635="",'Messages d''erreur'!B$7,""),"")</f>
        <v>#N/A</v>
      </c>
    </row>
    <row r="636" spans="1:8" x14ac:dyDescent="0.35">
      <c r="A636" s="163">
        <v>25219</v>
      </c>
      <c r="B636">
        <f t="shared" si="9"/>
        <v>25219</v>
      </c>
      <c r="C636" s="59" t="s">
        <v>1812</v>
      </c>
      <c r="D636" s="64" t="s">
        <v>2772</v>
      </c>
      <c r="E636" s="64" t="s">
        <v>1796</v>
      </c>
      <c r="F636" s="65" t="s">
        <v>2658</v>
      </c>
      <c r="G636" t="str">
        <f>IF(F636="O",VLOOKUP(A636,'CG-&gt; CE'!B:K,10,FALSE),"")</f>
        <v/>
      </c>
      <c r="H636" s="10" t="str">
        <f>IF(F636="O",IF(G636="",'Messages d''erreur'!B$7,""),"")</f>
        <v/>
      </c>
    </row>
    <row r="637" spans="1:8" x14ac:dyDescent="0.35">
      <c r="A637" s="167"/>
      <c r="B637">
        <f t="shared" si="9"/>
        <v>0</v>
      </c>
      <c r="F637" s="47"/>
      <c r="G637" t="str">
        <f>IF(F637="O",VLOOKUP(A637,'CG-&gt; CE'!B:K,10,FALSE),"")</f>
        <v/>
      </c>
      <c r="H637" s="10" t="str">
        <f>IF(F637="O",IF(G637="",'Messages d''erreur'!B$7,""),"")</f>
        <v/>
      </c>
    </row>
    <row r="638" spans="1:8" x14ac:dyDescent="0.35">
      <c r="A638" s="167">
        <v>2522</v>
      </c>
      <c r="B638">
        <f t="shared" si="9"/>
        <v>2522</v>
      </c>
      <c r="C638" s="45" t="s">
        <v>2773</v>
      </c>
      <c r="F638" s="47"/>
      <c r="G638" t="str">
        <f>IF(F638="O",VLOOKUP(A638,'CG-&gt; CE'!B:K,10,FALSE),"")</f>
        <v/>
      </c>
      <c r="H638" s="10" t="str">
        <f>IF(F638="O",IF(G638="",'Messages d''erreur'!B$7,""),"")</f>
        <v/>
      </c>
    </row>
    <row r="639" spans="1:8" x14ac:dyDescent="0.35">
      <c r="A639" s="156"/>
      <c r="B639">
        <f t="shared" si="9"/>
        <v>0</v>
      </c>
      <c r="F639" s="47"/>
      <c r="G639" t="str">
        <f>IF(F639="O",VLOOKUP(A639,'CG-&gt; CE'!B:K,10,FALSE),"")</f>
        <v/>
      </c>
      <c r="H639" s="10" t="str">
        <f>IF(F639="O",IF(G639="",'Messages d''erreur'!B$7,""),"")</f>
        <v/>
      </c>
    </row>
    <row r="640" spans="1:8" ht="26" x14ac:dyDescent="0.35">
      <c r="A640" s="159" t="s">
        <v>1088</v>
      </c>
      <c r="B640" t="e">
        <f t="shared" si="9"/>
        <v>#VALUE!</v>
      </c>
      <c r="C640" s="54" t="s">
        <v>53</v>
      </c>
      <c r="D640" s="54" t="s">
        <v>2668</v>
      </c>
      <c r="E640" s="54" t="s">
        <v>2654</v>
      </c>
      <c r="F640" s="55" t="s">
        <v>2655</v>
      </c>
      <c r="G640" t="str">
        <f>IF(F640="O",VLOOKUP(A640,'CG-&gt; CE'!B:K,10,FALSE),"")</f>
        <v/>
      </c>
      <c r="H640" s="10" t="str">
        <f>IF(F640="O",IF(G640="",'Messages d''erreur'!B$7,""),"")</f>
        <v/>
      </c>
    </row>
    <row r="641" spans="1:8" x14ac:dyDescent="0.35">
      <c r="A641" s="164">
        <v>25221</v>
      </c>
      <c r="B641">
        <f t="shared" si="9"/>
        <v>25221</v>
      </c>
      <c r="C641" s="45" t="s">
        <v>1814</v>
      </c>
      <c r="D641" s="62" t="s">
        <v>2772</v>
      </c>
      <c r="E641" s="62" t="s">
        <v>1796</v>
      </c>
      <c r="F641" s="63" t="s">
        <v>60</v>
      </c>
      <c r="G641" t="e">
        <f>IF(F641="O",VLOOKUP(A641,'CG-&gt; CE'!B:K,10,FALSE),"")</f>
        <v>#N/A</v>
      </c>
      <c r="H641" s="10" t="e">
        <f>IF(F641="O",IF(G641="",'Messages d''erreur'!B$7,""),"")</f>
        <v>#N/A</v>
      </c>
    </row>
    <row r="642" spans="1:8" ht="26" x14ac:dyDescent="0.35">
      <c r="A642" s="163">
        <v>25229</v>
      </c>
      <c r="B642">
        <f t="shared" si="9"/>
        <v>25229</v>
      </c>
      <c r="C642" s="59" t="s">
        <v>1816</v>
      </c>
      <c r="D642" s="64" t="s">
        <v>2772</v>
      </c>
      <c r="E642" s="64" t="s">
        <v>1796</v>
      </c>
      <c r="F642" s="65" t="s">
        <v>2658</v>
      </c>
      <c r="G642" t="str">
        <f>IF(F642="O",VLOOKUP(A642,'CG-&gt; CE'!B:K,10,FALSE),"")</f>
        <v/>
      </c>
      <c r="H642" s="10" t="str">
        <f>IF(F642="O",IF(G642="",'Messages d''erreur'!B$7,""),"")</f>
        <v/>
      </c>
    </row>
    <row r="643" spans="1:8" x14ac:dyDescent="0.35">
      <c r="A643" s="167"/>
      <c r="B643">
        <f t="shared" si="9"/>
        <v>0</v>
      </c>
      <c r="F643" s="47"/>
      <c r="G643" t="str">
        <f>IF(F643="O",VLOOKUP(A643,'CG-&gt; CE'!B:K,10,FALSE),"")</f>
        <v/>
      </c>
      <c r="H643" s="10" t="str">
        <f>IF(F643="O",IF(G643="",'Messages d''erreur'!B$7,""),"")</f>
        <v/>
      </c>
    </row>
    <row r="644" spans="1:8" ht="26" x14ac:dyDescent="0.35">
      <c r="A644" s="167">
        <v>2528</v>
      </c>
      <c r="B644">
        <f t="shared" ref="B644:B707" si="10">VALUE(A644)</f>
        <v>2528</v>
      </c>
      <c r="C644" s="45" t="s">
        <v>1818</v>
      </c>
      <c r="F644" s="47"/>
      <c r="G644" t="str">
        <f>IF(F644="O",VLOOKUP(A644,'CG-&gt; CE'!B:K,10,FALSE),"")</f>
        <v/>
      </c>
      <c r="H644" s="10" t="str">
        <f>IF(F644="O",IF(G644="",'Messages d''erreur'!B$7,""),"")</f>
        <v/>
      </c>
    </row>
    <row r="645" spans="1:8" x14ac:dyDescent="0.35">
      <c r="A645" s="156"/>
      <c r="B645">
        <f t="shared" si="10"/>
        <v>0</v>
      </c>
      <c r="F645" s="47"/>
      <c r="G645" t="str">
        <f>IF(F645="O",VLOOKUP(A645,'CG-&gt; CE'!B:K,10,FALSE),"")</f>
        <v/>
      </c>
      <c r="H645" s="10" t="str">
        <f>IF(F645="O",IF(G645="",'Messages d''erreur'!B$7,""),"")</f>
        <v/>
      </c>
    </row>
    <row r="646" spans="1:8" ht="26" x14ac:dyDescent="0.35">
      <c r="A646" s="159" t="s">
        <v>1088</v>
      </c>
      <c r="B646" t="e">
        <f t="shared" si="10"/>
        <v>#VALUE!</v>
      </c>
      <c r="C646" s="54" t="s">
        <v>53</v>
      </c>
      <c r="D646" s="54" t="s">
        <v>2668</v>
      </c>
      <c r="E646" s="54" t="s">
        <v>2654</v>
      </c>
      <c r="F646" s="55" t="s">
        <v>2655</v>
      </c>
      <c r="G646" t="str">
        <f>IF(F646="O",VLOOKUP(A646,'CG-&gt; CE'!B:K,10,FALSE),"")</f>
        <v/>
      </c>
      <c r="H646" s="10" t="str">
        <f>IF(F646="O",IF(G646="",'Messages d''erreur'!B$7,""),"")</f>
        <v/>
      </c>
    </row>
    <row r="647" spans="1:8" ht="26" x14ac:dyDescent="0.35">
      <c r="A647" s="164">
        <v>25281</v>
      </c>
      <c r="B647">
        <f t="shared" si="10"/>
        <v>25281</v>
      </c>
      <c r="C647" s="45" t="s">
        <v>1818</v>
      </c>
      <c r="D647" s="62" t="s">
        <v>2772</v>
      </c>
      <c r="E647" s="62" t="s">
        <v>1796</v>
      </c>
      <c r="F647" s="63" t="s">
        <v>2658</v>
      </c>
      <c r="G647" t="str">
        <f>IF(F647="O",VLOOKUP(A647,'CG-&gt; CE'!B:K,10,FALSE),"")</f>
        <v/>
      </c>
      <c r="H647" s="10" t="str">
        <f>IF(F647="O",IF(G647="",'Messages d''erreur'!B$7,""),"")</f>
        <v/>
      </c>
    </row>
    <row r="648" spans="1:8" ht="26" x14ac:dyDescent="0.35">
      <c r="A648" s="163">
        <v>25289</v>
      </c>
      <c r="B648">
        <f t="shared" si="10"/>
        <v>25289</v>
      </c>
      <c r="C648" s="59" t="s">
        <v>1821</v>
      </c>
      <c r="D648" s="64" t="s">
        <v>2772</v>
      </c>
      <c r="E648" s="64" t="s">
        <v>1796</v>
      </c>
      <c r="F648" s="65" t="s">
        <v>2658</v>
      </c>
      <c r="G648" t="str">
        <f>IF(F648="O",VLOOKUP(A648,'CG-&gt; CE'!B:K,10,FALSE),"")</f>
        <v/>
      </c>
      <c r="H648" s="10" t="str">
        <f>IF(F648="O",IF(G648="",'Messages d''erreur'!B$7,""),"")</f>
        <v/>
      </c>
    </row>
    <row r="649" spans="1:8" x14ac:dyDescent="0.35">
      <c r="A649" s="158"/>
      <c r="B649">
        <f t="shared" si="10"/>
        <v>0</v>
      </c>
      <c r="C649" s="51"/>
      <c r="D649" s="52"/>
      <c r="E649" s="52"/>
      <c r="F649" s="53"/>
      <c r="G649" t="str">
        <f>IF(F649="O",VLOOKUP(A649,'CG-&gt; CE'!B:K,10,FALSE),"")</f>
        <v/>
      </c>
      <c r="H649" s="10" t="str">
        <f>IF(F649="O",IF(G649="",'Messages d''erreur'!B$7,""),"")</f>
        <v/>
      </c>
    </row>
    <row r="650" spans="1:8" ht="26" x14ac:dyDescent="0.35">
      <c r="A650" s="167">
        <v>254</v>
      </c>
      <c r="B650">
        <f t="shared" si="10"/>
        <v>254</v>
      </c>
      <c r="C650" s="45" t="s">
        <v>2774</v>
      </c>
      <c r="F650" s="47"/>
      <c r="G650" t="str">
        <f>IF(F650="O",VLOOKUP(A650,'CG-&gt; CE'!B:K,10,FALSE),"")</f>
        <v/>
      </c>
      <c r="H650" s="10" t="str">
        <f>IF(F650="O",IF(G650="",'Messages d''erreur'!B$7,""),"")</f>
        <v/>
      </c>
    </row>
    <row r="651" spans="1:8" x14ac:dyDescent="0.35">
      <c r="A651" s="156"/>
      <c r="B651">
        <f t="shared" si="10"/>
        <v>0</v>
      </c>
      <c r="F651" s="47"/>
      <c r="G651" t="str">
        <f>IF(F651="O",VLOOKUP(A651,'CG-&gt; CE'!B:K,10,FALSE),"")</f>
        <v/>
      </c>
      <c r="H651" s="10" t="str">
        <f>IF(F651="O",IF(G651="",'Messages d''erreur'!B$7,""),"")</f>
        <v/>
      </c>
    </row>
    <row r="652" spans="1:8" ht="26" x14ac:dyDescent="0.35">
      <c r="A652" s="159" t="s">
        <v>1088</v>
      </c>
      <c r="B652" t="e">
        <f t="shared" si="10"/>
        <v>#VALUE!</v>
      </c>
      <c r="C652" s="54" t="s">
        <v>53</v>
      </c>
      <c r="D652" s="54" t="s">
        <v>2668</v>
      </c>
      <c r="E652" s="54" t="s">
        <v>2654</v>
      </c>
      <c r="F652" s="55" t="s">
        <v>2655</v>
      </c>
      <c r="G652" t="str">
        <f>IF(F652="O",VLOOKUP(A652,'CG-&gt; CE'!B:K,10,FALSE),"")</f>
        <v/>
      </c>
      <c r="H652" s="10" t="str">
        <f>IF(F652="O",IF(G652="",'Messages d''erreur'!B$7,""),"")</f>
        <v/>
      </c>
    </row>
    <row r="653" spans="1:8" ht="26" x14ac:dyDescent="0.35">
      <c r="A653" s="164">
        <v>25431</v>
      </c>
      <c r="B653">
        <f t="shared" si="10"/>
        <v>25431</v>
      </c>
      <c r="C653" s="45" t="s">
        <v>2775</v>
      </c>
      <c r="D653" s="62" t="s">
        <v>2776</v>
      </c>
      <c r="E653" s="62" t="s">
        <v>1796</v>
      </c>
      <c r="F653" s="63" t="s">
        <v>2658</v>
      </c>
      <c r="G653" t="str">
        <f>IF(F653="O",VLOOKUP(A653,'CG-&gt; CE'!B:K,10,FALSE),"")</f>
        <v/>
      </c>
      <c r="H653" s="10" t="str">
        <f>IF(F653="O",IF(G653="",'Messages d''erreur'!B$7,""),"")</f>
        <v/>
      </c>
    </row>
    <row r="654" spans="1:8" ht="26" x14ac:dyDescent="0.35">
      <c r="A654" s="163">
        <v>25439</v>
      </c>
      <c r="B654">
        <f t="shared" si="10"/>
        <v>25439</v>
      </c>
      <c r="C654" s="59" t="s">
        <v>1825</v>
      </c>
      <c r="D654" s="64" t="s">
        <v>2776</v>
      </c>
      <c r="E654" s="64" t="s">
        <v>1796</v>
      </c>
      <c r="F654" s="65" t="s">
        <v>2658</v>
      </c>
      <c r="G654" t="str">
        <f>IF(F654="O",VLOOKUP(A654,'CG-&gt; CE'!B:K,10,FALSE),"")</f>
        <v/>
      </c>
      <c r="H654" s="10" t="str">
        <f>IF(F654="O",IF(G654="",'Messages d''erreur'!B$7,""),"")</f>
        <v/>
      </c>
    </row>
    <row r="655" spans="1:8" x14ac:dyDescent="0.35">
      <c r="A655" s="158"/>
      <c r="B655">
        <f t="shared" si="10"/>
        <v>0</v>
      </c>
      <c r="C655" s="51"/>
      <c r="D655" s="52"/>
      <c r="E655" s="52"/>
      <c r="F655" s="53"/>
      <c r="G655" t="str">
        <f>IF(F655="O",VLOOKUP(A655,'CG-&gt; CE'!B:K,10,FALSE),"")</f>
        <v/>
      </c>
      <c r="H655" s="10" t="str">
        <f>IF(F655="O",IF(G655="",'Messages d''erreur'!B$7,""),"")</f>
        <v/>
      </c>
    </row>
    <row r="656" spans="1:8" x14ac:dyDescent="0.35">
      <c r="A656" s="167">
        <v>256</v>
      </c>
      <c r="B656">
        <f t="shared" si="10"/>
        <v>256</v>
      </c>
      <c r="C656" s="45" t="s">
        <v>2777</v>
      </c>
      <c r="F656" s="47"/>
      <c r="G656" t="str">
        <f>IF(F656="O",VLOOKUP(A656,'CG-&gt; CE'!B:K,10,FALSE),"")</f>
        <v/>
      </c>
      <c r="H656" s="10" t="str">
        <f>IF(F656="O",IF(G656="",'Messages d''erreur'!B$7,""),"")</f>
        <v/>
      </c>
    </row>
    <row r="657" spans="1:8" x14ac:dyDescent="0.35">
      <c r="A657" s="167"/>
      <c r="B657">
        <f t="shared" si="10"/>
        <v>0</v>
      </c>
      <c r="F657" s="47"/>
      <c r="G657" t="str">
        <f>IF(F657="O",VLOOKUP(A657,'CG-&gt; CE'!B:K,10,FALSE),"")</f>
        <v/>
      </c>
      <c r="H657" s="10" t="str">
        <f>IF(F657="O",IF(G657="",'Messages d''erreur'!B$7,""),"")</f>
        <v/>
      </c>
    </row>
    <row r="658" spans="1:8" x14ac:dyDescent="0.35">
      <c r="A658" s="167">
        <v>2561</v>
      </c>
      <c r="B658">
        <f t="shared" si="10"/>
        <v>2561</v>
      </c>
      <c r="C658" s="45" t="s">
        <v>2778</v>
      </c>
      <c r="F658" s="47"/>
      <c r="G658" t="str">
        <f>IF(F658="O",VLOOKUP(A658,'CG-&gt; CE'!B:K,10,FALSE),"")</f>
        <v/>
      </c>
      <c r="H658" s="10" t="str">
        <f>IF(F658="O",IF(G658="",'Messages d''erreur'!B$7,""),"")</f>
        <v/>
      </c>
    </row>
    <row r="659" spans="1:8" x14ac:dyDescent="0.35">
      <c r="A659" s="156"/>
      <c r="B659">
        <f t="shared" si="10"/>
        <v>0</v>
      </c>
      <c r="F659" s="47"/>
      <c r="G659" t="str">
        <f>IF(F659="O",VLOOKUP(A659,'CG-&gt; CE'!B:K,10,FALSE),"")</f>
        <v/>
      </c>
      <c r="H659" s="10" t="str">
        <f>IF(F659="O",IF(G659="",'Messages d''erreur'!B$7,""),"")</f>
        <v/>
      </c>
    </row>
    <row r="660" spans="1:8" ht="26" x14ac:dyDescent="0.35">
      <c r="A660" s="159" t="s">
        <v>1088</v>
      </c>
      <c r="B660" t="e">
        <f t="shared" si="10"/>
        <v>#VALUE!</v>
      </c>
      <c r="C660" s="54" t="s">
        <v>53</v>
      </c>
      <c r="D660" s="54" t="s">
        <v>2668</v>
      </c>
      <c r="E660" s="54" t="s">
        <v>2654</v>
      </c>
      <c r="F660" s="55" t="s">
        <v>2655</v>
      </c>
      <c r="G660" t="str">
        <f>IF(F660="O",VLOOKUP(A660,'CG-&gt; CE'!B:K,10,FALSE),"")</f>
        <v/>
      </c>
      <c r="H660" s="10" t="str">
        <f>IF(F660="O",IF(G660="",'Messages d''erreur'!B$7,""),"")</f>
        <v/>
      </c>
    </row>
    <row r="661" spans="1:8" x14ac:dyDescent="0.35">
      <c r="A661" s="164">
        <v>25611</v>
      </c>
      <c r="B661">
        <f t="shared" si="10"/>
        <v>25611</v>
      </c>
      <c r="C661" s="45" t="s">
        <v>2779</v>
      </c>
      <c r="D661" s="62" t="s">
        <v>2780</v>
      </c>
      <c r="E661" s="62" t="s">
        <v>1796</v>
      </c>
      <c r="F661" s="63" t="s">
        <v>60</v>
      </c>
      <c r="G661" t="e">
        <f>IF(F661="O",VLOOKUP(A661,'CG-&gt; CE'!B:K,10,FALSE),"")</f>
        <v>#N/A</v>
      </c>
      <c r="H661" s="10" t="e">
        <f>IF(F661="O",IF(G661="",'Messages d''erreur'!B$7,""),"")</f>
        <v>#N/A</v>
      </c>
    </row>
    <row r="662" spans="1:8" ht="26" x14ac:dyDescent="0.35">
      <c r="A662" s="163">
        <v>25619</v>
      </c>
      <c r="B662">
        <f t="shared" si="10"/>
        <v>25619</v>
      </c>
      <c r="C662" s="59" t="s">
        <v>1830</v>
      </c>
      <c r="D662" s="64" t="s">
        <v>2780</v>
      </c>
      <c r="E662" s="64" t="s">
        <v>1796</v>
      </c>
      <c r="F662" s="65" t="s">
        <v>2658</v>
      </c>
      <c r="G662" t="str">
        <f>IF(F662="O",VLOOKUP(A662,'CG-&gt; CE'!B:K,10,FALSE),"")</f>
        <v/>
      </c>
      <c r="H662" s="10" t="str">
        <f>IF(F662="O",IF(G662="",'Messages d''erreur'!B$7,""),"")</f>
        <v/>
      </c>
    </row>
    <row r="663" spans="1:8" x14ac:dyDescent="0.35">
      <c r="A663" s="167"/>
      <c r="B663">
        <f t="shared" si="10"/>
        <v>0</v>
      </c>
      <c r="F663" s="47"/>
      <c r="G663" t="str">
        <f>IF(F663="O",VLOOKUP(A663,'CG-&gt; CE'!B:K,10,FALSE),"")</f>
        <v/>
      </c>
      <c r="H663" s="10" t="str">
        <f>IF(F663="O",IF(G663="",'Messages d''erreur'!B$7,""),"")</f>
        <v/>
      </c>
    </row>
    <row r="664" spans="1:8" ht="26" x14ac:dyDescent="0.35">
      <c r="A664" s="167">
        <v>2563</v>
      </c>
      <c r="B664">
        <f t="shared" si="10"/>
        <v>2563</v>
      </c>
      <c r="C664" s="45" t="s">
        <v>1832</v>
      </c>
      <c r="F664" s="47"/>
      <c r="G664" t="str">
        <f>IF(F664="O",VLOOKUP(A664,'CG-&gt; CE'!B:K,10,FALSE),"")</f>
        <v/>
      </c>
      <c r="H664" s="10" t="str">
        <f>IF(F664="O",IF(G664="",'Messages d''erreur'!B$7,""),"")</f>
        <v/>
      </c>
    </row>
    <row r="665" spans="1:8" x14ac:dyDescent="0.35">
      <c r="A665" s="156"/>
      <c r="B665">
        <f t="shared" si="10"/>
        <v>0</v>
      </c>
      <c r="F665" s="47"/>
      <c r="G665" t="str">
        <f>IF(F665="O",VLOOKUP(A665,'CG-&gt; CE'!B:K,10,FALSE),"")</f>
        <v/>
      </c>
      <c r="H665" s="10" t="str">
        <f>IF(F665="O",IF(G665="",'Messages d''erreur'!B$7,""),"")</f>
        <v/>
      </c>
    </row>
    <row r="666" spans="1:8" ht="26" x14ac:dyDescent="0.35">
      <c r="A666" s="159" t="s">
        <v>1088</v>
      </c>
      <c r="B666" t="e">
        <f t="shared" si="10"/>
        <v>#VALUE!</v>
      </c>
      <c r="C666" s="54" t="s">
        <v>53</v>
      </c>
      <c r="D666" s="54" t="s">
        <v>2668</v>
      </c>
      <c r="E666" s="54" t="s">
        <v>2654</v>
      </c>
      <c r="F666" s="55" t="s">
        <v>2655</v>
      </c>
      <c r="G666" t="str">
        <f>IF(F666="O",VLOOKUP(A666,'CG-&gt; CE'!B:K,10,FALSE),"")</f>
        <v/>
      </c>
      <c r="H666" s="10" t="str">
        <f>IF(F666="O",IF(G666="",'Messages d''erreur'!B$7,""),"")</f>
        <v/>
      </c>
    </row>
    <row r="667" spans="1:8" ht="26" x14ac:dyDescent="0.35">
      <c r="A667" s="164">
        <v>25631</v>
      </c>
      <c r="B667">
        <f t="shared" si="10"/>
        <v>25631</v>
      </c>
      <c r="C667" s="45" t="s">
        <v>1832</v>
      </c>
      <c r="D667" s="62" t="s">
        <v>2780</v>
      </c>
      <c r="E667" s="62" t="s">
        <v>1796</v>
      </c>
      <c r="F667" s="63" t="s">
        <v>2658</v>
      </c>
      <c r="G667" t="str">
        <f>IF(F667="O",VLOOKUP(A667,'CG-&gt; CE'!B:K,10,FALSE),"")</f>
        <v/>
      </c>
      <c r="H667" s="10" t="str">
        <f>IF(F667="O",IF(G667="",'Messages d''erreur'!B$7,""),"")</f>
        <v/>
      </c>
    </row>
    <row r="668" spans="1:8" ht="26" x14ac:dyDescent="0.35">
      <c r="A668" s="163">
        <v>25639</v>
      </c>
      <c r="B668">
        <f t="shared" si="10"/>
        <v>25639</v>
      </c>
      <c r="C668" s="59" t="s">
        <v>1834</v>
      </c>
      <c r="D668" s="64" t="s">
        <v>2780</v>
      </c>
      <c r="E668" s="64" t="s">
        <v>1796</v>
      </c>
      <c r="F668" s="65" t="s">
        <v>2658</v>
      </c>
      <c r="G668" t="str">
        <f>IF(F668="O",VLOOKUP(A668,'CG-&gt; CE'!B:K,10,FALSE),"")</f>
        <v/>
      </c>
      <c r="H668" s="10" t="str">
        <f>IF(F668="O",IF(G668="",'Messages d''erreur'!B$7,""),"")</f>
        <v/>
      </c>
    </row>
    <row r="669" spans="1:8" x14ac:dyDescent="0.35">
      <c r="A669" s="156"/>
      <c r="B669">
        <f t="shared" si="10"/>
        <v>0</v>
      </c>
      <c r="F669" s="47"/>
      <c r="G669" t="str">
        <f>IF(F669="O",VLOOKUP(A669,'CG-&gt; CE'!B:K,10,FALSE),"")</f>
        <v/>
      </c>
      <c r="H669" s="10" t="str">
        <f>IF(F669="O",IF(G669="",'Messages d''erreur'!B$7,""),"")</f>
        <v/>
      </c>
    </row>
    <row r="670" spans="1:8" x14ac:dyDescent="0.35">
      <c r="A670" s="158">
        <v>26</v>
      </c>
      <c r="B670">
        <f t="shared" si="10"/>
        <v>26</v>
      </c>
      <c r="C670" s="51" t="s">
        <v>2781</v>
      </c>
      <c r="D670" s="52"/>
      <c r="E670" s="52"/>
      <c r="F670" s="53"/>
      <c r="G670" t="str">
        <f>IF(F670="O",VLOOKUP(A670,'CG-&gt; CE'!B:K,10,FALSE),"")</f>
        <v/>
      </c>
      <c r="H670" s="10" t="str">
        <f>IF(F670="O",IF(G670="",'Messages d''erreur'!B$7,""),"")</f>
        <v/>
      </c>
    </row>
    <row r="671" spans="1:8" x14ac:dyDescent="0.35">
      <c r="A671" s="158"/>
      <c r="B671">
        <f t="shared" si="10"/>
        <v>0</v>
      </c>
      <c r="C671" s="51"/>
      <c r="D671" s="52"/>
      <c r="E671" s="52"/>
      <c r="F671" s="53"/>
      <c r="G671" t="str">
        <f>IF(F671="O",VLOOKUP(A671,'CG-&gt; CE'!B:K,10,FALSE),"")</f>
        <v/>
      </c>
      <c r="H671" s="10" t="str">
        <f>IF(F671="O",IF(G671="",'Messages d''erreur'!B$7,""),"")</f>
        <v/>
      </c>
    </row>
    <row r="672" spans="1:8" x14ac:dyDescent="0.35">
      <c r="A672" s="167">
        <v>261</v>
      </c>
      <c r="B672">
        <f t="shared" si="10"/>
        <v>261</v>
      </c>
      <c r="C672" s="45" t="s">
        <v>2782</v>
      </c>
      <c r="F672" s="47"/>
      <c r="G672" t="str">
        <f>IF(F672="O",VLOOKUP(A672,'CG-&gt; CE'!B:K,10,FALSE),"")</f>
        <v/>
      </c>
      <c r="H672" s="10" t="str">
        <f>IF(F672="O",IF(G672="",'Messages d''erreur'!B$7,""),"")</f>
        <v/>
      </c>
    </row>
    <row r="673" spans="1:8" x14ac:dyDescent="0.35">
      <c r="A673" s="167"/>
      <c r="B673">
        <f t="shared" si="10"/>
        <v>0</v>
      </c>
      <c r="F673" s="47"/>
      <c r="G673" t="str">
        <f>IF(F673="O",VLOOKUP(A673,'CG-&gt; CE'!B:K,10,FALSE),"")</f>
        <v/>
      </c>
      <c r="H673" s="10" t="str">
        <f>IF(F673="O",IF(G673="",'Messages d''erreur'!B$7,""),"")</f>
        <v/>
      </c>
    </row>
    <row r="674" spans="1:8" ht="26" x14ac:dyDescent="0.35">
      <c r="A674" s="159" t="s">
        <v>1088</v>
      </c>
      <c r="B674" t="e">
        <f t="shared" si="10"/>
        <v>#VALUE!</v>
      </c>
      <c r="C674" s="54" t="s">
        <v>53</v>
      </c>
      <c r="D674" s="54" t="s">
        <v>2668</v>
      </c>
      <c r="E674" s="54" t="s">
        <v>2654</v>
      </c>
      <c r="F674" s="55" t="s">
        <v>2655</v>
      </c>
      <c r="G674" t="str">
        <f>IF(F674="O",VLOOKUP(A674,'CG-&gt; CE'!B:K,10,FALSE),"")</f>
        <v/>
      </c>
      <c r="H674" s="10" t="str">
        <f>IF(F674="O",IF(G674="",'Messages d''erreur'!B$7,""),"")</f>
        <v/>
      </c>
    </row>
    <row r="675" spans="1:8" x14ac:dyDescent="0.35">
      <c r="A675" s="164">
        <v>26121</v>
      </c>
      <c r="B675">
        <f t="shared" si="10"/>
        <v>26121</v>
      </c>
      <c r="C675" s="45" t="s">
        <v>1836</v>
      </c>
      <c r="D675" s="62" t="s">
        <v>2783</v>
      </c>
      <c r="E675" s="62" t="s">
        <v>1341</v>
      </c>
      <c r="F675" s="63" t="s">
        <v>60</v>
      </c>
      <c r="G675" t="e">
        <f>IF(F675="O",VLOOKUP(A675,'CG-&gt; CE'!B:K,10,FALSE),"")</f>
        <v>#N/A</v>
      </c>
      <c r="H675" s="10" t="e">
        <f>IF(F675="O",IF(G675="",'Messages d''erreur'!B$7,""),"")</f>
        <v>#N/A</v>
      </c>
    </row>
    <row r="676" spans="1:8" x14ac:dyDescent="0.35">
      <c r="A676" s="163">
        <v>26129</v>
      </c>
      <c r="B676">
        <f t="shared" si="10"/>
        <v>26129</v>
      </c>
      <c r="C676" s="59" t="s">
        <v>1839</v>
      </c>
      <c r="D676" s="64" t="s">
        <v>2783</v>
      </c>
      <c r="E676" s="64" t="s">
        <v>1341</v>
      </c>
      <c r="F676" s="65" t="s">
        <v>2658</v>
      </c>
      <c r="G676" t="str">
        <f>IF(F676="O",VLOOKUP(A676,'CG-&gt; CE'!B:K,10,FALSE),"")</f>
        <v/>
      </c>
      <c r="H676" s="10" t="str">
        <f>IF(F676="O",IF(G676="",'Messages d''erreur'!B$7,""),"")</f>
        <v/>
      </c>
    </row>
    <row r="677" spans="1:8" x14ac:dyDescent="0.35">
      <c r="A677" s="158"/>
      <c r="B677">
        <f t="shared" si="10"/>
        <v>0</v>
      </c>
      <c r="C677" s="51"/>
      <c r="D677" s="52"/>
      <c r="E677" s="52"/>
      <c r="F677" s="53"/>
      <c r="G677" t="str">
        <f>IF(F677="O",VLOOKUP(A677,'CG-&gt; CE'!B:K,10,FALSE),"")</f>
        <v/>
      </c>
      <c r="H677" s="10" t="str">
        <f>IF(F677="O",IF(G677="",'Messages d''erreur'!B$7,""),"")</f>
        <v/>
      </c>
    </row>
    <row r="678" spans="1:8" x14ac:dyDescent="0.35">
      <c r="A678" s="167">
        <v>262</v>
      </c>
      <c r="B678">
        <f t="shared" si="10"/>
        <v>262</v>
      </c>
      <c r="C678" s="45" t="s">
        <v>2784</v>
      </c>
      <c r="F678" s="47"/>
      <c r="G678" t="str">
        <f>IF(F678="O",VLOOKUP(A678,'CG-&gt; CE'!B:K,10,FALSE),"")</f>
        <v/>
      </c>
      <c r="H678" s="10" t="str">
        <f>IF(F678="O",IF(G678="",'Messages d''erreur'!B$7,""),"")</f>
        <v/>
      </c>
    </row>
    <row r="679" spans="1:8" x14ac:dyDescent="0.35">
      <c r="A679" s="167"/>
      <c r="B679">
        <f t="shared" si="10"/>
        <v>0</v>
      </c>
      <c r="F679" s="47"/>
      <c r="G679" t="str">
        <f>IF(F679="O",VLOOKUP(A679,'CG-&gt; CE'!B:K,10,FALSE),"")</f>
        <v/>
      </c>
      <c r="H679" s="10" t="str">
        <f>IF(F679="O",IF(G679="",'Messages d''erreur'!B$7,""),"")</f>
        <v/>
      </c>
    </row>
    <row r="680" spans="1:8" ht="26" x14ac:dyDescent="0.35">
      <c r="A680" s="159" t="s">
        <v>1088</v>
      </c>
      <c r="B680" t="e">
        <f t="shared" si="10"/>
        <v>#VALUE!</v>
      </c>
      <c r="C680" s="54" t="s">
        <v>53</v>
      </c>
      <c r="D680" s="54" t="s">
        <v>2668</v>
      </c>
      <c r="E680" s="54" t="s">
        <v>2654</v>
      </c>
      <c r="F680" s="55" t="s">
        <v>2655</v>
      </c>
      <c r="G680" t="str">
        <f>IF(F680="O",VLOOKUP(A680,'CG-&gt; CE'!B:K,10,FALSE),"")</f>
        <v/>
      </c>
      <c r="H680" s="10" t="str">
        <f>IF(F680="O",IF(G680="",'Messages d''erreur'!B$7,""),"")</f>
        <v/>
      </c>
    </row>
    <row r="681" spans="1:8" x14ac:dyDescent="0.35">
      <c r="A681" s="164">
        <v>26211</v>
      </c>
      <c r="B681">
        <f t="shared" si="10"/>
        <v>26211</v>
      </c>
      <c r="C681" s="45" t="s">
        <v>1843</v>
      </c>
      <c r="D681" s="62" t="s">
        <v>2785</v>
      </c>
      <c r="E681" s="62" t="s">
        <v>1341</v>
      </c>
      <c r="F681" s="63" t="s">
        <v>60</v>
      </c>
      <c r="G681" t="e">
        <f>IF(F681="O",VLOOKUP(A681,'CG-&gt; CE'!B:K,10,FALSE),"")</f>
        <v>#N/A</v>
      </c>
      <c r="H681" s="10" t="e">
        <f>IF(F681="O",IF(G681="",'Messages d''erreur'!B$7,""),"")</f>
        <v>#N/A</v>
      </c>
    </row>
    <row r="682" spans="1:8" x14ac:dyDescent="0.35">
      <c r="A682" s="164">
        <v>26216</v>
      </c>
      <c r="B682">
        <f t="shared" si="10"/>
        <v>26216</v>
      </c>
      <c r="C682" s="45" t="s">
        <v>1846</v>
      </c>
      <c r="D682" s="62" t="s">
        <v>2785</v>
      </c>
      <c r="E682" s="62" t="s">
        <v>1341</v>
      </c>
      <c r="F682" s="63" t="s">
        <v>2658</v>
      </c>
      <c r="G682" t="str">
        <f>IF(F682="O",VLOOKUP(A682,'CG-&gt; CE'!B:K,10,FALSE),"")</f>
        <v/>
      </c>
      <c r="H682" s="10" t="str">
        <f>IF(F682="O",IF(G682="",'Messages d''erreur'!B$7,""),"")</f>
        <v/>
      </c>
    </row>
    <row r="683" spans="1:8" x14ac:dyDescent="0.35">
      <c r="A683" s="164">
        <v>26217</v>
      </c>
      <c r="B683">
        <f t="shared" si="10"/>
        <v>26217</v>
      </c>
      <c r="C683" s="45" t="s">
        <v>1851</v>
      </c>
      <c r="D683" s="62" t="s">
        <v>2785</v>
      </c>
      <c r="E683" s="62" t="s">
        <v>1341</v>
      </c>
      <c r="F683" s="63" t="s">
        <v>2658</v>
      </c>
      <c r="G683" t="str">
        <f>IF(F683="O",VLOOKUP(A683,'CG-&gt; CE'!B:K,10,FALSE),"")</f>
        <v/>
      </c>
      <c r="H683" s="10" t="str">
        <f>IF(F683="O",IF(G683="",'Messages d''erreur'!B$7,""),"")</f>
        <v/>
      </c>
    </row>
    <row r="684" spans="1:8" x14ac:dyDescent="0.35">
      <c r="A684" s="163">
        <v>26219</v>
      </c>
      <c r="B684">
        <f t="shared" si="10"/>
        <v>26219</v>
      </c>
      <c r="C684" s="59" t="s">
        <v>1854</v>
      </c>
      <c r="D684" s="64" t="s">
        <v>2785</v>
      </c>
      <c r="E684" s="64" t="s">
        <v>1341</v>
      </c>
      <c r="F684" s="65" t="s">
        <v>2658</v>
      </c>
      <c r="G684" t="str">
        <f>IF(F684="O",VLOOKUP(A684,'CG-&gt; CE'!B:K,10,FALSE),"")</f>
        <v/>
      </c>
      <c r="H684" s="10" t="str">
        <f>IF(F684="O",IF(G684="",'Messages d''erreur'!B$7,""),"")</f>
        <v/>
      </c>
    </row>
    <row r="685" spans="1:8" x14ac:dyDescent="0.35">
      <c r="A685" s="158"/>
      <c r="B685">
        <f t="shared" si="10"/>
        <v>0</v>
      </c>
      <c r="C685" s="51"/>
      <c r="D685" s="52"/>
      <c r="E685" s="52"/>
      <c r="F685" s="53"/>
      <c r="G685" t="str">
        <f>IF(F685="O",VLOOKUP(A685,'CG-&gt; CE'!B:K,10,FALSE),"")</f>
        <v/>
      </c>
      <c r="H685" s="10" t="str">
        <f>IF(F685="O",IF(G685="",'Messages d''erreur'!B$7,""),"")</f>
        <v/>
      </c>
    </row>
    <row r="686" spans="1:8" x14ac:dyDescent="0.35">
      <c r="A686" s="167">
        <v>263</v>
      </c>
      <c r="B686">
        <f t="shared" si="10"/>
        <v>263</v>
      </c>
      <c r="C686" s="45" t="s">
        <v>2786</v>
      </c>
      <c r="F686" s="47"/>
      <c r="G686" t="str">
        <f>IF(F686="O",VLOOKUP(A686,'CG-&gt; CE'!B:K,10,FALSE),"")</f>
        <v/>
      </c>
      <c r="H686" s="10" t="str">
        <f>IF(F686="O",IF(G686="",'Messages d''erreur'!B$7,""),"")</f>
        <v/>
      </c>
    </row>
    <row r="687" spans="1:8" x14ac:dyDescent="0.35">
      <c r="A687" s="156"/>
      <c r="B687">
        <f t="shared" si="10"/>
        <v>0</v>
      </c>
      <c r="F687" s="47"/>
      <c r="G687" t="str">
        <f>IF(F687="O",VLOOKUP(A687,'CG-&gt; CE'!B:K,10,FALSE),"")</f>
        <v/>
      </c>
      <c r="H687" s="10" t="str">
        <f>IF(F687="O",IF(G687="",'Messages d''erreur'!B$7,""),"")</f>
        <v/>
      </c>
    </row>
    <row r="688" spans="1:8" ht="26" x14ac:dyDescent="0.35">
      <c r="A688" s="159" t="s">
        <v>1088</v>
      </c>
      <c r="B688" t="e">
        <f t="shared" si="10"/>
        <v>#VALUE!</v>
      </c>
      <c r="C688" s="54" t="s">
        <v>53</v>
      </c>
      <c r="D688" s="54" t="s">
        <v>2668</v>
      </c>
      <c r="E688" s="54" t="s">
        <v>2654</v>
      </c>
      <c r="F688" s="55" t="s">
        <v>2655</v>
      </c>
      <c r="G688" t="str">
        <f>IF(F688="O",VLOOKUP(A688,'CG-&gt; CE'!B:K,10,FALSE),"")</f>
        <v/>
      </c>
      <c r="H688" s="10" t="str">
        <f>IF(F688="O",IF(G688="",'Messages d''erreur'!B$7,""),"")</f>
        <v/>
      </c>
    </row>
    <row r="689" spans="1:8" x14ac:dyDescent="0.35">
      <c r="A689" s="164">
        <v>26301</v>
      </c>
      <c r="B689">
        <f t="shared" si="10"/>
        <v>26301</v>
      </c>
      <c r="C689" s="45" t="s">
        <v>868</v>
      </c>
      <c r="D689" s="62" t="s">
        <v>2785</v>
      </c>
      <c r="E689" s="72" t="s">
        <v>1696</v>
      </c>
      <c r="F689" s="63" t="s">
        <v>60</v>
      </c>
      <c r="G689" t="e">
        <f>IF(F689="O",VLOOKUP(A689,'CG-&gt; CE'!B:K,10,FALSE),"")</f>
        <v>#N/A</v>
      </c>
      <c r="H689" s="10" t="e">
        <f>IF(F689="O",IF(G689="",'Messages d''erreur'!B$7,""),"")</f>
        <v>#N/A</v>
      </c>
    </row>
    <row r="690" spans="1:8" x14ac:dyDescent="0.35">
      <c r="A690" s="163">
        <v>26309</v>
      </c>
      <c r="B690">
        <f t="shared" si="10"/>
        <v>26309</v>
      </c>
      <c r="C690" s="59" t="s">
        <v>1862</v>
      </c>
      <c r="D690" s="64" t="s">
        <v>2785</v>
      </c>
      <c r="E690" s="67" t="s">
        <v>1696</v>
      </c>
      <c r="F690" s="65" t="s">
        <v>2658</v>
      </c>
      <c r="G690" t="str">
        <f>IF(F690="O",VLOOKUP(A690,'CG-&gt; CE'!B:K,10,FALSE),"")</f>
        <v/>
      </c>
      <c r="H690" s="10" t="str">
        <f>IF(F690="O",IF(G690="",'Messages d''erreur'!B$7,""),"")</f>
        <v/>
      </c>
    </row>
    <row r="691" spans="1:8" x14ac:dyDescent="0.35">
      <c r="A691" s="167"/>
      <c r="B691">
        <f t="shared" si="10"/>
        <v>0</v>
      </c>
      <c r="F691" s="47"/>
      <c r="G691" t="str">
        <f>IF(F691="O",VLOOKUP(A691,'CG-&gt; CE'!B:K,10,FALSE),"")</f>
        <v/>
      </c>
      <c r="H691" s="10" t="str">
        <f>IF(F691="O",IF(G691="",'Messages d''erreur'!B$7,""),"")</f>
        <v/>
      </c>
    </row>
    <row r="692" spans="1:8" x14ac:dyDescent="0.35">
      <c r="A692" s="158">
        <v>27</v>
      </c>
      <c r="B692">
        <f t="shared" si="10"/>
        <v>27</v>
      </c>
      <c r="C692" s="51" t="s">
        <v>2787</v>
      </c>
      <c r="D692" s="52"/>
      <c r="E692" s="52"/>
      <c r="F692" s="53"/>
      <c r="G692" t="str">
        <f>IF(F692="O",VLOOKUP(A692,'CG-&gt; CE'!B:K,10,FALSE),"")</f>
        <v/>
      </c>
      <c r="H692" s="10" t="str">
        <f>IF(F692="O",IF(G692="",'Messages d''erreur'!B$7,""),"")</f>
        <v/>
      </c>
    </row>
    <row r="693" spans="1:8" x14ac:dyDescent="0.35">
      <c r="A693" s="158"/>
      <c r="B693">
        <f t="shared" si="10"/>
        <v>0</v>
      </c>
      <c r="C693" s="51"/>
      <c r="D693" s="52"/>
      <c r="E693" s="52"/>
      <c r="F693" s="53"/>
      <c r="G693" t="str">
        <f>IF(F693="O",VLOOKUP(A693,'CG-&gt; CE'!B:K,10,FALSE),"")</f>
        <v/>
      </c>
      <c r="H693" s="10" t="str">
        <f>IF(F693="O",IF(G693="",'Messages d''erreur'!B$7,""),"")</f>
        <v/>
      </c>
    </row>
    <row r="694" spans="1:8" x14ac:dyDescent="0.35">
      <c r="A694" s="167">
        <v>270</v>
      </c>
      <c r="B694">
        <f t="shared" si="10"/>
        <v>270</v>
      </c>
      <c r="C694" s="45" t="s">
        <v>2788</v>
      </c>
      <c r="F694" s="47"/>
      <c r="G694" t="str">
        <f>IF(F694="O",VLOOKUP(A694,'CG-&gt; CE'!B:K,10,FALSE),"")</f>
        <v/>
      </c>
      <c r="H694" s="10" t="str">
        <f>IF(F694="O",IF(G694="",'Messages d''erreur'!B$7,""),"")</f>
        <v/>
      </c>
    </row>
    <row r="695" spans="1:8" x14ac:dyDescent="0.35">
      <c r="A695" s="167"/>
      <c r="B695">
        <f t="shared" si="10"/>
        <v>0</v>
      </c>
      <c r="F695" s="47"/>
      <c r="G695" t="str">
        <f>IF(F695="O",VLOOKUP(A695,'CG-&gt; CE'!B:K,10,FALSE),"")</f>
        <v/>
      </c>
      <c r="H695" s="10" t="str">
        <f>IF(F695="O",IF(G695="",'Messages d''erreur'!B$7,""),"")</f>
        <v/>
      </c>
    </row>
    <row r="696" spans="1:8" x14ac:dyDescent="0.35">
      <c r="A696" s="167">
        <v>2704</v>
      </c>
      <c r="B696">
        <f t="shared" si="10"/>
        <v>2704</v>
      </c>
      <c r="C696" s="45" t="s">
        <v>1227</v>
      </c>
      <c r="F696" s="47"/>
      <c r="G696" t="str">
        <f>IF(F696="O",VLOOKUP(A696,'CG-&gt; CE'!B:K,10,FALSE),"")</f>
        <v/>
      </c>
      <c r="H696" s="10" t="str">
        <f>IF(F696="O",IF(G696="",'Messages d''erreur'!B$7,""),"")</f>
        <v/>
      </c>
    </row>
    <row r="697" spans="1:8" x14ac:dyDescent="0.35">
      <c r="A697" s="156"/>
      <c r="B697">
        <f t="shared" si="10"/>
        <v>0</v>
      </c>
      <c r="F697" s="47"/>
      <c r="G697" t="str">
        <f>IF(F697="O",VLOOKUP(A697,'CG-&gt; CE'!B:K,10,FALSE),"")</f>
        <v/>
      </c>
      <c r="H697" s="10" t="str">
        <f>IF(F697="O",IF(G697="",'Messages d''erreur'!B$7,""),"")</f>
        <v/>
      </c>
    </row>
    <row r="698" spans="1:8" ht="26" x14ac:dyDescent="0.35">
      <c r="A698" s="159" t="s">
        <v>1088</v>
      </c>
      <c r="B698" t="e">
        <f t="shared" si="10"/>
        <v>#VALUE!</v>
      </c>
      <c r="C698" s="54" t="s">
        <v>53</v>
      </c>
      <c r="D698" s="54" t="s">
        <v>2668</v>
      </c>
      <c r="E698" s="54" t="s">
        <v>2654</v>
      </c>
      <c r="F698" s="55" t="s">
        <v>2655</v>
      </c>
      <c r="G698" t="str">
        <f>IF(F698="O",VLOOKUP(A698,'CG-&gt; CE'!B:K,10,FALSE),"")</f>
        <v/>
      </c>
      <c r="H698" s="10" t="str">
        <f>IF(F698="O",IF(G698="",'Messages d''erreur'!B$7,""),"")</f>
        <v/>
      </c>
    </row>
    <row r="699" spans="1:8" x14ac:dyDescent="0.35">
      <c r="A699" s="164">
        <v>27041</v>
      </c>
      <c r="B699">
        <f t="shared" si="10"/>
        <v>27041</v>
      </c>
      <c r="C699" s="45" t="s">
        <v>1227</v>
      </c>
      <c r="D699" s="62" t="s">
        <v>2789</v>
      </c>
      <c r="E699" s="66" t="s">
        <v>1229</v>
      </c>
      <c r="F699" s="63" t="s">
        <v>2658</v>
      </c>
      <c r="G699" t="str">
        <f>IF(F699="O",VLOOKUP(A699,'CG-&gt; CE'!B:K,10,FALSE),"")</f>
        <v/>
      </c>
      <c r="H699" s="10" t="str">
        <f>IF(F699="O",IF(G699="",'Messages d''erreur'!B$7,""),"")</f>
        <v/>
      </c>
    </row>
    <row r="700" spans="1:8" x14ac:dyDescent="0.35">
      <c r="A700" s="163">
        <v>27049</v>
      </c>
      <c r="B700">
        <f t="shared" si="10"/>
        <v>27049</v>
      </c>
      <c r="C700" s="59" t="s">
        <v>1870</v>
      </c>
      <c r="D700" s="64" t="s">
        <v>2789</v>
      </c>
      <c r="E700" s="67" t="s">
        <v>1229</v>
      </c>
      <c r="F700" s="65" t="s">
        <v>2658</v>
      </c>
      <c r="G700" t="str">
        <f>IF(F700="O",VLOOKUP(A700,'CG-&gt; CE'!B:K,10,FALSE),"")</f>
        <v/>
      </c>
      <c r="H700" s="10" t="str">
        <f>IF(F700="O",IF(G700="",'Messages d''erreur'!B$7,""),"")</f>
        <v/>
      </c>
    </row>
    <row r="701" spans="1:8" x14ac:dyDescent="0.35">
      <c r="A701" s="167"/>
      <c r="B701">
        <f t="shared" si="10"/>
        <v>0</v>
      </c>
      <c r="F701" s="47"/>
      <c r="G701" t="str">
        <f>IF(F701="O",VLOOKUP(A701,'CG-&gt; CE'!B:K,10,FALSE),"")</f>
        <v/>
      </c>
      <c r="H701" s="10" t="str">
        <f>IF(F701="O",IF(G701="",'Messages d''erreur'!B$7,""),"")</f>
        <v/>
      </c>
    </row>
    <row r="702" spans="1:8" ht="26" x14ac:dyDescent="0.35">
      <c r="A702" s="167">
        <v>2705</v>
      </c>
      <c r="B702">
        <f t="shared" si="10"/>
        <v>2705</v>
      </c>
      <c r="C702" s="45" t="s">
        <v>2790</v>
      </c>
      <c r="F702" s="47"/>
      <c r="G702" t="str">
        <f>IF(F702="O",VLOOKUP(A702,'CG-&gt; CE'!B:K,10,FALSE),"")</f>
        <v/>
      </c>
      <c r="H702" s="10" t="str">
        <f>IF(F702="O",IF(G702="",'Messages d''erreur'!B$7,""),"")</f>
        <v/>
      </c>
    </row>
    <row r="703" spans="1:8" x14ac:dyDescent="0.35">
      <c r="A703" s="156"/>
      <c r="B703">
        <f t="shared" si="10"/>
        <v>0</v>
      </c>
      <c r="F703" s="47"/>
      <c r="G703" t="str">
        <f>IF(F703="O",VLOOKUP(A703,'CG-&gt; CE'!B:K,10,FALSE),"")</f>
        <v/>
      </c>
      <c r="H703" s="10" t="str">
        <f>IF(F703="O",IF(G703="",'Messages d''erreur'!B$7,""),"")</f>
        <v/>
      </c>
    </row>
    <row r="704" spans="1:8" ht="26" x14ac:dyDescent="0.35">
      <c r="A704" s="159" t="s">
        <v>1088</v>
      </c>
      <c r="B704" t="e">
        <f t="shared" si="10"/>
        <v>#VALUE!</v>
      </c>
      <c r="C704" s="54" t="s">
        <v>53</v>
      </c>
      <c r="D704" s="54" t="s">
        <v>2668</v>
      </c>
      <c r="E704" s="54" t="s">
        <v>2654</v>
      </c>
      <c r="F704" s="55" t="s">
        <v>2655</v>
      </c>
      <c r="G704" t="str">
        <f>IF(F704="O",VLOOKUP(A704,'CG-&gt; CE'!B:K,10,FALSE),"")</f>
        <v/>
      </c>
      <c r="H704" s="10" t="str">
        <f>IF(F704="O",IF(G704="",'Messages d''erreur'!B$7,""),"")</f>
        <v/>
      </c>
    </row>
    <row r="705" spans="1:8" ht="26" x14ac:dyDescent="0.35">
      <c r="A705" s="164">
        <v>27051</v>
      </c>
      <c r="B705">
        <f t="shared" si="10"/>
        <v>27051</v>
      </c>
      <c r="C705" s="45" t="s">
        <v>2790</v>
      </c>
      <c r="D705" s="62" t="s">
        <v>2789</v>
      </c>
      <c r="E705" s="66" t="s">
        <v>1242</v>
      </c>
      <c r="F705" s="63" t="s">
        <v>2658</v>
      </c>
      <c r="G705" t="str">
        <f>IF(F705="O",VLOOKUP(A705,'CG-&gt; CE'!B:K,10,FALSE),"")</f>
        <v/>
      </c>
      <c r="H705" s="10" t="str">
        <f>IF(F705="O",IF(G705="",'Messages d''erreur'!B$7,""),"")</f>
        <v/>
      </c>
    </row>
    <row r="706" spans="1:8" ht="26" x14ac:dyDescent="0.35">
      <c r="A706" s="163">
        <v>27059</v>
      </c>
      <c r="B706">
        <f t="shared" si="10"/>
        <v>27059</v>
      </c>
      <c r="C706" s="59" t="s">
        <v>771</v>
      </c>
      <c r="D706" s="64" t="s">
        <v>2789</v>
      </c>
      <c r="E706" s="67" t="s">
        <v>1242</v>
      </c>
      <c r="F706" s="65" t="s">
        <v>2658</v>
      </c>
      <c r="G706" t="str">
        <f>IF(F706="O",VLOOKUP(A706,'CG-&gt; CE'!B:K,10,FALSE),"")</f>
        <v/>
      </c>
      <c r="H706" s="10" t="str">
        <f>IF(F706="O",IF(G706="",'Messages d''erreur'!B$7,""),"")</f>
        <v/>
      </c>
    </row>
    <row r="707" spans="1:8" x14ac:dyDescent="0.35">
      <c r="A707" s="167"/>
      <c r="B707">
        <f t="shared" si="10"/>
        <v>0</v>
      </c>
      <c r="F707" s="47"/>
      <c r="G707" t="str">
        <f>IF(F707="O",VLOOKUP(A707,'CG-&gt; CE'!B:K,10,FALSE),"")</f>
        <v/>
      </c>
      <c r="H707" s="10" t="str">
        <f>IF(F707="O",IF(G707="",'Messages d''erreur'!B$7,""),"")</f>
        <v/>
      </c>
    </row>
    <row r="708" spans="1:8" x14ac:dyDescent="0.35">
      <c r="A708" s="167">
        <v>2706</v>
      </c>
      <c r="B708">
        <f t="shared" ref="B708:B772" si="11">VALUE(A708)</f>
        <v>2706</v>
      </c>
      <c r="C708" s="45" t="s">
        <v>2791</v>
      </c>
      <c r="F708" s="47"/>
      <c r="G708" t="str">
        <f>IF(F708="O",VLOOKUP(A708,'CG-&gt; CE'!B:K,10,FALSE),"")</f>
        <v/>
      </c>
      <c r="H708" s="10" t="str">
        <f>IF(F708="O",IF(G708="",'Messages d''erreur'!B$7,""),"")</f>
        <v/>
      </c>
    </row>
    <row r="709" spans="1:8" x14ac:dyDescent="0.35">
      <c r="A709" s="156"/>
      <c r="B709">
        <f t="shared" si="11"/>
        <v>0</v>
      </c>
      <c r="F709" s="47"/>
      <c r="G709" t="str">
        <f>IF(F709="O",VLOOKUP(A709,'CG-&gt; CE'!B:K,10,FALSE),"")</f>
        <v/>
      </c>
      <c r="H709" s="10" t="str">
        <f>IF(F709="O",IF(G709="",'Messages d''erreur'!B$7,""),"")</f>
        <v/>
      </c>
    </row>
    <row r="710" spans="1:8" ht="26" x14ac:dyDescent="0.35">
      <c r="A710" s="159" t="s">
        <v>1088</v>
      </c>
      <c r="B710" t="e">
        <f t="shared" si="11"/>
        <v>#VALUE!</v>
      </c>
      <c r="C710" s="54" t="s">
        <v>53</v>
      </c>
      <c r="D710" s="54" t="s">
        <v>2668</v>
      </c>
      <c r="E710" s="54" t="s">
        <v>2654</v>
      </c>
      <c r="F710" s="55" t="s">
        <v>2655</v>
      </c>
      <c r="G710" t="str">
        <f>IF(F710="O",VLOOKUP(A710,'CG-&gt; CE'!B:K,10,FALSE),"")</f>
        <v/>
      </c>
      <c r="H710" s="10" t="str">
        <f>IF(F710="O",IF(G710="",'Messages d''erreur'!B$7,""),"")</f>
        <v/>
      </c>
    </row>
    <row r="711" spans="1:8" x14ac:dyDescent="0.35">
      <c r="A711" s="164">
        <v>27061</v>
      </c>
      <c r="B711">
        <f t="shared" si="11"/>
        <v>27061</v>
      </c>
      <c r="C711" s="45" t="s">
        <v>2791</v>
      </c>
      <c r="D711" s="62" t="s">
        <v>2789</v>
      </c>
      <c r="E711" s="66" t="s">
        <v>1229</v>
      </c>
      <c r="F711" s="63" t="s">
        <v>2658</v>
      </c>
      <c r="G711" t="str">
        <f>IF(F711="O",VLOOKUP(A711,'CG-&gt; CE'!B:K,10,FALSE),"")</f>
        <v/>
      </c>
      <c r="H711" s="10" t="str">
        <f>IF(F711="O",IF(G711="",'Messages d''erreur'!B$7,""),"")</f>
        <v/>
      </c>
    </row>
    <row r="712" spans="1:8" x14ac:dyDescent="0.35">
      <c r="A712" s="163">
        <v>27069</v>
      </c>
      <c r="B712">
        <f t="shared" si="11"/>
        <v>27069</v>
      </c>
      <c r="C712" s="59" t="s">
        <v>2792</v>
      </c>
      <c r="D712" s="64" t="s">
        <v>2789</v>
      </c>
      <c r="E712" s="67" t="s">
        <v>1229</v>
      </c>
      <c r="F712" s="65" t="s">
        <v>2658</v>
      </c>
      <c r="G712" t="str">
        <f>IF(F712="O",VLOOKUP(A712,'CG-&gt; CE'!B:K,10,FALSE),"")</f>
        <v/>
      </c>
      <c r="H712" s="10" t="str">
        <f>IF(F712="O",IF(G712="",'Messages d''erreur'!B$7,""),"")</f>
        <v/>
      </c>
    </row>
    <row r="713" spans="1:8" x14ac:dyDescent="0.35">
      <c r="A713" s="158"/>
      <c r="B713">
        <f t="shared" si="11"/>
        <v>0</v>
      </c>
      <c r="C713" s="51"/>
      <c r="D713" s="52"/>
      <c r="E713" s="52"/>
      <c r="F713" s="53"/>
      <c r="G713" t="str">
        <f>IF(F713="O",VLOOKUP(A713,'CG-&gt; CE'!B:K,10,FALSE),"")</f>
        <v/>
      </c>
      <c r="H713" s="10" t="str">
        <f>IF(F713="O",IF(G713="",'Messages d''erreur'!B$7,""),"")</f>
        <v/>
      </c>
    </row>
    <row r="714" spans="1:8" x14ac:dyDescent="0.35">
      <c r="A714" s="167">
        <v>274</v>
      </c>
      <c r="B714">
        <f t="shared" si="11"/>
        <v>274</v>
      </c>
      <c r="C714" s="45" t="s">
        <v>2793</v>
      </c>
      <c r="F714" s="47"/>
      <c r="G714" t="str">
        <f>IF(F714="O",VLOOKUP(A714,'CG-&gt; CE'!B:K,10,FALSE),"")</f>
        <v/>
      </c>
      <c r="H714" s="10" t="str">
        <f>IF(F714="O",IF(G714="",'Messages d''erreur'!B$7,""),"")</f>
        <v/>
      </c>
    </row>
    <row r="715" spans="1:8" x14ac:dyDescent="0.35">
      <c r="A715" s="156"/>
      <c r="B715">
        <f t="shared" si="11"/>
        <v>0</v>
      </c>
      <c r="F715" s="47"/>
      <c r="G715" t="str">
        <f>IF(F715="O",VLOOKUP(A715,'CG-&gt; CE'!B:K,10,FALSE),"")</f>
        <v/>
      </c>
      <c r="H715" s="10" t="str">
        <f>IF(F715="O",IF(G715="",'Messages d''erreur'!B$7,""),"")</f>
        <v/>
      </c>
    </row>
    <row r="716" spans="1:8" ht="26" x14ac:dyDescent="0.35">
      <c r="A716" s="159" t="s">
        <v>1088</v>
      </c>
      <c r="B716" t="e">
        <f t="shared" si="11"/>
        <v>#VALUE!</v>
      </c>
      <c r="C716" s="54" t="s">
        <v>53</v>
      </c>
      <c r="D716" s="54" t="s">
        <v>2668</v>
      </c>
      <c r="E716" s="54" t="s">
        <v>2654</v>
      </c>
      <c r="F716" s="55" t="s">
        <v>2655</v>
      </c>
      <c r="G716" t="str">
        <f>IF(F716="O",VLOOKUP(A716,'CG-&gt; CE'!B:K,10,FALSE),"")</f>
        <v/>
      </c>
      <c r="H716" s="10" t="str">
        <f>IF(F716="O",IF(G716="",'Messages d''erreur'!B$7,""),"")</f>
        <v/>
      </c>
    </row>
    <row r="717" spans="1:8" x14ac:dyDescent="0.35">
      <c r="A717" s="163">
        <v>27400</v>
      </c>
      <c r="B717">
        <f t="shared" si="11"/>
        <v>27400</v>
      </c>
      <c r="C717" s="59" t="s">
        <v>1883</v>
      </c>
      <c r="D717" s="64" t="s">
        <v>2789</v>
      </c>
      <c r="E717" s="73" t="s">
        <v>1884</v>
      </c>
      <c r="F717" s="65" t="s">
        <v>2658</v>
      </c>
      <c r="G717" t="str">
        <f>IF(F717="O",VLOOKUP(A717,'CG-&gt; CE'!B:K,10,FALSE),"")</f>
        <v/>
      </c>
      <c r="H717" s="10" t="str">
        <f>IF(F717="O",IF(G717="",'Messages d''erreur'!B$7,""),"")</f>
        <v/>
      </c>
    </row>
    <row r="718" spans="1:8" x14ac:dyDescent="0.35">
      <c r="A718" s="158"/>
      <c r="B718">
        <f t="shared" si="11"/>
        <v>0</v>
      </c>
      <c r="C718" s="51"/>
      <c r="D718" s="52"/>
      <c r="E718" s="52"/>
      <c r="F718" s="53"/>
      <c r="G718" t="str">
        <f>IF(F718="O",VLOOKUP(A718,'CG-&gt; CE'!B:K,10,FALSE),"")</f>
        <v/>
      </c>
      <c r="H718" s="10" t="str">
        <f>IF(F718="O",IF(G718="",'Messages d''erreur'!B$7,""),"")</f>
        <v/>
      </c>
    </row>
    <row r="719" spans="1:8" x14ac:dyDescent="0.35">
      <c r="A719" s="167">
        <v>275</v>
      </c>
      <c r="B719">
        <f t="shared" si="11"/>
        <v>275</v>
      </c>
      <c r="C719" s="45" t="s">
        <v>2794</v>
      </c>
      <c r="F719" s="47"/>
      <c r="G719" t="str">
        <f>IF(F719="O",VLOOKUP(A719,'CG-&gt; CE'!B:K,10,FALSE),"")</f>
        <v/>
      </c>
      <c r="H719" s="10" t="str">
        <f>IF(F719="O",IF(G719="",'Messages d''erreur'!B$7,""),"")</f>
        <v/>
      </c>
    </row>
    <row r="720" spans="1:8" x14ac:dyDescent="0.35">
      <c r="A720" s="167"/>
      <c r="B720">
        <f t="shared" si="11"/>
        <v>0</v>
      </c>
      <c r="F720" s="47"/>
      <c r="G720" t="str">
        <f>IF(F720="O",VLOOKUP(A720,'CG-&gt; CE'!B:K,10,FALSE),"")</f>
        <v/>
      </c>
      <c r="H720" s="10" t="str">
        <f>IF(F720="O",IF(G720="",'Messages d''erreur'!B$7,""),"")</f>
        <v/>
      </c>
    </row>
    <row r="721" spans="1:8" x14ac:dyDescent="0.35">
      <c r="A721" s="167">
        <v>2751</v>
      </c>
      <c r="B721">
        <f t="shared" si="11"/>
        <v>2751</v>
      </c>
      <c r="C721" s="45" t="s">
        <v>2795</v>
      </c>
      <c r="F721" s="47"/>
      <c r="G721" t="str">
        <f>IF(F721="O",VLOOKUP(A721,'CG-&gt; CE'!B:K,10,FALSE),"")</f>
        <v/>
      </c>
      <c r="H721" s="10" t="str">
        <f>IF(F721="O",IF(G721="",'Messages d''erreur'!B$7,""),"")</f>
        <v/>
      </c>
    </row>
    <row r="722" spans="1:8" x14ac:dyDescent="0.35">
      <c r="A722" s="156"/>
      <c r="B722">
        <f t="shared" si="11"/>
        <v>0</v>
      </c>
      <c r="F722" s="47"/>
      <c r="G722" t="str">
        <f>IF(F722="O",VLOOKUP(A722,'CG-&gt; CE'!B:K,10,FALSE),"")</f>
        <v/>
      </c>
      <c r="H722" s="10" t="str">
        <f>IF(F722="O",IF(G722="",'Messages d''erreur'!B$7,""),"")</f>
        <v/>
      </c>
    </row>
    <row r="723" spans="1:8" ht="26" x14ac:dyDescent="0.35">
      <c r="A723" s="159" t="s">
        <v>1088</v>
      </c>
      <c r="B723" t="e">
        <f t="shared" si="11"/>
        <v>#VALUE!</v>
      </c>
      <c r="C723" s="54" t="s">
        <v>53</v>
      </c>
      <c r="D723" s="54" t="s">
        <v>2668</v>
      </c>
      <c r="E723" s="54" t="s">
        <v>2654</v>
      </c>
      <c r="F723" s="55" t="s">
        <v>2655</v>
      </c>
      <c r="G723" t="str">
        <f>IF(F723="O",VLOOKUP(A723,'CG-&gt; CE'!B:K,10,FALSE),"")</f>
        <v/>
      </c>
      <c r="H723" s="10" t="str">
        <f>IF(F723="O",IF(G723="",'Messages d''erreur'!B$7,""),"")</f>
        <v/>
      </c>
    </row>
    <row r="724" spans="1:8" x14ac:dyDescent="0.35">
      <c r="A724" s="164">
        <v>27511</v>
      </c>
      <c r="B724">
        <f t="shared" si="11"/>
        <v>27511</v>
      </c>
      <c r="C724" s="45" t="s">
        <v>928</v>
      </c>
      <c r="D724" s="62" t="s">
        <v>2796</v>
      </c>
      <c r="E724" s="74" t="s">
        <v>1890</v>
      </c>
      <c r="F724" s="63" t="s">
        <v>60</v>
      </c>
      <c r="G724" t="e">
        <f>IF(F724="O",VLOOKUP(A724,'CG-&gt; CE'!B:K,10,FALSE),"")</f>
        <v>#N/A</v>
      </c>
      <c r="H724" s="10" t="e">
        <f>IF(F724="O",IF(G724="",'Messages d''erreur'!B$7,""),"")</f>
        <v>#N/A</v>
      </c>
    </row>
    <row r="725" spans="1:8" x14ac:dyDescent="0.35">
      <c r="A725" s="164">
        <v>27515</v>
      </c>
      <c r="B725">
        <f t="shared" si="11"/>
        <v>27515</v>
      </c>
      <c r="C725" s="45" t="s">
        <v>1894</v>
      </c>
      <c r="D725" s="62" t="s">
        <v>2796</v>
      </c>
      <c r="E725" s="62" t="s">
        <v>1890</v>
      </c>
      <c r="F725" s="63" t="s">
        <v>2658</v>
      </c>
      <c r="G725" t="str">
        <f>IF(F725="O",VLOOKUP(A725,'CG-&gt; CE'!B:K,10,FALSE),"")</f>
        <v/>
      </c>
      <c r="H725" s="10" t="str">
        <f>IF(F725="O",IF(G725="",'Messages d''erreur'!B$7,""),"")</f>
        <v/>
      </c>
    </row>
    <row r="726" spans="1:8" x14ac:dyDescent="0.35">
      <c r="A726" s="163">
        <v>27519</v>
      </c>
      <c r="B726">
        <f t="shared" si="11"/>
        <v>27519</v>
      </c>
      <c r="C726" s="59" t="s">
        <v>1897</v>
      </c>
      <c r="D726" s="64" t="s">
        <v>2796</v>
      </c>
      <c r="E726" s="64" t="s">
        <v>1890</v>
      </c>
      <c r="F726" s="65" t="s">
        <v>2658</v>
      </c>
      <c r="G726" t="str">
        <f>IF(F726="O",VLOOKUP(A726,'CG-&gt; CE'!B:K,10,FALSE),"")</f>
        <v/>
      </c>
      <c r="H726" s="10" t="str">
        <f>IF(F726="O",IF(G726="",'Messages d''erreur'!B$7,""),"")</f>
        <v/>
      </c>
    </row>
    <row r="727" spans="1:8" x14ac:dyDescent="0.35">
      <c r="A727" s="163" t="s">
        <v>5074</v>
      </c>
      <c r="B727">
        <f t="shared" ref="B727" si="12">VALUE(A727)</f>
        <v>27561</v>
      </c>
      <c r="C727" s="59" t="s">
        <v>940</v>
      </c>
      <c r="D727" s="64" t="s">
        <v>2796</v>
      </c>
      <c r="E727" s="64" t="s">
        <v>1890</v>
      </c>
      <c r="F727" s="65">
        <v>0</v>
      </c>
      <c r="G727" t="str">
        <f>IF(F727="O",VLOOKUP(A727,'CG-&gt; CE'!B:K,10,FALSE),"")</f>
        <v/>
      </c>
      <c r="H727" s="10" t="str">
        <f>IF(F727="O",IF(G727="",'Messages d''erreur'!B$7,""),"")</f>
        <v/>
      </c>
    </row>
    <row r="728" spans="1:8" x14ac:dyDescent="0.35">
      <c r="A728" s="156"/>
      <c r="B728">
        <f t="shared" si="11"/>
        <v>0</v>
      </c>
      <c r="F728" s="47"/>
      <c r="G728" t="str">
        <f>IF(F728="O",VLOOKUP(A728,'CG-&gt; CE'!B:K,10,FALSE),"")</f>
        <v/>
      </c>
      <c r="H728" s="10" t="str">
        <f>IF(F728="O",IF(G728="",'Messages d''erreur'!B$7,""),"")</f>
        <v/>
      </c>
    </row>
    <row r="729" spans="1:8" x14ac:dyDescent="0.35">
      <c r="A729" s="158">
        <v>28</v>
      </c>
      <c r="B729">
        <f t="shared" si="11"/>
        <v>28</v>
      </c>
      <c r="C729" s="51" t="s">
        <v>2797</v>
      </c>
      <c r="D729" s="52"/>
      <c r="E729" s="52"/>
      <c r="F729" s="53"/>
      <c r="G729" t="str">
        <f>IF(F729="O",VLOOKUP(A729,'CG-&gt; CE'!B:K,10,FALSE),"")</f>
        <v/>
      </c>
      <c r="H729" s="10" t="str">
        <f>IF(F729="O",IF(G729="",'Messages d''erreur'!B$7,""),"")</f>
        <v/>
      </c>
    </row>
    <row r="730" spans="1:8" x14ac:dyDescent="0.35">
      <c r="A730" s="158"/>
      <c r="B730">
        <f t="shared" si="11"/>
        <v>0</v>
      </c>
      <c r="C730" s="51"/>
      <c r="D730" s="52"/>
      <c r="E730" s="52"/>
      <c r="F730" s="53"/>
      <c r="G730" t="str">
        <f>IF(F730="O",VLOOKUP(A730,'CG-&gt; CE'!B:K,10,FALSE),"")</f>
        <v/>
      </c>
      <c r="H730" s="10" t="str">
        <f>IF(F730="O",IF(G730="",'Messages d''erreur'!B$7,""),"")</f>
        <v/>
      </c>
    </row>
    <row r="731" spans="1:8" x14ac:dyDescent="0.35">
      <c r="A731" s="167">
        <v>282</v>
      </c>
      <c r="B731">
        <f t="shared" si="11"/>
        <v>282</v>
      </c>
      <c r="C731" s="45" t="s">
        <v>2798</v>
      </c>
      <c r="F731" s="47"/>
      <c r="G731" t="str">
        <f>IF(F731="O",VLOOKUP(A731,'CG-&gt; CE'!B:K,10,FALSE),"")</f>
        <v/>
      </c>
      <c r="H731" s="10" t="str">
        <f>IF(F731="O",IF(G731="",'Messages d''erreur'!B$7,""),"")</f>
        <v/>
      </c>
    </row>
    <row r="732" spans="1:8" x14ac:dyDescent="0.35">
      <c r="A732" s="167"/>
      <c r="B732">
        <f t="shared" si="11"/>
        <v>0</v>
      </c>
      <c r="F732" s="47"/>
      <c r="G732" t="str">
        <f>IF(F732="O",VLOOKUP(A732,'CG-&gt; CE'!B:K,10,FALSE),"")</f>
        <v/>
      </c>
      <c r="H732" s="10" t="str">
        <f>IF(F732="O",IF(G732="",'Messages d''erreur'!B$7,""),"")</f>
        <v/>
      </c>
    </row>
    <row r="733" spans="1:8" x14ac:dyDescent="0.35">
      <c r="A733" s="167">
        <v>2821</v>
      </c>
      <c r="B733">
        <f t="shared" si="11"/>
        <v>2821</v>
      </c>
      <c r="C733" s="45" t="s">
        <v>1905</v>
      </c>
      <c r="F733" s="47"/>
      <c r="G733" t="str">
        <f>IF(F733="O",VLOOKUP(A733,'CG-&gt; CE'!B:K,10,FALSE),"")</f>
        <v/>
      </c>
      <c r="H733" s="10" t="str">
        <f>IF(F733="O",IF(G733="",'Messages d''erreur'!B$7,""),"")</f>
        <v/>
      </c>
    </row>
    <row r="734" spans="1:8" x14ac:dyDescent="0.35">
      <c r="A734" s="156"/>
      <c r="B734">
        <f t="shared" si="11"/>
        <v>0</v>
      </c>
      <c r="F734" s="47"/>
      <c r="G734" t="str">
        <f>IF(F734="O",VLOOKUP(A734,'CG-&gt; CE'!B:K,10,FALSE),"")</f>
        <v/>
      </c>
      <c r="H734" s="10" t="str">
        <f>IF(F734="O",IF(G734="",'Messages d''erreur'!B$7,""),"")</f>
        <v/>
      </c>
    </row>
    <row r="735" spans="1:8" ht="26" x14ac:dyDescent="0.35">
      <c r="A735" s="159" t="s">
        <v>1088</v>
      </c>
      <c r="B735" t="e">
        <f t="shared" si="11"/>
        <v>#VALUE!</v>
      </c>
      <c r="C735" s="54" t="s">
        <v>53</v>
      </c>
      <c r="D735" s="54" t="s">
        <v>2668</v>
      </c>
      <c r="E735" s="54" t="s">
        <v>2654</v>
      </c>
      <c r="F735" s="55" t="s">
        <v>2655</v>
      </c>
      <c r="G735" t="str">
        <f>IF(F735="O",VLOOKUP(A735,'CG-&gt; CE'!B:K,10,FALSE),"")</f>
        <v/>
      </c>
      <c r="H735" s="10" t="str">
        <f>IF(F735="O",IF(G735="",'Messages d''erreur'!B$7,""),"")</f>
        <v/>
      </c>
    </row>
    <row r="736" spans="1:8" x14ac:dyDescent="0.35">
      <c r="A736" s="164">
        <v>28211</v>
      </c>
      <c r="B736">
        <f t="shared" si="11"/>
        <v>28211</v>
      </c>
      <c r="C736" s="45" t="s">
        <v>1905</v>
      </c>
      <c r="D736" s="62" t="s">
        <v>2799</v>
      </c>
      <c r="E736" s="62" t="s">
        <v>1341</v>
      </c>
      <c r="F736" s="63" t="s">
        <v>2658</v>
      </c>
      <c r="G736" t="str">
        <f>IF(F736="O",VLOOKUP(A736,'CG-&gt; CE'!B:K,10,FALSE),"")</f>
        <v/>
      </c>
      <c r="H736" s="10" t="str">
        <f>IF(F736="O",IF(G736="",'Messages d''erreur'!B$7,""),"")</f>
        <v/>
      </c>
    </row>
    <row r="737" spans="1:8" x14ac:dyDescent="0.35">
      <c r="A737" s="163">
        <v>28212</v>
      </c>
      <c r="B737">
        <f t="shared" si="11"/>
        <v>28212</v>
      </c>
      <c r="C737" s="59" t="s">
        <v>931</v>
      </c>
      <c r="D737" s="64" t="s">
        <v>2799</v>
      </c>
      <c r="E737" s="64" t="s">
        <v>1341</v>
      </c>
      <c r="F737" s="65" t="s">
        <v>60</v>
      </c>
      <c r="G737" t="e">
        <f>IF(F737="O",VLOOKUP(A737,'CG-&gt; CE'!B:K,10,FALSE),"")</f>
        <v>#N/A</v>
      </c>
      <c r="H737" s="10" t="e">
        <f>IF(F737="O",IF(G737="",'Messages d''erreur'!B$7,""),"")</f>
        <v>#N/A</v>
      </c>
    </row>
    <row r="738" spans="1:8" x14ac:dyDescent="0.35">
      <c r="A738" s="167"/>
      <c r="B738">
        <f t="shared" si="11"/>
        <v>0</v>
      </c>
      <c r="F738" s="47"/>
      <c r="G738" t="str">
        <f>IF(F738="O",VLOOKUP(A738,'CG-&gt; CE'!B:K,10,FALSE),"")</f>
        <v/>
      </c>
      <c r="H738" s="10" t="str">
        <f>IF(F738="O",IF(G738="",'Messages d''erreur'!B$7,""),"")</f>
        <v/>
      </c>
    </row>
    <row r="739" spans="1:8" x14ac:dyDescent="0.35">
      <c r="A739" s="167">
        <v>2822</v>
      </c>
      <c r="B739">
        <f t="shared" si="11"/>
        <v>2822</v>
      </c>
      <c r="C739" s="45" t="s">
        <v>1913</v>
      </c>
      <c r="F739" s="47"/>
      <c r="G739" t="str">
        <f>IF(F739="O",VLOOKUP(A739,'CG-&gt; CE'!B:K,10,FALSE),"")</f>
        <v/>
      </c>
      <c r="H739" s="10" t="str">
        <f>IF(F739="O",IF(G739="",'Messages d''erreur'!B$7,""),"")</f>
        <v/>
      </c>
    </row>
    <row r="740" spans="1:8" x14ac:dyDescent="0.35">
      <c r="A740" s="156"/>
      <c r="B740">
        <f t="shared" si="11"/>
        <v>0</v>
      </c>
      <c r="F740" s="47"/>
      <c r="G740" t="str">
        <f>IF(F740="O",VLOOKUP(A740,'CG-&gt; CE'!B:K,10,FALSE),"")</f>
        <v/>
      </c>
      <c r="H740" s="10" t="str">
        <f>IF(F740="O",IF(G740="",'Messages d''erreur'!B$7,""),"")</f>
        <v/>
      </c>
    </row>
    <row r="741" spans="1:8" ht="26" x14ac:dyDescent="0.35">
      <c r="A741" s="159" t="s">
        <v>1088</v>
      </c>
      <c r="B741" t="e">
        <f t="shared" si="11"/>
        <v>#VALUE!</v>
      </c>
      <c r="C741" s="54" t="s">
        <v>53</v>
      </c>
      <c r="D741" s="54" t="s">
        <v>2668</v>
      </c>
      <c r="E741" s="54" t="s">
        <v>2654</v>
      </c>
      <c r="F741" s="55" t="s">
        <v>2655</v>
      </c>
      <c r="G741" t="str">
        <f>IF(F741="O",VLOOKUP(A741,'CG-&gt; CE'!B:K,10,FALSE),"")</f>
        <v/>
      </c>
      <c r="H741" s="10" t="str">
        <f>IF(F741="O",IF(G741="",'Messages d''erreur'!B$7,""),"")</f>
        <v/>
      </c>
    </row>
    <row r="742" spans="1:8" x14ac:dyDescent="0.35">
      <c r="A742" s="164">
        <v>28221</v>
      </c>
      <c r="B742">
        <f t="shared" si="11"/>
        <v>28221</v>
      </c>
      <c r="C742" s="45" t="s">
        <v>1913</v>
      </c>
      <c r="D742" s="62" t="s">
        <v>2799</v>
      </c>
      <c r="E742" s="62" t="s">
        <v>1341</v>
      </c>
      <c r="F742" s="63" t="s">
        <v>2658</v>
      </c>
      <c r="G742" t="str">
        <f>IF(F742="O",VLOOKUP(A742,'CG-&gt; CE'!B:K,10,FALSE),"")</f>
        <v/>
      </c>
      <c r="H742" s="10" t="str">
        <f>IF(F742="O",IF(G742="",'Messages d''erreur'!B$7,""),"")</f>
        <v/>
      </c>
    </row>
    <row r="743" spans="1:8" x14ac:dyDescent="0.35">
      <c r="A743" s="163">
        <v>28222</v>
      </c>
      <c r="B743">
        <f t="shared" si="11"/>
        <v>28222</v>
      </c>
      <c r="C743" s="59" t="s">
        <v>934</v>
      </c>
      <c r="D743" s="64" t="s">
        <v>2799</v>
      </c>
      <c r="E743" s="64" t="s">
        <v>1341</v>
      </c>
      <c r="F743" s="65" t="s">
        <v>60</v>
      </c>
      <c r="G743" t="e">
        <f>IF(F743="O",VLOOKUP(A743,'CG-&gt; CE'!B:K,10,FALSE),"")</f>
        <v>#N/A</v>
      </c>
      <c r="H743" s="10" t="e">
        <f>IF(F743="O",IF(G743="",'Messages d''erreur'!B$7,""),"")</f>
        <v>#N/A</v>
      </c>
    </row>
    <row r="744" spans="1:8" x14ac:dyDescent="0.35">
      <c r="A744" s="158"/>
      <c r="B744">
        <f t="shared" si="11"/>
        <v>0</v>
      </c>
      <c r="C744" s="51"/>
      <c r="D744" s="52"/>
      <c r="E744" s="52"/>
      <c r="F744" s="53"/>
      <c r="G744" t="str">
        <f>IF(F744="O",VLOOKUP(A744,'CG-&gt; CE'!B:K,10,FALSE),"")</f>
        <v/>
      </c>
      <c r="H744" s="10" t="str">
        <f>IF(F744="O",IF(G744="",'Messages d''erreur'!B$7,""),"")</f>
        <v/>
      </c>
    </row>
    <row r="745" spans="1:8" x14ac:dyDescent="0.35">
      <c r="A745" s="167">
        <v>285</v>
      </c>
      <c r="B745">
        <f t="shared" si="11"/>
        <v>285</v>
      </c>
      <c r="C745" s="45" t="s">
        <v>2800</v>
      </c>
      <c r="F745" s="47"/>
      <c r="G745" t="str">
        <f>IF(F745="O",VLOOKUP(A745,'CG-&gt; CE'!B:K,10,FALSE),"")</f>
        <v/>
      </c>
      <c r="H745" s="10" t="str">
        <f>IF(F745="O",IF(G745="",'Messages d''erreur'!B$7,""),"")</f>
        <v/>
      </c>
    </row>
    <row r="746" spans="1:8" x14ac:dyDescent="0.35">
      <c r="A746" s="156"/>
      <c r="B746">
        <f t="shared" si="11"/>
        <v>0</v>
      </c>
      <c r="F746" s="47"/>
      <c r="G746" t="str">
        <f>IF(F746="O",VLOOKUP(A746,'CG-&gt; CE'!B:K,10,FALSE),"")</f>
        <v/>
      </c>
      <c r="H746" s="10" t="str">
        <f>IF(F746="O",IF(G746="",'Messages d''erreur'!B$7,""),"")</f>
        <v/>
      </c>
    </row>
    <row r="747" spans="1:8" ht="26" x14ac:dyDescent="0.35">
      <c r="A747" s="159" t="s">
        <v>1088</v>
      </c>
      <c r="B747" t="e">
        <f t="shared" si="11"/>
        <v>#VALUE!</v>
      </c>
      <c r="C747" s="54" t="s">
        <v>53</v>
      </c>
      <c r="D747" s="54" t="s">
        <v>2668</v>
      </c>
      <c r="E747" s="54" t="s">
        <v>2654</v>
      </c>
      <c r="F747" s="55" t="s">
        <v>2655</v>
      </c>
      <c r="G747" t="str">
        <f>IF(F747="O",VLOOKUP(A747,'CG-&gt; CE'!B:K,10,FALSE),"")</f>
        <v/>
      </c>
      <c r="H747" s="10" t="str">
        <f>IF(F747="O",IF(G747="",'Messages d''erreur'!B$7,""),"")</f>
        <v/>
      </c>
    </row>
    <row r="748" spans="1:8" x14ac:dyDescent="0.35">
      <c r="A748" s="163">
        <v>28510</v>
      </c>
      <c r="B748">
        <f t="shared" si="11"/>
        <v>28510</v>
      </c>
      <c r="C748" s="59" t="s">
        <v>1916</v>
      </c>
      <c r="D748" s="64" t="s">
        <v>2799</v>
      </c>
      <c r="E748" s="64" t="s">
        <v>1341</v>
      </c>
      <c r="F748" s="65" t="s">
        <v>60</v>
      </c>
      <c r="G748" t="e">
        <f>IF(F748="O",VLOOKUP(A748,'CG-&gt; CE'!B:K,10,FALSE),"")</f>
        <v>#N/A</v>
      </c>
      <c r="H748" s="10" t="e">
        <f>IF(F748="O",IF(G748="",'Messages d''erreur'!B$7,""),"")</f>
        <v>#N/A</v>
      </c>
    </row>
    <row r="749" spans="1:8" x14ac:dyDescent="0.35">
      <c r="A749" s="158"/>
      <c r="B749">
        <f t="shared" si="11"/>
        <v>0</v>
      </c>
      <c r="C749" s="51"/>
      <c r="D749" s="52"/>
      <c r="E749" s="52"/>
      <c r="F749" s="53"/>
      <c r="G749" t="str">
        <f>IF(F749="O",VLOOKUP(A749,'CG-&gt; CE'!B:K,10,FALSE),"")</f>
        <v/>
      </c>
      <c r="H749" s="10" t="str">
        <f>IF(F749="O",IF(G749="",'Messages d''erreur'!B$7,""),"")</f>
        <v/>
      </c>
    </row>
    <row r="750" spans="1:8" x14ac:dyDescent="0.35">
      <c r="A750" s="167">
        <v>288</v>
      </c>
      <c r="B750">
        <f t="shared" si="11"/>
        <v>288</v>
      </c>
      <c r="C750" s="45" t="s">
        <v>2801</v>
      </c>
      <c r="F750" s="47"/>
      <c r="G750" t="str">
        <f>IF(F750="O",VLOOKUP(A750,'CG-&gt; CE'!B:K,10,FALSE),"")</f>
        <v/>
      </c>
      <c r="H750" s="10" t="str">
        <f>IF(F750="O",IF(G750="",'Messages d''erreur'!B$7,""),"")</f>
        <v/>
      </c>
    </row>
    <row r="751" spans="1:8" x14ac:dyDescent="0.35">
      <c r="A751" s="156"/>
      <c r="B751">
        <f t="shared" si="11"/>
        <v>0</v>
      </c>
      <c r="F751" s="47"/>
      <c r="G751" t="str">
        <f>IF(F751="O",VLOOKUP(A751,'CG-&gt; CE'!B:K,10,FALSE),"")</f>
        <v/>
      </c>
      <c r="H751" s="10" t="str">
        <f>IF(F751="O",IF(G751="",'Messages d''erreur'!B$7,""),"")</f>
        <v/>
      </c>
    </row>
    <row r="752" spans="1:8" ht="26" x14ac:dyDescent="0.35">
      <c r="A752" s="159" t="s">
        <v>1088</v>
      </c>
      <c r="B752" t="e">
        <f t="shared" si="11"/>
        <v>#VALUE!</v>
      </c>
      <c r="C752" s="54" t="s">
        <v>53</v>
      </c>
      <c r="D752" s="54" t="s">
        <v>2668</v>
      </c>
      <c r="E752" s="54" t="s">
        <v>2654</v>
      </c>
      <c r="F752" s="55" t="s">
        <v>2655</v>
      </c>
      <c r="G752" t="str">
        <f>IF(F752="O",VLOOKUP(A752,'CG-&gt; CE'!B:K,10,FALSE),"")</f>
        <v/>
      </c>
      <c r="H752" s="10" t="str">
        <f>IF(F752="O",IF(G752="",'Messages d''erreur'!B$7,""),"")</f>
        <v/>
      </c>
    </row>
    <row r="753" spans="1:8" x14ac:dyDescent="0.35">
      <c r="A753" s="164">
        <v>28800</v>
      </c>
      <c r="B753">
        <f t="shared" si="11"/>
        <v>28800</v>
      </c>
      <c r="C753" s="45" t="s">
        <v>725</v>
      </c>
      <c r="D753" s="62" t="s">
        <v>2802</v>
      </c>
      <c r="E753" s="62" t="s">
        <v>1341</v>
      </c>
      <c r="F753" s="63" t="s">
        <v>60</v>
      </c>
      <c r="G753" t="e">
        <f>IF(F753="O",VLOOKUP(A753,'CG-&gt; CE'!B:K,10,FALSE),"")</f>
        <v>#N/A</v>
      </c>
      <c r="H753" s="10" t="e">
        <f>IF(F753="O",IF(G753="",'Messages d''erreur'!B$7,""),"")</f>
        <v>#N/A</v>
      </c>
    </row>
    <row r="754" spans="1:8" x14ac:dyDescent="0.35">
      <c r="A754" s="163">
        <v>28805</v>
      </c>
      <c r="B754">
        <f t="shared" si="11"/>
        <v>28805</v>
      </c>
      <c r="C754" s="59" t="s">
        <v>1922</v>
      </c>
      <c r="D754" s="64" t="s">
        <v>2802</v>
      </c>
      <c r="E754" s="64" t="s">
        <v>1341</v>
      </c>
      <c r="F754" s="65" t="s">
        <v>60</v>
      </c>
      <c r="G754" t="e">
        <f>IF(F754="O",VLOOKUP(A754,'CG-&gt; CE'!B:K,10,FALSE),"")</f>
        <v>#N/A</v>
      </c>
      <c r="H754" s="10" t="e">
        <f>IF(F754="O",IF(G754="",'Messages d''erreur'!B$7,""),"")</f>
        <v>#N/A</v>
      </c>
    </row>
    <row r="755" spans="1:8" x14ac:dyDescent="0.35">
      <c r="A755" s="156"/>
      <c r="B755">
        <f t="shared" si="11"/>
        <v>0</v>
      </c>
      <c r="F755" s="47"/>
      <c r="G755" t="str">
        <f>IF(F755="O",VLOOKUP(A755,'CG-&gt; CE'!B:K,10,FALSE),"")</f>
        <v/>
      </c>
      <c r="H755" s="10" t="str">
        <f>IF(F755="O",IF(G755="",'Messages d''erreur'!B$7,""),"")</f>
        <v/>
      </c>
    </row>
    <row r="756" spans="1:8" x14ac:dyDescent="0.35">
      <c r="A756" s="157">
        <v>3</v>
      </c>
      <c r="B756">
        <f t="shared" si="11"/>
        <v>3</v>
      </c>
      <c r="C756" s="48" t="s">
        <v>2803</v>
      </c>
      <c r="D756" s="49"/>
      <c r="E756" s="49"/>
      <c r="F756" s="50"/>
      <c r="G756" t="str">
        <f>IF(F756="O",VLOOKUP(A756,'CG-&gt; CE'!B:K,10,FALSE),"")</f>
        <v/>
      </c>
      <c r="H756" s="10" t="str">
        <f>IF(F756="O",IF(G756="",'Messages d''erreur'!B$7,""),"")</f>
        <v/>
      </c>
    </row>
    <row r="757" spans="1:8" x14ac:dyDescent="0.35">
      <c r="A757" s="156"/>
      <c r="B757">
        <f t="shared" si="11"/>
        <v>0</v>
      </c>
      <c r="F757" s="47"/>
      <c r="G757" t="str">
        <f>IF(F757="O",VLOOKUP(A757,'CG-&gt; CE'!B:K,10,FALSE),"")</f>
        <v/>
      </c>
      <c r="H757" s="10" t="str">
        <f>IF(F757="O",IF(G757="",'Messages d''erreur'!B$7,""),"")</f>
        <v/>
      </c>
    </row>
    <row r="758" spans="1:8" x14ac:dyDescent="0.35">
      <c r="A758" s="158">
        <v>30</v>
      </c>
      <c r="B758">
        <f t="shared" si="11"/>
        <v>30</v>
      </c>
      <c r="C758" s="51" t="s">
        <v>2803</v>
      </c>
      <c r="D758" s="52"/>
      <c r="E758" s="52"/>
      <c r="F758" s="53"/>
      <c r="G758" t="str">
        <f>IF(F758="O",VLOOKUP(A758,'CG-&gt; CE'!B:K,10,FALSE),"")</f>
        <v/>
      </c>
      <c r="H758" s="10" t="str">
        <f>IF(F758="O",IF(G758="",'Messages d''erreur'!B$7,""),"")</f>
        <v/>
      </c>
    </row>
    <row r="759" spans="1:8" x14ac:dyDescent="0.35">
      <c r="A759" s="156"/>
      <c r="B759">
        <f t="shared" si="11"/>
        <v>0</v>
      </c>
      <c r="F759" s="47"/>
      <c r="G759" t="str">
        <f>IF(F759="O",VLOOKUP(A759,'CG-&gt; CE'!B:K,10,FALSE),"")</f>
        <v/>
      </c>
      <c r="H759" s="10" t="str">
        <f>IF(F759="O",IF(G759="",'Messages d''erreur'!B$7,""),"")</f>
        <v/>
      </c>
    </row>
    <row r="760" spans="1:8" ht="26" x14ac:dyDescent="0.35">
      <c r="A760" s="159" t="s">
        <v>1088</v>
      </c>
      <c r="B760" t="e">
        <f t="shared" si="11"/>
        <v>#VALUE!</v>
      </c>
      <c r="C760" s="54" t="s">
        <v>53</v>
      </c>
      <c r="D760" s="54" t="s">
        <v>2668</v>
      </c>
      <c r="E760" s="54" t="s">
        <v>2654</v>
      </c>
      <c r="F760" s="55" t="s">
        <v>2655</v>
      </c>
      <c r="G760" t="str">
        <f>IF(F760="O",VLOOKUP(A760,'CG-&gt; CE'!B:K,10,FALSE),"")</f>
        <v/>
      </c>
      <c r="H760" s="10" t="str">
        <f>IF(F760="O",IF(G760="",'Messages d''erreur'!B$7,""),"")</f>
        <v/>
      </c>
    </row>
    <row r="761" spans="1:8" x14ac:dyDescent="0.35">
      <c r="A761" s="164">
        <v>30111</v>
      </c>
      <c r="B761">
        <f t="shared" si="11"/>
        <v>30111</v>
      </c>
      <c r="C761" s="45" t="s">
        <v>1925</v>
      </c>
      <c r="D761" s="62" t="s">
        <v>2804</v>
      </c>
      <c r="E761" s="62"/>
      <c r="F761" s="63" t="s">
        <v>2658</v>
      </c>
      <c r="G761" t="str">
        <f>IF(F761="O",VLOOKUP(A761,'CG-&gt; CE'!B:K,10,FALSE),"")</f>
        <v/>
      </c>
      <c r="H761" s="10" t="str">
        <f>IF(F761="O",IF(G761="",'Messages d''erreur'!B$7,""),"")</f>
        <v/>
      </c>
    </row>
    <row r="762" spans="1:8" x14ac:dyDescent="0.35">
      <c r="A762" s="164">
        <v>30112</v>
      </c>
      <c r="B762">
        <f t="shared" si="11"/>
        <v>30112</v>
      </c>
      <c r="C762" s="45" t="s">
        <v>1931</v>
      </c>
      <c r="D762" s="62" t="s">
        <v>2804</v>
      </c>
      <c r="E762" s="62"/>
      <c r="F762" s="63" t="s">
        <v>2658</v>
      </c>
      <c r="G762" t="str">
        <f>IF(F762="O",VLOOKUP(A762,'CG-&gt; CE'!B:K,10,FALSE),"")</f>
        <v/>
      </c>
      <c r="H762" s="10" t="str">
        <f>IF(F762="O",IF(G762="",'Messages d''erreur'!B$7,""),"")</f>
        <v/>
      </c>
    </row>
    <row r="763" spans="1:8" x14ac:dyDescent="0.35">
      <c r="A763" s="164">
        <v>30113</v>
      </c>
      <c r="B763">
        <f t="shared" si="11"/>
        <v>30113</v>
      </c>
      <c r="C763" s="45" t="s">
        <v>1933</v>
      </c>
      <c r="D763" s="62" t="s">
        <v>2804</v>
      </c>
      <c r="E763" s="62"/>
      <c r="F763" s="63" t="s">
        <v>2658</v>
      </c>
      <c r="G763" t="str">
        <f>IF(F763="O",VLOOKUP(A763,'CG-&gt; CE'!B:K,10,FALSE),"")</f>
        <v/>
      </c>
      <c r="H763" s="10" t="str">
        <f>IF(F763="O",IF(G763="",'Messages d''erreur'!B$7,""),"")</f>
        <v/>
      </c>
    </row>
    <row r="764" spans="1:8" x14ac:dyDescent="0.35">
      <c r="A764" s="164">
        <v>30115</v>
      </c>
      <c r="B764">
        <f t="shared" si="11"/>
        <v>30115</v>
      </c>
      <c r="C764" s="45" t="s">
        <v>1935</v>
      </c>
      <c r="D764" s="62" t="s">
        <v>2804</v>
      </c>
      <c r="E764" s="62"/>
      <c r="F764" s="63" t="s">
        <v>2658</v>
      </c>
      <c r="G764" t="str">
        <f>IF(F764="O",VLOOKUP(A764,'CG-&gt; CE'!B:K,10,FALSE),"")</f>
        <v/>
      </c>
      <c r="H764" s="10" t="str">
        <f>IF(F764="O",IF(G764="",'Messages d''erreur'!B$7,""),"")</f>
        <v/>
      </c>
    </row>
    <row r="765" spans="1:8" x14ac:dyDescent="0.35">
      <c r="A765" s="164">
        <v>30117</v>
      </c>
      <c r="B765">
        <f t="shared" si="11"/>
        <v>30117</v>
      </c>
      <c r="C765" s="45" t="s">
        <v>1937</v>
      </c>
      <c r="D765" s="62" t="s">
        <v>2804</v>
      </c>
      <c r="E765" s="62"/>
      <c r="F765" s="63" t="s">
        <v>2658</v>
      </c>
      <c r="G765" t="str">
        <f>IF(F765="O",VLOOKUP(A765,'CG-&gt; CE'!B:K,10,FALSE),"")</f>
        <v/>
      </c>
      <c r="H765" s="10" t="str">
        <f>IF(F765="O",IF(G765="",'Messages d''erreur'!B$7,""),"")</f>
        <v/>
      </c>
    </row>
    <row r="766" spans="1:8" x14ac:dyDescent="0.35">
      <c r="A766" s="164">
        <v>30140</v>
      </c>
      <c r="B766">
        <f t="shared" si="11"/>
        <v>30140</v>
      </c>
      <c r="C766" s="45" t="s">
        <v>1939</v>
      </c>
      <c r="D766" s="62" t="s">
        <v>2804</v>
      </c>
      <c r="E766" s="62"/>
      <c r="F766" s="63" t="s">
        <v>2658</v>
      </c>
      <c r="G766" t="str">
        <f>IF(F766="O",VLOOKUP(A766,'CG-&gt; CE'!B:K,10,FALSE),"")</f>
        <v/>
      </c>
      <c r="H766" s="10" t="str">
        <f>IF(F766="O",IF(G766="",'Messages d''erreur'!B$7,""),"")</f>
        <v/>
      </c>
    </row>
    <row r="767" spans="1:8" x14ac:dyDescent="0.35">
      <c r="A767" s="163">
        <v>30199</v>
      </c>
      <c r="B767">
        <f t="shared" si="11"/>
        <v>30199</v>
      </c>
      <c r="C767" s="59" t="s">
        <v>1941</v>
      </c>
      <c r="D767" s="64" t="s">
        <v>2804</v>
      </c>
      <c r="E767" s="73" t="s">
        <v>1942</v>
      </c>
      <c r="F767" s="65" t="s">
        <v>2658</v>
      </c>
      <c r="G767" t="str">
        <f>IF(F767="O",VLOOKUP(A767,'CG-&gt; CE'!B:K,10,FALSE),"")</f>
        <v/>
      </c>
      <c r="H767" s="10" t="str">
        <f>IF(F767="O",IF(G767="",'Messages d''erreur'!B$7,""),"")</f>
        <v/>
      </c>
    </row>
    <row r="768" spans="1:8" x14ac:dyDescent="0.35">
      <c r="A768" s="164"/>
      <c r="B768">
        <f t="shared" si="11"/>
        <v>0</v>
      </c>
      <c r="D768" s="62"/>
      <c r="E768" s="74"/>
      <c r="F768" s="63"/>
      <c r="G768" t="str">
        <f>IF(F768="O",VLOOKUP(A768,'CG-&gt; CE'!B:K,10,FALSE),"")</f>
        <v/>
      </c>
      <c r="H768" s="10" t="str">
        <f>IF(F768="O",IF(G768="",'Messages d''erreur'!B$7,""),"")</f>
        <v/>
      </c>
    </row>
    <row r="769" spans="1:8" x14ac:dyDescent="0.35">
      <c r="A769" s="157">
        <v>4</v>
      </c>
      <c r="B769">
        <f t="shared" si="11"/>
        <v>4</v>
      </c>
      <c r="C769" s="48" t="s">
        <v>2805</v>
      </c>
      <c r="D769" s="49"/>
      <c r="E769" s="49"/>
      <c r="F769" s="50"/>
      <c r="G769" t="str">
        <f>IF(F769="O",VLOOKUP(A769,'CG-&gt; CE'!B:K,10,FALSE),"")</f>
        <v/>
      </c>
      <c r="H769" s="10" t="str">
        <f>IF(F769="O",IF(G769="",'Messages d''erreur'!B$7,""),"")</f>
        <v/>
      </c>
    </row>
    <row r="770" spans="1:8" x14ac:dyDescent="0.35">
      <c r="A770" s="156"/>
      <c r="B770">
        <f t="shared" si="11"/>
        <v>0</v>
      </c>
      <c r="F770" s="47"/>
      <c r="G770" t="str">
        <f>IF(F770="O",VLOOKUP(A770,'CG-&gt; CE'!B:K,10,FALSE),"")</f>
        <v/>
      </c>
      <c r="H770" s="10" t="str">
        <f>IF(F770="O",IF(G770="",'Messages d''erreur'!B$7,""),"")</f>
        <v/>
      </c>
    </row>
    <row r="771" spans="1:8" x14ac:dyDescent="0.35">
      <c r="A771" s="158">
        <v>40</v>
      </c>
      <c r="B771">
        <f t="shared" si="11"/>
        <v>40</v>
      </c>
      <c r="C771" s="51" t="s">
        <v>2806</v>
      </c>
      <c r="D771" s="52"/>
      <c r="E771" s="52"/>
      <c r="F771" s="53"/>
      <c r="G771" t="str">
        <f>IF(F771="O",VLOOKUP(A771,'CG-&gt; CE'!B:K,10,FALSE),"")</f>
        <v/>
      </c>
      <c r="H771" s="10" t="str">
        <f>IF(F771="O",IF(G771="",'Messages d''erreur'!B$7,""),"")</f>
        <v/>
      </c>
    </row>
    <row r="772" spans="1:8" x14ac:dyDescent="0.35">
      <c r="A772" s="158"/>
      <c r="B772">
        <f t="shared" si="11"/>
        <v>0</v>
      </c>
      <c r="C772" s="51"/>
      <c r="D772" s="52"/>
      <c r="E772" s="52"/>
      <c r="F772" s="53"/>
      <c r="G772" t="str">
        <f>IF(F772="O",VLOOKUP(A772,'CG-&gt; CE'!B:K,10,FALSE),"")</f>
        <v/>
      </c>
      <c r="H772" s="10" t="str">
        <f>IF(F772="O",IF(G772="",'Messages d''erreur'!B$7,""),"")</f>
        <v/>
      </c>
    </row>
    <row r="773" spans="1:8" x14ac:dyDescent="0.35">
      <c r="A773" s="167">
        <v>400</v>
      </c>
      <c r="B773">
        <f t="shared" ref="B773:B836" si="13">VALUE(A773)</f>
        <v>400</v>
      </c>
      <c r="C773" s="45" t="s">
        <v>2807</v>
      </c>
      <c r="F773" s="47"/>
      <c r="G773" t="str">
        <f>IF(F773="O",VLOOKUP(A773,'CG-&gt; CE'!B:K,10,FALSE),"")</f>
        <v/>
      </c>
      <c r="H773" s="10" t="str">
        <f>IF(F773="O",IF(G773="",'Messages d''erreur'!B$7,""),"")</f>
        <v/>
      </c>
    </row>
    <row r="774" spans="1:8" x14ac:dyDescent="0.35">
      <c r="A774" s="156"/>
      <c r="B774">
        <f t="shared" si="13"/>
        <v>0</v>
      </c>
      <c r="F774" s="47"/>
      <c r="G774" t="str">
        <f>IF(F774="O",VLOOKUP(A774,'CG-&gt; CE'!B:K,10,FALSE),"")</f>
        <v/>
      </c>
      <c r="H774" s="10" t="str">
        <f>IF(F774="O",IF(G774="",'Messages d''erreur'!B$7,""),"")</f>
        <v/>
      </c>
    </row>
    <row r="775" spans="1:8" ht="26" x14ac:dyDescent="0.35">
      <c r="A775" s="159" t="s">
        <v>1088</v>
      </c>
      <c r="B775" t="e">
        <f t="shared" si="13"/>
        <v>#VALUE!</v>
      </c>
      <c r="C775" s="54" t="s">
        <v>53</v>
      </c>
      <c r="D775" s="54" t="s">
        <v>2668</v>
      </c>
      <c r="E775" s="54" t="s">
        <v>2654</v>
      </c>
      <c r="F775" s="55" t="s">
        <v>2655</v>
      </c>
      <c r="G775" t="str">
        <f>IF(F775="O",VLOOKUP(A775,'CG-&gt; CE'!B:K,10,FALSE),"")</f>
        <v/>
      </c>
      <c r="H775" s="10" t="str">
        <f>IF(F775="O",IF(G775="",'Messages d''erreur'!B$7,""),"")</f>
        <v/>
      </c>
    </row>
    <row r="776" spans="1:8" x14ac:dyDescent="0.35">
      <c r="A776" s="164">
        <v>40001</v>
      </c>
      <c r="B776">
        <f t="shared" si="13"/>
        <v>40001</v>
      </c>
      <c r="C776" s="45" t="s">
        <v>1948</v>
      </c>
      <c r="D776" s="62" t="s">
        <v>2808</v>
      </c>
      <c r="E776" s="62" t="s">
        <v>1201</v>
      </c>
      <c r="F776" s="63" t="s">
        <v>2658</v>
      </c>
      <c r="G776" t="str">
        <f>IF(F776="O",VLOOKUP(A776,'CG-&gt; CE'!B:K,10,FALSE),"")</f>
        <v/>
      </c>
      <c r="H776" s="10" t="str">
        <f>IF(F776="O",IF(G776="",'Messages d''erreur'!B$7,""),"")</f>
        <v/>
      </c>
    </row>
    <row r="777" spans="1:8" x14ac:dyDescent="0.35">
      <c r="A777" s="164">
        <v>40002</v>
      </c>
      <c r="B777">
        <f t="shared" si="13"/>
        <v>40002</v>
      </c>
      <c r="C777" s="45" t="s">
        <v>1961</v>
      </c>
      <c r="D777" s="62" t="s">
        <v>2808</v>
      </c>
      <c r="E777" s="62" t="s">
        <v>1201</v>
      </c>
      <c r="F777" s="63" t="s">
        <v>2658</v>
      </c>
      <c r="G777" t="str">
        <f>IF(F777="O",VLOOKUP(A777,'CG-&gt; CE'!B:K,10,FALSE),"")</f>
        <v/>
      </c>
      <c r="H777" s="10" t="str">
        <f>IF(F777="O",IF(G777="",'Messages d''erreur'!B$7,""),"")</f>
        <v/>
      </c>
    </row>
    <row r="778" spans="1:8" x14ac:dyDescent="0.35">
      <c r="A778" s="164">
        <v>40003</v>
      </c>
      <c r="B778">
        <f t="shared" si="13"/>
        <v>40003</v>
      </c>
      <c r="C778" s="45" t="s">
        <v>1969</v>
      </c>
      <c r="D778" s="62" t="s">
        <v>2808</v>
      </c>
      <c r="E778" s="62" t="s">
        <v>1201</v>
      </c>
      <c r="F778" s="63" t="s">
        <v>2658</v>
      </c>
      <c r="G778" t="str">
        <f>IF(F778="O",VLOOKUP(A778,'CG-&gt; CE'!B:K,10,FALSE),"")</f>
        <v/>
      </c>
      <c r="H778" s="10" t="str">
        <f>IF(F778="O",IF(G778="",'Messages d''erreur'!B$7,""),"")</f>
        <v/>
      </c>
    </row>
    <row r="779" spans="1:8" x14ac:dyDescent="0.35">
      <c r="A779" s="163">
        <v>40004</v>
      </c>
      <c r="B779">
        <f t="shared" si="13"/>
        <v>40004</v>
      </c>
      <c r="C779" s="59" t="s">
        <v>1976</v>
      </c>
      <c r="D779" s="64" t="s">
        <v>2808</v>
      </c>
      <c r="E779" s="64" t="s">
        <v>1201</v>
      </c>
      <c r="F779" s="65" t="s">
        <v>2658</v>
      </c>
      <c r="G779" t="str">
        <f>IF(F779="O",VLOOKUP(A779,'CG-&gt; CE'!B:K,10,FALSE),"")</f>
        <v/>
      </c>
      <c r="H779" s="10" t="str">
        <f>IF(F779="O",IF(G779="",'Messages d''erreur'!B$7,""),"")</f>
        <v/>
      </c>
    </row>
    <row r="780" spans="1:8" x14ac:dyDescent="0.35">
      <c r="A780" s="158"/>
      <c r="B780">
        <f t="shared" si="13"/>
        <v>0</v>
      </c>
      <c r="C780" s="51"/>
      <c r="D780" s="52"/>
      <c r="E780" s="52"/>
      <c r="F780" s="53"/>
      <c r="G780" t="str">
        <f>IF(F780="O",VLOOKUP(A780,'CG-&gt; CE'!B:K,10,FALSE),"")</f>
        <v/>
      </c>
      <c r="H780" s="10" t="str">
        <f>IF(F780="O",IF(G780="",'Messages d''erreur'!B$7,""),"")</f>
        <v/>
      </c>
    </row>
    <row r="781" spans="1:8" x14ac:dyDescent="0.35">
      <c r="A781" s="167">
        <v>407</v>
      </c>
      <c r="B781">
        <f t="shared" si="13"/>
        <v>407</v>
      </c>
      <c r="C781" s="45" t="s">
        <v>2809</v>
      </c>
      <c r="F781" s="47"/>
      <c r="G781" t="str">
        <f>IF(F781="O",VLOOKUP(A781,'CG-&gt; CE'!B:K,10,FALSE),"")</f>
        <v/>
      </c>
      <c r="H781" s="10" t="str">
        <f>IF(F781="O",IF(G781="",'Messages d''erreur'!B$7,""),"")</f>
        <v/>
      </c>
    </row>
    <row r="782" spans="1:8" x14ac:dyDescent="0.35">
      <c r="A782" s="156"/>
      <c r="B782">
        <f t="shared" si="13"/>
        <v>0</v>
      </c>
      <c r="F782" s="47"/>
      <c r="G782" t="str">
        <f>IF(F782="O",VLOOKUP(A782,'CG-&gt; CE'!B:K,10,FALSE),"")</f>
        <v/>
      </c>
      <c r="H782" s="10" t="str">
        <f>IF(F782="O",IF(G782="",'Messages d''erreur'!B$7,""),"")</f>
        <v/>
      </c>
    </row>
    <row r="783" spans="1:8" ht="26" x14ac:dyDescent="0.35">
      <c r="A783" s="159" t="s">
        <v>1088</v>
      </c>
      <c r="B783" t="e">
        <f t="shared" si="13"/>
        <v>#VALUE!</v>
      </c>
      <c r="C783" s="54" t="s">
        <v>53</v>
      </c>
      <c r="D783" s="54" t="s">
        <v>2668</v>
      </c>
      <c r="E783" s="54" t="s">
        <v>2654</v>
      </c>
      <c r="F783" s="55" t="s">
        <v>2655</v>
      </c>
      <c r="G783" t="str">
        <f>IF(F783="O",VLOOKUP(A783,'CG-&gt; CE'!B:K,10,FALSE),"")</f>
        <v/>
      </c>
      <c r="H783" s="10" t="str">
        <f>IF(F783="O",IF(G783="",'Messages d''erreur'!B$7,""),"")</f>
        <v/>
      </c>
    </row>
    <row r="784" spans="1:8" x14ac:dyDescent="0.35">
      <c r="A784" s="163">
        <v>40700</v>
      </c>
      <c r="B784">
        <f t="shared" si="13"/>
        <v>40700</v>
      </c>
      <c r="C784" s="59" t="s">
        <v>1979</v>
      </c>
      <c r="D784" s="64" t="s">
        <v>2808</v>
      </c>
      <c r="E784" s="67" t="s">
        <v>1956</v>
      </c>
      <c r="F784" s="65" t="s">
        <v>2658</v>
      </c>
      <c r="G784" t="str">
        <f>IF(F784="O",VLOOKUP(A784,'CG-&gt; CE'!B:K,10,FALSE),"")</f>
        <v/>
      </c>
      <c r="H784" s="10" t="str">
        <f>IF(F784="O",IF(G784="",'Messages d''erreur'!B$7,""),"")</f>
        <v/>
      </c>
    </row>
    <row r="785" spans="1:8" x14ac:dyDescent="0.35">
      <c r="A785" s="164"/>
      <c r="B785">
        <f t="shared" si="13"/>
        <v>0</v>
      </c>
      <c r="D785" s="62"/>
      <c r="E785" s="62"/>
      <c r="F785" s="63"/>
      <c r="G785" t="str">
        <f>IF(F785="O",VLOOKUP(A785,'CG-&gt; CE'!B:K,10,FALSE),"")</f>
        <v/>
      </c>
      <c r="H785" s="10" t="str">
        <f>IF(F785="O",IF(G785="",'Messages d''erreur'!B$7,""),"")</f>
        <v/>
      </c>
    </row>
    <row r="786" spans="1:8" x14ac:dyDescent="0.35">
      <c r="A786" s="167">
        <v>409</v>
      </c>
      <c r="B786">
        <f t="shared" si="13"/>
        <v>409</v>
      </c>
      <c r="C786" s="45" t="s">
        <v>2810</v>
      </c>
      <c r="D786" s="62"/>
      <c r="E786" s="62"/>
      <c r="F786" s="63"/>
      <c r="G786" t="str">
        <f>IF(F786="O",VLOOKUP(A786,'CG-&gt; CE'!B:K,10,FALSE),"")</f>
        <v/>
      </c>
      <c r="H786" s="10" t="str">
        <f>IF(F786="O",IF(G786="",'Messages d''erreur'!B$7,""),"")</f>
        <v/>
      </c>
    </row>
    <row r="787" spans="1:8" x14ac:dyDescent="0.35">
      <c r="A787" s="156"/>
      <c r="B787">
        <f t="shared" si="13"/>
        <v>0</v>
      </c>
      <c r="F787" s="47"/>
      <c r="G787" t="str">
        <f>IF(F787="O",VLOOKUP(A787,'CG-&gt; CE'!B:K,10,FALSE),"")</f>
        <v/>
      </c>
      <c r="H787" s="10" t="str">
        <f>IF(F787="O",IF(G787="",'Messages d''erreur'!B$7,""),"")</f>
        <v/>
      </c>
    </row>
    <row r="788" spans="1:8" ht="26" x14ac:dyDescent="0.35">
      <c r="A788" s="159" t="s">
        <v>1088</v>
      </c>
      <c r="B788" t="e">
        <f t="shared" si="13"/>
        <v>#VALUE!</v>
      </c>
      <c r="C788" s="54" t="s">
        <v>53</v>
      </c>
      <c r="D788" s="54" t="s">
        <v>2668</v>
      </c>
      <c r="E788" s="54" t="s">
        <v>2654</v>
      </c>
      <c r="F788" s="55" t="s">
        <v>2655</v>
      </c>
      <c r="G788" t="str">
        <f>IF(F788="O",VLOOKUP(A788,'CG-&gt; CE'!B:K,10,FALSE),"")</f>
        <v/>
      </c>
      <c r="H788" s="10" t="str">
        <f>IF(F788="O",IF(G788="",'Messages d''erreur'!B$7,""),"")</f>
        <v/>
      </c>
    </row>
    <row r="789" spans="1:8" x14ac:dyDescent="0.35">
      <c r="A789" s="163">
        <v>40900</v>
      </c>
      <c r="B789">
        <f t="shared" si="13"/>
        <v>40900</v>
      </c>
      <c r="C789" s="59" t="s">
        <v>1983</v>
      </c>
      <c r="D789" s="64" t="s">
        <v>2808</v>
      </c>
      <c r="E789" s="67" t="s">
        <v>1982</v>
      </c>
      <c r="F789" s="65" t="s">
        <v>2658</v>
      </c>
      <c r="G789" t="str">
        <f>IF(F789="O",VLOOKUP(A789,'CG-&gt; CE'!B:K,10,FALSE),"")</f>
        <v/>
      </c>
      <c r="H789" s="10" t="str">
        <f>IF(F789="O",IF(G789="",'Messages d''erreur'!B$7,""),"")</f>
        <v/>
      </c>
    </row>
    <row r="790" spans="1:8" x14ac:dyDescent="0.35">
      <c r="A790" s="158"/>
      <c r="B790">
        <f t="shared" si="13"/>
        <v>0</v>
      </c>
      <c r="C790" s="51"/>
      <c r="D790" s="52"/>
      <c r="E790" s="52"/>
      <c r="F790" s="53"/>
      <c r="G790" t="str">
        <f>IF(F790="O",VLOOKUP(A790,'CG-&gt; CE'!B:K,10,FALSE),"")</f>
        <v/>
      </c>
      <c r="H790" s="10" t="str">
        <f>IF(F790="O",IF(G790="",'Messages d''erreur'!B$7,""),"")</f>
        <v/>
      </c>
    </row>
    <row r="791" spans="1:8" x14ac:dyDescent="0.35">
      <c r="A791" s="158">
        <v>41</v>
      </c>
      <c r="B791">
        <f t="shared" si="13"/>
        <v>41</v>
      </c>
      <c r="C791" s="51" t="s">
        <v>2811</v>
      </c>
      <c r="D791" s="52"/>
      <c r="E791" s="52"/>
      <c r="F791" s="53"/>
      <c r="G791" t="str">
        <f>IF(F791="O",VLOOKUP(A791,'CG-&gt; CE'!B:K,10,FALSE),"")</f>
        <v/>
      </c>
      <c r="H791" s="10" t="str">
        <f>IF(F791="O",IF(G791="",'Messages d''erreur'!B$7,""),"")</f>
        <v/>
      </c>
    </row>
    <row r="792" spans="1:8" x14ac:dyDescent="0.35">
      <c r="A792" s="158"/>
      <c r="B792">
        <f t="shared" si="13"/>
        <v>0</v>
      </c>
      <c r="C792" s="51"/>
      <c r="D792" s="52"/>
      <c r="E792" s="52"/>
      <c r="F792" s="53"/>
      <c r="G792" t="str">
        <f>IF(F792="O",VLOOKUP(A792,'CG-&gt; CE'!B:K,10,FALSE),"")</f>
        <v/>
      </c>
      <c r="H792" s="10" t="str">
        <f>IF(F792="O",IF(G792="",'Messages d''erreur'!B$7,""),"")</f>
        <v/>
      </c>
    </row>
    <row r="793" spans="1:8" x14ac:dyDescent="0.35">
      <c r="A793" s="167">
        <v>411</v>
      </c>
      <c r="B793">
        <f t="shared" si="13"/>
        <v>411</v>
      </c>
      <c r="C793" s="45" t="s">
        <v>2812</v>
      </c>
      <c r="F793" s="47"/>
      <c r="G793" t="str">
        <f>IF(F793="O",VLOOKUP(A793,'CG-&gt; CE'!B:K,10,FALSE),"")</f>
        <v/>
      </c>
      <c r="H793" s="10" t="str">
        <f>IF(F793="O",IF(G793="",'Messages d''erreur'!B$7,""),"")</f>
        <v/>
      </c>
    </row>
    <row r="794" spans="1:8" x14ac:dyDescent="0.35">
      <c r="A794" s="156"/>
      <c r="B794">
        <f t="shared" si="13"/>
        <v>0</v>
      </c>
      <c r="F794" s="47"/>
      <c r="G794" t="str">
        <f>IF(F794="O",VLOOKUP(A794,'CG-&gt; CE'!B:K,10,FALSE),"")</f>
        <v/>
      </c>
      <c r="H794" s="10" t="str">
        <f>IF(F794="O",IF(G794="",'Messages d''erreur'!B$7,""),"")</f>
        <v/>
      </c>
    </row>
    <row r="795" spans="1:8" ht="26" x14ac:dyDescent="0.35">
      <c r="A795" s="159" t="s">
        <v>1088</v>
      </c>
      <c r="B795" t="e">
        <f t="shared" si="13"/>
        <v>#VALUE!</v>
      </c>
      <c r="C795" s="54" t="s">
        <v>53</v>
      </c>
      <c r="D795" s="54" t="s">
        <v>2668</v>
      </c>
      <c r="E795" s="54" t="s">
        <v>2654</v>
      </c>
      <c r="F795" s="55" t="s">
        <v>2655</v>
      </c>
      <c r="G795" t="str">
        <f>IF(F795="O",VLOOKUP(A795,'CG-&gt; CE'!B:K,10,FALSE),"")</f>
        <v/>
      </c>
      <c r="H795" s="10" t="str">
        <f>IF(F795="O",IF(G795="",'Messages d''erreur'!B$7,""),"")</f>
        <v/>
      </c>
    </row>
    <row r="796" spans="1:8" x14ac:dyDescent="0.35">
      <c r="A796" s="163">
        <v>41100</v>
      </c>
      <c r="B796">
        <f t="shared" si="13"/>
        <v>41100</v>
      </c>
      <c r="C796" s="59" t="s">
        <v>1989</v>
      </c>
      <c r="D796" s="64" t="s">
        <v>2813</v>
      </c>
      <c r="E796" s="64" t="s">
        <v>1201</v>
      </c>
      <c r="F796" s="65" t="s">
        <v>2658</v>
      </c>
      <c r="G796" t="str">
        <f>IF(F796="O",VLOOKUP(A796,'CG-&gt; CE'!B:K,10,FALSE),"")</f>
        <v/>
      </c>
      <c r="H796" s="10" t="str">
        <f>IF(F796="O",IF(G796="",'Messages d''erreur'!B$7,""),"")</f>
        <v/>
      </c>
    </row>
    <row r="797" spans="1:8" x14ac:dyDescent="0.35">
      <c r="A797" s="158"/>
      <c r="B797">
        <f t="shared" si="13"/>
        <v>0</v>
      </c>
      <c r="C797" s="51"/>
      <c r="D797" s="52"/>
      <c r="E797" s="52"/>
      <c r="F797" s="53"/>
      <c r="G797" t="str">
        <f>IF(F797="O",VLOOKUP(A797,'CG-&gt; CE'!B:K,10,FALSE),"")</f>
        <v/>
      </c>
      <c r="H797" s="10" t="str">
        <f>IF(F797="O",IF(G797="",'Messages d''erreur'!B$7,""),"")</f>
        <v/>
      </c>
    </row>
    <row r="798" spans="1:8" x14ac:dyDescent="0.35">
      <c r="A798" s="167">
        <v>412</v>
      </c>
      <c r="B798">
        <f t="shared" si="13"/>
        <v>412</v>
      </c>
      <c r="C798" s="45" t="s">
        <v>2814</v>
      </c>
      <c r="F798" s="47"/>
      <c r="G798" t="str">
        <f>IF(F798="O",VLOOKUP(A798,'CG-&gt; CE'!B:K,10,FALSE),"")</f>
        <v/>
      </c>
      <c r="H798" s="10" t="str">
        <f>IF(F798="O",IF(G798="",'Messages d''erreur'!B$7,""),"")</f>
        <v/>
      </c>
    </row>
    <row r="799" spans="1:8" x14ac:dyDescent="0.35">
      <c r="A799" s="156"/>
      <c r="B799">
        <f t="shared" si="13"/>
        <v>0</v>
      </c>
      <c r="F799" s="47"/>
      <c r="G799" t="str">
        <f>IF(F799="O",VLOOKUP(A799,'CG-&gt; CE'!B:K,10,FALSE),"")</f>
        <v/>
      </c>
      <c r="H799" s="10" t="str">
        <f>IF(F799="O",IF(G799="",'Messages d''erreur'!B$7,""),"")</f>
        <v/>
      </c>
    </row>
    <row r="800" spans="1:8" ht="26" x14ac:dyDescent="0.35">
      <c r="A800" s="159" t="s">
        <v>1088</v>
      </c>
      <c r="B800" t="e">
        <f t="shared" si="13"/>
        <v>#VALUE!</v>
      </c>
      <c r="C800" s="54" t="s">
        <v>53</v>
      </c>
      <c r="D800" s="54" t="s">
        <v>2668</v>
      </c>
      <c r="E800" s="54" t="s">
        <v>2654</v>
      </c>
      <c r="F800" s="55" t="s">
        <v>2655</v>
      </c>
      <c r="G800" t="str">
        <f>IF(F800="O",VLOOKUP(A800,'CG-&gt; CE'!B:K,10,FALSE),"")</f>
        <v/>
      </c>
      <c r="H800" s="10" t="str">
        <f>IF(F800="O",IF(G800="",'Messages d''erreur'!B$7,""),"")</f>
        <v/>
      </c>
    </row>
    <row r="801" spans="1:8" x14ac:dyDescent="0.35">
      <c r="A801" s="163">
        <v>41204</v>
      </c>
      <c r="B801">
        <f t="shared" si="13"/>
        <v>41204</v>
      </c>
      <c r="C801" s="59" t="s">
        <v>1995</v>
      </c>
      <c r="D801" s="64" t="s">
        <v>2813</v>
      </c>
      <c r="E801" s="64" t="s">
        <v>1201</v>
      </c>
      <c r="F801" s="65" t="s">
        <v>2658</v>
      </c>
      <c r="G801" t="str">
        <f>IF(F801="O",VLOOKUP(A801,'CG-&gt; CE'!B:K,10,FALSE),"")</f>
        <v/>
      </c>
      <c r="H801" s="10" t="str">
        <f>IF(F801="O",IF(G801="",'Messages d''erreur'!B$7,""),"")</f>
        <v/>
      </c>
    </row>
    <row r="802" spans="1:8" x14ac:dyDescent="0.35">
      <c r="A802" s="158"/>
      <c r="B802">
        <f t="shared" si="13"/>
        <v>0</v>
      </c>
      <c r="C802" s="51"/>
      <c r="D802" s="52"/>
      <c r="E802" s="52"/>
      <c r="F802" s="53"/>
      <c r="G802" t="str">
        <f>IF(F802="O",VLOOKUP(A802,'CG-&gt; CE'!B:K,10,FALSE),"")</f>
        <v/>
      </c>
      <c r="H802" s="10" t="str">
        <f>IF(F802="O",IF(G802="",'Messages d''erreur'!B$7,""),"")</f>
        <v/>
      </c>
    </row>
    <row r="803" spans="1:8" x14ac:dyDescent="0.35">
      <c r="A803" s="167">
        <v>413</v>
      </c>
      <c r="B803">
        <f t="shared" si="13"/>
        <v>413</v>
      </c>
      <c r="C803" s="45" t="s">
        <v>2815</v>
      </c>
      <c r="F803" s="47"/>
      <c r="G803" t="str">
        <f>IF(F803="O",VLOOKUP(A803,'CG-&gt; CE'!B:K,10,FALSE),"")</f>
        <v/>
      </c>
      <c r="H803" s="10" t="str">
        <f>IF(F803="O",IF(G803="",'Messages d''erreur'!B$7,""),"")</f>
        <v/>
      </c>
    </row>
    <row r="804" spans="1:8" x14ac:dyDescent="0.35">
      <c r="A804" s="156"/>
      <c r="B804">
        <f t="shared" si="13"/>
        <v>0</v>
      </c>
      <c r="F804" s="47"/>
      <c r="G804" t="str">
        <f>IF(F804="O",VLOOKUP(A804,'CG-&gt; CE'!B:K,10,FALSE),"")</f>
        <v/>
      </c>
      <c r="H804" s="10" t="str">
        <f>IF(F804="O",IF(G804="",'Messages d''erreur'!B$7,""),"")</f>
        <v/>
      </c>
    </row>
    <row r="805" spans="1:8" ht="26" x14ac:dyDescent="0.35">
      <c r="A805" s="159" t="s">
        <v>1088</v>
      </c>
      <c r="B805" t="e">
        <f t="shared" si="13"/>
        <v>#VALUE!</v>
      </c>
      <c r="C805" s="54" t="s">
        <v>53</v>
      </c>
      <c r="D805" s="54" t="s">
        <v>2668</v>
      </c>
      <c r="E805" s="54" t="s">
        <v>2654</v>
      </c>
      <c r="F805" s="55" t="s">
        <v>2655</v>
      </c>
      <c r="G805" t="str">
        <f>IF(F805="O",VLOOKUP(A805,'CG-&gt; CE'!B:K,10,FALSE),"")</f>
        <v/>
      </c>
      <c r="H805" s="10" t="str">
        <f>IF(F805="O",IF(G805="",'Messages d''erreur'!B$7,""),"")</f>
        <v/>
      </c>
    </row>
    <row r="806" spans="1:8" x14ac:dyDescent="0.35">
      <c r="A806" s="164">
        <v>41301</v>
      </c>
      <c r="B806">
        <f t="shared" si="13"/>
        <v>41301</v>
      </c>
      <c r="C806" s="45" t="s">
        <v>1999</v>
      </c>
      <c r="D806" s="62" t="s">
        <v>2816</v>
      </c>
      <c r="E806" s="62" t="s">
        <v>1201</v>
      </c>
      <c r="F806" s="63" t="s">
        <v>2658</v>
      </c>
      <c r="G806" t="str">
        <f>IF(F806="O",VLOOKUP(A806,'CG-&gt; CE'!B:K,10,FALSE),"")</f>
        <v/>
      </c>
      <c r="H806" s="10" t="str">
        <f>IF(F806="O",IF(G806="",'Messages d''erreur'!B$7,""),"")</f>
        <v/>
      </c>
    </row>
    <row r="807" spans="1:8" x14ac:dyDescent="0.35">
      <c r="A807" s="164">
        <v>41302</v>
      </c>
      <c r="B807">
        <f t="shared" si="13"/>
        <v>41302</v>
      </c>
      <c r="C807" s="45" t="s">
        <v>2005</v>
      </c>
      <c r="D807" s="62" t="s">
        <v>2816</v>
      </c>
      <c r="E807" s="62" t="s">
        <v>1201</v>
      </c>
      <c r="F807" s="63" t="s">
        <v>2658</v>
      </c>
      <c r="G807" t="str">
        <f>IF(F807="O",VLOOKUP(A807,'CG-&gt; CE'!B:K,10,FALSE),"")</f>
        <v/>
      </c>
      <c r="H807" s="10" t="str">
        <f>IF(F807="O",IF(G807="",'Messages d''erreur'!B$7,""),"")</f>
        <v/>
      </c>
    </row>
    <row r="808" spans="1:8" x14ac:dyDescent="0.35">
      <c r="A808" s="164">
        <v>41303</v>
      </c>
      <c r="B808">
        <f t="shared" si="13"/>
        <v>41303</v>
      </c>
      <c r="C808" s="45" t="s">
        <v>2014</v>
      </c>
      <c r="D808" s="62" t="s">
        <v>2816</v>
      </c>
      <c r="E808" s="62" t="s">
        <v>1201</v>
      </c>
      <c r="F808" s="63" t="s">
        <v>2658</v>
      </c>
      <c r="G808" t="str">
        <f>IF(F808="O",VLOOKUP(A808,'CG-&gt; CE'!B:K,10,FALSE),"")</f>
        <v/>
      </c>
      <c r="H808" s="10" t="str">
        <f>IF(F808="O",IF(G808="",'Messages d''erreur'!B$7,""),"")</f>
        <v/>
      </c>
    </row>
    <row r="809" spans="1:8" x14ac:dyDescent="0.35">
      <c r="A809" s="164">
        <v>41304</v>
      </c>
      <c r="B809">
        <f t="shared" si="13"/>
        <v>41304</v>
      </c>
      <c r="C809" s="45" t="s">
        <v>2020</v>
      </c>
      <c r="D809" s="62" t="s">
        <v>2816</v>
      </c>
      <c r="E809" s="62" t="s">
        <v>1201</v>
      </c>
      <c r="F809" s="63" t="s">
        <v>2658</v>
      </c>
      <c r="G809" t="str">
        <f>IF(F809="O",VLOOKUP(A809,'CG-&gt; CE'!B:K,10,FALSE),"")</f>
        <v/>
      </c>
      <c r="H809" s="10" t="str">
        <f>IF(F809="O",IF(G809="",'Messages d''erreur'!B$7,""),"")</f>
        <v/>
      </c>
    </row>
    <row r="810" spans="1:8" x14ac:dyDescent="0.35">
      <c r="A810" s="164">
        <v>41305</v>
      </c>
      <c r="B810">
        <f t="shared" si="13"/>
        <v>41305</v>
      </c>
      <c r="C810" s="45" t="s">
        <v>2817</v>
      </c>
      <c r="D810" s="62" t="s">
        <v>2816</v>
      </c>
      <c r="E810" s="62" t="s">
        <v>1201</v>
      </c>
      <c r="F810" s="63" t="s">
        <v>2658</v>
      </c>
      <c r="G810" t="str">
        <f>IF(F810="O",VLOOKUP(A810,'CG-&gt; CE'!B:K,10,FALSE),"")</f>
        <v/>
      </c>
      <c r="H810" s="10" t="str">
        <f>IF(F810="O",IF(G810="",'Messages d''erreur'!B$7,""),"")</f>
        <v/>
      </c>
    </row>
    <row r="811" spans="1:8" x14ac:dyDescent="0.35">
      <c r="A811" s="164">
        <v>41306</v>
      </c>
      <c r="B811">
        <f t="shared" si="13"/>
        <v>41306</v>
      </c>
      <c r="C811" s="45" t="s">
        <v>2818</v>
      </c>
      <c r="D811" s="62" t="s">
        <v>2816</v>
      </c>
      <c r="E811" s="62" t="s">
        <v>1201</v>
      </c>
      <c r="F811" s="63" t="s">
        <v>2658</v>
      </c>
      <c r="G811" t="str">
        <f>IF(F811="O",VLOOKUP(A811,'CG-&gt; CE'!B:K,10,FALSE),"")</f>
        <v/>
      </c>
      <c r="H811" s="10" t="str">
        <f>IF(F811="O",IF(G811="",'Messages d''erreur'!B$7,""),"")</f>
        <v/>
      </c>
    </row>
    <row r="812" spans="1:8" x14ac:dyDescent="0.35">
      <c r="A812" s="164">
        <v>41307</v>
      </c>
      <c r="B812">
        <f t="shared" si="13"/>
        <v>41307</v>
      </c>
      <c r="C812" s="45" t="s">
        <v>2011</v>
      </c>
      <c r="D812" s="62" t="s">
        <v>2816</v>
      </c>
      <c r="E812" s="62" t="s">
        <v>1201</v>
      </c>
      <c r="F812" s="63" t="s">
        <v>2658</v>
      </c>
      <c r="G812" t="str">
        <f>IF(F812="O",VLOOKUP(A812,'CG-&gt; CE'!B:K,10,FALSE),"")</f>
        <v/>
      </c>
      <c r="H812" s="10" t="str">
        <f>IF(F812="O",IF(G812="",'Messages d''erreur'!B$7,""),"")</f>
        <v/>
      </c>
    </row>
    <row r="813" spans="1:8" x14ac:dyDescent="0.35">
      <c r="A813" s="163">
        <v>41308</v>
      </c>
      <c r="B813">
        <f t="shared" si="13"/>
        <v>41308</v>
      </c>
      <c r="C813" s="59" t="s">
        <v>2029</v>
      </c>
      <c r="D813" s="64" t="s">
        <v>2816</v>
      </c>
      <c r="E813" s="64" t="s">
        <v>1201</v>
      </c>
      <c r="F813" s="65" t="s">
        <v>2658</v>
      </c>
      <c r="G813" t="str">
        <f>IF(F813="O",VLOOKUP(A813,'CG-&gt; CE'!B:K,10,FALSE),"")</f>
        <v/>
      </c>
      <c r="H813" s="10" t="str">
        <f>IF(F813="O",IF(G813="",'Messages d''erreur'!B$7,""),"")</f>
        <v/>
      </c>
    </row>
    <row r="814" spans="1:8" x14ac:dyDescent="0.35">
      <c r="A814" s="158"/>
      <c r="B814">
        <f t="shared" si="13"/>
        <v>0</v>
      </c>
      <c r="C814" s="51"/>
      <c r="D814" s="52"/>
      <c r="E814" s="52"/>
      <c r="F814" s="53"/>
      <c r="G814" t="str">
        <f>IF(F814="O",VLOOKUP(A814,'CG-&gt; CE'!B:K,10,FALSE),"")</f>
        <v/>
      </c>
      <c r="H814" s="10" t="str">
        <f>IF(F814="O",IF(G814="",'Messages d''erreur'!B$7,""),"")</f>
        <v/>
      </c>
    </row>
    <row r="815" spans="1:8" x14ac:dyDescent="0.35">
      <c r="A815" s="167">
        <v>415</v>
      </c>
      <c r="B815">
        <f t="shared" si="13"/>
        <v>415</v>
      </c>
      <c r="C815" s="45" t="s">
        <v>2819</v>
      </c>
      <c r="F815" s="47"/>
      <c r="G815" t="str">
        <f>IF(F815="O",VLOOKUP(A815,'CG-&gt; CE'!B:K,10,FALSE),"")</f>
        <v/>
      </c>
      <c r="H815" s="10" t="str">
        <f>IF(F815="O",IF(G815="",'Messages d''erreur'!B$7,""),"")</f>
        <v/>
      </c>
    </row>
    <row r="816" spans="1:8" x14ac:dyDescent="0.35">
      <c r="A816" s="156"/>
      <c r="B816">
        <f t="shared" si="13"/>
        <v>0</v>
      </c>
      <c r="F816" s="47"/>
      <c r="G816" t="str">
        <f>IF(F816="O",VLOOKUP(A816,'CG-&gt; CE'!B:K,10,FALSE),"")</f>
        <v/>
      </c>
      <c r="H816" s="10" t="str">
        <f>IF(F816="O",IF(G816="",'Messages d''erreur'!B$7,""),"")</f>
        <v/>
      </c>
    </row>
    <row r="817" spans="1:8" ht="26" x14ac:dyDescent="0.35">
      <c r="A817" s="159" t="s">
        <v>1088</v>
      </c>
      <c r="B817" t="e">
        <f t="shared" si="13"/>
        <v>#VALUE!</v>
      </c>
      <c r="C817" s="54" t="s">
        <v>53</v>
      </c>
      <c r="D817" s="54" t="s">
        <v>2668</v>
      </c>
      <c r="E817" s="54" t="s">
        <v>2654</v>
      </c>
      <c r="F817" s="55" t="s">
        <v>2655</v>
      </c>
      <c r="G817" t="str">
        <f>IF(F817="O",VLOOKUP(A817,'CG-&gt; CE'!B:K,10,FALSE),"")</f>
        <v/>
      </c>
      <c r="H817" s="10" t="str">
        <f>IF(F817="O",IF(G817="",'Messages d''erreur'!B$7,""),"")</f>
        <v/>
      </c>
    </row>
    <row r="818" spans="1:8" x14ac:dyDescent="0.35">
      <c r="A818" s="166">
        <v>41513</v>
      </c>
      <c r="B818">
        <f t="shared" si="13"/>
        <v>41513</v>
      </c>
      <c r="C818" s="56" t="s">
        <v>2032</v>
      </c>
      <c r="D818" s="68" t="s">
        <v>2820</v>
      </c>
      <c r="E818" s="68" t="s">
        <v>1201</v>
      </c>
      <c r="F818" s="70" t="s">
        <v>2658</v>
      </c>
      <c r="G818" t="str">
        <f>IF(F818="O",VLOOKUP(A818,'CG-&gt; CE'!B:K,10,FALSE),"")</f>
        <v/>
      </c>
      <c r="H818" s="10" t="str">
        <f>IF(F818="O",IF(G818="",'Messages d''erreur'!B$7,""),"")</f>
        <v/>
      </c>
    </row>
    <row r="819" spans="1:8" x14ac:dyDescent="0.35">
      <c r="A819" s="164">
        <v>41514</v>
      </c>
      <c r="B819">
        <f t="shared" si="13"/>
        <v>41514</v>
      </c>
      <c r="C819" s="45" t="s">
        <v>2034</v>
      </c>
      <c r="D819" s="62" t="s">
        <v>2820</v>
      </c>
      <c r="E819" s="62" t="s">
        <v>1201</v>
      </c>
      <c r="F819" s="63" t="s">
        <v>2658</v>
      </c>
      <c r="G819" t="str">
        <f>IF(F819="O",VLOOKUP(A819,'CG-&gt; CE'!B:K,10,FALSE),"")</f>
        <v/>
      </c>
      <c r="H819" s="10" t="str">
        <f>IF(F819="O",IF(G819="",'Messages d''erreur'!B$7,""),"")</f>
        <v/>
      </c>
    </row>
    <row r="820" spans="1:8" x14ac:dyDescent="0.35">
      <c r="A820" s="164">
        <v>41515</v>
      </c>
      <c r="B820">
        <f t="shared" si="13"/>
        <v>41515</v>
      </c>
      <c r="C820" s="45" t="s">
        <v>2041</v>
      </c>
      <c r="D820" s="62" t="s">
        <v>2820</v>
      </c>
      <c r="E820" s="62" t="s">
        <v>1201</v>
      </c>
      <c r="F820" s="63" t="s">
        <v>2658</v>
      </c>
      <c r="G820" t="str">
        <f>IF(F820="O",VLOOKUP(A820,'CG-&gt; CE'!B:K,10,FALSE),"")</f>
        <v/>
      </c>
      <c r="H820" s="10" t="str">
        <f>IF(F820="O",IF(G820="",'Messages d''erreur'!B$7,""),"")</f>
        <v/>
      </c>
    </row>
    <row r="821" spans="1:8" x14ac:dyDescent="0.35">
      <c r="A821" s="163">
        <v>41516</v>
      </c>
      <c r="B821">
        <f t="shared" si="13"/>
        <v>41516</v>
      </c>
      <c r="C821" s="59" t="s">
        <v>2046</v>
      </c>
      <c r="D821" s="64" t="s">
        <v>2820</v>
      </c>
      <c r="E821" s="64" t="s">
        <v>1201</v>
      </c>
      <c r="F821" s="65" t="s">
        <v>2658</v>
      </c>
      <c r="G821" t="str">
        <f>IF(F821="O",VLOOKUP(A821,'CG-&gt; CE'!B:K,10,FALSE),"")</f>
        <v/>
      </c>
      <c r="H821" s="10" t="str">
        <f>IF(F821="O",IF(G821="",'Messages d''erreur'!B$7,""),"")</f>
        <v/>
      </c>
    </row>
    <row r="822" spans="1:8" x14ac:dyDescent="0.35">
      <c r="A822" s="158"/>
      <c r="B822">
        <f t="shared" si="13"/>
        <v>0</v>
      </c>
      <c r="C822" s="51"/>
      <c r="D822" s="52"/>
      <c r="E822" s="52"/>
      <c r="F822" s="53"/>
      <c r="G822" t="str">
        <f>IF(F822="O",VLOOKUP(A822,'CG-&gt; CE'!B:K,10,FALSE),"")</f>
        <v/>
      </c>
      <c r="H822" s="10" t="str">
        <f>IF(F822="O",IF(G822="",'Messages d''erreur'!B$7,""),"")</f>
        <v/>
      </c>
    </row>
    <row r="823" spans="1:8" x14ac:dyDescent="0.35">
      <c r="A823" s="167">
        <v>416</v>
      </c>
      <c r="B823">
        <f t="shared" si="13"/>
        <v>416</v>
      </c>
      <c r="C823" s="45" t="s">
        <v>2821</v>
      </c>
      <c r="F823" s="47"/>
      <c r="G823" t="str">
        <f>IF(F823="O",VLOOKUP(A823,'CG-&gt; CE'!B:K,10,FALSE),"")</f>
        <v/>
      </c>
      <c r="H823" s="10" t="str">
        <f>IF(F823="O",IF(G823="",'Messages d''erreur'!B$7,""),"")</f>
        <v/>
      </c>
    </row>
    <row r="824" spans="1:8" x14ac:dyDescent="0.35">
      <c r="A824" s="156"/>
      <c r="B824">
        <f t="shared" si="13"/>
        <v>0</v>
      </c>
      <c r="F824" s="47"/>
      <c r="G824" t="str">
        <f>IF(F824="O",VLOOKUP(A824,'CG-&gt; CE'!B:K,10,FALSE),"")</f>
        <v/>
      </c>
      <c r="H824" s="10" t="str">
        <f>IF(F824="O",IF(G824="",'Messages d''erreur'!B$7,""),"")</f>
        <v/>
      </c>
    </row>
    <row r="825" spans="1:8" ht="26" x14ac:dyDescent="0.35">
      <c r="A825" s="159" t="s">
        <v>1088</v>
      </c>
      <c r="B825" t="e">
        <f t="shared" si="13"/>
        <v>#VALUE!</v>
      </c>
      <c r="C825" s="54" t="s">
        <v>53</v>
      </c>
      <c r="D825" s="54" t="s">
        <v>2668</v>
      </c>
      <c r="E825" s="54" t="s">
        <v>2654</v>
      </c>
      <c r="F825" s="55" t="s">
        <v>2655</v>
      </c>
      <c r="G825" t="str">
        <f>IF(F825="O",VLOOKUP(A825,'CG-&gt; CE'!B:K,10,FALSE),"")</f>
        <v/>
      </c>
      <c r="H825" s="10" t="str">
        <f>IF(F825="O",IF(G825="",'Messages d''erreur'!B$7,""),"")</f>
        <v/>
      </c>
    </row>
    <row r="826" spans="1:8" x14ac:dyDescent="0.35">
      <c r="A826" s="163">
        <v>41600</v>
      </c>
      <c r="B826">
        <f t="shared" si="13"/>
        <v>41600</v>
      </c>
      <c r="C826" s="59" t="s">
        <v>2048</v>
      </c>
      <c r="D826" s="64" t="s">
        <v>2822</v>
      </c>
      <c r="E826" s="64" t="s">
        <v>1201</v>
      </c>
      <c r="F826" s="65" t="s">
        <v>2658</v>
      </c>
      <c r="G826" t="str">
        <f>IF(F826="O",VLOOKUP(A826,'CG-&gt; CE'!B:K,10,FALSE),"")</f>
        <v/>
      </c>
      <c r="H826" s="10" t="str">
        <f>IF(F826="O",IF(G826="",'Messages d''erreur'!B$7,""),"")</f>
        <v/>
      </c>
    </row>
    <row r="827" spans="1:8" x14ac:dyDescent="0.35">
      <c r="A827" s="158"/>
      <c r="B827">
        <f t="shared" si="13"/>
        <v>0</v>
      </c>
      <c r="C827" s="51"/>
      <c r="D827" s="52"/>
      <c r="E827" s="52"/>
      <c r="F827" s="53"/>
      <c r="G827" t="str">
        <f>IF(F827="O",VLOOKUP(A827,'CG-&gt; CE'!B:K,10,FALSE),"")</f>
        <v/>
      </c>
      <c r="H827" s="10" t="str">
        <f>IF(F827="O",IF(G827="",'Messages d''erreur'!B$7,""),"")</f>
        <v/>
      </c>
    </row>
    <row r="828" spans="1:8" x14ac:dyDescent="0.35">
      <c r="A828" s="167">
        <v>417</v>
      </c>
      <c r="B828">
        <f t="shared" si="13"/>
        <v>417</v>
      </c>
      <c r="C828" s="45" t="s">
        <v>2823</v>
      </c>
      <c r="F828" s="47"/>
      <c r="G828" t="str">
        <f>IF(F828="O",VLOOKUP(A828,'CG-&gt; CE'!B:K,10,FALSE),"")</f>
        <v/>
      </c>
      <c r="H828" s="10" t="str">
        <f>IF(F828="O",IF(G828="",'Messages d''erreur'!B$7,""),"")</f>
        <v/>
      </c>
    </row>
    <row r="829" spans="1:8" x14ac:dyDescent="0.35">
      <c r="A829" s="156"/>
      <c r="B829">
        <f t="shared" si="13"/>
        <v>0</v>
      </c>
      <c r="F829" s="47"/>
      <c r="G829" t="str">
        <f>IF(F829="O",VLOOKUP(A829,'CG-&gt; CE'!B:K,10,FALSE),"")</f>
        <v/>
      </c>
      <c r="H829" s="10" t="str">
        <f>IF(F829="O",IF(G829="",'Messages d''erreur'!B$7,""),"")</f>
        <v/>
      </c>
    </row>
    <row r="830" spans="1:8" ht="26" x14ac:dyDescent="0.35">
      <c r="A830" s="159" t="s">
        <v>1088</v>
      </c>
      <c r="B830" t="e">
        <f t="shared" si="13"/>
        <v>#VALUE!</v>
      </c>
      <c r="C830" s="54" t="s">
        <v>53</v>
      </c>
      <c r="D830" s="54" t="s">
        <v>2668</v>
      </c>
      <c r="E830" s="54" t="s">
        <v>2654</v>
      </c>
      <c r="F830" s="55" t="s">
        <v>2655</v>
      </c>
      <c r="G830" t="str">
        <f>IF(F830="O",VLOOKUP(A830,'CG-&gt; CE'!B:K,10,FALSE),"")</f>
        <v/>
      </c>
      <c r="H830" s="10" t="str">
        <f>IF(F830="O",IF(G830="",'Messages d''erreur'!B$7,""),"")</f>
        <v/>
      </c>
    </row>
    <row r="831" spans="1:8" x14ac:dyDescent="0.35">
      <c r="A831" s="163">
        <v>41700</v>
      </c>
      <c r="B831">
        <f t="shared" si="13"/>
        <v>41700</v>
      </c>
      <c r="C831" s="59" t="s">
        <v>2064</v>
      </c>
      <c r="D831" s="64" t="s">
        <v>2822</v>
      </c>
      <c r="E831" s="67" t="s">
        <v>1956</v>
      </c>
      <c r="F831" s="65" t="s">
        <v>2658</v>
      </c>
      <c r="G831" t="str">
        <f>IF(F831="O",VLOOKUP(A831,'CG-&gt; CE'!B:K,10,FALSE),"")</f>
        <v/>
      </c>
      <c r="H831" s="10" t="str">
        <f>IF(F831="O",IF(G831="",'Messages d''erreur'!B$7,""),"")</f>
        <v/>
      </c>
    </row>
    <row r="832" spans="1:8" x14ac:dyDescent="0.35">
      <c r="A832" s="158"/>
      <c r="B832">
        <f t="shared" si="13"/>
        <v>0</v>
      </c>
      <c r="C832" s="51"/>
      <c r="D832" s="52"/>
      <c r="E832" s="52"/>
      <c r="F832" s="53"/>
      <c r="G832" t="str">
        <f>IF(F832="O",VLOOKUP(A832,'CG-&gt; CE'!B:K,10,FALSE),"")</f>
        <v/>
      </c>
      <c r="H832" s="10" t="str">
        <f>IF(F832="O",IF(G832="",'Messages d''erreur'!B$7,""),"")</f>
        <v/>
      </c>
    </row>
    <row r="833" spans="1:8" x14ac:dyDescent="0.35">
      <c r="A833" s="167">
        <v>418</v>
      </c>
      <c r="B833">
        <f t="shared" si="13"/>
        <v>418</v>
      </c>
      <c r="C833" s="45" t="s">
        <v>2824</v>
      </c>
      <c r="F833" s="47"/>
      <c r="G833" t="str">
        <f>IF(F833="O",VLOOKUP(A833,'CG-&gt; CE'!B:K,10,FALSE),"")</f>
        <v/>
      </c>
      <c r="H833" s="10" t="str">
        <f>IF(F833="O",IF(G833="",'Messages d''erreur'!B$7,""),"")</f>
        <v/>
      </c>
    </row>
    <row r="834" spans="1:8" x14ac:dyDescent="0.35">
      <c r="A834" s="156"/>
      <c r="B834">
        <f t="shared" si="13"/>
        <v>0</v>
      </c>
      <c r="F834" s="47"/>
      <c r="G834" t="str">
        <f>IF(F834="O",VLOOKUP(A834,'CG-&gt; CE'!B:K,10,FALSE),"")</f>
        <v/>
      </c>
      <c r="H834" s="10" t="str">
        <f>IF(F834="O",IF(G834="",'Messages d''erreur'!B$7,""),"")</f>
        <v/>
      </c>
    </row>
    <row r="835" spans="1:8" ht="26" x14ac:dyDescent="0.35">
      <c r="A835" s="159" t="s">
        <v>1088</v>
      </c>
      <c r="B835" t="e">
        <f t="shared" si="13"/>
        <v>#VALUE!</v>
      </c>
      <c r="C835" s="54" t="s">
        <v>53</v>
      </c>
      <c r="D835" s="54" t="s">
        <v>2668</v>
      </c>
      <c r="E835" s="54" t="s">
        <v>2654</v>
      </c>
      <c r="F835" s="55" t="s">
        <v>2655</v>
      </c>
      <c r="G835" t="str">
        <f>IF(F835="O",VLOOKUP(A835,'CG-&gt; CE'!B:K,10,FALSE),"")</f>
        <v/>
      </c>
      <c r="H835" s="10" t="str">
        <f>IF(F835="O",IF(G835="",'Messages d''erreur'!B$7,""),"")</f>
        <v/>
      </c>
    </row>
    <row r="836" spans="1:8" x14ac:dyDescent="0.35">
      <c r="A836" s="163">
        <v>41800</v>
      </c>
      <c r="B836">
        <f t="shared" si="13"/>
        <v>41800</v>
      </c>
      <c r="C836" s="59" t="s">
        <v>2068</v>
      </c>
      <c r="D836" s="64" t="s">
        <v>2822</v>
      </c>
      <c r="E836" s="64" t="s">
        <v>1201</v>
      </c>
      <c r="F836" s="65" t="s">
        <v>2658</v>
      </c>
      <c r="G836" t="str">
        <f>IF(F836="O",VLOOKUP(A836,'CG-&gt; CE'!B:K,10,FALSE),"")</f>
        <v/>
      </c>
      <c r="H836" s="10" t="str">
        <f>IF(F836="O",IF(G836="",'Messages d''erreur'!B$7,""),"")</f>
        <v/>
      </c>
    </row>
    <row r="837" spans="1:8" x14ac:dyDescent="0.35">
      <c r="A837" s="158"/>
      <c r="B837">
        <f t="shared" ref="B837:B900" si="14">VALUE(A837)</f>
        <v>0</v>
      </c>
      <c r="C837" s="51"/>
      <c r="D837" s="52"/>
      <c r="E837" s="52"/>
      <c r="F837" s="53"/>
      <c r="G837" t="str">
        <f>IF(F837="O",VLOOKUP(A837,'CG-&gt; CE'!B:K,10,FALSE),"")</f>
        <v/>
      </c>
      <c r="H837" s="10" t="str">
        <f>IF(F837="O",IF(G837="",'Messages d''erreur'!B$7,""),"")</f>
        <v/>
      </c>
    </row>
    <row r="838" spans="1:8" x14ac:dyDescent="0.35">
      <c r="A838" s="167">
        <v>419</v>
      </c>
      <c r="B838">
        <f t="shared" si="14"/>
        <v>419</v>
      </c>
      <c r="C838" s="45" t="s">
        <v>2825</v>
      </c>
      <c r="F838" s="47"/>
      <c r="G838" t="str">
        <f>IF(F838="O",VLOOKUP(A838,'CG-&gt; CE'!B:K,10,FALSE),"")</f>
        <v/>
      </c>
      <c r="H838" s="10" t="str">
        <f>IF(F838="O",IF(G838="",'Messages d''erreur'!B$7,""),"")</f>
        <v/>
      </c>
    </row>
    <row r="839" spans="1:8" x14ac:dyDescent="0.35">
      <c r="A839" s="156"/>
      <c r="B839">
        <f t="shared" si="14"/>
        <v>0</v>
      </c>
      <c r="F839" s="47"/>
      <c r="G839" t="str">
        <f>IF(F839="O",VLOOKUP(A839,'CG-&gt; CE'!B:K,10,FALSE),"")</f>
        <v/>
      </c>
      <c r="H839" s="10" t="str">
        <f>IF(F839="O",IF(G839="",'Messages d''erreur'!B$7,""),"")</f>
        <v/>
      </c>
    </row>
    <row r="840" spans="1:8" ht="26" x14ac:dyDescent="0.35">
      <c r="A840" s="159" t="s">
        <v>1088</v>
      </c>
      <c r="B840" t="e">
        <f t="shared" si="14"/>
        <v>#VALUE!</v>
      </c>
      <c r="C840" s="54" t="s">
        <v>53</v>
      </c>
      <c r="D840" s="54" t="s">
        <v>2668</v>
      </c>
      <c r="E840" s="54" t="s">
        <v>2654</v>
      </c>
      <c r="F840" s="55" t="s">
        <v>2655</v>
      </c>
      <c r="G840" t="str">
        <f>IF(F840="O",VLOOKUP(A840,'CG-&gt; CE'!B:K,10,FALSE),"")</f>
        <v/>
      </c>
      <c r="H840" s="10" t="str">
        <f>IF(F840="O",IF(G840="",'Messages d''erreur'!B$7,""),"")</f>
        <v/>
      </c>
    </row>
    <row r="841" spans="1:8" x14ac:dyDescent="0.35">
      <c r="A841" s="169">
        <v>41900</v>
      </c>
      <c r="B841">
        <f t="shared" si="14"/>
        <v>41900</v>
      </c>
      <c r="C841" s="84" t="s">
        <v>2070</v>
      </c>
      <c r="D841" s="94" t="s">
        <v>2822</v>
      </c>
      <c r="E841" s="95" t="s">
        <v>1982</v>
      </c>
      <c r="F841" s="96" t="s">
        <v>2658</v>
      </c>
      <c r="G841" t="str">
        <f>IF(F841="O",VLOOKUP(A841,'CG-&gt; CE'!B:K,10,FALSE),"")</f>
        <v/>
      </c>
      <c r="H841" s="10" t="str">
        <f>IF(F841="O",IF(G841="",'Messages d''erreur'!B$7,""),"")</f>
        <v/>
      </c>
    </row>
    <row r="842" spans="1:8" x14ac:dyDescent="0.35">
      <c r="A842" s="156"/>
      <c r="B842">
        <f t="shared" si="14"/>
        <v>0</v>
      </c>
      <c r="F842" s="47"/>
      <c r="G842" t="str">
        <f>IF(F842="O",VLOOKUP(A842,'CG-&gt; CE'!B:K,10,FALSE),"")</f>
        <v/>
      </c>
      <c r="H842" s="10" t="str">
        <f>IF(F842="O",IF(G842="",'Messages d''erreur'!B$7,""),"")</f>
        <v/>
      </c>
    </row>
    <row r="843" spans="1:8" x14ac:dyDescent="0.35">
      <c r="A843" s="158">
        <v>42</v>
      </c>
      <c r="B843">
        <f t="shared" si="14"/>
        <v>42</v>
      </c>
      <c r="C843" s="51" t="s">
        <v>2826</v>
      </c>
      <c r="D843" s="52"/>
      <c r="E843" s="52"/>
      <c r="F843" s="53"/>
      <c r="G843" t="str">
        <f>IF(F843="O",VLOOKUP(A843,'CG-&gt; CE'!B:K,10,FALSE),"")</f>
        <v/>
      </c>
      <c r="H843" s="10" t="str">
        <f>IF(F843="O",IF(G843="",'Messages d''erreur'!B$7,""),"")</f>
        <v/>
      </c>
    </row>
    <row r="844" spans="1:8" x14ac:dyDescent="0.35">
      <c r="A844" s="158"/>
      <c r="B844">
        <f t="shared" si="14"/>
        <v>0</v>
      </c>
      <c r="C844" s="51"/>
      <c r="D844" s="52"/>
      <c r="E844" s="52"/>
      <c r="F844" s="53"/>
      <c r="G844" t="str">
        <f>IF(F844="O",VLOOKUP(A844,'CG-&gt; CE'!B:K,10,FALSE),"")</f>
        <v/>
      </c>
      <c r="H844" s="10" t="str">
        <f>IF(F844="O",IF(G844="",'Messages d''erreur'!B$7,""),"")</f>
        <v/>
      </c>
    </row>
    <row r="845" spans="1:8" x14ac:dyDescent="0.35">
      <c r="A845" s="167">
        <v>425</v>
      </c>
      <c r="B845">
        <f t="shared" si="14"/>
        <v>425</v>
      </c>
      <c r="C845" s="45" t="s">
        <v>2827</v>
      </c>
      <c r="F845" s="47"/>
      <c r="G845" t="str">
        <f>IF(F845="O",VLOOKUP(A845,'CG-&gt; CE'!B:K,10,FALSE),"")</f>
        <v/>
      </c>
      <c r="H845" s="10" t="str">
        <f>IF(F845="O",IF(G845="",'Messages d''erreur'!B$7,""),"")</f>
        <v/>
      </c>
    </row>
    <row r="846" spans="1:8" x14ac:dyDescent="0.35">
      <c r="A846" s="167"/>
      <c r="B846">
        <f t="shared" si="14"/>
        <v>0</v>
      </c>
      <c r="F846" s="47"/>
      <c r="G846" t="str">
        <f>IF(F846="O",VLOOKUP(A846,'CG-&gt; CE'!B:K,10,FALSE),"")</f>
        <v/>
      </c>
      <c r="H846" s="10" t="str">
        <f>IF(F846="O",IF(G846="",'Messages d''erreur'!B$7,""),"")</f>
        <v/>
      </c>
    </row>
    <row r="847" spans="1:8" x14ac:dyDescent="0.35">
      <c r="A847" s="167">
        <v>4251</v>
      </c>
      <c r="B847">
        <f t="shared" si="14"/>
        <v>4251</v>
      </c>
      <c r="C847" s="45" t="s">
        <v>2828</v>
      </c>
      <c r="F847" s="47"/>
      <c r="G847" t="str">
        <f>IF(F847="O",VLOOKUP(A847,'CG-&gt; CE'!B:K,10,FALSE),"")</f>
        <v/>
      </c>
      <c r="H847" s="10" t="str">
        <f>IF(F847="O",IF(G847="",'Messages d''erreur'!B$7,""),"")</f>
        <v/>
      </c>
    </row>
    <row r="848" spans="1:8" x14ac:dyDescent="0.35">
      <c r="A848" s="156"/>
      <c r="B848">
        <f t="shared" si="14"/>
        <v>0</v>
      </c>
      <c r="F848" s="47"/>
      <c r="G848" t="str">
        <f>IF(F848="O",VLOOKUP(A848,'CG-&gt; CE'!B:K,10,FALSE),"")</f>
        <v/>
      </c>
      <c r="H848" s="10" t="str">
        <f>IF(F848="O",IF(G848="",'Messages d''erreur'!B$7,""),"")</f>
        <v/>
      </c>
    </row>
    <row r="849" spans="1:8" ht="26" x14ac:dyDescent="0.35">
      <c r="A849" s="159" t="s">
        <v>1088</v>
      </c>
      <c r="B849" t="e">
        <f t="shared" si="14"/>
        <v>#VALUE!</v>
      </c>
      <c r="C849" s="54" t="s">
        <v>53</v>
      </c>
      <c r="D849" s="54" t="s">
        <v>2668</v>
      </c>
      <c r="E849" s="54" t="s">
        <v>2654</v>
      </c>
      <c r="F849" s="55" t="s">
        <v>2655</v>
      </c>
      <c r="G849" t="str">
        <f>IF(F849="O",VLOOKUP(A849,'CG-&gt; CE'!B:K,10,FALSE),"")</f>
        <v/>
      </c>
      <c r="H849" s="10" t="str">
        <f>IF(F849="O",IF(G849="",'Messages d''erreur'!B$7,""),"")</f>
        <v/>
      </c>
    </row>
    <row r="850" spans="1:8" x14ac:dyDescent="0.35">
      <c r="A850" s="164">
        <v>42514</v>
      </c>
      <c r="B850">
        <f t="shared" si="14"/>
        <v>42514</v>
      </c>
      <c r="C850" s="45" t="s">
        <v>2071</v>
      </c>
      <c r="D850" s="62" t="s">
        <v>2829</v>
      </c>
      <c r="E850" s="62" t="s">
        <v>1201</v>
      </c>
      <c r="F850" s="63" t="s">
        <v>2658</v>
      </c>
      <c r="G850" t="str">
        <f>IF(F850="O",VLOOKUP(A850,'CG-&gt; CE'!B:K,10,FALSE),"")</f>
        <v/>
      </c>
      <c r="H850" s="10" t="str">
        <f>IF(F850="O",IF(G850="",'Messages d''erreur'!B$7,""),"")</f>
        <v/>
      </c>
    </row>
    <row r="851" spans="1:8" ht="26" x14ac:dyDescent="0.35">
      <c r="A851" s="163">
        <v>42516</v>
      </c>
      <c r="B851">
        <f t="shared" si="14"/>
        <v>42516</v>
      </c>
      <c r="C851" s="59" t="s">
        <v>2074</v>
      </c>
      <c r="D851" s="64" t="s">
        <v>2829</v>
      </c>
      <c r="E851" s="64" t="s">
        <v>1201</v>
      </c>
      <c r="F851" s="65" t="s">
        <v>2658</v>
      </c>
      <c r="G851" t="str">
        <f>IF(F851="O",VLOOKUP(A851,'CG-&gt; CE'!B:K,10,FALSE),"")</f>
        <v/>
      </c>
      <c r="H851" s="10" t="str">
        <f>IF(F851="O",IF(G851="",'Messages d''erreur'!B$7,""),"")</f>
        <v/>
      </c>
    </row>
    <row r="852" spans="1:8" x14ac:dyDescent="0.35">
      <c r="A852" s="167"/>
      <c r="B852">
        <f t="shared" si="14"/>
        <v>0</v>
      </c>
      <c r="F852" s="47"/>
      <c r="G852" t="str">
        <f>IF(F852="O",VLOOKUP(A852,'CG-&gt; CE'!B:K,10,FALSE),"")</f>
        <v/>
      </c>
      <c r="H852" s="10" t="str">
        <f>IF(F852="O",IF(G852="",'Messages d''erreur'!B$7,""),"")</f>
        <v/>
      </c>
    </row>
    <row r="853" spans="1:8" x14ac:dyDescent="0.35">
      <c r="A853" s="167">
        <v>4252</v>
      </c>
      <c r="B853">
        <f t="shared" si="14"/>
        <v>4252</v>
      </c>
      <c r="C853" s="45" t="s">
        <v>2077</v>
      </c>
      <c r="F853" s="47"/>
      <c r="G853" t="str">
        <f>IF(F853="O",VLOOKUP(A853,'CG-&gt; CE'!B:K,10,FALSE),"")</f>
        <v/>
      </c>
      <c r="H853" s="10" t="str">
        <f>IF(F853="O",IF(G853="",'Messages d''erreur'!B$7,""),"")</f>
        <v/>
      </c>
    </row>
    <row r="854" spans="1:8" x14ac:dyDescent="0.35">
      <c r="A854" s="156"/>
      <c r="B854">
        <f t="shared" si="14"/>
        <v>0</v>
      </c>
      <c r="F854" s="47"/>
      <c r="G854" t="str">
        <f>IF(F854="O",VLOOKUP(A854,'CG-&gt; CE'!B:K,10,FALSE),"")</f>
        <v/>
      </c>
      <c r="H854" s="10" t="str">
        <f>IF(F854="O",IF(G854="",'Messages d''erreur'!B$7,""),"")</f>
        <v/>
      </c>
    </row>
    <row r="855" spans="1:8" ht="26" x14ac:dyDescent="0.35">
      <c r="A855" s="159" t="s">
        <v>1088</v>
      </c>
      <c r="B855" t="e">
        <f t="shared" si="14"/>
        <v>#VALUE!</v>
      </c>
      <c r="C855" s="54" t="s">
        <v>53</v>
      </c>
      <c r="D855" s="54" t="s">
        <v>2668</v>
      </c>
      <c r="E855" s="54" t="s">
        <v>2654</v>
      </c>
      <c r="F855" s="55" t="s">
        <v>2655</v>
      </c>
      <c r="G855" t="str">
        <f>IF(F855="O",VLOOKUP(A855,'CG-&gt; CE'!B:K,10,FALSE),"")</f>
        <v/>
      </c>
      <c r="H855" s="10" t="str">
        <f>IF(F855="O",IF(G855="",'Messages d''erreur'!B$7,""),"")</f>
        <v/>
      </c>
    </row>
    <row r="856" spans="1:8" x14ac:dyDescent="0.35">
      <c r="A856" s="166">
        <v>42521</v>
      </c>
      <c r="B856">
        <f t="shared" si="14"/>
        <v>42521</v>
      </c>
      <c r="C856" s="56" t="s">
        <v>2077</v>
      </c>
      <c r="D856" s="68" t="s">
        <v>2830</v>
      </c>
      <c r="E856" s="68" t="s">
        <v>1201</v>
      </c>
      <c r="F856" s="70" t="s">
        <v>2658</v>
      </c>
      <c r="G856" t="str">
        <f>IF(F856="O",VLOOKUP(A856,'CG-&gt; CE'!B:K,10,FALSE),"")</f>
        <v/>
      </c>
      <c r="H856" s="10" t="str">
        <f>IF(F856="O",IF(G856="",'Messages d''erreur'!B$7,""),"")</f>
        <v/>
      </c>
    </row>
    <row r="857" spans="1:8" x14ac:dyDescent="0.35">
      <c r="A857" s="170">
        <v>42527</v>
      </c>
      <c r="B857">
        <f t="shared" si="14"/>
        <v>42527</v>
      </c>
      <c r="C857" s="59" t="s">
        <v>2078</v>
      </c>
      <c r="D857" s="60" t="s">
        <v>2830</v>
      </c>
      <c r="E857" s="60" t="s">
        <v>1201</v>
      </c>
      <c r="F857" s="61" t="s">
        <v>2658</v>
      </c>
      <c r="G857" t="str">
        <f>IF(F857="O",VLOOKUP(A857,'CG-&gt; CE'!B:K,10,FALSE),"")</f>
        <v/>
      </c>
      <c r="H857" s="10" t="str">
        <f>IF(F857="O",IF(G857="",'Messages d''erreur'!B$7,""),"")</f>
        <v/>
      </c>
    </row>
    <row r="858" spans="1:8" x14ac:dyDescent="0.35">
      <c r="A858" s="156"/>
      <c r="B858">
        <f t="shared" si="14"/>
        <v>0</v>
      </c>
      <c r="F858" s="47"/>
      <c r="G858" t="str">
        <f>IF(F858="O",VLOOKUP(A858,'CG-&gt; CE'!B:K,10,FALSE),"")</f>
        <v/>
      </c>
      <c r="H858" s="10" t="str">
        <f>IF(F858="O",IF(G858="",'Messages d''erreur'!B$7,""),"")</f>
        <v/>
      </c>
    </row>
    <row r="859" spans="1:8" x14ac:dyDescent="0.35">
      <c r="A859" s="158">
        <v>43</v>
      </c>
      <c r="B859">
        <f t="shared" si="14"/>
        <v>43</v>
      </c>
      <c r="C859" s="51" t="s">
        <v>2831</v>
      </c>
      <c r="D859" s="52"/>
      <c r="E859" s="52"/>
      <c r="F859" s="53"/>
      <c r="G859" t="str">
        <f>IF(F859="O",VLOOKUP(A859,'CG-&gt; CE'!B:K,10,FALSE),"")</f>
        <v/>
      </c>
      <c r="H859" s="10" t="str">
        <f>IF(F859="O",IF(G859="",'Messages d''erreur'!B$7,""),"")</f>
        <v/>
      </c>
    </row>
    <row r="860" spans="1:8" x14ac:dyDescent="0.35">
      <c r="A860" s="158"/>
      <c r="B860">
        <f t="shared" si="14"/>
        <v>0</v>
      </c>
      <c r="C860" s="51"/>
      <c r="D860" s="52"/>
      <c r="E860" s="52"/>
      <c r="F860" s="53"/>
      <c r="G860" t="str">
        <f>IF(F860="O",VLOOKUP(A860,'CG-&gt; CE'!B:K,10,FALSE),"")</f>
        <v/>
      </c>
      <c r="H860" s="10" t="str">
        <f>IF(F860="O",IF(G860="",'Messages d''erreur'!B$7,""),"")</f>
        <v/>
      </c>
    </row>
    <row r="861" spans="1:8" x14ac:dyDescent="0.35">
      <c r="A861" s="167">
        <v>433</v>
      </c>
      <c r="B861">
        <f t="shared" si="14"/>
        <v>433</v>
      </c>
      <c r="C861" s="45" t="s">
        <v>2832</v>
      </c>
      <c r="F861" s="47"/>
      <c r="G861" t="str">
        <f>IF(F861="O",VLOOKUP(A861,'CG-&gt; CE'!B:K,10,FALSE),"")</f>
        <v/>
      </c>
      <c r="H861" s="10" t="str">
        <f>IF(F861="O",IF(G861="",'Messages d''erreur'!B$7,""),"")</f>
        <v/>
      </c>
    </row>
    <row r="862" spans="1:8" x14ac:dyDescent="0.35">
      <c r="A862" s="167"/>
      <c r="B862">
        <f t="shared" si="14"/>
        <v>0</v>
      </c>
      <c r="F862" s="47"/>
      <c r="G862" t="str">
        <f>IF(F862="O",VLOOKUP(A862,'CG-&gt; CE'!B:K,10,FALSE),"")</f>
        <v/>
      </c>
      <c r="H862" s="10" t="str">
        <f>IF(F862="O",IF(G862="",'Messages d''erreur'!B$7,""),"")</f>
        <v/>
      </c>
    </row>
    <row r="863" spans="1:8" ht="26" x14ac:dyDescent="0.35">
      <c r="A863" s="159" t="s">
        <v>1088</v>
      </c>
      <c r="B863" t="e">
        <f t="shared" si="14"/>
        <v>#VALUE!</v>
      </c>
      <c r="C863" s="54" t="s">
        <v>53</v>
      </c>
      <c r="D863" s="54" t="s">
        <v>2668</v>
      </c>
      <c r="E863" s="54" t="s">
        <v>2654</v>
      </c>
      <c r="F863" s="55" t="s">
        <v>2655</v>
      </c>
      <c r="G863" t="str">
        <f>IF(F863="O",VLOOKUP(A863,'CG-&gt; CE'!B:K,10,FALSE),"")</f>
        <v/>
      </c>
      <c r="H863" s="10" t="str">
        <f>IF(F863="O",IF(G863="",'Messages d''erreur'!B$7,""),"")</f>
        <v/>
      </c>
    </row>
    <row r="864" spans="1:8" x14ac:dyDescent="0.35">
      <c r="A864" s="164">
        <v>43300</v>
      </c>
      <c r="B864">
        <f t="shared" si="14"/>
        <v>43300</v>
      </c>
      <c r="C864" s="45" t="s">
        <v>2080</v>
      </c>
      <c r="D864" s="62" t="s">
        <v>2833</v>
      </c>
      <c r="E864" s="62" t="s">
        <v>1201</v>
      </c>
      <c r="F864" s="63" t="s">
        <v>2658</v>
      </c>
      <c r="G864" t="str">
        <f>IF(F864="O",VLOOKUP(A864,'CG-&gt; CE'!B:K,10,FALSE),"")</f>
        <v/>
      </c>
      <c r="H864" s="10" t="str">
        <f>IF(F864="O",IF(G864="",'Messages d''erreur'!B$7,""),"")</f>
        <v/>
      </c>
    </row>
    <row r="865" spans="1:8" x14ac:dyDescent="0.35">
      <c r="A865" s="163">
        <v>43301</v>
      </c>
      <c r="B865">
        <f t="shared" si="14"/>
        <v>43301</v>
      </c>
      <c r="C865" s="59" t="s">
        <v>2084</v>
      </c>
      <c r="D865" s="64" t="s">
        <v>2833</v>
      </c>
      <c r="E865" s="64" t="s">
        <v>1201</v>
      </c>
      <c r="F865" s="65" t="s">
        <v>2658</v>
      </c>
      <c r="G865" t="str">
        <f>IF(F865="O",VLOOKUP(A865,'CG-&gt; CE'!B:K,10,FALSE),"")</f>
        <v/>
      </c>
      <c r="H865" s="10" t="str">
        <f>IF(F865="O",IF(G865="",'Messages d''erreur'!B$7,""),"")</f>
        <v/>
      </c>
    </row>
    <row r="866" spans="1:8" x14ac:dyDescent="0.35">
      <c r="A866" s="158"/>
      <c r="B866">
        <f t="shared" si="14"/>
        <v>0</v>
      </c>
      <c r="C866" s="51"/>
      <c r="D866" s="52"/>
      <c r="E866" s="52"/>
      <c r="F866" s="53"/>
      <c r="G866" t="str">
        <f>IF(F866="O",VLOOKUP(A866,'CG-&gt; CE'!B:K,10,FALSE),"")</f>
        <v/>
      </c>
      <c r="H866" s="10" t="str">
        <f>IF(F866="O",IF(G866="",'Messages d''erreur'!B$7,""),"")</f>
        <v/>
      </c>
    </row>
    <row r="867" spans="1:8" x14ac:dyDescent="0.35">
      <c r="A867" s="167">
        <v>435</v>
      </c>
      <c r="B867">
        <f t="shared" si="14"/>
        <v>435</v>
      </c>
      <c r="C867" s="45" t="s">
        <v>2834</v>
      </c>
      <c r="F867" s="47"/>
      <c r="G867" t="str">
        <f>IF(F867="O",VLOOKUP(A867,'CG-&gt; CE'!B:K,10,FALSE),"")</f>
        <v/>
      </c>
      <c r="H867" s="10" t="str">
        <f>IF(F867="O",IF(G867="",'Messages d''erreur'!B$7,""),"")</f>
        <v/>
      </c>
    </row>
    <row r="868" spans="1:8" x14ac:dyDescent="0.35">
      <c r="A868" s="167"/>
      <c r="B868">
        <f t="shared" si="14"/>
        <v>0</v>
      </c>
      <c r="F868" s="47"/>
      <c r="G868" t="str">
        <f>IF(F868="O",VLOOKUP(A868,'CG-&gt; CE'!B:K,10,FALSE),"")</f>
        <v/>
      </c>
      <c r="H868" s="10" t="str">
        <f>IF(F868="O",IF(G868="",'Messages d''erreur'!B$7,""),"")</f>
        <v/>
      </c>
    </row>
    <row r="869" spans="1:8" x14ac:dyDescent="0.35">
      <c r="A869" s="167">
        <v>4351</v>
      </c>
      <c r="B869">
        <f t="shared" si="14"/>
        <v>4351</v>
      </c>
      <c r="C869" s="45" t="s">
        <v>2835</v>
      </c>
      <c r="F869" s="47"/>
      <c r="G869" t="str">
        <f>IF(F869="O",VLOOKUP(A869,'CG-&gt; CE'!B:K,10,FALSE),"")</f>
        <v/>
      </c>
      <c r="H869" s="10" t="str">
        <f>IF(F869="O",IF(G869="",'Messages d''erreur'!B$7,""),"")</f>
        <v/>
      </c>
    </row>
    <row r="870" spans="1:8" x14ac:dyDescent="0.35">
      <c r="A870" s="156"/>
      <c r="B870">
        <f t="shared" si="14"/>
        <v>0</v>
      </c>
      <c r="F870" s="47"/>
      <c r="G870" t="str">
        <f>IF(F870="O",VLOOKUP(A870,'CG-&gt; CE'!B:K,10,FALSE),"")</f>
        <v/>
      </c>
      <c r="H870" s="10" t="str">
        <f>IF(F870="O",IF(G870="",'Messages d''erreur'!B$7,""),"")</f>
        <v/>
      </c>
    </row>
    <row r="871" spans="1:8" ht="26" x14ac:dyDescent="0.35">
      <c r="A871" s="159" t="s">
        <v>1088</v>
      </c>
      <c r="B871" t="e">
        <f t="shared" si="14"/>
        <v>#VALUE!</v>
      </c>
      <c r="C871" s="54" t="s">
        <v>53</v>
      </c>
      <c r="D871" s="54" t="s">
        <v>2668</v>
      </c>
      <c r="E871" s="54" t="s">
        <v>2654</v>
      </c>
      <c r="F871" s="55" t="s">
        <v>2655</v>
      </c>
      <c r="G871" t="str">
        <f>IF(F871="O",VLOOKUP(A871,'CG-&gt; CE'!B:K,10,FALSE),"")</f>
        <v/>
      </c>
      <c r="H871" s="10" t="str">
        <f>IF(F871="O",IF(G871="",'Messages d''erreur'!B$7,""),"")</f>
        <v/>
      </c>
    </row>
    <row r="872" spans="1:8" x14ac:dyDescent="0.35">
      <c r="A872" s="164">
        <v>43511</v>
      </c>
      <c r="B872">
        <f t="shared" si="14"/>
        <v>43511</v>
      </c>
      <c r="C872" s="45" t="s">
        <v>2086</v>
      </c>
      <c r="D872" s="62" t="s">
        <v>2836</v>
      </c>
      <c r="E872" s="62" t="s">
        <v>1201</v>
      </c>
      <c r="F872" s="63" t="s">
        <v>2658</v>
      </c>
      <c r="G872" t="str">
        <f>IF(F872="O",VLOOKUP(A872,'CG-&gt; CE'!B:K,10,FALSE),"")</f>
        <v/>
      </c>
      <c r="H872" s="10" t="str">
        <f>IF(F872="O",IF(G872="",'Messages d''erreur'!B$7,""),"")</f>
        <v/>
      </c>
    </row>
    <row r="873" spans="1:8" x14ac:dyDescent="0.35">
      <c r="A873" s="164">
        <v>43513</v>
      </c>
      <c r="B873">
        <f t="shared" si="14"/>
        <v>43513</v>
      </c>
      <c r="C873" s="45" t="s">
        <v>2090</v>
      </c>
      <c r="D873" s="62" t="s">
        <v>2836</v>
      </c>
      <c r="E873" s="62" t="s">
        <v>1201</v>
      </c>
      <c r="F873" s="63" t="s">
        <v>2658</v>
      </c>
      <c r="G873" t="str">
        <f>IF(F873="O",VLOOKUP(A873,'CG-&gt; CE'!B:K,10,FALSE),"")</f>
        <v/>
      </c>
      <c r="H873" s="10" t="str">
        <f>IF(F873="O",IF(G873="",'Messages d''erreur'!B$7,""),"")</f>
        <v/>
      </c>
    </row>
    <row r="874" spans="1:8" ht="26" x14ac:dyDescent="0.35">
      <c r="A874" s="164">
        <v>43514</v>
      </c>
      <c r="B874">
        <f t="shared" si="14"/>
        <v>43514</v>
      </c>
      <c r="C874" s="45" t="s">
        <v>2091</v>
      </c>
      <c r="D874" s="62" t="s">
        <v>2836</v>
      </c>
      <c r="E874" s="62" t="s">
        <v>1201</v>
      </c>
      <c r="F874" s="63" t="s">
        <v>2658</v>
      </c>
      <c r="G874" t="str">
        <f>IF(F874="O",VLOOKUP(A874,'CG-&gt; CE'!B:K,10,FALSE),"")</f>
        <v/>
      </c>
      <c r="H874" s="10" t="str">
        <f>IF(F874="O",IF(G874="",'Messages d''erreur'!B$7,""),"")</f>
        <v/>
      </c>
    </row>
    <row r="875" spans="1:8" x14ac:dyDescent="0.35">
      <c r="A875" s="163">
        <v>43516</v>
      </c>
      <c r="B875">
        <f t="shared" si="14"/>
        <v>43516</v>
      </c>
      <c r="C875" s="59" t="s">
        <v>2093</v>
      </c>
      <c r="D875" s="64" t="s">
        <v>2836</v>
      </c>
      <c r="E875" s="64" t="s">
        <v>1201</v>
      </c>
      <c r="F875" s="65" t="s">
        <v>2658</v>
      </c>
      <c r="G875" t="str">
        <f>IF(F875="O",VLOOKUP(A875,'CG-&gt; CE'!B:K,10,FALSE),"")</f>
        <v/>
      </c>
      <c r="H875" s="10" t="str">
        <f>IF(F875="O",IF(G875="",'Messages d''erreur'!B$7,""),"")</f>
        <v/>
      </c>
    </row>
    <row r="876" spans="1:8" x14ac:dyDescent="0.35">
      <c r="A876" s="164"/>
      <c r="B876">
        <f t="shared" si="14"/>
        <v>0</v>
      </c>
      <c r="D876" s="62"/>
      <c r="E876" s="62"/>
      <c r="F876" s="63"/>
      <c r="G876" t="str">
        <f>IF(F876="O",VLOOKUP(A876,'CG-&gt; CE'!B:K,10,FALSE),"")</f>
        <v/>
      </c>
      <c r="H876" s="10" t="str">
        <f>IF(F876="O",IF(G876="",'Messages d''erreur'!B$7,""),"")</f>
        <v/>
      </c>
    </row>
    <row r="877" spans="1:8" x14ac:dyDescent="0.35">
      <c r="A877" s="167">
        <v>4352</v>
      </c>
      <c r="B877">
        <f t="shared" si="14"/>
        <v>4352</v>
      </c>
      <c r="C877" s="45" t="s">
        <v>2837</v>
      </c>
      <c r="F877" s="47"/>
      <c r="G877" t="str">
        <f>IF(F877="O",VLOOKUP(A877,'CG-&gt; CE'!B:K,10,FALSE),"")</f>
        <v/>
      </c>
      <c r="H877" s="10" t="str">
        <f>IF(F877="O",IF(G877="",'Messages d''erreur'!B$7,""),"")</f>
        <v/>
      </c>
    </row>
    <row r="878" spans="1:8" x14ac:dyDescent="0.35">
      <c r="A878" s="156"/>
      <c r="B878">
        <f t="shared" si="14"/>
        <v>0</v>
      </c>
      <c r="F878" s="47"/>
      <c r="G878" t="str">
        <f>IF(F878="O",VLOOKUP(A878,'CG-&gt; CE'!B:K,10,FALSE),"")</f>
        <v/>
      </c>
      <c r="H878" s="10" t="str">
        <f>IF(F878="O",IF(G878="",'Messages d''erreur'!B$7,""),"")</f>
        <v/>
      </c>
    </row>
    <row r="879" spans="1:8" ht="26" x14ac:dyDescent="0.35">
      <c r="A879" s="159" t="s">
        <v>1088</v>
      </c>
      <c r="B879" t="e">
        <f t="shared" si="14"/>
        <v>#VALUE!</v>
      </c>
      <c r="C879" s="54" t="s">
        <v>53</v>
      </c>
      <c r="D879" s="54" t="s">
        <v>2668</v>
      </c>
      <c r="E879" s="54" t="s">
        <v>2654</v>
      </c>
      <c r="F879" s="55" t="s">
        <v>2655</v>
      </c>
      <c r="G879" t="str">
        <f>IF(F879="O",VLOOKUP(A879,'CG-&gt; CE'!B:K,10,FALSE),"")</f>
        <v/>
      </c>
      <c r="H879" s="10" t="str">
        <f>IF(F879="O",IF(G879="",'Messages d''erreur'!B$7,""),"")</f>
        <v/>
      </c>
    </row>
    <row r="880" spans="1:8" x14ac:dyDescent="0.35">
      <c r="A880" s="171">
        <v>43521</v>
      </c>
      <c r="B880">
        <f t="shared" si="14"/>
        <v>43521</v>
      </c>
      <c r="C880" s="75" t="s">
        <v>2097</v>
      </c>
      <c r="D880" s="76" t="s">
        <v>2836</v>
      </c>
      <c r="E880" s="76" t="s">
        <v>1201</v>
      </c>
      <c r="F880" s="77" t="s">
        <v>2658</v>
      </c>
      <c r="G880" t="str">
        <f>IF(F880="O",VLOOKUP(A880,'CG-&gt; CE'!B:K,10,FALSE),"")</f>
        <v/>
      </c>
      <c r="H880" s="10" t="str">
        <f>IF(F880="O",IF(G880="",'Messages d''erreur'!B$7,""),"")</f>
        <v/>
      </c>
    </row>
    <row r="881" spans="1:8" x14ac:dyDescent="0.35">
      <c r="A881" s="158"/>
      <c r="B881">
        <f t="shared" si="14"/>
        <v>0</v>
      </c>
      <c r="C881" s="51"/>
      <c r="D881" s="52"/>
      <c r="E881" s="52"/>
      <c r="F881" s="53"/>
      <c r="G881" t="str">
        <f>IF(F881="O",VLOOKUP(A881,'CG-&gt; CE'!B:K,10,FALSE),"")</f>
        <v/>
      </c>
      <c r="H881" s="10" t="str">
        <f>IF(F881="O",IF(G881="",'Messages d''erreur'!B$7,""),"")</f>
        <v/>
      </c>
    </row>
    <row r="882" spans="1:8" x14ac:dyDescent="0.35">
      <c r="A882" s="167">
        <v>436</v>
      </c>
      <c r="B882">
        <f t="shared" si="14"/>
        <v>436</v>
      </c>
      <c r="C882" s="45" t="s">
        <v>2838</v>
      </c>
      <c r="F882" s="47"/>
      <c r="G882" t="str">
        <f>IF(F882="O",VLOOKUP(A882,'CG-&gt; CE'!B:K,10,FALSE),"")</f>
        <v/>
      </c>
      <c r="H882" s="10" t="str">
        <f>IF(F882="O",IF(G882="",'Messages d''erreur'!B$7,""),"")</f>
        <v/>
      </c>
    </row>
    <row r="883" spans="1:8" x14ac:dyDescent="0.35">
      <c r="A883" s="167"/>
      <c r="B883">
        <f t="shared" si="14"/>
        <v>0</v>
      </c>
      <c r="F883" s="47"/>
      <c r="G883" t="str">
        <f>IF(F883="O",VLOOKUP(A883,'CG-&gt; CE'!B:K,10,FALSE),"")</f>
        <v/>
      </c>
      <c r="H883" s="10" t="str">
        <f>IF(F883="O",IF(G883="",'Messages d''erreur'!B$7,""),"")</f>
        <v/>
      </c>
    </row>
    <row r="884" spans="1:8" ht="26" x14ac:dyDescent="0.35">
      <c r="A884" s="159" t="s">
        <v>1088</v>
      </c>
      <c r="B884" t="e">
        <f t="shared" si="14"/>
        <v>#VALUE!</v>
      </c>
      <c r="C884" s="54" t="s">
        <v>53</v>
      </c>
      <c r="D884" s="54" t="s">
        <v>2668</v>
      </c>
      <c r="E884" s="54" t="s">
        <v>2654</v>
      </c>
      <c r="F884" s="55" t="s">
        <v>2655</v>
      </c>
      <c r="G884" t="str">
        <f>IF(F884="O",VLOOKUP(A884,'CG-&gt; CE'!B:K,10,FALSE),"")</f>
        <v/>
      </c>
      <c r="H884" s="10" t="str">
        <f>IF(F884="O",IF(G884="",'Messages d''erreur'!B$7,""),"")</f>
        <v/>
      </c>
    </row>
    <row r="885" spans="1:8" x14ac:dyDescent="0.35">
      <c r="A885" s="164">
        <v>43611</v>
      </c>
      <c r="B885">
        <f t="shared" si="14"/>
        <v>43611</v>
      </c>
      <c r="C885" s="45" t="s">
        <v>2099</v>
      </c>
      <c r="D885" s="62" t="s">
        <v>2839</v>
      </c>
      <c r="E885" s="62" t="s">
        <v>1201</v>
      </c>
      <c r="F885" s="63" t="s">
        <v>2658</v>
      </c>
      <c r="G885" t="str">
        <f>IF(F885="O",VLOOKUP(A885,'CG-&gt; CE'!B:K,10,FALSE),"")</f>
        <v/>
      </c>
      <c r="H885" s="10" t="str">
        <f>IF(F885="O",IF(G885="",'Messages d''erreur'!B$7,""),"")</f>
        <v/>
      </c>
    </row>
    <row r="886" spans="1:8" x14ac:dyDescent="0.35">
      <c r="A886" s="163">
        <v>43616</v>
      </c>
      <c r="B886">
        <f t="shared" si="14"/>
        <v>43616</v>
      </c>
      <c r="C886" s="59" t="s">
        <v>2108</v>
      </c>
      <c r="D886" s="64" t="s">
        <v>2839</v>
      </c>
      <c r="E886" s="64" t="s">
        <v>1201</v>
      </c>
      <c r="F886" s="65" t="s">
        <v>2658</v>
      </c>
      <c r="G886" t="str">
        <f>IF(F886="O",VLOOKUP(A886,'CG-&gt; CE'!B:K,10,FALSE),"")</f>
        <v/>
      </c>
      <c r="H886" s="10" t="str">
        <f>IF(F886="O",IF(G886="",'Messages d''erreur'!B$7,""),"")</f>
        <v/>
      </c>
    </row>
    <row r="887" spans="1:8" x14ac:dyDescent="0.35">
      <c r="A887" s="156"/>
      <c r="B887">
        <f t="shared" si="14"/>
        <v>0</v>
      </c>
      <c r="F887" s="47"/>
      <c r="G887" t="str">
        <f>IF(F887="O",VLOOKUP(A887,'CG-&gt; CE'!B:K,10,FALSE),"")</f>
        <v/>
      </c>
      <c r="H887" s="10" t="str">
        <f>IF(F887="O",IF(G887="",'Messages d''erreur'!B$7,""),"")</f>
        <v/>
      </c>
    </row>
    <row r="888" spans="1:8" x14ac:dyDescent="0.35">
      <c r="A888" s="158">
        <v>44</v>
      </c>
      <c r="B888">
        <f t="shared" si="14"/>
        <v>44</v>
      </c>
      <c r="C888" s="51" t="s">
        <v>2840</v>
      </c>
      <c r="D888" s="52"/>
      <c r="E888" s="52"/>
      <c r="F888" s="53"/>
      <c r="G888" t="str">
        <f>IF(F888="O",VLOOKUP(A888,'CG-&gt; CE'!B:K,10,FALSE),"")</f>
        <v/>
      </c>
      <c r="H888" s="10" t="str">
        <f>IF(F888="O",IF(G888="",'Messages d''erreur'!B$7,""),"")</f>
        <v/>
      </c>
    </row>
    <row r="889" spans="1:8" x14ac:dyDescent="0.35">
      <c r="A889" s="158"/>
      <c r="B889">
        <f t="shared" si="14"/>
        <v>0</v>
      </c>
      <c r="C889" s="51"/>
      <c r="D889" s="52"/>
      <c r="E889" s="52"/>
      <c r="F889" s="53"/>
      <c r="G889" t="str">
        <f>IF(F889="O",VLOOKUP(A889,'CG-&gt; CE'!B:K,10,FALSE),"")</f>
        <v/>
      </c>
      <c r="H889" s="10" t="str">
        <f>IF(F889="O",IF(G889="",'Messages d''erreur'!B$7,""),"")</f>
        <v/>
      </c>
    </row>
    <row r="890" spans="1:8" x14ac:dyDescent="0.35">
      <c r="A890" s="167">
        <v>440</v>
      </c>
      <c r="B890">
        <f t="shared" si="14"/>
        <v>440</v>
      </c>
      <c r="C890" s="45" t="s">
        <v>2841</v>
      </c>
      <c r="F890" s="47"/>
      <c r="G890" t="str">
        <f>IF(F890="O",VLOOKUP(A890,'CG-&gt; CE'!B:K,10,FALSE),"")</f>
        <v/>
      </c>
      <c r="H890" s="10" t="str">
        <f>IF(F890="O",IF(G890="",'Messages d''erreur'!B$7,""),"")</f>
        <v/>
      </c>
    </row>
    <row r="891" spans="1:8" x14ac:dyDescent="0.35">
      <c r="A891" s="167"/>
      <c r="B891">
        <f t="shared" si="14"/>
        <v>0</v>
      </c>
      <c r="F891" s="47"/>
      <c r="G891" t="str">
        <f>IF(F891="O",VLOOKUP(A891,'CG-&gt; CE'!B:K,10,FALSE),"")</f>
        <v/>
      </c>
      <c r="H891" s="10" t="str">
        <f>IF(F891="O",IF(G891="",'Messages d''erreur'!B$7,""),"")</f>
        <v/>
      </c>
    </row>
    <row r="892" spans="1:8" ht="26" x14ac:dyDescent="0.35">
      <c r="A892" s="159" t="s">
        <v>1088</v>
      </c>
      <c r="B892" t="e">
        <f t="shared" si="14"/>
        <v>#VALUE!</v>
      </c>
      <c r="C892" s="54" t="s">
        <v>53</v>
      </c>
      <c r="D892" s="54" t="s">
        <v>2668</v>
      </c>
      <c r="E892" s="54" t="s">
        <v>2654</v>
      </c>
      <c r="F892" s="55" t="s">
        <v>2655</v>
      </c>
      <c r="G892" t="str">
        <f>IF(F892="O",VLOOKUP(A892,'CG-&gt; CE'!B:K,10,FALSE),"")</f>
        <v/>
      </c>
      <c r="H892" s="10" t="str">
        <f>IF(F892="O",IF(G892="",'Messages d''erreur'!B$7,""),"")</f>
        <v/>
      </c>
    </row>
    <row r="893" spans="1:8" x14ac:dyDescent="0.35">
      <c r="A893" s="163">
        <v>44000</v>
      </c>
      <c r="B893">
        <f t="shared" si="14"/>
        <v>44000</v>
      </c>
      <c r="C893" s="59" t="s">
        <v>2110</v>
      </c>
      <c r="D893" s="64" t="s">
        <v>2842</v>
      </c>
      <c r="E893" s="64" t="s">
        <v>1201</v>
      </c>
      <c r="F893" s="65" t="s">
        <v>2658</v>
      </c>
      <c r="G893" t="str">
        <f>IF(F893="O",VLOOKUP(A893,'CG-&gt; CE'!B:K,10,FALSE),"")</f>
        <v/>
      </c>
      <c r="H893" s="10" t="str">
        <f>IF(F893="O",IF(G893="",'Messages d''erreur'!B$7,""),"")</f>
        <v/>
      </c>
    </row>
    <row r="894" spans="1:8" x14ac:dyDescent="0.35">
      <c r="A894" s="163">
        <v>44000</v>
      </c>
      <c r="B894">
        <f t="shared" si="14"/>
        <v>44000</v>
      </c>
      <c r="C894" s="59" t="s">
        <v>3020</v>
      </c>
      <c r="D894" s="64" t="s">
        <v>2842</v>
      </c>
      <c r="E894" s="64" t="s">
        <v>1201</v>
      </c>
      <c r="F894" s="65" t="s">
        <v>2658</v>
      </c>
      <c r="G894" t="str">
        <f>IF(F894="O",VLOOKUP(A894,'CG-&gt; CE'!B:K,10,FALSE),"")</f>
        <v/>
      </c>
      <c r="H894" s="10" t="str">
        <f>IF(F894="O",IF(G894="",'Messages d''erreur'!B$7,""),"")</f>
        <v/>
      </c>
    </row>
    <row r="895" spans="1:8" x14ac:dyDescent="0.35">
      <c r="A895" s="158"/>
      <c r="B895">
        <f t="shared" si="14"/>
        <v>0</v>
      </c>
      <c r="C895" s="51"/>
      <c r="D895" s="52"/>
      <c r="E895" s="52"/>
      <c r="F895" s="53"/>
      <c r="G895" t="str">
        <f>IF(F895="O",VLOOKUP(A895,'CG-&gt; CE'!B:K,10,FALSE),"")</f>
        <v/>
      </c>
      <c r="H895" s="10" t="str">
        <f>IF(F895="O",IF(G895="",'Messages d''erreur'!B$7,""),"")</f>
        <v/>
      </c>
    </row>
    <row r="896" spans="1:8" x14ac:dyDescent="0.35">
      <c r="A896" s="167">
        <v>442</v>
      </c>
      <c r="B896">
        <f t="shared" si="14"/>
        <v>442</v>
      </c>
      <c r="C896" s="45" t="s">
        <v>2843</v>
      </c>
      <c r="F896" s="47"/>
      <c r="G896" t="str">
        <f>IF(F896="O",VLOOKUP(A896,'CG-&gt; CE'!B:K,10,FALSE),"")</f>
        <v/>
      </c>
      <c r="H896" s="10" t="str">
        <f>IF(F896="O",IF(G896="",'Messages d''erreur'!B$7,""),"")</f>
        <v/>
      </c>
    </row>
    <row r="897" spans="1:8" x14ac:dyDescent="0.35">
      <c r="A897" s="167"/>
      <c r="B897">
        <f t="shared" si="14"/>
        <v>0</v>
      </c>
      <c r="F897" s="47"/>
      <c r="G897" t="str">
        <f>IF(F897="O",VLOOKUP(A897,'CG-&gt; CE'!B:K,10,FALSE),"")</f>
        <v/>
      </c>
      <c r="H897" s="10" t="str">
        <f>IF(F897="O",IF(G897="",'Messages d''erreur'!B$7,""),"")</f>
        <v/>
      </c>
    </row>
    <row r="898" spans="1:8" ht="26" x14ac:dyDescent="0.35">
      <c r="A898" s="159" t="s">
        <v>1088</v>
      </c>
      <c r="B898" t="e">
        <f t="shared" si="14"/>
        <v>#VALUE!</v>
      </c>
      <c r="C898" s="54" t="s">
        <v>53</v>
      </c>
      <c r="D898" s="54" t="s">
        <v>2668</v>
      </c>
      <c r="E898" s="54" t="s">
        <v>2654</v>
      </c>
      <c r="F898" s="55" t="s">
        <v>2655</v>
      </c>
      <c r="G898" t="str">
        <f>IF(F898="O",VLOOKUP(A898,'CG-&gt; CE'!B:K,10,FALSE),"")</f>
        <v/>
      </c>
      <c r="H898" s="10" t="str">
        <f>IF(F898="O",IF(G898="",'Messages d''erreur'!B$7,""),"")</f>
        <v/>
      </c>
    </row>
    <row r="899" spans="1:8" x14ac:dyDescent="0.35">
      <c r="A899" s="163">
        <v>44200</v>
      </c>
      <c r="B899">
        <f t="shared" si="14"/>
        <v>44200</v>
      </c>
      <c r="C899" s="59" t="s">
        <v>2117</v>
      </c>
      <c r="D899" s="64" t="s">
        <v>2842</v>
      </c>
      <c r="E899" s="67" t="s">
        <v>1201</v>
      </c>
      <c r="F899" s="65" t="s">
        <v>2658</v>
      </c>
      <c r="G899" t="str">
        <f>IF(F899="O",VLOOKUP(A899,'CG-&gt; CE'!B:K,10,FALSE),"")</f>
        <v/>
      </c>
      <c r="H899" s="10" t="str">
        <f>IF(F899="O",IF(G899="",'Messages d''erreur'!B$7,""),"")</f>
        <v/>
      </c>
    </row>
    <row r="900" spans="1:8" x14ac:dyDescent="0.35">
      <c r="A900" s="158"/>
      <c r="B900">
        <f t="shared" si="14"/>
        <v>0</v>
      </c>
      <c r="C900" s="51"/>
      <c r="D900" s="52"/>
      <c r="E900" s="52"/>
      <c r="F900" s="53"/>
      <c r="G900" t="str">
        <f>IF(F900="O",VLOOKUP(A900,'CG-&gt; CE'!B:K,10,FALSE),"")</f>
        <v/>
      </c>
      <c r="H900" s="10" t="str">
        <f>IF(F900="O",IF(G900="",'Messages d''erreur'!B$7,""),"")</f>
        <v/>
      </c>
    </row>
    <row r="901" spans="1:8" x14ac:dyDescent="0.35">
      <c r="A901" s="167">
        <v>447</v>
      </c>
      <c r="B901">
        <f t="shared" ref="B901:B964" si="15">VALUE(A901)</f>
        <v>447</v>
      </c>
      <c r="C901" s="45" t="s">
        <v>2844</v>
      </c>
      <c r="F901" s="47"/>
      <c r="G901" t="str">
        <f>IF(F901="O",VLOOKUP(A901,'CG-&gt; CE'!B:K,10,FALSE),"")</f>
        <v/>
      </c>
      <c r="H901" s="10" t="str">
        <f>IF(F901="O",IF(G901="",'Messages d''erreur'!B$7,""),"")</f>
        <v/>
      </c>
    </row>
    <row r="902" spans="1:8" x14ac:dyDescent="0.35">
      <c r="A902" s="167"/>
      <c r="B902">
        <f t="shared" si="15"/>
        <v>0</v>
      </c>
      <c r="F902" s="47"/>
      <c r="G902" t="str">
        <f>IF(F902="O",VLOOKUP(A902,'CG-&gt; CE'!B:K,10,FALSE),"")</f>
        <v/>
      </c>
      <c r="H902" s="10" t="str">
        <f>IF(F902="O",IF(G902="",'Messages d''erreur'!B$7,""),"")</f>
        <v/>
      </c>
    </row>
    <row r="903" spans="1:8" ht="26" x14ac:dyDescent="0.35">
      <c r="A903" s="159" t="s">
        <v>1088</v>
      </c>
      <c r="B903" t="e">
        <f t="shared" si="15"/>
        <v>#VALUE!</v>
      </c>
      <c r="C903" s="54" t="s">
        <v>53</v>
      </c>
      <c r="D903" s="54" t="s">
        <v>2668</v>
      </c>
      <c r="E903" s="54" t="s">
        <v>2654</v>
      </c>
      <c r="F903" s="55" t="s">
        <v>2655</v>
      </c>
      <c r="G903" t="str">
        <f>IF(F903="O",VLOOKUP(A903,'CG-&gt; CE'!B:K,10,FALSE),"")</f>
        <v/>
      </c>
      <c r="H903" s="10" t="str">
        <f>IF(F903="O",IF(G903="",'Messages d''erreur'!B$7,""),"")</f>
        <v/>
      </c>
    </row>
    <row r="904" spans="1:8" s="423" customFormat="1" x14ac:dyDescent="0.35">
      <c r="A904" s="422">
        <v>44700</v>
      </c>
      <c r="B904" s="423">
        <f t="shared" si="15"/>
        <v>44700</v>
      </c>
      <c r="C904" s="424" t="s">
        <v>2121</v>
      </c>
      <c r="D904" s="425" t="s">
        <v>2842</v>
      </c>
      <c r="E904" s="426" t="s">
        <v>1201</v>
      </c>
      <c r="F904" s="427" t="s">
        <v>2658</v>
      </c>
      <c r="G904" s="423" t="str">
        <f>IF(F904="O",VLOOKUP(A904,'CG-&gt; CE'!B:K,10,FALSE),"")</f>
        <v/>
      </c>
      <c r="H904" s="428" t="str">
        <f>IF(F904="O",IF(G904="",'Messages d''erreur'!B$7,""),"")</f>
        <v/>
      </c>
    </row>
    <row r="905" spans="1:8" x14ac:dyDescent="0.35">
      <c r="A905" s="156"/>
      <c r="B905">
        <f t="shared" si="15"/>
        <v>0</v>
      </c>
      <c r="F905" s="47"/>
      <c r="G905" t="str">
        <f>IF(F905="O",VLOOKUP(A905,'CG-&gt; CE'!B:K,10,FALSE),"")</f>
        <v/>
      </c>
      <c r="H905" s="10" t="str">
        <f>IF(F905="O",IF(G905="",'Messages d''erreur'!B$7,""),"")</f>
        <v/>
      </c>
    </row>
    <row r="906" spans="1:8" x14ac:dyDescent="0.35">
      <c r="A906" s="158">
        <v>45</v>
      </c>
      <c r="B906">
        <f t="shared" si="15"/>
        <v>45</v>
      </c>
      <c r="C906" s="51" t="s">
        <v>2845</v>
      </c>
      <c r="D906" s="52"/>
      <c r="E906" s="52"/>
      <c r="F906" s="53"/>
      <c r="G906" t="str">
        <f>IF(F906="O",VLOOKUP(A906,'CG-&gt; CE'!B:K,10,FALSE),"")</f>
        <v/>
      </c>
      <c r="H906" s="10" t="str">
        <f>IF(F906="O",IF(G906="",'Messages d''erreur'!B$7,""),"")</f>
        <v/>
      </c>
    </row>
    <row r="907" spans="1:8" x14ac:dyDescent="0.35">
      <c r="A907" s="158"/>
      <c r="B907">
        <f t="shared" si="15"/>
        <v>0</v>
      </c>
      <c r="C907" s="51"/>
      <c r="D907" s="52"/>
      <c r="E907" s="52"/>
      <c r="F907" s="53"/>
      <c r="G907" t="str">
        <f>IF(F907="O",VLOOKUP(A907,'CG-&gt; CE'!B:K,10,FALSE),"")</f>
        <v/>
      </c>
      <c r="H907" s="10" t="str">
        <f>IF(F907="O",IF(G907="",'Messages d''erreur'!B$7,""),"")</f>
        <v/>
      </c>
    </row>
    <row r="908" spans="1:8" x14ac:dyDescent="0.35">
      <c r="A908" s="167">
        <v>451</v>
      </c>
      <c r="B908">
        <f t="shared" si="15"/>
        <v>451</v>
      </c>
      <c r="C908" s="45" t="s">
        <v>2812</v>
      </c>
      <c r="F908" s="47"/>
      <c r="G908" t="str">
        <f>IF(F908="O",VLOOKUP(A908,'CG-&gt; CE'!B:K,10,FALSE),"")</f>
        <v/>
      </c>
      <c r="H908" s="10" t="str">
        <f>IF(F908="O",IF(G908="",'Messages d''erreur'!B$7,""),"")</f>
        <v/>
      </c>
    </row>
    <row r="909" spans="1:8" x14ac:dyDescent="0.35">
      <c r="A909" s="167"/>
      <c r="B909">
        <f t="shared" si="15"/>
        <v>0</v>
      </c>
      <c r="F909" s="47"/>
      <c r="G909" t="str">
        <f>IF(F909="O",VLOOKUP(A909,'CG-&gt; CE'!B:K,10,FALSE),"")</f>
        <v/>
      </c>
      <c r="H909" s="10" t="str">
        <f>IF(F909="O",IF(G909="",'Messages d''erreur'!B$7,""),"")</f>
        <v/>
      </c>
    </row>
    <row r="910" spans="1:8" ht="26" x14ac:dyDescent="0.35">
      <c r="A910" s="159" t="s">
        <v>1088</v>
      </c>
      <c r="B910" t="e">
        <f t="shared" si="15"/>
        <v>#VALUE!</v>
      </c>
      <c r="C910" s="54" t="s">
        <v>53</v>
      </c>
      <c r="D910" s="54" t="s">
        <v>2668</v>
      </c>
      <c r="E910" s="54" t="s">
        <v>2654</v>
      </c>
      <c r="F910" s="55" t="s">
        <v>2655</v>
      </c>
      <c r="G910" t="str">
        <f>IF(F910="O",VLOOKUP(A910,'CG-&gt; CE'!B:K,10,FALSE),"")</f>
        <v/>
      </c>
      <c r="H910" s="10" t="str">
        <f>IF(F910="O",IF(G910="",'Messages d''erreur'!B$7,""),"")</f>
        <v/>
      </c>
    </row>
    <row r="911" spans="1:8" x14ac:dyDescent="0.35">
      <c r="A911" s="164">
        <v>45100</v>
      </c>
      <c r="B911">
        <f t="shared" si="15"/>
        <v>45100</v>
      </c>
      <c r="C911" s="45" t="s">
        <v>2126</v>
      </c>
      <c r="D911" s="62" t="s">
        <v>2846</v>
      </c>
      <c r="E911" s="62" t="s">
        <v>1201</v>
      </c>
      <c r="F911" s="63" t="s">
        <v>2658</v>
      </c>
      <c r="G911" t="str">
        <f>IF(F911="O",VLOOKUP(A911,'CG-&gt; CE'!B:K,10,FALSE),"")</f>
        <v/>
      </c>
      <c r="H911" s="10" t="str">
        <f>IF(F911="O",IF(G911="",'Messages d''erreur'!B$7,""),"")</f>
        <v/>
      </c>
    </row>
    <row r="912" spans="1:8" x14ac:dyDescent="0.35">
      <c r="A912" s="163">
        <v>45110</v>
      </c>
      <c r="B912">
        <f t="shared" si="15"/>
        <v>45110</v>
      </c>
      <c r="C912" s="59" t="s">
        <v>2129</v>
      </c>
      <c r="D912" s="64" t="s">
        <v>2846</v>
      </c>
      <c r="E912" s="64" t="s">
        <v>1201</v>
      </c>
      <c r="F912" s="65" t="s">
        <v>2658</v>
      </c>
      <c r="G912" t="str">
        <f>IF(F912="O",VLOOKUP(A912,'CG-&gt; CE'!B:K,10,FALSE),"")</f>
        <v/>
      </c>
      <c r="H912" s="10" t="str">
        <f>IF(F912="O",IF(G912="",'Messages d''erreur'!B$7,""),"")</f>
        <v/>
      </c>
    </row>
    <row r="913" spans="1:8" x14ac:dyDescent="0.35">
      <c r="A913" s="158"/>
      <c r="B913">
        <f t="shared" si="15"/>
        <v>0</v>
      </c>
      <c r="C913" s="51"/>
      <c r="D913" s="52"/>
      <c r="E913" s="52"/>
      <c r="F913" s="53"/>
      <c r="G913" t="str">
        <f>IF(F913="O",VLOOKUP(A913,'CG-&gt; CE'!B:K,10,FALSE),"")</f>
        <v/>
      </c>
      <c r="H913" s="10" t="str">
        <f>IF(F913="O",IF(G913="",'Messages d''erreur'!B$7,""),"")</f>
        <v/>
      </c>
    </row>
    <row r="914" spans="1:8" x14ac:dyDescent="0.35">
      <c r="A914" s="167">
        <v>452</v>
      </c>
      <c r="B914">
        <f t="shared" si="15"/>
        <v>452</v>
      </c>
      <c r="C914" s="45" t="s">
        <v>2847</v>
      </c>
      <c r="F914" s="47"/>
      <c r="G914" t="str">
        <f>IF(F914="O",VLOOKUP(A914,'CG-&gt; CE'!B:K,10,FALSE),"")</f>
        <v/>
      </c>
      <c r="H914" s="10" t="str">
        <f>IF(F914="O",IF(G914="",'Messages d''erreur'!B$7,""),"")</f>
        <v/>
      </c>
    </row>
    <row r="915" spans="1:8" x14ac:dyDescent="0.35">
      <c r="A915" s="167"/>
      <c r="B915">
        <f t="shared" si="15"/>
        <v>0</v>
      </c>
      <c r="F915" s="47"/>
      <c r="G915" t="str">
        <f>IF(F915="O",VLOOKUP(A915,'CG-&gt; CE'!B:K,10,FALSE),"")</f>
        <v/>
      </c>
      <c r="H915" s="10" t="str">
        <f>IF(F915="O",IF(G915="",'Messages d''erreur'!B$7,""),"")</f>
        <v/>
      </c>
    </row>
    <row r="916" spans="1:8" ht="26" x14ac:dyDescent="0.35">
      <c r="A916" s="159" t="s">
        <v>1088</v>
      </c>
      <c r="B916" t="e">
        <f t="shared" si="15"/>
        <v>#VALUE!</v>
      </c>
      <c r="C916" s="54" t="s">
        <v>53</v>
      </c>
      <c r="D916" s="54" t="s">
        <v>2668</v>
      </c>
      <c r="E916" s="54" t="s">
        <v>2654</v>
      </c>
      <c r="F916" s="55" t="s">
        <v>2655</v>
      </c>
      <c r="G916" t="str">
        <f>IF(F916="O",VLOOKUP(A916,'CG-&gt; CE'!B:K,10,FALSE),"")</f>
        <v/>
      </c>
      <c r="H916" s="10" t="str">
        <f>IF(F916="O",IF(G916="",'Messages d''erreur'!B$7,""),"")</f>
        <v/>
      </c>
    </row>
    <row r="917" spans="1:8" x14ac:dyDescent="0.35">
      <c r="A917" s="163">
        <v>45200</v>
      </c>
      <c r="B917">
        <f t="shared" si="15"/>
        <v>45200</v>
      </c>
      <c r="C917" s="59" t="s">
        <v>2133</v>
      </c>
      <c r="D917" s="64" t="s">
        <v>2846</v>
      </c>
      <c r="E917" s="64" t="s">
        <v>1201</v>
      </c>
      <c r="F917" s="65" t="s">
        <v>2658</v>
      </c>
      <c r="G917" t="str">
        <f>IF(F917="O",VLOOKUP(A917,'CG-&gt; CE'!B:K,10,FALSE),"")</f>
        <v/>
      </c>
      <c r="H917" s="10" t="str">
        <f>IF(F917="O",IF(G917="",'Messages d''erreur'!B$7,""),"")</f>
        <v/>
      </c>
    </row>
    <row r="918" spans="1:8" x14ac:dyDescent="0.35">
      <c r="A918" s="158"/>
      <c r="B918">
        <f t="shared" si="15"/>
        <v>0</v>
      </c>
      <c r="C918" s="51"/>
      <c r="D918" s="52"/>
      <c r="E918" s="52"/>
      <c r="F918" s="53"/>
      <c r="G918" t="str">
        <f>IF(F918="O",VLOOKUP(A918,'CG-&gt; CE'!B:K,10,FALSE),"")</f>
        <v/>
      </c>
      <c r="H918" s="10" t="str">
        <f>IF(F918="O",IF(G918="",'Messages d''erreur'!B$7,""),"")</f>
        <v/>
      </c>
    </row>
    <row r="919" spans="1:8" x14ac:dyDescent="0.35">
      <c r="A919" s="167">
        <v>453</v>
      </c>
      <c r="B919">
        <f t="shared" si="15"/>
        <v>453</v>
      </c>
      <c r="C919" s="45" t="s">
        <v>2848</v>
      </c>
      <c r="F919" s="47"/>
      <c r="G919" t="str">
        <f>IF(F919="O",VLOOKUP(A919,'CG-&gt; CE'!B:K,10,FALSE),"")</f>
        <v/>
      </c>
      <c r="H919" s="10" t="str">
        <f>IF(F919="O",IF(G919="",'Messages d''erreur'!B$7,""),"")</f>
        <v/>
      </c>
    </row>
    <row r="920" spans="1:8" x14ac:dyDescent="0.35">
      <c r="A920" s="167"/>
      <c r="B920">
        <f t="shared" si="15"/>
        <v>0</v>
      </c>
      <c r="F920" s="47"/>
      <c r="G920" t="str">
        <f>IF(F920="O",VLOOKUP(A920,'CG-&gt; CE'!B:K,10,FALSE),"")</f>
        <v/>
      </c>
      <c r="H920" s="10" t="str">
        <f>IF(F920="O",IF(G920="",'Messages d''erreur'!B$7,""),"")</f>
        <v/>
      </c>
    </row>
    <row r="921" spans="1:8" x14ac:dyDescent="0.35">
      <c r="A921" s="167">
        <v>4530</v>
      </c>
      <c r="B921">
        <f t="shared" si="15"/>
        <v>4530</v>
      </c>
      <c r="C921" s="45" t="s">
        <v>2139</v>
      </c>
      <c r="F921" s="47"/>
      <c r="G921" t="str">
        <f>IF(F921="O",VLOOKUP(A921,'CG-&gt; CE'!B:K,10,FALSE),"")</f>
        <v/>
      </c>
      <c r="H921" s="10" t="str">
        <f>IF(F921="O",IF(G921="",'Messages d''erreur'!B$7,""),"")</f>
        <v/>
      </c>
    </row>
    <row r="922" spans="1:8" x14ac:dyDescent="0.35">
      <c r="A922" s="156"/>
      <c r="B922">
        <f t="shared" si="15"/>
        <v>0</v>
      </c>
      <c r="F922" s="47"/>
      <c r="G922" t="str">
        <f>IF(F922="O",VLOOKUP(A922,'CG-&gt; CE'!B:K,10,FALSE),"")</f>
        <v/>
      </c>
      <c r="H922" s="10" t="str">
        <f>IF(F922="O",IF(G922="",'Messages d''erreur'!B$7,""),"")</f>
        <v/>
      </c>
    </row>
    <row r="923" spans="1:8" ht="26" x14ac:dyDescent="0.35">
      <c r="A923" s="159" t="s">
        <v>1088</v>
      </c>
      <c r="B923" t="e">
        <f t="shared" si="15"/>
        <v>#VALUE!</v>
      </c>
      <c r="C923" s="54" t="s">
        <v>53</v>
      </c>
      <c r="D923" s="54" t="s">
        <v>2668</v>
      </c>
      <c r="E923" s="54" t="s">
        <v>2654</v>
      </c>
      <c r="F923" s="55" t="s">
        <v>2655</v>
      </c>
      <c r="G923" t="str">
        <f>IF(F923="O",VLOOKUP(A923,'CG-&gt; CE'!B:K,10,FALSE),"")</f>
        <v/>
      </c>
      <c r="H923" s="10" t="str">
        <f>IF(F923="O",IF(G923="",'Messages d''erreur'!B$7,""),"")</f>
        <v/>
      </c>
    </row>
    <row r="924" spans="1:8" x14ac:dyDescent="0.35">
      <c r="A924" s="163">
        <v>45300</v>
      </c>
      <c r="B924">
        <f t="shared" si="15"/>
        <v>45300</v>
      </c>
      <c r="C924" s="59" t="s">
        <v>2138</v>
      </c>
      <c r="D924" s="64" t="s">
        <v>2846</v>
      </c>
      <c r="E924" s="64" t="s">
        <v>1201</v>
      </c>
      <c r="F924" s="65" t="s">
        <v>2658</v>
      </c>
      <c r="G924" t="str">
        <f>IF(F924="O",VLOOKUP(A924,'CG-&gt; CE'!B:K,10,FALSE),"")</f>
        <v/>
      </c>
      <c r="H924" s="10" t="str">
        <f>IF(F924="O",IF(G924="",'Messages d''erreur'!B$7,""),"")</f>
        <v/>
      </c>
    </row>
    <row r="925" spans="1:8" x14ac:dyDescent="0.35">
      <c r="A925" s="167"/>
      <c r="B925">
        <f t="shared" si="15"/>
        <v>0</v>
      </c>
      <c r="F925" s="47"/>
      <c r="G925" t="str">
        <f>IF(F925="O",VLOOKUP(A925,'CG-&gt; CE'!B:K,10,FALSE),"")</f>
        <v/>
      </c>
      <c r="H925" s="10" t="str">
        <f>IF(F925="O",IF(G925="",'Messages d''erreur'!B$7,""),"")</f>
        <v/>
      </c>
    </row>
    <row r="926" spans="1:8" x14ac:dyDescent="0.35">
      <c r="A926" s="167">
        <v>4531</v>
      </c>
      <c r="B926">
        <f t="shared" si="15"/>
        <v>4531</v>
      </c>
      <c r="C926" s="45" t="s">
        <v>1082</v>
      </c>
      <c r="F926" s="47"/>
      <c r="G926" t="str">
        <f>IF(F926="O",VLOOKUP(A926,'CG-&gt; CE'!B:K,10,FALSE),"")</f>
        <v/>
      </c>
      <c r="H926" s="10" t="str">
        <f>IF(F926="O",IF(G926="",'Messages d''erreur'!B$7,""),"")</f>
        <v/>
      </c>
    </row>
    <row r="927" spans="1:8" x14ac:dyDescent="0.35">
      <c r="A927" s="156"/>
      <c r="B927">
        <f t="shared" si="15"/>
        <v>0</v>
      </c>
      <c r="F927" s="47"/>
      <c r="G927" t="str">
        <f>IF(F927="O",VLOOKUP(A927,'CG-&gt; CE'!B:K,10,FALSE),"")</f>
        <v/>
      </c>
      <c r="H927" s="10" t="str">
        <f>IF(F927="O",IF(G927="",'Messages d''erreur'!B$7,""),"")</f>
        <v/>
      </c>
    </row>
    <row r="928" spans="1:8" ht="26" x14ac:dyDescent="0.35">
      <c r="A928" s="159" t="s">
        <v>1088</v>
      </c>
      <c r="B928" t="e">
        <f t="shared" si="15"/>
        <v>#VALUE!</v>
      </c>
      <c r="C928" s="54" t="s">
        <v>53</v>
      </c>
      <c r="D928" s="54" t="s">
        <v>2668</v>
      </c>
      <c r="E928" s="54" t="s">
        <v>2654</v>
      </c>
      <c r="F928" s="55" t="s">
        <v>2655</v>
      </c>
      <c r="G928" t="str">
        <f>IF(F928="O",VLOOKUP(A928,'CG-&gt; CE'!B:K,10,FALSE),"")</f>
        <v/>
      </c>
      <c r="H928" s="10" t="str">
        <f>IF(F928="O",IF(G928="",'Messages d''erreur'!B$7,""),"")</f>
        <v/>
      </c>
    </row>
    <row r="929" spans="1:8" x14ac:dyDescent="0.35">
      <c r="A929" s="163">
        <v>45310</v>
      </c>
      <c r="B929">
        <f t="shared" si="15"/>
        <v>45310</v>
      </c>
      <c r="C929" s="59" t="s">
        <v>2142</v>
      </c>
      <c r="D929" s="64" t="s">
        <v>2846</v>
      </c>
      <c r="E929" s="64" t="s">
        <v>1201</v>
      </c>
      <c r="F929" s="65" t="s">
        <v>2658</v>
      </c>
      <c r="G929" t="str">
        <f>IF(F929="O",VLOOKUP(A929,'CG-&gt; CE'!B:K,10,FALSE),"")</f>
        <v/>
      </c>
      <c r="H929" s="10" t="str">
        <f>IF(F929="O",IF(G929="",'Messages d''erreur'!B$7,""),"")</f>
        <v/>
      </c>
    </row>
    <row r="930" spans="1:8" x14ac:dyDescent="0.35">
      <c r="A930" s="167"/>
      <c r="B930">
        <f t="shared" si="15"/>
        <v>0</v>
      </c>
      <c r="F930" s="47"/>
      <c r="G930" t="str">
        <f>IF(F930="O",VLOOKUP(A930,'CG-&gt; CE'!B:K,10,FALSE),"")</f>
        <v/>
      </c>
      <c r="H930" s="10" t="str">
        <f>IF(F930="O",IF(G930="",'Messages d''erreur'!B$7,""),"")</f>
        <v/>
      </c>
    </row>
    <row r="931" spans="1:8" x14ac:dyDescent="0.35">
      <c r="A931" s="167">
        <v>4533</v>
      </c>
      <c r="B931">
        <f t="shared" si="15"/>
        <v>4533</v>
      </c>
      <c r="C931" s="45" t="s">
        <v>2849</v>
      </c>
      <c r="F931" s="47"/>
      <c r="G931" t="str">
        <f>IF(F931="O",VLOOKUP(A931,'CG-&gt; CE'!B:K,10,FALSE),"")</f>
        <v/>
      </c>
      <c r="H931" s="10" t="str">
        <f>IF(F931="O",IF(G931="",'Messages d''erreur'!B$7,""),"")</f>
        <v/>
      </c>
    </row>
    <row r="932" spans="1:8" x14ac:dyDescent="0.35">
      <c r="A932" s="156"/>
      <c r="B932">
        <f t="shared" si="15"/>
        <v>0</v>
      </c>
      <c r="F932" s="47"/>
      <c r="G932" t="str">
        <f>IF(F932="O",VLOOKUP(A932,'CG-&gt; CE'!B:K,10,FALSE),"")</f>
        <v/>
      </c>
      <c r="H932" s="10" t="str">
        <f>IF(F932="O",IF(G932="",'Messages d''erreur'!B$7,""),"")</f>
        <v/>
      </c>
    </row>
    <row r="933" spans="1:8" ht="26" x14ac:dyDescent="0.35">
      <c r="A933" s="159" t="s">
        <v>1088</v>
      </c>
      <c r="B933" t="e">
        <f t="shared" si="15"/>
        <v>#VALUE!</v>
      </c>
      <c r="C933" s="54" t="s">
        <v>53</v>
      </c>
      <c r="D933" s="54" t="s">
        <v>2668</v>
      </c>
      <c r="E933" s="54" t="s">
        <v>2654</v>
      </c>
      <c r="F933" s="55" t="s">
        <v>2655</v>
      </c>
      <c r="G933" t="str">
        <f>IF(F933="O",VLOOKUP(A933,'CG-&gt; CE'!B:K,10,FALSE),"")</f>
        <v/>
      </c>
      <c r="H933" s="10" t="str">
        <f>IF(F933="O",IF(G933="",'Messages d''erreur'!B$7,""),"")</f>
        <v/>
      </c>
    </row>
    <row r="934" spans="1:8" x14ac:dyDescent="0.35">
      <c r="A934" s="163">
        <v>45330</v>
      </c>
      <c r="B934">
        <f t="shared" si="15"/>
        <v>45330</v>
      </c>
      <c r="C934" s="59" t="s">
        <v>2145</v>
      </c>
      <c r="D934" s="64" t="s">
        <v>2846</v>
      </c>
      <c r="E934" s="64" t="s">
        <v>1201</v>
      </c>
      <c r="F934" s="65" t="s">
        <v>2658</v>
      </c>
      <c r="G934" t="str">
        <f>IF(F934="O",VLOOKUP(A934,'CG-&gt; CE'!B:K,10,FALSE),"")</f>
        <v/>
      </c>
      <c r="H934" s="10" t="str">
        <f>IF(F934="O",IF(G934="",'Messages d''erreur'!B$7,""),"")</f>
        <v/>
      </c>
    </row>
    <row r="935" spans="1:8" x14ac:dyDescent="0.35">
      <c r="A935" s="158"/>
      <c r="B935">
        <f t="shared" si="15"/>
        <v>0</v>
      </c>
      <c r="C935" s="51"/>
      <c r="D935" s="52"/>
      <c r="E935" s="52"/>
      <c r="F935" s="53"/>
      <c r="G935" t="str">
        <f>IF(F935="O",VLOOKUP(A935,'CG-&gt; CE'!B:K,10,FALSE),"")</f>
        <v/>
      </c>
      <c r="H935" s="10" t="str">
        <f>IF(F935="O",IF(G935="",'Messages d''erreur'!B$7,""),"")</f>
        <v/>
      </c>
    </row>
    <row r="936" spans="1:8" x14ac:dyDescent="0.35">
      <c r="A936" s="167">
        <v>454</v>
      </c>
      <c r="B936">
        <f t="shared" si="15"/>
        <v>454</v>
      </c>
      <c r="C936" s="45" t="s">
        <v>2850</v>
      </c>
      <c r="F936" s="47"/>
      <c r="G936" t="str">
        <f>IF(F936="O",VLOOKUP(A936,'CG-&gt; CE'!B:K,10,FALSE),"")</f>
        <v/>
      </c>
      <c r="H936" s="10" t="str">
        <f>IF(F936="O",IF(G936="",'Messages d''erreur'!B$7,""),"")</f>
        <v/>
      </c>
    </row>
    <row r="937" spans="1:8" x14ac:dyDescent="0.35">
      <c r="A937" s="167"/>
      <c r="B937">
        <f t="shared" si="15"/>
        <v>0</v>
      </c>
      <c r="F937" s="47"/>
      <c r="G937" t="str">
        <f>IF(F937="O",VLOOKUP(A937,'CG-&gt; CE'!B:K,10,FALSE),"")</f>
        <v/>
      </c>
      <c r="H937" s="10" t="str">
        <f>IF(F937="O",IF(G937="",'Messages d''erreur'!B$7,""),"")</f>
        <v/>
      </c>
    </row>
    <row r="938" spans="1:8" x14ac:dyDescent="0.35">
      <c r="A938" s="167">
        <v>4540</v>
      </c>
      <c r="B938">
        <f t="shared" si="15"/>
        <v>4540</v>
      </c>
      <c r="C938" s="45" t="s">
        <v>2851</v>
      </c>
      <c r="F938" s="47"/>
      <c r="G938" t="str">
        <f>IF(F938="O",VLOOKUP(A938,'CG-&gt; CE'!B:K,10,FALSE),"")</f>
        <v/>
      </c>
      <c r="H938" s="10" t="str">
        <f>IF(F938="O",IF(G938="",'Messages d''erreur'!B$7,""),"")</f>
        <v/>
      </c>
    </row>
    <row r="939" spans="1:8" x14ac:dyDescent="0.35">
      <c r="A939" s="156"/>
      <c r="B939">
        <f t="shared" si="15"/>
        <v>0</v>
      </c>
      <c r="F939" s="47"/>
      <c r="G939" t="str">
        <f>IF(F939="O",VLOOKUP(A939,'CG-&gt; CE'!B:K,10,FALSE),"")</f>
        <v/>
      </c>
      <c r="H939" s="10" t="str">
        <f>IF(F939="O",IF(G939="",'Messages d''erreur'!B$7,""),"")</f>
        <v/>
      </c>
    </row>
    <row r="940" spans="1:8" ht="26" x14ac:dyDescent="0.35">
      <c r="A940" s="159" t="s">
        <v>1088</v>
      </c>
      <c r="B940" t="e">
        <f t="shared" si="15"/>
        <v>#VALUE!</v>
      </c>
      <c r="C940" s="54" t="s">
        <v>53</v>
      </c>
      <c r="D940" s="54" t="s">
        <v>2668</v>
      </c>
      <c r="E940" s="54" t="s">
        <v>2654</v>
      </c>
      <c r="F940" s="55" t="s">
        <v>2655</v>
      </c>
      <c r="G940" t="str">
        <f>IF(F940="O",VLOOKUP(A940,'CG-&gt; CE'!B:K,10,FALSE),"")</f>
        <v/>
      </c>
      <c r="H940" s="10" t="str">
        <f>IF(F940="O",IF(G940="",'Messages d''erreur'!B$7,""),"")</f>
        <v/>
      </c>
    </row>
    <row r="941" spans="1:8" x14ac:dyDescent="0.35">
      <c r="A941" s="163">
        <v>45400</v>
      </c>
      <c r="B941">
        <f t="shared" si="15"/>
        <v>45400</v>
      </c>
      <c r="C941" s="59" t="s">
        <v>2149</v>
      </c>
      <c r="D941" s="64" t="s">
        <v>2846</v>
      </c>
      <c r="E941" s="64" t="s">
        <v>1201</v>
      </c>
      <c r="F941" s="65" t="s">
        <v>2658</v>
      </c>
      <c r="G941" t="str">
        <f>IF(F941="O",VLOOKUP(A941,'CG-&gt; CE'!B:K,10,FALSE),"")</f>
        <v/>
      </c>
      <c r="H941" s="10" t="str">
        <f>IF(F941="O",IF(G941="",'Messages d''erreur'!B$7,""),"")</f>
        <v/>
      </c>
    </row>
    <row r="942" spans="1:8" x14ac:dyDescent="0.35">
      <c r="A942" s="167"/>
      <c r="B942">
        <f t="shared" si="15"/>
        <v>0</v>
      </c>
      <c r="F942" s="47"/>
      <c r="G942" t="str">
        <f>IF(F942="O",VLOOKUP(A942,'CG-&gt; CE'!B:K,10,FALSE),"")</f>
        <v/>
      </c>
      <c r="H942" s="10" t="str">
        <f>IF(F942="O",IF(G942="",'Messages d''erreur'!B$7,""),"")</f>
        <v/>
      </c>
    </row>
    <row r="943" spans="1:8" x14ac:dyDescent="0.35">
      <c r="A943" s="167">
        <v>4543</v>
      </c>
      <c r="B943">
        <f t="shared" si="15"/>
        <v>4543</v>
      </c>
      <c r="C943" s="45" t="s">
        <v>2154</v>
      </c>
      <c r="F943" s="47"/>
      <c r="G943" t="str">
        <f>IF(F943="O",VLOOKUP(A943,'CG-&gt; CE'!B:K,10,FALSE),"")</f>
        <v/>
      </c>
      <c r="H943" s="10" t="str">
        <f>IF(F943="O",IF(G943="",'Messages d''erreur'!B$7,""),"")</f>
        <v/>
      </c>
    </row>
    <row r="944" spans="1:8" x14ac:dyDescent="0.35">
      <c r="A944" s="156"/>
      <c r="B944">
        <f t="shared" si="15"/>
        <v>0</v>
      </c>
      <c r="F944" s="47"/>
      <c r="G944" t="str">
        <f>IF(F944="O",VLOOKUP(A944,'CG-&gt; CE'!B:K,10,FALSE),"")</f>
        <v/>
      </c>
      <c r="H944" s="10" t="str">
        <f>IF(F944="O",IF(G944="",'Messages d''erreur'!B$7,""),"")</f>
        <v/>
      </c>
    </row>
    <row r="945" spans="1:8" ht="26" x14ac:dyDescent="0.35">
      <c r="A945" s="159" t="s">
        <v>1088</v>
      </c>
      <c r="B945" t="e">
        <f t="shared" si="15"/>
        <v>#VALUE!</v>
      </c>
      <c r="C945" s="54" t="s">
        <v>53</v>
      </c>
      <c r="D945" s="54" t="s">
        <v>2668</v>
      </c>
      <c r="E945" s="54" t="s">
        <v>2654</v>
      </c>
      <c r="F945" s="55" t="s">
        <v>2655</v>
      </c>
      <c r="G945" t="str">
        <f>IF(F945="O",VLOOKUP(A945,'CG-&gt; CE'!B:K,10,FALSE),"")</f>
        <v/>
      </c>
      <c r="H945" s="10" t="str">
        <f>IF(F945="O",IF(G945="",'Messages d''erreur'!B$7,""),"")</f>
        <v/>
      </c>
    </row>
    <row r="946" spans="1:8" x14ac:dyDescent="0.35">
      <c r="A946" s="163">
        <v>45430</v>
      </c>
      <c r="B946">
        <f t="shared" si="15"/>
        <v>45430</v>
      </c>
      <c r="C946" s="59" t="s">
        <v>2154</v>
      </c>
      <c r="D946" s="64" t="s">
        <v>2846</v>
      </c>
      <c r="E946" s="64" t="s">
        <v>1201</v>
      </c>
      <c r="F946" s="65" t="s">
        <v>2658</v>
      </c>
      <c r="G946" t="str">
        <f>IF(F946="O",VLOOKUP(A946,'CG-&gt; CE'!B:K,10,FALSE),"")</f>
        <v/>
      </c>
      <c r="H946" s="10" t="str">
        <f>IF(F946="O",IF(G946="",'Messages d''erreur'!B$7,""),"")</f>
        <v/>
      </c>
    </row>
    <row r="947" spans="1:8" x14ac:dyDescent="0.35">
      <c r="A947" s="167"/>
      <c r="B947">
        <f t="shared" si="15"/>
        <v>0</v>
      </c>
      <c r="F947" s="47"/>
      <c r="G947" t="str">
        <f>IF(F947="O",VLOOKUP(A947,'CG-&gt; CE'!B:K,10,FALSE),"")</f>
        <v/>
      </c>
      <c r="H947" s="10" t="str">
        <f>IF(F947="O",IF(G947="",'Messages d''erreur'!B$7,""),"")</f>
        <v/>
      </c>
    </row>
    <row r="948" spans="1:8" x14ac:dyDescent="0.35">
      <c r="A948" s="167">
        <v>4545</v>
      </c>
      <c r="B948">
        <f t="shared" si="15"/>
        <v>4545</v>
      </c>
      <c r="C948" s="45" t="s">
        <v>2852</v>
      </c>
      <c r="F948" s="47"/>
      <c r="G948" t="str">
        <f>IF(F948="O",VLOOKUP(A948,'CG-&gt; CE'!B:K,10,FALSE),"")</f>
        <v/>
      </c>
      <c r="H948" s="10" t="str">
        <f>IF(F948="O",IF(G948="",'Messages d''erreur'!B$7,""),"")</f>
        <v/>
      </c>
    </row>
    <row r="949" spans="1:8" x14ac:dyDescent="0.35">
      <c r="A949" s="156"/>
      <c r="B949">
        <f t="shared" si="15"/>
        <v>0</v>
      </c>
      <c r="F949" s="47"/>
      <c r="G949" t="str">
        <f>IF(F949="O",VLOOKUP(A949,'CG-&gt; CE'!B:K,10,FALSE),"")</f>
        <v/>
      </c>
      <c r="H949" s="10" t="str">
        <f>IF(F949="O",IF(G949="",'Messages d''erreur'!B$7,""),"")</f>
        <v/>
      </c>
    </row>
    <row r="950" spans="1:8" ht="26" x14ac:dyDescent="0.35">
      <c r="A950" s="159" t="s">
        <v>1088</v>
      </c>
      <c r="B950" t="e">
        <f t="shared" si="15"/>
        <v>#VALUE!</v>
      </c>
      <c r="C950" s="54" t="s">
        <v>53</v>
      </c>
      <c r="D950" s="54" t="s">
        <v>2668</v>
      </c>
      <c r="E950" s="54" t="s">
        <v>2654</v>
      </c>
      <c r="F950" s="55" t="s">
        <v>2655</v>
      </c>
      <c r="G950" t="str">
        <f>IF(F950="O",VLOOKUP(A950,'CG-&gt; CE'!B:K,10,FALSE),"")</f>
        <v/>
      </c>
      <c r="H950" s="10" t="str">
        <f>IF(F950="O",IF(G950="",'Messages d''erreur'!B$7,""),"")</f>
        <v/>
      </c>
    </row>
    <row r="951" spans="1:8" x14ac:dyDescent="0.35">
      <c r="A951" s="164">
        <v>45452</v>
      </c>
      <c r="B951">
        <f t="shared" si="15"/>
        <v>45452</v>
      </c>
      <c r="C951" s="45" t="s">
        <v>2156</v>
      </c>
      <c r="D951" s="62" t="s">
        <v>2846</v>
      </c>
      <c r="E951" s="62" t="s">
        <v>1201</v>
      </c>
      <c r="F951" s="63" t="s">
        <v>2658</v>
      </c>
      <c r="G951" t="str">
        <f>IF(F951="O",VLOOKUP(A951,'CG-&gt; CE'!B:K,10,FALSE),"")</f>
        <v/>
      </c>
      <c r="H951" s="10" t="str">
        <f>IF(F951="O",IF(G951="",'Messages d''erreur'!B$7,""),"")</f>
        <v/>
      </c>
    </row>
    <row r="952" spans="1:8" x14ac:dyDescent="0.35">
      <c r="A952" s="163">
        <v>45453</v>
      </c>
      <c r="B952">
        <f t="shared" si="15"/>
        <v>45453</v>
      </c>
      <c r="C952" s="59" t="s">
        <v>2853</v>
      </c>
      <c r="D952" s="64" t="s">
        <v>2846</v>
      </c>
      <c r="E952" s="64" t="s">
        <v>1201</v>
      </c>
      <c r="F952" s="65" t="s">
        <v>2658</v>
      </c>
      <c r="G952" t="str">
        <f>IF(F952="O",VLOOKUP(A952,'CG-&gt; CE'!B:K,10,FALSE),"")</f>
        <v/>
      </c>
      <c r="H952" s="10" t="str">
        <f>IF(F952="O",IF(G952="",'Messages d''erreur'!B$7,""),"")</f>
        <v/>
      </c>
    </row>
    <row r="953" spans="1:8" x14ac:dyDescent="0.35">
      <c r="A953" s="158"/>
      <c r="B953">
        <f t="shared" si="15"/>
        <v>0</v>
      </c>
      <c r="C953" s="51"/>
      <c r="D953" s="52"/>
      <c r="E953" s="52"/>
      <c r="F953" s="53"/>
      <c r="G953" t="str">
        <f>IF(F953="O",VLOOKUP(A953,'CG-&gt; CE'!B:K,10,FALSE),"")</f>
        <v/>
      </c>
      <c r="H953" s="10" t="str">
        <f>IF(F953="O",IF(G953="",'Messages d''erreur'!B$7,""),"")</f>
        <v/>
      </c>
    </row>
    <row r="954" spans="1:8" x14ac:dyDescent="0.35">
      <c r="A954" s="167">
        <v>455</v>
      </c>
      <c r="B954">
        <f t="shared" si="15"/>
        <v>455</v>
      </c>
      <c r="C954" s="45" t="s">
        <v>2854</v>
      </c>
      <c r="F954" s="47"/>
      <c r="G954" t="str">
        <f>IF(F954="O",VLOOKUP(A954,'CG-&gt; CE'!B:K,10,FALSE),"")</f>
        <v/>
      </c>
      <c r="H954" s="10" t="str">
        <f>IF(F954="O",IF(G954="",'Messages d''erreur'!B$7,""),"")</f>
        <v/>
      </c>
    </row>
    <row r="955" spans="1:8" x14ac:dyDescent="0.35">
      <c r="A955" s="156"/>
      <c r="B955">
        <f t="shared" si="15"/>
        <v>0</v>
      </c>
      <c r="F955" s="47"/>
      <c r="G955" t="str">
        <f>IF(F955="O",VLOOKUP(A955,'CG-&gt; CE'!B:K,10,FALSE),"")</f>
        <v/>
      </c>
      <c r="H955" s="10" t="str">
        <f>IF(F955="O",IF(G955="",'Messages d''erreur'!B$7,""),"")</f>
        <v/>
      </c>
    </row>
    <row r="956" spans="1:8" ht="26" x14ac:dyDescent="0.35">
      <c r="A956" s="159" t="s">
        <v>1088</v>
      </c>
      <c r="B956" t="e">
        <f t="shared" si="15"/>
        <v>#VALUE!</v>
      </c>
      <c r="C956" s="54" t="s">
        <v>53</v>
      </c>
      <c r="D956" s="54" t="s">
        <v>2668</v>
      </c>
      <c r="E956" s="54" t="s">
        <v>2654</v>
      </c>
      <c r="F956" s="55" t="s">
        <v>2655</v>
      </c>
      <c r="G956" t="str">
        <f>IF(F956="O",VLOOKUP(A956,'CG-&gt; CE'!B:K,10,FALSE),"")</f>
        <v/>
      </c>
      <c r="H956" s="10" t="str">
        <f>IF(F956="O",IF(G956="",'Messages d''erreur'!B$7,""),"")</f>
        <v/>
      </c>
    </row>
    <row r="957" spans="1:8" x14ac:dyDescent="0.35">
      <c r="A957" s="163">
        <v>45500</v>
      </c>
      <c r="B957">
        <f t="shared" si="15"/>
        <v>45500</v>
      </c>
      <c r="C957" s="59" t="s">
        <v>2171</v>
      </c>
      <c r="D957" s="64" t="s">
        <v>2846</v>
      </c>
      <c r="E957" s="64" t="s">
        <v>1201</v>
      </c>
      <c r="F957" s="65" t="s">
        <v>2658</v>
      </c>
      <c r="G957" t="str">
        <f>IF(F957="O",VLOOKUP(A957,'CG-&gt; CE'!B:K,10,FALSE),"")</f>
        <v/>
      </c>
      <c r="H957" s="10" t="str">
        <f>IF(F957="O",IF(G957="",'Messages d''erreur'!B$7,""),"")</f>
        <v/>
      </c>
    </row>
    <row r="958" spans="1:8" x14ac:dyDescent="0.35">
      <c r="A958" s="158"/>
      <c r="B958">
        <f t="shared" si="15"/>
        <v>0</v>
      </c>
      <c r="C958" s="51"/>
      <c r="D958" s="52"/>
      <c r="E958" s="52"/>
      <c r="F958" s="53"/>
      <c r="G958" t="str">
        <f>IF(F958="O",VLOOKUP(A958,'CG-&gt; CE'!B:K,10,FALSE),"")</f>
        <v/>
      </c>
      <c r="H958" s="10" t="str">
        <f>IF(F958="O",IF(G958="",'Messages d''erreur'!B$7,""),"")</f>
        <v/>
      </c>
    </row>
    <row r="959" spans="1:8" x14ac:dyDescent="0.35">
      <c r="A959" s="167">
        <v>458</v>
      </c>
      <c r="B959">
        <f t="shared" si="15"/>
        <v>458</v>
      </c>
      <c r="C959" s="45" t="s">
        <v>2855</v>
      </c>
      <c r="F959" s="47"/>
      <c r="G959" t="str">
        <f>IF(F959="O",VLOOKUP(A959,'CG-&gt; CE'!B:K,10,FALSE),"")</f>
        <v/>
      </c>
      <c r="H959" s="10" t="str">
        <f>IF(F959="O",IF(G959="",'Messages d''erreur'!B$7,""),"")</f>
        <v/>
      </c>
    </row>
    <row r="960" spans="1:8" x14ac:dyDescent="0.35">
      <c r="A960" s="156"/>
      <c r="B960">
        <f t="shared" si="15"/>
        <v>0</v>
      </c>
      <c r="F960" s="47"/>
      <c r="G960" t="str">
        <f>IF(F960="O",VLOOKUP(A960,'CG-&gt; CE'!B:K,10,FALSE),"")</f>
        <v/>
      </c>
      <c r="H960" s="10" t="str">
        <f>IF(F960="O",IF(G960="",'Messages d''erreur'!B$7,""),"")</f>
        <v/>
      </c>
    </row>
    <row r="961" spans="1:8" ht="26" x14ac:dyDescent="0.35">
      <c r="A961" s="159" t="s">
        <v>1088</v>
      </c>
      <c r="B961" t="e">
        <f t="shared" si="15"/>
        <v>#VALUE!</v>
      </c>
      <c r="C961" s="54" t="s">
        <v>53</v>
      </c>
      <c r="D961" s="54" t="s">
        <v>2668</v>
      </c>
      <c r="E961" s="54" t="s">
        <v>2654</v>
      </c>
      <c r="F961" s="55" t="s">
        <v>2655</v>
      </c>
      <c r="G961" t="str">
        <f>IF(F961="O",VLOOKUP(A961,'CG-&gt; CE'!B:K,10,FALSE),"")</f>
        <v/>
      </c>
      <c r="H961" s="10" t="str">
        <f>IF(F961="O",IF(G961="",'Messages d''erreur'!B$7,""),"")</f>
        <v/>
      </c>
    </row>
    <row r="962" spans="1:8" x14ac:dyDescent="0.35">
      <c r="A962" s="163">
        <v>45820</v>
      </c>
      <c r="B962">
        <f t="shared" si="15"/>
        <v>45820</v>
      </c>
      <c r="C962" s="59" t="s">
        <v>2178</v>
      </c>
      <c r="D962" s="64" t="s">
        <v>2846</v>
      </c>
      <c r="E962" s="64" t="s">
        <v>1201</v>
      </c>
      <c r="F962" s="65" t="s">
        <v>2658</v>
      </c>
      <c r="G962" t="str">
        <f>IF(F962="O",VLOOKUP(A962,'CG-&gt; CE'!B:K,10,FALSE),"")</f>
        <v/>
      </c>
      <c r="H962" s="10" t="str">
        <f>IF(F962="O",IF(G962="",'Messages d''erreur'!B$7,""),"")</f>
        <v/>
      </c>
    </row>
    <row r="963" spans="1:8" x14ac:dyDescent="0.35">
      <c r="A963" s="156"/>
      <c r="B963">
        <f t="shared" si="15"/>
        <v>0</v>
      </c>
      <c r="F963" s="47"/>
      <c r="G963" t="str">
        <f>IF(F963="O",VLOOKUP(A963,'CG-&gt; CE'!B:K,10,FALSE),"")</f>
        <v/>
      </c>
      <c r="H963" s="10" t="str">
        <f>IF(F963="O",IF(G963="",'Messages d''erreur'!B$7,""),"")</f>
        <v/>
      </c>
    </row>
    <row r="964" spans="1:8" x14ac:dyDescent="0.35">
      <c r="A964" s="158">
        <v>46</v>
      </c>
      <c r="B964">
        <f t="shared" si="15"/>
        <v>46</v>
      </c>
      <c r="C964" s="51" t="s">
        <v>2856</v>
      </c>
      <c r="D964" s="52"/>
      <c r="E964" s="52"/>
      <c r="F964" s="53"/>
      <c r="G964" t="str">
        <f>IF(F964="O",VLOOKUP(A964,'CG-&gt; CE'!B:K,10,FALSE),"")</f>
        <v/>
      </c>
      <c r="H964" s="10" t="str">
        <f>IF(F964="O",IF(G964="",'Messages d''erreur'!B$7,""),"")</f>
        <v/>
      </c>
    </row>
    <row r="965" spans="1:8" x14ac:dyDescent="0.35">
      <c r="A965" s="158"/>
      <c r="B965">
        <f t="shared" ref="B965:B1028" si="16">VALUE(A965)</f>
        <v>0</v>
      </c>
      <c r="C965" s="51"/>
      <c r="D965" s="52"/>
      <c r="E965" s="52"/>
      <c r="F965" s="53"/>
      <c r="G965" t="str">
        <f>IF(F965="O",VLOOKUP(A965,'CG-&gt; CE'!B:K,10,FALSE),"")</f>
        <v/>
      </c>
      <c r="H965" s="10" t="str">
        <f>IF(F965="O",IF(G965="",'Messages d''erreur'!B$7,""),"")</f>
        <v/>
      </c>
    </row>
    <row r="966" spans="1:8" x14ac:dyDescent="0.35">
      <c r="A966" s="167">
        <v>460</v>
      </c>
      <c r="B966">
        <f t="shared" si="16"/>
        <v>460</v>
      </c>
      <c r="C966" s="45" t="s">
        <v>2857</v>
      </c>
      <c r="F966" s="47"/>
      <c r="G966" t="str">
        <f>IF(F966="O",VLOOKUP(A966,'CG-&gt; CE'!B:K,10,FALSE),"")</f>
        <v/>
      </c>
      <c r="H966" s="10" t="str">
        <f>IF(F966="O",IF(G966="",'Messages d''erreur'!B$7,""),"")</f>
        <v/>
      </c>
    </row>
    <row r="967" spans="1:8" x14ac:dyDescent="0.35">
      <c r="A967" s="167"/>
      <c r="B967">
        <f t="shared" si="16"/>
        <v>0</v>
      </c>
      <c r="F967" s="47"/>
      <c r="G967" t="str">
        <f>IF(F967="O",VLOOKUP(A967,'CG-&gt; CE'!B:K,10,FALSE),"")</f>
        <v/>
      </c>
      <c r="H967" s="10" t="str">
        <f>IF(F967="O",IF(G967="",'Messages d''erreur'!B$7,""),"")</f>
        <v/>
      </c>
    </row>
    <row r="968" spans="1:8" ht="26" x14ac:dyDescent="0.35">
      <c r="A968" s="159" t="s">
        <v>1088</v>
      </c>
      <c r="B968" t="e">
        <f t="shared" si="16"/>
        <v>#VALUE!</v>
      </c>
      <c r="C968" s="54" t="s">
        <v>53</v>
      </c>
      <c r="D968" s="54" t="s">
        <v>2668</v>
      </c>
      <c r="E968" s="54" t="s">
        <v>2654</v>
      </c>
      <c r="F968" s="55" t="s">
        <v>2655</v>
      </c>
      <c r="G968" t="str">
        <f>IF(F968="O",VLOOKUP(A968,'CG-&gt; CE'!B:K,10,FALSE),"")</f>
        <v/>
      </c>
      <c r="H968" s="10" t="str">
        <f>IF(F968="O",IF(G968="",'Messages d''erreur'!B$7,""),"")</f>
        <v/>
      </c>
    </row>
    <row r="969" spans="1:8" x14ac:dyDescent="0.35">
      <c r="A969" s="166">
        <v>46001</v>
      </c>
      <c r="B969">
        <f t="shared" si="16"/>
        <v>46001</v>
      </c>
      <c r="C969" s="56" t="s">
        <v>2181</v>
      </c>
      <c r="D969" s="68" t="s">
        <v>2858</v>
      </c>
      <c r="E969" s="62" t="s">
        <v>2182</v>
      </c>
      <c r="F969" s="70" t="s">
        <v>2658</v>
      </c>
      <c r="G969" t="str">
        <f>IF(F969="O",VLOOKUP(A969,'CG-&gt; CE'!B:K,10,FALSE),"")</f>
        <v/>
      </c>
      <c r="H969" s="10" t="str">
        <f>IF(F969="O",IF(G969="",'Messages d''erreur'!B$7,""),"")</f>
        <v/>
      </c>
    </row>
    <row r="970" spans="1:8" x14ac:dyDescent="0.35">
      <c r="A970" s="164">
        <v>46002</v>
      </c>
      <c r="B970">
        <f t="shared" si="16"/>
        <v>46002</v>
      </c>
      <c r="C970" s="45" t="s">
        <v>2189</v>
      </c>
      <c r="D970" s="62" t="s">
        <v>2858</v>
      </c>
      <c r="E970" s="62" t="s">
        <v>2182</v>
      </c>
      <c r="F970" s="63" t="s">
        <v>2658</v>
      </c>
      <c r="G970" t="str">
        <f>IF(F970="O",VLOOKUP(A970,'CG-&gt; CE'!B:K,10,FALSE),"")</f>
        <v/>
      </c>
      <c r="H970" s="10" t="str">
        <f>IF(F970="O",IF(G970="",'Messages d''erreur'!B$7,""),"")</f>
        <v/>
      </c>
    </row>
    <row r="971" spans="1:8" x14ac:dyDescent="0.35">
      <c r="A971" s="163">
        <v>46011</v>
      </c>
      <c r="B971">
        <f t="shared" si="16"/>
        <v>46011</v>
      </c>
      <c r="C971" s="59" t="s">
        <v>2194</v>
      </c>
      <c r="D971" s="64" t="s">
        <v>2858</v>
      </c>
      <c r="E971" s="62" t="s">
        <v>2182</v>
      </c>
      <c r="F971" s="65" t="s">
        <v>2658</v>
      </c>
      <c r="G971" t="str">
        <f>IF(F971="O",VLOOKUP(A971,'CG-&gt; CE'!B:K,10,FALSE),"")</f>
        <v/>
      </c>
      <c r="H971" s="10" t="str">
        <f>IF(F971="O",IF(G971="",'Messages d''erreur'!B$7,""),"")</f>
        <v/>
      </c>
    </row>
    <row r="972" spans="1:8" x14ac:dyDescent="0.35">
      <c r="A972" s="164"/>
      <c r="B972">
        <f t="shared" si="16"/>
        <v>0</v>
      </c>
      <c r="D972" s="62"/>
      <c r="E972" s="62"/>
      <c r="F972" s="63"/>
      <c r="G972" t="str">
        <f>IF(F972="O",VLOOKUP(A972,'CG-&gt; CE'!B:K,10,FALSE),"")</f>
        <v/>
      </c>
      <c r="H972" s="10" t="str">
        <f>IF(F972="O",IF(G972="",'Messages d''erreur'!B$7,""),"")</f>
        <v/>
      </c>
    </row>
    <row r="973" spans="1:8" x14ac:dyDescent="0.35">
      <c r="A973" s="167">
        <v>461</v>
      </c>
      <c r="B973">
        <f t="shared" si="16"/>
        <v>461</v>
      </c>
      <c r="C973" s="45" t="s">
        <v>2859</v>
      </c>
      <c r="F973" s="47"/>
      <c r="G973" t="str">
        <f>IF(F973="O",VLOOKUP(A973,'CG-&gt; CE'!B:K,10,FALSE),"")</f>
        <v/>
      </c>
      <c r="H973" s="10" t="str">
        <f>IF(F973="O",IF(G973="",'Messages d''erreur'!B$7,""),"")</f>
        <v/>
      </c>
    </row>
    <row r="974" spans="1:8" x14ac:dyDescent="0.35">
      <c r="A974" s="167"/>
      <c r="B974">
        <f t="shared" si="16"/>
        <v>0</v>
      </c>
      <c r="F974" s="47"/>
      <c r="G974" t="str">
        <f>IF(F974="O",VLOOKUP(A974,'CG-&gt; CE'!B:K,10,FALSE),"")</f>
        <v/>
      </c>
      <c r="H974" s="10" t="str">
        <f>IF(F974="O",IF(G974="",'Messages d''erreur'!B$7,""),"")</f>
        <v/>
      </c>
    </row>
    <row r="975" spans="1:8" ht="26" x14ac:dyDescent="0.35">
      <c r="A975" s="159" t="s">
        <v>1088</v>
      </c>
      <c r="B975" t="e">
        <f t="shared" si="16"/>
        <v>#VALUE!</v>
      </c>
      <c r="C975" s="54" t="s">
        <v>53</v>
      </c>
      <c r="D975" s="54" t="s">
        <v>2668</v>
      </c>
      <c r="E975" s="54" t="s">
        <v>2654</v>
      </c>
      <c r="F975" s="55" t="s">
        <v>2655</v>
      </c>
      <c r="G975" t="str">
        <f>IF(F975="O",VLOOKUP(A975,'CG-&gt; CE'!B:K,10,FALSE),"")</f>
        <v/>
      </c>
      <c r="H975" s="10" t="str">
        <f>IF(F975="O",IF(G975="",'Messages d''erreur'!B$7,""),"")</f>
        <v/>
      </c>
    </row>
    <row r="976" spans="1:8" x14ac:dyDescent="0.35">
      <c r="A976" s="164">
        <v>46101</v>
      </c>
      <c r="B976">
        <f t="shared" si="16"/>
        <v>46101</v>
      </c>
      <c r="C976" s="45" t="s">
        <v>2202</v>
      </c>
      <c r="D976" s="62" t="s">
        <v>2822</v>
      </c>
      <c r="E976" s="62" t="s">
        <v>1201</v>
      </c>
      <c r="F976" s="63" t="s">
        <v>2658</v>
      </c>
      <c r="G976" t="str">
        <f>IF(F976="O",VLOOKUP(A976,'CG-&gt; CE'!B:K,10,FALSE),"")</f>
        <v/>
      </c>
      <c r="H976" s="10" t="str">
        <f>IF(F976="O",IF(G976="",'Messages d''erreur'!B$7,""),"")</f>
        <v/>
      </c>
    </row>
    <row r="977" spans="1:8" x14ac:dyDescent="0.35">
      <c r="A977" s="164">
        <v>46102</v>
      </c>
      <c r="B977">
        <f t="shared" si="16"/>
        <v>46102</v>
      </c>
      <c r="C977" s="45" t="s">
        <v>2205</v>
      </c>
      <c r="D977" s="62" t="s">
        <v>2822</v>
      </c>
      <c r="E977" s="62" t="s">
        <v>1201</v>
      </c>
      <c r="F977" s="63" t="s">
        <v>2658</v>
      </c>
      <c r="G977" t="str">
        <f>IF(F977="O",VLOOKUP(A977,'CG-&gt; CE'!B:K,10,FALSE),"")</f>
        <v/>
      </c>
      <c r="H977" s="10" t="str">
        <f>IF(F977="O",IF(G977="",'Messages d''erreur'!B$7,""),"")</f>
        <v/>
      </c>
    </row>
    <row r="978" spans="1:8" x14ac:dyDescent="0.35">
      <c r="A978" s="164">
        <v>46103</v>
      </c>
      <c r="B978">
        <f t="shared" si="16"/>
        <v>46103</v>
      </c>
      <c r="C978" s="45" t="s">
        <v>2207</v>
      </c>
      <c r="D978" s="62" t="s">
        <v>2822</v>
      </c>
      <c r="E978" s="66" t="s">
        <v>1201</v>
      </c>
      <c r="F978" s="63" t="s">
        <v>2658</v>
      </c>
      <c r="G978" t="str">
        <f>IF(F978="O",VLOOKUP(A978,'CG-&gt; CE'!B:K,10,FALSE),"")</f>
        <v/>
      </c>
      <c r="H978" s="10" t="str">
        <f>IF(F978="O",IF(G978="",'Messages d''erreur'!B$7,""),"")</f>
        <v/>
      </c>
    </row>
    <row r="979" spans="1:8" x14ac:dyDescent="0.35">
      <c r="A979" s="163">
        <v>46105</v>
      </c>
      <c r="B979">
        <f t="shared" si="16"/>
        <v>46105</v>
      </c>
      <c r="C979" s="59" t="s">
        <v>2211</v>
      </c>
      <c r="D979" s="64" t="s">
        <v>2822</v>
      </c>
      <c r="E979" s="64" t="s">
        <v>1201</v>
      </c>
      <c r="F979" s="65" t="s">
        <v>2658</v>
      </c>
      <c r="G979" t="str">
        <f>IF(F979="O",VLOOKUP(A979,'CG-&gt; CE'!B:K,10,FALSE),"")</f>
        <v/>
      </c>
      <c r="H979" s="10" t="str">
        <f>IF(F979="O",IF(G979="",'Messages d''erreur'!B$7,""),"")</f>
        <v/>
      </c>
    </row>
    <row r="980" spans="1:8" x14ac:dyDescent="0.35">
      <c r="A980" s="158"/>
      <c r="B980">
        <f t="shared" si="16"/>
        <v>0</v>
      </c>
      <c r="C980" s="51"/>
      <c r="D980" s="52"/>
      <c r="E980" s="52"/>
      <c r="F980" s="53"/>
      <c r="G980" t="str">
        <f>IF(F980="O",VLOOKUP(A980,'CG-&gt; CE'!B:K,10,FALSE),"")</f>
        <v/>
      </c>
      <c r="H980" s="10" t="str">
        <f>IF(F980="O",IF(G980="",'Messages d''erreur'!B$7,""),"")</f>
        <v/>
      </c>
    </row>
    <row r="981" spans="1:8" x14ac:dyDescent="0.35">
      <c r="A981" s="167">
        <v>464</v>
      </c>
      <c r="B981">
        <f t="shared" si="16"/>
        <v>464</v>
      </c>
      <c r="C981" s="45" t="s">
        <v>2860</v>
      </c>
      <c r="F981" s="47"/>
      <c r="G981" t="str">
        <f>IF(F981="O",VLOOKUP(A981,'CG-&gt; CE'!B:K,10,FALSE),"")</f>
        <v/>
      </c>
      <c r="H981" s="10" t="str">
        <f>IF(F981="O",IF(G981="",'Messages d''erreur'!B$7,""),"")</f>
        <v/>
      </c>
    </row>
    <row r="982" spans="1:8" x14ac:dyDescent="0.35">
      <c r="A982" s="167"/>
      <c r="B982">
        <f t="shared" si="16"/>
        <v>0</v>
      </c>
      <c r="F982" s="47"/>
      <c r="G982" t="str">
        <f>IF(F982="O",VLOOKUP(A982,'CG-&gt; CE'!B:K,10,FALSE),"")</f>
        <v/>
      </c>
      <c r="H982" s="10" t="str">
        <f>IF(F982="O",IF(G982="",'Messages d''erreur'!B$7,""),"")</f>
        <v/>
      </c>
    </row>
    <row r="983" spans="1:8" ht="26" x14ac:dyDescent="0.35">
      <c r="A983" s="159" t="s">
        <v>1088</v>
      </c>
      <c r="B983" t="e">
        <f t="shared" si="16"/>
        <v>#VALUE!</v>
      </c>
      <c r="C983" s="54" t="s">
        <v>53</v>
      </c>
      <c r="D983" s="54" t="s">
        <v>2668</v>
      </c>
      <c r="E983" s="54" t="s">
        <v>2654</v>
      </c>
      <c r="F983" s="55" t="s">
        <v>2655</v>
      </c>
      <c r="G983" t="str">
        <f>IF(F983="O",VLOOKUP(A983,'CG-&gt; CE'!B:K,10,FALSE),"")</f>
        <v/>
      </c>
      <c r="H983" s="10" t="str">
        <f>IF(F983="O",IF(G983="",'Messages d''erreur'!B$7,""),"")</f>
        <v/>
      </c>
    </row>
    <row r="984" spans="1:8" x14ac:dyDescent="0.35">
      <c r="A984" s="164">
        <v>46401</v>
      </c>
      <c r="B984">
        <f t="shared" si="16"/>
        <v>46401</v>
      </c>
      <c r="C984" s="45" t="s">
        <v>2215</v>
      </c>
      <c r="D984" s="62" t="s">
        <v>2861</v>
      </c>
      <c r="E984" s="62" t="s">
        <v>1201</v>
      </c>
      <c r="F984" s="63" t="s">
        <v>2658</v>
      </c>
      <c r="G984" t="str">
        <f>IF(F984="O",VLOOKUP(A984,'CG-&gt; CE'!B:K,10,FALSE),"")</f>
        <v/>
      </c>
      <c r="H984" s="10" t="str">
        <f>IF(F984="O",IF(G984="",'Messages d''erreur'!B$7,""),"")</f>
        <v/>
      </c>
    </row>
    <row r="985" spans="1:8" x14ac:dyDescent="0.35">
      <c r="A985" s="163">
        <v>46402</v>
      </c>
      <c r="B985">
        <f t="shared" si="16"/>
        <v>46402</v>
      </c>
      <c r="C985" s="59" t="s">
        <v>2216</v>
      </c>
      <c r="D985" s="64" t="s">
        <v>2861</v>
      </c>
      <c r="E985" s="64" t="s">
        <v>1201</v>
      </c>
      <c r="F985" s="65" t="s">
        <v>2658</v>
      </c>
      <c r="G985" t="str">
        <f>IF(F985="O",VLOOKUP(A985,'CG-&gt; CE'!B:K,10,FALSE),"")</f>
        <v/>
      </c>
      <c r="H985" s="10" t="str">
        <f>IF(F985="O",IF(G985="",'Messages d''erreur'!B$7,""),"")</f>
        <v/>
      </c>
    </row>
    <row r="986" spans="1:8" x14ac:dyDescent="0.35">
      <c r="A986" s="158"/>
      <c r="B986">
        <f t="shared" si="16"/>
        <v>0</v>
      </c>
      <c r="C986" s="51"/>
      <c r="D986" s="52"/>
      <c r="E986" s="52"/>
      <c r="F986" s="53"/>
      <c r="G986" t="str">
        <f>IF(F986="O",VLOOKUP(A986,'CG-&gt; CE'!B:K,10,FALSE),"")</f>
        <v/>
      </c>
      <c r="H986" s="10" t="str">
        <f>IF(F986="O",IF(G986="",'Messages d''erreur'!B$7,""),"")</f>
        <v/>
      </c>
    </row>
    <row r="987" spans="1:8" x14ac:dyDescent="0.35">
      <c r="A987" s="167">
        <v>465</v>
      </c>
      <c r="B987">
        <f t="shared" si="16"/>
        <v>465</v>
      </c>
      <c r="C987" s="45" t="s">
        <v>2862</v>
      </c>
      <c r="F987" s="47"/>
      <c r="G987" t="str">
        <f>IF(F987="O",VLOOKUP(A987,'CG-&gt; CE'!B:K,10,FALSE),"")</f>
        <v/>
      </c>
      <c r="H987" s="10" t="str">
        <f>IF(F987="O",IF(G987="",'Messages d''erreur'!B$7,""),"")</f>
        <v/>
      </c>
    </row>
    <row r="988" spans="1:8" x14ac:dyDescent="0.35">
      <c r="A988" s="167"/>
      <c r="B988">
        <f t="shared" si="16"/>
        <v>0</v>
      </c>
      <c r="F988" s="47"/>
      <c r="G988" t="str">
        <f>IF(F988="O",VLOOKUP(A988,'CG-&gt; CE'!B:K,10,FALSE),"")</f>
        <v/>
      </c>
      <c r="H988" s="10" t="str">
        <f>IF(F988="O",IF(G988="",'Messages d''erreur'!B$7,""),"")</f>
        <v/>
      </c>
    </row>
    <row r="989" spans="1:8" ht="26" x14ac:dyDescent="0.35">
      <c r="A989" s="159" t="s">
        <v>1088</v>
      </c>
      <c r="B989" t="e">
        <f t="shared" si="16"/>
        <v>#VALUE!</v>
      </c>
      <c r="C989" s="54" t="s">
        <v>53</v>
      </c>
      <c r="D989" s="54" t="s">
        <v>2668</v>
      </c>
      <c r="E989" s="54" t="s">
        <v>2654</v>
      </c>
      <c r="F989" s="55" t="s">
        <v>2655</v>
      </c>
      <c r="G989" t="str">
        <f>IF(F989="O",VLOOKUP(A989,'CG-&gt; CE'!B:K,10,FALSE),"")</f>
        <v/>
      </c>
      <c r="H989" s="10" t="str">
        <f>IF(F989="O",IF(G989="",'Messages d''erreur'!B$7,""),"")</f>
        <v/>
      </c>
    </row>
    <row r="990" spans="1:8" x14ac:dyDescent="0.35">
      <c r="A990" s="164">
        <v>46501</v>
      </c>
      <c r="B990">
        <f t="shared" si="16"/>
        <v>46501</v>
      </c>
      <c r="C990" s="45" t="s">
        <v>2219</v>
      </c>
      <c r="D990" s="62" t="s">
        <v>2861</v>
      </c>
      <c r="E990" s="62" t="s">
        <v>1201</v>
      </c>
      <c r="F990" s="63" t="s">
        <v>2658</v>
      </c>
      <c r="G990" t="str">
        <f>IF(F990="O",VLOOKUP(A990,'CG-&gt; CE'!B:K,10,FALSE),"")</f>
        <v/>
      </c>
      <c r="H990" s="10" t="str">
        <f>IF(F990="O",IF(G990="",'Messages d''erreur'!B$7,""),"")</f>
        <v/>
      </c>
    </row>
    <row r="991" spans="1:8" x14ac:dyDescent="0.35">
      <c r="A991" s="163">
        <v>46502</v>
      </c>
      <c r="B991">
        <f t="shared" si="16"/>
        <v>46502</v>
      </c>
      <c r="C991" s="59" t="s">
        <v>2220</v>
      </c>
      <c r="D991" s="64" t="s">
        <v>2861</v>
      </c>
      <c r="E991" s="64" t="s">
        <v>1201</v>
      </c>
      <c r="F991" s="65" t="s">
        <v>2658</v>
      </c>
      <c r="G991" t="str">
        <f>IF(F991="O",VLOOKUP(A991,'CG-&gt; CE'!B:K,10,FALSE),"")</f>
        <v/>
      </c>
      <c r="H991" s="10" t="str">
        <f>IF(F991="O",IF(G991="",'Messages d''erreur'!B$7,""),"")</f>
        <v/>
      </c>
    </row>
    <row r="992" spans="1:8" x14ac:dyDescent="0.35">
      <c r="A992" s="158"/>
      <c r="B992">
        <f t="shared" si="16"/>
        <v>0</v>
      </c>
      <c r="C992" s="51"/>
      <c r="D992" s="52"/>
      <c r="E992" s="52"/>
      <c r="F992" s="53"/>
      <c r="G992" t="str">
        <f>IF(F992="O",VLOOKUP(A992,'CG-&gt; CE'!B:K,10,FALSE),"")</f>
        <v/>
      </c>
      <c r="H992" s="10" t="str">
        <f>IF(F992="O",IF(G992="",'Messages d''erreur'!B$7,""),"")</f>
        <v/>
      </c>
    </row>
    <row r="993" spans="1:8" x14ac:dyDescent="0.35">
      <c r="A993" s="167">
        <v>466</v>
      </c>
      <c r="B993">
        <f t="shared" si="16"/>
        <v>466</v>
      </c>
      <c r="C993" s="45" t="s">
        <v>2863</v>
      </c>
      <c r="F993" s="47"/>
      <c r="G993" t="str">
        <f>IF(F993="O",VLOOKUP(A993,'CG-&gt; CE'!B:K,10,FALSE),"")</f>
        <v/>
      </c>
      <c r="H993" s="10" t="str">
        <f>IF(F993="O",IF(G993="",'Messages d''erreur'!B$7,""),"")</f>
        <v/>
      </c>
    </row>
    <row r="994" spans="1:8" x14ac:dyDescent="0.35">
      <c r="A994" s="167"/>
      <c r="B994">
        <f t="shared" si="16"/>
        <v>0</v>
      </c>
      <c r="F994" s="47"/>
      <c r="G994" t="str">
        <f>IF(F994="O",VLOOKUP(A994,'CG-&gt; CE'!B:K,10,FALSE),"")</f>
        <v/>
      </c>
      <c r="H994" s="10" t="str">
        <f>IF(F994="O",IF(G994="",'Messages d''erreur'!B$7,""),"")</f>
        <v/>
      </c>
    </row>
    <row r="995" spans="1:8" ht="26" x14ac:dyDescent="0.35">
      <c r="A995" s="159" t="s">
        <v>1088</v>
      </c>
      <c r="B995" t="e">
        <f t="shared" si="16"/>
        <v>#VALUE!</v>
      </c>
      <c r="C995" s="54" t="s">
        <v>53</v>
      </c>
      <c r="D995" s="54" t="s">
        <v>2668</v>
      </c>
      <c r="E995" s="54" t="s">
        <v>2654</v>
      </c>
      <c r="F995" s="55" t="s">
        <v>2655</v>
      </c>
      <c r="G995" t="str">
        <f>IF(F995="O",VLOOKUP(A995,'CG-&gt; CE'!B:K,10,FALSE),"")</f>
        <v/>
      </c>
      <c r="H995" s="10" t="str">
        <f>IF(F995="O",IF(G995="",'Messages d''erreur'!B$7,""),"")</f>
        <v/>
      </c>
    </row>
    <row r="996" spans="1:8" x14ac:dyDescent="0.35">
      <c r="A996" s="163">
        <v>46601</v>
      </c>
      <c r="B996">
        <f t="shared" si="16"/>
        <v>46601</v>
      </c>
      <c r="C996" s="59" t="s">
        <v>2234</v>
      </c>
      <c r="D996" s="64" t="s">
        <v>2861</v>
      </c>
      <c r="E996" s="64" t="s">
        <v>1201</v>
      </c>
      <c r="F996" s="65" t="s">
        <v>2658</v>
      </c>
      <c r="G996" t="str">
        <f>IF(F996="O",VLOOKUP(A996,'CG-&gt; CE'!B:K,10,FALSE),"")</f>
        <v/>
      </c>
      <c r="H996" s="10" t="str">
        <f>IF(F996="O",IF(G996="",'Messages d''erreur'!B$7,""),"")</f>
        <v/>
      </c>
    </row>
    <row r="997" spans="1:8" x14ac:dyDescent="0.35">
      <c r="A997" s="158"/>
      <c r="B997">
        <f t="shared" si="16"/>
        <v>0</v>
      </c>
      <c r="C997" s="51"/>
      <c r="D997" s="52"/>
      <c r="E997" s="52"/>
      <c r="F997" s="53"/>
      <c r="G997" t="str">
        <f>IF(F997="O",VLOOKUP(A997,'CG-&gt; CE'!B:K,10,FALSE),"")</f>
        <v/>
      </c>
      <c r="H997" s="10" t="str">
        <f>IF(F997="O",IF(G997="",'Messages d''erreur'!B$7,""),"")</f>
        <v/>
      </c>
    </row>
    <row r="998" spans="1:8" x14ac:dyDescent="0.35">
      <c r="A998" s="167">
        <v>467</v>
      </c>
      <c r="B998">
        <f t="shared" si="16"/>
        <v>467</v>
      </c>
      <c r="C998" s="45" t="s">
        <v>2864</v>
      </c>
      <c r="F998" s="47"/>
      <c r="G998" t="str">
        <f>IF(F998="O",VLOOKUP(A998,'CG-&gt; CE'!B:K,10,FALSE),"")</f>
        <v/>
      </c>
      <c r="H998" s="10" t="str">
        <f>IF(F998="O",IF(G998="",'Messages d''erreur'!B$7,""),"")</f>
        <v/>
      </c>
    </row>
    <row r="999" spans="1:8" x14ac:dyDescent="0.35">
      <c r="A999" s="156"/>
      <c r="B999">
        <f t="shared" si="16"/>
        <v>0</v>
      </c>
      <c r="F999" s="47"/>
      <c r="G999" t="str">
        <f>IF(F999="O",VLOOKUP(A999,'CG-&gt; CE'!B:K,10,FALSE),"")</f>
        <v/>
      </c>
      <c r="H999" s="10" t="str">
        <f>IF(F999="O",IF(G999="",'Messages d''erreur'!B$7,""),"")</f>
        <v/>
      </c>
    </row>
    <row r="1000" spans="1:8" ht="26" x14ac:dyDescent="0.35">
      <c r="A1000" s="159" t="s">
        <v>1088</v>
      </c>
      <c r="B1000" t="e">
        <f t="shared" si="16"/>
        <v>#VALUE!</v>
      </c>
      <c r="C1000" s="54" t="s">
        <v>53</v>
      </c>
      <c r="D1000" s="54" t="s">
        <v>2668</v>
      </c>
      <c r="E1000" s="54" t="s">
        <v>2654</v>
      </c>
      <c r="F1000" s="55" t="s">
        <v>2655</v>
      </c>
      <c r="G1000" t="str">
        <f>IF(F1000="O",VLOOKUP(A1000,'CG-&gt; CE'!B:K,10,FALSE),"")</f>
        <v/>
      </c>
      <c r="H1000" s="10" t="str">
        <f>IF(F1000="O",IF(G1000="",'Messages d''erreur'!B$7,""),"")</f>
        <v/>
      </c>
    </row>
    <row r="1001" spans="1:8" x14ac:dyDescent="0.35">
      <c r="A1001" s="169">
        <v>46700</v>
      </c>
      <c r="B1001">
        <f t="shared" si="16"/>
        <v>46700</v>
      </c>
      <c r="C1001" s="84" t="s">
        <v>2186</v>
      </c>
      <c r="D1001" s="94" t="s">
        <v>2858</v>
      </c>
      <c r="E1001" s="95" t="s">
        <v>1956</v>
      </c>
      <c r="F1001" s="96" t="s">
        <v>2658</v>
      </c>
      <c r="G1001" t="str">
        <f>IF(F1001="O",VLOOKUP(A1001,'CG-&gt; CE'!B:K,10,FALSE),"")</f>
        <v/>
      </c>
      <c r="H1001" s="10" t="str">
        <f>IF(F1001="O",IF(G1001="",'Messages d''erreur'!B$7,""),"")</f>
        <v/>
      </c>
    </row>
    <row r="1002" spans="1:8" x14ac:dyDescent="0.35">
      <c r="A1002" s="164"/>
      <c r="B1002">
        <f t="shared" si="16"/>
        <v>0</v>
      </c>
      <c r="D1002" s="62"/>
      <c r="E1002" s="62"/>
      <c r="F1002" s="63"/>
      <c r="G1002" t="str">
        <f>IF(F1002="O",VLOOKUP(A1002,'CG-&gt; CE'!B:K,10,FALSE),"")</f>
        <v/>
      </c>
      <c r="H1002" s="10" t="str">
        <f>IF(F1002="O",IF(G1002="",'Messages d''erreur'!B$7,""),"")</f>
        <v/>
      </c>
    </row>
    <row r="1003" spans="1:8" x14ac:dyDescent="0.35">
      <c r="A1003" s="167">
        <v>46701</v>
      </c>
      <c r="B1003">
        <f t="shared" si="16"/>
        <v>46701</v>
      </c>
      <c r="C1003" s="45" t="s">
        <v>2252</v>
      </c>
      <c r="F1003" s="47"/>
      <c r="G1003" t="str">
        <f>IF(F1003="O",VLOOKUP(A1003,'CG-&gt; CE'!B:K,10,FALSE),"")</f>
        <v/>
      </c>
      <c r="H1003" s="10" t="str">
        <f>IF(F1003="O",IF(G1003="",'Messages d''erreur'!B$7,""),"")</f>
        <v/>
      </c>
    </row>
    <row r="1004" spans="1:8" x14ac:dyDescent="0.35">
      <c r="A1004" s="167"/>
      <c r="B1004">
        <f t="shared" si="16"/>
        <v>0</v>
      </c>
      <c r="F1004" s="47"/>
      <c r="G1004" t="str">
        <f>IF(F1004="O",VLOOKUP(A1004,'CG-&gt; CE'!B:K,10,FALSE),"")</f>
        <v/>
      </c>
      <c r="H1004" s="10" t="str">
        <f>IF(F1004="O",IF(G1004="",'Messages d''erreur'!B$7,""),"")</f>
        <v/>
      </c>
    </row>
    <row r="1005" spans="1:8" ht="26" x14ac:dyDescent="0.35">
      <c r="A1005" s="159" t="s">
        <v>1088</v>
      </c>
      <c r="B1005" t="e">
        <f t="shared" si="16"/>
        <v>#VALUE!</v>
      </c>
      <c r="C1005" s="54" t="s">
        <v>53</v>
      </c>
      <c r="D1005" s="54" t="s">
        <v>2668</v>
      </c>
      <c r="E1005" s="54" t="s">
        <v>2654</v>
      </c>
      <c r="F1005" s="55" t="s">
        <v>2655</v>
      </c>
      <c r="G1005" t="str">
        <f>IF(F1005="O",VLOOKUP(A1005,'CG-&gt; CE'!B:K,10,FALSE),"")</f>
        <v/>
      </c>
      <c r="H1005" s="10" t="str">
        <f>IF(F1005="O",IF(G1005="",'Messages d''erreur'!B$7,""),"")</f>
        <v/>
      </c>
    </row>
    <row r="1006" spans="1:8" x14ac:dyDescent="0.35">
      <c r="A1006" s="163">
        <v>46701</v>
      </c>
      <c r="B1006">
        <f t="shared" si="16"/>
        <v>46701</v>
      </c>
      <c r="C1006" s="59" t="s">
        <v>2865</v>
      </c>
      <c r="D1006" s="64" t="s">
        <v>2861</v>
      </c>
      <c r="E1006" s="64" t="s">
        <v>1201</v>
      </c>
      <c r="F1006" s="65" t="s">
        <v>2658</v>
      </c>
      <c r="G1006" t="str">
        <f>IF(F1006="O",VLOOKUP(A1006,'CG-&gt; CE'!B:K,10,FALSE),"")</f>
        <v/>
      </c>
      <c r="H1006" s="10" t="str">
        <f>IF(F1006="O",IF(G1006="",'Messages d''erreur'!B$7,""),"")</f>
        <v/>
      </c>
    </row>
    <row r="1007" spans="1:8" x14ac:dyDescent="0.35">
      <c r="A1007" s="164"/>
      <c r="B1007">
        <f t="shared" si="16"/>
        <v>0</v>
      </c>
      <c r="D1007" s="62"/>
      <c r="E1007" s="62"/>
      <c r="F1007" s="63"/>
      <c r="G1007" t="str">
        <f>IF(F1007="O",VLOOKUP(A1007,'CG-&gt; CE'!B:K,10,FALSE),"")</f>
        <v/>
      </c>
      <c r="H1007" s="10" t="str">
        <f>IF(F1007="O",IF(G1007="",'Messages d''erreur'!B$7,""),"")</f>
        <v/>
      </c>
    </row>
    <row r="1008" spans="1:8" x14ac:dyDescent="0.35">
      <c r="A1008" s="167">
        <v>468</v>
      </c>
      <c r="B1008">
        <f t="shared" si="16"/>
        <v>468</v>
      </c>
      <c r="C1008" s="45" t="s">
        <v>2866</v>
      </c>
      <c r="F1008" s="47"/>
      <c r="G1008" t="str">
        <f>IF(F1008="O",VLOOKUP(A1008,'CG-&gt; CE'!B:K,10,FALSE),"")</f>
        <v/>
      </c>
      <c r="H1008" s="10" t="str">
        <f>IF(F1008="O",IF(G1008="",'Messages d''erreur'!B$7,""),"")</f>
        <v/>
      </c>
    </row>
    <row r="1009" spans="1:8" x14ac:dyDescent="0.35">
      <c r="A1009" s="167"/>
      <c r="B1009">
        <f t="shared" si="16"/>
        <v>0</v>
      </c>
      <c r="F1009" s="47"/>
      <c r="G1009" t="str">
        <f>IF(F1009="O",VLOOKUP(A1009,'CG-&gt; CE'!B:K,10,FALSE),"")</f>
        <v/>
      </c>
      <c r="H1009" s="10" t="str">
        <f>IF(F1009="O",IF(G1009="",'Messages d''erreur'!B$7,""),"")</f>
        <v/>
      </c>
    </row>
    <row r="1010" spans="1:8" ht="26" x14ac:dyDescent="0.35">
      <c r="A1010" s="159" t="s">
        <v>1088</v>
      </c>
      <c r="B1010" t="e">
        <f t="shared" si="16"/>
        <v>#VALUE!</v>
      </c>
      <c r="C1010" s="54" t="s">
        <v>53</v>
      </c>
      <c r="D1010" s="54" t="s">
        <v>2668</v>
      </c>
      <c r="E1010" s="54" t="s">
        <v>2654</v>
      </c>
      <c r="F1010" s="55" t="s">
        <v>2655</v>
      </c>
      <c r="G1010" t="str">
        <f>IF(F1010="O",VLOOKUP(A1010,'CG-&gt; CE'!B:K,10,FALSE),"")</f>
        <v/>
      </c>
      <c r="H1010" s="10" t="str">
        <f>IF(F1010="O",IF(G1010="",'Messages d''erreur'!B$7,""),"")</f>
        <v/>
      </c>
    </row>
    <row r="1011" spans="1:8" x14ac:dyDescent="0.35">
      <c r="A1011" s="166">
        <v>46801</v>
      </c>
      <c r="B1011">
        <f t="shared" si="16"/>
        <v>46801</v>
      </c>
      <c r="C1011" s="56" t="s">
        <v>2254</v>
      </c>
      <c r="D1011" s="68" t="s">
        <v>2867</v>
      </c>
      <c r="E1011" s="67" t="s">
        <v>2182</v>
      </c>
      <c r="F1011" s="70" t="s">
        <v>2658</v>
      </c>
      <c r="G1011" t="str">
        <f>IF(F1011="O",VLOOKUP(A1011,'CG-&gt; CE'!B:K,10,FALSE),"")</f>
        <v/>
      </c>
      <c r="H1011" s="10" t="str">
        <f>IF(F1011="O",IF(G1011="",'Messages d''erreur'!B$7,""),"")</f>
        <v/>
      </c>
    </row>
    <row r="1012" spans="1:8" x14ac:dyDescent="0.35">
      <c r="A1012" s="164">
        <v>46802</v>
      </c>
      <c r="B1012">
        <f t="shared" si="16"/>
        <v>46802</v>
      </c>
      <c r="C1012" s="45" t="s">
        <v>2258</v>
      </c>
      <c r="D1012" s="68" t="s">
        <v>2867</v>
      </c>
      <c r="E1012" s="67" t="s">
        <v>2182</v>
      </c>
      <c r="F1012" s="63" t="s">
        <v>2658</v>
      </c>
      <c r="G1012" t="str">
        <f>IF(F1012="O",VLOOKUP(A1012,'CG-&gt; CE'!B:K,10,FALSE),"")</f>
        <v/>
      </c>
      <c r="H1012" s="10" t="str">
        <f>IF(F1012="O",IF(G1012="",'Messages d''erreur'!B$7,""),"")</f>
        <v/>
      </c>
    </row>
    <row r="1013" spans="1:8" x14ac:dyDescent="0.35">
      <c r="A1013" s="163">
        <v>46811</v>
      </c>
      <c r="B1013">
        <f t="shared" si="16"/>
        <v>46811</v>
      </c>
      <c r="C1013" s="59" t="s">
        <v>2262</v>
      </c>
      <c r="D1013" s="68" t="s">
        <v>2867</v>
      </c>
      <c r="E1013" s="67" t="s">
        <v>2182</v>
      </c>
      <c r="F1013" s="65" t="s">
        <v>2658</v>
      </c>
      <c r="G1013" t="str">
        <f>IF(F1013="O",VLOOKUP(A1013,'CG-&gt; CE'!B:K,10,FALSE),"")</f>
        <v/>
      </c>
      <c r="H1013" s="10" t="str">
        <f>IF(F1013="O",IF(G1013="",'Messages d''erreur'!B$7,""),"")</f>
        <v/>
      </c>
    </row>
    <row r="1014" spans="1:8" x14ac:dyDescent="0.35">
      <c r="A1014" s="164"/>
      <c r="B1014">
        <f t="shared" si="16"/>
        <v>0</v>
      </c>
      <c r="D1014" s="62"/>
      <c r="E1014" s="62"/>
      <c r="F1014" s="63"/>
      <c r="G1014" t="str">
        <f>IF(F1014="O",VLOOKUP(A1014,'CG-&gt; CE'!B:K,10,FALSE),"")</f>
        <v/>
      </c>
      <c r="H1014" s="10" t="str">
        <f>IF(F1014="O",IF(G1014="",'Messages d''erreur'!B$7,""),"")</f>
        <v/>
      </c>
    </row>
    <row r="1015" spans="1:8" x14ac:dyDescent="0.35">
      <c r="A1015" s="164"/>
      <c r="B1015">
        <f t="shared" si="16"/>
        <v>0</v>
      </c>
      <c r="D1015" s="62"/>
      <c r="E1015" s="273">
        <v>67151</v>
      </c>
      <c r="F1015" s="63"/>
      <c r="G1015" t="str">
        <f>IF(F1015="O",VLOOKUP(A1015,'CG-&gt; CE'!B:K,10,FALSE),"")</f>
        <v/>
      </c>
      <c r="H1015" s="10" t="str">
        <f>IF(F1015="O",IF(G1015="",'Messages d''erreur'!B$7,""),"")</f>
        <v/>
      </c>
    </row>
    <row r="1016" spans="1:8" x14ac:dyDescent="0.35">
      <c r="A1016" s="167">
        <v>469</v>
      </c>
      <c r="B1016">
        <f t="shared" si="16"/>
        <v>469</v>
      </c>
      <c r="C1016" s="45" t="s">
        <v>2868</v>
      </c>
      <c r="D1016" s="62"/>
      <c r="E1016" s="62"/>
      <c r="F1016" s="63"/>
      <c r="G1016" t="str">
        <f>IF(F1016="O",VLOOKUP(A1016,'CG-&gt; CE'!B:K,10,FALSE),"")</f>
        <v/>
      </c>
      <c r="H1016" s="10" t="str">
        <f>IF(F1016="O",IF(G1016="",'Messages d''erreur'!B$7,""),"")</f>
        <v/>
      </c>
    </row>
    <row r="1017" spans="1:8" x14ac:dyDescent="0.35">
      <c r="A1017" s="156"/>
      <c r="B1017">
        <f t="shared" si="16"/>
        <v>0</v>
      </c>
      <c r="F1017" s="47"/>
      <c r="G1017" t="str">
        <f>IF(F1017="O",VLOOKUP(A1017,'CG-&gt; CE'!B:K,10,FALSE),"")</f>
        <v/>
      </c>
      <c r="H1017" s="10" t="str">
        <f>IF(F1017="O",IF(G1017="",'Messages d''erreur'!B$7,""),"")</f>
        <v/>
      </c>
    </row>
    <row r="1018" spans="1:8" ht="26" x14ac:dyDescent="0.35">
      <c r="A1018" s="159" t="s">
        <v>1088</v>
      </c>
      <c r="B1018" t="e">
        <f t="shared" si="16"/>
        <v>#VALUE!</v>
      </c>
      <c r="C1018" s="54" t="s">
        <v>53</v>
      </c>
      <c r="D1018" s="54" t="s">
        <v>2668</v>
      </c>
      <c r="E1018" s="54" t="s">
        <v>2654</v>
      </c>
      <c r="F1018" s="55" t="s">
        <v>2655</v>
      </c>
      <c r="G1018" t="str">
        <f>IF(F1018="O",VLOOKUP(A1018,'CG-&gt; CE'!B:K,10,FALSE),"")</f>
        <v/>
      </c>
      <c r="H1018" s="10" t="str">
        <f>IF(F1018="O",IF(G1018="",'Messages d''erreur'!B$7,""),"")</f>
        <v/>
      </c>
    </row>
    <row r="1019" spans="1:8" x14ac:dyDescent="0.35">
      <c r="A1019" s="163">
        <v>46900</v>
      </c>
      <c r="B1019">
        <f t="shared" si="16"/>
        <v>46900</v>
      </c>
      <c r="C1019" s="59" t="s">
        <v>1983</v>
      </c>
      <c r="D1019" s="64" t="s">
        <v>2858</v>
      </c>
      <c r="E1019" s="67" t="s">
        <v>1201</v>
      </c>
      <c r="F1019" s="65" t="s">
        <v>2658</v>
      </c>
      <c r="G1019" t="str">
        <f>IF(F1019="O",VLOOKUP(A1019,'CG-&gt; CE'!B:K,10,FALSE),"")</f>
        <v/>
      </c>
      <c r="H1019" s="10" t="str">
        <f>IF(F1019="O",IF(G1019="",'Messages d''erreur'!B$7,""),"")</f>
        <v/>
      </c>
    </row>
    <row r="1020" spans="1:8" x14ac:dyDescent="0.35">
      <c r="A1020" s="158"/>
      <c r="B1020">
        <f t="shared" si="16"/>
        <v>0</v>
      </c>
      <c r="C1020" s="51"/>
      <c r="D1020" s="52"/>
      <c r="E1020" s="52"/>
      <c r="F1020" s="53"/>
      <c r="G1020" t="str">
        <f>IF(F1020="O",VLOOKUP(A1020,'CG-&gt; CE'!B:K,10,FALSE),"")</f>
        <v/>
      </c>
      <c r="H1020" s="10" t="str">
        <f>IF(F1020="O",IF(G1020="",'Messages d''erreur'!B$7,""),"")</f>
        <v/>
      </c>
    </row>
    <row r="1021" spans="1:8" x14ac:dyDescent="0.35">
      <c r="A1021" s="158">
        <v>48</v>
      </c>
      <c r="B1021">
        <f t="shared" si="16"/>
        <v>48</v>
      </c>
      <c r="C1021" s="51" t="s">
        <v>2869</v>
      </c>
      <c r="D1021" s="52"/>
      <c r="E1021" s="52"/>
      <c r="F1021" s="53"/>
      <c r="G1021" t="str">
        <f>IF(F1021="O",VLOOKUP(A1021,'CG-&gt; CE'!B:K,10,FALSE),"")</f>
        <v/>
      </c>
      <c r="H1021" s="10" t="str">
        <f>IF(F1021="O",IF(G1021="",'Messages d''erreur'!B$7,""),"")</f>
        <v/>
      </c>
    </row>
    <row r="1022" spans="1:8" x14ac:dyDescent="0.35">
      <c r="A1022" s="167"/>
      <c r="B1022">
        <f t="shared" si="16"/>
        <v>0</v>
      </c>
      <c r="F1022" s="47"/>
      <c r="G1022" t="str">
        <f>IF(F1022="O",VLOOKUP(A1022,'CG-&gt; CE'!B:K,10,FALSE),"")</f>
        <v/>
      </c>
      <c r="H1022" s="10" t="str">
        <f>IF(F1022="O",IF(G1022="",'Messages d''erreur'!B$7,""),"")</f>
        <v/>
      </c>
    </row>
    <row r="1023" spans="1:8" ht="26" x14ac:dyDescent="0.35">
      <c r="A1023" s="159" t="s">
        <v>1088</v>
      </c>
      <c r="B1023" t="e">
        <f t="shared" si="16"/>
        <v>#VALUE!</v>
      </c>
      <c r="C1023" s="54" t="s">
        <v>53</v>
      </c>
      <c r="D1023" s="54" t="s">
        <v>2668</v>
      </c>
      <c r="E1023" s="54" t="s">
        <v>2654</v>
      </c>
      <c r="F1023" s="55" t="s">
        <v>2655</v>
      </c>
      <c r="G1023" t="str">
        <f>IF(F1023="O",VLOOKUP(A1023,'CG-&gt; CE'!B:K,10,FALSE),"")</f>
        <v/>
      </c>
      <c r="H1023" s="10" t="str">
        <f>IF(F1023="O",IF(G1023="",'Messages d''erreur'!B$7,""),"")</f>
        <v/>
      </c>
    </row>
    <row r="1024" spans="1:8" x14ac:dyDescent="0.35">
      <c r="A1024" s="164">
        <v>48100</v>
      </c>
      <c r="B1024">
        <f t="shared" si="16"/>
        <v>48100</v>
      </c>
      <c r="C1024" s="45" t="s">
        <v>2269</v>
      </c>
      <c r="D1024" s="62" t="s">
        <v>2870</v>
      </c>
      <c r="E1024" s="62" t="s">
        <v>1201</v>
      </c>
      <c r="F1024" s="63" t="s">
        <v>2658</v>
      </c>
      <c r="G1024" t="str">
        <f>IF(F1024="O",VLOOKUP(A1024,'CG-&gt; CE'!B:K,10,FALSE),"")</f>
        <v/>
      </c>
      <c r="H1024" s="10" t="str">
        <f>IF(F1024="O",IF(G1024="",'Messages d''erreur'!B$7,""),"")</f>
        <v/>
      </c>
    </row>
    <row r="1025" spans="1:8" x14ac:dyDescent="0.35">
      <c r="A1025" s="164">
        <v>48400</v>
      </c>
      <c r="B1025">
        <f t="shared" si="16"/>
        <v>48400</v>
      </c>
      <c r="C1025" s="45" t="s">
        <v>2271</v>
      </c>
      <c r="D1025" s="78" t="s">
        <v>2870</v>
      </c>
      <c r="E1025" s="78" t="s">
        <v>1201</v>
      </c>
      <c r="F1025" s="79" t="s">
        <v>2658</v>
      </c>
      <c r="G1025" t="str">
        <f>IF(F1025="O",VLOOKUP(A1025,'CG-&gt; CE'!B:K,10,FALSE),"")</f>
        <v/>
      </c>
      <c r="H1025" s="10" t="str">
        <f>IF(F1025="O",IF(G1025="",'Messages d''erreur'!B$7,""),"")</f>
        <v/>
      </c>
    </row>
    <row r="1026" spans="1:8" x14ac:dyDescent="0.35">
      <c r="A1026" s="163">
        <v>48500</v>
      </c>
      <c r="B1026">
        <f t="shared" si="16"/>
        <v>48500</v>
      </c>
      <c r="C1026" s="59" t="s">
        <v>2273</v>
      </c>
      <c r="D1026" s="64" t="s">
        <v>2870</v>
      </c>
      <c r="E1026" s="64" t="s">
        <v>1201</v>
      </c>
      <c r="F1026" s="65" t="s">
        <v>2658</v>
      </c>
      <c r="G1026" t="str">
        <f>IF(F1026="O",VLOOKUP(A1026,'CG-&gt; CE'!B:K,10,FALSE),"")</f>
        <v/>
      </c>
      <c r="H1026" s="10" t="str">
        <f>IF(F1026="O",IF(G1026="",'Messages d''erreur'!B$7,""),"")</f>
        <v/>
      </c>
    </row>
    <row r="1027" spans="1:8" x14ac:dyDescent="0.35">
      <c r="A1027" s="156"/>
      <c r="B1027">
        <f t="shared" si="16"/>
        <v>0</v>
      </c>
      <c r="F1027" s="47"/>
      <c r="G1027" t="str">
        <f>IF(F1027="O",VLOOKUP(A1027,'CG-&gt; CE'!B:K,10,FALSE),"")</f>
        <v/>
      </c>
      <c r="H1027" s="10" t="str">
        <f>IF(F1027="O",IF(G1027="",'Messages d''erreur'!B$7,""),"")</f>
        <v/>
      </c>
    </row>
    <row r="1028" spans="1:8" x14ac:dyDescent="0.35">
      <c r="A1028" s="158">
        <v>49</v>
      </c>
      <c r="B1028">
        <f t="shared" si="16"/>
        <v>49</v>
      </c>
      <c r="C1028" s="51" t="s">
        <v>2871</v>
      </c>
      <c r="D1028" s="52"/>
      <c r="E1028" s="52"/>
      <c r="F1028" s="53"/>
      <c r="G1028" t="str">
        <f>IF(F1028="O",VLOOKUP(A1028,'CG-&gt; CE'!B:K,10,FALSE),"")</f>
        <v/>
      </c>
      <c r="H1028" s="10" t="str">
        <f>IF(F1028="O",IF(G1028="",'Messages d''erreur'!B$7,""),"")</f>
        <v/>
      </c>
    </row>
    <row r="1029" spans="1:8" x14ac:dyDescent="0.35">
      <c r="A1029" s="167"/>
      <c r="B1029">
        <f t="shared" ref="B1029:B1093" si="17">VALUE(A1029)</f>
        <v>0</v>
      </c>
      <c r="F1029" s="47"/>
      <c r="G1029" t="str">
        <f>IF(F1029="O",VLOOKUP(A1029,'CG-&gt; CE'!B:K,10,FALSE),"")</f>
        <v/>
      </c>
      <c r="H1029" s="10" t="str">
        <f>IF(F1029="O",IF(G1029="",'Messages d''erreur'!B$7,""),"")</f>
        <v/>
      </c>
    </row>
    <row r="1030" spans="1:8" ht="26" x14ac:dyDescent="0.35">
      <c r="A1030" s="159" t="s">
        <v>1088</v>
      </c>
      <c r="B1030" t="e">
        <f t="shared" si="17"/>
        <v>#VALUE!</v>
      </c>
      <c r="C1030" s="54" t="s">
        <v>53</v>
      </c>
      <c r="D1030" s="54" t="s">
        <v>2668</v>
      </c>
      <c r="E1030" s="54" t="s">
        <v>2654</v>
      </c>
      <c r="F1030" s="55" t="s">
        <v>2655</v>
      </c>
      <c r="G1030" t="str">
        <f>IF(F1030="O",VLOOKUP(A1030,'CG-&gt; CE'!B:K,10,FALSE),"")</f>
        <v/>
      </c>
      <c r="H1030" s="10" t="str">
        <f>IF(F1030="O",IF(G1030="",'Messages d''erreur'!B$7,""),"")</f>
        <v/>
      </c>
    </row>
    <row r="1031" spans="1:8" x14ac:dyDescent="0.35">
      <c r="A1031" s="445">
        <v>49000</v>
      </c>
      <c r="B1031">
        <f t="shared" si="17"/>
        <v>49000</v>
      </c>
      <c r="C1031" s="56" t="s">
        <v>2275</v>
      </c>
      <c r="D1031" s="68" t="s">
        <v>2872</v>
      </c>
      <c r="E1031" s="69" t="s">
        <v>1201</v>
      </c>
      <c r="F1031" s="70" t="s">
        <v>2658</v>
      </c>
      <c r="G1031" t="str">
        <f>IF(F1031="O",VLOOKUP(A1031,'CG-&gt; CE'!B:K,10,FALSE),"")</f>
        <v/>
      </c>
      <c r="H1031" s="10" t="str">
        <f>IF(F1031="O",IF(G1031="",'Messages d''erreur'!B$7,""),"")</f>
        <v/>
      </c>
    </row>
    <row r="1032" spans="1:8" x14ac:dyDescent="0.35">
      <c r="A1032" s="166">
        <v>49010</v>
      </c>
      <c r="B1032">
        <f t="shared" ref="B1032" si="18">VALUE(A1032)</f>
        <v>49010</v>
      </c>
      <c r="C1032" s="56" t="s">
        <v>2275</v>
      </c>
      <c r="D1032" s="68" t="s">
        <v>2872</v>
      </c>
      <c r="E1032" s="69" t="s">
        <v>1201</v>
      </c>
      <c r="F1032" s="70" t="s">
        <v>2658</v>
      </c>
      <c r="G1032" t="str">
        <f>IF(F1032="O",VLOOKUP(A1032,'CG-&gt; CE'!B:K,10,FALSE),"")</f>
        <v/>
      </c>
      <c r="H1032" s="10" t="str">
        <f>IF(F1032="O",IF(G1032="",'Messages d''erreur'!B$7,""),"")</f>
        <v/>
      </c>
    </row>
    <row r="1033" spans="1:8" x14ac:dyDescent="0.35">
      <c r="A1033" s="164">
        <v>49020</v>
      </c>
      <c r="B1033">
        <f t="shared" si="17"/>
        <v>49020</v>
      </c>
      <c r="C1033" s="45" t="s">
        <v>2280</v>
      </c>
      <c r="D1033" s="62" t="s">
        <v>2872</v>
      </c>
      <c r="E1033" s="66" t="s">
        <v>1201</v>
      </c>
      <c r="F1033" s="63" t="s">
        <v>2658</v>
      </c>
      <c r="G1033" t="str">
        <f>IF(F1033="O",VLOOKUP(A1033,'CG-&gt; CE'!B:K,10,FALSE),"")</f>
        <v/>
      </c>
      <c r="H1033" s="10" t="str">
        <f>IF(F1033="O",IF(G1033="",'Messages d''erreur'!B$7,""),"")</f>
        <v/>
      </c>
    </row>
    <row r="1034" spans="1:8" x14ac:dyDescent="0.35">
      <c r="A1034" s="164">
        <v>49030</v>
      </c>
      <c r="B1034">
        <f t="shared" si="17"/>
        <v>49030</v>
      </c>
      <c r="C1034" s="45" t="s">
        <v>2284</v>
      </c>
      <c r="D1034" s="62" t="s">
        <v>2873</v>
      </c>
      <c r="E1034" s="66" t="s">
        <v>1201</v>
      </c>
      <c r="F1034" s="63" t="s">
        <v>2658</v>
      </c>
      <c r="G1034" t="str">
        <f>IF(F1034="O",VLOOKUP(A1034,'CG-&gt; CE'!B:K,10,FALSE),"")</f>
        <v/>
      </c>
      <c r="H1034" s="10" t="str">
        <f>IF(F1034="O",IF(G1034="",'Messages d''erreur'!B$7,""),"")</f>
        <v/>
      </c>
    </row>
    <row r="1035" spans="1:8" x14ac:dyDescent="0.35">
      <c r="A1035" s="164">
        <v>49040</v>
      </c>
      <c r="B1035">
        <f t="shared" si="17"/>
        <v>49040</v>
      </c>
      <c r="C1035" s="45" t="s">
        <v>2288</v>
      </c>
      <c r="D1035" s="62" t="s">
        <v>2873</v>
      </c>
      <c r="E1035" s="66" t="s">
        <v>1201</v>
      </c>
      <c r="F1035" s="63" t="s">
        <v>2658</v>
      </c>
      <c r="G1035" t="str">
        <f>IF(F1035="O",VLOOKUP(A1035,'CG-&gt; CE'!B:K,10,FALSE),"")</f>
        <v/>
      </c>
      <c r="H1035" s="10" t="str">
        <f>IF(F1035="O",IF(G1035="",'Messages d''erreur'!B$7,""),"")</f>
        <v/>
      </c>
    </row>
    <row r="1036" spans="1:8" s="423" customFormat="1" x14ac:dyDescent="0.35">
      <c r="A1036" s="429">
        <v>49200</v>
      </c>
      <c r="B1036" s="423">
        <f t="shared" si="17"/>
        <v>49200</v>
      </c>
      <c r="C1036" s="430" t="s">
        <v>2291</v>
      </c>
      <c r="D1036" s="431" t="s">
        <v>2872</v>
      </c>
      <c r="E1036" s="432" t="s">
        <v>2124</v>
      </c>
      <c r="F1036" s="433" t="s">
        <v>2658</v>
      </c>
      <c r="G1036" s="423" t="str">
        <f>IF(F1036="O",VLOOKUP(A1036,'CG-&gt; CE'!B:K,10,FALSE),"")</f>
        <v/>
      </c>
      <c r="H1036" s="428" t="str">
        <f>IF(F1036="O",IF(G1036="",'Messages d''erreur'!B$7,""),"")</f>
        <v/>
      </c>
    </row>
    <row r="1037" spans="1:8" x14ac:dyDescent="0.35">
      <c r="A1037" s="164">
        <v>49500</v>
      </c>
      <c r="B1037">
        <f t="shared" si="17"/>
        <v>49500</v>
      </c>
      <c r="C1037" s="45" t="s">
        <v>2295</v>
      </c>
      <c r="D1037" s="62" t="s">
        <v>2873</v>
      </c>
      <c r="E1037" s="62" t="s">
        <v>1201</v>
      </c>
      <c r="F1037" s="63" t="s">
        <v>2658</v>
      </c>
      <c r="G1037" t="str">
        <f>IF(F1037="O",VLOOKUP(A1037,'CG-&gt; CE'!B:K,10,FALSE),"")</f>
        <v/>
      </c>
      <c r="H1037" s="10" t="str">
        <f>IF(F1037="O",IF(G1037="",'Messages d''erreur'!B$7,""),"")</f>
        <v/>
      </c>
    </row>
    <row r="1038" spans="1:8" x14ac:dyDescent="0.35">
      <c r="A1038" s="164">
        <v>49501</v>
      </c>
      <c r="B1038">
        <f t="shared" si="17"/>
        <v>49501</v>
      </c>
      <c r="C1038" s="45" t="s">
        <v>2298</v>
      </c>
      <c r="D1038" s="62" t="s">
        <v>2873</v>
      </c>
      <c r="E1038" s="62" t="s">
        <v>1201</v>
      </c>
      <c r="F1038" s="63" t="s">
        <v>2658</v>
      </c>
      <c r="G1038" t="str">
        <f>IF(F1038="O",VLOOKUP(A1038,'CG-&gt; CE'!B:K,10,FALSE),"")</f>
        <v/>
      </c>
      <c r="H1038" s="10" t="str">
        <f>IF(F1038="O",IF(G1038="",'Messages d''erreur'!B$7,""),"")</f>
        <v/>
      </c>
    </row>
    <row r="1039" spans="1:8" x14ac:dyDescent="0.35">
      <c r="A1039" s="164">
        <v>49600</v>
      </c>
      <c r="B1039">
        <f t="shared" si="17"/>
        <v>49600</v>
      </c>
      <c r="C1039" s="45" t="s">
        <v>2303</v>
      </c>
      <c r="D1039" s="62" t="s">
        <v>2872</v>
      </c>
      <c r="E1039" s="62" t="s">
        <v>1201</v>
      </c>
      <c r="F1039" s="63" t="s">
        <v>2658</v>
      </c>
      <c r="G1039" t="str">
        <f>IF(F1039="O",VLOOKUP(A1039,'CG-&gt; CE'!B:K,10,FALSE),"")</f>
        <v/>
      </c>
      <c r="H1039" s="10" t="str">
        <f>IF(F1039="O",IF(G1039="",'Messages d''erreur'!B$7,""),"")</f>
        <v/>
      </c>
    </row>
    <row r="1040" spans="1:8" x14ac:dyDescent="0.35">
      <c r="A1040" s="164">
        <v>49700</v>
      </c>
      <c r="B1040">
        <f t="shared" si="17"/>
        <v>49700</v>
      </c>
      <c r="C1040" s="45" t="s">
        <v>2306</v>
      </c>
      <c r="D1040" s="62" t="s">
        <v>2873</v>
      </c>
      <c r="E1040" s="62" t="s">
        <v>1201</v>
      </c>
      <c r="F1040" s="63" t="s">
        <v>2658</v>
      </c>
      <c r="G1040" t="str">
        <f>IF(F1040="O",VLOOKUP(A1040,'CG-&gt; CE'!B:K,10,FALSE),"")</f>
        <v/>
      </c>
      <c r="H1040" s="10" t="str">
        <f>IF(F1040="O",IF(G1040="",'Messages d''erreur'!B$7,""),"")</f>
        <v/>
      </c>
    </row>
    <row r="1041" spans="1:8" x14ac:dyDescent="0.35">
      <c r="A1041" s="164">
        <v>49800</v>
      </c>
      <c r="B1041">
        <f t="shared" si="17"/>
        <v>49800</v>
      </c>
      <c r="C1041" s="45" t="s">
        <v>2310</v>
      </c>
      <c r="D1041" s="62" t="s">
        <v>2873</v>
      </c>
      <c r="E1041" s="62" t="s">
        <v>1201</v>
      </c>
      <c r="F1041" s="63" t="s">
        <v>2658</v>
      </c>
      <c r="G1041" t="str">
        <f>IF(F1041="O",VLOOKUP(A1041,'CG-&gt; CE'!B:K,10,FALSE),"")</f>
        <v/>
      </c>
      <c r="H1041" s="10" t="str">
        <f>IF(F1041="O",IF(G1041="",'Messages d''erreur'!B$7,""),"")</f>
        <v/>
      </c>
    </row>
    <row r="1042" spans="1:8" x14ac:dyDescent="0.35">
      <c r="A1042" s="164">
        <v>49900</v>
      </c>
      <c r="B1042">
        <f t="shared" si="17"/>
        <v>49900</v>
      </c>
      <c r="C1042" s="45" t="s">
        <v>2314</v>
      </c>
      <c r="D1042" s="62" t="s">
        <v>2872</v>
      </c>
      <c r="E1042" s="62" t="s">
        <v>1201</v>
      </c>
      <c r="F1042" s="63" t="s">
        <v>2658</v>
      </c>
      <c r="G1042" t="str">
        <f>IF(F1042="O",VLOOKUP(A1042,'CG-&gt; CE'!B:K,10,FALSE),"")</f>
        <v/>
      </c>
      <c r="H1042" s="10" t="str">
        <f>IF(F1042="O",IF(G1042="",'Messages d''erreur'!B$7,""),"")</f>
        <v/>
      </c>
    </row>
    <row r="1043" spans="1:8" x14ac:dyDescent="0.35">
      <c r="A1043" s="163">
        <v>49999</v>
      </c>
      <c r="B1043">
        <f t="shared" si="17"/>
        <v>49999</v>
      </c>
      <c r="C1043" s="59" t="s">
        <v>2318</v>
      </c>
      <c r="D1043" s="64" t="s">
        <v>2874</v>
      </c>
      <c r="E1043" s="64" t="s">
        <v>1201</v>
      </c>
      <c r="F1043" s="65" t="s">
        <v>2658</v>
      </c>
      <c r="G1043" t="str">
        <f>IF(F1043="O",VLOOKUP(A1043,'CG-&gt; CE'!B:K,10,FALSE),"")</f>
        <v/>
      </c>
      <c r="H1043" s="10" t="str">
        <f>IF(F1043="O",IF(G1043="",'Messages d''erreur'!B$7,""),"")</f>
        <v/>
      </c>
    </row>
    <row r="1044" spans="1:8" x14ac:dyDescent="0.35">
      <c r="A1044" s="164"/>
      <c r="B1044">
        <f t="shared" si="17"/>
        <v>0</v>
      </c>
      <c r="D1044" s="62"/>
      <c r="E1044" s="74"/>
      <c r="F1044" s="63"/>
      <c r="G1044" t="str">
        <f>IF(F1044="O",VLOOKUP(A1044,'CG-&gt; CE'!B:K,10,FALSE),"")</f>
        <v/>
      </c>
      <c r="H1044" s="10" t="str">
        <f>IF(F1044="O",IF(G1044="",'Messages d''erreur'!B$7,""),"")</f>
        <v/>
      </c>
    </row>
    <row r="1045" spans="1:8" x14ac:dyDescent="0.35">
      <c r="A1045" s="157">
        <v>5</v>
      </c>
      <c r="B1045">
        <f t="shared" si="17"/>
        <v>5</v>
      </c>
      <c r="C1045" s="48" t="s">
        <v>2875</v>
      </c>
      <c r="D1045" s="49"/>
      <c r="E1045" s="49"/>
      <c r="F1045" s="50"/>
      <c r="G1045" t="str">
        <f>IF(F1045="O",VLOOKUP(A1045,'CG-&gt; CE'!B:K,10,FALSE),"")</f>
        <v/>
      </c>
      <c r="H1045" s="10" t="str">
        <f>IF(F1045="O",IF(G1045="",'Messages d''erreur'!B$7,""),"")</f>
        <v/>
      </c>
    </row>
    <row r="1046" spans="1:8" x14ac:dyDescent="0.35">
      <c r="A1046" s="156"/>
      <c r="B1046">
        <f t="shared" si="17"/>
        <v>0</v>
      </c>
      <c r="F1046" s="47"/>
      <c r="G1046" t="str">
        <f>IF(F1046="O",VLOOKUP(A1046,'CG-&gt; CE'!B:K,10,FALSE),"")</f>
        <v/>
      </c>
      <c r="H1046" s="10" t="str">
        <f>IF(F1046="O",IF(G1046="",'Messages d''erreur'!B$7,""),"")</f>
        <v/>
      </c>
    </row>
    <row r="1047" spans="1:8" x14ac:dyDescent="0.35">
      <c r="A1047" s="158">
        <v>55</v>
      </c>
      <c r="B1047">
        <f t="shared" si="17"/>
        <v>55</v>
      </c>
      <c r="C1047" s="51" t="s">
        <v>2876</v>
      </c>
      <c r="D1047" s="52"/>
      <c r="E1047" s="52"/>
      <c r="F1047" s="53"/>
      <c r="G1047" t="str">
        <f>IF(F1047="O",VLOOKUP(A1047,'CG-&gt; CE'!B:K,10,FALSE),"")</f>
        <v/>
      </c>
      <c r="H1047" s="10" t="str">
        <f>IF(F1047="O",IF(G1047="",'Messages d''erreur'!B$7,""),"")</f>
        <v/>
      </c>
    </row>
    <row r="1048" spans="1:8" x14ac:dyDescent="0.35">
      <c r="A1048" s="158"/>
      <c r="B1048">
        <f t="shared" si="17"/>
        <v>0</v>
      </c>
      <c r="C1048" s="51"/>
      <c r="D1048" s="52"/>
      <c r="E1048" s="52"/>
      <c r="F1048" s="53"/>
      <c r="G1048" t="str">
        <f>IF(F1048="O",VLOOKUP(A1048,'CG-&gt; CE'!B:K,10,FALSE),"")</f>
        <v/>
      </c>
      <c r="H1048" s="10" t="str">
        <f>IF(F1048="O",IF(G1048="",'Messages d''erreur'!B$7,""),"")</f>
        <v/>
      </c>
    </row>
    <row r="1049" spans="1:8" x14ac:dyDescent="0.35">
      <c r="A1049" s="167">
        <v>550</v>
      </c>
      <c r="B1049">
        <f t="shared" si="17"/>
        <v>550</v>
      </c>
      <c r="C1049" s="45" t="s">
        <v>2877</v>
      </c>
      <c r="F1049" s="47"/>
      <c r="G1049" t="str">
        <f>IF(F1049="O",VLOOKUP(A1049,'CG-&gt; CE'!B:K,10,FALSE),"")</f>
        <v/>
      </c>
      <c r="H1049" s="10" t="str">
        <f>IF(F1049="O",IF(G1049="",'Messages d''erreur'!B$7,""),"")</f>
        <v/>
      </c>
    </row>
    <row r="1050" spans="1:8" x14ac:dyDescent="0.35">
      <c r="A1050" s="156"/>
      <c r="B1050">
        <f t="shared" si="17"/>
        <v>0</v>
      </c>
      <c r="F1050" s="47"/>
      <c r="G1050" t="str">
        <f>IF(F1050="O",VLOOKUP(A1050,'CG-&gt; CE'!B:K,10,FALSE),"")</f>
        <v/>
      </c>
      <c r="H1050" s="10" t="str">
        <f>IF(F1050="O",IF(G1050="",'Messages d''erreur'!B$7,""),"")</f>
        <v/>
      </c>
    </row>
    <row r="1051" spans="1:8" ht="26" x14ac:dyDescent="0.35">
      <c r="A1051" s="159" t="s">
        <v>1088</v>
      </c>
      <c r="B1051" t="e">
        <f t="shared" si="17"/>
        <v>#VALUE!</v>
      </c>
      <c r="C1051" s="54" t="s">
        <v>53</v>
      </c>
      <c r="D1051" s="54" t="s">
        <v>2668</v>
      </c>
      <c r="E1051" s="54" t="s">
        <v>2654</v>
      </c>
      <c r="F1051" s="55" t="s">
        <v>2655</v>
      </c>
      <c r="G1051" t="str">
        <f>IF(F1051="O",VLOOKUP(A1051,'CG-&gt; CE'!B:K,10,FALSE),"")</f>
        <v/>
      </c>
      <c r="H1051" s="10" t="str">
        <f>IF(F1051="O",IF(G1051="",'Messages d''erreur'!B$7,""),"")</f>
        <v/>
      </c>
    </row>
    <row r="1052" spans="1:8" x14ac:dyDescent="0.35">
      <c r="A1052" s="164">
        <v>55001</v>
      </c>
      <c r="B1052">
        <f t="shared" si="17"/>
        <v>55001</v>
      </c>
      <c r="C1052" s="45" t="s">
        <v>2320</v>
      </c>
      <c r="D1052" s="62" t="s">
        <v>2878</v>
      </c>
      <c r="E1052" s="62" t="s">
        <v>1967</v>
      </c>
      <c r="F1052" s="63" t="s">
        <v>2658</v>
      </c>
      <c r="G1052" t="str">
        <f>IF(F1052="O",VLOOKUP(A1052,'CG-&gt; CE'!B:K,10,FALSE),"")</f>
        <v/>
      </c>
      <c r="H1052" s="10" t="str">
        <f>IF(F1052="O",IF(G1052="",'Messages d''erreur'!B$7,""),"")</f>
        <v/>
      </c>
    </row>
    <row r="1053" spans="1:8" x14ac:dyDescent="0.35">
      <c r="A1053" s="164">
        <v>55005</v>
      </c>
      <c r="B1053">
        <f t="shared" si="17"/>
        <v>55005</v>
      </c>
      <c r="C1053" s="45" t="s">
        <v>2329</v>
      </c>
      <c r="D1053" s="62" t="s">
        <v>2878</v>
      </c>
      <c r="E1053" s="62" t="s">
        <v>1967</v>
      </c>
      <c r="F1053" s="63" t="s">
        <v>2658</v>
      </c>
      <c r="G1053" t="str">
        <f>IF(F1053="O",VLOOKUP(A1053,'CG-&gt; CE'!B:K,10,FALSE),"")</f>
        <v/>
      </c>
      <c r="H1053" s="10" t="str">
        <f>IF(F1053="O",IF(G1053="",'Messages d''erreur'!B$7,""),"")</f>
        <v/>
      </c>
    </row>
    <row r="1054" spans="1:8" x14ac:dyDescent="0.35">
      <c r="A1054" s="164">
        <v>55006</v>
      </c>
      <c r="B1054">
        <f t="shared" si="17"/>
        <v>55006</v>
      </c>
      <c r="C1054" s="45" t="s">
        <v>2332</v>
      </c>
      <c r="D1054" s="62" t="s">
        <v>2878</v>
      </c>
      <c r="E1054" s="62" t="s">
        <v>1967</v>
      </c>
      <c r="F1054" s="63" t="s">
        <v>2658</v>
      </c>
      <c r="G1054" t="str">
        <f>IF(F1054="O",VLOOKUP(A1054,'CG-&gt; CE'!B:K,10,FALSE),"")</f>
        <v/>
      </c>
      <c r="H1054" s="10" t="str">
        <f>IF(F1054="O",IF(G1054="",'Messages d''erreur'!B$7,""),"")</f>
        <v/>
      </c>
    </row>
    <row r="1055" spans="1:8" x14ac:dyDescent="0.35">
      <c r="A1055" s="164">
        <v>55010</v>
      </c>
      <c r="B1055">
        <f t="shared" si="17"/>
        <v>55010</v>
      </c>
      <c r="C1055" s="45" t="s">
        <v>2336</v>
      </c>
      <c r="D1055" s="62" t="s">
        <v>2878</v>
      </c>
      <c r="E1055" s="62" t="s">
        <v>1967</v>
      </c>
      <c r="F1055" s="63" t="s">
        <v>2658</v>
      </c>
      <c r="G1055" t="str">
        <f>IF(F1055="O",VLOOKUP(A1055,'CG-&gt; CE'!B:K,10,FALSE),"")</f>
        <v/>
      </c>
      <c r="H1055" s="10" t="str">
        <f>IF(F1055="O",IF(G1055="",'Messages d''erreur'!B$7,""),"")</f>
        <v/>
      </c>
    </row>
    <row r="1056" spans="1:8" x14ac:dyDescent="0.35">
      <c r="A1056" s="164">
        <v>55018</v>
      </c>
      <c r="B1056">
        <f t="shared" si="17"/>
        <v>55018</v>
      </c>
      <c r="C1056" s="45" t="s">
        <v>2340</v>
      </c>
      <c r="D1056" s="62" t="s">
        <v>2878</v>
      </c>
      <c r="E1056" s="62" t="s">
        <v>1967</v>
      </c>
      <c r="F1056" s="63" t="s">
        <v>2658</v>
      </c>
      <c r="G1056" t="str">
        <f>IF(F1056="O",VLOOKUP(A1056,'CG-&gt; CE'!B:K,10,FALSE),"")</f>
        <v/>
      </c>
      <c r="H1056" s="10" t="str">
        <f>IF(F1056="O",IF(G1056="",'Messages d''erreur'!B$7,""),"")</f>
        <v/>
      </c>
    </row>
    <row r="1057" spans="1:8" x14ac:dyDescent="0.35">
      <c r="A1057" s="164">
        <v>55030</v>
      </c>
      <c r="B1057">
        <f t="shared" si="17"/>
        <v>55030</v>
      </c>
      <c r="C1057" s="45" t="s">
        <v>2344</v>
      </c>
      <c r="D1057" s="62" t="s">
        <v>2878</v>
      </c>
      <c r="E1057" s="62" t="s">
        <v>1967</v>
      </c>
      <c r="F1057" s="63" t="s">
        <v>2658</v>
      </c>
      <c r="G1057" t="str">
        <f>IF(F1057="O",VLOOKUP(A1057,'CG-&gt; CE'!B:K,10,FALSE),"")</f>
        <v/>
      </c>
      <c r="H1057" s="10" t="str">
        <f>IF(F1057="O",IF(G1057="",'Messages d''erreur'!B$7,""),"")</f>
        <v/>
      </c>
    </row>
    <row r="1058" spans="1:8" x14ac:dyDescent="0.35">
      <c r="A1058" s="164">
        <v>55050</v>
      </c>
      <c r="B1058">
        <f t="shared" si="17"/>
        <v>55050</v>
      </c>
      <c r="C1058" s="45" t="s">
        <v>2347</v>
      </c>
      <c r="D1058" s="62" t="s">
        <v>2878</v>
      </c>
      <c r="E1058" s="62" t="s">
        <v>1967</v>
      </c>
      <c r="F1058" s="63" t="s">
        <v>2658</v>
      </c>
      <c r="G1058" t="str">
        <f>IF(F1058="O",VLOOKUP(A1058,'CG-&gt; CE'!B:K,10,FALSE),"")</f>
        <v/>
      </c>
      <c r="H1058" s="10" t="str">
        <f>IF(F1058="O",IF(G1058="",'Messages d''erreur'!B$7,""),"")</f>
        <v/>
      </c>
    </row>
    <row r="1059" spans="1:8" x14ac:dyDescent="0.35">
      <c r="A1059" s="163">
        <v>55070</v>
      </c>
      <c r="B1059">
        <f t="shared" si="17"/>
        <v>55070</v>
      </c>
      <c r="C1059" s="59" t="s">
        <v>2350</v>
      </c>
      <c r="D1059" s="64" t="s">
        <v>2878</v>
      </c>
      <c r="E1059" s="64" t="s">
        <v>1967</v>
      </c>
      <c r="F1059" s="65" t="s">
        <v>2658</v>
      </c>
      <c r="G1059" t="str">
        <f>IF(F1059="O",VLOOKUP(A1059,'CG-&gt; CE'!B:K,10,FALSE),"")</f>
        <v/>
      </c>
      <c r="H1059" s="10" t="str">
        <f>IF(F1059="O",IF(G1059="",'Messages d''erreur'!B$7,""),"")</f>
        <v/>
      </c>
    </row>
    <row r="1060" spans="1:8" x14ac:dyDescent="0.35">
      <c r="A1060" s="158"/>
      <c r="B1060">
        <f t="shared" si="17"/>
        <v>0</v>
      </c>
      <c r="C1060" s="51"/>
      <c r="D1060" s="52"/>
      <c r="E1060" s="52"/>
      <c r="F1060" s="53"/>
      <c r="G1060" t="str">
        <f>IF(F1060="O",VLOOKUP(A1060,'CG-&gt; CE'!B:K,10,FALSE),"")</f>
        <v/>
      </c>
      <c r="H1060" s="10" t="str">
        <f>IF(F1060="O",IF(G1060="",'Messages d''erreur'!B$7,""),"")</f>
        <v/>
      </c>
    </row>
    <row r="1061" spans="1:8" x14ac:dyDescent="0.35">
      <c r="A1061" s="167">
        <v>553</v>
      </c>
      <c r="B1061">
        <f t="shared" si="17"/>
        <v>553</v>
      </c>
      <c r="C1061" s="45" t="s">
        <v>2879</v>
      </c>
      <c r="F1061" s="47"/>
      <c r="G1061" t="str">
        <f>IF(F1061="O",VLOOKUP(A1061,'CG-&gt; CE'!B:K,10,FALSE),"")</f>
        <v/>
      </c>
      <c r="H1061" s="10" t="str">
        <f>IF(F1061="O",IF(G1061="",'Messages d''erreur'!B$7,""),"")</f>
        <v/>
      </c>
    </row>
    <row r="1062" spans="1:8" x14ac:dyDescent="0.35">
      <c r="A1062" s="156"/>
      <c r="B1062">
        <f t="shared" si="17"/>
        <v>0</v>
      </c>
      <c r="F1062" s="47"/>
      <c r="G1062" t="str">
        <f>IF(F1062="O",VLOOKUP(A1062,'CG-&gt; CE'!B:K,10,FALSE),"")</f>
        <v/>
      </c>
      <c r="H1062" s="10" t="str">
        <f>IF(F1062="O",IF(G1062="",'Messages d''erreur'!B$7,""),"")</f>
        <v/>
      </c>
    </row>
    <row r="1063" spans="1:8" ht="26" x14ac:dyDescent="0.35">
      <c r="A1063" s="159" t="s">
        <v>1088</v>
      </c>
      <c r="B1063" t="e">
        <f t="shared" si="17"/>
        <v>#VALUE!</v>
      </c>
      <c r="C1063" s="54" t="s">
        <v>53</v>
      </c>
      <c r="D1063" s="54" t="s">
        <v>2668</v>
      </c>
      <c r="E1063" s="54" t="s">
        <v>2654</v>
      </c>
      <c r="F1063" s="55" t="s">
        <v>2655</v>
      </c>
      <c r="G1063" t="str">
        <f>IF(F1063="O",VLOOKUP(A1063,'CG-&gt; CE'!B:K,10,FALSE),"")</f>
        <v/>
      </c>
      <c r="H1063" s="10" t="str">
        <f>IF(F1063="O",IF(G1063="",'Messages d''erreur'!B$7,""),"")</f>
        <v/>
      </c>
    </row>
    <row r="1064" spans="1:8" x14ac:dyDescent="0.35">
      <c r="A1064" s="163">
        <v>55300</v>
      </c>
      <c r="B1064">
        <f t="shared" si="17"/>
        <v>55300</v>
      </c>
      <c r="C1064" s="59" t="s">
        <v>2353</v>
      </c>
      <c r="D1064" s="64" t="s">
        <v>2880</v>
      </c>
      <c r="E1064" s="64" t="s">
        <v>1967</v>
      </c>
      <c r="F1064" s="65" t="s">
        <v>2658</v>
      </c>
      <c r="G1064" t="str">
        <f>IF(F1064="O",VLOOKUP(A1064,'CG-&gt; CE'!B:K,10,FALSE),"")</f>
        <v/>
      </c>
      <c r="H1064" s="10" t="str">
        <f>IF(F1064="O",IF(G1064="",'Messages d''erreur'!B$7,""),"")</f>
        <v/>
      </c>
    </row>
    <row r="1065" spans="1:8" x14ac:dyDescent="0.35">
      <c r="A1065" s="158"/>
      <c r="B1065">
        <f t="shared" si="17"/>
        <v>0</v>
      </c>
      <c r="C1065" s="51"/>
      <c r="D1065" s="52"/>
      <c r="E1065" s="52"/>
      <c r="F1065" s="53"/>
      <c r="G1065" t="str">
        <f>IF(F1065="O",VLOOKUP(A1065,'CG-&gt; CE'!B:K,10,FALSE),"")</f>
        <v/>
      </c>
      <c r="H1065" s="10" t="str">
        <f>IF(F1065="O",IF(G1065="",'Messages d''erreur'!B$7,""),"")</f>
        <v/>
      </c>
    </row>
    <row r="1066" spans="1:8" x14ac:dyDescent="0.35">
      <c r="A1066" s="167">
        <v>557</v>
      </c>
      <c r="B1066">
        <f t="shared" si="17"/>
        <v>557</v>
      </c>
      <c r="C1066" s="45" t="s">
        <v>2881</v>
      </c>
      <c r="F1066" s="47"/>
      <c r="G1066" t="str">
        <f>IF(F1066="O",VLOOKUP(A1066,'CG-&gt; CE'!B:K,10,FALSE),"")</f>
        <v/>
      </c>
      <c r="H1066" s="10" t="str">
        <f>IF(F1066="O",IF(G1066="",'Messages d''erreur'!B$7,""),"")</f>
        <v/>
      </c>
    </row>
    <row r="1067" spans="1:8" x14ac:dyDescent="0.35">
      <c r="A1067" s="156"/>
      <c r="B1067">
        <f t="shared" si="17"/>
        <v>0</v>
      </c>
      <c r="F1067" s="47"/>
      <c r="G1067" t="str">
        <f>IF(F1067="O",VLOOKUP(A1067,'CG-&gt; CE'!B:K,10,FALSE),"")</f>
        <v/>
      </c>
      <c r="H1067" s="10" t="str">
        <f>IF(F1067="O",IF(G1067="",'Messages d''erreur'!B$7,""),"")</f>
        <v/>
      </c>
    </row>
    <row r="1068" spans="1:8" ht="26" x14ac:dyDescent="0.35">
      <c r="A1068" s="159" t="s">
        <v>1088</v>
      </c>
      <c r="B1068" t="e">
        <f t="shared" si="17"/>
        <v>#VALUE!</v>
      </c>
      <c r="C1068" s="54" t="s">
        <v>53</v>
      </c>
      <c r="D1068" s="54" t="s">
        <v>2668</v>
      </c>
      <c r="E1068" s="54" t="s">
        <v>2654</v>
      </c>
      <c r="F1068" s="55" t="s">
        <v>2655</v>
      </c>
      <c r="G1068" t="str">
        <f>IF(F1068="O",VLOOKUP(A1068,'CG-&gt; CE'!B:K,10,FALSE),"")</f>
        <v/>
      </c>
      <c r="H1068" s="10" t="str">
        <f>IF(F1068="O",IF(G1068="",'Messages d''erreur'!B$7,""),"")</f>
        <v/>
      </c>
    </row>
    <row r="1069" spans="1:8" x14ac:dyDescent="0.35">
      <c r="A1069" s="163">
        <v>55700</v>
      </c>
      <c r="B1069">
        <f t="shared" si="17"/>
        <v>55700</v>
      </c>
      <c r="C1069" s="59" t="s">
        <v>2356</v>
      </c>
      <c r="D1069" s="64" t="s">
        <v>2878</v>
      </c>
      <c r="E1069" s="64" t="s">
        <v>1967</v>
      </c>
      <c r="F1069" s="65" t="s">
        <v>2658</v>
      </c>
      <c r="G1069" t="str">
        <f>IF(F1069="O",VLOOKUP(A1069,'CG-&gt; CE'!B:K,10,FALSE),"")</f>
        <v/>
      </c>
      <c r="H1069" s="10" t="str">
        <f>IF(F1069="O",IF(G1069="",'Messages d''erreur'!B$7,""),"")</f>
        <v/>
      </c>
    </row>
    <row r="1070" spans="1:8" x14ac:dyDescent="0.35">
      <c r="A1070" s="156"/>
      <c r="B1070">
        <f t="shared" si="17"/>
        <v>0</v>
      </c>
      <c r="F1070" s="47"/>
      <c r="G1070" t="str">
        <f>IF(F1070="O",VLOOKUP(A1070,'CG-&gt; CE'!B:K,10,FALSE),"")</f>
        <v/>
      </c>
      <c r="H1070" s="10" t="str">
        <f>IF(F1070="O",IF(G1070="",'Messages d''erreur'!B$7,""),"")</f>
        <v/>
      </c>
    </row>
    <row r="1071" spans="1:8" x14ac:dyDescent="0.35">
      <c r="A1071" s="158">
        <v>56</v>
      </c>
      <c r="B1071">
        <f t="shared" si="17"/>
        <v>56</v>
      </c>
      <c r="C1071" s="51" t="s">
        <v>2882</v>
      </c>
      <c r="D1071" s="52"/>
      <c r="E1071" s="52"/>
      <c r="F1071" s="53"/>
      <c r="G1071" t="str">
        <f>IF(F1071="O",VLOOKUP(A1071,'CG-&gt; CE'!B:K,10,FALSE),"")</f>
        <v/>
      </c>
      <c r="H1071" s="10" t="str">
        <f>IF(F1071="O",IF(G1071="",'Messages d''erreur'!B$7,""),"")</f>
        <v/>
      </c>
    </row>
    <row r="1072" spans="1:8" x14ac:dyDescent="0.35">
      <c r="A1072" s="156"/>
      <c r="B1072">
        <f t="shared" si="17"/>
        <v>0</v>
      </c>
      <c r="F1072" s="47"/>
      <c r="G1072" t="str">
        <f>IF(F1072="O",VLOOKUP(A1072,'CG-&gt; CE'!B:K,10,FALSE),"")</f>
        <v/>
      </c>
      <c r="H1072" s="10" t="str">
        <f>IF(F1072="O",IF(G1072="",'Messages d''erreur'!B$7,""),"")</f>
        <v/>
      </c>
    </row>
    <row r="1073" spans="1:8" ht="26" x14ac:dyDescent="0.35">
      <c r="A1073" s="159" t="s">
        <v>1088</v>
      </c>
      <c r="B1073" t="e">
        <f t="shared" si="17"/>
        <v>#VALUE!</v>
      </c>
      <c r="C1073" s="54" t="s">
        <v>53</v>
      </c>
      <c r="D1073" s="54" t="s">
        <v>2668</v>
      </c>
      <c r="E1073" s="54" t="s">
        <v>2654</v>
      </c>
      <c r="F1073" s="55" t="s">
        <v>2655</v>
      </c>
      <c r="G1073" t="str">
        <f>IF(F1073="O",VLOOKUP(A1073,'CG-&gt; CE'!B:K,10,FALSE),"")</f>
        <v/>
      </c>
      <c r="H1073" s="10" t="str">
        <f>IF(F1073="O",IF(G1073="",'Messages d''erreur'!B$7,""),"")</f>
        <v/>
      </c>
    </row>
    <row r="1074" spans="1:8" x14ac:dyDescent="0.35">
      <c r="A1074" s="163">
        <v>56000</v>
      </c>
      <c r="B1074">
        <f t="shared" si="17"/>
        <v>56000</v>
      </c>
      <c r="C1074" s="59" t="s">
        <v>2358</v>
      </c>
      <c r="D1074" s="64" t="s">
        <v>2883</v>
      </c>
      <c r="E1074" s="67" t="s">
        <v>2326</v>
      </c>
      <c r="F1074" s="65" t="s">
        <v>2658</v>
      </c>
      <c r="G1074" t="str">
        <f>IF(F1074="O",VLOOKUP(A1074,'CG-&gt; CE'!B:K,10,FALSE),"")</f>
        <v/>
      </c>
      <c r="H1074" s="10" t="str">
        <f>IF(F1074="O",IF(G1074="",'Messages d''erreur'!B$7,""),"")</f>
        <v/>
      </c>
    </row>
    <row r="1075" spans="1:8" x14ac:dyDescent="0.35">
      <c r="A1075" s="156"/>
      <c r="B1075">
        <f t="shared" si="17"/>
        <v>0</v>
      </c>
      <c r="F1075" s="47"/>
      <c r="G1075" t="str">
        <f>IF(F1075="O",VLOOKUP(A1075,'CG-&gt; CE'!B:K,10,FALSE),"")</f>
        <v/>
      </c>
      <c r="H1075" s="10" t="str">
        <f>IF(F1075="O",IF(G1075="",'Messages d''erreur'!B$7,""),"")</f>
        <v/>
      </c>
    </row>
    <row r="1076" spans="1:8" x14ac:dyDescent="0.35">
      <c r="A1076" s="158">
        <v>58</v>
      </c>
      <c r="B1076">
        <f t="shared" si="17"/>
        <v>58</v>
      </c>
      <c r="C1076" s="51" t="s">
        <v>2884</v>
      </c>
      <c r="D1076" s="52"/>
      <c r="E1076" s="52"/>
      <c r="F1076" s="53"/>
      <c r="G1076" t="str">
        <f>IF(F1076="O",VLOOKUP(A1076,'CG-&gt; CE'!B:K,10,FALSE),"")</f>
        <v/>
      </c>
      <c r="H1076" s="10" t="str">
        <f>IF(F1076="O",IF(G1076="",'Messages d''erreur'!B$7,""),"")</f>
        <v/>
      </c>
    </row>
    <row r="1077" spans="1:8" x14ac:dyDescent="0.35">
      <c r="A1077" s="158"/>
      <c r="B1077">
        <f t="shared" si="17"/>
        <v>0</v>
      </c>
      <c r="C1077" s="51"/>
      <c r="D1077" s="52"/>
      <c r="E1077" s="52"/>
      <c r="F1077" s="53"/>
      <c r="G1077" t="str">
        <f>IF(F1077="O",VLOOKUP(A1077,'CG-&gt; CE'!B:K,10,FALSE),"")</f>
        <v/>
      </c>
      <c r="H1077" s="10" t="str">
        <f>IF(F1077="O",IF(G1077="",'Messages d''erreur'!B$7,""),"")</f>
        <v/>
      </c>
    </row>
    <row r="1078" spans="1:8" x14ac:dyDescent="0.35">
      <c r="A1078" s="167">
        <v>580</v>
      </c>
      <c r="B1078">
        <f t="shared" si="17"/>
        <v>580</v>
      </c>
      <c r="C1078" s="45" t="s">
        <v>2885</v>
      </c>
      <c r="F1078" s="47"/>
      <c r="G1078" t="str">
        <f>IF(F1078="O",VLOOKUP(A1078,'CG-&gt; CE'!B:K,10,FALSE),"")</f>
        <v/>
      </c>
      <c r="H1078" s="10" t="str">
        <f>IF(F1078="O",IF(G1078="",'Messages d''erreur'!B$7,""),"")</f>
        <v/>
      </c>
    </row>
    <row r="1079" spans="1:8" x14ac:dyDescent="0.35">
      <c r="A1079" s="156"/>
      <c r="B1079">
        <f t="shared" si="17"/>
        <v>0</v>
      </c>
      <c r="F1079" s="47"/>
      <c r="G1079" t="str">
        <f>IF(F1079="O",VLOOKUP(A1079,'CG-&gt; CE'!B:K,10,FALSE),"")</f>
        <v/>
      </c>
      <c r="H1079" s="10" t="str">
        <f>IF(F1079="O",IF(G1079="",'Messages d''erreur'!B$7,""),"")</f>
        <v/>
      </c>
    </row>
    <row r="1080" spans="1:8" ht="26" x14ac:dyDescent="0.35">
      <c r="A1080" s="159" t="s">
        <v>1088</v>
      </c>
      <c r="B1080" t="e">
        <f t="shared" si="17"/>
        <v>#VALUE!</v>
      </c>
      <c r="C1080" s="54" t="s">
        <v>53</v>
      </c>
      <c r="D1080" s="54" t="s">
        <v>2668</v>
      </c>
      <c r="E1080" s="54" t="s">
        <v>2654</v>
      </c>
      <c r="F1080" s="55" t="s">
        <v>2655</v>
      </c>
      <c r="G1080" t="str">
        <f>IF(F1080="O",VLOOKUP(A1080,'CG-&gt; CE'!B:K,10,FALSE),"")</f>
        <v/>
      </c>
      <c r="H1080" s="10" t="str">
        <f>IF(F1080="O",IF(G1080="",'Messages d''erreur'!B$7,""),"")</f>
        <v/>
      </c>
    </row>
    <row r="1081" spans="1:8" x14ac:dyDescent="0.35">
      <c r="A1081" s="164">
        <v>58001</v>
      </c>
      <c r="B1081">
        <f t="shared" si="17"/>
        <v>58001</v>
      </c>
      <c r="C1081" s="45" t="s">
        <v>2361</v>
      </c>
      <c r="D1081" s="62" t="s">
        <v>2883</v>
      </c>
      <c r="E1081" s="62" t="s">
        <v>2113</v>
      </c>
      <c r="F1081" s="63" t="s">
        <v>2658</v>
      </c>
      <c r="G1081" t="str">
        <f>IF(F1081="O",VLOOKUP(A1081,'CG-&gt; CE'!B:K,10,FALSE),"")</f>
        <v/>
      </c>
      <c r="H1081" s="10" t="str">
        <f>IF(F1081="O",IF(G1081="",'Messages d''erreur'!B$7,""),"")</f>
        <v/>
      </c>
    </row>
    <row r="1082" spans="1:8" x14ac:dyDescent="0.35">
      <c r="A1082" s="164">
        <v>58006</v>
      </c>
      <c r="B1082">
        <f t="shared" si="17"/>
        <v>58006</v>
      </c>
      <c r="C1082" s="45" t="s">
        <v>2364</v>
      </c>
      <c r="D1082" s="62" t="s">
        <v>2883</v>
      </c>
      <c r="E1082" s="62" t="s">
        <v>2113</v>
      </c>
      <c r="F1082" s="63" t="s">
        <v>2658</v>
      </c>
      <c r="G1082" t="str">
        <f>IF(F1082="O",VLOOKUP(A1082,'CG-&gt; CE'!B:K,10,FALSE),"")</f>
        <v/>
      </c>
      <c r="H1082" s="10" t="str">
        <f>IF(F1082="O",IF(G1082="",'Messages d''erreur'!B$7,""),"")</f>
        <v/>
      </c>
    </row>
    <row r="1083" spans="1:8" x14ac:dyDescent="0.35">
      <c r="A1083" s="164">
        <v>58010</v>
      </c>
      <c r="B1083">
        <f t="shared" si="17"/>
        <v>58010</v>
      </c>
      <c r="C1083" s="45" t="s">
        <v>2365</v>
      </c>
      <c r="D1083" s="62" t="s">
        <v>2883</v>
      </c>
      <c r="E1083" s="62" t="s">
        <v>2113</v>
      </c>
      <c r="F1083" s="63" t="s">
        <v>2658</v>
      </c>
      <c r="G1083" t="str">
        <f>IF(F1083="O",VLOOKUP(A1083,'CG-&gt; CE'!B:K,10,FALSE),"")</f>
        <v/>
      </c>
      <c r="H1083" s="10" t="str">
        <f>IF(F1083="O",IF(G1083="",'Messages d''erreur'!B$7,""),"")</f>
        <v/>
      </c>
    </row>
    <row r="1084" spans="1:8" x14ac:dyDescent="0.35">
      <c r="A1084" s="164">
        <v>58018</v>
      </c>
      <c r="B1084">
        <f t="shared" si="17"/>
        <v>58018</v>
      </c>
      <c r="C1084" s="45" t="s">
        <v>2366</v>
      </c>
      <c r="D1084" s="62" t="s">
        <v>2883</v>
      </c>
      <c r="E1084" s="62" t="s">
        <v>2113</v>
      </c>
      <c r="F1084" s="63" t="s">
        <v>2658</v>
      </c>
      <c r="G1084" t="str">
        <f>IF(F1084="O",VLOOKUP(A1084,'CG-&gt; CE'!B:K,10,FALSE),"")</f>
        <v/>
      </c>
      <c r="H1084" s="10" t="str">
        <f>IF(F1084="O",IF(G1084="",'Messages d''erreur'!B$7,""),"")</f>
        <v/>
      </c>
    </row>
    <row r="1085" spans="1:8" x14ac:dyDescent="0.35">
      <c r="A1085" s="164">
        <v>58030</v>
      </c>
      <c r="B1085">
        <f t="shared" si="17"/>
        <v>58030</v>
      </c>
      <c r="C1085" s="45" t="s">
        <v>2368</v>
      </c>
      <c r="D1085" s="62" t="s">
        <v>2883</v>
      </c>
      <c r="E1085" s="62" t="s">
        <v>2113</v>
      </c>
      <c r="F1085" s="63" t="s">
        <v>2658</v>
      </c>
      <c r="G1085" t="str">
        <f>IF(F1085="O",VLOOKUP(A1085,'CG-&gt; CE'!B:K,10,FALSE),"")</f>
        <v/>
      </c>
      <c r="H1085" s="10" t="str">
        <f>IF(F1085="O",IF(G1085="",'Messages d''erreur'!B$7,""),"")</f>
        <v/>
      </c>
    </row>
    <row r="1086" spans="1:8" x14ac:dyDescent="0.35">
      <c r="A1086" s="163">
        <v>58050</v>
      </c>
      <c r="B1086">
        <f t="shared" si="17"/>
        <v>58050</v>
      </c>
      <c r="C1086" s="59" t="s">
        <v>2369</v>
      </c>
      <c r="D1086" s="64" t="s">
        <v>2883</v>
      </c>
      <c r="E1086" s="64" t="s">
        <v>2113</v>
      </c>
      <c r="F1086" s="65" t="s">
        <v>2658</v>
      </c>
      <c r="G1086" t="str">
        <f>IF(F1086="O",VLOOKUP(A1086,'CG-&gt; CE'!B:K,10,FALSE),"")</f>
        <v/>
      </c>
      <c r="H1086" s="10" t="str">
        <f>IF(F1086="O",IF(G1086="",'Messages d''erreur'!B$7,""),"")</f>
        <v/>
      </c>
    </row>
    <row r="1087" spans="1:8" x14ac:dyDescent="0.35">
      <c r="A1087" s="158"/>
      <c r="B1087">
        <f t="shared" si="17"/>
        <v>0</v>
      </c>
      <c r="C1087" s="51"/>
      <c r="D1087" s="52"/>
      <c r="E1087" s="52"/>
      <c r="F1087" s="53"/>
      <c r="G1087" t="str">
        <f>IF(F1087="O",VLOOKUP(A1087,'CG-&gt; CE'!B:K,10,FALSE),"")</f>
        <v/>
      </c>
      <c r="H1087" s="10" t="str">
        <f>IF(F1087="O",IF(G1087="",'Messages d''erreur'!B$7,""),"")</f>
        <v/>
      </c>
    </row>
    <row r="1088" spans="1:8" x14ac:dyDescent="0.35">
      <c r="A1088" s="167">
        <v>583</v>
      </c>
      <c r="B1088">
        <f t="shared" si="17"/>
        <v>583</v>
      </c>
      <c r="C1088" s="45" t="s">
        <v>2886</v>
      </c>
      <c r="F1088" s="47"/>
      <c r="G1088" t="str">
        <f>IF(F1088="O",VLOOKUP(A1088,'CG-&gt; CE'!B:K,10,FALSE),"")</f>
        <v/>
      </c>
      <c r="H1088" s="10" t="str">
        <f>IF(F1088="O",IF(G1088="",'Messages d''erreur'!B$7,""),"")</f>
        <v/>
      </c>
    </row>
    <row r="1089" spans="1:8" x14ac:dyDescent="0.35">
      <c r="A1089" s="156"/>
      <c r="B1089">
        <f t="shared" si="17"/>
        <v>0</v>
      </c>
      <c r="F1089" s="47"/>
      <c r="G1089" t="str">
        <f>IF(F1089="O",VLOOKUP(A1089,'CG-&gt; CE'!B:K,10,FALSE),"")</f>
        <v/>
      </c>
      <c r="H1089" s="10" t="str">
        <f>IF(F1089="O",IF(G1089="",'Messages d''erreur'!B$7,""),"")</f>
        <v/>
      </c>
    </row>
    <row r="1090" spans="1:8" ht="26" x14ac:dyDescent="0.35">
      <c r="A1090" s="159" t="s">
        <v>1088</v>
      </c>
      <c r="B1090" t="e">
        <f t="shared" si="17"/>
        <v>#VALUE!</v>
      </c>
      <c r="C1090" s="54" t="s">
        <v>53</v>
      </c>
      <c r="D1090" s="54" t="s">
        <v>2668</v>
      </c>
      <c r="E1090" s="54" t="s">
        <v>2654</v>
      </c>
      <c r="F1090" s="55" t="s">
        <v>2655</v>
      </c>
      <c r="G1090" t="str">
        <f>IF(F1090="O",VLOOKUP(A1090,'CG-&gt; CE'!B:K,10,FALSE),"")</f>
        <v/>
      </c>
      <c r="H1090" s="10" t="str">
        <f>IF(F1090="O",IF(G1090="",'Messages d''erreur'!B$7,""),"")</f>
        <v/>
      </c>
    </row>
    <row r="1091" spans="1:8" x14ac:dyDescent="0.35">
      <c r="A1091" s="163">
        <v>58300</v>
      </c>
      <c r="B1091">
        <f t="shared" si="17"/>
        <v>58300</v>
      </c>
      <c r="C1091" s="59" t="s">
        <v>2371</v>
      </c>
      <c r="D1091" s="64" t="s">
        <v>2883</v>
      </c>
      <c r="E1091" s="64" t="s">
        <v>2113</v>
      </c>
      <c r="F1091" s="65" t="s">
        <v>2658</v>
      </c>
      <c r="G1091" t="str">
        <f>IF(F1091="O",VLOOKUP(A1091,'CG-&gt; CE'!B:K,10,FALSE),"")</f>
        <v/>
      </c>
      <c r="H1091" s="10" t="str">
        <f>IF(F1091="O",IF(G1091="",'Messages d''erreur'!B$7,""),"")</f>
        <v/>
      </c>
    </row>
    <row r="1092" spans="1:8" x14ac:dyDescent="0.35">
      <c r="A1092" s="164"/>
      <c r="B1092">
        <f t="shared" si="17"/>
        <v>0</v>
      </c>
      <c r="D1092" s="62"/>
      <c r="E1092" s="74"/>
      <c r="F1092" s="63"/>
      <c r="G1092" t="str">
        <f>IF(F1092="O",VLOOKUP(A1092,'CG-&gt; CE'!B:K,10,FALSE),"")</f>
        <v/>
      </c>
      <c r="H1092" s="10" t="str">
        <f>IF(F1092="O",IF(G1092="",'Messages d''erreur'!B$7,""),"")</f>
        <v/>
      </c>
    </row>
    <row r="1093" spans="1:8" x14ac:dyDescent="0.35">
      <c r="A1093" s="157">
        <v>6</v>
      </c>
      <c r="B1093">
        <f t="shared" si="17"/>
        <v>6</v>
      </c>
      <c r="C1093" s="48" t="s">
        <v>2887</v>
      </c>
      <c r="D1093" s="49"/>
      <c r="E1093" s="49"/>
      <c r="F1093" s="50"/>
      <c r="G1093" t="str">
        <f>IF(F1093="O",VLOOKUP(A1093,'CG-&gt; CE'!B:K,10,FALSE),"")</f>
        <v/>
      </c>
      <c r="H1093" s="10" t="str">
        <f>IF(F1093="O",IF(G1093="",'Messages d''erreur'!B$7,""),"")</f>
        <v/>
      </c>
    </row>
    <row r="1094" spans="1:8" x14ac:dyDescent="0.35">
      <c r="A1094" s="156"/>
      <c r="B1094">
        <f t="shared" ref="B1094:B1156" si="19">VALUE(A1094)</f>
        <v>0</v>
      </c>
      <c r="F1094" s="47"/>
      <c r="G1094" t="str">
        <f>IF(F1094="O",VLOOKUP(A1094,'CG-&gt; CE'!B:K,10,FALSE),"")</f>
        <v/>
      </c>
      <c r="H1094" s="10" t="str">
        <f>IF(F1094="O",IF(G1094="",'Messages d''erreur'!B$7,""),"")</f>
        <v/>
      </c>
    </row>
    <row r="1095" spans="1:8" x14ac:dyDescent="0.35">
      <c r="A1095" s="158">
        <v>60</v>
      </c>
      <c r="B1095">
        <f t="shared" si="19"/>
        <v>60</v>
      </c>
      <c r="C1095" s="51" t="s">
        <v>2888</v>
      </c>
      <c r="D1095" s="52"/>
      <c r="E1095" s="52"/>
      <c r="F1095" s="53"/>
      <c r="G1095" t="str">
        <f>IF(F1095="O",VLOOKUP(A1095,'CG-&gt; CE'!B:K,10,FALSE),"")</f>
        <v/>
      </c>
      <c r="H1095" s="10" t="str">
        <f>IF(F1095="O",IF(G1095="",'Messages d''erreur'!B$7,""),"")</f>
        <v/>
      </c>
    </row>
    <row r="1096" spans="1:8" x14ac:dyDescent="0.35">
      <c r="A1096" s="158"/>
      <c r="B1096">
        <f t="shared" si="19"/>
        <v>0</v>
      </c>
      <c r="C1096" s="51"/>
      <c r="D1096" s="52"/>
      <c r="E1096" s="52"/>
      <c r="F1096" s="53"/>
      <c r="G1096" t="str">
        <f>IF(F1096="O",VLOOKUP(A1096,'CG-&gt; CE'!B:K,10,FALSE),"")</f>
        <v/>
      </c>
      <c r="H1096" s="10" t="str">
        <f>IF(F1096="O",IF(G1096="",'Messages d''erreur'!B$7,""),"")</f>
        <v/>
      </c>
    </row>
    <row r="1097" spans="1:8" x14ac:dyDescent="0.35">
      <c r="A1097" s="167">
        <v>601</v>
      </c>
      <c r="B1097">
        <f t="shared" si="19"/>
        <v>601</v>
      </c>
      <c r="C1097" s="45" t="s">
        <v>2889</v>
      </c>
      <c r="F1097" s="47"/>
      <c r="G1097" t="str">
        <f>IF(F1097="O",VLOOKUP(A1097,'CG-&gt; CE'!B:K,10,FALSE),"")</f>
        <v/>
      </c>
      <c r="H1097" s="10" t="str">
        <f>IF(F1097="O",IF(G1097="",'Messages d''erreur'!B$7,""),"")</f>
        <v/>
      </c>
    </row>
    <row r="1098" spans="1:8" x14ac:dyDescent="0.35">
      <c r="A1098" s="167"/>
      <c r="B1098">
        <f t="shared" si="19"/>
        <v>0</v>
      </c>
      <c r="F1098" s="47"/>
      <c r="G1098" t="str">
        <f>IF(F1098="O",VLOOKUP(A1098,'CG-&gt; CE'!B:K,10,FALSE),"")</f>
        <v/>
      </c>
      <c r="H1098" s="10" t="str">
        <f>IF(F1098="O",IF(G1098="",'Messages d''erreur'!B$7,""),"")</f>
        <v/>
      </c>
    </row>
    <row r="1099" spans="1:8" x14ac:dyDescent="0.35">
      <c r="A1099" s="167">
        <v>6011</v>
      </c>
      <c r="B1099">
        <f t="shared" si="19"/>
        <v>6011</v>
      </c>
      <c r="C1099" s="45" t="s">
        <v>2890</v>
      </c>
      <c r="F1099" s="47"/>
      <c r="G1099" t="str">
        <f>IF(F1099="O",VLOOKUP(A1099,'CG-&gt; CE'!B:K,10,FALSE),"")</f>
        <v/>
      </c>
      <c r="H1099" s="10" t="str">
        <f>IF(F1099="O",IF(G1099="",'Messages d''erreur'!B$7,""),"")</f>
        <v/>
      </c>
    </row>
    <row r="1100" spans="1:8" x14ac:dyDescent="0.35">
      <c r="A1100" s="156"/>
      <c r="B1100">
        <f t="shared" si="19"/>
        <v>0</v>
      </c>
      <c r="F1100" s="47"/>
      <c r="G1100" t="str">
        <f>IF(F1100="O",VLOOKUP(A1100,'CG-&gt; CE'!B:K,10,FALSE),"")</f>
        <v/>
      </c>
      <c r="H1100" s="10" t="str">
        <f>IF(F1100="O",IF(G1100="",'Messages d''erreur'!B$7,""),"")</f>
        <v/>
      </c>
    </row>
    <row r="1101" spans="1:8" ht="39" x14ac:dyDescent="0.35">
      <c r="A1101" s="159" t="s">
        <v>1088</v>
      </c>
      <c r="B1101" t="e">
        <f t="shared" si="19"/>
        <v>#VALUE!</v>
      </c>
      <c r="C1101" s="54" t="s">
        <v>53</v>
      </c>
      <c r="D1101" s="54" t="s">
        <v>2891</v>
      </c>
      <c r="E1101" s="54" t="s">
        <v>2654</v>
      </c>
      <c r="F1101" s="55" t="s">
        <v>2655</v>
      </c>
      <c r="G1101" t="str">
        <f>IF(F1101="O",VLOOKUP(A1101,'CG-&gt; CE'!B:K,10,FALSE),"")</f>
        <v/>
      </c>
      <c r="H1101" s="10" t="str">
        <f>IF(F1101="O",IF(G1101="",'Messages d''erreur'!B$7,""),"")</f>
        <v/>
      </c>
    </row>
    <row r="1102" spans="1:8" x14ac:dyDescent="0.35">
      <c r="A1102" s="163">
        <v>60115</v>
      </c>
      <c r="B1102">
        <f t="shared" si="19"/>
        <v>60115</v>
      </c>
      <c r="C1102" s="59" t="s">
        <v>236</v>
      </c>
      <c r="D1102" s="64" t="s">
        <v>2892</v>
      </c>
      <c r="E1102" s="64"/>
      <c r="F1102" s="65" t="s">
        <v>60</v>
      </c>
      <c r="G1102" t="e">
        <f>IF(F1102="O",VLOOKUP(A1102,'CG-&gt; CE'!B:K,10,FALSE),"")</f>
        <v>#N/A</v>
      </c>
      <c r="H1102" s="10" t="e">
        <f>IF(F1102="O",IF(G1102="",'Messages d''erreur'!B$7,""),"")</f>
        <v>#N/A</v>
      </c>
    </row>
    <row r="1103" spans="1:8" x14ac:dyDescent="0.35">
      <c r="A1103" s="167"/>
      <c r="B1103">
        <f t="shared" si="19"/>
        <v>0</v>
      </c>
      <c r="F1103" s="47"/>
      <c r="G1103" t="str">
        <f>IF(F1103="O",VLOOKUP(A1103,'CG-&gt; CE'!B:K,10,FALSE),"")</f>
        <v/>
      </c>
      <c r="H1103" s="10" t="str">
        <f>IF(F1103="O",IF(G1103="",'Messages d''erreur'!B$7,""),"")</f>
        <v/>
      </c>
    </row>
    <row r="1104" spans="1:8" x14ac:dyDescent="0.35">
      <c r="A1104" s="167">
        <v>6014</v>
      </c>
      <c r="B1104">
        <f t="shared" si="19"/>
        <v>6014</v>
      </c>
      <c r="C1104" s="45" t="s">
        <v>2893</v>
      </c>
      <c r="F1104" s="47"/>
      <c r="G1104" t="str">
        <f>IF(F1104="O",VLOOKUP(A1104,'CG-&gt; CE'!B:K,10,FALSE),"")</f>
        <v/>
      </c>
      <c r="H1104" s="10" t="str">
        <f>IF(F1104="O",IF(G1104="",'Messages d''erreur'!B$7,""),"")</f>
        <v/>
      </c>
    </row>
    <row r="1105" spans="1:8" x14ac:dyDescent="0.35">
      <c r="A1105" s="156"/>
      <c r="B1105">
        <f t="shared" si="19"/>
        <v>0</v>
      </c>
      <c r="F1105" s="47"/>
      <c r="G1105" t="str">
        <f>IF(F1105="O",VLOOKUP(A1105,'CG-&gt; CE'!B:K,10,FALSE),"")</f>
        <v/>
      </c>
      <c r="H1105" s="10" t="str">
        <f>IF(F1105="O",IF(G1105="",'Messages d''erreur'!B$7,""),"")</f>
        <v/>
      </c>
    </row>
    <row r="1106" spans="1:8" ht="39" x14ac:dyDescent="0.35">
      <c r="A1106" s="159" t="s">
        <v>1088</v>
      </c>
      <c r="B1106" t="e">
        <f t="shared" si="19"/>
        <v>#VALUE!</v>
      </c>
      <c r="C1106" s="54" t="s">
        <v>53</v>
      </c>
      <c r="D1106" s="54" t="s">
        <v>2891</v>
      </c>
      <c r="E1106" s="54" t="s">
        <v>2654</v>
      </c>
      <c r="F1106" s="55" t="s">
        <v>2655</v>
      </c>
      <c r="G1106" t="str">
        <f>IF(F1106="O",VLOOKUP(A1106,'CG-&gt; CE'!B:K,10,FALSE),"")</f>
        <v/>
      </c>
      <c r="H1106" s="10" t="str">
        <f>IF(F1106="O",IF(G1106="",'Messages d''erreur'!B$7,""),"")</f>
        <v/>
      </c>
    </row>
    <row r="1107" spans="1:8" x14ac:dyDescent="0.35">
      <c r="A1107" s="163">
        <v>60140</v>
      </c>
      <c r="B1107">
        <f t="shared" si="19"/>
        <v>60140</v>
      </c>
      <c r="C1107" s="59" t="s">
        <v>240</v>
      </c>
      <c r="D1107" s="64" t="s">
        <v>2892</v>
      </c>
      <c r="E1107" s="64"/>
      <c r="F1107" s="65" t="s">
        <v>60</v>
      </c>
      <c r="G1107" t="e">
        <f>IF(F1107="O",VLOOKUP(A1107,'CG-&gt; CE'!B:K,10,FALSE),"")</f>
        <v>#N/A</v>
      </c>
      <c r="H1107" s="10" t="e">
        <f>IF(F1107="O",IF(G1107="",'Messages d''erreur'!B$7,""),"")</f>
        <v>#N/A</v>
      </c>
    </row>
    <row r="1108" spans="1:8" x14ac:dyDescent="0.35">
      <c r="A1108" s="158"/>
      <c r="B1108">
        <f t="shared" si="19"/>
        <v>0</v>
      </c>
      <c r="C1108" s="51"/>
      <c r="D1108" s="52"/>
      <c r="E1108" s="52"/>
      <c r="F1108" s="53"/>
      <c r="G1108" t="str">
        <f>IF(F1108="O",VLOOKUP(A1108,'CG-&gt; CE'!B:K,10,FALSE),"")</f>
        <v/>
      </c>
      <c r="H1108" s="10" t="str">
        <f>IF(F1108="O",IF(G1108="",'Messages d''erreur'!B$7,""),"")</f>
        <v/>
      </c>
    </row>
    <row r="1109" spans="1:8" x14ac:dyDescent="0.35">
      <c r="A1109" s="167">
        <v>607</v>
      </c>
      <c r="B1109">
        <f t="shared" si="19"/>
        <v>607</v>
      </c>
      <c r="C1109" s="45" t="s">
        <v>2894</v>
      </c>
      <c r="F1109" s="47"/>
      <c r="G1109" t="str">
        <f>IF(F1109="O",VLOOKUP(A1109,'CG-&gt; CE'!B:K,10,FALSE),"")</f>
        <v/>
      </c>
      <c r="H1109" s="10" t="str">
        <f>IF(F1109="O",IF(G1109="",'Messages d''erreur'!B$7,""),"")</f>
        <v/>
      </c>
    </row>
    <row r="1110" spans="1:8" x14ac:dyDescent="0.35">
      <c r="A1110" s="167"/>
      <c r="B1110">
        <f t="shared" si="19"/>
        <v>0</v>
      </c>
      <c r="F1110" s="47"/>
      <c r="G1110" t="str">
        <f>IF(F1110="O",VLOOKUP(A1110,'CG-&gt; CE'!B:K,10,FALSE),"")</f>
        <v/>
      </c>
      <c r="H1110" s="10" t="str">
        <f>IF(F1110="O",IF(G1110="",'Messages d''erreur'!B$7,""),"")</f>
        <v/>
      </c>
    </row>
    <row r="1111" spans="1:8" x14ac:dyDescent="0.35">
      <c r="A1111" s="167">
        <v>6071</v>
      </c>
      <c r="B1111">
        <f t="shared" si="19"/>
        <v>6071</v>
      </c>
      <c r="C1111" s="45" t="s">
        <v>2895</v>
      </c>
      <c r="F1111" s="47"/>
      <c r="G1111" t="str">
        <f>IF(F1111="O",VLOOKUP(A1111,'CG-&gt; CE'!B:K,10,FALSE),"")</f>
        <v/>
      </c>
      <c r="H1111" s="10" t="str">
        <f>IF(F1111="O",IF(G1111="",'Messages d''erreur'!B$7,""),"")</f>
        <v/>
      </c>
    </row>
    <row r="1112" spans="1:8" x14ac:dyDescent="0.35">
      <c r="A1112" s="167"/>
      <c r="B1112">
        <f t="shared" si="19"/>
        <v>0</v>
      </c>
      <c r="F1112" s="47"/>
      <c r="G1112" t="str">
        <f>IF(F1112="O",VLOOKUP(A1112,'CG-&gt; CE'!B:K,10,FALSE),"")</f>
        <v/>
      </c>
      <c r="H1112" s="10" t="str">
        <f>IF(F1112="O",IF(G1112="",'Messages d''erreur'!B$7,""),"")</f>
        <v/>
      </c>
    </row>
    <row r="1113" spans="1:8" ht="39" x14ac:dyDescent="0.35">
      <c r="A1113" s="159" t="s">
        <v>1088</v>
      </c>
      <c r="B1113" t="e">
        <f t="shared" si="19"/>
        <v>#VALUE!</v>
      </c>
      <c r="C1113" s="54" t="s">
        <v>53</v>
      </c>
      <c r="D1113" s="54" t="s">
        <v>2891</v>
      </c>
      <c r="E1113" s="54" t="s">
        <v>2654</v>
      </c>
      <c r="F1113" s="55" t="s">
        <v>2655</v>
      </c>
      <c r="G1113" t="str">
        <f>IF(F1113="O",VLOOKUP(A1113,'CG-&gt; CE'!B:K,10,FALSE),"")</f>
        <v/>
      </c>
      <c r="H1113" s="10" t="str">
        <f>IF(F1113="O",IF(G1113="",'Messages d''erreur'!B$7,""),"")</f>
        <v/>
      </c>
    </row>
    <row r="1114" spans="1:8" x14ac:dyDescent="0.35">
      <c r="A1114" s="164">
        <v>60711</v>
      </c>
      <c r="B1114">
        <f t="shared" si="19"/>
        <v>60711</v>
      </c>
      <c r="C1114" s="45" t="s">
        <v>156</v>
      </c>
      <c r="D1114" s="62" t="s">
        <v>2892</v>
      </c>
      <c r="E1114" s="62"/>
      <c r="F1114" s="63" t="s">
        <v>60</v>
      </c>
      <c r="G1114" t="e">
        <f>IF(F1114="O",VLOOKUP(A1114,'CG-&gt; CE'!B:K,10,FALSE),"")</f>
        <v>#N/A</v>
      </c>
      <c r="H1114" s="10" t="e">
        <f>IF(F1114="O",IF(G1114="",'Messages d''erreur'!B$7,""),"")</f>
        <v>#N/A</v>
      </c>
    </row>
    <row r="1115" spans="1:8" x14ac:dyDescent="0.35">
      <c r="A1115" s="164">
        <v>60712</v>
      </c>
      <c r="B1115">
        <f t="shared" si="19"/>
        <v>60712</v>
      </c>
      <c r="C1115" s="45" t="s">
        <v>177</v>
      </c>
      <c r="D1115" s="62" t="s">
        <v>2892</v>
      </c>
      <c r="E1115" s="62"/>
      <c r="F1115" s="63" t="s">
        <v>60</v>
      </c>
      <c r="G1115" t="e">
        <f>IF(F1115="O",VLOOKUP(A1115,'CG-&gt; CE'!B:K,10,FALSE),"")</f>
        <v>#N/A</v>
      </c>
      <c r="H1115" s="10" t="e">
        <f>IF(F1115="O",IF(G1115="",'Messages d''erreur'!B$7,""),"")</f>
        <v>#N/A</v>
      </c>
    </row>
    <row r="1116" spans="1:8" x14ac:dyDescent="0.35">
      <c r="A1116" s="164">
        <v>60713</v>
      </c>
      <c r="B1116">
        <f t="shared" si="19"/>
        <v>60713</v>
      </c>
      <c r="C1116" s="45" t="s">
        <v>202</v>
      </c>
      <c r="D1116" s="62" t="s">
        <v>2892</v>
      </c>
      <c r="E1116" s="62"/>
      <c r="F1116" s="63" t="s">
        <v>60</v>
      </c>
      <c r="G1116" t="e">
        <f>IF(F1116="O",VLOOKUP(A1116,'CG-&gt; CE'!B:K,10,FALSE),"")</f>
        <v>#N/A</v>
      </c>
      <c r="H1116" s="10" t="e">
        <f>IF(F1116="O",IF(G1116="",'Messages d''erreur'!B$7,""),"")</f>
        <v>#N/A</v>
      </c>
    </row>
    <row r="1117" spans="1:8" x14ac:dyDescent="0.35">
      <c r="A1117" s="164">
        <v>60715</v>
      </c>
      <c r="B1117">
        <f t="shared" si="19"/>
        <v>60715</v>
      </c>
      <c r="C1117" s="45" t="s">
        <v>2378</v>
      </c>
      <c r="D1117" s="62" t="s">
        <v>2892</v>
      </c>
      <c r="E1117" s="62"/>
      <c r="F1117" s="63" t="s">
        <v>60</v>
      </c>
      <c r="G1117" t="e">
        <f>IF(F1117="O",VLOOKUP(A1117,'CG-&gt; CE'!B:K,10,FALSE),"")</f>
        <v>#N/A</v>
      </c>
      <c r="H1117" s="10" t="e">
        <f>IF(F1117="O",IF(G1117="",'Messages d''erreur'!B$7,""),"")</f>
        <v>#N/A</v>
      </c>
    </row>
    <row r="1118" spans="1:8" x14ac:dyDescent="0.35">
      <c r="A1118" s="163">
        <v>60716</v>
      </c>
      <c r="B1118">
        <f t="shared" si="19"/>
        <v>60716</v>
      </c>
      <c r="C1118" s="59" t="s">
        <v>172</v>
      </c>
      <c r="D1118" s="64" t="s">
        <v>2892</v>
      </c>
      <c r="E1118" s="64"/>
      <c r="F1118" s="65" t="s">
        <v>60</v>
      </c>
      <c r="G1118" t="e">
        <f>IF(F1118="O",VLOOKUP(A1118,'CG-&gt; CE'!B:K,10,FALSE),"")</f>
        <v>#N/A</v>
      </c>
      <c r="H1118" s="10" t="e">
        <f>IF(F1118="O",IF(G1118="",'Messages d''erreur'!B$7,""),"")</f>
        <v>#N/A</v>
      </c>
    </row>
    <row r="1119" spans="1:8" x14ac:dyDescent="0.35">
      <c r="A1119" s="167"/>
      <c r="B1119">
        <f t="shared" si="19"/>
        <v>0</v>
      </c>
      <c r="F1119" s="47"/>
      <c r="G1119" t="str">
        <f>IF(F1119="O",VLOOKUP(A1119,'CG-&gt; CE'!B:K,10,FALSE),"")</f>
        <v/>
      </c>
      <c r="H1119" s="10" t="str">
        <f>IF(F1119="O",IF(G1119="",'Messages d''erreur'!B$7,""),"")</f>
        <v/>
      </c>
    </row>
    <row r="1120" spans="1:8" x14ac:dyDescent="0.35">
      <c r="A1120" s="167">
        <v>6074</v>
      </c>
      <c r="B1120">
        <f t="shared" si="19"/>
        <v>6074</v>
      </c>
      <c r="C1120" s="45" t="s">
        <v>2896</v>
      </c>
      <c r="F1120" s="47"/>
      <c r="G1120" t="str">
        <f>IF(F1120="O",VLOOKUP(A1120,'CG-&gt; CE'!B:K,10,FALSE),"")</f>
        <v/>
      </c>
      <c r="H1120" s="10" t="str">
        <f>IF(F1120="O",IF(G1120="",'Messages d''erreur'!B$7,""),"")</f>
        <v/>
      </c>
    </row>
    <row r="1121" spans="1:8" x14ac:dyDescent="0.35">
      <c r="A1121" s="156"/>
      <c r="B1121">
        <f t="shared" si="19"/>
        <v>0</v>
      </c>
      <c r="F1121" s="47"/>
      <c r="G1121" t="str">
        <f>IF(F1121="O",VLOOKUP(A1121,'CG-&gt; CE'!B:K,10,FALSE),"")</f>
        <v/>
      </c>
      <c r="H1121" s="10" t="str">
        <f>IF(F1121="O",IF(G1121="",'Messages d''erreur'!B$7,""),"")</f>
        <v/>
      </c>
    </row>
    <row r="1122" spans="1:8" ht="39" x14ac:dyDescent="0.35">
      <c r="A1122" s="159" t="s">
        <v>1088</v>
      </c>
      <c r="B1122" t="e">
        <f t="shared" si="19"/>
        <v>#VALUE!</v>
      </c>
      <c r="C1122" s="54" t="s">
        <v>53</v>
      </c>
      <c r="D1122" s="54" t="s">
        <v>2891</v>
      </c>
      <c r="E1122" s="54" t="s">
        <v>2654</v>
      </c>
      <c r="F1122" s="55" t="s">
        <v>2655</v>
      </c>
      <c r="G1122" t="str">
        <f>IF(F1122="O",VLOOKUP(A1122,'CG-&gt; CE'!B:K,10,FALSE),"")</f>
        <v/>
      </c>
      <c r="H1122" s="10" t="str">
        <f>IF(F1122="O",IF(G1122="",'Messages d''erreur'!B$7,""),"")</f>
        <v/>
      </c>
    </row>
    <row r="1123" spans="1:8" x14ac:dyDescent="0.35">
      <c r="A1123" s="166">
        <v>60740</v>
      </c>
      <c r="B1123">
        <f t="shared" si="19"/>
        <v>60740</v>
      </c>
      <c r="C1123" s="56" t="s">
        <v>158</v>
      </c>
      <c r="D1123" s="68" t="s">
        <v>2892</v>
      </c>
      <c r="E1123" s="68"/>
      <c r="F1123" s="70" t="s">
        <v>60</v>
      </c>
      <c r="G1123" t="e">
        <f>IF(F1123="O",VLOOKUP(A1123,'CG-&gt; CE'!B:K,10,FALSE),"")</f>
        <v>#N/A</v>
      </c>
      <c r="H1123" s="10" t="e">
        <f>IF(F1123="O",IF(G1123="",'Messages d''erreur'!B$7,""),"")</f>
        <v>#N/A</v>
      </c>
    </row>
    <row r="1124" spans="1:8" x14ac:dyDescent="0.35">
      <c r="A1124" s="163">
        <v>60741</v>
      </c>
      <c r="B1124">
        <f t="shared" si="19"/>
        <v>60741</v>
      </c>
      <c r="C1124" s="59" t="s">
        <v>179</v>
      </c>
      <c r="D1124" s="64" t="s">
        <v>2892</v>
      </c>
      <c r="E1124" s="64"/>
      <c r="F1124" s="65" t="s">
        <v>60</v>
      </c>
      <c r="G1124" t="e">
        <f>IF(F1124="O",VLOOKUP(A1124,'CG-&gt; CE'!B:K,10,FALSE),"")</f>
        <v>#N/A</v>
      </c>
      <c r="H1124" s="10" t="e">
        <f>IF(F1124="O",IF(G1124="",'Messages d''erreur'!B$7,""),"")</f>
        <v>#N/A</v>
      </c>
    </row>
    <row r="1125" spans="1:8" x14ac:dyDescent="0.35">
      <c r="A1125" s="164"/>
      <c r="B1125">
        <f t="shared" si="19"/>
        <v>0</v>
      </c>
      <c r="D1125" s="62"/>
      <c r="E1125" s="62"/>
      <c r="F1125" s="63"/>
      <c r="G1125" t="str">
        <f>IF(F1125="O",VLOOKUP(A1125,'CG-&gt; CE'!B:K,10,FALSE),"")</f>
        <v/>
      </c>
      <c r="H1125" s="10" t="str">
        <f>IF(F1125="O",IF(G1125="",'Messages d''erreur'!B$7,""),"")</f>
        <v/>
      </c>
    </row>
    <row r="1126" spans="1:8" x14ac:dyDescent="0.35">
      <c r="A1126" s="167">
        <v>6099</v>
      </c>
      <c r="B1126">
        <f t="shared" si="19"/>
        <v>6099</v>
      </c>
      <c r="C1126" s="45" t="s">
        <v>3021</v>
      </c>
      <c r="F1126" s="47"/>
      <c r="G1126" t="str">
        <f>IF(F1126="O",VLOOKUP(A1126,'CG-&gt; CE'!B:K,10,FALSE),"")</f>
        <v/>
      </c>
      <c r="H1126" s="10" t="str">
        <f>IF(F1126="O",IF(G1126="",'Messages d''erreur'!B$7,""),"")</f>
        <v/>
      </c>
    </row>
    <row r="1127" spans="1:8" x14ac:dyDescent="0.35">
      <c r="A1127" s="167"/>
      <c r="B1127">
        <f t="shared" si="19"/>
        <v>0</v>
      </c>
      <c r="F1127" s="47"/>
      <c r="G1127" t="str">
        <f>IF(F1127="O",VLOOKUP(A1127,'CG-&gt; CE'!B:K,10,FALSE),"")</f>
        <v/>
      </c>
      <c r="H1127" s="10" t="str">
        <f>IF(F1127="O",IF(G1127="",'Messages d''erreur'!B$7,""),"")</f>
        <v/>
      </c>
    </row>
    <row r="1128" spans="1:8" ht="39" x14ac:dyDescent="0.35">
      <c r="A1128" s="159" t="s">
        <v>1088</v>
      </c>
      <c r="B1128" t="e">
        <f t="shared" si="19"/>
        <v>#VALUE!</v>
      </c>
      <c r="C1128" s="54" t="s">
        <v>53</v>
      </c>
      <c r="D1128" s="54" t="s">
        <v>2891</v>
      </c>
      <c r="E1128" s="54" t="s">
        <v>2654</v>
      </c>
      <c r="F1128" s="55" t="s">
        <v>2655</v>
      </c>
      <c r="G1128" t="str">
        <f>IF(F1128="O",VLOOKUP(A1128,'CG-&gt; CE'!B:K,10,FALSE),"")</f>
        <v/>
      </c>
      <c r="H1128" s="10" t="str">
        <f>IF(F1128="O",IF(G1128="",'Messages d''erreur'!B$7,""),"")</f>
        <v/>
      </c>
    </row>
    <row r="1129" spans="1:8" x14ac:dyDescent="0.35">
      <c r="A1129" s="167"/>
      <c r="B1129">
        <f t="shared" si="19"/>
        <v>0</v>
      </c>
      <c r="F1129" s="47"/>
      <c r="G1129" t="str">
        <f>IF(F1129="O",VLOOKUP(A1129,'CG-&gt; CE'!B:K,10,FALSE),"")</f>
        <v/>
      </c>
      <c r="H1129" s="10" t="str">
        <f>IF(F1129="O",IF(G1129="",'Messages d''erreur'!B$7,""),"")</f>
        <v/>
      </c>
    </row>
    <row r="1130" spans="1:8" x14ac:dyDescent="0.35">
      <c r="A1130" s="167"/>
      <c r="B1130">
        <f t="shared" si="19"/>
        <v>0</v>
      </c>
      <c r="F1130" s="47"/>
      <c r="G1130" t="str">
        <f>IF(F1130="O",VLOOKUP(A1130,'CG-&gt; CE'!B:K,10,FALSE),"")</f>
        <v/>
      </c>
      <c r="H1130" s="10" t="str">
        <f>IF(F1130="O",IF(G1130="",'Messages d''erreur'!B$7,""),"")</f>
        <v/>
      </c>
    </row>
    <row r="1131" spans="1:8" x14ac:dyDescent="0.35">
      <c r="A1131" s="167"/>
      <c r="B1131">
        <f t="shared" si="19"/>
        <v>0</v>
      </c>
      <c r="F1131" s="47"/>
      <c r="G1131" t="str">
        <f>IF(F1131="O",VLOOKUP(A1131,'CG-&gt; CE'!B:K,10,FALSE),"")</f>
        <v/>
      </c>
      <c r="H1131" s="10" t="str">
        <f>IF(F1131="O",IF(G1131="",'Messages d''erreur'!B$7,""),"")</f>
        <v/>
      </c>
    </row>
    <row r="1132" spans="1:8" x14ac:dyDescent="0.35">
      <c r="A1132" s="166">
        <v>60740</v>
      </c>
      <c r="B1132">
        <f t="shared" si="19"/>
        <v>60740</v>
      </c>
      <c r="C1132" s="56" t="s">
        <v>158</v>
      </c>
      <c r="D1132" s="68" t="s">
        <v>2892</v>
      </c>
      <c r="E1132" s="68"/>
      <c r="F1132" s="70" t="s">
        <v>60</v>
      </c>
      <c r="G1132" t="e">
        <f>IF(F1132="O",VLOOKUP(A1132,'CG-&gt; CE'!B:K,10,FALSE),"")</f>
        <v>#N/A</v>
      </c>
      <c r="H1132" s="10" t="e">
        <f>IF(F1132="O",IF(G1132="",'Messages d''erreur'!B$7,""),"")</f>
        <v>#N/A</v>
      </c>
    </row>
    <row r="1133" spans="1:8" x14ac:dyDescent="0.35">
      <c r="A1133" s="156"/>
      <c r="B1133">
        <f t="shared" si="19"/>
        <v>0</v>
      </c>
      <c r="F1133" s="47"/>
      <c r="G1133" t="str">
        <f>IF(F1133="O",VLOOKUP(A1133,'CG-&gt; CE'!B:K,10,FALSE),"")</f>
        <v/>
      </c>
      <c r="H1133" s="10" t="str">
        <f>IF(F1133="O",IF(G1133="",'Messages d''erreur'!B$7,""),"")</f>
        <v/>
      </c>
    </row>
    <row r="1134" spans="1:8" x14ac:dyDescent="0.35">
      <c r="A1134" s="156"/>
      <c r="B1134">
        <f t="shared" si="19"/>
        <v>0</v>
      </c>
      <c r="F1134" s="47"/>
      <c r="G1134" t="str">
        <f>IF(F1134="O",VLOOKUP(A1134,'CG-&gt; CE'!B:K,10,FALSE),"")</f>
        <v/>
      </c>
      <c r="H1134" s="10" t="str">
        <f>IF(F1134="O",IF(G1134="",'Messages d''erreur'!B$7,""),"")</f>
        <v/>
      </c>
    </row>
    <row r="1135" spans="1:8" x14ac:dyDescent="0.35">
      <c r="A1135" s="156"/>
      <c r="B1135">
        <f t="shared" si="19"/>
        <v>0</v>
      </c>
      <c r="F1135" s="47"/>
      <c r="G1135" t="str">
        <f>IF(F1135="O",VLOOKUP(A1135,'CG-&gt; CE'!B:K,10,FALSE),"")</f>
        <v/>
      </c>
      <c r="H1135" s="10" t="str">
        <f>IF(F1135="O",IF(G1135="",'Messages d''erreur'!B$7,""),"")</f>
        <v/>
      </c>
    </row>
    <row r="1136" spans="1:8" x14ac:dyDescent="0.35">
      <c r="A1136" s="158">
        <v>61</v>
      </c>
      <c r="B1136">
        <f t="shared" si="19"/>
        <v>61</v>
      </c>
      <c r="C1136" s="51" t="s">
        <v>2897</v>
      </c>
      <c r="D1136" s="52"/>
      <c r="E1136" s="52"/>
      <c r="F1136" s="53"/>
      <c r="G1136" t="str">
        <f>IF(F1136="O",VLOOKUP(A1136,'CG-&gt; CE'!B:K,10,FALSE),"")</f>
        <v/>
      </c>
      <c r="H1136" s="10" t="str">
        <f>IF(F1136="O",IF(G1136="",'Messages d''erreur'!B$7,""),"")</f>
        <v/>
      </c>
    </row>
    <row r="1137" spans="1:8" x14ac:dyDescent="0.35">
      <c r="A1137" s="158"/>
      <c r="B1137">
        <f t="shared" si="19"/>
        <v>0</v>
      </c>
      <c r="C1137" s="51"/>
      <c r="D1137" s="52"/>
      <c r="E1137" s="52"/>
      <c r="F1137" s="53"/>
      <c r="G1137" t="str">
        <f>IF(F1137="O",VLOOKUP(A1137,'CG-&gt; CE'!B:K,10,FALSE),"")</f>
        <v/>
      </c>
      <c r="H1137" s="10" t="str">
        <f>IF(F1137="O",IF(G1137="",'Messages d''erreur'!B$7,""),"")</f>
        <v/>
      </c>
    </row>
    <row r="1138" spans="1:8" x14ac:dyDescent="0.35">
      <c r="A1138" s="167">
        <v>610</v>
      </c>
      <c r="B1138">
        <f t="shared" si="19"/>
        <v>610</v>
      </c>
      <c r="C1138" s="45" t="s">
        <v>2898</v>
      </c>
      <c r="F1138" s="47"/>
      <c r="G1138" t="str">
        <f>IF(F1138="O",VLOOKUP(A1138,'CG-&gt; CE'!B:K,10,FALSE),"")</f>
        <v/>
      </c>
      <c r="H1138" s="10" t="str">
        <f>IF(F1138="O",IF(G1138="",'Messages d''erreur'!B$7,""),"")</f>
        <v/>
      </c>
    </row>
    <row r="1139" spans="1:8" x14ac:dyDescent="0.35">
      <c r="A1139" s="167"/>
      <c r="B1139">
        <f t="shared" si="19"/>
        <v>0</v>
      </c>
      <c r="F1139" s="47"/>
      <c r="G1139" t="str">
        <f>IF(F1139="O",VLOOKUP(A1139,'CG-&gt; CE'!B:K,10,FALSE),"")</f>
        <v/>
      </c>
      <c r="H1139" s="10" t="str">
        <f>IF(F1139="O",IF(G1139="",'Messages d''erreur'!B$7,""),"")</f>
        <v/>
      </c>
    </row>
    <row r="1140" spans="1:8" ht="39" x14ac:dyDescent="0.35">
      <c r="A1140" s="159" t="s">
        <v>1088</v>
      </c>
      <c r="B1140" t="e">
        <f t="shared" si="19"/>
        <v>#VALUE!</v>
      </c>
      <c r="C1140" s="54" t="s">
        <v>53</v>
      </c>
      <c r="D1140" s="54" t="s">
        <v>2891</v>
      </c>
      <c r="E1140" s="54" t="s">
        <v>2654</v>
      </c>
      <c r="F1140" s="55" t="s">
        <v>2655</v>
      </c>
      <c r="G1140" t="str">
        <f>IF(F1140="O",VLOOKUP(A1140,'CG-&gt; CE'!B:K,10,FALSE),"")</f>
        <v/>
      </c>
      <c r="H1140" s="10" t="str">
        <f>IF(F1140="O",IF(G1140="",'Messages d''erreur'!B$7,""),"")</f>
        <v/>
      </c>
    </row>
    <row r="1141" spans="1:8" x14ac:dyDescent="0.35">
      <c r="A1141" s="163">
        <v>61000</v>
      </c>
      <c r="B1141">
        <f t="shared" si="19"/>
        <v>61000</v>
      </c>
      <c r="C1141" s="59" t="s">
        <v>2382</v>
      </c>
      <c r="D1141" s="64" t="s">
        <v>2899</v>
      </c>
      <c r="E1141" s="64"/>
      <c r="F1141" s="65" t="s">
        <v>60</v>
      </c>
      <c r="G1141" t="e">
        <f>IF(F1141="O",VLOOKUP(A1141,'CG-&gt; CE'!B:K,10,FALSE),"")</f>
        <v>#N/A</v>
      </c>
      <c r="H1141" s="10" t="e">
        <f>IF(F1141="O",IF(G1141="",'Messages d''erreur'!B$7,""),"")</f>
        <v>#N/A</v>
      </c>
    </row>
    <row r="1142" spans="1:8" x14ac:dyDescent="0.35">
      <c r="A1142" s="158"/>
      <c r="B1142">
        <f t="shared" si="19"/>
        <v>0</v>
      </c>
      <c r="C1142" s="51"/>
      <c r="D1142" s="52"/>
      <c r="E1142" s="52"/>
      <c r="F1142" s="53"/>
      <c r="G1142" t="str">
        <f>IF(F1142="O",VLOOKUP(A1142,'CG-&gt; CE'!B:K,10,FALSE),"")</f>
        <v/>
      </c>
      <c r="H1142" s="10" t="str">
        <f>IF(F1142="O",IF(G1142="",'Messages d''erreur'!B$7,""),"")</f>
        <v/>
      </c>
    </row>
    <row r="1143" spans="1:8" x14ac:dyDescent="0.35">
      <c r="A1143" s="167">
        <v>611</v>
      </c>
      <c r="B1143">
        <f t="shared" si="19"/>
        <v>611</v>
      </c>
      <c r="C1143" s="45" t="s">
        <v>2900</v>
      </c>
      <c r="F1143" s="47"/>
      <c r="G1143" t="str">
        <f>IF(F1143="O",VLOOKUP(A1143,'CG-&gt; CE'!B:K,10,FALSE),"")</f>
        <v/>
      </c>
      <c r="H1143" s="10" t="str">
        <f>IF(F1143="O",IF(G1143="",'Messages d''erreur'!B$7,""),"")</f>
        <v/>
      </c>
    </row>
    <row r="1144" spans="1:8" x14ac:dyDescent="0.35">
      <c r="A1144" s="167"/>
      <c r="B1144">
        <f t="shared" si="19"/>
        <v>0</v>
      </c>
      <c r="F1144" s="47"/>
      <c r="G1144" t="str">
        <f>IF(F1144="O",VLOOKUP(A1144,'CG-&gt; CE'!B:K,10,FALSE),"")</f>
        <v/>
      </c>
      <c r="H1144" s="10" t="str">
        <f>IF(F1144="O",IF(G1144="",'Messages d''erreur'!B$7,""),"")</f>
        <v/>
      </c>
    </row>
    <row r="1145" spans="1:8" ht="39" x14ac:dyDescent="0.35">
      <c r="A1145" s="159" t="s">
        <v>1088</v>
      </c>
      <c r="B1145" t="e">
        <f t="shared" si="19"/>
        <v>#VALUE!</v>
      </c>
      <c r="C1145" s="54" t="s">
        <v>53</v>
      </c>
      <c r="D1145" s="54" t="s">
        <v>2891</v>
      </c>
      <c r="E1145" s="54" t="s">
        <v>2654</v>
      </c>
      <c r="F1145" s="55" t="s">
        <v>2655</v>
      </c>
      <c r="G1145" t="str">
        <f>IF(F1145="O",VLOOKUP(A1145,'CG-&gt; CE'!B:K,10,FALSE),"")</f>
        <v/>
      </c>
      <c r="H1145" s="10" t="str">
        <f>IF(F1145="O",IF(G1145="",'Messages d''erreur'!B$7,""),"")</f>
        <v/>
      </c>
    </row>
    <row r="1146" spans="1:8" x14ac:dyDescent="0.35">
      <c r="A1146" s="163">
        <v>61101</v>
      </c>
      <c r="B1146">
        <f t="shared" si="19"/>
        <v>61101</v>
      </c>
      <c r="C1146" s="59" t="s">
        <v>2383</v>
      </c>
      <c r="D1146" s="64" t="s">
        <v>2899</v>
      </c>
      <c r="E1146" s="64"/>
      <c r="F1146" s="65" t="s">
        <v>60</v>
      </c>
      <c r="G1146" t="e">
        <f>IF(F1146="O",VLOOKUP(A1146,'CG-&gt; CE'!B:K,10,FALSE),"")</f>
        <v>#N/A</v>
      </c>
      <c r="H1146" s="10" t="e">
        <f>IF(F1146="O",IF(G1146="",'Messages d''erreur'!B$7,""),"")</f>
        <v>#N/A</v>
      </c>
    </row>
    <row r="1147" spans="1:8" x14ac:dyDescent="0.35">
      <c r="A1147" s="158"/>
      <c r="B1147">
        <f t="shared" si="19"/>
        <v>0</v>
      </c>
      <c r="C1147" s="51"/>
      <c r="D1147" s="52"/>
      <c r="E1147" s="52"/>
      <c r="F1147" s="53"/>
      <c r="G1147" t="str">
        <f>IF(F1147="O",VLOOKUP(A1147,'CG-&gt; CE'!B:K,10,FALSE),"")</f>
        <v/>
      </c>
      <c r="H1147" s="10" t="str">
        <f>IF(F1147="O",IF(G1147="",'Messages d''erreur'!B$7,""),"")</f>
        <v/>
      </c>
    </row>
    <row r="1148" spans="1:8" ht="26" x14ac:dyDescent="0.35">
      <c r="A1148" s="167">
        <v>612</v>
      </c>
      <c r="B1148">
        <f t="shared" si="19"/>
        <v>612</v>
      </c>
      <c r="C1148" s="45" t="s">
        <v>2901</v>
      </c>
      <c r="F1148" s="47"/>
      <c r="G1148" t="str">
        <f>IF(F1148="O",VLOOKUP(A1148,'CG-&gt; CE'!B:K,10,FALSE),"")</f>
        <v/>
      </c>
      <c r="H1148" s="10" t="str">
        <f>IF(F1148="O",IF(G1148="",'Messages d''erreur'!B$7,""),"")</f>
        <v/>
      </c>
    </row>
    <row r="1149" spans="1:8" x14ac:dyDescent="0.35">
      <c r="A1149" s="167"/>
      <c r="B1149">
        <f t="shared" si="19"/>
        <v>0</v>
      </c>
      <c r="F1149" s="47"/>
      <c r="G1149" t="str">
        <f>IF(F1149="O",VLOOKUP(A1149,'CG-&gt; CE'!B:K,10,FALSE),"")</f>
        <v/>
      </c>
      <c r="H1149" s="10" t="str">
        <f>IF(F1149="O",IF(G1149="",'Messages d''erreur'!B$7,""),"")</f>
        <v/>
      </c>
    </row>
    <row r="1150" spans="1:8" ht="39" x14ac:dyDescent="0.35">
      <c r="A1150" s="159" t="s">
        <v>1088</v>
      </c>
      <c r="B1150" t="e">
        <f t="shared" si="19"/>
        <v>#VALUE!</v>
      </c>
      <c r="C1150" s="54" t="s">
        <v>53</v>
      </c>
      <c r="D1150" s="54" t="s">
        <v>2891</v>
      </c>
      <c r="E1150" s="54" t="s">
        <v>2654</v>
      </c>
      <c r="F1150" s="55" t="s">
        <v>2655</v>
      </c>
      <c r="G1150" t="str">
        <f>IF(F1150="O",VLOOKUP(A1150,'CG-&gt; CE'!B:K,10,FALSE),"")</f>
        <v/>
      </c>
      <c r="H1150" s="10" t="str">
        <f>IF(F1150="O",IF(G1150="",'Messages d''erreur'!B$7,""),"")</f>
        <v/>
      </c>
    </row>
    <row r="1151" spans="1:8" x14ac:dyDescent="0.35">
      <c r="A1151" s="164">
        <v>61201</v>
      </c>
      <c r="B1151">
        <f t="shared" si="19"/>
        <v>61201</v>
      </c>
      <c r="C1151" s="45" t="s">
        <v>149</v>
      </c>
      <c r="D1151" s="62" t="s">
        <v>2899</v>
      </c>
      <c r="E1151" s="62"/>
      <c r="F1151" s="63" t="s">
        <v>60</v>
      </c>
      <c r="G1151" t="e">
        <f>IF(F1151="O",VLOOKUP(A1151,'CG-&gt; CE'!B:K,10,FALSE),"")</f>
        <v>#N/A</v>
      </c>
      <c r="H1151" s="10" t="e">
        <f>IF(F1151="O",IF(G1151="",'Messages d''erreur'!B$7,""),"")</f>
        <v>#N/A</v>
      </c>
    </row>
    <row r="1152" spans="1:8" x14ac:dyDescent="0.35">
      <c r="A1152" s="164">
        <v>61206</v>
      </c>
      <c r="B1152">
        <f t="shared" si="19"/>
        <v>61206</v>
      </c>
      <c r="C1152" s="45" t="s">
        <v>151</v>
      </c>
      <c r="D1152" s="62" t="s">
        <v>2899</v>
      </c>
      <c r="E1152" s="62"/>
      <c r="F1152" s="63" t="s">
        <v>60</v>
      </c>
      <c r="G1152" t="e">
        <f>IF(F1152="O",VLOOKUP(A1152,'CG-&gt; CE'!B:K,10,FALSE),"")</f>
        <v>#N/A</v>
      </c>
      <c r="H1152" s="10" t="e">
        <f>IF(F1152="O",IF(G1152="",'Messages d''erreur'!B$7,""),"")</f>
        <v>#N/A</v>
      </c>
    </row>
    <row r="1153" spans="1:8" ht="26" x14ac:dyDescent="0.35">
      <c r="A1153" s="163">
        <v>61207</v>
      </c>
      <c r="B1153">
        <f t="shared" si="19"/>
        <v>61207</v>
      </c>
      <c r="C1153" s="59" t="s">
        <v>153</v>
      </c>
      <c r="D1153" s="64" t="s">
        <v>2899</v>
      </c>
      <c r="E1153" s="64"/>
      <c r="F1153" s="65" t="s">
        <v>60</v>
      </c>
      <c r="G1153" t="e">
        <f>IF(F1153="O",VLOOKUP(A1153,'CG-&gt; CE'!B:K,10,FALSE),"")</f>
        <v>#N/A</v>
      </c>
      <c r="H1153" s="10" t="e">
        <f>IF(F1153="O",IF(G1153="",'Messages d''erreur'!B$7,""),"")</f>
        <v>#N/A</v>
      </c>
    </row>
    <row r="1154" spans="1:8" x14ac:dyDescent="0.35">
      <c r="A1154" s="158"/>
      <c r="B1154">
        <f t="shared" si="19"/>
        <v>0</v>
      </c>
      <c r="C1154" s="51"/>
      <c r="D1154" s="52"/>
      <c r="E1154" s="52"/>
      <c r="F1154" s="53"/>
      <c r="G1154" t="str">
        <f>IF(F1154="O",VLOOKUP(A1154,'CG-&gt; CE'!B:K,10,FALSE),"")</f>
        <v/>
      </c>
      <c r="H1154" s="10" t="str">
        <f>IF(F1154="O",IF(G1154="",'Messages d''erreur'!B$7,""),"")</f>
        <v/>
      </c>
    </row>
    <row r="1155" spans="1:8" x14ac:dyDescent="0.35">
      <c r="A1155" s="167">
        <v>613</v>
      </c>
      <c r="B1155">
        <f t="shared" si="19"/>
        <v>613</v>
      </c>
      <c r="C1155" s="45" t="s">
        <v>2902</v>
      </c>
      <c r="F1155" s="47"/>
      <c r="G1155" t="str">
        <f>IF(F1155="O",VLOOKUP(A1155,'CG-&gt; CE'!B:K,10,FALSE),"")</f>
        <v/>
      </c>
      <c r="H1155" s="10" t="str">
        <f>IF(F1155="O",IF(G1155="",'Messages d''erreur'!B$7,""),"")</f>
        <v/>
      </c>
    </row>
    <row r="1156" spans="1:8" x14ac:dyDescent="0.35">
      <c r="A1156" s="167"/>
      <c r="B1156">
        <f t="shared" si="19"/>
        <v>0</v>
      </c>
      <c r="F1156" s="47"/>
      <c r="G1156" t="str">
        <f>IF(F1156="O",VLOOKUP(A1156,'CG-&gt; CE'!B:K,10,FALSE),"")</f>
        <v/>
      </c>
      <c r="H1156" s="10" t="str">
        <f>IF(F1156="O",IF(G1156="",'Messages d''erreur'!B$7,""),"")</f>
        <v/>
      </c>
    </row>
    <row r="1157" spans="1:8" x14ac:dyDescent="0.35">
      <c r="A1157" s="167">
        <v>6130</v>
      </c>
      <c r="B1157">
        <f t="shared" ref="B1157:B1220" si="20">VALUE(A1157)</f>
        <v>6130</v>
      </c>
      <c r="C1157" s="45" t="s">
        <v>164</v>
      </c>
      <c r="F1157" s="47"/>
      <c r="G1157" t="str">
        <f>IF(F1157="O",VLOOKUP(A1157,'CG-&gt; CE'!B:K,10,FALSE),"")</f>
        <v/>
      </c>
      <c r="H1157" s="10" t="str">
        <f>IF(F1157="O",IF(G1157="",'Messages d''erreur'!B$7,""),"")</f>
        <v/>
      </c>
    </row>
    <row r="1158" spans="1:8" x14ac:dyDescent="0.35">
      <c r="A1158" s="167"/>
      <c r="B1158">
        <f t="shared" si="20"/>
        <v>0</v>
      </c>
      <c r="F1158" s="47"/>
      <c r="G1158" t="str">
        <f>IF(F1158="O",VLOOKUP(A1158,'CG-&gt; CE'!B:K,10,FALSE),"")</f>
        <v/>
      </c>
      <c r="H1158" s="10" t="str">
        <f>IF(F1158="O",IF(G1158="",'Messages d''erreur'!B$7,""),"")</f>
        <v/>
      </c>
    </row>
    <row r="1159" spans="1:8" ht="39" x14ac:dyDescent="0.35">
      <c r="A1159" s="159" t="s">
        <v>1088</v>
      </c>
      <c r="B1159" t="e">
        <f t="shared" si="20"/>
        <v>#VALUE!</v>
      </c>
      <c r="C1159" s="54" t="s">
        <v>53</v>
      </c>
      <c r="D1159" s="54" t="s">
        <v>2891</v>
      </c>
      <c r="E1159" s="54" t="s">
        <v>2654</v>
      </c>
      <c r="F1159" s="55" t="s">
        <v>2655</v>
      </c>
      <c r="G1159" t="str">
        <f>IF(F1159="O",VLOOKUP(A1159,'CG-&gt; CE'!B:K,10,FALSE),"")</f>
        <v/>
      </c>
      <c r="H1159" s="10" t="str">
        <f>IF(F1159="O",IF(G1159="",'Messages d''erreur'!B$7,""),"")</f>
        <v/>
      </c>
    </row>
    <row r="1160" spans="1:8" x14ac:dyDescent="0.35">
      <c r="A1160" s="163">
        <v>61309</v>
      </c>
      <c r="B1160">
        <f t="shared" si="20"/>
        <v>61309</v>
      </c>
      <c r="C1160" s="59" t="s">
        <v>164</v>
      </c>
      <c r="D1160" s="64" t="s">
        <v>2899</v>
      </c>
      <c r="E1160" s="64"/>
      <c r="F1160" s="65" t="s">
        <v>60</v>
      </c>
      <c r="G1160" t="e">
        <f>IF(F1160="O",VLOOKUP(A1160,'CG-&gt; CE'!B:K,10,FALSE),"")</f>
        <v>#N/A</v>
      </c>
      <c r="H1160" s="10" t="e">
        <f>IF(F1160="O",IF(G1160="",'Messages d''erreur'!B$7,""),"")</f>
        <v>#N/A</v>
      </c>
    </row>
    <row r="1161" spans="1:8" x14ac:dyDescent="0.35">
      <c r="A1161" s="167"/>
      <c r="B1161">
        <f t="shared" si="20"/>
        <v>0</v>
      </c>
      <c r="F1161" s="47"/>
      <c r="G1161" t="str">
        <f>IF(F1161="O",VLOOKUP(A1161,'CG-&gt; CE'!B:K,10,FALSE),"")</f>
        <v/>
      </c>
      <c r="H1161" s="10" t="str">
        <f>IF(F1161="O",IF(G1161="",'Messages d''erreur'!B$7,""),"")</f>
        <v/>
      </c>
    </row>
    <row r="1162" spans="1:8" x14ac:dyDescent="0.35">
      <c r="A1162" s="167">
        <v>6131</v>
      </c>
      <c r="B1162">
        <f t="shared" si="20"/>
        <v>6131</v>
      </c>
      <c r="C1162" s="45" t="s">
        <v>2903</v>
      </c>
      <c r="F1162" s="47"/>
      <c r="G1162" t="str">
        <f>IF(F1162="O",VLOOKUP(A1162,'CG-&gt; CE'!B:K,10,FALSE),"")</f>
        <v/>
      </c>
      <c r="H1162" s="10" t="str">
        <f>IF(F1162="O",IF(G1162="",'Messages d''erreur'!B$7,""),"")</f>
        <v/>
      </c>
    </row>
    <row r="1163" spans="1:8" x14ac:dyDescent="0.35">
      <c r="A1163" s="167"/>
      <c r="B1163">
        <f t="shared" si="20"/>
        <v>0</v>
      </c>
      <c r="F1163" s="47"/>
      <c r="G1163" t="str">
        <f>IF(F1163="O",VLOOKUP(A1163,'CG-&gt; CE'!B:K,10,FALSE),"")</f>
        <v/>
      </c>
      <c r="H1163" s="10" t="str">
        <f>IF(F1163="O",IF(G1163="",'Messages d''erreur'!B$7,""),"")</f>
        <v/>
      </c>
    </row>
    <row r="1164" spans="1:8" ht="39" x14ac:dyDescent="0.35">
      <c r="A1164" s="159" t="s">
        <v>1088</v>
      </c>
      <c r="B1164" t="e">
        <f t="shared" si="20"/>
        <v>#VALUE!</v>
      </c>
      <c r="C1164" s="54" t="s">
        <v>53</v>
      </c>
      <c r="D1164" s="54" t="s">
        <v>2891</v>
      </c>
      <c r="E1164" s="54" t="s">
        <v>2654</v>
      </c>
      <c r="F1164" s="55" t="s">
        <v>2655</v>
      </c>
      <c r="G1164" t="str">
        <f>IF(F1164="O",VLOOKUP(A1164,'CG-&gt; CE'!B:K,10,FALSE),"")</f>
        <v/>
      </c>
      <c r="H1164" s="10" t="str">
        <f>IF(F1164="O",IF(G1164="",'Messages d''erreur'!B$7,""),"")</f>
        <v/>
      </c>
    </row>
    <row r="1165" spans="1:8" x14ac:dyDescent="0.35">
      <c r="A1165" s="164">
        <v>61310</v>
      </c>
      <c r="B1165">
        <f t="shared" si="20"/>
        <v>61310</v>
      </c>
      <c r="C1165" s="45" t="s">
        <v>170</v>
      </c>
      <c r="D1165" s="62" t="s">
        <v>2899</v>
      </c>
      <c r="E1165" s="62"/>
      <c r="F1165" s="63" t="s">
        <v>60</v>
      </c>
      <c r="G1165" t="e">
        <f>IF(F1165="O",VLOOKUP(A1165,'CG-&gt; CE'!B:K,10,FALSE),"")</f>
        <v>#N/A</v>
      </c>
      <c r="H1165" s="10" t="e">
        <f>IF(F1165="O",IF(G1165="",'Messages d''erreur'!B$7,""),"")</f>
        <v>#N/A</v>
      </c>
    </row>
    <row r="1166" spans="1:8" x14ac:dyDescent="0.35">
      <c r="A1166" s="164">
        <v>61311</v>
      </c>
      <c r="B1166">
        <f t="shared" si="20"/>
        <v>61311</v>
      </c>
      <c r="C1166" s="45" t="s">
        <v>160</v>
      </c>
      <c r="D1166" s="62" t="s">
        <v>2899</v>
      </c>
      <c r="E1166" s="62"/>
      <c r="F1166" s="63" t="s">
        <v>60</v>
      </c>
      <c r="G1166" t="e">
        <f>IF(F1166="O",VLOOKUP(A1166,'CG-&gt; CE'!B:K,10,FALSE),"")</f>
        <v>#N/A</v>
      </c>
      <c r="H1166" s="10" t="e">
        <f>IF(F1166="O",IF(G1166="",'Messages d''erreur'!B$7,""),"")</f>
        <v>#N/A</v>
      </c>
    </row>
    <row r="1167" spans="1:8" x14ac:dyDescent="0.35">
      <c r="A1167" s="164">
        <v>61312</v>
      </c>
      <c r="B1167">
        <f t="shared" si="20"/>
        <v>61312</v>
      </c>
      <c r="C1167" s="45" t="s">
        <v>2392</v>
      </c>
      <c r="D1167" s="62" t="s">
        <v>2899</v>
      </c>
      <c r="E1167" s="62"/>
      <c r="F1167" s="63" t="s">
        <v>60</v>
      </c>
      <c r="G1167" t="e">
        <f>IF(F1167="O",VLOOKUP(A1167,'CG-&gt; CE'!B:K,10,FALSE),"")</f>
        <v>#N/A</v>
      </c>
      <c r="H1167" s="10" t="e">
        <f>IF(F1167="O",IF(G1167="",'Messages d''erreur'!B$7,""),"")</f>
        <v>#N/A</v>
      </c>
    </row>
    <row r="1168" spans="1:8" x14ac:dyDescent="0.35">
      <c r="A1168" s="164">
        <v>61313</v>
      </c>
      <c r="B1168">
        <f t="shared" si="20"/>
        <v>61313</v>
      </c>
      <c r="C1168" s="45" t="s">
        <v>168</v>
      </c>
      <c r="D1168" s="62" t="s">
        <v>2899</v>
      </c>
      <c r="E1168" s="62"/>
      <c r="F1168" s="63" t="s">
        <v>60</v>
      </c>
      <c r="G1168" t="e">
        <f>IF(F1168="O",VLOOKUP(A1168,'CG-&gt; CE'!B:K,10,FALSE),"")</f>
        <v>#N/A</v>
      </c>
      <c r="H1168" s="10" t="e">
        <f>IF(F1168="O",IF(G1168="",'Messages d''erreur'!B$7,""),"")</f>
        <v>#N/A</v>
      </c>
    </row>
    <row r="1169" spans="1:8" x14ac:dyDescent="0.35">
      <c r="A1169" s="164">
        <v>61317</v>
      </c>
      <c r="B1169">
        <f t="shared" si="20"/>
        <v>61317</v>
      </c>
      <c r="C1169" s="45" t="s">
        <v>166</v>
      </c>
      <c r="D1169" s="62" t="s">
        <v>2899</v>
      </c>
      <c r="E1169" s="62"/>
      <c r="F1169" s="63" t="s">
        <v>60</v>
      </c>
      <c r="G1169" t="e">
        <f>IF(F1169="O",VLOOKUP(A1169,'CG-&gt; CE'!B:K,10,FALSE),"")</f>
        <v>#N/A</v>
      </c>
      <c r="H1169" s="10" t="e">
        <f>IF(F1169="O",IF(G1169="",'Messages d''erreur'!B$7,""),"")</f>
        <v>#N/A</v>
      </c>
    </row>
    <row r="1170" spans="1:8" x14ac:dyDescent="0.35">
      <c r="A1170" s="170">
        <v>61319</v>
      </c>
      <c r="B1170">
        <f t="shared" si="20"/>
        <v>61319</v>
      </c>
      <c r="C1170" s="59" t="s">
        <v>174</v>
      </c>
      <c r="D1170" s="60" t="s">
        <v>2899</v>
      </c>
      <c r="E1170" s="60"/>
      <c r="F1170" s="61" t="s">
        <v>60</v>
      </c>
      <c r="G1170" t="e">
        <f>IF(F1170="O",VLOOKUP(A1170,'CG-&gt; CE'!B:K,10,FALSE),"")</f>
        <v>#N/A</v>
      </c>
      <c r="H1170" s="10" t="e">
        <f>IF(F1170="O",IF(G1170="",'Messages d''erreur'!B$7,""),"")</f>
        <v>#N/A</v>
      </c>
    </row>
    <row r="1171" spans="1:8" x14ac:dyDescent="0.35">
      <c r="A1171" s="167"/>
      <c r="B1171">
        <f t="shared" si="20"/>
        <v>0</v>
      </c>
      <c r="F1171" s="47"/>
      <c r="G1171" t="str">
        <f>IF(F1171="O",VLOOKUP(A1171,'CG-&gt; CE'!B:K,10,FALSE),"")</f>
        <v/>
      </c>
      <c r="H1171" s="10" t="str">
        <f>IF(F1171="O",IF(G1171="",'Messages d''erreur'!B$7,""),"")</f>
        <v/>
      </c>
    </row>
    <row r="1172" spans="1:8" x14ac:dyDescent="0.35">
      <c r="A1172" s="167">
        <v>6132</v>
      </c>
      <c r="B1172">
        <f t="shared" si="20"/>
        <v>6132</v>
      </c>
      <c r="C1172" s="45" t="s">
        <v>2904</v>
      </c>
      <c r="F1172" s="47"/>
      <c r="G1172" t="str">
        <f>IF(F1172="O",VLOOKUP(A1172,'CG-&gt; CE'!B:K,10,FALSE),"")</f>
        <v/>
      </c>
      <c r="H1172" s="10" t="str">
        <f>IF(F1172="O",IF(G1172="",'Messages d''erreur'!B$7,""),"")</f>
        <v/>
      </c>
    </row>
    <row r="1173" spans="1:8" x14ac:dyDescent="0.35">
      <c r="A1173" s="167"/>
      <c r="B1173">
        <f t="shared" si="20"/>
        <v>0</v>
      </c>
      <c r="F1173" s="47"/>
      <c r="G1173" t="str">
        <f>IF(F1173="O",VLOOKUP(A1173,'CG-&gt; CE'!B:K,10,FALSE),"")</f>
        <v/>
      </c>
      <c r="H1173" s="10" t="str">
        <f>IF(F1173="O",IF(G1173="",'Messages d''erreur'!B$7,""),"")</f>
        <v/>
      </c>
    </row>
    <row r="1174" spans="1:8" ht="39" x14ac:dyDescent="0.35">
      <c r="A1174" s="159" t="s">
        <v>1088</v>
      </c>
      <c r="B1174" t="e">
        <f t="shared" si="20"/>
        <v>#VALUE!</v>
      </c>
      <c r="C1174" s="54" t="s">
        <v>53</v>
      </c>
      <c r="D1174" s="54" t="s">
        <v>2891</v>
      </c>
      <c r="E1174" s="54" t="s">
        <v>2654</v>
      </c>
      <c r="F1174" s="55" t="s">
        <v>2655</v>
      </c>
      <c r="G1174" t="str">
        <f>IF(F1174="O",VLOOKUP(A1174,'CG-&gt; CE'!B:K,10,FALSE),"")</f>
        <v/>
      </c>
      <c r="H1174" s="10" t="str">
        <f>IF(F1174="O",IF(G1174="",'Messages d''erreur'!B$7,""),"")</f>
        <v/>
      </c>
    </row>
    <row r="1175" spans="1:8" x14ac:dyDescent="0.35">
      <c r="A1175" s="156">
        <v>61321</v>
      </c>
      <c r="B1175">
        <f t="shared" si="20"/>
        <v>61321</v>
      </c>
      <c r="C1175" s="45" t="s">
        <v>183</v>
      </c>
      <c r="D1175" s="46" t="s">
        <v>2899</v>
      </c>
      <c r="F1175" s="47" t="s">
        <v>60</v>
      </c>
      <c r="G1175" t="e">
        <f>IF(F1175="O",VLOOKUP(A1175,'CG-&gt; CE'!B:K,10,FALSE),"")</f>
        <v>#N/A</v>
      </c>
      <c r="H1175" s="10" t="e">
        <f>IF(F1175="O",IF(G1175="",'Messages d''erreur'!B$7,""),"")</f>
        <v>#N/A</v>
      </c>
    </row>
    <row r="1176" spans="1:8" x14ac:dyDescent="0.35">
      <c r="A1176" s="156">
        <v>61322</v>
      </c>
      <c r="B1176">
        <f t="shared" si="20"/>
        <v>61322</v>
      </c>
      <c r="C1176" s="45" t="s">
        <v>181</v>
      </c>
      <c r="D1176" s="46" t="s">
        <v>2899</v>
      </c>
      <c r="F1176" s="47" t="s">
        <v>60</v>
      </c>
      <c r="G1176" t="e">
        <f>IF(F1176="O",VLOOKUP(A1176,'CG-&gt; CE'!B:K,10,FALSE),"")</f>
        <v>#N/A</v>
      </c>
      <c r="H1176" s="10" t="e">
        <f>IF(F1176="O",IF(G1176="",'Messages d''erreur'!B$7,""),"")</f>
        <v>#N/A</v>
      </c>
    </row>
    <row r="1177" spans="1:8" x14ac:dyDescent="0.35">
      <c r="A1177" s="156">
        <v>61323</v>
      </c>
      <c r="B1177">
        <f t="shared" si="20"/>
        <v>61323</v>
      </c>
      <c r="C1177" s="45" t="s">
        <v>185</v>
      </c>
      <c r="D1177" s="46" t="s">
        <v>2899</v>
      </c>
      <c r="F1177" s="47" t="s">
        <v>60</v>
      </c>
      <c r="G1177" t="e">
        <f>IF(F1177="O",VLOOKUP(A1177,'CG-&gt; CE'!B:K,10,FALSE),"")</f>
        <v>#N/A</v>
      </c>
      <c r="H1177" s="10" t="e">
        <f>IF(F1177="O",IF(G1177="",'Messages d''erreur'!B$7,""),"")</f>
        <v>#N/A</v>
      </c>
    </row>
    <row r="1178" spans="1:8" x14ac:dyDescent="0.35">
      <c r="A1178" s="156">
        <v>61325</v>
      </c>
      <c r="B1178">
        <f t="shared" si="20"/>
        <v>61325</v>
      </c>
      <c r="C1178" s="45" t="s">
        <v>197</v>
      </c>
      <c r="D1178" s="46" t="s">
        <v>2899</v>
      </c>
      <c r="F1178" s="47" t="s">
        <v>60</v>
      </c>
      <c r="G1178" t="e">
        <f>IF(F1178="O",VLOOKUP(A1178,'CG-&gt; CE'!B:K,10,FALSE),"")</f>
        <v>#N/A</v>
      </c>
      <c r="H1178" s="10" t="e">
        <f>IF(F1178="O",IF(G1178="",'Messages d''erreur'!B$7,""),"")</f>
        <v>#N/A</v>
      </c>
    </row>
    <row r="1179" spans="1:8" hidden="1" x14ac:dyDescent="0.35">
      <c r="A1179" s="156">
        <v>61327</v>
      </c>
      <c r="B1179">
        <f t="shared" si="20"/>
        <v>61327</v>
      </c>
      <c r="C1179" s="45" t="s">
        <v>191</v>
      </c>
      <c r="D1179" s="46" t="s">
        <v>2899</v>
      </c>
      <c r="F1179" s="47" t="s">
        <v>60</v>
      </c>
      <c r="G1179" t="e">
        <f>IF(F1179="O",VLOOKUP(A1179,'CG-&gt; CE'!B:K,10,FALSE),"")</f>
        <v>#N/A</v>
      </c>
      <c r="H1179" s="10" t="e">
        <f>IF(F1179="O",IF(G1179="",'Messages d''erreur'!B$7,""),"")</f>
        <v>#N/A</v>
      </c>
    </row>
    <row r="1180" spans="1:8" x14ac:dyDescent="0.35">
      <c r="A1180" s="156">
        <v>61328</v>
      </c>
      <c r="B1180">
        <f t="shared" si="20"/>
        <v>61328</v>
      </c>
      <c r="C1180" s="45" t="s">
        <v>194</v>
      </c>
      <c r="D1180" s="46" t="s">
        <v>2899</v>
      </c>
      <c r="F1180" s="47" t="s">
        <v>60</v>
      </c>
      <c r="G1180" t="e">
        <f>IF(F1180="O",VLOOKUP(A1180,'CG-&gt; CE'!B:K,10,FALSE),"")</f>
        <v>#N/A</v>
      </c>
      <c r="H1180" s="10" t="e">
        <f>IF(F1180="O",IF(G1180="",'Messages d''erreur'!B$7,""),"")</f>
        <v>#N/A</v>
      </c>
    </row>
    <row r="1181" spans="1:8" x14ac:dyDescent="0.35">
      <c r="A1181" s="170">
        <v>61329</v>
      </c>
      <c r="B1181">
        <f t="shared" si="20"/>
        <v>61329</v>
      </c>
      <c r="C1181" s="59" t="s">
        <v>199</v>
      </c>
      <c r="D1181" s="60" t="s">
        <v>2899</v>
      </c>
      <c r="E1181" s="60"/>
      <c r="F1181" s="61" t="s">
        <v>60</v>
      </c>
      <c r="G1181" t="e">
        <f>IF(F1181="O",VLOOKUP(A1181,'CG-&gt; CE'!B:K,10,FALSE),"")</f>
        <v>#N/A</v>
      </c>
      <c r="H1181" s="10" t="e">
        <f>IF(F1181="O",IF(G1181="",'Messages d''erreur'!B$7,""),"")</f>
        <v>#N/A</v>
      </c>
    </row>
    <row r="1182" spans="1:8" x14ac:dyDescent="0.35">
      <c r="A1182" s="167"/>
      <c r="B1182">
        <f t="shared" si="20"/>
        <v>0</v>
      </c>
      <c r="F1182" s="47"/>
      <c r="G1182" t="str">
        <f>IF(F1182="O",VLOOKUP(A1182,'CG-&gt; CE'!B:K,10,FALSE),"")</f>
        <v/>
      </c>
      <c r="H1182" s="10" t="str">
        <f>IF(F1182="O",IF(G1182="",'Messages d''erreur'!B$7,""),"")</f>
        <v/>
      </c>
    </row>
    <row r="1183" spans="1:8" x14ac:dyDescent="0.35">
      <c r="A1183" s="167">
        <v>6133</v>
      </c>
      <c r="B1183">
        <f t="shared" si="20"/>
        <v>6133</v>
      </c>
      <c r="C1183" s="45" t="s">
        <v>2905</v>
      </c>
      <c r="F1183" s="47"/>
      <c r="G1183" t="str">
        <f>IF(F1183="O",VLOOKUP(A1183,'CG-&gt; CE'!B:K,10,FALSE),"")</f>
        <v/>
      </c>
      <c r="H1183" s="10" t="str">
        <f>IF(F1183="O",IF(G1183="",'Messages d''erreur'!B$7,""),"")</f>
        <v/>
      </c>
    </row>
    <row r="1184" spans="1:8" x14ac:dyDescent="0.35">
      <c r="A1184" s="167"/>
      <c r="B1184">
        <f t="shared" si="20"/>
        <v>0</v>
      </c>
      <c r="F1184" s="47"/>
      <c r="G1184" t="str">
        <f>IF(F1184="O",VLOOKUP(A1184,'CG-&gt; CE'!B:K,10,FALSE),"")</f>
        <v/>
      </c>
      <c r="H1184" s="10" t="str">
        <f>IF(F1184="O",IF(G1184="",'Messages d''erreur'!B$7,""),"")</f>
        <v/>
      </c>
    </row>
    <row r="1185" spans="1:8" ht="39" x14ac:dyDescent="0.35">
      <c r="A1185" s="159" t="s">
        <v>1088</v>
      </c>
      <c r="B1185" t="e">
        <f t="shared" si="20"/>
        <v>#VALUE!</v>
      </c>
      <c r="C1185" s="54" t="s">
        <v>53</v>
      </c>
      <c r="D1185" s="54" t="s">
        <v>2891</v>
      </c>
      <c r="E1185" s="54" t="s">
        <v>2654</v>
      </c>
      <c r="F1185" s="55" t="s">
        <v>2655</v>
      </c>
      <c r="G1185" t="str">
        <f>IF(F1185="O",VLOOKUP(A1185,'CG-&gt; CE'!B:K,10,FALSE),"")</f>
        <v/>
      </c>
      <c r="H1185" s="10" t="str">
        <f>IF(F1185="O",IF(G1185="",'Messages d''erreur'!B$7,""),"")</f>
        <v/>
      </c>
    </row>
    <row r="1186" spans="1:8" x14ac:dyDescent="0.35">
      <c r="A1186" s="156">
        <v>61331</v>
      </c>
      <c r="B1186">
        <f t="shared" si="20"/>
        <v>61331</v>
      </c>
      <c r="C1186" s="45" t="s">
        <v>1077</v>
      </c>
      <c r="D1186" s="46" t="s">
        <v>2899</v>
      </c>
      <c r="F1186" s="47" t="s">
        <v>60</v>
      </c>
      <c r="G1186" t="e">
        <f>IF(F1186="O",VLOOKUP(A1186,'CG-&gt; CE'!B:K,10,FALSE),"")</f>
        <v>#N/A</v>
      </c>
      <c r="H1186" s="10" t="e">
        <f>IF(F1186="O",IF(G1186="",'Messages d''erreur'!B$7,""),"")</f>
        <v>#N/A</v>
      </c>
    </row>
    <row r="1187" spans="1:8" x14ac:dyDescent="0.35">
      <c r="A1187" s="156">
        <v>61332</v>
      </c>
      <c r="B1187">
        <f t="shared" si="20"/>
        <v>61332</v>
      </c>
      <c r="C1187" s="45" t="s">
        <v>204</v>
      </c>
      <c r="D1187" s="46" t="s">
        <v>2899</v>
      </c>
      <c r="F1187" s="47" t="s">
        <v>60</v>
      </c>
      <c r="G1187" t="e">
        <f>IF(F1187="O",VLOOKUP(A1187,'CG-&gt; CE'!B:K,10,FALSE),"")</f>
        <v>#N/A</v>
      </c>
      <c r="H1187" s="10" t="e">
        <f>IF(F1187="O",IF(G1187="",'Messages d''erreur'!B$7,""),"")</f>
        <v>#N/A</v>
      </c>
    </row>
    <row r="1188" spans="1:8" x14ac:dyDescent="0.35">
      <c r="A1188" s="170">
        <v>61339</v>
      </c>
      <c r="B1188">
        <f t="shared" si="20"/>
        <v>61339</v>
      </c>
      <c r="C1188" s="59" t="s">
        <v>1078</v>
      </c>
      <c r="D1188" s="60" t="s">
        <v>2899</v>
      </c>
      <c r="E1188" s="60"/>
      <c r="F1188" s="61" t="s">
        <v>60</v>
      </c>
      <c r="G1188" t="e">
        <f>IF(F1188="O",VLOOKUP(A1188,'CG-&gt; CE'!B:K,10,FALSE),"")</f>
        <v>#N/A</v>
      </c>
      <c r="H1188" s="10" t="e">
        <f>IF(F1188="O",IF(G1188="",'Messages d''erreur'!B$7,""),"")</f>
        <v>#N/A</v>
      </c>
    </row>
    <row r="1189" spans="1:8" x14ac:dyDescent="0.35">
      <c r="A1189" s="167"/>
      <c r="B1189">
        <f t="shared" si="20"/>
        <v>0</v>
      </c>
      <c r="F1189" s="47"/>
      <c r="G1189" t="str">
        <f>IF(F1189="O",VLOOKUP(A1189,'CG-&gt; CE'!B:K,10,FALSE),"")</f>
        <v/>
      </c>
      <c r="H1189" s="10" t="str">
        <f>IF(F1189="O",IF(G1189="",'Messages d''erreur'!B$7,""),"")</f>
        <v/>
      </c>
    </row>
    <row r="1190" spans="1:8" x14ac:dyDescent="0.35">
      <c r="A1190" s="167">
        <v>6134</v>
      </c>
      <c r="B1190">
        <f t="shared" si="20"/>
        <v>6134</v>
      </c>
      <c r="C1190" s="45" t="s">
        <v>2906</v>
      </c>
      <c r="F1190" s="47"/>
      <c r="G1190" t="str">
        <f>IF(F1190="O",VLOOKUP(A1190,'CG-&gt; CE'!B:K,10,FALSE),"")</f>
        <v/>
      </c>
      <c r="H1190" s="10" t="str">
        <f>IF(F1190="O",IF(G1190="",'Messages d''erreur'!B$7,""),"")</f>
        <v/>
      </c>
    </row>
    <row r="1191" spans="1:8" x14ac:dyDescent="0.35">
      <c r="A1191" s="167"/>
      <c r="B1191">
        <f t="shared" si="20"/>
        <v>0</v>
      </c>
      <c r="F1191" s="47"/>
      <c r="G1191" t="str">
        <f>IF(F1191="O",VLOOKUP(A1191,'CG-&gt; CE'!B:K,10,FALSE),"")</f>
        <v/>
      </c>
      <c r="H1191" s="10" t="str">
        <f>IF(F1191="O",IF(G1191="",'Messages d''erreur'!B$7,""),"")</f>
        <v/>
      </c>
    </row>
    <row r="1192" spans="1:8" ht="39" x14ac:dyDescent="0.35">
      <c r="A1192" s="159" t="s">
        <v>1088</v>
      </c>
      <c r="B1192" t="e">
        <f t="shared" si="20"/>
        <v>#VALUE!</v>
      </c>
      <c r="C1192" s="54" t="s">
        <v>53</v>
      </c>
      <c r="D1192" s="54" t="s">
        <v>2891</v>
      </c>
      <c r="E1192" s="54" t="s">
        <v>2654</v>
      </c>
      <c r="F1192" s="55" t="s">
        <v>2655</v>
      </c>
      <c r="G1192" t="str">
        <f>IF(F1192="O",VLOOKUP(A1192,'CG-&gt; CE'!B:K,10,FALSE),"")</f>
        <v/>
      </c>
      <c r="H1192" s="10" t="str">
        <f>IF(F1192="O",IF(G1192="",'Messages d''erreur'!B$7,""),"")</f>
        <v/>
      </c>
    </row>
    <row r="1193" spans="1:8" x14ac:dyDescent="0.35">
      <c r="A1193" s="156">
        <v>61341</v>
      </c>
      <c r="B1193">
        <f t="shared" si="20"/>
        <v>61341</v>
      </c>
      <c r="C1193" s="45" t="s">
        <v>1079</v>
      </c>
      <c r="D1193" s="46" t="s">
        <v>2899</v>
      </c>
      <c r="F1193" s="47" t="s">
        <v>60</v>
      </c>
      <c r="G1193" t="e">
        <f>IF(F1193="O",VLOOKUP(A1193,'CG-&gt; CE'!B:K,10,FALSE),"")</f>
        <v>#N/A</v>
      </c>
      <c r="H1193" s="10" t="e">
        <f>IF(F1193="O",IF(G1193="",'Messages d''erreur'!B$7,""),"")</f>
        <v>#N/A</v>
      </c>
    </row>
    <row r="1194" spans="1:8" x14ac:dyDescent="0.35">
      <c r="A1194" s="156">
        <v>61343</v>
      </c>
      <c r="B1194">
        <f t="shared" si="20"/>
        <v>61343</v>
      </c>
      <c r="C1194" s="45" t="s">
        <v>226</v>
      </c>
      <c r="D1194" s="46" t="s">
        <v>2899</v>
      </c>
      <c r="F1194" s="47" t="s">
        <v>60</v>
      </c>
      <c r="G1194" t="e">
        <f>IF(F1194="O",VLOOKUP(A1194,'CG-&gt; CE'!B:K,10,FALSE),"")</f>
        <v>#N/A</v>
      </c>
      <c r="H1194" s="10" t="e">
        <f>IF(F1194="O",IF(G1194="",'Messages d''erreur'!B$7,""),"")</f>
        <v>#N/A</v>
      </c>
    </row>
    <row r="1195" spans="1:8" x14ac:dyDescent="0.35">
      <c r="A1195" s="170">
        <v>61349</v>
      </c>
      <c r="B1195">
        <f t="shared" si="20"/>
        <v>61349</v>
      </c>
      <c r="C1195" s="59" t="s">
        <v>2409</v>
      </c>
      <c r="D1195" s="60" t="s">
        <v>2899</v>
      </c>
      <c r="E1195" s="60"/>
      <c r="F1195" s="61" t="s">
        <v>60</v>
      </c>
      <c r="G1195" t="e">
        <f>IF(F1195="O",VLOOKUP(A1195,'CG-&gt; CE'!B:K,10,FALSE),"")</f>
        <v>#N/A</v>
      </c>
      <c r="H1195" s="10" t="e">
        <f>IF(F1195="O",IF(G1195="",'Messages d''erreur'!B$7,""),"")</f>
        <v>#N/A</v>
      </c>
    </row>
    <row r="1196" spans="1:8" x14ac:dyDescent="0.35">
      <c r="A1196" s="158"/>
      <c r="B1196">
        <f t="shared" si="20"/>
        <v>0</v>
      </c>
      <c r="C1196" s="51"/>
      <c r="D1196" s="52"/>
      <c r="E1196" s="52"/>
      <c r="F1196" s="53"/>
      <c r="G1196" t="str">
        <f>IF(F1196="O",VLOOKUP(A1196,'CG-&gt; CE'!B:K,10,FALSE),"")</f>
        <v/>
      </c>
      <c r="H1196" s="10" t="str">
        <f>IF(F1196="O",IF(G1196="",'Messages d''erreur'!B$7,""),"")</f>
        <v/>
      </c>
    </row>
    <row r="1197" spans="1:8" x14ac:dyDescent="0.35">
      <c r="A1197" s="167">
        <v>615</v>
      </c>
      <c r="B1197">
        <f t="shared" si="20"/>
        <v>615</v>
      </c>
      <c r="C1197" s="45" t="s">
        <v>2907</v>
      </c>
      <c r="F1197" s="47"/>
      <c r="G1197" t="str">
        <f>IF(F1197="O",VLOOKUP(A1197,'CG-&gt; CE'!B:K,10,FALSE),"")</f>
        <v/>
      </c>
      <c r="H1197" s="10" t="str">
        <f>IF(F1197="O",IF(G1197="",'Messages d''erreur'!B$7,""),"")</f>
        <v/>
      </c>
    </row>
    <row r="1198" spans="1:8" x14ac:dyDescent="0.35">
      <c r="A1198" s="167"/>
      <c r="B1198">
        <f t="shared" si="20"/>
        <v>0</v>
      </c>
      <c r="F1198" s="47"/>
      <c r="G1198" t="str">
        <f>IF(F1198="O",VLOOKUP(A1198,'CG-&gt; CE'!B:K,10,FALSE),"")</f>
        <v/>
      </c>
      <c r="H1198" s="10" t="str">
        <f>IF(F1198="O",IF(G1198="",'Messages d''erreur'!B$7,""),"")</f>
        <v/>
      </c>
    </row>
    <row r="1199" spans="1:8" ht="39" x14ac:dyDescent="0.35">
      <c r="A1199" s="159" t="s">
        <v>1088</v>
      </c>
      <c r="B1199" t="e">
        <f t="shared" si="20"/>
        <v>#VALUE!</v>
      </c>
      <c r="C1199" s="54" t="s">
        <v>53</v>
      </c>
      <c r="D1199" s="54" t="s">
        <v>2891</v>
      </c>
      <c r="E1199" s="54" t="s">
        <v>2654</v>
      </c>
      <c r="F1199" s="55" t="s">
        <v>2655</v>
      </c>
      <c r="G1199" t="str">
        <f>IF(F1199="O",VLOOKUP(A1199,'CG-&gt; CE'!B:K,10,FALSE),"")</f>
        <v/>
      </c>
      <c r="H1199" s="10" t="str">
        <f>IF(F1199="O",IF(G1199="",'Messages d''erreur'!B$7,""),"")</f>
        <v/>
      </c>
    </row>
    <row r="1200" spans="1:8" x14ac:dyDescent="0.35">
      <c r="A1200" s="156">
        <v>61501</v>
      </c>
      <c r="B1200">
        <f t="shared" si="20"/>
        <v>61501</v>
      </c>
      <c r="C1200" s="45" t="s">
        <v>1080</v>
      </c>
      <c r="D1200" s="46" t="s">
        <v>2899</v>
      </c>
      <c r="F1200" s="47" t="s">
        <v>60</v>
      </c>
      <c r="G1200" t="e">
        <f>IF(F1200="O",VLOOKUP(A1200,'CG-&gt; CE'!B:K,10,FALSE),"")</f>
        <v>#N/A</v>
      </c>
      <c r="H1200" s="10" t="e">
        <f>IF(F1200="O",IF(G1200="",'Messages d''erreur'!B$7,""),"")</f>
        <v>#N/A</v>
      </c>
    </row>
    <row r="1201" spans="1:8" x14ac:dyDescent="0.35">
      <c r="A1201" s="156">
        <v>61508</v>
      </c>
      <c r="B1201">
        <f t="shared" si="20"/>
        <v>61508</v>
      </c>
      <c r="C1201" s="45" t="s">
        <v>208</v>
      </c>
      <c r="D1201" s="46" t="s">
        <v>2899</v>
      </c>
      <c r="F1201" s="47" t="s">
        <v>60</v>
      </c>
      <c r="G1201" t="e">
        <f>IF(F1201="O",VLOOKUP(A1201,'CG-&gt; CE'!B:K,10,FALSE),"")</f>
        <v>#N/A</v>
      </c>
      <c r="H1201" s="10" t="e">
        <f>IF(F1201="O",IF(G1201="",'Messages d''erreur'!B$7,""),"")</f>
        <v>#N/A</v>
      </c>
    </row>
    <row r="1202" spans="1:8" x14ac:dyDescent="0.35">
      <c r="A1202" s="170">
        <v>61509</v>
      </c>
      <c r="B1202">
        <f t="shared" si="20"/>
        <v>61509</v>
      </c>
      <c r="C1202" s="59" t="s">
        <v>187</v>
      </c>
      <c r="D1202" s="60" t="s">
        <v>2899</v>
      </c>
      <c r="E1202" s="60"/>
      <c r="F1202" s="61" t="s">
        <v>60</v>
      </c>
      <c r="G1202" t="e">
        <f>IF(F1202="O",VLOOKUP(A1202,'CG-&gt; CE'!B:K,10,FALSE),"")</f>
        <v>#N/A</v>
      </c>
      <c r="H1202" s="10" t="e">
        <f>IF(F1202="O",IF(G1202="",'Messages d''erreur'!B$7,""),"")</f>
        <v>#N/A</v>
      </c>
    </row>
    <row r="1203" spans="1:8" x14ac:dyDescent="0.35">
      <c r="A1203" s="158"/>
      <c r="B1203">
        <f t="shared" si="20"/>
        <v>0</v>
      </c>
      <c r="C1203" s="51"/>
      <c r="D1203" s="52"/>
      <c r="E1203" s="52"/>
      <c r="F1203" s="53"/>
      <c r="G1203" t="str">
        <f>IF(F1203="O",VLOOKUP(A1203,'CG-&gt; CE'!B:K,10,FALSE),"")</f>
        <v/>
      </c>
      <c r="H1203" s="10" t="str">
        <f>IF(F1203="O",IF(G1203="",'Messages d''erreur'!B$7,""),"")</f>
        <v/>
      </c>
    </row>
    <row r="1204" spans="1:8" x14ac:dyDescent="0.35">
      <c r="A1204" s="167">
        <v>616</v>
      </c>
      <c r="B1204">
        <f t="shared" si="20"/>
        <v>616</v>
      </c>
      <c r="C1204" s="45" t="s">
        <v>2908</v>
      </c>
      <c r="F1204" s="47"/>
      <c r="G1204" t="str">
        <f>IF(F1204="O",VLOOKUP(A1204,'CG-&gt; CE'!B:K,10,FALSE),"")</f>
        <v/>
      </c>
      <c r="H1204" s="10" t="str">
        <f>IF(F1204="O",IF(G1204="",'Messages d''erreur'!B$7,""),"")</f>
        <v/>
      </c>
    </row>
    <row r="1205" spans="1:8" x14ac:dyDescent="0.35">
      <c r="A1205" s="167"/>
      <c r="B1205">
        <f t="shared" si="20"/>
        <v>0</v>
      </c>
      <c r="F1205" s="47"/>
      <c r="G1205" t="str">
        <f>IF(F1205="O",VLOOKUP(A1205,'CG-&gt; CE'!B:K,10,FALSE),"")</f>
        <v/>
      </c>
      <c r="H1205" s="10" t="str">
        <f>IF(F1205="O",IF(G1205="",'Messages d''erreur'!B$7,""),"")</f>
        <v/>
      </c>
    </row>
    <row r="1206" spans="1:8" ht="39" x14ac:dyDescent="0.35">
      <c r="A1206" s="159" t="s">
        <v>1088</v>
      </c>
      <c r="B1206" t="e">
        <f t="shared" si="20"/>
        <v>#VALUE!</v>
      </c>
      <c r="C1206" s="54" t="s">
        <v>53</v>
      </c>
      <c r="D1206" s="54" t="s">
        <v>2891</v>
      </c>
      <c r="E1206" s="54" t="s">
        <v>2654</v>
      </c>
      <c r="F1206" s="55" t="s">
        <v>2655</v>
      </c>
      <c r="G1206" t="str">
        <f>IF(F1206="O",VLOOKUP(A1206,'CG-&gt; CE'!B:K,10,FALSE),"")</f>
        <v/>
      </c>
      <c r="H1206" s="10" t="str">
        <f>IF(F1206="O",IF(G1206="",'Messages d''erreur'!B$7,""),"")</f>
        <v/>
      </c>
    </row>
    <row r="1207" spans="1:8" x14ac:dyDescent="0.35">
      <c r="A1207" s="156">
        <v>61601</v>
      </c>
      <c r="B1207">
        <f t="shared" si="20"/>
        <v>61601</v>
      </c>
      <c r="C1207" s="45" t="s">
        <v>210</v>
      </c>
      <c r="D1207" s="46" t="s">
        <v>2899</v>
      </c>
      <c r="F1207" s="47" t="s">
        <v>60</v>
      </c>
      <c r="G1207" t="e">
        <f>IF(F1207="O",VLOOKUP(A1207,'CG-&gt; CE'!B:K,10,FALSE),"")</f>
        <v>#N/A</v>
      </c>
      <c r="H1207" s="10" t="e">
        <f>IF(F1207="O",IF(G1207="",'Messages d''erreur'!B$7,""),"")</f>
        <v>#N/A</v>
      </c>
    </row>
    <row r="1208" spans="1:8" x14ac:dyDescent="0.35">
      <c r="A1208" s="156">
        <v>61602</v>
      </c>
      <c r="B1208">
        <f t="shared" si="20"/>
        <v>61602</v>
      </c>
      <c r="C1208" s="45" t="s">
        <v>233</v>
      </c>
      <c r="D1208" s="46" t="s">
        <v>2899</v>
      </c>
      <c r="F1208" s="47" t="s">
        <v>60</v>
      </c>
      <c r="G1208" t="e">
        <f>IF(F1208="O",VLOOKUP(A1208,'CG-&gt; CE'!B:K,10,FALSE),"")</f>
        <v>#N/A</v>
      </c>
      <c r="H1208" s="10" t="e">
        <f>IF(F1208="O",IF(G1208="",'Messages d''erreur'!B$7,""),"")</f>
        <v>#N/A</v>
      </c>
    </row>
    <row r="1209" spans="1:8" x14ac:dyDescent="0.35">
      <c r="A1209" s="156">
        <v>61604</v>
      </c>
      <c r="B1209">
        <f t="shared" si="20"/>
        <v>61604</v>
      </c>
      <c r="C1209" s="45" t="s">
        <v>1081</v>
      </c>
      <c r="D1209" s="46" t="s">
        <v>2899</v>
      </c>
      <c r="F1209" s="47" t="s">
        <v>60</v>
      </c>
      <c r="G1209" t="e">
        <f>IF(F1209="O",VLOOKUP(A1209,'CG-&gt; CE'!B:K,10,FALSE),"")</f>
        <v>#N/A</v>
      </c>
      <c r="H1209" s="10" t="e">
        <f>IF(F1209="O",IF(G1209="",'Messages d''erreur'!B$7,""),"")</f>
        <v>#N/A</v>
      </c>
    </row>
    <row r="1210" spans="1:8" x14ac:dyDescent="0.35">
      <c r="A1210" s="170">
        <v>61609</v>
      </c>
      <c r="B1210">
        <f t="shared" si="20"/>
        <v>61609</v>
      </c>
      <c r="C1210" s="59" t="s">
        <v>189</v>
      </c>
      <c r="D1210" s="60" t="s">
        <v>2899</v>
      </c>
      <c r="E1210" s="60"/>
      <c r="F1210" s="61" t="s">
        <v>60</v>
      </c>
      <c r="G1210" t="e">
        <f>IF(F1210="O",VLOOKUP(A1210,'CG-&gt; CE'!B:K,10,FALSE),"")</f>
        <v>#N/A</v>
      </c>
      <c r="H1210" s="10" t="e">
        <f>IF(F1210="O",IF(G1210="",'Messages d''erreur'!B$7,""),"")</f>
        <v>#N/A</v>
      </c>
    </row>
    <row r="1211" spans="1:8" x14ac:dyDescent="0.35">
      <c r="A1211" s="156"/>
      <c r="B1211">
        <f t="shared" si="20"/>
        <v>0</v>
      </c>
      <c r="F1211" s="47"/>
      <c r="G1211" t="str">
        <f>IF(F1211="O",VLOOKUP(A1211,'CG-&gt; CE'!B:K,10,FALSE),"")</f>
        <v/>
      </c>
      <c r="H1211" s="10" t="str">
        <f>IF(F1211="O",IF(G1211="",'Messages d''erreur'!B$7,""),"")</f>
        <v/>
      </c>
    </row>
    <row r="1212" spans="1:8" x14ac:dyDescent="0.35">
      <c r="A1212" s="167">
        <v>6199</v>
      </c>
      <c r="B1212">
        <f t="shared" si="20"/>
        <v>6199</v>
      </c>
      <c r="C1212" s="45" t="s">
        <v>3022</v>
      </c>
      <c r="F1212" s="47"/>
      <c r="G1212" t="str">
        <f>IF(F1212="O",VLOOKUP(A1212,'CG-&gt; CE'!B:K,10,FALSE),"")</f>
        <v/>
      </c>
      <c r="H1212" s="10" t="str">
        <f>IF(F1212="O",IF(G1212="",'Messages d''erreur'!B$7,""),"")</f>
        <v/>
      </c>
    </row>
    <row r="1213" spans="1:8" x14ac:dyDescent="0.35">
      <c r="A1213" s="167"/>
      <c r="B1213">
        <f t="shared" si="20"/>
        <v>0</v>
      </c>
      <c r="F1213" s="47"/>
      <c r="G1213" t="str">
        <f>IF(F1213="O",VLOOKUP(A1213,'CG-&gt; CE'!B:K,10,FALSE),"")</f>
        <v/>
      </c>
      <c r="H1213" s="10" t="str">
        <f>IF(F1213="O",IF(G1213="",'Messages d''erreur'!B$7,""),"")</f>
        <v/>
      </c>
    </row>
    <row r="1214" spans="1:8" ht="39" x14ac:dyDescent="0.35">
      <c r="A1214" s="159" t="s">
        <v>1088</v>
      </c>
      <c r="B1214" t="e">
        <f t="shared" si="20"/>
        <v>#VALUE!</v>
      </c>
      <c r="C1214" s="54" t="s">
        <v>53</v>
      </c>
      <c r="D1214" s="54" t="s">
        <v>2891</v>
      </c>
      <c r="E1214" s="54" t="s">
        <v>2654</v>
      </c>
      <c r="F1214" s="55" t="s">
        <v>2655</v>
      </c>
      <c r="G1214" t="str">
        <f>IF(F1214="O",VLOOKUP(A1214,'CG-&gt; CE'!B:K,10,FALSE),"")</f>
        <v/>
      </c>
      <c r="H1214" s="10" t="str">
        <f>IF(F1214="O",IF(G1214="",'Messages d''erreur'!B$7,""),"")</f>
        <v/>
      </c>
    </row>
    <row r="1215" spans="1:8" x14ac:dyDescent="0.35">
      <c r="A1215" s="171">
        <v>61999</v>
      </c>
      <c r="B1215">
        <f t="shared" si="20"/>
        <v>61999</v>
      </c>
      <c r="C1215" s="75" t="s">
        <v>3022</v>
      </c>
      <c r="D1215" s="76" t="s">
        <v>2899</v>
      </c>
      <c r="E1215" s="76"/>
      <c r="F1215" s="77" t="s">
        <v>60</v>
      </c>
      <c r="G1215" t="e">
        <f>IF(F1215="O",VLOOKUP(A1215,'CG-&gt; CE'!B:K,10,FALSE),"")</f>
        <v>#N/A</v>
      </c>
      <c r="H1215" s="10" t="e">
        <f>IF(F1215="O",IF(G1215="",'Messages d''erreur'!B$7,""),"")</f>
        <v>#N/A</v>
      </c>
    </row>
    <row r="1216" spans="1:8" x14ac:dyDescent="0.35">
      <c r="A1216" s="156"/>
      <c r="B1216">
        <f t="shared" si="20"/>
        <v>0</v>
      </c>
      <c r="F1216" s="47"/>
      <c r="G1216" t="str">
        <f>IF(F1216="O",VLOOKUP(A1216,'CG-&gt; CE'!B:K,10,FALSE),"")</f>
        <v/>
      </c>
      <c r="H1216" s="10" t="str">
        <f>IF(F1216="O",IF(G1216="",'Messages d''erreur'!B$7,""),"")</f>
        <v/>
      </c>
    </row>
    <row r="1217" spans="1:8" x14ac:dyDescent="0.35">
      <c r="A1217" s="158">
        <v>62</v>
      </c>
      <c r="B1217">
        <f t="shared" si="20"/>
        <v>62</v>
      </c>
      <c r="C1217" s="51" t="s">
        <v>2909</v>
      </c>
      <c r="D1217" s="52"/>
      <c r="E1217" s="52"/>
      <c r="F1217" s="53"/>
      <c r="G1217" t="str">
        <f>IF(F1217="O",VLOOKUP(A1217,'CG-&gt; CE'!B:K,10,FALSE),"")</f>
        <v/>
      </c>
      <c r="H1217" s="10" t="str">
        <f>IF(F1217="O",IF(G1217="",'Messages d''erreur'!B$7,""),"")</f>
        <v/>
      </c>
    </row>
    <row r="1218" spans="1:8" x14ac:dyDescent="0.35">
      <c r="A1218" s="158"/>
      <c r="B1218">
        <f t="shared" si="20"/>
        <v>0</v>
      </c>
      <c r="C1218" s="51"/>
      <c r="D1218" s="52"/>
      <c r="E1218" s="52"/>
      <c r="F1218" s="53"/>
      <c r="G1218" t="str">
        <f>IF(F1218="O",VLOOKUP(A1218,'CG-&gt; CE'!B:K,10,FALSE),"")</f>
        <v/>
      </c>
      <c r="H1218" s="10" t="str">
        <f>IF(F1218="O",IF(G1218="",'Messages d''erreur'!B$7,""),"")</f>
        <v/>
      </c>
    </row>
    <row r="1219" spans="1:8" x14ac:dyDescent="0.35">
      <c r="A1219" s="167">
        <v>620</v>
      </c>
      <c r="B1219">
        <f t="shared" si="20"/>
        <v>620</v>
      </c>
      <c r="C1219" s="45" t="s">
        <v>2910</v>
      </c>
      <c r="F1219" s="47"/>
      <c r="G1219" t="str">
        <f>IF(F1219="O",VLOOKUP(A1219,'CG-&gt; CE'!B:K,10,FALSE),"")</f>
        <v/>
      </c>
      <c r="H1219" s="10" t="str">
        <f>IF(F1219="O",IF(G1219="",'Messages d''erreur'!B$7,""),"")</f>
        <v/>
      </c>
    </row>
    <row r="1220" spans="1:8" x14ac:dyDescent="0.35">
      <c r="A1220" s="167"/>
      <c r="B1220">
        <f t="shared" si="20"/>
        <v>0</v>
      </c>
      <c r="F1220" s="47"/>
      <c r="G1220" t="str">
        <f>IF(F1220="O",VLOOKUP(A1220,'CG-&gt; CE'!B:K,10,FALSE),"")</f>
        <v/>
      </c>
      <c r="H1220" s="10" t="str">
        <f>IF(F1220="O",IF(G1220="",'Messages d''erreur'!B$7,""),"")</f>
        <v/>
      </c>
    </row>
    <row r="1221" spans="1:8" ht="39" x14ac:dyDescent="0.35">
      <c r="A1221" s="159" t="s">
        <v>1088</v>
      </c>
      <c r="B1221" t="e">
        <f t="shared" ref="B1221:B1284" si="21">VALUE(A1221)</f>
        <v>#VALUE!</v>
      </c>
      <c r="C1221" s="54" t="s">
        <v>53</v>
      </c>
      <c r="D1221" s="54" t="s">
        <v>2891</v>
      </c>
      <c r="E1221" s="54" t="s">
        <v>2654</v>
      </c>
      <c r="F1221" s="55" t="s">
        <v>2655</v>
      </c>
      <c r="G1221" t="str">
        <f>IF(F1221="O",VLOOKUP(A1221,'CG-&gt; CE'!B:K,10,FALSE),"")</f>
        <v/>
      </c>
      <c r="H1221" s="10" t="str">
        <f>IF(F1221="O",IF(G1221="",'Messages d''erreur'!B$7,""),"")</f>
        <v/>
      </c>
    </row>
    <row r="1222" spans="1:8" x14ac:dyDescent="0.35">
      <c r="A1222" s="156">
        <v>62001</v>
      </c>
      <c r="B1222">
        <f t="shared" si="21"/>
        <v>62001</v>
      </c>
      <c r="C1222" s="45" t="s">
        <v>72</v>
      </c>
      <c r="D1222" s="46" t="s">
        <v>2911</v>
      </c>
      <c r="F1222" s="47" t="s">
        <v>60</v>
      </c>
      <c r="G1222" t="e">
        <f>IF(F1222="O",VLOOKUP(A1222,'CG-&gt; CE'!B:K,10,FALSE),"")</f>
        <v>#N/A</v>
      </c>
      <c r="H1222" s="10" t="e">
        <f>IF(F1222="O",IF(G1222="",'Messages d''erreur'!B$7,""),"")</f>
        <v>#N/A</v>
      </c>
    </row>
    <row r="1223" spans="1:8" x14ac:dyDescent="0.35">
      <c r="A1223" s="156">
        <v>62002</v>
      </c>
      <c r="B1223">
        <f t="shared" si="21"/>
        <v>62002</v>
      </c>
      <c r="C1223" s="45" t="s">
        <v>74</v>
      </c>
      <c r="D1223" s="46" t="s">
        <v>2911</v>
      </c>
      <c r="F1223" s="47" t="s">
        <v>60</v>
      </c>
      <c r="G1223" t="e">
        <f>IF(F1223="O",VLOOKUP(A1223,'CG-&gt; CE'!B:K,10,FALSE),"")</f>
        <v>#N/A</v>
      </c>
      <c r="H1223" s="10" t="e">
        <f>IF(F1223="O",IF(G1223="",'Messages d''erreur'!B$7,""),"")</f>
        <v>#N/A</v>
      </c>
    </row>
    <row r="1224" spans="1:8" x14ac:dyDescent="0.35">
      <c r="A1224" s="156">
        <v>62003</v>
      </c>
      <c r="B1224">
        <f t="shared" si="21"/>
        <v>62003</v>
      </c>
      <c r="C1224" s="45" t="s">
        <v>76</v>
      </c>
      <c r="D1224" s="46" t="s">
        <v>2911</v>
      </c>
      <c r="F1224" s="47" t="s">
        <v>60</v>
      </c>
      <c r="G1224" t="e">
        <f>IF(F1224="O",VLOOKUP(A1224,'CG-&gt; CE'!B:K,10,FALSE),"")</f>
        <v>#N/A</v>
      </c>
      <c r="H1224" s="10" t="e">
        <f>IF(F1224="O",IF(G1224="",'Messages d''erreur'!B$7,""),"")</f>
        <v>#N/A</v>
      </c>
    </row>
    <row r="1225" spans="1:8" x14ac:dyDescent="0.35">
      <c r="A1225" s="156">
        <v>62004</v>
      </c>
      <c r="B1225">
        <f t="shared" si="21"/>
        <v>62004</v>
      </c>
      <c r="C1225" s="45" t="s">
        <v>2416</v>
      </c>
      <c r="D1225" s="46" t="s">
        <v>2911</v>
      </c>
      <c r="F1225" s="47" t="s">
        <v>60</v>
      </c>
      <c r="G1225" t="e">
        <f>IF(F1225="O",VLOOKUP(A1225,'CG-&gt; CE'!B:K,10,FALSE),"")</f>
        <v>#N/A</v>
      </c>
      <c r="H1225" s="10" t="e">
        <f>IF(F1225="O",IF(G1225="",'Messages d''erreur'!B$7,""),"")</f>
        <v>#N/A</v>
      </c>
    </row>
    <row r="1226" spans="1:8" x14ac:dyDescent="0.35">
      <c r="A1226" s="156">
        <v>62005</v>
      </c>
      <c r="B1226">
        <f t="shared" si="21"/>
        <v>62005</v>
      </c>
      <c r="C1226" s="45" t="s">
        <v>80</v>
      </c>
      <c r="D1226" s="46" t="s">
        <v>2911</v>
      </c>
      <c r="F1226" s="47" t="s">
        <v>60</v>
      </c>
      <c r="G1226" t="e">
        <f>IF(F1226="O",VLOOKUP(A1226,'CG-&gt; CE'!B:K,10,FALSE),"")</f>
        <v>#N/A</v>
      </c>
      <c r="H1226" s="10" t="e">
        <f>IF(F1226="O",IF(G1226="",'Messages d''erreur'!B$7,""),"")</f>
        <v>#N/A</v>
      </c>
    </row>
    <row r="1227" spans="1:8" x14ac:dyDescent="0.35">
      <c r="A1227" s="170">
        <v>62006</v>
      </c>
      <c r="B1227">
        <f t="shared" si="21"/>
        <v>62006</v>
      </c>
      <c r="C1227" s="59" t="s">
        <v>82</v>
      </c>
      <c r="D1227" s="60" t="s">
        <v>2911</v>
      </c>
      <c r="E1227" s="60"/>
      <c r="F1227" s="61" t="s">
        <v>60</v>
      </c>
      <c r="G1227" t="e">
        <f>IF(F1227="O",VLOOKUP(A1227,'CG-&gt; CE'!B:K,10,FALSE),"")</f>
        <v>#N/A</v>
      </c>
      <c r="H1227" s="10" t="e">
        <f>IF(F1227="O",IF(G1227="",'Messages d''erreur'!B$7,""),"")</f>
        <v>#N/A</v>
      </c>
    </row>
    <row r="1228" spans="1:8" x14ac:dyDescent="0.35">
      <c r="A1228" s="158"/>
      <c r="B1228">
        <f t="shared" si="21"/>
        <v>0</v>
      </c>
      <c r="C1228" s="51"/>
      <c r="D1228" s="52"/>
      <c r="E1228" s="52"/>
      <c r="F1228" s="53"/>
      <c r="G1228" t="str">
        <f>IF(F1228="O",VLOOKUP(A1228,'CG-&gt; CE'!B:K,10,FALSE),"")</f>
        <v/>
      </c>
      <c r="H1228" s="10" t="str">
        <f>IF(F1228="O",IF(G1228="",'Messages d''erreur'!B$7,""),"")</f>
        <v/>
      </c>
    </row>
    <row r="1229" spans="1:8" x14ac:dyDescent="0.35">
      <c r="A1229" s="167">
        <v>621</v>
      </c>
      <c r="B1229">
        <f t="shared" si="21"/>
        <v>621</v>
      </c>
      <c r="C1229" s="45" t="s">
        <v>2912</v>
      </c>
      <c r="F1229" s="47"/>
      <c r="G1229" t="str">
        <f>IF(F1229="O",VLOOKUP(A1229,'CG-&gt; CE'!B:K,10,FALSE),"")</f>
        <v/>
      </c>
      <c r="H1229" s="10" t="str">
        <f>IF(F1229="O",IF(G1229="",'Messages d''erreur'!B$7,""),"")</f>
        <v/>
      </c>
    </row>
    <row r="1230" spans="1:8" x14ac:dyDescent="0.35">
      <c r="A1230" s="167"/>
      <c r="B1230">
        <f t="shared" si="21"/>
        <v>0</v>
      </c>
      <c r="F1230" s="47"/>
      <c r="G1230" t="str">
        <f>IF(F1230="O",VLOOKUP(A1230,'CG-&gt; CE'!B:K,10,FALSE),"")</f>
        <v/>
      </c>
      <c r="H1230" s="10" t="str">
        <f>IF(F1230="O",IF(G1230="",'Messages d''erreur'!B$7,""),"")</f>
        <v/>
      </c>
    </row>
    <row r="1231" spans="1:8" ht="39" x14ac:dyDescent="0.35">
      <c r="A1231" s="159" t="s">
        <v>1088</v>
      </c>
      <c r="B1231" t="e">
        <f t="shared" si="21"/>
        <v>#VALUE!</v>
      </c>
      <c r="C1231" s="54" t="s">
        <v>53</v>
      </c>
      <c r="D1231" s="54" t="s">
        <v>2891</v>
      </c>
      <c r="E1231" s="54" t="s">
        <v>2654</v>
      </c>
      <c r="F1231" s="55" t="s">
        <v>2655</v>
      </c>
      <c r="G1231" t="str">
        <f>IF(F1231="O",VLOOKUP(A1231,'CG-&gt; CE'!B:K,10,FALSE),"")</f>
        <v/>
      </c>
      <c r="H1231" s="10" t="str">
        <f>IF(F1231="O",IF(G1231="",'Messages d''erreur'!B$7,""),"")</f>
        <v/>
      </c>
    </row>
    <row r="1232" spans="1:8" x14ac:dyDescent="0.35">
      <c r="A1232" s="156">
        <v>62101</v>
      </c>
      <c r="B1232">
        <f t="shared" si="21"/>
        <v>62101</v>
      </c>
      <c r="C1232" s="45" t="s">
        <v>85</v>
      </c>
      <c r="D1232" s="46" t="s">
        <v>2911</v>
      </c>
      <c r="F1232" s="47" t="s">
        <v>60</v>
      </c>
      <c r="G1232" t="e">
        <f>IF(F1232="O",VLOOKUP(A1232,'CG-&gt; CE'!B:K,10,FALSE),"")</f>
        <v>#N/A</v>
      </c>
      <c r="H1232" s="10" t="e">
        <f>IF(F1232="O",IF(G1232="",'Messages d''erreur'!B$7,""),"")</f>
        <v>#N/A</v>
      </c>
    </row>
    <row r="1233" spans="1:8" x14ac:dyDescent="0.35">
      <c r="A1233" s="156">
        <v>62102</v>
      </c>
      <c r="B1233">
        <f t="shared" si="21"/>
        <v>62102</v>
      </c>
      <c r="C1233" s="45" t="s">
        <v>87</v>
      </c>
      <c r="D1233" s="46" t="s">
        <v>2911</v>
      </c>
      <c r="F1233" s="47" t="s">
        <v>60</v>
      </c>
      <c r="G1233" t="e">
        <f>IF(F1233="O",VLOOKUP(A1233,'CG-&gt; CE'!B:K,10,FALSE),"")</f>
        <v>#N/A</v>
      </c>
      <c r="H1233" s="10" t="e">
        <f>IF(F1233="O",IF(G1233="",'Messages d''erreur'!B$7,""),"")</f>
        <v>#N/A</v>
      </c>
    </row>
    <row r="1234" spans="1:8" x14ac:dyDescent="0.35">
      <c r="A1234" s="156">
        <v>62103</v>
      </c>
      <c r="B1234">
        <f t="shared" si="21"/>
        <v>62103</v>
      </c>
      <c r="C1234" s="45" t="s">
        <v>2423</v>
      </c>
      <c r="D1234" s="46" t="s">
        <v>2911</v>
      </c>
      <c r="F1234" s="47" t="s">
        <v>60</v>
      </c>
      <c r="G1234" t="e">
        <f>IF(F1234="O",VLOOKUP(A1234,'CG-&gt; CE'!B:K,10,FALSE),"")</f>
        <v>#N/A</v>
      </c>
      <c r="H1234" s="10" t="e">
        <f>IF(F1234="O",IF(G1234="",'Messages d''erreur'!B$7,""),"")</f>
        <v>#N/A</v>
      </c>
    </row>
    <row r="1235" spans="1:8" x14ac:dyDescent="0.35">
      <c r="A1235" s="156">
        <v>62104</v>
      </c>
      <c r="B1235">
        <f t="shared" si="21"/>
        <v>62104</v>
      </c>
      <c r="C1235" s="45" t="s">
        <v>2425</v>
      </c>
      <c r="D1235" s="46" t="s">
        <v>2911</v>
      </c>
      <c r="F1235" s="47" t="s">
        <v>60</v>
      </c>
      <c r="G1235" t="e">
        <f>IF(F1235="O",VLOOKUP(A1235,'CG-&gt; CE'!B:K,10,FALSE),"")</f>
        <v>#N/A</v>
      </c>
      <c r="H1235" s="10" t="e">
        <f>IF(F1235="O",IF(G1235="",'Messages d''erreur'!B$7,""),"")</f>
        <v>#N/A</v>
      </c>
    </row>
    <row r="1236" spans="1:8" x14ac:dyDescent="0.35">
      <c r="A1236" s="156">
        <v>62106</v>
      </c>
      <c r="B1236">
        <f t="shared" si="21"/>
        <v>62106</v>
      </c>
      <c r="C1236" s="45" t="s">
        <v>93</v>
      </c>
      <c r="D1236" s="46" t="s">
        <v>2911</v>
      </c>
      <c r="F1236" s="47" t="s">
        <v>60</v>
      </c>
      <c r="G1236" t="e">
        <f>IF(F1236="O",VLOOKUP(A1236,'CG-&gt; CE'!B:K,10,FALSE),"")</f>
        <v>#N/A</v>
      </c>
      <c r="H1236" s="10" t="e">
        <f>IF(F1236="O",IF(G1236="",'Messages d''erreur'!B$7,""),"")</f>
        <v>#N/A</v>
      </c>
    </row>
    <row r="1237" spans="1:8" x14ac:dyDescent="0.35">
      <c r="A1237" s="170">
        <v>62129</v>
      </c>
      <c r="B1237">
        <f t="shared" si="21"/>
        <v>62129</v>
      </c>
      <c r="C1237" s="59" t="s">
        <v>95</v>
      </c>
      <c r="D1237" s="60" t="s">
        <v>2911</v>
      </c>
      <c r="E1237" s="60"/>
      <c r="F1237" s="61" t="s">
        <v>60</v>
      </c>
      <c r="G1237" t="e">
        <f>IF(F1237="O",VLOOKUP(A1237,'CG-&gt; CE'!B:K,10,FALSE),"")</f>
        <v>#N/A</v>
      </c>
      <c r="H1237" s="10" t="e">
        <f>IF(F1237="O",IF(G1237="",'Messages d''erreur'!B$7,""),"")</f>
        <v>#N/A</v>
      </c>
    </row>
    <row r="1238" spans="1:8" x14ac:dyDescent="0.35">
      <c r="A1238" s="158"/>
      <c r="B1238">
        <f t="shared" si="21"/>
        <v>0</v>
      </c>
      <c r="C1238" s="51"/>
      <c r="D1238" s="52"/>
      <c r="E1238" s="52"/>
      <c r="F1238" s="53"/>
      <c r="G1238" t="str">
        <f>IF(F1238="O",VLOOKUP(A1238,'CG-&gt; CE'!B:K,10,FALSE),"")</f>
        <v/>
      </c>
      <c r="H1238" s="10" t="str">
        <f>IF(F1238="O",IF(G1238="",'Messages d''erreur'!B$7,""),"")</f>
        <v/>
      </c>
    </row>
    <row r="1239" spans="1:8" x14ac:dyDescent="0.35">
      <c r="A1239" s="167">
        <v>622</v>
      </c>
      <c r="B1239">
        <f t="shared" si="21"/>
        <v>622</v>
      </c>
      <c r="C1239" s="45" t="s">
        <v>2913</v>
      </c>
      <c r="F1239" s="47"/>
      <c r="G1239" t="str">
        <f>IF(F1239="O",VLOOKUP(A1239,'CG-&gt; CE'!B:K,10,FALSE),"")</f>
        <v/>
      </c>
      <c r="H1239" s="10" t="str">
        <f>IF(F1239="O",IF(G1239="",'Messages d''erreur'!B$7,""),"")</f>
        <v/>
      </c>
    </row>
    <row r="1240" spans="1:8" x14ac:dyDescent="0.35">
      <c r="A1240" s="167"/>
      <c r="B1240">
        <f t="shared" si="21"/>
        <v>0</v>
      </c>
      <c r="F1240" s="47"/>
      <c r="G1240" t="str">
        <f>IF(F1240="O",VLOOKUP(A1240,'CG-&gt; CE'!B:K,10,FALSE),"")</f>
        <v/>
      </c>
      <c r="H1240" s="10" t="str">
        <f>IF(F1240="O",IF(G1240="",'Messages d''erreur'!B$7,""),"")</f>
        <v/>
      </c>
    </row>
    <row r="1241" spans="1:8" ht="39" x14ac:dyDescent="0.35">
      <c r="A1241" s="159" t="s">
        <v>1088</v>
      </c>
      <c r="B1241" t="e">
        <f t="shared" si="21"/>
        <v>#VALUE!</v>
      </c>
      <c r="C1241" s="54" t="s">
        <v>53</v>
      </c>
      <c r="D1241" s="54" t="s">
        <v>2891</v>
      </c>
      <c r="E1241" s="54" t="s">
        <v>2654</v>
      </c>
      <c r="F1241" s="55" t="s">
        <v>2655</v>
      </c>
      <c r="G1241" t="str">
        <f>IF(F1241="O",VLOOKUP(A1241,'CG-&gt; CE'!B:K,10,FALSE),"")</f>
        <v/>
      </c>
      <c r="H1241" s="10" t="str">
        <f>IF(F1241="O",IF(G1241="",'Messages d''erreur'!B$7,""),"")</f>
        <v/>
      </c>
    </row>
    <row r="1242" spans="1:8" x14ac:dyDescent="0.35">
      <c r="A1242" s="156">
        <v>62201</v>
      </c>
      <c r="B1242">
        <f t="shared" si="21"/>
        <v>62201</v>
      </c>
      <c r="C1242" s="45" t="s">
        <v>98</v>
      </c>
      <c r="D1242" s="46" t="s">
        <v>2911</v>
      </c>
      <c r="F1242" s="47" t="s">
        <v>60</v>
      </c>
      <c r="G1242" t="e">
        <f>IF(F1242="O",VLOOKUP(A1242,'CG-&gt; CE'!B:K,10,FALSE),"")</f>
        <v>#N/A</v>
      </c>
      <c r="H1242" s="10" t="e">
        <f>IF(F1242="O",IF(G1242="",'Messages d''erreur'!B$7,""),"")</f>
        <v>#N/A</v>
      </c>
    </row>
    <row r="1243" spans="1:8" ht="26" x14ac:dyDescent="0.35">
      <c r="A1243" s="156">
        <v>62202</v>
      </c>
      <c r="B1243">
        <f t="shared" si="21"/>
        <v>62202</v>
      </c>
      <c r="C1243" s="45" t="s">
        <v>100</v>
      </c>
      <c r="D1243" s="46" t="s">
        <v>2911</v>
      </c>
      <c r="F1243" s="47" t="s">
        <v>60</v>
      </c>
      <c r="G1243" t="e">
        <f>IF(F1243="O",VLOOKUP(A1243,'CG-&gt; CE'!B:K,10,FALSE),"")</f>
        <v>#N/A</v>
      </c>
      <c r="H1243" s="10" t="e">
        <f>IF(F1243="O",IF(G1243="",'Messages d''erreur'!B$7,""),"")</f>
        <v>#N/A</v>
      </c>
    </row>
    <row r="1244" spans="1:8" ht="26" x14ac:dyDescent="0.35">
      <c r="A1244" s="156">
        <v>62203</v>
      </c>
      <c r="B1244">
        <f t="shared" si="21"/>
        <v>62203</v>
      </c>
      <c r="C1244" s="45" t="s">
        <v>2433</v>
      </c>
      <c r="D1244" s="46" t="s">
        <v>2911</v>
      </c>
      <c r="F1244" s="47" t="s">
        <v>60</v>
      </c>
      <c r="G1244" t="e">
        <f>IF(F1244="O",VLOOKUP(A1244,'CG-&gt; CE'!B:K,10,FALSE),"")</f>
        <v>#N/A</v>
      </c>
      <c r="H1244" s="10" t="e">
        <f>IF(F1244="O",IF(G1244="",'Messages d''erreur'!B$7,""),"")</f>
        <v>#N/A</v>
      </c>
    </row>
    <row r="1245" spans="1:8" ht="26" x14ac:dyDescent="0.35">
      <c r="A1245" s="156">
        <v>62204</v>
      </c>
      <c r="B1245">
        <f t="shared" si="21"/>
        <v>62204</v>
      </c>
      <c r="C1245" s="45" t="s">
        <v>2436</v>
      </c>
      <c r="D1245" s="46" t="s">
        <v>2911</v>
      </c>
      <c r="F1245" s="47" t="s">
        <v>60</v>
      </c>
      <c r="G1245" t="e">
        <f>IF(F1245="O",VLOOKUP(A1245,'CG-&gt; CE'!B:K,10,FALSE),"")</f>
        <v>#N/A</v>
      </c>
      <c r="H1245" s="10" t="e">
        <f>IF(F1245="O",IF(G1245="",'Messages d''erreur'!B$7,""),"")</f>
        <v>#N/A</v>
      </c>
    </row>
    <row r="1246" spans="1:8" ht="26" x14ac:dyDescent="0.35">
      <c r="A1246" s="170">
        <v>62206</v>
      </c>
      <c r="B1246">
        <f t="shared" si="21"/>
        <v>62206</v>
      </c>
      <c r="C1246" s="59" t="s">
        <v>2439</v>
      </c>
      <c r="D1246" s="60" t="s">
        <v>2911</v>
      </c>
      <c r="E1246" s="60"/>
      <c r="F1246" s="61" t="s">
        <v>60</v>
      </c>
      <c r="G1246" t="e">
        <f>IF(F1246="O",VLOOKUP(A1246,'CG-&gt; CE'!B:K,10,FALSE),"")</f>
        <v>#N/A</v>
      </c>
      <c r="H1246" s="10" t="e">
        <f>IF(F1246="O",IF(G1246="",'Messages d''erreur'!B$7,""),"")</f>
        <v>#N/A</v>
      </c>
    </row>
    <row r="1247" spans="1:8" x14ac:dyDescent="0.35">
      <c r="A1247" s="158"/>
      <c r="B1247">
        <f t="shared" si="21"/>
        <v>0</v>
      </c>
      <c r="C1247" s="51"/>
      <c r="D1247" s="52"/>
      <c r="E1247" s="52"/>
      <c r="F1247" s="53"/>
      <c r="G1247" t="str">
        <f>IF(F1247="O",VLOOKUP(A1247,'CG-&gt; CE'!B:K,10,FALSE),"")</f>
        <v/>
      </c>
      <c r="H1247" s="10" t="str">
        <f>IF(F1247="O",IF(G1247="",'Messages d''erreur'!B$7,""),"")</f>
        <v/>
      </c>
    </row>
    <row r="1248" spans="1:8" x14ac:dyDescent="0.35">
      <c r="A1248" s="167">
        <v>624</v>
      </c>
      <c r="B1248">
        <f t="shared" si="21"/>
        <v>624</v>
      </c>
      <c r="C1248" s="45" t="s">
        <v>2914</v>
      </c>
      <c r="F1248" s="47"/>
      <c r="G1248" t="str">
        <f>IF(F1248="O",VLOOKUP(A1248,'CG-&gt; CE'!B:K,10,FALSE),"")</f>
        <v/>
      </c>
      <c r="H1248" s="10" t="str">
        <f>IF(F1248="O",IF(G1248="",'Messages d''erreur'!B$7,""),"")</f>
        <v/>
      </c>
    </row>
    <row r="1249" spans="1:8" x14ac:dyDescent="0.35">
      <c r="A1249" s="167"/>
      <c r="B1249">
        <f t="shared" si="21"/>
        <v>0</v>
      </c>
      <c r="F1249" s="47"/>
      <c r="G1249" t="str">
        <f>IF(F1249="O",VLOOKUP(A1249,'CG-&gt; CE'!B:K,10,FALSE),"")</f>
        <v/>
      </c>
      <c r="H1249" s="10" t="str">
        <f>IF(F1249="O",IF(G1249="",'Messages d''erreur'!B$7,""),"")</f>
        <v/>
      </c>
    </row>
    <row r="1250" spans="1:8" ht="39" x14ac:dyDescent="0.35">
      <c r="A1250" s="159" t="s">
        <v>1088</v>
      </c>
      <c r="B1250" t="e">
        <f t="shared" si="21"/>
        <v>#VALUE!</v>
      </c>
      <c r="C1250" s="54" t="s">
        <v>53</v>
      </c>
      <c r="D1250" s="54" t="s">
        <v>2891</v>
      </c>
      <c r="E1250" s="54" t="s">
        <v>2654</v>
      </c>
      <c r="F1250" s="55" t="s">
        <v>2655</v>
      </c>
      <c r="G1250" t="str">
        <f>IF(F1250="O",VLOOKUP(A1250,'CG-&gt; CE'!B:K,10,FALSE),"")</f>
        <v/>
      </c>
      <c r="H1250" s="10" t="str">
        <f>IF(F1250="O",IF(G1250="",'Messages d''erreur'!B$7,""),"")</f>
        <v/>
      </c>
    </row>
    <row r="1251" spans="1:8" x14ac:dyDescent="0.35">
      <c r="A1251" s="156">
        <v>62402</v>
      </c>
      <c r="B1251">
        <f t="shared" si="21"/>
        <v>62402</v>
      </c>
      <c r="C1251" s="45" t="s">
        <v>109</v>
      </c>
      <c r="D1251" s="46" t="s">
        <v>2911</v>
      </c>
      <c r="F1251" s="47" t="s">
        <v>60</v>
      </c>
      <c r="G1251" t="e">
        <f>IF(F1251="O",VLOOKUP(A1251,'CG-&gt; CE'!B:K,10,FALSE),"")</f>
        <v>#N/A</v>
      </c>
      <c r="H1251" s="10" t="e">
        <f>IF(F1251="O",IF(G1251="",'Messages d''erreur'!B$7,""),"")</f>
        <v>#N/A</v>
      </c>
    </row>
    <row r="1252" spans="1:8" x14ac:dyDescent="0.35">
      <c r="A1252" s="156">
        <v>62411</v>
      </c>
      <c r="B1252">
        <f t="shared" si="21"/>
        <v>62411</v>
      </c>
      <c r="C1252" s="45" t="s">
        <v>111</v>
      </c>
      <c r="D1252" s="46" t="s">
        <v>2911</v>
      </c>
      <c r="F1252" s="47" t="s">
        <v>60</v>
      </c>
      <c r="G1252" t="e">
        <f>IF(F1252="O",VLOOKUP(A1252,'CG-&gt; CE'!B:K,10,FALSE),"")</f>
        <v>#N/A</v>
      </c>
      <c r="H1252" s="10" t="e">
        <f>IF(F1252="O",IF(G1252="",'Messages d''erreur'!B$7,""),"")</f>
        <v>#N/A</v>
      </c>
    </row>
    <row r="1253" spans="1:8" x14ac:dyDescent="0.35">
      <c r="A1253" s="156">
        <v>62412</v>
      </c>
      <c r="B1253">
        <f t="shared" si="21"/>
        <v>62412</v>
      </c>
      <c r="C1253" s="45" t="s">
        <v>113</v>
      </c>
      <c r="D1253" s="46" t="s">
        <v>2911</v>
      </c>
      <c r="F1253" s="47" t="s">
        <v>60</v>
      </c>
      <c r="G1253" t="e">
        <f>IF(F1253="O",VLOOKUP(A1253,'CG-&gt; CE'!B:K,10,FALSE),"")</f>
        <v>#N/A</v>
      </c>
      <c r="H1253" s="10" t="e">
        <f>IF(F1253="O",IF(G1253="",'Messages d''erreur'!B$7,""),"")</f>
        <v>#N/A</v>
      </c>
    </row>
    <row r="1254" spans="1:8" x14ac:dyDescent="0.35">
      <c r="A1254" s="170">
        <v>62448</v>
      </c>
      <c r="B1254">
        <f t="shared" si="21"/>
        <v>62448</v>
      </c>
      <c r="C1254" s="59" t="s">
        <v>115</v>
      </c>
      <c r="D1254" s="60" t="s">
        <v>2911</v>
      </c>
      <c r="E1254" s="60"/>
      <c r="F1254" s="61" t="s">
        <v>60</v>
      </c>
      <c r="G1254" t="e">
        <f>IF(F1254="O",VLOOKUP(A1254,'CG-&gt; CE'!B:K,10,FALSE),"")</f>
        <v>#N/A</v>
      </c>
      <c r="H1254" s="10" t="e">
        <f>IF(F1254="O",IF(G1254="",'Messages d''erreur'!B$7,""),"")</f>
        <v>#N/A</v>
      </c>
    </row>
    <row r="1255" spans="1:8" x14ac:dyDescent="0.35">
      <c r="A1255" s="158"/>
      <c r="B1255">
        <f t="shared" si="21"/>
        <v>0</v>
      </c>
      <c r="C1255" s="51"/>
      <c r="D1255" s="52"/>
      <c r="E1255" s="52"/>
      <c r="F1255" s="53"/>
      <c r="G1255" t="str">
        <f>IF(F1255="O",VLOOKUP(A1255,'CG-&gt; CE'!B:K,10,FALSE),"")</f>
        <v/>
      </c>
      <c r="H1255" s="10" t="str">
        <f>IF(F1255="O",IF(G1255="",'Messages d''erreur'!B$7,""),"")</f>
        <v/>
      </c>
    </row>
    <row r="1256" spans="1:8" x14ac:dyDescent="0.35">
      <c r="A1256" s="167">
        <v>625</v>
      </c>
      <c r="B1256">
        <f t="shared" si="21"/>
        <v>625</v>
      </c>
      <c r="C1256" s="45" t="s">
        <v>2915</v>
      </c>
      <c r="F1256" s="47"/>
      <c r="G1256" t="str">
        <f>IF(F1256="O",VLOOKUP(A1256,'CG-&gt; CE'!B:K,10,FALSE),"")</f>
        <v/>
      </c>
      <c r="H1256" s="10" t="str">
        <f>IF(F1256="O",IF(G1256="",'Messages d''erreur'!B$7,""),"")</f>
        <v/>
      </c>
    </row>
    <row r="1257" spans="1:8" x14ac:dyDescent="0.35">
      <c r="A1257" s="167"/>
      <c r="B1257">
        <f t="shared" si="21"/>
        <v>0</v>
      </c>
      <c r="F1257" s="47"/>
      <c r="G1257" t="str">
        <f>IF(F1257="O",VLOOKUP(A1257,'CG-&gt; CE'!B:K,10,FALSE),"")</f>
        <v/>
      </c>
      <c r="H1257" s="10" t="str">
        <f>IF(F1257="O",IF(G1257="",'Messages d''erreur'!B$7,""),"")</f>
        <v/>
      </c>
    </row>
    <row r="1258" spans="1:8" ht="39" x14ac:dyDescent="0.35">
      <c r="A1258" s="159" t="s">
        <v>1088</v>
      </c>
      <c r="B1258" t="e">
        <f t="shared" si="21"/>
        <v>#VALUE!</v>
      </c>
      <c r="C1258" s="54" t="s">
        <v>53</v>
      </c>
      <c r="D1258" s="54" t="s">
        <v>2891</v>
      </c>
      <c r="E1258" s="54" t="s">
        <v>2654</v>
      </c>
      <c r="F1258" s="55" t="s">
        <v>2655</v>
      </c>
      <c r="G1258" t="str">
        <f>IF(F1258="O",VLOOKUP(A1258,'CG-&gt; CE'!B:K,10,FALSE),"")</f>
        <v/>
      </c>
      <c r="H1258" s="10" t="str">
        <f>IF(F1258="O",IF(G1258="",'Messages d''erreur'!B$7,""),"")</f>
        <v/>
      </c>
    </row>
    <row r="1259" spans="1:8" x14ac:dyDescent="0.35">
      <c r="A1259" s="156">
        <v>62501</v>
      </c>
      <c r="B1259">
        <f t="shared" si="21"/>
        <v>62501</v>
      </c>
      <c r="C1259" s="45" t="s">
        <v>118</v>
      </c>
      <c r="D1259" s="46" t="s">
        <v>2911</v>
      </c>
      <c r="F1259" s="47" t="s">
        <v>60</v>
      </c>
      <c r="G1259" t="e">
        <f>IF(F1259="O",VLOOKUP(A1259,'CG-&gt; CE'!B:K,10,FALSE),"")</f>
        <v>#N/A</v>
      </c>
      <c r="H1259" s="10" t="e">
        <f>IF(F1259="O",IF(G1259="",'Messages d''erreur'!B$7,""),"")</f>
        <v>#N/A</v>
      </c>
    </row>
    <row r="1260" spans="1:8" x14ac:dyDescent="0.35">
      <c r="A1260" s="156">
        <v>62502</v>
      </c>
      <c r="B1260">
        <f t="shared" si="21"/>
        <v>62502</v>
      </c>
      <c r="C1260" s="45" t="s">
        <v>120</v>
      </c>
      <c r="D1260" s="46" t="s">
        <v>2911</v>
      </c>
      <c r="F1260" s="47" t="s">
        <v>60</v>
      </c>
      <c r="G1260" t="e">
        <f>IF(F1260="O",VLOOKUP(A1260,'CG-&gt; CE'!B:K,10,FALSE),"")</f>
        <v>#N/A</v>
      </c>
      <c r="H1260" s="10" t="e">
        <f>IF(F1260="O",IF(G1260="",'Messages d''erreur'!B$7,""),"")</f>
        <v>#N/A</v>
      </c>
    </row>
    <row r="1261" spans="1:8" x14ac:dyDescent="0.35">
      <c r="A1261" s="156">
        <v>62503</v>
      </c>
      <c r="B1261">
        <f t="shared" si="21"/>
        <v>62503</v>
      </c>
      <c r="C1261" s="45" t="s">
        <v>122</v>
      </c>
      <c r="D1261" s="46" t="s">
        <v>2911</v>
      </c>
      <c r="F1261" s="47" t="s">
        <v>60</v>
      </c>
      <c r="G1261" t="e">
        <f>IF(F1261="O",VLOOKUP(A1261,'CG-&gt; CE'!B:K,10,FALSE),"")</f>
        <v>#N/A</v>
      </c>
      <c r="H1261" s="10" t="e">
        <f>IF(F1261="O",IF(G1261="",'Messages d''erreur'!B$7,""),"")</f>
        <v>#N/A</v>
      </c>
    </row>
    <row r="1262" spans="1:8" x14ac:dyDescent="0.35">
      <c r="A1262" s="156">
        <v>62504</v>
      </c>
      <c r="B1262">
        <f t="shared" si="21"/>
        <v>62504</v>
      </c>
      <c r="C1262" s="45" t="s">
        <v>2450</v>
      </c>
      <c r="D1262" s="46" t="s">
        <v>2911</v>
      </c>
      <c r="F1262" s="47" t="s">
        <v>60</v>
      </c>
      <c r="G1262" t="e">
        <f>IF(F1262="O",VLOOKUP(A1262,'CG-&gt; CE'!B:K,10,FALSE),"")</f>
        <v>#N/A</v>
      </c>
      <c r="H1262" s="10" t="e">
        <f>IF(F1262="O",IF(G1262="",'Messages d''erreur'!B$7,""),"")</f>
        <v>#N/A</v>
      </c>
    </row>
    <row r="1263" spans="1:8" ht="26" x14ac:dyDescent="0.35">
      <c r="A1263" s="170">
        <v>62506</v>
      </c>
      <c r="B1263">
        <f t="shared" si="21"/>
        <v>62506</v>
      </c>
      <c r="C1263" s="59" t="s">
        <v>126</v>
      </c>
      <c r="D1263" s="60" t="s">
        <v>2911</v>
      </c>
      <c r="E1263" s="60"/>
      <c r="F1263" s="61" t="s">
        <v>60</v>
      </c>
      <c r="G1263" t="e">
        <f>IF(F1263="O",VLOOKUP(A1263,'CG-&gt; CE'!B:K,10,FALSE),"")</f>
        <v>#N/A</v>
      </c>
      <c r="H1263" s="10" t="e">
        <f>IF(F1263="O",IF(G1263="",'Messages d''erreur'!B$7,""),"")</f>
        <v>#N/A</v>
      </c>
    </row>
    <row r="1264" spans="1:8" x14ac:dyDescent="0.35">
      <c r="A1264" s="158"/>
      <c r="B1264">
        <f t="shared" si="21"/>
        <v>0</v>
      </c>
      <c r="C1264" s="51"/>
      <c r="D1264" s="52"/>
      <c r="E1264" s="52"/>
      <c r="F1264" s="53"/>
      <c r="G1264" t="str">
        <f>IF(F1264="O",VLOOKUP(A1264,'CG-&gt; CE'!B:K,10,FALSE),"")</f>
        <v/>
      </c>
      <c r="H1264" s="10" t="str">
        <f>IF(F1264="O",IF(G1264="",'Messages d''erreur'!B$7,""),"")</f>
        <v/>
      </c>
    </row>
    <row r="1265" spans="1:8" x14ac:dyDescent="0.35">
      <c r="A1265" s="167">
        <v>626</v>
      </c>
      <c r="B1265">
        <f t="shared" si="21"/>
        <v>626</v>
      </c>
      <c r="C1265" s="45" t="s">
        <v>2916</v>
      </c>
      <c r="F1265" s="47"/>
      <c r="G1265" t="str">
        <f>IF(F1265="O",VLOOKUP(A1265,'CG-&gt; CE'!B:K,10,FALSE),"")</f>
        <v/>
      </c>
      <c r="H1265" s="10" t="str">
        <f>IF(F1265="O",IF(G1265="",'Messages d''erreur'!B$7,""),"")</f>
        <v/>
      </c>
    </row>
    <row r="1266" spans="1:8" x14ac:dyDescent="0.35">
      <c r="A1266" s="167"/>
      <c r="B1266">
        <f t="shared" si="21"/>
        <v>0</v>
      </c>
      <c r="F1266" s="47"/>
      <c r="G1266" t="str">
        <f>IF(F1266="O",VLOOKUP(A1266,'CG-&gt; CE'!B:K,10,FALSE),"")</f>
        <v/>
      </c>
      <c r="H1266" s="10" t="str">
        <f>IF(F1266="O",IF(G1266="",'Messages d''erreur'!B$7,""),"")</f>
        <v/>
      </c>
    </row>
    <row r="1267" spans="1:8" ht="39" x14ac:dyDescent="0.35">
      <c r="A1267" s="159" t="s">
        <v>1088</v>
      </c>
      <c r="B1267" t="e">
        <f t="shared" si="21"/>
        <v>#VALUE!</v>
      </c>
      <c r="C1267" s="54" t="s">
        <v>53</v>
      </c>
      <c r="D1267" s="54" t="s">
        <v>2891</v>
      </c>
      <c r="E1267" s="54" t="s">
        <v>2654</v>
      </c>
      <c r="F1267" s="55" t="s">
        <v>2655</v>
      </c>
      <c r="G1267" t="str">
        <f>IF(F1267="O",VLOOKUP(A1267,'CG-&gt; CE'!B:K,10,FALSE),"")</f>
        <v/>
      </c>
      <c r="H1267" s="10" t="str">
        <f>IF(F1267="O",IF(G1267="",'Messages d''erreur'!B$7,""),"")</f>
        <v/>
      </c>
    </row>
    <row r="1268" spans="1:8" x14ac:dyDescent="0.35">
      <c r="A1268" s="172">
        <v>62601</v>
      </c>
      <c r="B1268">
        <f t="shared" si="21"/>
        <v>62601</v>
      </c>
      <c r="C1268" s="56" t="s">
        <v>129</v>
      </c>
      <c r="D1268" s="57" t="s">
        <v>2911</v>
      </c>
      <c r="E1268" s="57"/>
      <c r="F1268" s="58" t="s">
        <v>60</v>
      </c>
      <c r="G1268" t="e">
        <f>IF(F1268="O",VLOOKUP(A1268,'CG-&gt; CE'!B:K,10,FALSE),"")</f>
        <v>#N/A</v>
      </c>
      <c r="H1268" s="10" t="e">
        <f>IF(F1268="O",IF(G1268="",'Messages d''erreur'!B$7,""),"")</f>
        <v>#N/A</v>
      </c>
    </row>
    <row r="1269" spans="1:8" x14ac:dyDescent="0.35">
      <c r="A1269" s="170">
        <v>62602</v>
      </c>
      <c r="B1269">
        <f t="shared" si="21"/>
        <v>62602</v>
      </c>
      <c r="C1269" s="59" t="s">
        <v>131</v>
      </c>
      <c r="D1269" s="60" t="s">
        <v>2911</v>
      </c>
      <c r="E1269" s="60"/>
      <c r="F1269" s="61" t="s">
        <v>60</v>
      </c>
      <c r="G1269" t="e">
        <f>IF(F1269="O",VLOOKUP(A1269,'CG-&gt; CE'!B:K,10,FALSE),"")</f>
        <v>#N/A</v>
      </c>
      <c r="H1269" s="10" t="e">
        <f>IF(F1269="O",IF(G1269="",'Messages d''erreur'!B$7,""),"")</f>
        <v>#N/A</v>
      </c>
    </row>
    <row r="1270" spans="1:8" x14ac:dyDescent="0.35">
      <c r="A1270" s="158"/>
      <c r="B1270">
        <f t="shared" si="21"/>
        <v>0</v>
      </c>
      <c r="C1270" s="51"/>
      <c r="D1270" s="52"/>
      <c r="E1270" s="52"/>
      <c r="F1270" s="53"/>
      <c r="G1270" t="str">
        <f>IF(F1270="O",VLOOKUP(A1270,'CG-&gt; CE'!B:K,10,FALSE),"")</f>
        <v/>
      </c>
      <c r="H1270" s="10" t="str">
        <f>IF(F1270="O",IF(G1270="",'Messages d''erreur'!B$7,""),"")</f>
        <v/>
      </c>
    </row>
    <row r="1271" spans="1:8" x14ac:dyDescent="0.35">
      <c r="A1271" s="167">
        <v>627</v>
      </c>
      <c r="B1271">
        <f t="shared" si="21"/>
        <v>627</v>
      </c>
      <c r="C1271" s="45" t="s">
        <v>2917</v>
      </c>
      <c r="F1271" s="47"/>
      <c r="G1271" t="str">
        <f>IF(F1271="O",VLOOKUP(A1271,'CG-&gt; CE'!B:K,10,FALSE),"")</f>
        <v/>
      </c>
      <c r="H1271" s="10" t="str">
        <f>IF(F1271="O",IF(G1271="",'Messages d''erreur'!B$7,""),"")</f>
        <v/>
      </c>
    </row>
    <row r="1272" spans="1:8" x14ac:dyDescent="0.35">
      <c r="A1272" s="167"/>
      <c r="B1272">
        <f t="shared" si="21"/>
        <v>0</v>
      </c>
      <c r="F1272" s="47"/>
      <c r="G1272" t="str">
        <f>IF(F1272="O",VLOOKUP(A1272,'CG-&gt; CE'!B:K,10,FALSE),"")</f>
        <v/>
      </c>
      <c r="H1272" s="10" t="str">
        <f>IF(F1272="O",IF(G1272="",'Messages d''erreur'!B$7,""),"")</f>
        <v/>
      </c>
    </row>
    <row r="1273" spans="1:8" ht="39" x14ac:dyDescent="0.35">
      <c r="A1273" s="159" t="s">
        <v>1088</v>
      </c>
      <c r="B1273" t="e">
        <f t="shared" si="21"/>
        <v>#VALUE!</v>
      </c>
      <c r="C1273" s="54" t="s">
        <v>53</v>
      </c>
      <c r="D1273" s="54" t="s">
        <v>2891</v>
      </c>
      <c r="E1273" s="54" t="s">
        <v>2654</v>
      </c>
      <c r="F1273" s="55" t="s">
        <v>2655</v>
      </c>
      <c r="G1273" t="str">
        <f>IF(F1273="O",VLOOKUP(A1273,'CG-&gt; CE'!B:K,10,FALSE),"")</f>
        <v/>
      </c>
      <c r="H1273" s="10" t="str">
        <f>IF(F1273="O",IF(G1273="",'Messages d''erreur'!B$7,""),"")</f>
        <v/>
      </c>
    </row>
    <row r="1274" spans="1:8" x14ac:dyDescent="0.35">
      <c r="A1274" s="156">
        <v>62701</v>
      </c>
      <c r="B1274">
        <f t="shared" si="21"/>
        <v>62701</v>
      </c>
      <c r="C1274" s="45" t="s">
        <v>2465</v>
      </c>
      <c r="D1274" s="46" t="s">
        <v>2911</v>
      </c>
      <c r="F1274" s="47" t="s">
        <v>60</v>
      </c>
      <c r="G1274" t="e">
        <f>IF(F1274="O",VLOOKUP(A1274,'CG-&gt; CE'!B:K,10,FALSE),"")</f>
        <v>#N/A</v>
      </c>
      <c r="H1274" s="10" t="e">
        <f>IF(F1274="O",IF(G1274="",'Messages d''erreur'!B$7,""),"")</f>
        <v>#N/A</v>
      </c>
    </row>
    <row r="1275" spans="1:8" x14ac:dyDescent="0.35">
      <c r="A1275" s="156">
        <v>62702</v>
      </c>
      <c r="B1275">
        <f t="shared" si="21"/>
        <v>62702</v>
      </c>
      <c r="C1275" s="45" t="s">
        <v>2468</v>
      </c>
      <c r="D1275" s="46" t="s">
        <v>2911</v>
      </c>
      <c r="F1275" s="47" t="s">
        <v>60</v>
      </c>
      <c r="G1275" t="e">
        <f>IF(F1275="O",VLOOKUP(A1275,'CG-&gt; CE'!B:K,10,FALSE),"")</f>
        <v>#N/A</v>
      </c>
      <c r="H1275" s="10" t="e">
        <f>IF(F1275="O",IF(G1275="",'Messages d''erreur'!B$7,""),"")</f>
        <v>#N/A</v>
      </c>
    </row>
    <row r="1276" spans="1:8" x14ac:dyDescent="0.35">
      <c r="A1276" s="156">
        <v>62703</v>
      </c>
      <c r="B1276">
        <f t="shared" si="21"/>
        <v>62703</v>
      </c>
      <c r="C1276" s="45" t="s">
        <v>2470</v>
      </c>
      <c r="D1276" s="46" t="s">
        <v>2911</v>
      </c>
      <c r="F1276" s="47" t="s">
        <v>60</v>
      </c>
      <c r="G1276" t="e">
        <f>IF(F1276="O",VLOOKUP(A1276,'CG-&gt; CE'!B:K,10,FALSE),"")</f>
        <v>#N/A</v>
      </c>
      <c r="H1276" s="10" t="e">
        <f>IF(F1276="O",IF(G1276="",'Messages d''erreur'!B$7,""),"")</f>
        <v>#N/A</v>
      </c>
    </row>
    <row r="1277" spans="1:8" x14ac:dyDescent="0.35">
      <c r="A1277" s="156">
        <v>62704</v>
      </c>
      <c r="B1277">
        <f t="shared" si="21"/>
        <v>62704</v>
      </c>
      <c r="C1277" s="45" t="s">
        <v>2472</v>
      </c>
      <c r="D1277" s="46" t="s">
        <v>2911</v>
      </c>
      <c r="F1277" s="47" t="s">
        <v>60</v>
      </c>
      <c r="G1277" t="e">
        <f>IF(F1277="O",VLOOKUP(A1277,'CG-&gt; CE'!B:K,10,FALSE),"")</f>
        <v>#N/A</v>
      </c>
      <c r="H1277" s="10" t="e">
        <f>IF(F1277="O",IF(G1277="",'Messages d''erreur'!B$7,""),"")</f>
        <v>#N/A</v>
      </c>
    </row>
    <row r="1278" spans="1:8" ht="26" x14ac:dyDescent="0.35">
      <c r="A1278" s="170">
        <v>62706</v>
      </c>
      <c r="B1278">
        <f t="shared" si="21"/>
        <v>62706</v>
      </c>
      <c r="C1278" s="59" t="s">
        <v>2474</v>
      </c>
      <c r="D1278" s="60" t="s">
        <v>2911</v>
      </c>
      <c r="E1278" s="60"/>
      <c r="F1278" s="61" t="s">
        <v>60</v>
      </c>
      <c r="G1278" t="e">
        <f>IF(F1278="O",VLOOKUP(A1278,'CG-&gt; CE'!B:K,10,FALSE),"")</f>
        <v>#N/A</v>
      </c>
      <c r="H1278" s="10" t="e">
        <f>IF(F1278="O",IF(G1278="",'Messages d''erreur'!B$7,""),"")</f>
        <v>#N/A</v>
      </c>
    </row>
    <row r="1279" spans="1:8" x14ac:dyDescent="0.35">
      <c r="A1279" s="156"/>
      <c r="B1279">
        <f t="shared" si="21"/>
        <v>0</v>
      </c>
      <c r="F1279" s="47"/>
      <c r="G1279" t="str">
        <f>IF(F1279="O",VLOOKUP(A1279,'CG-&gt; CE'!B:K,10,FALSE),"")</f>
        <v/>
      </c>
      <c r="H1279" s="10" t="str">
        <f>IF(F1279="O",IF(G1279="",'Messages d''erreur'!B$7,""),"")</f>
        <v/>
      </c>
    </row>
    <row r="1280" spans="1:8" x14ac:dyDescent="0.35">
      <c r="A1280" s="167">
        <v>6299</v>
      </c>
      <c r="B1280">
        <f t="shared" si="21"/>
        <v>6299</v>
      </c>
      <c r="C1280" s="45" t="s">
        <v>3023</v>
      </c>
      <c r="F1280" s="47"/>
      <c r="G1280" t="str">
        <f>IF(F1280="O",VLOOKUP(A1280,'CG-&gt; CE'!B:K,10,FALSE),"")</f>
        <v/>
      </c>
      <c r="H1280" s="10" t="str">
        <f>IF(F1280="O",IF(G1280="",'Messages d''erreur'!B$7,""),"")</f>
        <v/>
      </c>
    </row>
    <row r="1281" spans="1:8" x14ac:dyDescent="0.35">
      <c r="A1281" s="167"/>
      <c r="B1281">
        <f t="shared" si="21"/>
        <v>0</v>
      </c>
      <c r="F1281" s="47"/>
      <c r="G1281" t="str">
        <f>IF(F1281="O",VLOOKUP(A1281,'CG-&gt; CE'!B:K,10,FALSE),"")</f>
        <v/>
      </c>
      <c r="H1281" s="10" t="str">
        <f>IF(F1281="O",IF(G1281="",'Messages d''erreur'!B$7,""),"")</f>
        <v/>
      </c>
    </row>
    <row r="1282" spans="1:8" ht="39" x14ac:dyDescent="0.35">
      <c r="A1282" s="159" t="s">
        <v>1088</v>
      </c>
      <c r="B1282" t="e">
        <f t="shared" si="21"/>
        <v>#VALUE!</v>
      </c>
      <c r="C1282" s="54" t="s">
        <v>53</v>
      </c>
      <c r="D1282" s="54" t="s">
        <v>2891</v>
      </c>
      <c r="E1282" s="54" t="s">
        <v>2654</v>
      </c>
      <c r="F1282" s="55" t="s">
        <v>2655</v>
      </c>
      <c r="G1282" t="str">
        <f>IF(F1282="O",VLOOKUP(A1282,'CG-&gt; CE'!B:K,10,FALSE),"")</f>
        <v/>
      </c>
      <c r="H1282" s="10" t="str">
        <f>IF(F1282="O",IF(G1282="",'Messages d''erreur'!B$7,""),"")</f>
        <v/>
      </c>
    </row>
    <row r="1283" spans="1:8" x14ac:dyDescent="0.35">
      <c r="A1283" s="171">
        <v>62999</v>
      </c>
      <c r="B1283">
        <f t="shared" si="21"/>
        <v>62999</v>
      </c>
      <c r="C1283" s="23" t="s">
        <v>3022</v>
      </c>
      <c r="D1283" s="76" t="s">
        <v>2892</v>
      </c>
      <c r="E1283" s="76"/>
      <c r="F1283" s="77" t="s">
        <v>60</v>
      </c>
      <c r="G1283" t="e">
        <f>IF(F1283="O",VLOOKUP(A1283,'CG-&gt; CE'!B:K,10,FALSE),"")</f>
        <v>#N/A</v>
      </c>
      <c r="H1283" s="10" t="e">
        <f>IF(F1283="O",IF(G1283="",'Messages d''erreur'!B$7,""),"")</f>
        <v>#N/A</v>
      </c>
    </row>
    <row r="1284" spans="1:8" x14ac:dyDescent="0.35">
      <c r="A1284" s="164"/>
      <c r="B1284">
        <f t="shared" si="21"/>
        <v>0</v>
      </c>
      <c r="D1284" s="62"/>
      <c r="E1284" s="62"/>
      <c r="F1284" s="63"/>
      <c r="G1284" t="str">
        <f>IF(F1284="O",VLOOKUP(A1284,'CG-&gt; CE'!B:K,10,FALSE),"")</f>
        <v/>
      </c>
      <c r="H1284" s="10" t="str">
        <f>IF(F1284="O",IF(G1284="",'Messages d''erreur'!B$7,""),"")</f>
        <v/>
      </c>
    </row>
    <row r="1285" spans="1:8" x14ac:dyDescent="0.35">
      <c r="A1285" s="158">
        <v>63</v>
      </c>
      <c r="B1285">
        <f t="shared" ref="B1285:B1348" si="22">VALUE(A1285)</f>
        <v>63</v>
      </c>
      <c r="C1285" s="51" t="s">
        <v>2918</v>
      </c>
      <c r="D1285" s="52"/>
      <c r="E1285" s="52"/>
      <c r="F1285" s="53"/>
      <c r="G1285" t="str">
        <f>IF(F1285="O",VLOOKUP(A1285,'CG-&gt; CE'!B:K,10,FALSE),"")</f>
        <v/>
      </c>
      <c r="H1285" s="10" t="str">
        <f>IF(F1285="O",IF(G1285="",'Messages d''erreur'!B$7,""),"")</f>
        <v/>
      </c>
    </row>
    <row r="1286" spans="1:8" x14ac:dyDescent="0.35">
      <c r="A1286" s="158"/>
      <c r="B1286">
        <f t="shared" si="22"/>
        <v>0</v>
      </c>
      <c r="C1286" s="51"/>
      <c r="D1286" s="52"/>
      <c r="E1286" s="52"/>
      <c r="F1286" s="53"/>
      <c r="G1286" t="str">
        <f>IF(F1286="O",VLOOKUP(A1286,'CG-&gt; CE'!B:K,10,FALSE),"")</f>
        <v/>
      </c>
      <c r="H1286" s="10" t="str">
        <f>IF(F1286="O",IF(G1286="",'Messages d''erreur'!B$7,""),"")</f>
        <v/>
      </c>
    </row>
    <row r="1287" spans="1:8" x14ac:dyDescent="0.35">
      <c r="A1287" s="167">
        <v>631</v>
      </c>
      <c r="B1287">
        <f t="shared" si="22"/>
        <v>631</v>
      </c>
      <c r="C1287" s="45" t="s">
        <v>2919</v>
      </c>
      <c r="F1287" s="47"/>
      <c r="G1287" t="str">
        <f>IF(F1287="O",VLOOKUP(A1287,'CG-&gt; CE'!B:K,10,FALSE),"")</f>
        <v/>
      </c>
      <c r="H1287" s="10" t="str">
        <f>IF(F1287="O",IF(G1287="",'Messages d''erreur'!B$7,""),"")</f>
        <v/>
      </c>
    </row>
    <row r="1288" spans="1:8" x14ac:dyDescent="0.35">
      <c r="A1288" s="167"/>
      <c r="B1288">
        <f t="shared" si="22"/>
        <v>0</v>
      </c>
      <c r="F1288" s="47"/>
      <c r="G1288" t="str">
        <f>IF(F1288="O",VLOOKUP(A1288,'CG-&gt; CE'!B:K,10,FALSE),"")</f>
        <v/>
      </c>
      <c r="H1288" s="10" t="str">
        <f>IF(F1288="O",IF(G1288="",'Messages d''erreur'!B$7,""),"")</f>
        <v/>
      </c>
    </row>
    <row r="1289" spans="1:8" ht="39" x14ac:dyDescent="0.35">
      <c r="A1289" s="159" t="s">
        <v>1088</v>
      </c>
      <c r="B1289" t="e">
        <f t="shared" si="22"/>
        <v>#VALUE!</v>
      </c>
      <c r="C1289" s="54" t="s">
        <v>53</v>
      </c>
      <c r="D1289" s="54" t="s">
        <v>2891</v>
      </c>
      <c r="E1289" s="54" t="s">
        <v>2654</v>
      </c>
      <c r="F1289" s="55" t="s">
        <v>2655</v>
      </c>
      <c r="G1289" t="str">
        <f>IF(F1289="O",VLOOKUP(A1289,'CG-&gt; CE'!B:K,10,FALSE),"")</f>
        <v/>
      </c>
      <c r="H1289" s="10" t="str">
        <f>IF(F1289="O",IF(G1289="",'Messages d''erreur'!B$7,""),"")</f>
        <v/>
      </c>
    </row>
    <row r="1290" spans="1:8" ht="26" x14ac:dyDescent="0.35">
      <c r="A1290" s="156">
        <v>63121</v>
      </c>
      <c r="B1290">
        <f t="shared" si="22"/>
        <v>63121</v>
      </c>
      <c r="C1290" s="45" t="s">
        <v>370</v>
      </c>
      <c r="D1290" s="46" t="s">
        <v>2920</v>
      </c>
      <c r="F1290" s="47" t="s">
        <v>60</v>
      </c>
      <c r="G1290" t="e">
        <f>IF(F1290="O",VLOOKUP(A1290,'CG-&gt; CE'!B:K,10,FALSE),"")</f>
        <v>#N/A</v>
      </c>
      <c r="H1290" s="10" t="e">
        <f>IF(F1290="O",IF(G1290="",'Messages d''erreur'!B$7,""),"")</f>
        <v>#N/A</v>
      </c>
    </row>
    <row r="1291" spans="1:8" x14ac:dyDescent="0.35">
      <c r="A1291" s="170">
        <v>63122</v>
      </c>
      <c r="B1291">
        <f t="shared" si="22"/>
        <v>63122</v>
      </c>
      <c r="C1291" s="59" t="s">
        <v>372</v>
      </c>
      <c r="D1291" s="60" t="s">
        <v>2920</v>
      </c>
      <c r="E1291" s="60"/>
      <c r="F1291" s="61" t="s">
        <v>60</v>
      </c>
      <c r="G1291" t="e">
        <f>IF(F1291="O",VLOOKUP(A1291,'CG-&gt; CE'!B:K,10,FALSE),"")</f>
        <v>#N/A</v>
      </c>
      <c r="H1291" s="10" t="e">
        <f>IF(F1291="O",IF(G1291="",'Messages d''erreur'!B$7,""),"")</f>
        <v>#N/A</v>
      </c>
    </row>
    <row r="1292" spans="1:8" x14ac:dyDescent="0.35">
      <c r="A1292" s="158"/>
      <c r="B1292">
        <f t="shared" si="22"/>
        <v>0</v>
      </c>
      <c r="C1292" s="51"/>
      <c r="D1292" s="52"/>
      <c r="E1292" s="52"/>
      <c r="F1292" s="53"/>
      <c r="G1292" t="str">
        <f>IF(F1292="O",VLOOKUP(A1292,'CG-&gt; CE'!B:K,10,FALSE),"")</f>
        <v/>
      </c>
      <c r="H1292" s="10" t="str">
        <f>IF(F1292="O",IF(G1292="",'Messages d''erreur'!B$7,""),"")</f>
        <v/>
      </c>
    </row>
    <row r="1293" spans="1:8" x14ac:dyDescent="0.35">
      <c r="A1293" s="167">
        <v>632</v>
      </c>
      <c r="B1293">
        <f t="shared" si="22"/>
        <v>632</v>
      </c>
      <c r="C1293" s="45" t="s">
        <v>2921</v>
      </c>
      <c r="F1293" s="47"/>
      <c r="G1293" t="str">
        <f>IF(F1293="O",VLOOKUP(A1293,'CG-&gt; CE'!B:K,10,FALSE),"")</f>
        <v/>
      </c>
      <c r="H1293" s="10" t="str">
        <f>IF(F1293="O",IF(G1293="",'Messages d''erreur'!B$7,""),"")</f>
        <v/>
      </c>
    </row>
    <row r="1294" spans="1:8" x14ac:dyDescent="0.35">
      <c r="A1294" s="167"/>
      <c r="B1294">
        <f t="shared" si="22"/>
        <v>0</v>
      </c>
      <c r="F1294" s="47"/>
      <c r="G1294" t="str">
        <f>IF(F1294="O",VLOOKUP(A1294,'CG-&gt; CE'!B:K,10,FALSE),"")</f>
        <v/>
      </c>
      <c r="H1294" s="10" t="str">
        <f>IF(F1294="O",IF(G1294="",'Messages d''erreur'!B$7,""),"")</f>
        <v/>
      </c>
    </row>
    <row r="1295" spans="1:8" ht="39" x14ac:dyDescent="0.35">
      <c r="A1295" s="159" t="s">
        <v>1088</v>
      </c>
      <c r="B1295" t="e">
        <f t="shared" si="22"/>
        <v>#VALUE!</v>
      </c>
      <c r="C1295" s="54" t="s">
        <v>53</v>
      </c>
      <c r="D1295" s="54" t="s">
        <v>2891</v>
      </c>
      <c r="E1295" s="54" t="s">
        <v>2654</v>
      </c>
      <c r="F1295" s="55" t="s">
        <v>2655</v>
      </c>
      <c r="G1295" t="str">
        <f>IF(F1295="O",VLOOKUP(A1295,'CG-&gt; CE'!B:K,10,FALSE),"")</f>
        <v/>
      </c>
      <c r="H1295" s="10" t="str">
        <f>IF(F1295="O",IF(G1295="",'Messages d''erreur'!B$7,""),"")</f>
        <v/>
      </c>
    </row>
    <row r="1296" spans="1:8" x14ac:dyDescent="0.35">
      <c r="A1296" s="156">
        <v>63211</v>
      </c>
      <c r="B1296">
        <f t="shared" si="22"/>
        <v>63211</v>
      </c>
      <c r="C1296" s="45" t="s">
        <v>380</v>
      </c>
      <c r="D1296" s="46" t="s">
        <v>2920</v>
      </c>
      <c r="F1296" s="47" t="s">
        <v>60</v>
      </c>
      <c r="G1296" t="e">
        <f>IF(F1296="O",VLOOKUP(A1296,'CG-&gt; CE'!B:K,10,FALSE),"")</f>
        <v>#N/A</v>
      </c>
      <c r="H1296" s="10" t="e">
        <f>IF(F1296="O",IF(G1296="",'Messages d''erreur'!B$7,""),"")</f>
        <v>#N/A</v>
      </c>
    </row>
    <row r="1297" spans="1:8" x14ac:dyDescent="0.35">
      <c r="A1297" s="170">
        <v>63212</v>
      </c>
      <c r="B1297">
        <f t="shared" si="22"/>
        <v>63212</v>
      </c>
      <c r="C1297" s="59" t="s">
        <v>387</v>
      </c>
      <c r="D1297" s="60" t="s">
        <v>2920</v>
      </c>
      <c r="E1297" s="60"/>
      <c r="F1297" s="61" t="s">
        <v>60</v>
      </c>
      <c r="G1297" t="e">
        <f>IF(F1297="O",VLOOKUP(A1297,'CG-&gt; CE'!B:K,10,FALSE),"")</f>
        <v>#N/A</v>
      </c>
      <c r="H1297" s="10" t="e">
        <f>IF(F1297="O",IF(G1297="",'Messages d''erreur'!B$7,""),"")</f>
        <v>#N/A</v>
      </c>
    </row>
    <row r="1298" spans="1:8" x14ac:dyDescent="0.35">
      <c r="A1298" s="158"/>
      <c r="B1298">
        <f t="shared" si="22"/>
        <v>0</v>
      </c>
      <c r="C1298" s="51"/>
      <c r="D1298" s="52"/>
      <c r="E1298" s="52"/>
      <c r="F1298" s="53"/>
      <c r="G1298" t="str">
        <f>IF(F1298="O",VLOOKUP(A1298,'CG-&gt; CE'!B:K,10,FALSE),"")</f>
        <v/>
      </c>
      <c r="H1298" s="10" t="str">
        <f>IF(F1298="O",IF(G1298="",'Messages d''erreur'!B$7,""),"")</f>
        <v/>
      </c>
    </row>
    <row r="1299" spans="1:8" x14ac:dyDescent="0.35">
      <c r="A1299" s="167">
        <v>634</v>
      </c>
      <c r="B1299">
        <f t="shared" si="22"/>
        <v>634</v>
      </c>
      <c r="C1299" s="45" t="s">
        <v>2922</v>
      </c>
      <c r="F1299" s="47"/>
      <c r="G1299" t="str">
        <f>IF(F1299="O",VLOOKUP(A1299,'CG-&gt; CE'!B:K,10,FALSE),"")</f>
        <v/>
      </c>
      <c r="H1299" s="10" t="str">
        <f>IF(F1299="O",IF(G1299="",'Messages d''erreur'!B$7,""),"")</f>
        <v/>
      </c>
    </row>
    <row r="1300" spans="1:8" x14ac:dyDescent="0.35">
      <c r="A1300" s="167"/>
      <c r="B1300">
        <f t="shared" si="22"/>
        <v>0</v>
      </c>
      <c r="F1300" s="47"/>
      <c r="G1300" t="str">
        <f>IF(F1300="O",VLOOKUP(A1300,'CG-&gt; CE'!B:K,10,FALSE),"")</f>
        <v/>
      </c>
      <c r="H1300" s="10" t="str">
        <f>IF(F1300="O",IF(G1300="",'Messages d''erreur'!B$7,""),"")</f>
        <v/>
      </c>
    </row>
    <row r="1301" spans="1:8" ht="39" x14ac:dyDescent="0.35">
      <c r="A1301" s="159" t="s">
        <v>1088</v>
      </c>
      <c r="B1301" t="e">
        <f t="shared" si="22"/>
        <v>#VALUE!</v>
      </c>
      <c r="C1301" s="54" t="s">
        <v>53</v>
      </c>
      <c r="D1301" s="54" t="s">
        <v>2891</v>
      </c>
      <c r="E1301" s="54" t="s">
        <v>2654</v>
      </c>
      <c r="F1301" s="55" t="s">
        <v>2655</v>
      </c>
      <c r="G1301" t="str">
        <f>IF(F1301="O",VLOOKUP(A1301,'CG-&gt; CE'!B:K,10,FALSE),"")</f>
        <v/>
      </c>
      <c r="H1301" s="10" t="str">
        <f>IF(F1301="O",IF(G1301="",'Messages d''erreur'!B$7,""),"")</f>
        <v/>
      </c>
    </row>
    <row r="1302" spans="1:8" ht="26" x14ac:dyDescent="0.35">
      <c r="A1302" s="156">
        <v>63411</v>
      </c>
      <c r="B1302">
        <f t="shared" si="22"/>
        <v>63411</v>
      </c>
      <c r="C1302" s="45" t="s">
        <v>621</v>
      </c>
      <c r="D1302" s="46" t="s">
        <v>2920</v>
      </c>
      <c r="F1302" s="47" t="s">
        <v>60</v>
      </c>
      <c r="G1302" t="e">
        <f>IF(F1302="O",VLOOKUP(A1302,'CG-&gt; CE'!B:K,10,FALSE),"")</f>
        <v>#N/A</v>
      </c>
      <c r="H1302" s="10" t="e">
        <f>IF(F1302="O",IF(G1302="",'Messages d''erreur'!B$7,""),"")</f>
        <v>#N/A</v>
      </c>
    </row>
    <row r="1303" spans="1:8" ht="26" x14ac:dyDescent="0.35">
      <c r="A1303" s="170">
        <v>63412</v>
      </c>
      <c r="B1303">
        <f t="shared" si="22"/>
        <v>63412</v>
      </c>
      <c r="C1303" s="59" t="s">
        <v>2475</v>
      </c>
      <c r="D1303" s="60" t="s">
        <v>2920</v>
      </c>
      <c r="E1303" s="60"/>
      <c r="F1303" s="61" t="s">
        <v>60</v>
      </c>
      <c r="G1303" t="e">
        <f>IF(F1303="O",VLOOKUP(A1303,'CG-&gt; CE'!B:K,10,FALSE),"")</f>
        <v>#N/A</v>
      </c>
      <c r="H1303" s="10" t="e">
        <f>IF(F1303="O",IF(G1303="",'Messages d''erreur'!B$7,""),"")</f>
        <v>#N/A</v>
      </c>
    </row>
    <row r="1304" spans="1:8" x14ac:dyDescent="0.35">
      <c r="A1304" s="158"/>
      <c r="B1304">
        <f t="shared" si="22"/>
        <v>0</v>
      </c>
      <c r="C1304" s="51"/>
      <c r="D1304" s="52"/>
      <c r="E1304" s="52"/>
      <c r="F1304" s="53"/>
      <c r="G1304" t="str">
        <f>IF(F1304="O",VLOOKUP(A1304,'CG-&gt; CE'!B:K,10,FALSE),"")</f>
        <v/>
      </c>
      <c r="H1304" s="10" t="str">
        <f>IF(F1304="O",IF(G1304="",'Messages d''erreur'!B$7,""),"")</f>
        <v/>
      </c>
    </row>
    <row r="1305" spans="1:8" ht="26" x14ac:dyDescent="0.35">
      <c r="A1305" s="167">
        <v>636</v>
      </c>
      <c r="B1305">
        <f t="shared" si="22"/>
        <v>636</v>
      </c>
      <c r="C1305" s="45" t="s">
        <v>3025</v>
      </c>
      <c r="F1305" s="47"/>
      <c r="G1305" t="str">
        <f>IF(F1305="O",VLOOKUP(A1305,'CG-&gt; CE'!B:K,10,FALSE),"")</f>
        <v/>
      </c>
      <c r="H1305" s="10" t="str">
        <f>IF(F1305="O",IF(G1305="",'Messages d''erreur'!B$7,""),"")</f>
        <v/>
      </c>
    </row>
    <row r="1306" spans="1:8" x14ac:dyDescent="0.35">
      <c r="A1306" s="167"/>
      <c r="B1306">
        <f t="shared" si="22"/>
        <v>0</v>
      </c>
      <c r="F1306" s="47"/>
      <c r="G1306" t="str">
        <f>IF(F1306="O",VLOOKUP(A1306,'CG-&gt; CE'!B:K,10,FALSE),"")</f>
        <v/>
      </c>
      <c r="H1306" s="10" t="str">
        <f>IF(F1306="O",IF(G1306="",'Messages d''erreur'!B$7,""),"")</f>
        <v/>
      </c>
    </row>
    <row r="1307" spans="1:8" ht="39" x14ac:dyDescent="0.35">
      <c r="A1307" s="159" t="s">
        <v>1088</v>
      </c>
      <c r="B1307" t="e">
        <f t="shared" si="22"/>
        <v>#VALUE!</v>
      </c>
      <c r="C1307" s="54" t="s">
        <v>53</v>
      </c>
      <c r="D1307" s="54" t="s">
        <v>2891</v>
      </c>
      <c r="E1307" s="54" t="s">
        <v>2654</v>
      </c>
      <c r="F1307" s="55" t="s">
        <v>2655</v>
      </c>
      <c r="G1307" t="str">
        <f>IF(F1307="O",VLOOKUP(A1307,'CG-&gt; CE'!B:K,10,FALSE),"")</f>
        <v/>
      </c>
      <c r="H1307" s="10" t="str">
        <f>IF(F1307="O",IF(G1307="",'Messages d''erreur'!B$7,""),"")</f>
        <v/>
      </c>
    </row>
    <row r="1308" spans="1:8" ht="26" x14ac:dyDescent="0.35">
      <c r="A1308" s="156">
        <v>63611</v>
      </c>
      <c r="B1308">
        <f t="shared" si="22"/>
        <v>63611</v>
      </c>
      <c r="C1308" s="45" t="s">
        <v>628</v>
      </c>
      <c r="D1308" s="46" t="s">
        <v>2920</v>
      </c>
      <c r="F1308" s="47" t="s">
        <v>60</v>
      </c>
      <c r="G1308" t="e">
        <f>IF(F1308="O",VLOOKUP(A1308,'CG-&gt; CE'!B:K,10,FALSE),"")</f>
        <v>#N/A</v>
      </c>
      <c r="H1308" s="10" t="e">
        <f>IF(F1308="O",IF(G1308="",'Messages d''erreur'!B$7,""),"")</f>
        <v>#N/A</v>
      </c>
    </row>
    <row r="1309" spans="1:8" x14ac:dyDescent="0.35">
      <c r="A1309" s="156">
        <v>63612</v>
      </c>
      <c r="B1309">
        <f t="shared" si="22"/>
        <v>63612</v>
      </c>
      <c r="C1309" s="45" t="s">
        <v>630</v>
      </c>
      <c r="D1309" s="46" t="s">
        <v>2920</v>
      </c>
      <c r="F1309" s="47" t="s">
        <v>60</v>
      </c>
      <c r="G1309" t="e">
        <f>IF(F1309="O",VLOOKUP(A1309,'CG-&gt; CE'!B:K,10,FALSE),"")</f>
        <v>#N/A</v>
      </c>
      <c r="H1309" s="10" t="e">
        <f>IF(F1309="O",IF(G1309="",'Messages d''erreur'!B$7,""),"")</f>
        <v>#N/A</v>
      </c>
    </row>
    <row r="1310" spans="1:8" x14ac:dyDescent="0.35">
      <c r="A1310" s="156">
        <v>63613</v>
      </c>
      <c r="B1310">
        <f t="shared" si="22"/>
        <v>63613</v>
      </c>
      <c r="C1310" s="45" t="s">
        <v>638</v>
      </c>
      <c r="D1310" s="46" t="s">
        <v>2920</v>
      </c>
      <c r="F1310" s="47" t="s">
        <v>60</v>
      </c>
      <c r="G1310" t="e">
        <f>IF(F1310="O",VLOOKUP(A1310,'CG-&gt; CE'!B:K,10,FALSE),"")</f>
        <v>#N/A</v>
      </c>
      <c r="H1310" s="10" t="e">
        <f>IF(F1310="O",IF(G1310="",'Messages d''erreur'!B$7,""),"")</f>
        <v>#N/A</v>
      </c>
    </row>
    <row r="1311" spans="1:8" ht="26" x14ac:dyDescent="0.35">
      <c r="A1311" s="156">
        <v>63617</v>
      </c>
      <c r="B1311">
        <f t="shared" si="22"/>
        <v>63617</v>
      </c>
      <c r="C1311" s="45" t="s">
        <v>2476</v>
      </c>
      <c r="D1311" s="46" t="s">
        <v>2920</v>
      </c>
      <c r="F1311" s="47" t="s">
        <v>60</v>
      </c>
      <c r="G1311" t="e">
        <f>IF(F1311="O",VLOOKUP(A1311,'CG-&gt; CE'!B:K,10,FALSE),"")</f>
        <v>#N/A</v>
      </c>
      <c r="H1311" s="10" t="e">
        <f>IF(F1311="O",IF(G1311="",'Messages d''erreur'!B$7,""),"")</f>
        <v>#N/A</v>
      </c>
    </row>
    <row r="1312" spans="1:8" x14ac:dyDescent="0.35">
      <c r="A1312" s="156">
        <v>63618</v>
      </c>
      <c r="B1312">
        <f t="shared" si="22"/>
        <v>63618</v>
      </c>
      <c r="C1312" s="45" t="s">
        <v>642</v>
      </c>
      <c r="D1312" s="46" t="s">
        <v>2920</v>
      </c>
      <c r="F1312" s="47" t="s">
        <v>60</v>
      </c>
      <c r="G1312" t="e">
        <f>IF(F1312="O",VLOOKUP(A1312,'CG-&gt; CE'!B:K,10,FALSE),"")</f>
        <v>#N/A</v>
      </c>
      <c r="H1312" s="10" t="e">
        <f>IF(F1312="O",IF(G1312="",'Messages d''erreur'!B$7,""),"")</f>
        <v>#N/A</v>
      </c>
    </row>
    <row r="1313" spans="1:8" x14ac:dyDescent="0.35">
      <c r="A1313" s="170">
        <v>63627</v>
      </c>
      <c r="B1313">
        <f t="shared" si="22"/>
        <v>63627</v>
      </c>
      <c r="C1313" s="59" t="s">
        <v>2923</v>
      </c>
      <c r="D1313" s="60" t="s">
        <v>2920</v>
      </c>
      <c r="E1313" s="60"/>
      <c r="F1313" s="61" t="s">
        <v>60</v>
      </c>
      <c r="G1313" t="e">
        <f>IF(F1313="O",VLOOKUP(A1313,'CG-&gt; CE'!B:K,10,FALSE),"")</f>
        <v>#N/A</v>
      </c>
      <c r="H1313" s="10" t="e">
        <f>IF(F1313="O",IF(G1313="",'Messages d''erreur'!B$7,""),"")</f>
        <v>#N/A</v>
      </c>
    </row>
    <row r="1314" spans="1:8" x14ac:dyDescent="0.35">
      <c r="A1314" s="158"/>
      <c r="B1314">
        <f t="shared" si="22"/>
        <v>0</v>
      </c>
      <c r="C1314" s="51"/>
      <c r="D1314" s="52"/>
      <c r="E1314" s="52"/>
      <c r="F1314" s="53"/>
      <c r="G1314" t="str">
        <f>IF(F1314="O",VLOOKUP(A1314,'CG-&gt; CE'!B:K,10,FALSE),"")</f>
        <v/>
      </c>
      <c r="H1314" s="10" t="str">
        <f>IF(F1314="O",IF(G1314="",'Messages d''erreur'!B$7,""),"")</f>
        <v/>
      </c>
    </row>
    <row r="1315" spans="1:8" x14ac:dyDescent="0.35">
      <c r="A1315" s="167">
        <v>638</v>
      </c>
      <c r="B1315">
        <f t="shared" si="22"/>
        <v>638</v>
      </c>
      <c r="C1315" s="45" t="s">
        <v>2924</v>
      </c>
      <c r="F1315" s="47"/>
      <c r="G1315" t="str">
        <f>IF(F1315="O",VLOOKUP(A1315,'CG-&gt; CE'!B:K,10,FALSE),"")</f>
        <v/>
      </c>
      <c r="H1315" s="10" t="str">
        <f>IF(F1315="O",IF(G1315="",'Messages d''erreur'!B$7,""),"")</f>
        <v/>
      </c>
    </row>
    <row r="1316" spans="1:8" x14ac:dyDescent="0.35">
      <c r="A1316" s="167"/>
      <c r="B1316">
        <f t="shared" si="22"/>
        <v>0</v>
      </c>
      <c r="F1316" s="47"/>
      <c r="G1316" t="str">
        <f>IF(F1316="O",VLOOKUP(A1316,'CG-&gt; CE'!B:K,10,FALSE),"")</f>
        <v/>
      </c>
      <c r="H1316" s="10" t="str">
        <f>IF(F1316="O",IF(G1316="",'Messages d''erreur'!B$7,""),"")</f>
        <v/>
      </c>
    </row>
    <row r="1317" spans="1:8" ht="39" x14ac:dyDescent="0.35">
      <c r="A1317" s="159" t="s">
        <v>1088</v>
      </c>
      <c r="B1317" t="e">
        <f t="shared" si="22"/>
        <v>#VALUE!</v>
      </c>
      <c r="C1317" s="54" t="s">
        <v>53</v>
      </c>
      <c r="D1317" s="54" t="s">
        <v>2891</v>
      </c>
      <c r="E1317" s="54" t="s">
        <v>2654</v>
      </c>
      <c r="F1317" s="55" t="s">
        <v>2655</v>
      </c>
      <c r="G1317" t="str">
        <f>IF(F1317="O",VLOOKUP(A1317,'CG-&gt; CE'!B:K,10,FALSE),"")</f>
        <v/>
      </c>
      <c r="H1317" s="10" t="str">
        <f>IF(F1317="O",IF(G1317="",'Messages d''erreur'!B$7,""),"")</f>
        <v/>
      </c>
    </row>
    <row r="1318" spans="1:8" x14ac:dyDescent="0.35">
      <c r="A1318" s="156">
        <v>63801</v>
      </c>
      <c r="B1318">
        <f t="shared" si="22"/>
        <v>63801</v>
      </c>
      <c r="C1318" s="45" t="s">
        <v>391</v>
      </c>
      <c r="D1318" s="46" t="s">
        <v>2925</v>
      </c>
      <c r="F1318" s="47" t="s">
        <v>60</v>
      </c>
      <c r="G1318" t="e">
        <f>IF(F1318="O",VLOOKUP(A1318,'CG-&gt; CE'!B:K,10,FALSE),"")</f>
        <v>#N/A</v>
      </c>
      <c r="H1318" s="10" t="e">
        <f>IF(F1318="O",IF(G1318="",'Messages d''erreur'!B$7,""),"")</f>
        <v>#N/A</v>
      </c>
    </row>
    <row r="1319" spans="1:8" x14ac:dyDescent="0.35">
      <c r="A1319" s="156">
        <v>63802</v>
      </c>
      <c r="B1319">
        <f t="shared" si="22"/>
        <v>63802</v>
      </c>
      <c r="C1319" s="45" t="s">
        <v>395</v>
      </c>
      <c r="D1319" s="46" t="s">
        <v>2925</v>
      </c>
      <c r="F1319" s="47" t="s">
        <v>60</v>
      </c>
      <c r="G1319" t="e">
        <f>IF(F1319="O",VLOOKUP(A1319,'CG-&gt; CE'!B:K,10,FALSE),"")</f>
        <v>#N/A</v>
      </c>
      <c r="H1319" s="10" t="e">
        <f>IF(F1319="O",IF(G1319="",'Messages d''erreur'!B$7,""),"")</f>
        <v>#N/A</v>
      </c>
    </row>
    <row r="1320" spans="1:8" x14ac:dyDescent="0.35">
      <c r="A1320" s="156">
        <v>63811</v>
      </c>
      <c r="B1320">
        <f t="shared" si="22"/>
        <v>63811</v>
      </c>
      <c r="C1320" s="45" t="s">
        <v>393</v>
      </c>
      <c r="D1320" s="46" t="s">
        <v>2925</v>
      </c>
      <c r="F1320" s="47" t="s">
        <v>60</v>
      </c>
      <c r="G1320" t="e">
        <f>IF(F1320="O",VLOOKUP(A1320,'CG-&gt; CE'!B:K,10,FALSE),"")</f>
        <v>#N/A</v>
      </c>
      <c r="H1320" s="10" t="e">
        <f>IF(F1320="O",IF(G1320="",'Messages d''erreur'!B$7,""),"")</f>
        <v>#N/A</v>
      </c>
    </row>
    <row r="1321" spans="1:8" x14ac:dyDescent="0.35">
      <c r="A1321" s="156">
        <v>63812</v>
      </c>
      <c r="B1321">
        <f t="shared" si="22"/>
        <v>63812</v>
      </c>
      <c r="C1321" s="45" t="s">
        <v>400</v>
      </c>
      <c r="D1321" s="46" t="s">
        <v>2925</v>
      </c>
      <c r="F1321" s="47" t="s">
        <v>60</v>
      </c>
      <c r="G1321" t="e">
        <f>IF(F1321="O",VLOOKUP(A1321,'CG-&gt; CE'!B:K,10,FALSE),"")</f>
        <v>#N/A</v>
      </c>
      <c r="H1321" s="10" t="e">
        <f>IF(F1321="O",IF(G1321="",'Messages d''erreur'!B$7,""),"")</f>
        <v>#N/A</v>
      </c>
    </row>
    <row r="1322" spans="1:8" x14ac:dyDescent="0.35">
      <c r="A1322" s="156">
        <v>63814</v>
      </c>
      <c r="B1322">
        <f t="shared" si="22"/>
        <v>63814</v>
      </c>
      <c r="C1322" s="45" t="s">
        <v>402</v>
      </c>
      <c r="D1322" s="46" t="s">
        <v>2925</v>
      </c>
      <c r="F1322" s="47" t="s">
        <v>60</v>
      </c>
      <c r="G1322" t="e">
        <f>IF(F1322="O",VLOOKUP(A1322,'CG-&gt; CE'!B:K,10,FALSE),"")</f>
        <v>#N/A</v>
      </c>
      <c r="H1322" s="10" t="e">
        <f>IF(F1322="O",IF(G1322="",'Messages d''erreur'!B$7,""),"")</f>
        <v>#N/A</v>
      </c>
    </row>
    <row r="1323" spans="1:8" ht="26" x14ac:dyDescent="0.35">
      <c r="A1323" s="170">
        <v>63815</v>
      </c>
      <c r="B1323">
        <f t="shared" si="22"/>
        <v>63815</v>
      </c>
      <c r="C1323" s="59" t="s">
        <v>397</v>
      </c>
      <c r="D1323" s="60" t="s">
        <v>2925</v>
      </c>
      <c r="E1323" s="60"/>
      <c r="F1323" s="61" t="s">
        <v>60</v>
      </c>
      <c r="G1323" t="e">
        <f>IF(F1323="O",VLOOKUP(A1323,'CG-&gt; CE'!B:K,10,FALSE),"")</f>
        <v>#N/A</v>
      </c>
      <c r="H1323" s="10" t="e">
        <f>IF(F1323="O",IF(G1323="",'Messages d''erreur'!B$7,""),"")</f>
        <v>#N/A</v>
      </c>
    </row>
    <row r="1324" spans="1:8" x14ac:dyDescent="0.35">
      <c r="A1324" s="156"/>
      <c r="B1324">
        <f t="shared" si="22"/>
        <v>0</v>
      </c>
      <c r="F1324" s="47"/>
      <c r="G1324" t="str">
        <f>IF(F1324="O",VLOOKUP(A1324,'CG-&gt; CE'!B:K,10,FALSE),"")</f>
        <v/>
      </c>
      <c r="H1324" s="10" t="str">
        <f>IF(F1324="O",IF(G1324="",'Messages d''erreur'!B$7,""),"")</f>
        <v/>
      </c>
    </row>
    <row r="1325" spans="1:8" x14ac:dyDescent="0.35">
      <c r="A1325" s="167">
        <v>6399</v>
      </c>
      <c r="B1325">
        <f t="shared" si="22"/>
        <v>6399</v>
      </c>
      <c r="C1325" s="45" t="s">
        <v>3024</v>
      </c>
      <c r="F1325" s="47"/>
      <c r="G1325" t="str">
        <f>IF(F1325="O",VLOOKUP(A1325,'CG-&gt; CE'!B:K,10,FALSE),"")</f>
        <v/>
      </c>
      <c r="H1325" s="10" t="str">
        <f>IF(F1325="O",IF(G1325="",'Messages d''erreur'!B$7,""),"")</f>
        <v/>
      </c>
    </row>
    <row r="1326" spans="1:8" x14ac:dyDescent="0.35">
      <c r="A1326" s="167"/>
      <c r="B1326">
        <f t="shared" si="22"/>
        <v>0</v>
      </c>
      <c r="F1326" s="47"/>
      <c r="G1326" t="str">
        <f>IF(F1326="O",VLOOKUP(A1326,'CG-&gt; CE'!B:K,10,FALSE),"")</f>
        <v/>
      </c>
      <c r="H1326" s="10" t="str">
        <f>IF(F1326="O",IF(G1326="",'Messages d''erreur'!B$7,""),"")</f>
        <v/>
      </c>
    </row>
    <row r="1327" spans="1:8" ht="39" x14ac:dyDescent="0.35">
      <c r="A1327" s="159" t="s">
        <v>1088</v>
      </c>
      <c r="B1327" t="e">
        <f t="shared" si="22"/>
        <v>#VALUE!</v>
      </c>
      <c r="C1327" s="54" t="s">
        <v>53</v>
      </c>
      <c r="D1327" s="54" t="s">
        <v>2891</v>
      </c>
      <c r="E1327" s="54" t="s">
        <v>2654</v>
      </c>
      <c r="F1327" s="55" t="s">
        <v>2655</v>
      </c>
      <c r="G1327" t="str">
        <f>IF(F1327="O",VLOOKUP(A1327,'CG-&gt; CE'!B:K,10,FALSE),"")</f>
        <v/>
      </c>
      <c r="H1327" s="10" t="str">
        <f>IF(F1327="O",IF(G1327="",'Messages d''erreur'!B$7,""),"")</f>
        <v/>
      </c>
    </row>
    <row r="1328" spans="1:8" x14ac:dyDescent="0.35">
      <c r="A1328" s="171">
        <v>63999</v>
      </c>
      <c r="B1328">
        <f t="shared" si="22"/>
        <v>63999</v>
      </c>
      <c r="C1328" s="75" t="s">
        <v>3024</v>
      </c>
      <c r="D1328" s="76" t="s">
        <v>2892</v>
      </c>
      <c r="E1328" s="76"/>
      <c r="F1328" s="77" t="s">
        <v>60</v>
      </c>
      <c r="G1328" t="e">
        <f>IF(F1328="O",VLOOKUP(A1328,'CG-&gt; CE'!B:K,10,FALSE),"")</f>
        <v>#N/A</v>
      </c>
      <c r="H1328" s="10" t="e">
        <f>IF(F1328="O",IF(G1328="",'Messages d''erreur'!B$7,""),"")</f>
        <v>#N/A</v>
      </c>
    </row>
    <row r="1329" spans="1:8" x14ac:dyDescent="0.35">
      <c r="A1329" s="164"/>
      <c r="B1329">
        <f t="shared" si="22"/>
        <v>0</v>
      </c>
      <c r="D1329" s="62"/>
      <c r="E1329" s="62"/>
      <c r="F1329" s="63"/>
      <c r="G1329" t="str">
        <f>IF(F1329="O",VLOOKUP(A1329,'CG-&gt; CE'!B:K,10,FALSE),"")</f>
        <v/>
      </c>
      <c r="H1329" s="10" t="str">
        <f>IF(F1329="O",IF(G1329="",'Messages d''erreur'!B$7,""),"")</f>
        <v/>
      </c>
    </row>
    <row r="1330" spans="1:8" x14ac:dyDescent="0.35">
      <c r="A1330" s="156"/>
      <c r="B1330">
        <f t="shared" si="22"/>
        <v>0</v>
      </c>
      <c r="F1330" s="47"/>
      <c r="G1330" t="str">
        <f>IF(F1330="O",VLOOKUP(A1330,'CG-&gt; CE'!B:K,10,FALSE),"")</f>
        <v/>
      </c>
      <c r="H1330" s="10" t="str">
        <f>IF(F1330="O",IF(G1330="",'Messages d''erreur'!B$7,""),"")</f>
        <v/>
      </c>
    </row>
    <row r="1331" spans="1:8" x14ac:dyDescent="0.35">
      <c r="A1331" s="158">
        <v>65</v>
      </c>
      <c r="B1331">
        <f t="shared" si="22"/>
        <v>65</v>
      </c>
      <c r="C1331" s="51" t="s">
        <v>2926</v>
      </c>
      <c r="D1331" s="52"/>
      <c r="E1331" s="52"/>
      <c r="F1331" s="53"/>
      <c r="G1331" t="str">
        <f>IF(F1331="O",VLOOKUP(A1331,'CG-&gt; CE'!B:K,10,FALSE),"")</f>
        <v/>
      </c>
      <c r="H1331" s="10" t="str">
        <f>IF(F1331="O",IF(G1331="",'Messages d''erreur'!B$7,""),"")</f>
        <v/>
      </c>
    </row>
    <row r="1332" spans="1:8" x14ac:dyDescent="0.35">
      <c r="A1332" s="158"/>
      <c r="B1332">
        <f t="shared" si="22"/>
        <v>0</v>
      </c>
      <c r="C1332" s="51"/>
      <c r="D1332" s="52"/>
      <c r="E1332" s="52"/>
      <c r="F1332" s="53"/>
      <c r="G1332" t="str">
        <f>IF(F1332="O",VLOOKUP(A1332,'CG-&gt; CE'!B:K,10,FALSE),"")</f>
        <v/>
      </c>
      <c r="H1332" s="10" t="str">
        <f>IF(F1332="O",IF(G1332="",'Messages d''erreur'!B$7,""),"")</f>
        <v/>
      </c>
    </row>
    <row r="1333" spans="1:8" x14ac:dyDescent="0.35">
      <c r="A1333" s="167">
        <v>651</v>
      </c>
      <c r="B1333">
        <f t="shared" si="22"/>
        <v>651</v>
      </c>
      <c r="C1333" s="45" t="s">
        <v>280</v>
      </c>
      <c r="F1333" s="47"/>
      <c r="G1333" t="str">
        <f>IF(F1333="O",VLOOKUP(A1333,'CG-&gt; CE'!B:K,10,FALSE),"")</f>
        <v/>
      </c>
      <c r="H1333" s="10" t="str">
        <f>IF(F1333="O",IF(G1333="",'Messages d''erreur'!B$7,""),"")</f>
        <v/>
      </c>
    </row>
    <row r="1334" spans="1:8" x14ac:dyDescent="0.35">
      <c r="A1334" s="167"/>
      <c r="B1334">
        <f t="shared" si="22"/>
        <v>0</v>
      </c>
      <c r="F1334" s="47"/>
      <c r="G1334" t="str">
        <f>IF(F1334="O",VLOOKUP(A1334,'CG-&gt; CE'!B:K,10,FALSE),"")</f>
        <v/>
      </c>
      <c r="H1334" s="10" t="str">
        <f>IF(F1334="O",IF(G1334="",'Messages d''erreur'!B$7,""),"")</f>
        <v/>
      </c>
    </row>
    <row r="1335" spans="1:8" ht="39" x14ac:dyDescent="0.35">
      <c r="A1335" s="159" t="s">
        <v>1088</v>
      </c>
      <c r="B1335" t="e">
        <f t="shared" si="22"/>
        <v>#VALUE!</v>
      </c>
      <c r="C1335" s="54" t="s">
        <v>53</v>
      </c>
      <c r="D1335" s="54" t="s">
        <v>2891</v>
      </c>
      <c r="E1335" s="54" t="s">
        <v>2654</v>
      </c>
      <c r="F1335" s="55" t="s">
        <v>2655</v>
      </c>
      <c r="G1335" t="str">
        <f>IF(F1335="O",VLOOKUP(A1335,'CG-&gt; CE'!B:K,10,FALSE),"")</f>
        <v/>
      </c>
      <c r="H1335" s="10" t="str">
        <f>IF(F1335="O",IF(G1335="",'Messages d''erreur'!B$7,""),"")</f>
        <v/>
      </c>
    </row>
    <row r="1336" spans="1:8" x14ac:dyDescent="0.35">
      <c r="A1336" s="156">
        <v>65104</v>
      </c>
      <c r="B1336">
        <f t="shared" si="22"/>
        <v>65104</v>
      </c>
      <c r="C1336" s="45" t="s">
        <v>282</v>
      </c>
      <c r="D1336" s="46" t="s">
        <v>2927</v>
      </c>
      <c r="F1336" s="47" t="s">
        <v>60</v>
      </c>
      <c r="G1336" t="e">
        <f>IF(F1336="O",VLOOKUP(A1336,'CG-&gt; CE'!B:K,10,FALSE),"")</f>
        <v>#N/A</v>
      </c>
      <c r="H1336" s="10" t="e">
        <f>IF(F1336="O",IF(G1336="",'Messages d''erreur'!B$7,""),"")</f>
        <v>#N/A</v>
      </c>
    </row>
    <row r="1337" spans="1:8" x14ac:dyDescent="0.35">
      <c r="A1337" s="156">
        <v>65105</v>
      </c>
      <c r="B1337">
        <f t="shared" si="22"/>
        <v>65105</v>
      </c>
      <c r="C1337" s="45" t="s">
        <v>290</v>
      </c>
      <c r="D1337" s="46" t="s">
        <v>2927</v>
      </c>
      <c r="F1337" s="47" t="s">
        <v>60</v>
      </c>
      <c r="G1337" t="e">
        <f>IF(F1337="O",VLOOKUP(A1337,'CG-&gt; CE'!B:K,10,FALSE),"")</f>
        <v>#N/A</v>
      </c>
      <c r="H1337" s="10" t="e">
        <f>IF(F1337="O",IF(G1337="",'Messages d''erreur'!B$7,""),"")</f>
        <v>#N/A</v>
      </c>
    </row>
    <row r="1338" spans="1:8" x14ac:dyDescent="0.35">
      <c r="A1338" s="156">
        <v>65106</v>
      </c>
      <c r="B1338">
        <f t="shared" si="22"/>
        <v>65106</v>
      </c>
      <c r="C1338" s="45" t="s">
        <v>292</v>
      </c>
      <c r="D1338" s="46" t="s">
        <v>2927</v>
      </c>
      <c r="F1338" s="47" t="s">
        <v>60</v>
      </c>
      <c r="G1338" t="e">
        <f>IF(F1338="O",VLOOKUP(A1338,'CG-&gt; CE'!B:K,10,FALSE),"")</f>
        <v>#N/A</v>
      </c>
      <c r="H1338" s="10" t="e">
        <f>IF(F1338="O",IF(G1338="",'Messages d''erreur'!B$7,""),"")</f>
        <v>#N/A</v>
      </c>
    </row>
    <row r="1339" spans="1:8" x14ac:dyDescent="0.35">
      <c r="A1339" s="156">
        <v>65124</v>
      </c>
      <c r="B1339">
        <f t="shared" si="22"/>
        <v>65124</v>
      </c>
      <c r="C1339" s="23" t="s">
        <v>288</v>
      </c>
      <c r="D1339" s="46" t="s">
        <v>2927</v>
      </c>
      <c r="F1339" s="47" t="s">
        <v>60</v>
      </c>
      <c r="G1339" t="e">
        <f>IF(F1339="O",VLOOKUP(A1339,'CG-&gt; CE'!B:K,10,FALSE),"")</f>
        <v>#N/A</v>
      </c>
      <c r="H1339" s="10" t="e">
        <f>IF(F1339="O",IF(G1339="",'Messages d''erreur'!B$7,""),"")</f>
        <v>#N/A</v>
      </c>
    </row>
    <row r="1340" spans="1:8" ht="26" x14ac:dyDescent="0.35">
      <c r="A1340" s="156">
        <v>65134</v>
      </c>
      <c r="B1340">
        <f t="shared" si="22"/>
        <v>65134</v>
      </c>
      <c r="C1340" s="45" t="s">
        <v>2480</v>
      </c>
      <c r="D1340" s="46" t="s">
        <v>2927</v>
      </c>
      <c r="F1340" s="47" t="s">
        <v>60</v>
      </c>
      <c r="G1340" t="e">
        <f>IF(F1340="O",VLOOKUP(A1340,'CG-&gt; CE'!B:K,10,FALSE),"")</f>
        <v>#N/A</v>
      </c>
      <c r="H1340" s="10" t="e">
        <f>IF(F1340="O",IF(G1340="",'Messages d''erreur'!B$7,""),"")</f>
        <v>#N/A</v>
      </c>
    </row>
    <row r="1341" spans="1:8" x14ac:dyDescent="0.35">
      <c r="A1341" s="170">
        <v>65144</v>
      </c>
      <c r="B1341">
        <f t="shared" si="22"/>
        <v>65144</v>
      </c>
      <c r="C1341" s="59" t="s">
        <v>2928</v>
      </c>
      <c r="D1341" s="60" t="s">
        <v>2927</v>
      </c>
      <c r="E1341" s="60"/>
      <c r="F1341" s="61" t="s">
        <v>60</v>
      </c>
      <c r="G1341" t="e">
        <f>IF(F1341="O",VLOOKUP(A1341,'CG-&gt; CE'!B:K,10,FALSE),"")</f>
        <v>#N/A</v>
      </c>
      <c r="H1341" s="10" t="e">
        <f>IF(F1341="O",IF(G1341="",'Messages d''erreur'!B$7,""),"")</f>
        <v>#N/A</v>
      </c>
    </row>
    <row r="1342" spans="1:8" x14ac:dyDescent="0.35">
      <c r="A1342" s="158"/>
      <c r="B1342">
        <f t="shared" si="22"/>
        <v>0</v>
      </c>
      <c r="C1342" s="51"/>
      <c r="D1342" s="52"/>
      <c r="E1342" s="52"/>
      <c r="F1342" s="53"/>
      <c r="G1342" t="str">
        <f>IF(F1342="O",VLOOKUP(A1342,'CG-&gt; CE'!B:K,10,FALSE),"")</f>
        <v/>
      </c>
      <c r="H1342" s="10" t="str">
        <f>IF(F1342="O",IF(G1342="",'Messages d''erreur'!B$7,""),"")</f>
        <v/>
      </c>
    </row>
    <row r="1343" spans="1:8" x14ac:dyDescent="0.35">
      <c r="A1343" s="167">
        <v>652</v>
      </c>
      <c r="B1343">
        <f t="shared" si="22"/>
        <v>652</v>
      </c>
      <c r="C1343" s="45" t="s">
        <v>296</v>
      </c>
      <c r="F1343" s="47"/>
      <c r="G1343" t="str">
        <f>IF(F1343="O",VLOOKUP(A1343,'CG-&gt; CE'!B:K,10,FALSE),"")</f>
        <v/>
      </c>
      <c r="H1343" s="10" t="str">
        <f>IF(F1343="O",IF(G1343="",'Messages d''erreur'!B$7,""),"")</f>
        <v/>
      </c>
    </row>
    <row r="1344" spans="1:8" x14ac:dyDescent="0.35">
      <c r="A1344" s="167"/>
      <c r="B1344">
        <f t="shared" si="22"/>
        <v>0</v>
      </c>
      <c r="F1344" s="47"/>
      <c r="G1344" t="str">
        <f>IF(F1344="O",VLOOKUP(A1344,'CG-&gt; CE'!B:K,10,FALSE),"")</f>
        <v/>
      </c>
      <c r="H1344" s="10" t="str">
        <f>IF(F1344="O",IF(G1344="",'Messages d''erreur'!B$7,""),"")</f>
        <v/>
      </c>
    </row>
    <row r="1345" spans="1:8" ht="39" x14ac:dyDescent="0.35">
      <c r="A1345" s="159" t="s">
        <v>1088</v>
      </c>
      <c r="B1345" t="e">
        <f t="shared" si="22"/>
        <v>#VALUE!</v>
      </c>
      <c r="C1345" s="54" t="s">
        <v>53</v>
      </c>
      <c r="D1345" s="54" t="s">
        <v>2891</v>
      </c>
      <c r="E1345" s="54" t="s">
        <v>2654</v>
      </c>
      <c r="F1345" s="55" t="s">
        <v>2655</v>
      </c>
      <c r="G1345" t="str">
        <f>IF(F1345="O",VLOOKUP(A1345,'CG-&gt; CE'!B:K,10,FALSE),"")</f>
        <v/>
      </c>
      <c r="H1345" s="10" t="str">
        <f>IF(F1345="O",IF(G1345="",'Messages d''erreur'!B$7,""),"")</f>
        <v/>
      </c>
    </row>
    <row r="1346" spans="1:8" x14ac:dyDescent="0.35">
      <c r="A1346" s="170">
        <v>65214</v>
      </c>
      <c r="B1346">
        <f t="shared" si="22"/>
        <v>65214</v>
      </c>
      <c r="C1346" s="59" t="s">
        <v>298</v>
      </c>
      <c r="D1346" s="60" t="s">
        <v>2927</v>
      </c>
      <c r="E1346" s="60"/>
      <c r="F1346" s="61" t="s">
        <v>60</v>
      </c>
      <c r="G1346" t="e">
        <f>IF(F1346="O",VLOOKUP(A1346,'CG-&gt; CE'!B:K,10,FALSE),"")</f>
        <v>#N/A</v>
      </c>
      <c r="H1346" s="10" t="e">
        <f>IF(F1346="O",IF(G1346="",'Messages d''erreur'!B$7,""),"")</f>
        <v>#N/A</v>
      </c>
    </row>
    <row r="1347" spans="1:8" x14ac:dyDescent="0.35">
      <c r="A1347" s="158"/>
      <c r="B1347">
        <f t="shared" si="22"/>
        <v>0</v>
      </c>
      <c r="C1347" s="51"/>
      <c r="D1347" s="52"/>
      <c r="E1347" s="52"/>
      <c r="F1347" s="53"/>
      <c r="G1347" t="str">
        <f>IF(F1347="O",VLOOKUP(A1347,'CG-&gt; CE'!B:K,10,FALSE),"")</f>
        <v/>
      </c>
      <c r="H1347" s="10" t="str">
        <f>IF(F1347="O",IF(G1347="",'Messages d''erreur'!B$7,""),"")</f>
        <v/>
      </c>
    </row>
    <row r="1348" spans="1:8" x14ac:dyDescent="0.35">
      <c r="A1348" s="167">
        <v>653</v>
      </c>
      <c r="B1348">
        <f t="shared" si="22"/>
        <v>653</v>
      </c>
      <c r="C1348" s="45" t="s">
        <v>2929</v>
      </c>
      <c r="F1348" s="47"/>
      <c r="G1348" t="str">
        <f>IF(F1348="O",VLOOKUP(A1348,'CG-&gt; CE'!B:K,10,FALSE),"")</f>
        <v/>
      </c>
      <c r="H1348" s="10" t="str">
        <f>IF(F1348="O",IF(G1348="",'Messages d''erreur'!B$7,""),"")</f>
        <v/>
      </c>
    </row>
    <row r="1349" spans="1:8" x14ac:dyDescent="0.35">
      <c r="A1349" s="167"/>
      <c r="B1349">
        <f t="shared" ref="B1349:B1414" si="23">VALUE(A1349)</f>
        <v>0</v>
      </c>
      <c r="F1349" s="47"/>
      <c r="G1349" t="str">
        <f>IF(F1349="O",VLOOKUP(A1349,'CG-&gt; CE'!B:K,10,FALSE),"")</f>
        <v/>
      </c>
      <c r="H1349" s="10" t="str">
        <f>IF(F1349="O",IF(G1349="",'Messages d''erreur'!B$7,""),"")</f>
        <v/>
      </c>
    </row>
    <row r="1350" spans="1:8" ht="39" x14ac:dyDescent="0.35">
      <c r="A1350" s="159" t="s">
        <v>1088</v>
      </c>
      <c r="B1350" t="e">
        <f t="shared" si="23"/>
        <v>#VALUE!</v>
      </c>
      <c r="C1350" s="54" t="s">
        <v>53</v>
      </c>
      <c r="D1350" s="54" t="s">
        <v>2891</v>
      </c>
      <c r="E1350" s="54" t="s">
        <v>2654</v>
      </c>
      <c r="F1350" s="55" t="s">
        <v>2655</v>
      </c>
      <c r="G1350" t="str">
        <f>IF(F1350="O",VLOOKUP(A1350,'CG-&gt; CE'!B:K,10,FALSE),"")</f>
        <v/>
      </c>
      <c r="H1350" s="10" t="str">
        <f>IF(F1350="O",IF(G1350="",'Messages d''erreur'!B$7,""),"")</f>
        <v/>
      </c>
    </row>
    <row r="1351" spans="1:8" x14ac:dyDescent="0.35">
      <c r="A1351" s="170">
        <v>65304</v>
      </c>
      <c r="B1351">
        <f t="shared" si="23"/>
        <v>65304</v>
      </c>
      <c r="C1351" s="59" t="s">
        <v>310</v>
      </c>
      <c r="D1351" s="60" t="s">
        <v>2927</v>
      </c>
      <c r="E1351" s="60"/>
      <c r="F1351" s="61" t="s">
        <v>60</v>
      </c>
      <c r="G1351" t="e">
        <f>IF(F1351="O",VLOOKUP(A1351,'CG-&gt; CE'!B:K,10,FALSE),"")</f>
        <v>#N/A</v>
      </c>
      <c r="H1351" s="10" t="e">
        <f>IF(F1351="O",IF(G1351="",'Messages d''erreur'!B$7,""),"")</f>
        <v>#N/A</v>
      </c>
    </row>
    <row r="1352" spans="1:8" x14ac:dyDescent="0.35">
      <c r="A1352" s="158"/>
      <c r="B1352">
        <f t="shared" si="23"/>
        <v>0</v>
      </c>
      <c r="C1352" s="51"/>
      <c r="D1352" s="52"/>
      <c r="E1352" s="52"/>
      <c r="F1352" s="53"/>
      <c r="G1352" t="str">
        <f>IF(F1352="O",VLOOKUP(A1352,'CG-&gt; CE'!B:K,10,FALSE),"")</f>
        <v/>
      </c>
      <c r="H1352" s="10" t="str">
        <f>IF(F1352="O",IF(G1352="",'Messages d''erreur'!B$7,""),"")</f>
        <v/>
      </c>
    </row>
    <row r="1353" spans="1:8" x14ac:dyDescent="0.35">
      <c r="A1353" s="167">
        <v>654</v>
      </c>
      <c r="B1353">
        <f t="shared" si="23"/>
        <v>654</v>
      </c>
      <c r="C1353" s="45" t="s">
        <v>2930</v>
      </c>
      <c r="F1353" s="47"/>
      <c r="G1353" t="str">
        <f>IF(F1353="O",VLOOKUP(A1353,'CG-&gt; CE'!B:K,10,FALSE),"")</f>
        <v/>
      </c>
      <c r="H1353" s="10" t="str">
        <f>IF(F1353="O",IF(G1353="",'Messages d''erreur'!B$7,""),"")</f>
        <v/>
      </c>
    </row>
    <row r="1354" spans="1:8" x14ac:dyDescent="0.35">
      <c r="A1354" s="167"/>
      <c r="B1354">
        <f t="shared" si="23"/>
        <v>0</v>
      </c>
      <c r="F1354" s="47"/>
      <c r="G1354" t="str">
        <f>IF(F1354="O",VLOOKUP(A1354,'CG-&gt; CE'!B:K,10,FALSE),"")</f>
        <v/>
      </c>
      <c r="H1354" s="10" t="str">
        <f>IF(F1354="O",IF(G1354="",'Messages d''erreur'!B$7,""),"")</f>
        <v/>
      </c>
    </row>
    <row r="1355" spans="1:8" ht="39" x14ac:dyDescent="0.35">
      <c r="A1355" s="159" t="s">
        <v>1088</v>
      </c>
      <c r="B1355" t="e">
        <f t="shared" si="23"/>
        <v>#VALUE!</v>
      </c>
      <c r="C1355" s="54" t="s">
        <v>53</v>
      </c>
      <c r="D1355" s="54" t="s">
        <v>2891</v>
      </c>
      <c r="E1355" s="54" t="s">
        <v>2654</v>
      </c>
      <c r="F1355" s="55" t="s">
        <v>2655</v>
      </c>
      <c r="G1355" t="str">
        <f>IF(F1355="O",VLOOKUP(A1355,'CG-&gt; CE'!B:K,10,FALSE),"")</f>
        <v/>
      </c>
      <c r="H1355" s="10" t="str">
        <f>IF(F1355="O",IF(G1355="",'Messages d''erreur'!B$7,""),"")</f>
        <v/>
      </c>
    </row>
    <row r="1356" spans="1:8" x14ac:dyDescent="0.35">
      <c r="A1356" s="170">
        <v>65424</v>
      </c>
      <c r="B1356">
        <f t="shared" si="23"/>
        <v>65424</v>
      </c>
      <c r="C1356" s="59" t="s">
        <v>286</v>
      </c>
      <c r="D1356" s="60" t="s">
        <v>2927</v>
      </c>
      <c r="E1356" s="60"/>
      <c r="F1356" s="61" t="s">
        <v>60</v>
      </c>
      <c r="G1356" t="e">
        <f>IF(F1356="O",VLOOKUP(A1356,'CG-&gt; CE'!B:K,10,FALSE),"")</f>
        <v>#N/A</v>
      </c>
      <c r="H1356" s="10" t="e">
        <f>IF(F1356="O",IF(G1356="",'Messages d''erreur'!B$7,""),"")</f>
        <v>#N/A</v>
      </c>
    </row>
    <row r="1357" spans="1:8" x14ac:dyDescent="0.35">
      <c r="A1357" s="158"/>
      <c r="B1357">
        <f t="shared" si="23"/>
        <v>0</v>
      </c>
      <c r="C1357" s="51"/>
      <c r="D1357" s="52"/>
      <c r="E1357" s="52"/>
      <c r="F1357" s="53"/>
      <c r="G1357" t="str">
        <f>IF(F1357="O",VLOOKUP(A1357,'CG-&gt; CE'!B:K,10,FALSE),"")</f>
        <v/>
      </c>
      <c r="H1357" s="10" t="str">
        <f>IF(F1357="O",IF(G1357="",'Messages d''erreur'!B$7,""),"")</f>
        <v/>
      </c>
    </row>
    <row r="1358" spans="1:8" x14ac:dyDescent="0.35">
      <c r="A1358" s="167">
        <v>657</v>
      </c>
      <c r="B1358">
        <f t="shared" si="23"/>
        <v>657</v>
      </c>
      <c r="C1358" s="45" t="s">
        <v>2931</v>
      </c>
      <c r="F1358" s="47"/>
      <c r="G1358" t="str">
        <f>IF(F1358="O",VLOOKUP(A1358,'CG-&gt; CE'!B:K,10,FALSE),"")</f>
        <v/>
      </c>
      <c r="H1358" s="10" t="str">
        <f>IF(F1358="O",IF(G1358="",'Messages d''erreur'!B$7,""),"")</f>
        <v/>
      </c>
    </row>
    <row r="1359" spans="1:8" x14ac:dyDescent="0.35">
      <c r="A1359" s="167"/>
      <c r="B1359">
        <f t="shared" si="23"/>
        <v>0</v>
      </c>
      <c r="F1359" s="47"/>
      <c r="G1359" t="str">
        <f>IF(F1359="O",VLOOKUP(A1359,'CG-&gt; CE'!B:K,10,FALSE),"")</f>
        <v/>
      </c>
      <c r="H1359" s="10" t="str">
        <f>IF(F1359="O",IF(G1359="",'Messages d''erreur'!B$7,""),"")</f>
        <v/>
      </c>
    </row>
    <row r="1360" spans="1:8" ht="39" x14ac:dyDescent="0.35">
      <c r="A1360" s="159" t="s">
        <v>1088</v>
      </c>
      <c r="B1360" t="e">
        <f t="shared" si="23"/>
        <v>#VALUE!</v>
      </c>
      <c r="C1360" s="54" t="s">
        <v>53</v>
      </c>
      <c r="D1360" s="54" t="s">
        <v>2891</v>
      </c>
      <c r="E1360" s="54" t="s">
        <v>2654</v>
      </c>
      <c r="F1360" s="55" t="s">
        <v>2655</v>
      </c>
      <c r="G1360" t="str">
        <f>IF(F1360="O",VLOOKUP(A1360,'CG-&gt; CE'!B:K,10,FALSE),"")</f>
        <v/>
      </c>
      <c r="H1360" s="10" t="str">
        <f>IF(F1360="O",IF(G1360="",'Messages d''erreur'!B$7,""),"")</f>
        <v/>
      </c>
    </row>
    <row r="1361" spans="1:8" x14ac:dyDescent="0.35">
      <c r="A1361" s="156">
        <v>65722</v>
      </c>
      <c r="B1361">
        <f t="shared" si="23"/>
        <v>65722</v>
      </c>
      <c r="C1361" s="45" t="s">
        <v>313</v>
      </c>
      <c r="D1361" s="46" t="s">
        <v>2932</v>
      </c>
      <c r="F1361" s="47" t="s">
        <v>60</v>
      </c>
      <c r="G1361" t="e">
        <f>IF(F1361="O",VLOOKUP(A1361,'CG-&gt; CE'!B:K,10,FALSE),"")</f>
        <v>#N/A</v>
      </c>
      <c r="H1361" s="10" t="e">
        <f>IF(F1361="O",IF(G1361="",'Messages d''erreur'!B$7,""),"")</f>
        <v>#N/A</v>
      </c>
    </row>
    <row r="1362" spans="1:8" x14ac:dyDescent="0.35">
      <c r="A1362" s="156">
        <v>65726</v>
      </c>
      <c r="B1362">
        <f t="shared" si="23"/>
        <v>65726</v>
      </c>
      <c r="C1362" s="45" t="s">
        <v>307</v>
      </c>
      <c r="D1362" s="46" t="s">
        <v>2932</v>
      </c>
      <c r="F1362" s="47" t="s">
        <v>60</v>
      </c>
      <c r="G1362" t="e">
        <f>IF(F1362="O",VLOOKUP(A1362,'CG-&gt; CE'!B:K,10,FALSE),"")</f>
        <v>#N/A</v>
      </c>
      <c r="H1362" s="10" t="e">
        <f>IF(F1362="O",IF(G1362="",'Messages d''erreur'!B$7,""),"")</f>
        <v>#N/A</v>
      </c>
    </row>
    <row r="1363" spans="1:8" x14ac:dyDescent="0.35">
      <c r="A1363" s="170">
        <v>65728</v>
      </c>
      <c r="B1363">
        <f t="shared" si="23"/>
        <v>65728</v>
      </c>
      <c r="C1363" s="59" t="s">
        <v>301</v>
      </c>
      <c r="D1363" s="60" t="s">
        <v>2932</v>
      </c>
      <c r="E1363" s="60"/>
      <c r="F1363" s="61" t="s">
        <v>60</v>
      </c>
      <c r="G1363" t="e">
        <f>IF(F1363="O",VLOOKUP(A1363,'CG-&gt; CE'!B:K,10,FALSE),"")</f>
        <v>#N/A</v>
      </c>
      <c r="H1363" s="10" t="e">
        <f>IF(F1363="O",IF(G1363="",'Messages d''erreur'!B$7,""),"")</f>
        <v>#N/A</v>
      </c>
    </row>
    <row r="1364" spans="1:8" x14ac:dyDescent="0.35">
      <c r="A1364" s="158"/>
      <c r="B1364">
        <f t="shared" si="23"/>
        <v>0</v>
      </c>
      <c r="C1364" s="51"/>
      <c r="D1364" s="52"/>
      <c r="E1364" s="52"/>
      <c r="F1364" s="53"/>
      <c r="G1364" t="str">
        <f>IF(F1364="O",VLOOKUP(A1364,'CG-&gt; CE'!B:K,10,FALSE),"")</f>
        <v/>
      </c>
      <c r="H1364" s="10" t="str">
        <f>IF(F1364="O",IF(G1364="",'Messages d''erreur'!B$7,""),"")</f>
        <v/>
      </c>
    </row>
    <row r="1365" spans="1:8" x14ac:dyDescent="0.35">
      <c r="A1365" s="167">
        <v>658</v>
      </c>
      <c r="B1365">
        <f t="shared" si="23"/>
        <v>658</v>
      </c>
      <c r="C1365" s="45" t="s">
        <v>229</v>
      </c>
      <c r="F1365" s="47"/>
      <c r="G1365" t="str">
        <f>IF(F1365="O",VLOOKUP(A1365,'CG-&gt; CE'!B:K,10,FALSE),"")</f>
        <v/>
      </c>
      <c r="H1365" s="10" t="str">
        <f>IF(F1365="O",IF(G1365="",'Messages d''erreur'!B$7,""),"")</f>
        <v/>
      </c>
    </row>
    <row r="1366" spans="1:8" x14ac:dyDescent="0.35">
      <c r="A1366" s="167"/>
      <c r="B1366">
        <f t="shared" si="23"/>
        <v>0</v>
      </c>
      <c r="F1366" s="47"/>
      <c r="G1366" t="str">
        <f>IF(F1366="O",VLOOKUP(A1366,'CG-&gt; CE'!B:K,10,FALSE),"")</f>
        <v/>
      </c>
      <c r="H1366" s="10" t="str">
        <f>IF(F1366="O",IF(G1366="",'Messages d''erreur'!B$7,""),"")</f>
        <v/>
      </c>
    </row>
    <row r="1367" spans="1:8" ht="39" x14ac:dyDescent="0.35">
      <c r="A1367" s="159" t="s">
        <v>1088</v>
      </c>
      <c r="B1367" t="e">
        <f t="shared" si="23"/>
        <v>#VALUE!</v>
      </c>
      <c r="C1367" s="54" t="s">
        <v>53</v>
      </c>
      <c r="D1367" s="54" t="s">
        <v>2891</v>
      </c>
      <c r="E1367" s="54" t="s">
        <v>2654</v>
      </c>
      <c r="F1367" s="55" t="s">
        <v>2655</v>
      </c>
      <c r="G1367" t="str">
        <f>IF(F1367="O",VLOOKUP(A1367,'CG-&gt; CE'!B:K,10,FALSE),"")</f>
        <v/>
      </c>
      <c r="H1367" s="10" t="str">
        <f>IF(F1367="O",IF(G1367="",'Messages d''erreur'!B$7,""),"")</f>
        <v/>
      </c>
    </row>
    <row r="1368" spans="1:8" x14ac:dyDescent="0.35">
      <c r="A1368" s="170">
        <v>65801</v>
      </c>
      <c r="B1368">
        <f t="shared" si="23"/>
        <v>65801</v>
      </c>
      <c r="C1368" s="59" t="s">
        <v>231</v>
      </c>
      <c r="D1368" s="60" t="s">
        <v>2933</v>
      </c>
      <c r="E1368" s="60"/>
      <c r="F1368" s="61" t="s">
        <v>60</v>
      </c>
      <c r="G1368" t="e">
        <f>IF(F1368="O",VLOOKUP(A1368,'CG-&gt; CE'!B:K,10,FALSE),"")</f>
        <v>#N/A</v>
      </c>
      <c r="H1368" s="10" t="e">
        <f>IF(F1368="O",IF(G1368="",'Messages d''erreur'!B$7,""),"")</f>
        <v>#N/A</v>
      </c>
    </row>
    <row r="1369" spans="1:8" x14ac:dyDescent="0.35">
      <c r="A1369" s="156"/>
      <c r="C1369" s="317"/>
      <c r="D1369" s="318"/>
      <c r="E1369" s="318"/>
      <c r="F1369" s="47"/>
      <c r="G1369" t="str">
        <f>IF(F1369="O",VLOOKUP(A1369,'CG-&gt; CE'!B:K,10,FALSE),"")</f>
        <v/>
      </c>
    </row>
    <row r="1370" spans="1:8" x14ac:dyDescent="0.35">
      <c r="A1370" s="438">
        <v>65999</v>
      </c>
      <c r="B1370">
        <f t="shared" si="23"/>
        <v>65999</v>
      </c>
      <c r="C1370" s="59" t="s">
        <v>4419</v>
      </c>
      <c r="D1370" s="60"/>
      <c r="E1370" s="60"/>
      <c r="F1370" s="61" t="s">
        <v>60</v>
      </c>
      <c r="G1370" t="e">
        <f>IF(F1370="O",VLOOKUP(A1370,'CG-&gt; CE'!B:K,10,FALSE),"")</f>
        <v>#N/A</v>
      </c>
      <c r="H1370" s="10" t="e">
        <f>IF(F1370="O",IF(G1370="",'Messages d''erreur'!B$7,""),"")</f>
        <v>#N/A</v>
      </c>
    </row>
    <row r="1371" spans="1:8" s="423" customFormat="1" x14ac:dyDescent="0.35">
      <c r="A1371" s="434"/>
      <c r="C1371" s="120"/>
      <c r="D1371" s="435"/>
      <c r="E1371" s="435"/>
      <c r="F1371" s="436"/>
      <c r="G1371" t="str">
        <f>IF(F1371="O",VLOOKUP(A1371,'CG-&gt; CE'!B:K,10,FALSE),"")</f>
        <v/>
      </c>
      <c r="H1371" s="428"/>
    </row>
    <row r="1372" spans="1:8" ht="26" x14ac:dyDescent="0.35">
      <c r="A1372" s="158">
        <v>66</v>
      </c>
      <c r="B1372">
        <f t="shared" si="23"/>
        <v>66</v>
      </c>
      <c r="C1372" s="51" t="s">
        <v>2934</v>
      </c>
      <c r="D1372" s="52"/>
      <c r="E1372" s="52"/>
      <c r="F1372" s="53"/>
      <c r="G1372" t="str">
        <f>IF(F1372="O",VLOOKUP(A1372,'CG-&gt; CE'!B:K,10,FALSE),"")</f>
        <v/>
      </c>
      <c r="H1372" s="10" t="str">
        <f>IF(F1372="O",IF(G1372="",'Messages d''erreur'!B$7,""),"")</f>
        <v/>
      </c>
    </row>
    <row r="1373" spans="1:8" x14ac:dyDescent="0.35">
      <c r="A1373" s="158"/>
      <c r="B1373">
        <f t="shared" si="23"/>
        <v>0</v>
      </c>
      <c r="C1373" s="51"/>
      <c r="D1373" s="52"/>
      <c r="E1373" s="52"/>
      <c r="F1373" s="53"/>
      <c r="G1373" t="str">
        <f>IF(F1373="O",VLOOKUP(A1373,'CG-&gt; CE'!B:K,10,FALSE),"")</f>
        <v/>
      </c>
      <c r="H1373" s="10" t="str">
        <f>IF(F1373="O",IF(G1373="",'Messages d''erreur'!B$7,""),"")</f>
        <v/>
      </c>
    </row>
    <row r="1374" spans="1:8" x14ac:dyDescent="0.35">
      <c r="A1374" s="167">
        <v>660</v>
      </c>
      <c r="B1374">
        <f t="shared" si="23"/>
        <v>660</v>
      </c>
      <c r="C1374" s="45" t="s">
        <v>2935</v>
      </c>
      <c r="F1374" s="47"/>
      <c r="G1374" t="str">
        <f>IF(F1374="O",VLOOKUP(A1374,'CG-&gt; CE'!B:K,10,FALSE),"")</f>
        <v/>
      </c>
      <c r="H1374" s="10" t="str">
        <f>IF(F1374="O",IF(G1374="",'Messages d''erreur'!B$7,""),"")</f>
        <v/>
      </c>
    </row>
    <row r="1375" spans="1:8" x14ac:dyDescent="0.35">
      <c r="A1375" s="167"/>
      <c r="B1375">
        <f t="shared" si="23"/>
        <v>0</v>
      </c>
      <c r="F1375" s="47"/>
      <c r="G1375" t="str">
        <f>IF(F1375="O",VLOOKUP(A1375,'CG-&gt; CE'!B:K,10,FALSE),"")</f>
        <v/>
      </c>
      <c r="H1375" s="10" t="str">
        <f>IF(F1375="O",IF(G1375="",'Messages d''erreur'!B$7,""),"")</f>
        <v/>
      </c>
    </row>
    <row r="1376" spans="1:8" ht="39" x14ac:dyDescent="0.35">
      <c r="A1376" s="159" t="s">
        <v>1088</v>
      </c>
      <c r="B1376" t="e">
        <f t="shared" si="23"/>
        <v>#VALUE!</v>
      </c>
      <c r="C1376" s="54" t="s">
        <v>53</v>
      </c>
      <c r="D1376" s="54" t="s">
        <v>2891</v>
      </c>
      <c r="E1376" s="54" t="s">
        <v>2654</v>
      </c>
      <c r="F1376" s="55" t="s">
        <v>2655</v>
      </c>
      <c r="G1376" t="str">
        <f>IF(F1376="O",VLOOKUP(A1376,'CG-&gt; CE'!B:K,10,FALSE),"")</f>
        <v/>
      </c>
      <c r="H1376" s="10" t="str">
        <f>IF(F1376="O",IF(G1376="",'Messages d''erreur'!B$7,""),"")</f>
        <v/>
      </c>
    </row>
    <row r="1377" spans="1:8" x14ac:dyDescent="0.35">
      <c r="A1377" s="156">
        <v>66014</v>
      </c>
      <c r="B1377">
        <f t="shared" si="23"/>
        <v>66014</v>
      </c>
      <c r="C1377" s="45" t="s">
        <v>2484</v>
      </c>
      <c r="D1377" s="46" t="s">
        <v>2789</v>
      </c>
      <c r="F1377" s="47" t="s">
        <v>2658</v>
      </c>
      <c r="G1377" t="str">
        <f>IF(F1377="O",VLOOKUP(A1377,'CG-&gt; CE'!B:K,10,FALSE),"")</f>
        <v/>
      </c>
      <c r="H1377" s="10" t="str">
        <f>IF(F1377="O",IF(G1377="",'Messages d''erreur'!B$7,""),"")</f>
        <v/>
      </c>
    </row>
    <row r="1378" spans="1:8" x14ac:dyDescent="0.35">
      <c r="A1378" s="156">
        <v>66015</v>
      </c>
      <c r="B1378">
        <f t="shared" si="23"/>
        <v>66015</v>
      </c>
      <c r="C1378" s="45" t="s">
        <v>2486</v>
      </c>
      <c r="D1378" s="46" t="s">
        <v>2789</v>
      </c>
      <c r="F1378" s="47" t="s">
        <v>2658</v>
      </c>
      <c r="G1378" t="str">
        <f>IF(F1378="O",VLOOKUP(A1378,'CG-&gt; CE'!B:K,10,FALSE),"")</f>
        <v/>
      </c>
      <c r="H1378" s="10" t="str">
        <f>IF(F1378="O",IF(G1378="",'Messages d''erreur'!B$7,""),"")</f>
        <v/>
      </c>
    </row>
    <row r="1379" spans="1:8" x14ac:dyDescent="0.35">
      <c r="A1379" s="156">
        <v>66016</v>
      </c>
      <c r="B1379">
        <f t="shared" si="23"/>
        <v>66016</v>
      </c>
      <c r="C1379" s="45" t="s">
        <v>2487</v>
      </c>
      <c r="D1379" s="46" t="s">
        <v>2789</v>
      </c>
      <c r="F1379" s="47" t="s">
        <v>2658</v>
      </c>
      <c r="G1379" t="str">
        <f>IF(F1379="O",VLOOKUP(A1379,'CG-&gt; CE'!B:K,10,FALSE),"")</f>
        <v/>
      </c>
      <c r="H1379" s="10" t="str">
        <f>IF(F1379="O",IF(G1379="",'Messages d''erreur'!B$7,""),"")</f>
        <v/>
      </c>
    </row>
    <row r="1380" spans="1:8" ht="26" x14ac:dyDescent="0.35">
      <c r="A1380" s="156">
        <v>66020</v>
      </c>
      <c r="B1380">
        <f t="shared" si="23"/>
        <v>66020</v>
      </c>
      <c r="C1380" s="45" t="s">
        <v>2488</v>
      </c>
      <c r="D1380" s="46" t="s">
        <v>2789</v>
      </c>
      <c r="F1380" s="47" t="s">
        <v>2658</v>
      </c>
      <c r="G1380" t="str">
        <f>IF(F1380="O",VLOOKUP(A1380,'CG-&gt; CE'!B:K,10,FALSE),"")</f>
        <v/>
      </c>
      <c r="H1380" s="10" t="str">
        <f>IF(F1380="O",IF(G1380="",'Messages d''erreur'!B$7,""),"")</f>
        <v/>
      </c>
    </row>
    <row r="1381" spans="1:8" x14ac:dyDescent="0.35">
      <c r="A1381" s="156">
        <v>66021</v>
      </c>
      <c r="B1381">
        <f t="shared" si="23"/>
        <v>66021</v>
      </c>
      <c r="C1381" s="45" t="s">
        <v>2490</v>
      </c>
      <c r="D1381" s="46" t="s">
        <v>2789</v>
      </c>
      <c r="F1381" s="47" t="s">
        <v>2658</v>
      </c>
      <c r="G1381" t="str">
        <f>IF(F1381="O",VLOOKUP(A1381,'CG-&gt; CE'!B:K,10,FALSE),"")</f>
        <v/>
      </c>
      <c r="H1381" s="10" t="str">
        <f>IF(F1381="O",IF(G1381="",'Messages d''erreur'!B$7,""),"")</f>
        <v/>
      </c>
    </row>
    <row r="1382" spans="1:8" x14ac:dyDescent="0.35">
      <c r="A1382" s="156">
        <v>66023</v>
      </c>
      <c r="B1382">
        <f t="shared" si="23"/>
        <v>66023</v>
      </c>
      <c r="C1382" s="45" t="s">
        <v>2492</v>
      </c>
      <c r="D1382" s="46" t="s">
        <v>2789</v>
      </c>
      <c r="F1382" s="47" t="s">
        <v>2658</v>
      </c>
      <c r="G1382" t="str">
        <f>IF(F1382="O",VLOOKUP(A1382,'CG-&gt; CE'!B:K,10,FALSE),"")</f>
        <v/>
      </c>
      <c r="H1382" s="10" t="str">
        <f>IF(F1382="O",IF(G1382="",'Messages d''erreur'!B$7,""),"")</f>
        <v/>
      </c>
    </row>
    <row r="1383" spans="1:8" x14ac:dyDescent="0.35">
      <c r="A1383" s="156">
        <v>66024</v>
      </c>
      <c r="B1383">
        <f t="shared" si="23"/>
        <v>66024</v>
      </c>
      <c r="C1383" s="45" t="s">
        <v>2494</v>
      </c>
      <c r="D1383" s="46" t="s">
        <v>2789</v>
      </c>
      <c r="F1383" s="47" t="s">
        <v>2658</v>
      </c>
      <c r="G1383" t="str">
        <f>IF(F1383="O",VLOOKUP(A1383,'CG-&gt; CE'!B:K,10,FALSE),"")</f>
        <v/>
      </c>
      <c r="H1383" s="10" t="str">
        <f>IF(F1383="O",IF(G1383="",'Messages d''erreur'!B$7,""),"")</f>
        <v/>
      </c>
    </row>
    <row r="1384" spans="1:8" x14ac:dyDescent="0.35">
      <c r="A1384" s="156">
        <v>66026</v>
      </c>
      <c r="B1384">
        <f t="shared" si="23"/>
        <v>66026</v>
      </c>
      <c r="C1384" s="45" t="s">
        <v>2496</v>
      </c>
      <c r="D1384" s="46" t="s">
        <v>2789</v>
      </c>
      <c r="F1384" s="47" t="s">
        <v>2658</v>
      </c>
      <c r="G1384" t="str">
        <f>IF(F1384="O",VLOOKUP(A1384,'CG-&gt; CE'!B:K,10,FALSE),"")</f>
        <v/>
      </c>
      <c r="H1384" s="10" t="str">
        <f>IF(F1384="O",IF(G1384="",'Messages d''erreur'!B$7,""),"")</f>
        <v/>
      </c>
    </row>
    <row r="1385" spans="1:8" ht="26" x14ac:dyDescent="0.35">
      <c r="A1385" s="156">
        <v>66030</v>
      </c>
      <c r="B1385">
        <f t="shared" si="23"/>
        <v>66030</v>
      </c>
      <c r="C1385" s="45" t="s">
        <v>2498</v>
      </c>
      <c r="D1385" s="46" t="s">
        <v>2789</v>
      </c>
      <c r="F1385" s="47" t="s">
        <v>2658</v>
      </c>
      <c r="G1385" t="str">
        <f>IF(F1385="O",VLOOKUP(A1385,'CG-&gt; CE'!B:K,10,FALSE),"")</f>
        <v/>
      </c>
      <c r="H1385" s="10" t="str">
        <f>IF(F1385="O",IF(G1385="",'Messages d''erreur'!B$7,""),"")</f>
        <v/>
      </c>
    </row>
    <row r="1386" spans="1:8" x14ac:dyDescent="0.35">
      <c r="A1386" s="156">
        <v>66031</v>
      </c>
      <c r="B1386">
        <f t="shared" si="23"/>
        <v>66031</v>
      </c>
      <c r="C1386" s="45" t="s">
        <v>2499</v>
      </c>
      <c r="D1386" s="46" t="s">
        <v>2789</v>
      </c>
      <c r="F1386" s="47" t="s">
        <v>2658</v>
      </c>
      <c r="G1386" t="str">
        <f>IF(F1386="O",VLOOKUP(A1386,'CG-&gt; CE'!B:K,10,FALSE),"")</f>
        <v/>
      </c>
      <c r="H1386" s="10" t="str">
        <f>IF(F1386="O",IF(G1386="",'Messages d''erreur'!B$7,""),"")</f>
        <v/>
      </c>
    </row>
    <row r="1387" spans="1:8" x14ac:dyDescent="0.35">
      <c r="A1387" s="156">
        <v>66032</v>
      </c>
      <c r="B1387">
        <f t="shared" si="23"/>
        <v>66032</v>
      </c>
      <c r="C1387" s="45" t="s">
        <v>2501</v>
      </c>
      <c r="D1387" s="46" t="s">
        <v>2789</v>
      </c>
      <c r="F1387" s="47" t="s">
        <v>2658</v>
      </c>
      <c r="G1387" t="str">
        <f>IF(F1387="O",VLOOKUP(A1387,'CG-&gt; CE'!B:K,10,FALSE),"")</f>
        <v/>
      </c>
      <c r="H1387" s="10" t="str">
        <f>IF(F1387="O",IF(G1387="",'Messages d''erreur'!B$7,""),"")</f>
        <v/>
      </c>
    </row>
    <row r="1388" spans="1:8" ht="26" x14ac:dyDescent="0.35">
      <c r="A1388" s="156">
        <v>66033</v>
      </c>
      <c r="B1388">
        <f t="shared" si="23"/>
        <v>66033</v>
      </c>
      <c r="C1388" s="45" t="s">
        <v>2503</v>
      </c>
      <c r="D1388" s="46" t="s">
        <v>2789</v>
      </c>
      <c r="F1388" s="47" t="s">
        <v>2658</v>
      </c>
      <c r="G1388" t="str">
        <f>IF(F1388="O",VLOOKUP(A1388,'CG-&gt; CE'!B:K,10,FALSE),"")</f>
        <v/>
      </c>
      <c r="H1388" s="10" t="str">
        <f>IF(F1388="O",IF(G1388="",'Messages d''erreur'!B$7,""),"")</f>
        <v/>
      </c>
    </row>
    <row r="1389" spans="1:8" x14ac:dyDescent="0.35">
      <c r="A1389" s="156">
        <v>66034</v>
      </c>
      <c r="B1389">
        <f t="shared" si="23"/>
        <v>66034</v>
      </c>
      <c r="C1389" s="45" t="s">
        <v>2505</v>
      </c>
      <c r="D1389" s="46" t="s">
        <v>2789</v>
      </c>
      <c r="F1389" s="47" t="s">
        <v>2658</v>
      </c>
      <c r="G1389" t="str">
        <f>IF(F1389="O",VLOOKUP(A1389,'CG-&gt; CE'!B:K,10,FALSE),"")</f>
        <v/>
      </c>
      <c r="H1389" s="10" t="str">
        <f>IF(F1389="O",IF(G1389="",'Messages d''erreur'!B$7,""),"")</f>
        <v/>
      </c>
    </row>
    <row r="1390" spans="1:8" x14ac:dyDescent="0.35">
      <c r="A1390" s="170">
        <v>66061</v>
      </c>
      <c r="B1390">
        <f t="shared" si="23"/>
        <v>66061</v>
      </c>
      <c r="C1390" s="59" t="s">
        <v>2507</v>
      </c>
      <c r="D1390" s="60" t="s">
        <v>2789</v>
      </c>
      <c r="E1390" s="60"/>
      <c r="F1390" s="61" t="s">
        <v>2658</v>
      </c>
      <c r="G1390" t="str">
        <f>IF(F1390="O",VLOOKUP(A1390,'CG-&gt; CE'!B:K,10,FALSE),"")</f>
        <v/>
      </c>
      <c r="H1390" s="10" t="str">
        <f>IF(F1390="O",IF(G1390="",'Messages d''erreur'!B$7,""),"")</f>
        <v/>
      </c>
    </row>
    <row r="1391" spans="1:8" x14ac:dyDescent="0.35">
      <c r="A1391" s="158"/>
      <c r="B1391">
        <f t="shared" si="23"/>
        <v>0</v>
      </c>
      <c r="C1391" s="51"/>
      <c r="D1391" s="52"/>
      <c r="E1391" s="52"/>
      <c r="F1391" s="53"/>
      <c r="G1391" t="str">
        <f>IF(F1391="O",VLOOKUP(A1391,'CG-&gt; CE'!B:K,10,FALSE),"")</f>
        <v/>
      </c>
      <c r="H1391" s="10" t="str">
        <f>IF(F1391="O",IF(G1391="",'Messages d''erreur'!B$7,""),"")</f>
        <v/>
      </c>
    </row>
    <row r="1392" spans="1:8" x14ac:dyDescent="0.35">
      <c r="A1392" s="167">
        <v>661</v>
      </c>
      <c r="B1392">
        <f t="shared" si="23"/>
        <v>661</v>
      </c>
      <c r="C1392" s="45" t="s">
        <v>2936</v>
      </c>
      <c r="F1392" s="47"/>
      <c r="G1392" t="str">
        <f>IF(F1392="O",VLOOKUP(A1392,'CG-&gt; CE'!B:K,10,FALSE),"")</f>
        <v/>
      </c>
      <c r="H1392" s="10" t="str">
        <f>IF(F1392="O",IF(G1392="",'Messages d''erreur'!B$7,""),"")</f>
        <v/>
      </c>
    </row>
    <row r="1393" spans="1:8" x14ac:dyDescent="0.35">
      <c r="A1393" s="167"/>
      <c r="B1393">
        <f t="shared" si="23"/>
        <v>0</v>
      </c>
      <c r="F1393" s="47"/>
      <c r="G1393" t="str">
        <f>IF(F1393="O",VLOOKUP(A1393,'CG-&gt; CE'!B:K,10,FALSE),"")</f>
        <v/>
      </c>
      <c r="H1393" s="10" t="str">
        <f>IF(F1393="O",IF(G1393="",'Messages d''erreur'!B$7,""),"")</f>
        <v/>
      </c>
    </row>
    <row r="1394" spans="1:8" ht="39" x14ac:dyDescent="0.35">
      <c r="A1394" s="159" t="s">
        <v>1088</v>
      </c>
      <c r="B1394" t="e">
        <f t="shared" si="23"/>
        <v>#VALUE!</v>
      </c>
      <c r="C1394" s="54" t="s">
        <v>53</v>
      </c>
      <c r="D1394" s="54" t="s">
        <v>2891</v>
      </c>
      <c r="E1394" s="54" t="s">
        <v>2654</v>
      </c>
      <c r="F1394" s="55" t="s">
        <v>2655</v>
      </c>
      <c r="G1394" t="str">
        <f>IF(F1394="O",VLOOKUP(A1394,'CG-&gt; CE'!B:K,10,FALSE),"")</f>
        <v/>
      </c>
      <c r="H1394" s="10" t="str">
        <f>IF(F1394="O",IF(G1394="",'Messages d''erreur'!B$7,""),"")</f>
        <v/>
      </c>
    </row>
    <row r="1395" spans="1:8" x14ac:dyDescent="0.35">
      <c r="A1395" s="170">
        <v>66120</v>
      </c>
      <c r="B1395">
        <f t="shared" si="23"/>
        <v>66120</v>
      </c>
      <c r="C1395" s="59" t="s">
        <v>2508</v>
      </c>
      <c r="D1395" s="60" t="s">
        <v>2796</v>
      </c>
      <c r="E1395" s="60"/>
      <c r="F1395" s="61" t="s">
        <v>2658</v>
      </c>
      <c r="G1395" t="str">
        <f>IF(F1395="O",VLOOKUP(A1395,'CG-&gt; CE'!B:K,10,FALSE),"")</f>
        <v/>
      </c>
      <c r="H1395" s="10" t="str">
        <f>IF(F1395="O",IF(G1395="",'Messages d''erreur'!B$7,""),"")</f>
        <v/>
      </c>
    </row>
    <row r="1396" spans="1:8" x14ac:dyDescent="0.35">
      <c r="A1396" s="158"/>
      <c r="B1396">
        <f t="shared" si="23"/>
        <v>0</v>
      </c>
      <c r="C1396" s="51"/>
      <c r="D1396" s="52"/>
      <c r="E1396" s="52"/>
      <c r="F1396" s="53"/>
      <c r="G1396" t="str">
        <f>IF(F1396="O",VLOOKUP(A1396,'CG-&gt; CE'!B:K,10,FALSE),"")</f>
        <v/>
      </c>
      <c r="H1396" s="10" t="str">
        <f>IF(F1396="O",IF(G1396="",'Messages d''erreur'!B$7,""),"")</f>
        <v/>
      </c>
    </row>
    <row r="1397" spans="1:8" x14ac:dyDescent="0.35">
      <c r="A1397" s="167">
        <v>662</v>
      </c>
      <c r="B1397">
        <f t="shared" si="23"/>
        <v>662</v>
      </c>
      <c r="C1397" s="45" t="s">
        <v>2937</v>
      </c>
      <c r="F1397" s="47"/>
      <c r="G1397" t="str">
        <f>IF(F1397="O",VLOOKUP(A1397,'CG-&gt; CE'!B:K,10,FALSE),"")</f>
        <v/>
      </c>
      <c r="H1397" s="10" t="str">
        <f>IF(F1397="O",IF(G1397="",'Messages d''erreur'!B$7,""),"")</f>
        <v/>
      </c>
    </row>
    <row r="1398" spans="1:8" x14ac:dyDescent="0.35">
      <c r="A1398" s="167"/>
      <c r="B1398">
        <f t="shared" si="23"/>
        <v>0</v>
      </c>
      <c r="F1398" s="47"/>
      <c r="G1398" t="str">
        <f>IF(F1398="O",VLOOKUP(A1398,'CG-&gt; CE'!B:K,10,FALSE),"")</f>
        <v/>
      </c>
      <c r="H1398" s="10" t="str">
        <f>IF(F1398="O",IF(G1398="",'Messages d''erreur'!B$7,""),"")</f>
        <v/>
      </c>
    </row>
    <row r="1399" spans="1:8" ht="39" x14ac:dyDescent="0.35">
      <c r="A1399" s="159" t="s">
        <v>1088</v>
      </c>
      <c r="B1399" t="e">
        <f t="shared" si="23"/>
        <v>#VALUE!</v>
      </c>
      <c r="C1399" s="54" t="s">
        <v>53</v>
      </c>
      <c r="D1399" s="54" t="s">
        <v>2891</v>
      </c>
      <c r="E1399" s="54" t="s">
        <v>2654</v>
      </c>
      <c r="F1399" s="55" t="s">
        <v>2655</v>
      </c>
      <c r="G1399" t="str">
        <f>IF(F1399="O",VLOOKUP(A1399,'CG-&gt; CE'!B:K,10,FALSE),"")</f>
        <v/>
      </c>
      <c r="H1399" s="10" t="str">
        <f>IF(F1399="O",IF(G1399="",'Messages d''erreur'!B$7,""),"")</f>
        <v/>
      </c>
    </row>
    <row r="1400" spans="1:8" x14ac:dyDescent="0.35">
      <c r="A1400" s="156">
        <v>66201</v>
      </c>
      <c r="B1400">
        <f t="shared" si="23"/>
        <v>66201</v>
      </c>
      <c r="C1400" s="45" t="s">
        <v>2511</v>
      </c>
      <c r="D1400" s="46" t="s">
        <v>2938</v>
      </c>
      <c r="F1400" s="47" t="s">
        <v>2658</v>
      </c>
      <c r="G1400" t="str">
        <f>IF(F1400="O",VLOOKUP(A1400,'CG-&gt; CE'!B:K,10,FALSE),"")</f>
        <v/>
      </c>
      <c r="H1400" s="10" t="str">
        <f>IF(F1400="O",IF(G1400="",'Messages d''erreur'!B$7,""),"")</f>
        <v/>
      </c>
    </row>
    <row r="1401" spans="1:8" x14ac:dyDescent="0.35">
      <c r="A1401" s="170">
        <v>66202</v>
      </c>
      <c r="B1401">
        <f t="shared" si="23"/>
        <v>66202</v>
      </c>
      <c r="C1401" s="59" t="s">
        <v>2513</v>
      </c>
      <c r="D1401" s="60" t="s">
        <v>2938</v>
      </c>
      <c r="E1401" s="60"/>
      <c r="F1401" s="61" t="s">
        <v>2658</v>
      </c>
      <c r="G1401" t="str">
        <f>IF(F1401="O",VLOOKUP(A1401,'CG-&gt; CE'!B:K,10,FALSE),"")</f>
        <v/>
      </c>
      <c r="H1401" s="10" t="str">
        <f>IF(F1401="O",IF(G1401="",'Messages d''erreur'!B$7,""),"")</f>
        <v/>
      </c>
    </row>
    <row r="1402" spans="1:8" x14ac:dyDescent="0.35">
      <c r="A1402" s="158"/>
      <c r="B1402">
        <f t="shared" si="23"/>
        <v>0</v>
      </c>
      <c r="C1402" s="51"/>
      <c r="D1402" s="52"/>
      <c r="E1402" s="52"/>
      <c r="F1402" s="53"/>
      <c r="G1402" t="str">
        <f>IF(F1402="O",VLOOKUP(A1402,'CG-&gt; CE'!B:K,10,FALSE),"")</f>
        <v/>
      </c>
      <c r="H1402" s="10" t="str">
        <f>IF(F1402="O",IF(G1402="",'Messages d''erreur'!B$7,""),"")</f>
        <v/>
      </c>
    </row>
    <row r="1403" spans="1:8" x14ac:dyDescent="0.35">
      <c r="A1403" s="167">
        <v>664</v>
      </c>
      <c r="B1403">
        <f t="shared" si="23"/>
        <v>664</v>
      </c>
      <c r="C1403" s="45" t="s">
        <v>2939</v>
      </c>
      <c r="F1403" s="47"/>
      <c r="G1403" t="str">
        <f>IF(F1403="O",VLOOKUP(A1403,'CG-&gt; CE'!B:K,10,FALSE),"")</f>
        <v/>
      </c>
      <c r="H1403" s="10" t="str">
        <f>IF(F1403="O",IF(G1403="",'Messages d''erreur'!B$7,""),"")</f>
        <v/>
      </c>
    </row>
    <row r="1404" spans="1:8" x14ac:dyDescent="0.35">
      <c r="A1404" s="167"/>
      <c r="B1404">
        <f t="shared" si="23"/>
        <v>0</v>
      </c>
      <c r="F1404" s="47"/>
      <c r="G1404" t="str">
        <f>IF(F1404="O",VLOOKUP(A1404,'CG-&gt; CE'!B:K,10,FALSE),"")</f>
        <v/>
      </c>
      <c r="H1404" s="10" t="str">
        <f>IF(F1404="O",IF(G1404="",'Messages d''erreur'!B$7,""),"")</f>
        <v/>
      </c>
    </row>
    <row r="1405" spans="1:8" ht="39" x14ac:dyDescent="0.35">
      <c r="A1405" s="159" t="s">
        <v>1088</v>
      </c>
      <c r="B1405" t="e">
        <f t="shared" si="23"/>
        <v>#VALUE!</v>
      </c>
      <c r="C1405" s="54" t="s">
        <v>53</v>
      </c>
      <c r="D1405" s="54" t="s">
        <v>2891</v>
      </c>
      <c r="E1405" s="54" t="s">
        <v>2654</v>
      </c>
      <c r="F1405" s="55" t="s">
        <v>2655</v>
      </c>
      <c r="G1405" t="str">
        <f>IF(F1405="O",VLOOKUP(A1405,'CG-&gt; CE'!B:K,10,FALSE),"")</f>
        <v/>
      </c>
      <c r="H1405" s="10" t="str">
        <f>IF(F1405="O",IF(G1405="",'Messages d''erreur'!B$7,""),"")</f>
        <v/>
      </c>
    </row>
    <row r="1406" spans="1:8" x14ac:dyDescent="0.35">
      <c r="A1406" s="170">
        <v>66400</v>
      </c>
      <c r="B1406">
        <f t="shared" si="23"/>
        <v>66400</v>
      </c>
      <c r="C1406" s="59" t="s">
        <v>2514</v>
      </c>
      <c r="D1406" s="60" t="s">
        <v>2938</v>
      </c>
      <c r="E1406" s="60"/>
      <c r="F1406" s="61" t="s">
        <v>2658</v>
      </c>
      <c r="G1406" t="str">
        <f>IF(F1406="O",VLOOKUP(A1406,'CG-&gt; CE'!B:K,10,FALSE),"")</f>
        <v/>
      </c>
      <c r="H1406" s="10" t="str">
        <f>IF(F1406="O",IF(G1406="",'Messages d''erreur'!B$7,""),"")</f>
        <v/>
      </c>
    </row>
    <row r="1407" spans="1:8" x14ac:dyDescent="0.35">
      <c r="A1407" s="158"/>
      <c r="B1407">
        <f t="shared" si="23"/>
        <v>0</v>
      </c>
      <c r="C1407" s="51"/>
      <c r="D1407" s="52"/>
      <c r="E1407" s="52"/>
      <c r="F1407" s="53"/>
      <c r="G1407" t="str">
        <f>IF(F1407="O",VLOOKUP(A1407,'CG-&gt; CE'!B:K,10,FALSE),"")</f>
        <v/>
      </c>
      <c r="H1407" s="10" t="str">
        <f>IF(F1407="O",IF(G1407="",'Messages d''erreur'!B$7,""),"")</f>
        <v/>
      </c>
    </row>
    <row r="1408" spans="1:8" x14ac:dyDescent="0.35">
      <c r="A1408" s="167">
        <v>665</v>
      </c>
      <c r="B1408">
        <f t="shared" si="23"/>
        <v>665</v>
      </c>
      <c r="C1408" s="45" t="s">
        <v>2940</v>
      </c>
      <c r="F1408" s="47"/>
      <c r="G1408" t="str">
        <f>IF(F1408="O",VLOOKUP(A1408,'CG-&gt; CE'!B:K,10,FALSE),"")</f>
        <v/>
      </c>
      <c r="H1408" s="10" t="str">
        <f>IF(F1408="O",IF(G1408="",'Messages d''erreur'!B$7,""),"")</f>
        <v/>
      </c>
    </row>
    <row r="1409" spans="1:8" x14ac:dyDescent="0.35">
      <c r="A1409" s="167"/>
      <c r="B1409">
        <f t="shared" si="23"/>
        <v>0</v>
      </c>
      <c r="F1409" s="47"/>
      <c r="G1409" t="str">
        <f>IF(F1409="O",VLOOKUP(A1409,'CG-&gt; CE'!B:K,10,FALSE),"")</f>
        <v/>
      </c>
      <c r="H1409" s="10" t="str">
        <f>IF(F1409="O",IF(G1409="",'Messages d''erreur'!B$7,""),"")</f>
        <v/>
      </c>
    </row>
    <row r="1410" spans="1:8" ht="39" x14ac:dyDescent="0.35">
      <c r="A1410" s="159" t="s">
        <v>1088</v>
      </c>
      <c r="B1410" t="e">
        <f t="shared" si="23"/>
        <v>#VALUE!</v>
      </c>
      <c r="C1410" s="54" t="s">
        <v>53</v>
      </c>
      <c r="D1410" s="54" t="s">
        <v>2891</v>
      </c>
      <c r="E1410" s="54" t="s">
        <v>2654</v>
      </c>
      <c r="F1410" s="55" t="s">
        <v>2655</v>
      </c>
      <c r="G1410" t="str">
        <f>IF(F1410="O",VLOOKUP(A1410,'CG-&gt; CE'!B:K,10,FALSE),"")</f>
        <v/>
      </c>
      <c r="H1410" s="10" t="str">
        <f>IF(F1410="O",IF(G1410="",'Messages d''erreur'!B$7,""),"")</f>
        <v/>
      </c>
    </row>
    <row r="1411" spans="1:8" x14ac:dyDescent="0.35">
      <c r="A1411" s="156">
        <v>66501</v>
      </c>
      <c r="B1411">
        <f t="shared" si="23"/>
        <v>66501</v>
      </c>
      <c r="C1411" s="45" t="s">
        <v>361</v>
      </c>
      <c r="D1411" s="46" t="s">
        <v>2938</v>
      </c>
      <c r="F1411" s="47" t="s">
        <v>60</v>
      </c>
      <c r="G1411" t="e">
        <f>IF(F1411="O",VLOOKUP(A1411,'CG-&gt; CE'!B:K,10,FALSE),"")</f>
        <v>#N/A</v>
      </c>
      <c r="H1411" s="10" t="e">
        <f>IF(F1411="O",IF(G1411="",'Messages d''erreur'!B$7,""),"")</f>
        <v>#N/A</v>
      </c>
    </row>
    <row r="1412" spans="1:8" x14ac:dyDescent="0.35">
      <c r="A1412" s="170">
        <v>66502</v>
      </c>
      <c r="B1412">
        <f t="shared" si="23"/>
        <v>66502</v>
      </c>
      <c r="C1412" s="59" t="s">
        <v>616</v>
      </c>
      <c r="D1412" s="60" t="s">
        <v>2941</v>
      </c>
      <c r="E1412" s="60"/>
      <c r="F1412" s="61" t="s">
        <v>60</v>
      </c>
      <c r="G1412" t="e">
        <f>IF(F1412="O",VLOOKUP(A1412,'CG-&gt; CE'!B:K,10,FALSE),"")</f>
        <v>#N/A</v>
      </c>
      <c r="H1412" s="10" t="e">
        <f>IF(F1412="O",IF(G1412="",'Messages d''erreur'!B$7,""),"")</f>
        <v>#N/A</v>
      </c>
    </row>
    <row r="1413" spans="1:8" x14ac:dyDescent="0.35">
      <c r="A1413" s="158"/>
      <c r="B1413">
        <f t="shared" si="23"/>
        <v>0</v>
      </c>
      <c r="C1413" s="51"/>
      <c r="D1413" s="52"/>
      <c r="E1413" s="52"/>
      <c r="F1413" s="53"/>
      <c r="G1413" t="str">
        <f>IF(F1413="O",VLOOKUP(A1413,'CG-&gt; CE'!B:K,10,FALSE),"")</f>
        <v/>
      </c>
      <c r="H1413" s="10" t="str">
        <f>IF(F1413="O",IF(G1413="",'Messages d''erreur'!B$7,""),"")</f>
        <v/>
      </c>
    </row>
    <row r="1414" spans="1:8" x14ac:dyDescent="0.35">
      <c r="A1414" s="167">
        <v>666</v>
      </c>
      <c r="B1414">
        <f t="shared" si="23"/>
        <v>666</v>
      </c>
      <c r="C1414" s="45" t="s">
        <v>2942</v>
      </c>
      <c r="F1414" s="47"/>
      <c r="G1414" t="str">
        <f>IF(F1414="O",VLOOKUP(A1414,'CG-&gt; CE'!B:K,10,FALSE),"")</f>
        <v/>
      </c>
      <c r="H1414" s="10" t="str">
        <f>IF(F1414="O",IF(G1414="",'Messages d''erreur'!B$7,""),"")</f>
        <v/>
      </c>
    </row>
    <row r="1415" spans="1:8" x14ac:dyDescent="0.35">
      <c r="A1415" s="167"/>
      <c r="B1415">
        <f t="shared" ref="B1415:B1478" si="24">VALUE(A1415)</f>
        <v>0</v>
      </c>
      <c r="F1415" s="47"/>
      <c r="G1415" t="str">
        <f>IF(F1415="O",VLOOKUP(A1415,'CG-&gt; CE'!B:K,10,FALSE),"")</f>
        <v/>
      </c>
      <c r="H1415" s="10" t="str">
        <f>IF(F1415="O",IF(G1415="",'Messages d''erreur'!B$7,""),"")</f>
        <v/>
      </c>
    </row>
    <row r="1416" spans="1:8" ht="39" x14ac:dyDescent="0.35">
      <c r="A1416" s="159" t="s">
        <v>1088</v>
      </c>
      <c r="B1416" t="e">
        <f t="shared" si="24"/>
        <v>#VALUE!</v>
      </c>
      <c r="C1416" s="54" t="s">
        <v>53</v>
      </c>
      <c r="D1416" s="54" t="s">
        <v>2891</v>
      </c>
      <c r="E1416" s="54" t="s">
        <v>2654</v>
      </c>
      <c r="F1416" s="55" t="s">
        <v>2655</v>
      </c>
      <c r="G1416" t="str">
        <f>IF(F1416="O",VLOOKUP(A1416,'CG-&gt; CE'!B:K,10,FALSE),"")</f>
        <v/>
      </c>
      <c r="H1416" s="10" t="str">
        <f>IF(F1416="O",IF(G1416="",'Messages d''erreur'!B$7,""),"")</f>
        <v/>
      </c>
    </row>
    <row r="1417" spans="1:8" x14ac:dyDescent="0.35">
      <c r="A1417" s="156">
        <v>66621</v>
      </c>
      <c r="B1417">
        <f t="shared" si="24"/>
        <v>66621</v>
      </c>
      <c r="C1417" s="45" t="s">
        <v>2517</v>
      </c>
      <c r="D1417" s="46" t="s">
        <v>2943</v>
      </c>
      <c r="F1417" s="47" t="s">
        <v>2658</v>
      </c>
      <c r="G1417" t="str">
        <f>IF(F1417="O",VLOOKUP(A1417,'CG-&gt; CE'!B:K,10,FALSE),"")</f>
        <v/>
      </c>
      <c r="H1417" s="10" t="str">
        <f>IF(F1417="O",IF(G1417="",'Messages d''erreur'!B$7,""),"")</f>
        <v/>
      </c>
    </row>
    <row r="1418" spans="1:8" x14ac:dyDescent="0.35">
      <c r="A1418" s="170">
        <v>66622</v>
      </c>
      <c r="B1418">
        <f t="shared" si="24"/>
        <v>66622</v>
      </c>
      <c r="C1418" s="59" t="s">
        <v>2518</v>
      </c>
      <c r="D1418" s="60" t="s">
        <v>2943</v>
      </c>
      <c r="E1418" s="60"/>
      <c r="F1418" s="61" t="s">
        <v>2658</v>
      </c>
      <c r="G1418" t="str">
        <f>IF(F1418="O",VLOOKUP(A1418,'CG-&gt; CE'!B:K,10,FALSE),"")</f>
        <v/>
      </c>
      <c r="H1418" s="10" t="str">
        <f>IF(F1418="O",IF(G1418="",'Messages d''erreur'!B$7,""),"")</f>
        <v/>
      </c>
    </row>
    <row r="1419" spans="1:8" x14ac:dyDescent="0.35">
      <c r="A1419" s="158"/>
      <c r="B1419">
        <f t="shared" si="24"/>
        <v>0</v>
      </c>
      <c r="C1419" s="51"/>
      <c r="D1419" s="52"/>
      <c r="E1419" s="52"/>
      <c r="F1419" s="53"/>
      <c r="G1419" t="str">
        <f>IF(F1419="O",VLOOKUP(A1419,'CG-&gt; CE'!B:K,10,FALSE),"")</f>
        <v/>
      </c>
      <c r="H1419" s="10" t="str">
        <f>IF(F1419="O",IF(G1419="",'Messages d''erreur'!B$7,""),"")</f>
        <v/>
      </c>
    </row>
    <row r="1420" spans="1:8" x14ac:dyDescent="0.35">
      <c r="A1420" s="167">
        <v>667</v>
      </c>
      <c r="B1420">
        <f t="shared" si="24"/>
        <v>667</v>
      </c>
      <c r="C1420" s="45" t="s">
        <v>2944</v>
      </c>
      <c r="F1420" s="47"/>
      <c r="G1420" t="str">
        <f>IF(F1420="O",VLOOKUP(A1420,'CG-&gt; CE'!B:K,10,FALSE),"")</f>
        <v/>
      </c>
      <c r="H1420" s="10" t="str">
        <f>IF(F1420="O",IF(G1420="",'Messages d''erreur'!B$7,""),"")</f>
        <v/>
      </c>
    </row>
    <row r="1421" spans="1:8" x14ac:dyDescent="0.35">
      <c r="A1421" s="167"/>
      <c r="B1421">
        <f t="shared" si="24"/>
        <v>0</v>
      </c>
      <c r="F1421" s="47"/>
      <c r="G1421" t="str">
        <f>IF(F1421="O",VLOOKUP(A1421,'CG-&gt; CE'!B:K,10,FALSE),"")</f>
        <v/>
      </c>
      <c r="H1421" s="10" t="str">
        <f>IF(F1421="O",IF(G1421="",'Messages d''erreur'!B$7,""),"")</f>
        <v/>
      </c>
    </row>
    <row r="1422" spans="1:8" ht="39" x14ac:dyDescent="0.35">
      <c r="A1422" s="159" t="s">
        <v>1088</v>
      </c>
      <c r="B1422" t="e">
        <f t="shared" si="24"/>
        <v>#VALUE!</v>
      </c>
      <c r="C1422" s="54" t="s">
        <v>53</v>
      </c>
      <c r="D1422" s="54" t="s">
        <v>2891</v>
      </c>
      <c r="E1422" s="54" t="s">
        <v>2654</v>
      </c>
      <c r="F1422" s="55" t="s">
        <v>2655</v>
      </c>
      <c r="G1422" t="str">
        <f>IF(F1422="O",VLOOKUP(A1422,'CG-&gt; CE'!B:K,10,FALSE),"")</f>
        <v/>
      </c>
      <c r="H1422" s="10" t="str">
        <f>IF(F1422="O",IF(G1422="",'Messages d''erreur'!B$7,""),"")</f>
        <v/>
      </c>
    </row>
    <row r="1423" spans="1:8" x14ac:dyDescent="0.35">
      <c r="A1423" s="170">
        <v>66780</v>
      </c>
      <c r="B1423">
        <f t="shared" si="24"/>
        <v>66780</v>
      </c>
      <c r="C1423" s="59" t="s">
        <v>2519</v>
      </c>
      <c r="D1423" s="60" t="s">
        <v>2945</v>
      </c>
      <c r="E1423" s="60"/>
      <c r="F1423" s="61" t="s">
        <v>2658</v>
      </c>
      <c r="G1423" t="str">
        <f>IF(F1423="O",VLOOKUP(A1423,'CG-&gt; CE'!B:K,10,FALSE),"")</f>
        <v/>
      </c>
      <c r="H1423" s="10" t="str">
        <f>IF(F1423="O",IF(G1423="",'Messages d''erreur'!B$7,""),"")</f>
        <v/>
      </c>
    </row>
    <row r="1424" spans="1:8" x14ac:dyDescent="0.35">
      <c r="A1424" s="156"/>
      <c r="B1424">
        <f t="shared" si="24"/>
        <v>0</v>
      </c>
      <c r="F1424" s="47"/>
      <c r="G1424" t="str">
        <f>IF(F1424="O",VLOOKUP(A1424,'CG-&gt; CE'!B:K,10,FALSE),"")</f>
        <v/>
      </c>
      <c r="H1424" s="10" t="str">
        <f>IF(F1424="O",IF(G1424="",'Messages d''erreur'!B$7,""),"")</f>
        <v/>
      </c>
    </row>
    <row r="1425" spans="1:10" x14ac:dyDescent="0.35">
      <c r="A1425" s="158">
        <v>67</v>
      </c>
      <c r="B1425">
        <f t="shared" si="24"/>
        <v>67</v>
      </c>
      <c r="C1425" s="51" t="s">
        <v>2946</v>
      </c>
      <c r="D1425" s="52"/>
      <c r="E1425" s="52"/>
      <c r="F1425" s="53"/>
      <c r="G1425" t="str">
        <f>IF(F1425="O",VLOOKUP(A1425,'CG-&gt; CE'!B:K,10,FALSE),"")</f>
        <v/>
      </c>
      <c r="H1425" s="10" t="str">
        <f>IF(F1425="O",IF(G1425="",'Messages d''erreur'!B$7,""),"")</f>
        <v/>
      </c>
    </row>
    <row r="1426" spans="1:10" x14ac:dyDescent="0.35">
      <c r="A1426" s="158"/>
      <c r="B1426">
        <f t="shared" si="24"/>
        <v>0</v>
      </c>
      <c r="C1426" s="51"/>
      <c r="D1426" s="52"/>
      <c r="E1426" s="52"/>
      <c r="F1426" s="53"/>
      <c r="G1426" t="str">
        <f>IF(F1426="O",VLOOKUP(A1426,'CG-&gt; CE'!B:K,10,FALSE),"")</f>
        <v/>
      </c>
      <c r="H1426" s="10" t="str">
        <f>IF(F1426="O",IF(G1426="",'Messages d''erreur'!B$7,""),"")</f>
        <v/>
      </c>
    </row>
    <row r="1427" spans="1:10" x14ac:dyDescent="0.35">
      <c r="A1427" s="167">
        <v>671</v>
      </c>
      <c r="B1427">
        <f t="shared" si="24"/>
        <v>671</v>
      </c>
      <c r="C1427" s="45" t="s">
        <v>2947</v>
      </c>
      <c r="F1427" s="47"/>
      <c r="G1427" t="str">
        <f>IF(F1427="O",VLOOKUP(A1427,'CG-&gt; CE'!B:K,10,FALSE),"")</f>
        <v/>
      </c>
      <c r="H1427" s="10" t="str">
        <f>IF(F1427="O",IF(G1427="",'Messages d''erreur'!B$7,""),"")</f>
        <v/>
      </c>
    </row>
    <row r="1428" spans="1:10" x14ac:dyDescent="0.35">
      <c r="A1428" s="167"/>
      <c r="B1428">
        <f t="shared" si="24"/>
        <v>0</v>
      </c>
      <c r="F1428" s="47"/>
      <c r="G1428" t="str">
        <f>IF(F1428="O",VLOOKUP(A1428,'CG-&gt; CE'!B:K,10,FALSE),"")</f>
        <v/>
      </c>
      <c r="H1428" s="10" t="str">
        <f>IF(F1428="O",IF(G1428="",'Messages d''erreur'!B$7,""),"")</f>
        <v/>
      </c>
    </row>
    <row r="1429" spans="1:10" ht="39" x14ac:dyDescent="0.35">
      <c r="A1429" s="159" t="s">
        <v>1088</v>
      </c>
      <c r="B1429" t="e">
        <f t="shared" si="24"/>
        <v>#VALUE!</v>
      </c>
      <c r="C1429" s="54" t="s">
        <v>53</v>
      </c>
      <c r="D1429" s="54" t="s">
        <v>2891</v>
      </c>
      <c r="E1429" s="54" t="s">
        <v>2654</v>
      </c>
      <c r="F1429" s="55" t="s">
        <v>2655</v>
      </c>
      <c r="G1429" t="str">
        <f>IF(F1429="O",VLOOKUP(A1429,'CG-&gt; CE'!B:K,10,FALSE),"")</f>
        <v/>
      </c>
      <c r="H1429" s="10" t="str">
        <f>IF(F1429="O",IF(G1429="",'Messages d''erreur'!B$7,""),"")</f>
        <v/>
      </c>
    </row>
    <row r="1430" spans="1:10" x14ac:dyDescent="0.35">
      <c r="A1430" s="156">
        <v>67100</v>
      </c>
      <c r="B1430">
        <f t="shared" si="24"/>
        <v>67100</v>
      </c>
      <c r="C1430" s="45" t="s">
        <v>348</v>
      </c>
      <c r="D1430" s="57" t="s">
        <v>2948</v>
      </c>
      <c r="F1430" s="47" t="s">
        <v>60</v>
      </c>
      <c r="G1430" t="e">
        <f>IF(F1430="O",VLOOKUP(A1430,'CG-&gt; CE'!B:K,10,FALSE),"")</f>
        <v>#N/A</v>
      </c>
      <c r="H1430" s="10" t="e">
        <f>IF(F1430="O",IF(G1430="",'Messages d''erreur'!B$7,""),"")</f>
        <v>#N/A</v>
      </c>
    </row>
    <row r="1431" spans="1:10" x14ac:dyDescent="0.35">
      <c r="A1431" s="156">
        <v>67101</v>
      </c>
      <c r="B1431">
        <f t="shared" si="24"/>
        <v>67101</v>
      </c>
      <c r="C1431" s="45" t="s">
        <v>304</v>
      </c>
      <c r="D1431" s="46" t="s">
        <v>2948</v>
      </c>
      <c r="F1431" s="47" t="s">
        <v>60</v>
      </c>
      <c r="G1431" t="e">
        <f>IF(F1431="O",VLOOKUP(A1431,'CG-&gt; CE'!B:K,10,FALSE),"")</f>
        <v>#N/A</v>
      </c>
      <c r="H1431" s="10" t="e">
        <f>IF(F1431="O",IF(G1431="",'Messages d''erreur'!B$7,""),"")</f>
        <v>#N/A</v>
      </c>
    </row>
    <row r="1432" spans="1:10" x14ac:dyDescent="0.35">
      <c r="A1432" s="156">
        <v>67102</v>
      </c>
      <c r="B1432">
        <f t="shared" si="24"/>
        <v>67102</v>
      </c>
      <c r="C1432" s="45" t="s">
        <v>2525</v>
      </c>
      <c r="D1432" s="46" t="s">
        <v>2948</v>
      </c>
      <c r="F1432" s="47" t="s">
        <v>60</v>
      </c>
      <c r="G1432" t="e">
        <f>IF(F1432="O",VLOOKUP(A1432,'CG-&gt; CE'!B:K,10,FALSE),"")</f>
        <v>#N/A</v>
      </c>
      <c r="H1432" s="10" t="e">
        <f>IF(F1432="O",IF(G1432="",'Messages d''erreur'!B$7,""),"")</f>
        <v>#N/A</v>
      </c>
    </row>
    <row r="1433" spans="1:10" x14ac:dyDescent="0.35">
      <c r="A1433" s="156">
        <v>67111</v>
      </c>
      <c r="B1433">
        <f t="shared" si="24"/>
        <v>67111</v>
      </c>
      <c r="C1433" s="45" t="s">
        <v>2526</v>
      </c>
      <c r="D1433" s="46" t="s">
        <v>2948</v>
      </c>
      <c r="F1433" s="47" t="s">
        <v>60</v>
      </c>
      <c r="G1433" t="e">
        <f>IF(F1433="O",VLOOKUP(A1433,'CG-&gt; CE'!B:K,10,FALSE),"")</f>
        <v>#N/A</v>
      </c>
      <c r="H1433" s="10" t="e">
        <f>IF(F1433="O",IF(G1433="",'Messages d''erreur'!B$7,""),"")</f>
        <v>#N/A</v>
      </c>
    </row>
    <row r="1434" spans="1:10" x14ac:dyDescent="0.35">
      <c r="A1434" s="156">
        <v>67112</v>
      </c>
      <c r="B1434">
        <f t="shared" si="24"/>
        <v>67112</v>
      </c>
      <c r="C1434" s="45" t="s">
        <v>1009</v>
      </c>
      <c r="D1434" s="46" t="s">
        <v>2948</v>
      </c>
      <c r="F1434" s="47" t="s">
        <v>60</v>
      </c>
      <c r="G1434" t="e">
        <f>IF(F1434="O",VLOOKUP(A1434,'CG-&gt; CE'!B:K,10,FALSE),"")</f>
        <v>#N/A</v>
      </c>
      <c r="H1434" s="10" t="e">
        <f>IF(F1434="O",IF(G1434="",'Messages d''erreur'!B$7,""),"")</f>
        <v>#N/A</v>
      </c>
    </row>
    <row r="1435" spans="1:10" ht="26" x14ac:dyDescent="0.35">
      <c r="A1435" s="156">
        <v>67113</v>
      </c>
      <c r="B1435">
        <f t="shared" si="24"/>
        <v>67113</v>
      </c>
      <c r="C1435" s="45" t="s">
        <v>2527</v>
      </c>
      <c r="D1435" s="46" t="s">
        <v>2948</v>
      </c>
      <c r="F1435" s="47" t="s">
        <v>60</v>
      </c>
      <c r="G1435" t="e">
        <f>IF(F1435="O",VLOOKUP(A1435,'CG-&gt; CE'!B:K,10,FALSE),"")</f>
        <v>#N/A</v>
      </c>
      <c r="H1435" s="10" t="e">
        <f>IF(F1435="O",IF(G1435="",'Messages d''erreur'!B$7,""),"")</f>
        <v>#N/A</v>
      </c>
    </row>
    <row r="1436" spans="1:10" x14ac:dyDescent="0.35">
      <c r="A1436" s="156">
        <v>67114</v>
      </c>
      <c r="B1436">
        <f t="shared" si="24"/>
        <v>67114</v>
      </c>
      <c r="C1436" s="45" t="s">
        <v>356</v>
      </c>
      <c r="D1436" s="46" t="s">
        <v>2948</v>
      </c>
      <c r="F1436" s="47" t="s">
        <v>60</v>
      </c>
      <c r="G1436" t="e">
        <f>IF(F1436="O",VLOOKUP(A1436,'CG-&gt; CE'!B:K,10,FALSE),"")</f>
        <v>#N/A</v>
      </c>
      <c r="H1436" s="10" t="e">
        <f>IF(F1436="O",IF(G1436="",'Messages d''erreur'!B$7,""),"")</f>
        <v>#N/A</v>
      </c>
    </row>
    <row r="1437" spans="1:10" x14ac:dyDescent="0.35">
      <c r="A1437" s="156">
        <v>67115</v>
      </c>
      <c r="B1437">
        <f t="shared" si="24"/>
        <v>67115</v>
      </c>
      <c r="C1437" s="45" t="s">
        <v>359</v>
      </c>
      <c r="D1437" s="46" t="s">
        <v>2948</v>
      </c>
      <c r="F1437" s="47" t="s">
        <v>60</v>
      </c>
      <c r="G1437" t="e">
        <f>IF(F1437="O",VLOOKUP(A1437,'CG-&gt; CE'!B:K,10,FALSE),"")</f>
        <v>#N/A</v>
      </c>
      <c r="H1437" s="10" t="e">
        <f>IF(F1437="O",IF(G1437="",'Messages d''erreur'!B$7,""),"")</f>
        <v>#N/A</v>
      </c>
    </row>
    <row r="1438" spans="1:10" ht="26" x14ac:dyDescent="0.35">
      <c r="A1438" s="156">
        <v>67148</v>
      </c>
      <c r="B1438">
        <f t="shared" si="24"/>
        <v>67148</v>
      </c>
      <c r="C1438" s="45" t="s">
        <v>366</v>
      </c>
      <c r="D1438" s="46" t="s">
        <v>2948</v>
      </c>
      <c r="F1438" s="47" t="s">
        <v>60</v>
      </c>
      <c r="G1438" t="e">
        <f>IF(F1438="O",VLOOKUP(A1438,'CG-&gt; CE'!B:K,10,FALSE),"")</f>
        <v>#N/A</v>
      </c>
      <c r="H1438" s="10" t="e">
        <f>IF(F1438="O",IF(G1438="",'Messages d''erreur'!B$7,""),"")</f>
        <v>#N/A</v>
      </c>
    </row>
    <row r="1439" spans="1:10" ht="23.15" customHeight="1" x14ac:dyDescent="0.35">
      <c r="A1439" s="170">
        <v>67151</v>
      </c>
      <c r="B1439">
        <f t="shared" si="24"/>
        <v>67151</v>
      </c>
      <c r="C1439" s="59" t="s">
        <v>4431</v>
      </c>
      <c r="D1439" s="60" t="s">
        <v>2948</v>
      </c>
      <c r="E1439" s="60"/>
      <c r="F1439" s="61" t="s">
        <v>60</v>
      </c>
      <c r="G1439" t="e">
        <f>IF(F1439="O",VLOOKUP(A1439,'CG-&gt; CE'!B:K,10,FALSE),"")</f>
        <v>#N/A</v>
      </c>
      <c r="H1439" s="10" t="e">
        <f>IF(F1439="O",IF(G1439="",'Messages d''erreur'!B$7,""),"")</f>
        <v>#N/A</v>
      </c>
      <c r="J1439" s="80" t="s">
        <v>2952</v>
      </c>
    </row>
    <row r="1440" spans="1:10" x14ac:dyDescent="0.35">
      <c r="A1440" s="158"/>
      <c r="B1440">
        <f t="shared" si="24"/>
        <v>0</v>
      </c>
      <c r="C1440" s="51"/>
      <c r="D1440" s="52"/>
      <c r="E1440" s="52"/>
      <c r="F1440" s="53"/>
      <c r="G1440" t="str">
        <f>IF(F1440="O",VLOOKUP(A1440,'CG-&gt; CE'!B:K,10,FALSE),"")</f>
        <v/>
      </c>
      <c r="H1440" s="81"/>
      <c r="J1440" s="80"/>
    </row>
    <row r="1441" spans="1:8" x14ac:dyDescent="0.35">
      <c r="A1441" s="167">
        <v>672</v>
      </c>
      <c r="B1441">
        <f t="shared" si="24"/>
        <v>672</v>
      </c>
      <c r="C1441" s="45" t="s">
        <v>2949</v>
      </c>
      <c r="F1441" s="47"/>
      <c r="G1441" t="str">
        <f>IF(F1441="O",VLOOKUP(A1441,'CG-&gt; CE'!B:K,10,FALSE),"")</f>
        <v/>
      </c>
    </row>
    <row r="1442" spans="1:8" x14ac:dyDescent="0.35">
      <c r="A1442" s="167"/>
      <c r="B1442">
        <f t="shared" si="24"/>
        <v>0</v>
      </c>
      <c r="F1442" s="47"/>
      <c r="G1442" t="str">
        <f>IF(F1442="O",VLOOKUP(A1442,'CG-&gt; CE'!B:K,10,FALSE),"")</f>
        <v/>
      </c>
    </row>
    <row r="1443" spans="1:8" ht="39" x14ac:dyDescent="0.35">
      <c r="A1443" s="159" t="s">
        <v>1088</v>
      </c>
      <c r="B1443" t="e">
        <f t="shared" si="24"/>
        <v>#VALUE!</v>
      </c>
      <c r="C1443" s="54" t="s">
        <v>53</v>
      </c>
      <c r="D1443" s="54" t="s">
        <v>2891</v>
      </c>
      <c r="E1443" s="54" t="s">
        <v>2654</v>
      </c>
      <c r="F1443" s="55" t="s">
        <v>2655</v>
      </c>
      <c r="G1443" t="str">
        <f>IF(F1443="O",VLOOKUP(A1443,'CG-&gt; CE'!B:K,10,FALSE),"")</f>
        <v/>
      </c>
    </row>
    <row r="1444" spans="1:8" x14ac:dyDescent="0.35">
      <c r="A1444" s="156">
        <v>67212</v>
      </c>
      <c r="B1444">
        <f t="shared" si="24"/>
        <v>67212</v>
      </c>
      <c r="C1444" s="45" t="s">
        <v>786</v>
      </c>
      <c r="D1444" s="57" t="s">
        <v>2950</v>
      </c>
      <c r="F1444" s="47" t="s">
        <v>60</v>
      </c>
      <c r="G1444" t="e">
        <f>IF(F1444="O",VLOOKUP(A1444,'CG-&gt; CE'!B:K,10,FALSE),"")</f>
        <v>#N/A</v>
      </c>
    </row>
    <row r="1445" spans="1:8" ht="26" x14ac:dyDescent="0.35">
      <c r="A1445" s="156">
        <v>67213</v>
      </c>
      <c r="B1445">
        <f t="shared" si="24"/>
        <v>67213</v>
      </c>
      <c r="C1445" s="45" t="s">
        <v>788</v>
      </c>
      <c r="D1445" s="46" t="s">
        <v>2950</v>
      </c>
      <c r="F1445" s="47" t="s">
        <v>60</v>
      </c>
      <c r="G1445" t="e">
        <f>IF(F1445="O",VLOOKUP(A1445,'CG-&gt; CE'!B:K,10,FALSE),"")</f>
        <v>#N/A</v>
      </c>
    </row>
    <row r="1446" spans="1:8" x14ac:dyDescent="0.35">
      <c r="A1446" s="156">
        <v>67241</v>
      </c>
      <c r="B1446">
        <f t="shared" si="24"/>
        <v>67241</v>
      </c>
      <c r="C1446" s="45" t="s">
        <v>2529</v>
      </c>
      <c r="D1446" s="46" t="s">
        <v>2950</v>
      </c>
      <c r="F1446" s="47" t="s">
        <v>2658</v>
      </c>
      <c r="G1446" t="str">
        <f>IF(F1446="O",VLOOKUP(A1446,'CG-&gt; CE'!B:K,10,FALSE),"")</f>
        <v/>
      </c>
    </row>
    <row r="1447" spans="1:8" x14ac:dyDescent="0.35">
      <c r="A1447" s="156">
        <v>67251</v>
      </c>
      <c r="B1447">
        <f t="shared" si="24"/>
        <v>67251</v>
      </c>
      <c r="C1447" s="83" t="s">
        <v>2951</v>
      </c>
      <c r="D1447" s="46" t="s">
        <v>2950</v>
      </c>
      <c r="F1447" s="47" t="s">
        <v>60</v>
      </c>
      <c r="G1447" t="e">
        <f>IF(F1447="O",VLOOKUP(A1447,'CG-&gt; CE'!B:K,10,FALSE),"")</f>
        <v>#N/A</v>
      </c>
    </row>
    <row r="1448" spans="1:8" s="440" customFormat="1" x14ac:dyDescent="0.35">
      <c r="A1448" s="439">
        <v>67252</v>
      </c>
      <c r="B1448" s="440">
        <f t="shared" si="24"/>
        <v>67252</v>
      </c>
      <c r="C1448" s="441" t="s">
        <v>734</v>
      </c>
      <c r="D1448" s="442" t="s">
        <v>2950</v>
      </c>
      <c r="E1448" s="442"/>
      <c r="F1448" s="443" t="s">
        <v>60</v>
      </c>
      <c r="G1448" s="440" t="e">
        <f>IF(F1448="O",VLOOKUP(A1448,'CG-&gt; CE'!B:K,10,FALSE),"")</f>
        <v>#N/A</v>
      </c>
      <c r="H1448" s="444"/>
    </row>
    <row r="1449" spans="1:8" x14ac:dyDescent="0.35">
      <c r="A1449" s="170">
        <v>67261</v>
      </c>
      <c r="B1449">
        <f t="shared" si="24"/>
        <v>67261</v>
      </c>
      <c r="C1449" s="59" t="s">
        <v>722</v>
      </c>
      <c r="D1449" s="60" t="s">
        <v>2950</v>
      </c>
      <c r="E1449" s="60"/>
      <c r="F1449" s="61" t="s">
        <v>60</v>
      </c>
      <c r="G1449" t="e">
        <f>IF(F1449="O",VLOOKUP(A1449,'CG-&gt; CE'!B:K,10,FALSE),"")</f>
        <v>#N/A</v>
      </c>
    </row>
    <row r="1450" spans="1:8" x14ac:dyDescent="0.35">
      <c r="A1450" s="158"/>
      <c r="B1450">
        <f t="shared" si="24"/>
        <v>0</v>
      </c>
      <c r="C1450" s="51"/>
      <c r="D1450" s="52"/>
      <c r="E1450" s="52"/>
      <c r="F1450" s="53"/>
      <c r="G1450" t="str">
        <f>IF(F1450="O",VLOOKUP(A1450,'CG-&gt; CE'!B:K,10,FALSE),"")</f>
        <v/>
      </c>
    </row>
    <row r="1451" spans="1:8" x14ac:dyDescent="0.35">
      <c r="A1451" s="167">
        <v>673</v>
      </c>
      <c r="B1451">
        <f t="shared" si="24"/>
        <v>673</v>
      </c>
      <c r="C1451" s="45" t="s">
        <v>2953</v>
      </c>
      <c r="F1451" s="47"/>
      <c r="G1451" t="str">
        <f>IF(F1451="O",VLOOKUP(A1451,'CG-&gt; CE'!B:K,10,FALSE),"")</f>
        <v/>
      </c>
    </row>
    <row r="1452" spans="1:8" x14ac:dyDescent="0.35">
      <c r="A1452" s="167"/>
      <c r="B1452">
        <f t="shared" si="24"/>
        <v>0</v>
      </c>
      <c r="F1452" s="47"/>
      <c r="G1452" t="str">
        <f>IF(F1452="O",VLOOKUP(A1452,'CG-&gt; CE'!B:K,10,FALSE),"")</f>
        <v/>
      </c>
    </row>
    <row r="1453" spans="1:8" ht="39" x14ac:dyDescent="0.35">
      <c r="A1453" s="159" t="s">
        <v>1088</v>
      </c>
      <c r="B1453" t="e">
        <f t="shared" si="24"/>
        <v>#VALUE!</v>
      </c>
      <c r="C1453" s="54" t="s">
        <v>53</v>
      </c>
      <c r="D1453" s="54" t="s">
        <v>2891</v>
      </c>
      <c r="E1453" s="54" t="s">
        <v>2654</v>
      </c>
      <c r="F1453" s="55" t="s">
        <v>2655</v>
      </c>
      <c r="G1453" t="str">
        <f>IF(F1453="O",VLOOKUP(A1453,'CG-&gt; CE'!B:K,10,FALSE),"")</f>
        <v/>
      </c>
    </row>
    <row r="1454" spans="1:8" x14ac:dyDescent="0.35">
      <c r="A1454" s="156">
        <v>67311</v>
      </c>
      <c r="B1454">
        <f t="shared" si="24"/>
        <v>67311</v>
      </c>
      <c r="C1454" s="45" t="s">
        <v>2533</v>
      </c>
      <c r="D1454" s="57" t="s">
        <v>2954</v>
      </c>
      <c r="F1454" s="47" t="s">
        <v>2658</v>
      </c>
      <c r="G1454" t="str">
        <f>IF(F1454="O",VLOOKUP(A1454,'CG-&gt; CE'!B:K,10,FALSE),"")</f>
        <v/>
      </c>
    </row>
    <row r="1455" spans="1:8" x14ac:dyDescent="0.35">
      <c r="A1455" s="156">
        <v>67361</v>
      </c>
      <c r="B1455">
        <f t="shared" si="24"/>
        <v>67361</v>
      </c>
      <c r="C1455" s="45" t="s">
        <v>2535</v>
      </c>
      <c r="D1455" s="46" t="s">
        <v>2954</v>
      </c>
      <c r="F1455" s="47" t="s">
        <v>2658</v>
      </c>
      <c r="G1455" t="str">
        <f>IF(F1455="O",VLOOKUP(A1455,'CG-&gt; CE'!B:K,10,FALSE),"")</f>
        <v/>
      </c>
    </row>
    <row r="1456" spans="1:8" x14ac:dyDescent="0.35">
      <c r="A1456" s="156">
        <v>67371</v>
      </c>
      <c r="B1456">
        <f t="shared" si="24"/>
        <v>67371</v>
      </c>
      <c r="C1456" s="45" t="s">
        <v>2538</v>
      </c>
      <c r="D1456" s="46" t="s">
        <v>2954</v>
      </c>
      <c r="F1456" s="47" t="s">
        <v>2658</v>
      </c>
      <c r="G1456" t="str">
        <f>IF(F1456="O",VLOOKUP(A1456,'CG-&gt; CE'!B:K,10,FALSE),"")</f>
        <v/>
      </c>
    </row>
    <row r="1457" spans="1:7" x14ac:dyDescent="0.35">
      <c r="A1457" s="170">
        <v>67391</v>
      </c>
      <c r="B1457">
        <f t="shared" si="24"/>
        <v>67391</v>
      </c>
      <c r="C1457" s="59" t="s">
        <v>2542</v>
      </c>
      <c r="D1457" s="60" t="s">
        <v>2954</v>
      </c>
      <c r="E1457" s="60"/>
      <c r="F1457" s="61" t="s">
        <v>2658</v>
      </c>
      <c r="G1457" t="str">
        <f>IF(F1457="O",VLOOKUP(A1457,'CG-&gt; CE'!B:K,10,FALSE),"")</f>
        <v/>
      </c>
    </row>
    <row r="1458" spans="1:7" x14ac:dyDescent="0.35">
      <c r="A1458" s="156"/>
      <c r="B1458">
        <f t="shared" si="24"/>
        <v>0</v>
      </c>
      <c r="F1458" s="47"/>
      <c r="G1458" t="str">
        <f>IF(F1458="O",VLOOKUP(A1458,'CG-&gt; CE'!B:K,10,FALSE),"")</f>
        <v/>
      </c>
    </row>
    <row r="1459" spans="1:7" x14ac:dyDescent="0.35">
      <c r="A1459" s="158">
        <v>68</v>
      </c>
      <c r="B1459">
        <f t="shared" si="24"/>
        <v>68</v>
      </c>
      <c r="C1459" s="51" t="s">
        <v>2955</v>
      </c>
      <c r="D1459" s="52"/>
      <c r="E1459" s="52"/>
      <c r="F1459" s="53"/>
      <c r="G1459" t="str">
        <f>IF(F1459="O",VLOOKUP(A1459,'CG-&gt; CE'!B:K,10,FALSE),"")</f>
        <v/>
      </c>
    </row>
    <row r="1460" spans="1:7" x14ac:dyDescent="0.35">
      <c r="A1460" s="158"/>
      <c r="B1460">
        <f t="shared" si="24"/>
        <v>0</v>
      </c>
      <c r="C1460" s="51"/>
      <c r="D1460" s="52"/>
      <c r="E1460" s="52"/>
      <c r="F1460" s="53"/>
      <c r="G1460" t="str">
        <f>IF(F1460="O",VLOOKUP(A1460,'CG-&gt; CE'!B:K,10,FALSE),"")</f>
        <v/>
      </c>
    </row>
    <row r="1461" spans="1:7" x14ac:dyDescent="0.35">
      <c r="A1461" s="167">
        <v>685</v>
      </c>
      <c r="B1461">
        <f t="shared" si="24"/>
        <v>685</v>
      </c>
      <c r="C1461" s="45" t="s">
        <v>2956</v>
      </c>
      <c r="F1461" s="47"/>
      <c r="G1461" t="str">
        <f>IF(F1461="O",VLOOKUP(A1461,'CG-&gt; CE'!B:K,10,FALSE),"")</f>
        <v/>
      </c>
    </row>
    <row r="1462" spans="1:7" x14ac:dyDescent="0.35">
      <c r="A1462" s="167"/>
      <c r="B1462">
        <f t="shared" si="24"/>
        <v>0</v>
      </c>
      <c r="F1462" s="47"/>
      <c r="G1462" t="str">
        <f>IF(F1462="O",VLOOKUP(A1462,'CG-&gt; CE'!B:K,10,FALSE),"")</f>
        <v/>
      </c>
    </row>
    <row r="1463" spans="1:7" ht="39" x14ac:dyDescent="0.35">
      <c r="A1463" s="159" t="s">
        <v>1088</v>
      </c>
      <c r="B1463" t="e">
        <f t="shared" si="24"/>
        <v>#VALUE!</v>
      </c>
      <c r="C1463" s="54" t="s">
        <v>53</v>
      </c>
      <c r="D1463" s="54" t="s">
        <v>2891</v>
      </c>
      <c r="E1463" s="54" t="s">
        <v>2654</v>
      </c>
      <c r="F1463" s="55" t="s">
        <v>2655</v>
      </c>
      <c r="G1463" t="str">
        <f>IF(F1463="O",VLOOKUP(A1463,'CG-&gt; CE'!B:K,10,FALSE),"")</f>
        <v/>
      </c>
    </row>
    <row r="1464" spans="1:7" x14ac:dyDescent="0.35">
      <c r="A1464" s="156">
        <v>68504</v>
      </c>
      <c r="B1464">
        <f t="shared" si="24"/>
        <v>68504</v>
      </c>
      <c r="C1464" s="45" t="s">
        <v>1154</v>
      </c>
      <c r="D1464" s="46" t="s">
        <v>2957</v>
      </c>
      <c r="F1464" s="47" t="s">
        <v>60</v>
      </c>
      <c r="G1464" t="e">
        <f>IF(F1464="O",VLOOKUP(A1464,'CG-&gt; CE'!B:K,10,FALSE),"")</f>
        <v>#N/A</v>
      </c>
    </row>
    <row r="1465" spans="1:7" x14ac:dyDescent="0.35">
      <c r="A1465" s="156">
        <v>68505</v>
      </c>
      <c r="B1465">
        <f t="shared" si="24"/>
        <v>68505</v>
      </c>
      <c r="C1465" s="45" t="s">
        <v>1162</v>
      </c>
      <c r="D1465" s="46" t="s">
        <v>2957</v>
      </c>
      <c r="F1465" s="47" t="s">
        <v>60</v>
      </c>
      <c r="G1465" t="e">
        <f>IF(F1465="O",VLOOKUP(A1465,'CG-&gt; CE'!B:K,10,FALSE),"")</f>
        <v>#N/A</v>
      </c>
    </row>
    <row r="1466" spans="1:7" x14ac:dyDescent="0.35">
      <c r="A1466" s="170">
        <v>68506</v>
      </c>
      <c r="B1466">
        <f t="shared" si="24"/>
        <v>68506</v>
      </c>
      <c r="C1466" s="59" t="s">
        <v>2958</v>
      </c>
      <c r="D1466" s="60" t="s">
        <v>2957</v>
      </c>
      <c r="E1466" s="60"/>
      <c r="F1466" s="61" t="s">
        <v>60</v>
      </c>
      <c r="G1466" t="e">
        <f>IF(F1466="O",VLOOKUP(A1466,'CG-&gt; CE'!B:K,10,FALSE),"")</f>
        <v>#N/A</v>
      </c>
    </row>
    <row r="1467" spans="1:7" x14ac:dyDescent="0.35">
      <c r="A1467" s="158"/>
      <c r="B1467">
        <f t="shared" si="24"/>
        <v>0</v>
      </c>
      <c r="C1467" s="51"/>
      <c r="D1467" s="52"/>
      <c r="E1467" s="52"/>
      <c r="F1467" s="53"/>
      <c r="G1467" t="str">
        <f>IF(F1467="O",VLOOKUP(A1467,'CG-&gt; CE'!B:K,10,FALSE),"")</f>
        <v/>
      </c>
    </row>
    <row r="1468" spans="1:7" x14ac:dyDescent="0.35">
      <c r="A1468" s="167">
        <v>686</v>
      </c>
      <c r="B1468">
        <f t="shared" si="24"/>
        <v>686</v>
      </c>
      <c r="C1468" s="45" t="s">
        <v>2959</v>
      </c>
      <c r="F1468" s="47"/>
      <c r="G1468" t="str">
        <f>IF(F1468="O",VLOOKUP(A1468,'CG-&gt; CE'!B:K,10,FALSE),"")</f>
        <v/>
      </c>
    </row>
    <row r="1469" spans="1:7" x14ac:dyDescent="0.35">
      <c r="A1469" s="167"/>
      <c r="B1469">
        <f t="shared" si="24"/>
        <v>0</v>
      </c>
      <c r="F1469" s="47"/>
      <c r="G1469" t="str">
        <f>IF(F1469="O",VLOOKUP(A1469,'CG-&gt; CE'!B:K,10,FALSE),"")</f>
        <v/>
      </c>
    </row>
    <row r="1470" spans="1:7" ht="39" x14ac:dyDescent="0.35">
      <c r="A1470" s="159" t="s">
        <v>1088</v>
      </c>
      <c r="B1470" t="e">
        <f t="shared" si="24"/>
        <v>#VALUE!</v>
      </c>
      <c r="C1470" s="54" t="s">
        <v>53</v>
      </c>
      <c r="D1470" s="54" t="s">
        <v>2891</v>
      </c>
      <c r="E1470" s="54" t="s">
        <v>2654</v>
      </c>
      <c r="F1470" s="55" t="s">
        <v>2655</v>
      </c>
      <c r="G1470" t="str">
        <f>IF(F1470="O",VLOOKUP(A1470,'CG-&gt; CE'!B:K,10,FALSE),"")</f>
        <v/>
      </c>
    </row>
    <row r="1471" spans="1:7" ht="26" x14ac:dyDescent="0.35">
      <c r="A1471" s="156">
        <v>68601</v>
      </c>
      <c r="B1471">
        <f t="shared" si="24"/>
        <v>68601</v>
      </c>
      <c r="C1471" s="45" t="s">
        <v>2547</v>
      </c>
      <c r="D1471" s="46" t="s">
        <v>2960</v>
      </c>
      <c r="F1471" s="47" t="s">
        <v>60</v>
      </c>
      <c r="G1471" t="e">
        <f>IF(F1471="O",VLOOKUP(A1471,'CG-&gt; CE'!B:K,10,FALSE),"")</f>
        <v>#N/A</v>
      </c>
    </row>
    <row r="1472" spans="1:7" x14ac:dyDescent="0.35">
      <c r="A1472" s="170">
        <v>68605</v>
      </c>
      <c r="B1472">
        <f t="shared" si="24"/>
        <v>68605</v>
      </c>
      <c r="C1472" s="59" t="s">
        <v>1164</v>
      </c>
      <c r="D1472" s="60" t="s">
        <v>2960</v>
      </c>
      <c r="E1472" s="60"/>
      <c r="F1472" s="61" t="s">
        <v>60</v>
      </c>
      <c r="G1472" t="e">
        <f>IF(F1472="O",VLOOKUP(A1472,'CG-&gt; CE'!B:K,10,FALSE),"")</f>
        <v>#N/A</v>
      </c>
    </row>
    <row r="1473" spans="1:7" x14ac:dyDescent="0.35">
      <c r="A1473" s="156"/>
      <c r="B1473">
        <f t="shared" si="24"/>
        <v>0</v>
      </c>
      <c r="F1473" s="47"/>
      <c r="G1473" t="str">
        <f>IF(F1473="O",VLOOKUP(A1473,'CG-&gt; CE'!B:K,10,FALSE),"")</f>
        <v/>
      </c>
    </row>
    <row r="1474" spans="1:7" x14ac:dyDescent="0.35">
      <c r="A1474" s="158">
        <v>69</v>
      </c>
      <c r="B1474">
        <f t="shared" si="24"/>
        <v>69</v>
      </c>
      <c r="C1474" s="51" t="s">
        <v>2961</v>
      </c>
      <c r="D1474" s="52"/>
      <c r="E1474" s="52"/>
      <c r="F1474" s="53"/>
      <c r="G1474" t="str">
        <f>IF(F1474="O",VLOOKUP(A1474,'CG-&gt; CE'!B:K,10,FALSE),"")</f>
        <v/>
      </c>
    </row>
    <row r="1475" spans="1:7" x14ac:dyDescent="0.35">
      <c r="A1475" s="158"/>
      <c r="B1475">
        <f t="shared" si="24"/>
        <v>0</v>
      </c>
      <c r="C1475" s="51"/>
      <c r="D1475" s="52"/>
      <c r="E1475" s="52"/>
      <c r="F1475" s="53"/>
      <c r="G1475" t="str">
        <f>IF(F1475="O",VLOOKUP(A1475,'CG-&gt; CE'!B:K,10,FALSE),"")</f>
        <v/>
      </c>
    </row>
    <row r="1476" spans="1:7" ht="39" x14ac:dyDescent="0.35">
      <c r="A1476" s="159" t="s">
        <v>1088</v>
      </c>
      <c r="B1476" t="e">
        <f t="shared" si="24"/>
        <v>#VALUE!</v>
      </c>
      <c r="C1476" s="54" t="s">
        <v>53</v>
      </c>
      <c r="D1476" s="54" t="s">
        <v>2891</v>
      </c>
      <c r="E1476" s="54" t="s">
        <v>2654</v>
      </c>
      <c r="F1476" s="55" t="s">
        <v>2655</v>
      </c>
      <c r="G1476" t="str">
        <f>IF(F1476="O",VLOOKUP(A1476,'CG-&gt; CE'!B:K,10,FALSE),"")</f>
        <v/>
      </c>
    </row>
    <row r="1477" spans="1:7" x14ac:dyDescent="0.35">
      <c r="A1477" s="170">
        <v>69201</v>
      </c>
      <c r="B1477">
        <f t="shared" si="24"/>
        <v>69201</v>
      </c>
      <c r="C1477" s="45" t="s">
        <v>3018</v>
      </c>
      <c r="D1477" s="60" t="s">
        <v>2962</v>
      </c>
      <c r="E1477" s="60"/>
      <c r="F1477" s="61" t="s">
        <v>2658</v>
      </c>
      <c r="G1477" t="str">
        <f>IF(F1477="O",VLOOKUP(A1477,'CG-&gt; CE'!B:K,10,FALSE),"")</f>
        <v/>
      </c>
    </row>
    <row r="1478" spans="1:7" ht="15" thickBot="1" x14ac:dyDescent="0.4">
      <c r="A1478" s="173">
        <v>69202</v>
      </c>
      <c r="B1478">
        <f t="shared" si="24"/>
        <v>69202</v>
      </c>
      <c r="C1478" s="59" t="s">
        <v>3019</v>
      </c>
      <c r="D1478" s="97" t="s">
        <v>2963</v>
      </c>
      <c r="E1478" s="98"/>
      <c r="F1478" s="99" t="s">
        <v>2658</v>
      </c>
      <c r="G1478" t="str">
        <f>IF(F1478="O",VLOOKUP(A1478,'CG-&gt; CE'!B:K,10,FALSE),"")</f>
        <v/>
      </c>
    </row>
    <row r="1479" spans="1:7" x14ac:dyDescent="0.35">
      <c r="A1479" s="157">
        <v>7</v>
      </c>
      <c r="B1479">
        <f t="shared" ref="B1479:B1542" si="25">VALUE(A1479)</f>
        <v>7</v>
      </c>
      <c r="C1479" s="48" t="s">
        <v>2964</v>
      </c>
      <c r="D1479" s="49"/>
      <c r="E1479" s="49"/>
      <c r="F1479" s="50"/>
      <c r="G1479" t="str">
        <f>IF(F1479="O",VLOOKUP(A1479,'CG-&gt; CE'!B:K,10,FALSE),"")</f>
        <v/>
      </c>
    </row>
    <row r="1480" spans="1:7" x14ac:dyDescent="0.35">
      <c r="A1480" s="156"/>
      <c r="B1480">
        <f t="shared" si="25"/>
        <v>0</v>
      </c>
      <c r="F1480" s="47"/>
      <c r="G1480" t="str">
        <f>IF(F1480="O",VLOOKUP(A1480,'CG-&gt; CE'!B:K,10,FALSE),"")</f>
        <v/>
      </c>
    </row>
    <row r="1481" spans="1:7" x14ac:dyDescent="0.35">
      <c r="A1481" s="158">
        <v>70</v>
      </c>
      <c r="B1481">
        <f t="shared" si="25"/>
        <v>70</v>
      </c>
      <c r="C1481" s="51" t="s">
        <v>2965</v>
      </c>
      <c r="D1481" s="52"/>
      <c r="E1481" s="52"/>
      <c r="F1481" s="53"/>
      <c r="G1481" t="str">
        <f>IF(F1481="O",VLOOKUP(A1481,'CG-&gt; CE'!B:K,10,FALSE),"")</f>
        <v/>
      </c>
    </row>
    <row r="1482" spans="1:7" x14ac:dyDescent="0.35">
      <c r="A1482" s="158"/>
      <c r="B1482">
        <f t="shared" si="25"/>
        <v>0</v>
      </c>
      <c r="C1482" s="51"/>
      <c r="D1482" s="52"/>
      <c r="E1482" s="52"/>
      <c r="F1482" s="53"/>
      <c r="G1482" t="str">
        <f>IF(F1482="O",VLOOKUP(A1482,'CG-&gt; CE'!B:K,10,FALSE),"")</f>
        <v/>
      </c>
    </row>
    <row r="1483" spans="1:7" x14ac:dyDescent="0.35">
      <c r="A1483" s="167">
        <v>701</v>
      </c>
      <c r="B1483">
        <f t="shared" si="25"/>
        <v>701</v>
      </c>
      <c r="C1483" s="45" t="s">
        <v>2966</v>
      </c>
      <c r="F1483" s="47"/>
      <c r="G1483" t="str">
        <f>IF(F1483="O",VLOOKUP(A1483,'CG-&gt; CE'!B:K,10,FALSE),"")</f>
        <v/>
      </c>
    </row>
    <row r="1484" spans="1:7" x14ac:dyDescent="0.35">
      <c r="A1484" s="156"/>
      <c r="B1484">
        <f t="shared" si="25"/>
        <v>0</v>
      </c>
      <c r="F1484" s="47"/>
      <c r="G1484" t="str">
        <f>IF(F1484="O",VLOOKUP(A1484,'CG-&gt; CE'!B:K,10,FALSE),"")</f>
        <v/>
      </c>
    </row>
    <row r="1485" spans="1:7" ht="39" x14ac:dyDescent="0.35">
      <c r="A1485" s="159" t="s">
        <v>1088</v>
      </c>
      <c r="B1485" t="e">
        <f t="shared" si="25"/>
        <v>#VALUE!</v>
      </c>
      <c r="C1485" s="54" t="s">
        <v>53</v>
      </c>
      <c r="D1485" s="54" t="s">
        <v>2891</v>
      </c>
      <c r="E1485" s="54" t="s">
        <v>2654</v>
      </c>
      <c r="F1485" s="55" t="s">
        <v>2655</v>
      </c>
      <c r="G1485" t="str">
        <f>IF(F1485="O",VLOOKUP(A1485,'CG-&gt; CE'!B:K,10,FALSE),"")</f>
        <v/>
      </c>
    </row>
    <row r="1486" spans="1:7" x14ac:dyDescent="0.35">
      <c r="A1486" s="156">
        <v>70110</v>
      </c>
      <c r="B1486">
        <f t="shared" si="25"/>
        <v>70110</v>
      </c>
      <c r="C1486" s="45" t="s">
        <v>406</v>
      </c>
      <c r="D1486" s="46" t="s">
        <v>2967</v>
      </c>
      <c r="F1486" s="47" t="s">
        <v>60</v>
      </c>
      <c r="G1486" t="e">
        <f>IF(F1486="O",VLOOKUP(A1486,'CG-&gt; CE'!B:K,10,FALSE),"")</f>
        <v>#N/A</v>
      </c>
    </row>
    <row r="1487" spans="1:7" x14ac:dyDescent="0.35">
      <c r="A1487" s="156">
        <v>70120</v>
      </c>
      <c r="B1487">
        <f t="shared" si="25"/>
        <v>70120</v>
      </c>
      <c r="C1487" s="45" t="s">
        <v>417</v>
      </c>
      <c r="D1487" s="46" t="s">
        <v>2967</v>
      </c>
      <c r="F1487" s="47" t="s">
        <v>60</v>
      </c>
      <c r="G1487" t="e">
        <f>IF(F1487="O",VLOOKUP(A1487,'CG-&gt; CE'!B:K,10,FALSE),"")</f>
        <v>#N/A</v>
      </c>
    </row>
    <row r="1488" spans="1:7" x14ac:dyDescent="0.35">
      <c r="A1488" s="156">
        <v>70130</v>
      </c>
      <c r="B1488">
        <f t="shared" si="25"/>
        <v>70130</v>
      </c>
      <c r="C1488" s="430" t="s">
        <v>432</v>
      </c>
      <c r="D1488" s="46" t="s">
        <v>2967</v>
      </c>
      <c r="F1488" s="47" t="s">
        <v>60</v>
      </c>
      <c r="G1488" t="e">
        <f>IF(F1488="O",VLOOKUP(A1488,'CG-&gt; CE'!B:K,10,FALSE),"")</f>
        <v>#N/A</v>
      </c>
    </row>
    <row r="1489" spans="1:7" x14ac:dyDescent="0.35">
      <c r="A1489" s="156">
        <v>70140</v>
      </c>
      <c r="B1489">
        <f t="shared" si="25"/>
        <v>70140</v>
      </c>
      <c r="C1489" s="45" t="s">
        <v>458</v>
      </c>
      <c r="D1489" s="46" t="s">
        <v>2967</v>
      </c>
      <c r="F1489" s="47" t="s">
        <v>60</v>
      </c>
      <c r="G1489" t="e">
        <f>IF(F1489="O",VLOOKUP(A1489,'CG-&gt; CE'!B:K,10,FALSE),"")</f>
        <v>#N/A</v>
      </c>
    </row>
    <row r="1490" spans="1:7" x14ac:dyDescent="0.35">
      <c r="A1490" s="156">
        <v>70150</v>
      </c>
      <c r="B1490">
        <f t="shared" si="25"/>
        <v>70150</v>
      </c>
      <c r="C1490" s="45" t="s">
        <v>503</v>
      </c>
      <c r="D1490" s="46" t="s">
        <v>2967</v>
      </c>
      <c r="F1490" s="47" t="s">
        <v>60</v>
      </c>
      <c r="G1490" t="e">
        <f>IF(F1490="O",VLOOKUP(A1490,'CG-&gt; CE'!B:K,10,FALSE),"")</f>
        <v>#N/A</v>
      </c>
    </row>
    <row r="1491" spans="1:7" x14ac:dyDescent="0.35">
      <c r="A1491" s="156">
        <v>70160</v>
      </c>
      <c r="B1491">
        <f t="shared" si="25"/>
        <v>70160</v>
      </c>
      <c r="C1491" s="45" t="s">
        <v>512</v>
      </c>
      <c r="D1491" s="46" t="s">
        <v>2967</v>
      </c>
      <c r="F1491" s="47" t="s">
        <v>60</v>
      </c>
      <c r="G1491" t="e">
        <f>IF(F1491="O",VLOOKUP(A1491,'CG-&gt; CE'!B:K,10,FALSE),"")</f>
        <v>#N/A</v>
      </c>
    </row>
    <row r="1492" spans="1:7" x14ac:dyDescent="0.35">
      <c r="A1492" s="156">
        <v>70170</v>
      </c>
      <c r="B1492">
        <f t="shared" si="25"/>
        <v>70170</v>
      </c>
      <c r="C1492" s="45" t="s">
        <v>535</v>
      </c>
      <c r="D1492" s="46" t="s">
        <v>2967</v>
      </c>
      <c r="F1492" s="47" t="s">
        <v>60</v>
      </c>
      <c r="G1492" t="e">
        <f>IF(F1492="O",VLOOKUP(A1492,'CG-&gt; CE'!B:K,10,FALSE),"")</f>
        <v>#N/A</v>
      </c>
    </row>
    <row r="1493" spans="1:7" x14ac:dyDescent="0.35">
      <c r="A1493" s="170">
        <v>70190</v>
      </c>
      <c r="B1493">
        <f t="shared" si="25"/>
        <v>70190</v>
      </c>
      <c r="C1493" s="59" t="s">
        <v>560</v>
      </c>
      <c r="D1493" s="60" t="s">
        <v>2967</v>
      </c>
      <c r="E1493" s="60"/>
      <c r="F1493" s="61" t="s">
        <v>60</v>
      </c>
      <c r="G1493" t="e">
        <f>IF(F1493="O",VLOOKUP(A1493,'CG-&gt; CE'!B:K,10,FALSE),"")</f>
        <v>#N/A</v>
      </c>
    </row>
    <row r="1494" spans="1:7" x14ac:dyDescent="0.35">
      <c r="A1494" s="158"/>
      <c r="B1494">
        <f t="shared" si="25"/>
        <v>0</v>
      </c>
      <c r="C1494" s="51"/>
      <c r="D1494" s="52"/>
      <c r="E1494" s="52"/>
      <c r="F1494" s="53"/>
      <c r="G1494" t="str">
        <f>IF(F1494="O",VLOOKUP(A1494,'CG-&gt; CE'!B:K,10,FALSE),"")</f>
        <v/>
      </c>
    </row>
    <row r="1495" spans="1:7" x14ac:dyDescent="0.35">
      <c r="A1495" s="167">
        <v>707</v>
      </c>
      <c r="B1495">
        <f t="shared" si="25"/>
        <v>707</v>
      </c>
      <c r="C1495" s="45" t="s">
        <v>2968</v>
      </c>
      <c r="F1495" s="47"/>
      <c r="G1495" t="str">
        <f>IF(F1495="O",VLOOKUP(A1495,'CG-&gt; CE'!B:K,10,FALSE),"")</f>
        <v/>
      </c>
    </row>
    <row r="1496" spans="1:7" x14ac:dyDescent="0.35">
      <c r="A1496" s="156"/>
      <c r="B1496">
        <f t="shared" si="25"/>
        <v>0</v>
      </c>
      <c r="F1496" s="47"/>
      <c r="G1496" t="str">
        <f>IF(F1496="O",VLOOKUP(A1496,'CG-&gt; CE'!B:K,10,FALSE),"")</f>
        <v/>
      </c>
    </row>
    <row r="1497" spans="1:7" ht="39" x14ac:dyDescent="0.35">
      <c r="A1497" s="159" t="s">
        <v>1088</v>
      </c>
      <c r="B1497" t="e">
        <f t="shared" si="25"/>
        <v>#VALUE!</v>
      </c>
      <c r="C1497" s="54" t="s">
        <v>53</v>
      </c>
      <c r="D1497" s="54" t="s">
        <v>2891</v>
      </c>
      <c r="E1497" s="54" t="s">
        <v>2654</v>
      </c>
      <c r="F1497" s="55" t="s">
        <v>2655</v>
      </c>
      <c r="G1497" t="str">
        <f>IF(F1497="O",VLOOKUP(A1497,'CG-&gt; CE'!B:K,10,FALSE),"")</f>
        <v/>
      </c>
    </row>
    <row r="1498" spans="1:7" x14ac:dyDescent="0.35">
      <c r="A1498" s="156">
        <v>70710</v>
      </c>
      <c r="B1498">
        <f t="shared" si="25"/>
        <v>70710</v>
      </c>
      <c r="C1498" s="45" t="s">
        <v>574</v>
      </c>
      <c r="D1498" s="46" t="s">
        <v>2967</v>
      </c>
      <c r="F1498" s="47" t="s">
        <v>60</v>
      </c>
      <c r="G1498" t="e">
        <f>IF(F1498="O",VLOOKUP(A1498,'CG-&gt; CE'!B:K,10,FALSE),"")</f>
        <v>#N/A</v>
      </c>
    </row>
    <row r="1499" spans="1:7" x14ac:dyDescent="0.35">
      <c r="A1499" s="156">
        <v>70720</v>
      </c>
      <c r="B1499">
        <f t="shared" si="25"/>
        <v>70720</v>
      </c>
      <c r="C1499" s="45" t="s">
        <v>577</v>
      </c>
      <c r="D1499" s="46" t="s">
        <v>2967</v>
      </c>
      <c r="F1499" s="47" t="s">
        <v>60</v>
      </c>
      <c r="G1499" t="e">
        <f>IF(F1499="O",VLOOKUP(A1499,'CG-&gt; CE'!B:K,10,FALSE),"")</f>
        <v>#N/A</v>
      </c>
    </row>
    <row r="1500" spans="1:7" x14ac:dyDescent="0.35">
      <c r="A1500" s="156">
        <v>70730</v>
      </c>
      <c r="B1500">
        <f t="shared" si="25"/>
        <v>70730</v>
      </c>
      <c r="C1500" s="45" t="s">
        <v>580</v>
      </c>
      <c r="D1500" s="46" t="s">
        <v>2967</v>
      </c>
      <c r="F1500" s="47" t="s">
        <v>60</v>
      </c>
      <c r="G1500" t="e">
        <f>IF(F1500="O",VLOOKUP(A1500,'CG-&gt; CE'!B:K,10,FALSE),"")</f>
        <v>#N/A</v>
      </c>
    </row>
    <row r="1501" spans="1:7" x14ac:dyDescent="0.35">
      <c r="A1501" s="170">
        <v>70740</v>
      </c>
      <c r="B1501">
        <f t="shared" si="25"/>
        <v>70740</v>
      </c>
      <c r="C1501" s="59" t="s">
        <v>583</v>
      </c>
      <c r="D1501" s="60" t="s">
        <v>2967</v>
      </c>
      <c r="E1501" s="60"/>
      <c r="F1501" s="61" t="s">
        <v>60</v>
      </c>
      <c r="G1501" t="e">
        <f>IF(F1501="O",VLOOKUP(A1501,'CG-&gt; CE'!B:K,10,FALSE),"")</f>
        <v>#N/A</v>
      </c>
    </row>
    <row r="1502" spans="1:7" x14ac:dyDescent="0.35">
      <c r="A1502" s="170" t="s">
        <v>5077</v>
      </c>
      <c r="B1502">
        <f t="shared" si="25"/>
        <v>70750</v>
      </c>
      <c r="C1502" s="19" t="s">
        <v>589</v>
      </c>
      <c r="D1502" s="52" t="s">
        <v>2967</v>
      </c>
      <c r="E1502" s="52"/>
      <c r="F1502" s="53" t="s">
        <v>60</v>
      </c>
      <c r="G1502" t="e">
        <f>IF(F1502="O",VLOOKUP(A1502,'CG-&gt; CE'!B:K,10,FALSE),"")</f>
        <v>#N/A</v>
      </c>
    </row>
    <row r="1503" spans="1:7" x14ac:dyDescent="0.35">
      <c r="A1503" s="167">
        <v>709</v>
      </c>
      <c r="B1503">
        <f t="shared" si="25"/>
        <v>709</v>
      </c>
      <c r="C1503" s="45" t="s">
        <v>2969</v>
      </c>
      <c r="F1503" s="47"/>
      <c r="G1503" t="str">
        <f>IF(F1503="O",VLOOKUP(A1503,'CG-&gt; CE'!B:K,10,FALSE),"")</f>
        <v/>
      </c>
    </row>
    <row r="1504" spans="1:7" x14ac:dyDescent="0.35">
      <c r="A1504" s="156"/>
      <c r="B1504">
        <f t="shared" si="25"/>
        <v>0</v>
      </c>
      <c r="F1504" s="47"/>
      <c r="G1504" t="str">
        <f>IF(F1504="O",VLOOKUP(A1504,'CG-&gt; CE'!B:K,10,FALSE),"")</f>
        <v/>
      </c>
    </row>
    <row r="1505" spans="1:7" ht="39" x14ac:dyDescent="0.35">
      <c r="A1505" s="159" t="s">
        <v>1088</v>
      </c>
      <c r="B1505" t="e">
        <f t="shared" si="25"/>
        <v>#VALUE!</v>
      </c>
      <c r="C1505" s="54" t="s">
        <v>53</v>
      </c>
      <c r="D1505" s="54" t="s">
        <v>2891</v>
      </c>
      <c r="E1505" s="54" t="s">
        <v>2654</v>
      </c>
      <c r="F1505" s="55" t="s">
        <v>2655</v>
      </c>
      <c r="G1505" t="str">
        <f>IF(F1505="O",VLOOKUP(A1505,'CG-&gt; CE'!B:K,10,FALSE),"")</f>
        <v/>
      </c>
    </row>
    <row r="1506" spans="1:7" x14ac:dyDescent="0.35">
      <c r="A1506" s="170">
        <v>70910</v>
      </c>
      <c r="B1506">
        <f t="shared" si="25"/>
        <v>70910</v>
      </c>
      <c r="C1506" s="59" t="s">
        <v>595</v>
      </c>
      <c r="D1506" s="60" t="s">
        <v>2967</v>
      </c>
      <c r="E1506" s="60"/>
      <c r="F1506" s="61" t="s">
        <v>60</v>
      </c>
      <c r="G1506" t="e">
        <f>IF(F1506="O",VLOOKUP(A1506,'CG-&gt; CE'!B:K,10,FALSE),"")</f>
        <v>#N/A</v>
      </c>
    </row>
    <row r="1507" spans="1:7" x14ac:dyDescent="0.35">
      <c r="A1507" s="156"/>
      <c r="B1507">
        <f t="shared" si="25"/>
        <v>0</v>
      </c>
      <c r="F1507" s="47"/>
      <c r="G1507" t="str">
        <f>IF(F1507="O",VLOOKUP(A1507,'CG-&gt; CE'!B:K,10,FALSE),"")</f>
        <v/>
      </c>
    </row>
    <row r="1508" spans="1:7" x14ac:dyDescent="0.35">
      <c r="A1508" s="158">
        <v>71</v>
      </c>
      <c r="B1508">
        <f t="shared" si="25"/>
        <v>71</v>
      </c>
      <c r="C1508" s="51" t="s">
        <v>2970</v>
      </c>
      <c r="D1508" s="52"/>
      <c r="E1508" s="52"/>
      <c r="F1508" s="53"/>
      <c r="G1508" t="str">
        <f>IF(F1508="O",VLOOKUP(A1508,'CG-&gt; CE'!B:K,10,FALSE),"")</f>
        <v/>
      </c>
    </row>
    <row r="1509" spans="1:7" x14ac:dyDescent="0.35">
      <c r="A1509" s="158"/>
      <c r="B1509">
        <f t="shared" si="25"/>
        <v>0</v>
      </c>
      <c r="C1509" s="51"/>
      <c r="D1509" s="52"/>
      <c r="E1509" s="52"/>
      <c r="F1509" s="53"/>
      <c r="G1509" t="str">
        <f>IF(F1509="O",VLOOKUP(A1509,'CG-&gt; CE'!B:K,10,FALSE),"")</f>
        <v/>
      </c>
    </row>
    <row r="1510" spans="1:7" x14ac:dyDescent="0.35">
      <c r="A1510" s="167">
        <v>713</v>
      </c>
      <c r="B1510">
        <f t="shared" si="25"/>
        <v>713</v>
      </c>
      <c r="C1510" s="45" t="s">
        <v>2970</v>
      </c>
      <c r="F1510" s="47"/>
      <c r="G1510" t="str">
        <f>IF(F1510="O",VLOOKUP(A1510,'CG-&gt; CE'!B:K,10,FALSE),"")</f>
        <v/>
      </c>
    </row>
    <row r="1511" spans="1:7" x14ac:dyDescent="0.35">
      <c r="A1511" s="167"/>
      <c r="B1511">
        <f t="shared" si="25"/>
        <v>0</v>
      </c>
      <c r="F1511" s="47"/>
      <c r="G1511" t="str">
        <f>IF(F1511="O",VLOOKUP(A1511,'CG-&gt; CE'!B:K,10,FALSE),"")</f>
        <v/>
      </c>
    </row>
    <row r="1512" spans="1:7" x14ac:dyDescent="0.35">
      <c r="A1512" s="167">
        <v>7130</v>
      </c>
      <c r="B1512">
        <f t="shared" si="25"/>
        <v>7130</v>
      </c>
      <c r="C1512" s="45" t="s">
        <v>2971</v>
      </c>
      <c r="F1512" s="47"/>
      <c r="G1512" t="str">
        <f>IF(F1512="O",VLOOKUP(A1512,'CG-&gt; CE'!B:K,10,FALSE),"")</f>
        <v/>
      </c>
    </row>
    <row r="1513" spans="1:7" x14ac:dyDescent="0.35">
      <c r="A1513" s="156"/>
      <c r="B1513">
        <f t="shared" si="25"/>
        <v>0</v>
      </c>
      <c r="F1513" s="47"/>
      <c r="G1513" t="str">
        <f>IF(F1513="O",VLOOKUP(A1513,'CG-&gt; CE'!B:K,10,FALSE),"")</f>
        <v/>
      </c>
    </row>
    <row r="1514" spans="1:7" ht="39" x14ac:dyDescent="0.35">
      <c r="A1514" s="159" t="s">
        <v>1088</v>
      </c>
      <c r="B1514" t="e">
        <f t="shared" si="25"/>
        <v>#VALUE!</v>
      </c>
      <c r="C1514" s="54" t="s">
        <v>53</v>
      </c>
      <c r="D1514" s="54" t="s">
        <v>2891</v>
      </c>
      <c r="E1514" s="54" t="s">
        <v>2654</v>
      </c>
      <c r="F1514" s="55" t="s">
        <v>2655</v>
      </c>
      <c r="G1514" t="str">
        <f>IF(F1514="O",VLOOKUP(A1514,'CG-&gt; CE'!B:K,10,FALSE),"")</f>
        <v/>
      </c>
    </row>
    <row r="1515" spans="1:7" x14ac:dyDescent="0.35">
      <c r="A1515" s="156">
        <v>71301</v>
      </c>
      <c r="B1515">
        <f t="shared" si="25"/>
        <v>71301</v>
      </c>
      <c r="C1515" s="45" t="s">
        <v>245</v>
      </c>
      <c r="D1515" s="46" t="s">
        <v>2972</v>
      </c>
      <c r="F1515" s="47" t="s">
        <v>60</v>
      </c>
      <c r="G1515" t="e">
        <f>IF(F1515="O",VLOOKUP(A1515,'CG-&gt; CE'!B:K,10,FALSE),"")</f>
        <v>#N/A</v>
      </c>
    </row>
    <row r="1516" spans="1:7" x14ac:dyDescent="0.35">
      <c r="A1516" s="156">
        <v>71302</v>
      </c>
      <c r="B1516">
        <f t="shared" si="25"/>
        <v>71302</v>
      </c>
      <c r="C1516" s="45" t="s">
        <v>247</v>
      </c>
      <c r="D1516" s="46" t="s">
        <v>2972</v>
      </c>
      <c r="F1516" s="47" t="s">
        <v>60</v>
      </c>
      <c r="G1516" t="e">
        <f>IF(F1516="O",VLOOKUP(A1516,'CG-&gt; CE'!B:K,10,FALSE),"")</f>
        <v>#N/A</v>
      </c>
    </row>
    <row r="1517" spans="1:7" x14ac:dyDescent="0.35">
      <c r="A1517" s="156">
        <v>71303</v>
      </c>
      <c r="B1517">
        <f t="shared" si="25"/>
        <v>71303</v>
      </c>
      <c r="C1517" s="45" t="s">
        <v>249</v>
      </c>
      <c r="D1517" s="46" t="s">
        <v>2972</v>
      </c>
      <c r="F1517" s="47" t="s">
        <v>60</v>
      </c>
      <c r="G1517" t="e">
        <f>IF(F1517="O",VLOOKUP(A1517,'CG-&gt; CE'!B:K,10,FALSE),"")</f>
        <v>#N/A</v>
      </c>
    </row>
    <row r="1518" spans="1:7" x14ac:dyDescent="0.35">
      <c r="A1518" s="156">
        <v>71304</v>
      </c>
      <c r="B1518">
        <f t="shared" si="25"/>
        <v>71304</v>
      </c>
      <c r="C1518" s="45" t="s">
        <v>251</v>
      </c>
      <c r="D1518" s="46" t="s">
        <v>2972</v>
      </c>
      <c r="F1518" s="47" t="s">
        <v>60</v>
      </c>
      <c r="G1518" t="e">
        <f>IF(F1518="O",VLOOKUP(A1518,'CG-&gt; CE'!B:K,10,FALSE),"")</f>
        <v>#N/A</v>
      </c>
    </row>
    <row r="1519" spans="1:7" x14ac:dyDescent="0.35">
      <c r="A1519" s="156">
        <v>71305</v>
      </c>
      <c r="B1519">
        <f t="shared" si="25"/>
        <v>71305</v>
      </c>
      <c r="C1519" s="45" t="s">
        <v>2570</v>
      </c>
      <c r="D1519" s="46" t="s">
        <v>2972</v>
      </c>
      <c r="F1519" s="47" t="s">
        <v>60</v>
      </c>
      <c r="G1519" t="e">
        <f>IF(F1519="O",VLOOKUP(A1519,'CG-&gt; CE'!B:K,10,FALSE),"")</f>
        <v>#N/A</v>
      </c>
    </row>
    <row r="1520" spans="1:7" x14ac:dyDescent="0.35">
      <c r="A1520" s="156">
        <v>71306</v>
      </c>
      <c r="B1520">
        <f t="shared" si="25"/>
        <v>71306</v>
      </c>
      <c r="C1520" s="45" t="s">
        <v>255</v>
      </c>
      <c r="D1520" s="46" t="s">
        <v>2972</v>
      </c>
      <c r="F1520" s="47" t="s">
        <v>60</v>
      </c>
      <c r="G1520" t="e">
        <f>IF(F1520="O",VLOOKUP(A1520,'CG-&gt; CE'!B:K,10,FALSE),"")</f>
        <v>#N/A</v>
      </c>
    </row>
    <row r="1521" spans="1:7" x14ac:dyDescent="0.35">
      <c r="A1521" s="156">
        <v>71307</v>
      </c>
      <c r="B1521">
        <f t="shared" si="25"/>
        <v>71307</v>
      </c>
      <c r="C1521" s="45" t="s">
        <v>257</v>
      </c>
      <c r="D1521" s="46" t="s">
        <v>2972</v>
      </c>
      <c r="F1521" s="47" t="s">
        <v>60</v>
      </c>
      <c r="G1521" t="e">
        <f>IF(F1521="O",VLOOKUP(A1521,'CG-&gt; CE'!B:K,10,FALSE),"")</f>
        <v>#N/A</v>
      </c>
    </row>
    <row r="1522" spans="1:7" x14ac:dyDescent="0.35">
      <c r="A1522" s="156">
        <v>71308</v>
      </c>
      <c r="B1522">
        <f t="shared" si="25"/>
        <v>71308</v>
      </c>
      <c r="C1522" s="45" t="s">
        <v>259</v>
      </c>
      <c r="D1522" s="46" t="s">
        <v>2972</v>
      </c>
      <c r="F1522" s="47" t="s">
        <v>60</v>
      </c>
      <c r="G1522" t="e">
        <f>IF(F1522="O",VLOOKUP(A1522,'CG-&gt; CE'!B:K,10,FALSE),"")</f>
        <v>#N/A</v>
      </c>
    </row>
    <row r="1523" spans="1:7" x14ac:dyDescent="0.35">
      <c r="A1523" s="170">
        <v>71309</v>
      </c>
      <c r="B1523">
        <f t="shared" si="25"/>
        <v>71309</v>
      </c>
      <c r="C1523" s="59" t="s">
        <v>261</v>
      </c>
      <c r="D1523" s="60" t="s">
        <v>2972</v>
      </c>
      <c r="E1523" s="60"/>
      <c r="F1523" s="61" t="s">
        <v>60</v>
      </c>
      <c r="G1523" t="e">
        <f>IF(F1523="O",VLOOKUP(A1523,'CG-&gt; CE'!B:K,10,FALSE),"")</f>
        <v>#N/A</v>
      </c>
    </row>
    <row r="1524" spans="1:7" x14ac:dyDescent="0.35">
      <c r="A1524" s="167"/>
      <c r="B1524">
        <f t="shared" si="25"/>
        <v>0</v>
      </c>
      <c r="F1524" s="47"/>
      <c r="G1524" t="str">
        <f>IF(F1524="O",VLOOKUP(A1524,'CG-&gt; CE'!B:K,10,FALSE),"")</f>
        <v/>
      </c>
    </row>
    <row r="1525" spans="1:7" x14ac:dyDescent="0.35">
      <c r="A1525" s="167">
        <v>7131</v>
      </c>
      <c r="B1525">
        <f t="shared" si="25"/>
        <v>7131</v>
      </c>
      <c r="C1525" s="45" t="s">
        <v>2578</v>
      </c>
      <c r="F1525" s="47"/>
      <c r="G1525" t="str">
        <f>IF(F1525="O",VLOOKUP(A1525,'CG-&gt; CE'!B:K,10,FALSE),"")</f>
        <v/>
      </c>
    </row>
    <row r="1526" spans="1:7" x14ac:dyDescent="0.35">
      <c r="A1526" s="156"/>
      <c r="B1526">
        <f t="shared" si="25"/>
        <v>0</v>
      </c>
      <c r="F1526" s="47"/>
      <c r="G1526" t="str">
        <f>IF(F1526="O",VLOOKUP(A1526,'CG-&gt; CE'!B:K,10,FALSE),"")</f>
        <v/>
      </c>
    </row>
    <row r="1527" spans="1:7" ht="39" x14ac:dyDescent="0.35">
      <c r="A1527" s="159" t="s">
        <v>1088</v>
      </c>
      <c r="B1527" t="e">
        <f t="shared" si="25"/>
        <v>#VALUE!</v>
      </c>
      <c r="C1527" s="54" t="s">
        <v>53</v>
      </c>
      <c r="D1527" s="54" t="s">
        <v>2891</v>
      </c>
      <c r="E1527" s="54" t="s">
        <v>2654</v>
      </c>
      <c r="F1527" s="55" t="s">
        <v>2655</v>
      </c>
      <c r="G1527" t="str">
        <f>IF(F1527="O",VLOOKUP(A1527,'CG-&gt; CE'!B:K,10,FALSE),"")</f>
        <v/>
      </c>
    </row>
    <row r="1528" spans="1:7" x14ac:dyDescent="0.35">
      <c r="A1528" s="156">
        <v>71310</v>
      </c>
      <c r="B1528">
        <f t="shared" si="25"/>
        <v>71310</v>
      </c>
      <c r="C1528" s="45" t="s">
        <v>263</v>
      </c>
      <c r="D1528" s="46" t="s">
        <v>2972</v>
      </c>
      <c r="F1528" s="47" t="s">
        <v>60</v>
      </c>
      <c r="G1528" t="e">
        <f>IF(F1528="O",VLOOKUP(A1528,'CG-&gt; CE'!B:K,10,FALSE),"")</f>
        <v>#N/A</v>
      </c>
    </row>
    <row r="1529" spans="1:7" x14ac:dyDescent="0.35">
      <c r="A1529" s="156">
        <v>71311</v>
      </c>
      <c r="B1529">
        <f t="shared" si="25"/>
        <v>71311</v>
      </c>
      <c r="C1529" s="45" t="s">
        <v>270</v>
      </c>
      <c r="D1529" s="46" t="s">
        <v>2972</v>
      </c>
      <c r="F1529" s="47" t="s">
        <v>60</v>
      </c>
      <c r="G1529" t="e">
        <f>IF(F1529="O",VLOOKUP(A1529,'CG-&gt; CE'!B:K,10,FALSE),"")</f>
        <v>#N/A</v>
      </c>
    </row>
    <row r="1530" spans="1:7" x14ac:dyDescent="0.35">
      <c r="A1530" s="170">
        <v>71319</v>
      </c>
      <c r="B1530">
        <f t="shared" si="25"/>
        <v>71319</v>
      </c>
      <c r="C1530" s="59" t="s">
        <v>2578</v>
      </c>
      <c r="D1530" s="60" t="s">
        <v>2972</v>
      </c>
      <c r="E1530" s="60"/>
      <c r="F1530" s="61" t="s">
        <v>60</v>
      </c>
      <c r="G1530" t="e">
        <f>IF(F1530="O",VLOOKUP(A1530,'CG-&gt; CE'!B:K,10,FALSE),"")</f>
        <v>#N/A</v>
      </c>
    </row>
    <row r="1531" spans="1:7" x14ac:dyDescent="0.35">
      <c r="A1531" s="167"/>
      <c r="B1531">
        <f t="shared" si="25"/>
        <v>0</v>
      </c>
      <c r="F1531" s="47"/>
      <c r="G1531" t="str">
        <f>IF(F1531="O",VLOOKUP(A1531,'CG-&gt; CE'!B:K,10,FALSE),"")</f>
        <v/>
      </c>
    </row>
    <row r="1532" spans="1:7" x14ac:dyDescent="0.35">
      <c r="A1532" s="167">
        <v>7132</v>
      </c>
      <c r="B1532">
        <f t="shared" si="25"/>
        <v>7132</v>
      </c>
      <c r="C1532" s="45" t="s">
        <v>2973</v>
      </c>
      <c r="F1532" s="47"/>
      <c r="G1532" t="str">
        <f>IF(F1532="O",VLOOKUP(A1532,'CG-&gt; CE'!B:K,10,FALSE),"")</f>
        <v/>
      </c>
    </row>
    <row r="1533" spans="1:7" x14ac:dyDescent="0.35">
      <c r="A1533" s="156"/>
      <c r="B1533">
        <f t="shared" si="25"/>
        <v>0</v>
      </c>
      <c r="F1533" s="47"/>
      <c r="G1533" t="str">
        <f>IF(F1533="O",VLOOKUP(A1533,'CG-&gt; CE'!B:K,10,FALSE),"")</f>
        <v/>
      </c>
    </row>
    <row r="1534" spans="1:7" ht="39" x14ac:dyDescent="0.35">
      <c r="A1534" s="159" t="s">
        <v>1088</v>
      </c>
      <c r="B1534" t="e">
        <f t="shared" si="25"/>
        <v>#VALUE!</v>
      </c>
      <c r="C1534" s="54" t="s">
        <v>53</v>
      </c>
      <c r="D1534" s="54" t="s">
        <v>2891</v>
      </c>
      <c r="E1534" s="54" t="s">
        <v>2654</v>
      </c>
      <c r="F1534" s="55" t="s">
        <v>2655</v>
      </c>
      <c r="G1534" t="str">
        <f>IF(F1534="O",VLOOKUP(A1534,'CG-&gt; CE'!B:K,10,FALSE),"")</f>
        <v/>
      </c>
    </row>
    <row r="1535" spans="1:7" ht="26" x14ac:dyDescent="0.35">
      <c r="A1535" s="170">
        <v>71320</v>
      </c>
      <c r="B1535">
        <f t="shared" si="25"/>
        <v>71320</v>
      </c>
      <c r="C1535" s="59" t="s">
        <v>273</v>
      </c>
      <c r="D1535" s="60" t="s">
        <v>2972</v>
      </c>
      <c r="E1535" s="60"/>
      <c r="F1535" s="61" t="s">
        <v>60</v>
      </c>
      <c r="G1535" t="e">
        <f>IF(F1535="O",VLOOKUP(A1535,'CG-&gt; CE'!B:K,10,FALSE),"")</f>
        <v>#N/A</v>
      </c>
    </row>
    <row r="1536" spans="1:7" x14ac:dyDescent="0.35">
      <c r="A1536" s="167"/>
      <c r="B1536">
        <f t="shared" si="25"/>
        <v>0</v>
      </c>
      <c r="F1536" s="47"/>
      <c r="G1536" t="str">
        <f>IF(F1536="O",VLOOKUP(A1536,'CG-&gt; CE'!B:K,10,FALSE),"")</f>
        <v/>
      </c>
    </row>
    <row r="1537" spans="1:7" x14ac:dyDescent="0.35">
      <c r="A1537" s="167">
        <v>7136</v>
      </c>
      <c r="B1537">
        <f t="shared" si="25"/>
        <v>7136</v>
      </c>
      <c r="C1537" s="45" t="s">
        <v>265</v>
      </c>
      <c r="F1537" s="47"/>
      <c r="G1537" t="str">
        <f>IF(F1537="O",VLOOKUP(A1537,'CG-&gt; CE'!B:K,10,FALSE),"")</f>
        <v/>
      </c>
    </row>
    <row r="1538" spans="1:7" x14ac:dyDescent="0.35">
      <c r="A1538" s="156"/>
      <c r="B1538">
        <f t="shared" si="25"/>
        <v>0</v>
      </c>
      <c r="F1538" s="47"/>
      <c r="G1538" t="str">
        <f>IF(F1538="O",VLOOKUP(A1538,'CG-&gt; CE'!B:K,10,FALSE),"")</f>
        <v/>
      </c>
    </row>
    <row r="1539" spans="1:7" ht="39" x14ac:dyDescent="0.35">
      <c r="A1539" s="159" t="s">
        <v>1088</v>
      </c>
      <c r="B1539" t="e">
        <f t="shared" si="25"/>
        <v>#VALUE!</v>
      </c>
      <c r="C1539" s="54" t="s">
        <v>53</v>
      </c>
      <c r="D1539" s="54" t="s">
        <v>2891</v>
      </c>
      <c r="E1539" s="54" t="s">
        <v>2654</v>
      </c>
      <c r="F1539" s="55" t="s">
        <v>2655</v>
      </c>
      <c r="G1539" t="str">
        <f>IF(F1539="O",VLOOKUP(A1539,'CG-&gt; CE'!B:K,10,FALSE),"")</f>
        <v/>
      </c>
    </row>
    <row r="1540" spans="1:7" x14ac:dyDescent="0.35">
      <c r="A1540" s="170">
        <v>71360</v>
      </c>
      <c r="B1540">
        <f t="shared" si="25"/>
        <v>71360</v>
      </c>
      <c r="C1540" s="59" t="s">
        <v>265</v>
      </c>
      <c r="D1540" s="60" t="s">
        <v>2972</v>
      </c>
      <c r="E1540" s="60"/>
      <c r="F1540" s="61" t="s">
        <v>60</v>
      </c>
      <c r="G1540" t="e">
        <f>IF(F1540="O",VLOOKUP(A1540,'CG-&gt; CE'!B:K,10,FALSE),"")</f>
        <v>#N/A</v>
      </c>
    </row>
    <row r="1541" spans="1:7" x14ac:dyDescent="0.35">
      <c r="A1541" s="156"/>
      <c r="B1541">
        <f t="shared" si="25"/>
        <v>0</v>
      </c>
      <c r="F1541" s="47"/>
      <c r="G1541" t="str">
        <f>IF(F1541="O",VLOOKUP(A1541,'CG-&gt; CE'!B:K,10,FALSE),"")</f>
        <v/>
      </c>
    </row>
    <row r="1542" spans="1:7" x14ac:dyDescent="0.35">
      <c r="A1542" s="167"/>
      <c r="B1542">
        <f t="shared" si="25"/>
        <v>0</v>
      </c>
      <c r="F1542" s="47"/>
      <c r="G1542" t="str">
        <f>IF(F1542="O",VLOOKUP(A1542,'CG-&gt; CE'!B:K,10,FALSE),"")</f>
        <v/>
      </c>
    </row>
    <row r="1543" spans="1:7" x14ac:dyDescent="0.35">
      <c r="A1543" s="167">
        <v>71999</v>
      </c>
      <c r="B1543">
        <f t="shared" ref="B1543:B1607" si="26">VALUE(A1543)</f>
        <v>71999</v>
      </c>
      <c r="C1543" s="45" t="s">
        <v>3026</v>
      </c>
      <c r="F1543" s="47"/>
      <c r="G1543" t="str">
        <f>IF(F1543="O",VLOOKUP(A1543,'CG-&gt; CE'!B:K,10,FALSE),"")</f>
        <v/>
      </c>
    </row>
    <row r="1544" spans="1:7" x14ac:dyDescent="0.35">
      <c r="A1544" s="156"/>
      <c r="B1544">
        <f t="shared" si="26"/>
        <v>0</v>
      </c>
      <c r="F1544" s="47"/>
      <c r="G1544" t="str">
        <f>IF(F1544="O",VLOOKUP(A1544,'CG-&gt; CE'!B:K,10,FALSE),"")</f>
        <v/>
      </c>
    </row>
    <row r="1545" spans="1:7" ht="39" x14ac:dyDescent="0.35">
      <c r="A1545" s="159" t="s">
        <v>1088</v>
      </c>
      <c r="B1545" t="e">
        <f t="shared" si="26"/>
        <v>#VALUE!</v>
      </c>
      <c r="C1545" s="54" t="s">
        <v>53</v>
      </c>
      <c r="D1545" s="54" t="s">
        <v>2891</v>
      </c>
      <c r="E1545" s="54" t="s">
        <v>2654</v>
      </c>
      <c r="F1545" s="55" t="s">
        <v>2655</v>
      </c>
      <c r="G1545" t="str">
        <f>IF(F1545="O",VLOOKUP(A1545,'CG-&gt; CE'!B:K,10,FALSE),"")</f>
        <v/>
      </c>
    </row>
    <row r="1546" spans="1:7" x14ac:dyDescent="0.35">
      <c r="A1546" s="170">
        <v>71999</v>
      </c>
      <c r="B1546">
        <f t="shared" si="26"/>
        <v>71999</v>
      </c>
      <c r="C1546" s="23" t="s">
        <v>4420</v>
      </c>
      <c r="D1546" s="60" t="s">
        <v>2972</v>
      </c>
      <c r="E1546" s="60"/>
      <c r="F1546" s="61" t="s">
        <v>60</v>
      </c>
      <c r="G1546" t="e">
        <f>IF(F1546="O",VLOOKUP(A1546,'CG-&gt; CE'!B:K,10,FALSE),"")</f>
        <v>#N/A</v>
      </c>
    </row>
    <row r="1547" spans="1:7" x14ac:dyDescent="0.35">
      <c r="A1547" s="156"/>
      <c r="B1547">
        <f t="shared" si="26"/>
        <v>0</v>
      </c>
      <c r="F1547" s="47"/>
      <c r="G1547" t="str">
        <f>IF(F1547="O",VLOOKUP(A1547,'CG-&gt; CE'!B:K,10,FALSE),"")</f>
        <v/>
      </c>
    </row>
    <row r="1548" spans="1:7" ht="12.75" customHeight="1" x14ac:dyDescent="0.35">
      <c r="A1548" s="158">
        <v>72</v>
      </c>
      <c r="B1548">
        <f t="shared" si="26"/>
        <v>72</v>
      </c>
      <c r="C1548" s="51" t="s">
        <v>2974</v>
      </c>
      <c r="D1548" s="52"/>
      <c r="E1548" s="52"/>
      <c r="F1548" s="53"/>
      <c r="G1548" t="str">
        <f>IF(F1548="O",VLOOKUP(A1548,'CG-&gt; CE'!B:K,10,FALSE),"")</f>
        <v/>
      </c>
    </row>
    <row r="1549" spans="1:7" x14ac:dyDescent="0.35">
      <c r="A1549" s="158"/>
      <c r="B1549">
        <f t="shared" si="26"/>
        <v>0</v>
      </c>
      <c r="C1549" s="51"/>
      <c r="D1549" s="52"/>
      <c r="E1549" s="52"/>
      <c r="F1549" s="53"/>
      <c r="G1549" t="str">
        <f>IF(F1549="O",VLOOKUP(A1549,'CG-&gt; CE'!B:K,10,FALSE),"")</f>
        <v/>
      </c>
    </row>
    <row r="1550" spans="1:7" x14ac:dyDescent="0.35">
      <c r="A1550" s="167">
        <v>721</v>
      </c>
      <c r="B1550">
        <f t="shared" si="26"/>
        <v>721</v>
      </c>
      <c r="C1550" s="45" t="s">
        <v>2975</v>
      </c>
      <c r="F1550" s="47"/>
      <c r="G1550" t="str">
        <f>IF(F1550="O",VLOOKUP(A1550,'CG-&gt; CE'!B:K,10,FALSE),"")</f>
        <v/>
      </c>
    </row>
    <row r="1551" spans="1:7" x14ac:dyDescent="0.35">
      <c r="A1551" s="167"/>
      <c r="B1551">
        <f t="shared" si="26"/>
        <v>0</v>
      </c>
      <c r="F1551" s="47"/>
      <c r="G1551" t="str">
        <f>IF(F1551="O",VLOOKUP(A1551,'CG-&gt; CE'!B:K,10,FALSE),"")</f>
        <v/>
      </c>
    </row>
    <row r="1552" spans="1:7" ht="39" x14ac:dyDescent="0.35">
      <c r="A1552" s="159" t="s">
        <v>1088</v>
      </c>
      <c r="B1552" t="e">
        <f t="shared" si="26"/>
        <v>#VALUE!</v>
      </c>
      <c r="C1552" s="54" t="s">
        <v>53</v>
      </c>
      <c r="D1552" s="54" t="s">
        <v>2891</v>
      </c>
      <c r="E1552" s="54" t="s">
        <v>2654</v>
      </c>
      <c r="F1552" s="55" t="s">
        <v>2655</v>
      </c>
      <c r="G1552" t="str">
        <f>IF(F1552="O",VLOOKUP(A1552,'CG-&gt; CE'!B:K,10,FALSE),"")</f>
        <v/>
      </c>
    </row>
    <row r="1553" spans="1:7" ht="26" x14ac:dyDescent="0.35">
      <c r="A1553" s="156">
        <v>72111</v>
      </c>
      <c r="B1553">
        <f t="shared" si="26"/>
        <v>72111</v>
      </c>
      <c r="C1553" s="45" t="s">
        <v>597</v>
      </c>
      <c r="D1553" s="46" t="s">
        <v>2976</v>
      </c>
      <c r="F1553" s="47" t="s">
        <v>60</v>
      </c>
      <c r="G1553" t="e">
        <f>IF(F1553="O",VLOOKUP(A1553,'CG-&gt; CE'!B:K,10,FALSE),"")</f>
        <v>#N/A</v>
      </c>
    </row>
    <row r="1554" spans="1:7" ht="26" x14ac:dyDescent="0.35">
      <c r="A1554" s="156">
        <v>72141</v>
      </c>
      <c r="B1554">
        <f t="shared" si="26"/>
        <v>72141</v>
      </c>
      <c r="C1554" s="45" t="s">
        <v>2977</v>
      </c>
      <c r="D1554" s="46" t="s">
        <v>2976</v>
      </c>
      <c r="F1554" s="47" t="s">
        <v>60</v>
      </c>
      <c r="G1554" t="e">
        <f>IF(F1554="O",VLOOKUP(A1554,'CG-&gt; CE'!B:K,10,FALSE),"")</f>
        <v>#N/A</v>
      </c>
    </row>
    <row r="1555" spans="1:7" ht="26" x14ac:dyDescent="0.35">
      <c r="A1555" s="170">
        <v>72161</v>
      </c>
      <c r="B1555">
        <f t="shared" si="26"/>
        <v>72161</v>
      </c>
      <c r="C1555" s="59" t="s">
        <v>702</v>
      </c>
      <c r="D1555" s="60" t="s">
        <v>2976</v>
      </c>
      <c r="E1555" s="60"/>
      <c r="F1555" s="61" t="s">
        <v>60</v>
      </c>
      <c r="G1555" t="e">
        <f>IF(F1555="O",VLOOKUP(A1555,'CG-&gt; CE'!B:K,10,FALSE),"")</f>
        <v>#N/A</v>
      </c>
    </row>
    <row r="1556" spans="1:7" x14ac:dyDescent="0.35">
      <c r="A1556" s="158"/>
      <c r="B1556">
        <f t="shared" si="26"/>
        <v>0</v>
      </c>
      <c r="C1556" s="51"/>
      <c r="D1556" s="52"/>
      <c r="E1556" s="52"/>
      <c r="F1556" s="53"/>
      <c r="G1556" t="str">
        <f>IF(F1556="O",VLOOKUP(A1556,'CG-&gt; CE'!B:K,10,FALSE),"")</f>
        <v/>
      </c>
    </row>
    <row r="1557" spans="1:7" x14ac:dyDescent="0.35">
      <c r="A1557" s="167">
        <v>724</v>
      </c>
      <c r="B1557">
        <f t="shared" si="26"/>
        <v>724</v>
      </c>
      <c r="C1557" s="45" t="s">
        <v>2978</v>
      </c>
      <c r="F1557" s="47"/>
      <c r="G1557" t="str">
        <f>IF(F1557="O",VLOOKUP(A1557,'CG-&gt; CE'!B:K,10,FALSE),"")</f>
        <v/>
      </c>
    </row>
    <row r="1558" spans="1:7" x14ac:dyDescent="0.35">
      <c r="A1558" s="167"/>
      <c r="B1558">
        <f t="shared" si="26"/>
        <v>0</v>
      </c>
      <c r="F1558" s="47"/>
      <c r="G1558" t="str">
        <f>IF(F1558="O",VLOOKUP(A1558,'CG-&gt; CE'!B:K,10,FALSE),"")</f>
        <v/>
      </c>
    </row>
    <row r="1559" spans="1:7" ht="39" x14ac:dyDescent="0.35">
      <c r="A1559" s="159" t="s">
        <v>1088</v>
      </c>
      <c r="B1559" t="e">
        <f t="shared" si="26"/>
        <v>#VALUE!</v>
      </c>
      <c r="C1559" s="54" t="s">
        <v>53</v>
      </c>
      <c r="D1559" s="54" t="s">
        <v>2891</v>
      </c>
      <c r="E1559" s="54" t="s">
        <v>2654</v>
      </c>
      <c r="F1559" s="55" t="s">
        <v>2655</v>
      </c>
      <c r="G1559" t="str">
        <f>IF(F1559="O",VLOOKUP(A1559,'CG-&gt; CE'!B:K,10,FALSE),"")</f>
        <v/>
      </c>
    </row>
    <row r="1560" spans="1:7" x14ac:dyDescent="0.35">
      <c r="A1560" s="174">
        <v>72401</v>
      </c>
      <c r="B1560">
        <f t="shared" si="26"/>
        <v>72401</v>
      </c>
      <c r="C1560" s="75" t="s">
        <v>2584</v>
      </c>
      <c r="D1560" s="85" t="s">
        <v>2976</v>
      </c>
      <c r="E1560" s="85"/>
      <c r="F1560" s="86" t="s">
        <v>60</v>
      </c>
      <c r="G1560" t="e">
        <f>IF(F1560="O",VLOOKUP(A1560,'CG-&gt; CE'!B:K,10,FALSE),"")</f>
        <v>#N/A</v>
      </c>
    </row>
    <row r="1561" spans="1:7" x14ac:dyDescent="0.35">
      <c r="A1561" s="167"/>
      <c r="B1561">
        <f t="shared" si="26"/>
        <v>0</v>
      </c>
      <c r="F1561" s="47"/>
      <c r="G1561" t="str">
        <f>IF(F1561="O",VLOOKUP(A1561,'CG-&gt; CE'!B:K,10,FALSE),"")</f>
        <v/>
      </c>
    </row>
    <row r="1562" spans="1:7" x14ac:dyDescent="0.35">
      <c r="A1562" s="167">
        <v>72999</v>
      </c>
      <c r="B1562">
        <f t="shared" si="26"/>
        <v>72999</v>
      </c>
      <c r="C1562" s="45" t="s">
        <v>3028</v>
      </c>
      <c r="F1562" s="47"/>
      <c r="G1562" t="str">
        <f>IF(F1562="O",VLOOKUP(A1562,'CG-&gt; CE'!B:K,10,FALSE),"")</f>
        <v/>
      </c>
    </row>
    <row r="1563" spans="1:7" x14ac:dyDescent="0.35">
      <c r="A1563" s="156"/>
      <c r="B1563">
        <f t="shared" si="26"/>
        <v>0</v>
      </c>
      <c r="F1563" s="47"/>
      <c r="G1563" t="str">
        <f>IF(F1563="O",VLOOKUP(A1563,'CG-&gt; CE'!B:K,10,FALSE),"")</f>
        <v/>
      </c>
    </row>
    <row r="1564" spans="1:7" ht="39" x14ac:dyDescent="0.35">
      <c r="A1564" s="159" t="s">
        <v>1088</v>
      </c>
      <c r="B1564" t="e">
        <f t="shared" si="26"/>
        <v>#VALUE!</v>
      </c>
      <c r="C1564" s="54" t="s">
        <v>53</v>
      </c>
      <c r="D1564" s="54" t="s">
        <v>2891</v>
      </c>
      <c r="E1564" s="54" t="s">
        <v>2654</v>
      </c>
      <c r="F1564" s="55" t="s">
        <v>2655</v>
      </c>
      <c r="G1564" t="str">
        <f>IF(F1564="O",VLOOKUP(A1564,'CG-&gt; CE'!B:K,10,FALSE),"")</f>
        <v/>
      </c>
    </row>
    <row r="1565" spans="1:7" x14ac:dyDescent="0.35">
      <c r="A1565" s="167">
        <v>72999</v>
      </c>
      <c r="B1565">
        <f t="shared" si="26"/>
        <v>72999</v>
      </c>
      <c r="C1565" s="23" t="s">
        <v>4417</v>
      </c>
      <c r="D1565" s="60" t="s">
        <v>2972</v>
      </c>
      <c r="E1565" s="60"/>
      <c r="F1565" s="61" t="s">
        <v>60</v>
      </c>
      <c r="G1565" t="e">
        <f>IF(F1565="O",VLOOKUP(A1565,'CG-&gt; CE'!B:K,10,FALSE),"")</f>
        <v>#N/A</v>
      </c>
    </row>
    <row r="1566" spans="1:7" x14ac:dyDescent="0.35">
      <c r="A1566" s="156"/>
      <c r="B1566">
        <f t="shared" si="26"/>
        <v>0</v>
      </c>
      <c r="F1566" s="47"/>
      <c r="G1566" t="str">
        <f>IF(F1566="O",VLOOKUP(A1566,'CG-&gt; CE'!B:K,10,FALSE),"")</f>
        <v/>
      </c>
    </row>
    <row r="1567" spans="1:7" x14ac:dyDescent="0.35">
      <c r="A1567" s="156"/>
      <c r="B1567">
        <f t="shared" si="26"/>
        <v>0</v>
      </c>
      <c r="F1567" s="47"/>
      <c r="G1567" t="str">
        <f>IF(F1567="O",VLOOKUP(A1567,'CG-&gt; CE'!B:K,10,FALSE),"")</f>
        <v/>
      </c>
    </row>
    <row r="1568" spans="1:7" x14ac:dyDescent="0.35">
      <c r="A1568" s="158">
        <v>73</v>
      </c>
      <c r="B1568">
        <f t="shared" si="26"/>
        <v>73</v>
      </c>
      <c r="C1568" s="51" t="s">
        <v>2979</v>
      </c>
      <c r="D1568" s="52"/>
      <c r="E1568" s="52"/>
      <c r="F1568" s="53"/>
      <c r="G1568" t="str">
        <f>IF(F1568="O",VLOOKUP(A1568,'CG-&gt; CE'!B:K,10,FALSE),"")</f>
        <v/>
      </c>
    </row>
    <row r="1569" spans="1:7" x14ac:dyDescent="0.35">
      <c r="A1569" s="158"/>
      <c r="B1569">
        <f t="shared" si="26"/>
        <v>0</v>
      </c>
      <c r="C1569" s="51"/>
      <c r="D1569" s="52"/>
      <c r="E1569" s="52"/>
      <c r="F1569" s="53"/>
      <c r="G1569" t="str">
        <f>IF(F1569="O",VLOOKUP(A1569,'CG-&gt; CE'!B:K,10,FALSE),"")</f>
        <v/>
      </c>
    </row>
    <row r="1570" spans="1:7" x14ac:dyDescent="0.35">
      <c r="A1570" s="167">
        <v>733</v>
      </c>
      <c r="B1570">
        <f t="shared" si="26"/>
        <v>733</v>
      </c>
      <c r="C1570" s="45" t="s">
        <v>2980</v>
      </c>
      <c r="F1570" s="47"/>
      <c r="G1570" t="str">
        <f>IF(F1570="O",VLOOKUP(A1570,'CG-&gt; CE'!B:K,10,FALSE),"")</f>
        <v/>
      </c>
    </row>
    <row r="1571" spans="1:7" x14ac:dyDescent="0.35">
      <c r="A1571" s="167"/>
      <c r="B1571">
        <f t="shared" si="26"/>
        <v>0</v>
      </c>
      <c r="F1571" s="47"/>
      <c r="G1571" t="str">
        <f>IF(F1571="O",VLOOKUP(A1571,'CG-&gt; CE'!B:K,10,FALSE),"")</f>
        <v/>
      </c>
    </row>
    <row r="1572" spans="1:7" ht="39" x14ac:dyDescent="0.35">
      <c r="A1572" s="159" t="s">
        <v>1088</v>
      </c>
      <c r="B1572" t="e">
        <f t="shared" si="26"/>
        <v>#VALUE!</v>
      </c>
      <c r="C1572" s="54" t="s">
        <v>53</v>
      </c>
      <c r="D1572" s="54" t="s">
        <v>2891</v>
      </c>
      <c r="E1572" s="54" t="s">
        <v>2654</v>
      </c>
      <c r="F1572" s="55" t="s">
        <v>2655</v>
      </c>
      <c r="G1572" t="str">
        <f>IF(F1572="O",VLOOKUP(A1572,'CG-&gt; CE'!B:K,10,FALSE),"")</f>
        <v/>
      </c>
    </row>
    <row r="1573" spans="1:7" x14ac:dyDescent="0.35">
      <c r="A1573" s="174">
        <v>73300</v>
      </c>
      <c r="B1573">
        <f t="shared" si="26"/>
        <v>73300</v>
      </c>
      <c r="C1573" s="75" t="s">
        <v>599</v>
      </c>
      <c r="D1573" s="85" t="s">
        <v>2981</v>
      </c>
      <c r="E1573" s="85"/>
      <c r="F1573" s="86" t="s">
        <v>60</v>
      </c>
      <c r="G1573" t="e">
        <f>IF(F1573="O",VLOOKUP(A1573,'CG-&gt; CE'!B:K,10,FALSE),"")</f>
        <v>#N/A</v>
      </c>
    </row>
    <row r="1574" spans="1:7" x14ac:dyDescent="0.35">
      <c r="A1574" s="158"/>
      <c r="B1574">
        <f t="shared" si="26"/>
        <v>0</v>
      </c>
      <c r="C1574" s="51"/>
      <c r="D1574" s="52"/>
      <c r="E1574" s="52"/>
      <c r="F1574" s="53"/>
      <c r="G1574" t="str">
        <f>IF(F1574="O",VLOOKUP(A1574,'CG-&gt; CE'!B:K,10,FALSE),"")</f>
        <v/>
      </c>
    </row>
    <row r="1575" spans="1:7" x14ac:dyDescent="0.35">
      <c r="A1575" s="167">
        <v>734</v>
      </c>
      <c r="B1575">
        <f t="shared" si="26"/>
        <v>734</v>
      </c>
      <c r="C1575" s="45" t="s">
        <v>2982</v>
      </c>
      <c r="F1575" s="47"/>
      <c r="G1575" t="str">
        <f>IF(F1575="O",VLOOKUP(A1575,'CG-&gt; CE'!B:K,10,FALSE),"")</f>
        <v/>
      </c>
    </row>
    <row r="1576" spans="1:7" x14ac:dyDescent="0.35">
      <c r="A1576" s="167"/>
      <c r="B1576">
        <f t="shared" si="26"/>
        <v>0</v>
      </c>
      <c r="F1576" s="47"/>
      <c r="G1576" t="str">
        <f>IF(F1576="O",VLOOKUP(A1576,'CG-&gt; CE'!B:K,10,FALSE),"")</f>
        <v/>
      </c>
    </row>
    <row r="1577" spans="1:7" ht="39" x14ac:dyDescent="0.35">
      <c r="A1577" s="159" t="s">
        <v>1088</v>
      </c>
      <c r="B1577" t="e">
        <f t="shared" si="26"/>
        <v>#VALUE!</v>
      </c>
      <c r="C1577" s="54" t="s">
        <v>53</v>
      </c>
      <c r="D1577" s="54" t="s">
        <v>2891</v>
      </c>
      <c r="E1577" s="54" t="s">
        <v>2654</v>
      </c>
      <c r="F1577" s="55" t="s">
        <v>2655</v>
      </c>
      <c r="G1577" t="str">
        <f>IF(F1577="O",VLOOKUP(A1577,'CG-&gt; CE'!B:K,10,FALSE),"")</f>
        <v/>
      </c>
    </row>
    <row r="1578" spans="1:7" ht="26" x14ac:dyDescent="0.35">
      <c r="A1578" s="156">
        <v>73401</v>
      </c>
      <c r="B1578">
        <f t="shared" si="26"/>
        <v>73401</v>
      </c>
      <c r="C1578" s="45" t="s">
        <v>2586</v>
      </c>
      <c r="D1578" s="46" t="s">
        <v>2981</v>
      </c>
      <c r="F1578" s="47" t="s">
        <v>60</v>
      </c>
      <c r="G1578" t="e">
        <f>IF(F1578="O",VLOOKUP(A1578,'CG-&gt; CE'!B:K,10,FALSE),"")</f>
        <v>#N/A</v>
      </c>
    </row>
    <row r="1579" spans="1:7" ht="26" x14ac:dyDescent="0.35">
      <c r="A1579" s="156">
        <v>73403</v>
      </c>
      <c r="B1579">
        <f t="shared" si="26"/>
        <v>73403</v>
      </c>
      <c r="C1579" s="45" t="s">
        <v>2588</v>
      </c>
      <c r="D1579" s="46" t="s">
        <v>2981</v>
      </c>
      <c r="F1579" s="47" t="s">
        <v>60</v>
      </c>
      <c r="G1579" t="e">
        <f>IF(F1579="O",VLOOKUP(A1579,'CG-&gt; CE'!B:K,10,FALSE),"")</f>
        <v>#N/A</v>
      </c>
    </row>
    <row r="1580" spans="1:7" x14ac:dyDescent="0.35">
      <c r="A1580" s="156">
        <v>73404</v>
      </c>
      <c r="B1580">
        <f t="shared" si="26"/>
        <v>73404</v>
      </c>
      <c r="C1580" s="45" t="s">
        <v>668</v>
      </c>
      <c r="D1580" s="46" t="s">
        <v>2981</v>
      </c>
      <c r="F1580" s="47" t="s">
        <v>60</v>
      </c>
      <c r="G1580" t="e">
        <f>IF(F1580="O",VLOOKUP(A1580,'CG-&gt; CE'!B:K,10,FALSE),"")</f>
        <v>#N/A</v>
      </c>
    </row>
    <row r="1581" spans="1:7" x14ac:dyDescent="0.35">
      <c r="A1581" s="156">
        <v>73405</v>
      </c>
      <c r="B1581">
        <f t="shared" si="26"/>
        <v>73405</v>
      </c>
      <c r="C1581" s="45" t="s">
        <v>666</v>
      </c>
      <c r="D1581" s="46" t="s">
        <v>2981</v>
      </c>
      <c r="F1581" s="47" t="s">
        <v>60</v>
      </c>
      <c r="G1581" t="e">
        <f>IF(F1581="O",VLOOKUP(A1581,'CG-&gt; CE'!B:K,10,FALSE),"")</f>
        <v>#N/A</v>
      </c>
    </row>
    <row r="1582" spans="1:7" x14ac:dyDescent="0.35">
      <c r="A1582" s="170">
        <v>73406</v>
      </c>
      <c r="B1582">
        <f t="shared" si="26"/>
        <v>73406</v>
      </c>
      <c r="C1582" s="59" t="s">
        <v>2593</v>
      </c>
      <c r="D1582" s="60" t="s">
        <v>2981</v>
      </c>
      <c r="E1582" s="60"/>
      <c r="F1582" s="61" t="s">
        <v>60</v>
      </c>
      <c r="G1582" t="e">
        <f>IF(F1582="O",VLOOKUP(A1582,'CG-&gt; CE'!B:K,10,FALSE),"")</f>
        <v>#N/A</v>
      </c>
    </row>
    <row r="1583" spans="1:7" x14ac:dyDescent="0.35">
      <c r="A1583" s="158"/>
      <c r="B1583">
        <f t="shared" si="26"/>
        <v>0</v>
      </c>
      <c r="C1583" s="51"/>
      <c r="D1583" s="52"/>
      <c r="E1583" s="52"/>
      <c r="F1583" s="53"/>
      <c r="G1583" t="str">
        <f>IF(F1583="O",VLOOKUP(A1583,'CG-&gt; CE'!B:K,10,FALSE),"")</f>
        <v/>
      </c>
    </row>
    <row r="1584" spans="1:7" x14ac:dyDescent="0.35">
      <c r="A1584" s="167">
        <v>736</v>
      </c>
      <c r="B1584">
        <f t="shared" si="26"/>
        <v>736</v>
      </c>
      <c r="C1584" s="45" t="s">
        <v>2983</v>
      </c>
      <c r="F1584" s="47"/>
      <c r="G1584" t="str">
        <f>IF(F1584="O",VLOOKUP(A1584,'CG-&gt; CE'!B:K,10,FALSE),"")</f>
        <v/>
      </c>
    </row>
    <row r="1585" spans="1:7" x14ac:dyDescent="0.35">
      <c r="A1585" s="167"/>
      <c r="B1585">
        <f t="shared" si="26"/>
        <v>0</v>
      </c>
      <c r="F1585" s="47"/>
      <c r="G1585" t="str">
        <f>IF(F1585="O",VLOOKUP(A1585,'CG-&gt; CE'!B:K,10,FALSE),"")</f>
        <v/>
      </c>
    </row>
    <row r="1586" spans="1:7" ht="39" x14ac:dyDescent="0.35">
      <c r="A1586" s="159" t="s">
        <v>1088</v>
      </c>
      <c r="B1586" t="e">
        <f t="shared" si="26"/>
        <v>#VALUE!</v>
      </c>
      <c r="C1586" s="54" t="s">
        <v>53</v>
      </c>
      <c r="D1586" s="54" t="s">
        <v>2891</v>
      </c>
      <c r="E1586" s="54" t="s">
        <v>2654</v>
      </c>
      <c r="F1586" s="55" t="s">
        <v>2655</v>
      </c>
      <c r="G1586" t="str">
        <f>IF(F1586="O",VLOOKUP(A1586,'CG-&gt; CE'!B:K,10,FALSE),"")</f>
        <v/>
      </c>
    </row>
    <row r="1587" spans="1:7" ht="26" x14ac:dyDescent="0.35">
      <c r="A1587" s="156">
        <v>73611</v>
      </c>
      <c r="B1587">
        <f t="shared" si="26"/>
        <v>73611</v>
      </c>
      <c r="C1587" s="45" t="s">
        <v>2595</v>
      </c>
      <c r="D1587" s="46" t="s">
        <v>2981</v>
      </c>
      <c r="F1587" s="47" t="s">
        <v>60</v>
      </c>
      <c r="G1587" t="e">
        <f>IF(F1587="O",VLOOKUP(A1587,'CG-&gt; CE'!B:K,10,FALSE),"")</f>
        <v>#N/A</v>
      </c>
    </row>
    <row r="1588" spans="1:7" x14ac:dyDescent="0.35">
      <c r="A1588" s="156">
        <v>73612</v>
      </c>
      <c r="B1588">
        <f t="shared" si="26"/>
        <v>73612</v>
      </c>
      <c r="C1588" s="45" t="s">
        <v>705</v>
      </c>
      <c r="D1588" s="46" t="s">
        <v>2981</v>
      </c>
      <c r="F1588" s="47" t="s">
        <v>60</v>
      </c>
      <c r="G1588" t="e">
        <f>IF(F1588="O",VLOOKUP(A1588,'CG-&gt; CE'!B:K,10,FALSE),"")</f>
        <v>#N/A</v>
      </c>
    </row>
    <row r="1589" spans="1:7" ht="26" x14ac:dyDescent="0.35">
      <c r="A1589" s="156">
        <v>73613</v>
      </c>
      <c r="B1589">
        <f t="shared" si="26"/>
        <v>73613</v>
      </c>
      <c r="C1589" s="45" t="s">
        <v>2984</v>
      </c>
      <c r="D1589" s="46" t="s">
        <v>2981</v>
      </c>
      <c r="F1589" s="47" t="s">
        <v>60</v>
      </c>
      <c r="G1589" t="e">
        <f>IF(F1589="O",VLOOKUP(A1589,'CG-&gt; CE'!B:K,10,FALSE),"")</f>
        <v>#N/A</v>
      </c>
    </row>
    <row r="1590" spans="1:7" x14ac:dyDescent="0.35">
      <c r="A1590" s="156">
        <v>73614</v>
      </c>
      <c r="B1590">
        <f t="shared" si="26"/>
        <v>73614</v>
      </c>
      <c r="C1590" s="45" t="s">
        <v>700</v>
      </c>
      <c r="D1590" s="46" t="s">
        <v>2981</v>
      </c>
      <c r="F1590" s="47" t="s">
        <v>60</v>
      </c>
      <c r="G1590" t="e">
        <f>IF(F1590="O",VLOOKUP(A1590,'CG-&gt; CE'!B:K,10,FALSE),"")</f>
        <v>#N/A</v>
      </c>
    </row>
    <row r="1591" spans="1:7" x14ac:dyDescent="0.35">
      <c r="A1591" s="170">
        <v>73619</v>
      </c>
      <c r="B1591">
        <f t="shared" si="26"/>
        <v>73619</v>
      </c>
      <c r="C1591" s="59" t="s">
        <v>698</v>
      </c>
      <c r="D1591" s="60" t="s">
        <v>2981</v>
      </c>
      <c r="E1591" s="60"/>
      <c r="F1591" s="61" t="s">
        <v>60</v>
      </c>
      <c r="G1591" t="e">
        <f>IF(F1591="O",VLOOKUP(A1591,'CG-&gt; CE'!B:K,10,FALSE),"")</f>
        <v>#N/A</v>
      </c>
    </row>
    <row r="1592" spans="1:7" x14ac:dyDescent="0.35">
      <c r="A1592" s="158"/>
      <c r="B1592">
        <f t="shared" si="26"/>
        <v>0</v>
      </c>
      <c r="C1592" s="51"/>
      <c r="D1592" s="52"/>
      <c r="E1592" s="52"/>
      <c r="F1592" s="53"/>
      <c r="G1592" t="str">
        <f>IF(F1592="O",VLOOKUP(A1592,'CG-&gt; CE'!B:K,10,FALSE),"")</f>
        <v/>
      </c>
    </row>
    <row r="1593" spans="1:7" x14ac:dyDescent="0.35">
      <c r="A1593" s="167">
        <v>738</v>
      </c>
      <c r="B1593">
        <f t="shared" si="26"/>
        <v>738</v>
      </c>
      <c r="C1593" s="45" t="s">
        <v>2985</v>
      </c>
      <c r="F1593" s="47"/>
      <c r="G1593" t="str">
        <f>IF(F1593="O",VLOOKUP(A1593,'CG-&gt; CE'!B:K,10,FALSE),"")</f>
        <v/>
      </c>
    </row>
    <row r="1594" spans="1:7" x14ac:dyDescent="0.35">
      <c r="A1594" s="167"/>
      <c r="B1594">
        <f t="shared" si="26"/>
        <v>0</v>
      </c>
      <c r="F1594" s="47"/>
      <c r="G1594" t="str">
        <f>IF(F1594="O",VLOOKUP(A1594,'CG-&gt; CE'!B:K,10,FALSE),"")</f>
        <v/>
      </c>
    </row>
    <row r="1595" spans="1:7" ht="39" x14ac:dyDescent="0.35">
      <c r="A1595" s="159" t="s">
        <v>1088</v>
      </c>
      <c r="B1595" t="e">
        <f t="shared" si="26"/>
        <v>#VALUE!</v>
      </c>
      <c r="C1595" s="54" t="s">
        <v>53</v>
      </c>
      <c r="D1595" s="54" t="s">
        <v>2891</v>
      </c>
      <c r="E1595" s="54" t="s">
        <v>2654</v>
      </c>
      <c r="F1595" s="55" t="s">
        <v>2655</v>
      </c>
      <c r="G1595" t="str">
        <f>IF(F1595="O",VLOOKUP(A1595,'CG-&gt; CE'!B:K,10,FALSE),"")</f>
        <v/>
      </c>
    </row>
    <row r="1596" spans="1:7" x14ac:dyDescent="0.35">
      <c r="A1596" s="156">
        <v>73801</v>
      </c>
      <c r="B1596">
        <f t="shared" si="26"/>
        <v>73801</v>
      </c>
      <c r="C1596" s="45" t="s">
        <v>602</v>
      </c>
      <c r="D1596" s="46" t="s">
        <v>2986</v>
      </c>
      <c r="F1596" s="47" t="s">
        <v>60</v>
      </c>
      <c r="G1596" t="e">
        <f>IF(F1596="O",VLOOKUP(A1596,'CG-&gt; CE'!B:K,10,FALSE),"")</f>
        <v>#N/A</v>
      </c>
    </row>
    <row r="1597" spans="1:7" ht="26" x14ac:dyDescent="0.35">
      <c r="A1597" s="156">
        <v>73802</v>
      </c>
      <c r="B1597">
        <f t="shared" si="26"/>
        <v>73802</v>
      </c>
      <c r="C1597" s="45" t="s">
        <v>606</v>
      </c>
      <c r="D1597" s="46" t="s">
        <v>2986</v>
      </c>
      <c r="F1597" s="47" t="s">
        <v>60</v>
      </c>
      <c r="G1597" t="e">
        <f>IF(F1597="O",VLOOKUP(A1597,'CG-&gt; CE'!B:K,10,FALSE),"")</f>
        <v>#N/A</v>
      </c>
    </row>
    <row r="1598" spans="1:7" x14ac:dyDescent="0.35">
      <c r="A1598" s="156">
        <v>73803</v>
      </c>
      <c r="B1598">
        <f t="shared" si="26"/>
        <v>73803</v>
      </c>
      <c r="C1598" s="45" t="s">
        <v>681</v>
      </c>
      <c r="D1598" s="46" t="s">
        <v>2986</v>
      </c>
      <c r="F1598" s="47" t="s">
        <v>60</v>
      </c>
      <c r="G1598" t="e">
        <f>IF(F1598="O",VLOOKUP(A1598,'CG-&gt; CE'!B:K,10,FALSE),"")</f>
        <v>#N/A</v>
      </c>
    </row>
    <row r="1599" spans="1:7" ht="26" x14ac:dyDescent="0.35">
      <c r="A1599" s="156">
        <v>73804</v>
      </c>
      <c r="B1599">
        <f t="shared" si="26"/>
        <v>73804</v>
      </c>
      <c r="C1599" s="45" t="s">
        <v>683</v>
      </c>
      <c r="D1599" s="46" t="s">
        <v>2986</v>
      </c>
      <c r="F1599" s="47" t="s">
        <v>60</v>
      </c>
      <c r="G1599" t="e">
        <f>IF(F1599="O",VLOOKUP(A1599,'CG-&gt; CE'!B:K,10,FALSE),"")</f>
        <v>#N/A</v>
      </c>
    </row>
    <row r="1600" spans="1:7" x14ac:dyDescent="0.35">
      <c r="A1600" s="156">
        <v>73811</v>
      </c>
      <c r="B1600">
        <f t="shared" si="26"/>
        <v>73811</v>
      </c>
      <c r="C1600" s="45" t="s">
        <v>604</v>
      </c>
      <c r="D1600" s="46" t="s">
        <v>2986</v>
      </c>
      <c r="F1600" s="47" t="s">
        <v>60</v>
      </c>
      <c r="G1600" t="e">
        <f>IF(F1600="O",VLOOKUP(A1600,'CG-&gt; CE'!B:K,10,FALSE),"")</f>
        <v>#N/A</v>
      </c>
    </row>
    <row r="1601" spans="1:7" ht="26" x14ac:dyDescent="0.35">
      <c r="A1601" s="156">
        <v>73812</v>
      </c>
      <c r="B1601">
        <f t="shared" si="26"/>
        <v>73812</v>
      </c>
      <c r="C1601" s="45" t="s">
        <v>611</v>
      </c>
      <c r="D1601" s="46" t="s">
        <v>2986</v>
      </c>
      <c r="F1601" s="47" t="s">
        <v>60</v>
      </c>
      <c r="G1601" t="e">
        <f>IF(F1601="O",VLOOKUP(A1601,'CG-&gt; CE'!B:K,10,FALSE),"")</f>
        <v>#N/A</v>
      </c>
    </row>
    <row r="1602" spans="1:7" x14ac:dyDescent="0.35">
      <c r="A1602" s="156">
        <v>73814</v>
      </c>
      <c r="B1602">
        <f t="shared" si="26"/>
        <v>73814</v>
      </c>
      <c r="C1602" s="45" t="s">
        <v>613</v>
      </c>
      <c r="D1602" s="46" t="s">
        <v>2986</v>
      </c>
      <c r="F1602" s="47" t="s">
        <v>60</v>
      </c>
      <c r="G1602" t="e">
        <f>IF(F1602="O",VLOOKUP(A1602,'CG-&gt; CE'!B:K,10,FALSE),"")</f>
        <v>#N/A</v>
      </c>
    </row>
    <row r="1603" spans="1:7" ht="26" x14ac:dyDescent="0.35">
      <c r="A1603" s="156">
        <v>73815</v>
      </c>
      <c r="B1603">
        <f t="shared" si="26"/>
        <v>73815</v>
      </c>
      <c r="C1603" s="45" t="s">
        <v>608</v>
      </c>
      <c r="D1603" s="46" t="s">
        <v>2986</v>
      </c>
      <c r="F1603" s="47" t="s">
        <v>60</v>
      </c>
      <c r="G1603" t="e">
        <f>IF(F1603="O",VLOOKUP(A1603,'CG-&gt; CE'!B:K,10,FALSE),"")</f>
        <v>#N/A</v>
      </c>
    </row>
    <row r="1604" spans="1:7" ht="26" x14ac:dyDescent="0.35">
      <c r="A1604" s="170">
        <v>73848</v>
      </c>
      <c r="B1604">
        <f t="shared" si="26"/>
        <v>73848</v>
      </c>
      <c r="C1604" s="59" t="s">
        <v>685</v>
      </c>
      <c r="D1604" s="60" t="s">
        <v>2986</v>
      </c>
      <c r="E1604" s="60"/>
      <c r="F1604" s="61" t="s">
        <v>60</v>
      </c>
      <c r="G1604" t="e">
        <f>IF(F1604="O",VLOOKUP(A1604,'CG-&gt; CE'!B:K,10,FALSE),"")</f>
        <v>#N/A</v>
      </c>
    </row>
    <row r="1605" spans="1:7" x14ac:dyDescent="0.35">
      <c r="A1605" s="170" t="s">
        <v>4421</v>
      </c>
      <c r="B1605">
        <f t="shared" ref="B1605" si="27">VALUE(A1605)</f>
        <v>73999</v>
      </c>
      <c r="C1605" s="23" t="s">
        <v>4418</v>
      </c>
      <c r="D1605" s="60" t="s">
        <v>2986</v>
      </c>
      <c r="E1605" s="60"/>
      <c r="F1605" s="61" t="s">
        <v>60</v>
      </c>
      <c r="G1605" t="str">
        <f>IF(F1605="O",VLOOKUP(A1605,'CG-&gt; CE'!B:K,10,FALSE),"")</f>
        <v>083-01</v>
      </c>
    </row>
    <row r="1606" spans="1:7" x14ac:dyDescent="0.35">
      <c r="A1606" s="156"/>
      <c r="B1606">
        <f t="shared" si="26"/>
        <v>0</v>
      </c>
      <c r="F1606" s="47"/>
      <c r="G1606" t="str">
        <f>IF(F1606="O",VLOOKUP(A1606,'CG-&gt; CE'!B:K,10,FALSE),"")</f>
        <v/>
      </c>
    </row>
    <row r="1607" spans="1:7" x14ac:dyDescent="0.35">
      <c r="A1607" s="158">
        <v>75</v>
      </c>
      <c r="B1607">
        <f t="shared" si="26"/>
        <v>75</v>
      </c>
      <c r="C1607" s="51" t="s">
        <v>2987</v>
      </c>
      <c r="D1607" s="52"/>
      <c r="E1607" s="52"/>
      <c r="F1607" s="53"/>
      <c r="G1607" t="str">
        <f>IF(F1607="O",VLOOKUP(A1607,'CG-&gt; CE'!B:K,10,FALSE),"")</f>
        <v/>
      </c>
    </row>
    <row r="1608" spans="1:7" x14ac:dyDescent="0.35">
      <c r="A1608" s="158"/>
      <c r="B1608">
        <f t="shared" ref="B1608:B1672" si="28">VALUE(A1608)</f>
        <v>0</v>
      </c>
      <c r="C1608" s="51"/>
      <c r="D1608" s="52"/>
      <c r="E1608" s="52"/>
      <c r="F1608" s="53"/>
      <c r="G1608" t="str">
        <f>IF(F1608="O",VLOOKUP(A1608,'CG-&gt; CE'!B:K,10,FALSE),"")</f>
        <v/>
      </c>
    </row>
    <row r="1609" spans="1:7" ht="26" x14ac:dyDescent="0.35">
      <c r="A1609" s="167">
        <v>751</v>
      </c>
      <c r="B1609">
        <f t="shared" si="28"/>
        <v>751</v>
      </c>
      <c r="C1609" s="45" t="s">
        <v>2988</v>
      </c>
      <c r="F1609" s="47"/>
      <c r="G1609" t="str">
        <f>IF(F1609="O",VLOOKUP(A1609,'CG-&gt; CE'!B:K,10,FALSE),"")</f>
        <v/>
      </c>
    </row>
    <row r="1610" spans="1:7" x14ac:dyDescent="0.35">
      <c r="A1610" s="167"/>
      <c r="B1610">
        <f t="shared" si="28"/>
        <v>0</v>
      </c>
      <c r="F1610" s="47"/>
      <c r="G1610" t="str">
        <f>IF(F1610="O",VLOOKUP(A1610,'CG-&gt; CE'!B:K,10,FALSE),"")</f>
        <v/>
      </c>
    </row>
    <row r="1611" spans="1:7" ht="39" x14ac:dyDescent="0.35">
      <c r="A1611" s="159" t="s">
        <v>1088</v>
      </c>
      <c r="B1611" t="e">
        <f t="shared" si="28"/>
        <v>#VALUE!</v>
      </c>
      <c r="C1611" s="54" t="s">
        <v>53</v>
      </c>
      <c r="D1611" s="54" t="s">
        <v>2891</v>
      </c>
      <c r="E1611" s="54" t="s">
        <v>2654</v>
      </c>
      <c r="F1611" s="55" t="s">
        <v>2655</v>
      </c>
      <c r="G1611" t="str">
        <f>IF(F1611="O",VLOOKUP(A1611,'CG-&gt; CE'!B:K,10,FALSE),"")</f>
        <v/>
      </c>
    </row>
    <row r="1612" spans="1:7" ht="26" x14ac:dyDescent="0.35">
      <c r="A1612" s="172">
        <v>75144</v>
      </c>
      <c r="B1612">
        <f t="shared" si="28"/>
        <v>75144</v>
      </c>
      <c r="C1612" s="56" t="s">
        <v>2989</v>
      </c>
      <c r="D1612" s="57" t="s">
        <v>2990</v>
      </c>
      <c r="E1612" s="57"/>
      <c r="F1612" s="58" t="s">
        <v>60</v>
      </c>
      <c r="G1612" t="e">
        <f>IF(F1612="O",VLOOKUP(A1612,'CG-&gt; CE'!B:K,10,FALSE),"")</f>
        <v>#N/A</v>
      </c>
    </row>
    <row r="1613" spans="1:7" ht="26" x14ac:dyDescent="0.35">
      <c r="A1613" s="170">
        <v>75145</v>
      </c>
      <c r="B1613">
        <f t="shared" si="28"/>
        <v>75145</v>
      </c>
      <c r="C1613" s="59" t="s">
        <v>695</v>
      </c>
      <c r="D1613" s="60" t="s">
        <v>2990</v>
      </c>
      <c r="E1613" s="60"/>
      <c r="F1613" s="61" t="s">
        <v>60</v>
      </c>
      <c r="G1613" t="e">
        <f>IF(F1613="O",VLOOKUP(A1613,'CG-&gt; CE'!B:K,10,FALSE),"")</f>
        <v>#N/A</v>
      </c>
    </row>
    <row r="1614" spans="1:7" x14ac:dyDescent="0.35">
      <c r="A1614" s="158"/>
      <c r="B1614">
        <f t="shared" si="28"/>
        <v>0</v>
      </c>
      <c r="C1614" s="51"/>
      <c r="D1614" s="52"/>
      <c r="E1614" s="52"/>
      <c r="F1614" s="53"/>
      <c r="G1614" t="str">
        <f>IF(F1614="O",VLOOKUP(A1614,'CG-&gt; CE'!B:K,10,FALSE),"")</f>
        <v/>
      </c>
    </row>
    <row r="1615" spans="1:7" x14ac:dyDescent="0.35">
      <c r="A1615" s="167">
        <v>752</v>
      </c>
      <c r="B1615">
        <f t="shared" si="28"/>
        <v>752</v>
      </c>
      <c r="C1615" s="45" t="s">
        <v>2991</v>
      </c>
      <c r="F1615" s="47"/>
      <c r="G1615" t="str">
        <f>IF(F1615="O",VLOOKUP(A1615,'CG-&gt; CE'!B:K,10,FALSE),"")</f>
        <v/>
      </c>
    </row>
    <row r="1616" spans="1:7" x14ac:dyDescent="0.35">
      <c r="A1616" s="167"/>
      <c r="B1616">
        <f t="shared" si="28"/>
        <v>0</v>
      </c>
      <c r="F1616" s="47"/>
      <c r="G1616" t="str">
        <f>IF(F1616="O",VLOOKUP(A1616,'CG-&gt; CE'!B:K,10,FALSE),"")</f>
        <v/>
      </c>
    </row>
    <row r="1617" spans="1:7" ht="39" x14ac:dyDescent="0.35">
      <c r="A1617" s="159" t="s">
        <v>1088</v>
      </c>
      <c r="B1617" t="e">
        <f t="shared" si="28"/>
        <v>#VALUE!</v>
      </c>
      <c r="C1617" s="54" t="s">
        <v>53</v>
      </c>
      <c r="D1617" s="54" t="s">
        <v>2891</v>
      </c>
      <c r="E1617" s="54" t="s">
        <v>2654</v>
      </c>
      <c r="F1617" s="55" t="s">
        <v>2655</v>
      </c>
      <c r="G1617" t="str">
        <f>IF(F1617="O",VLOOKUP(A1617,'CG-&gt; CE'!B:K,10,FALSE),"")</f>
        <v/>
      </c>
    </row>
    <row r="1618" spans="1:7" x14ac:dyDescent="0.35">
      <c r="A1618" s="170">
        <v>75214</v>
      </c>
      <c r="B1618">
        <f t="shared" si="28"/>
        <v>75214</v>
      </c>
      <c r="C1618" s="59" t="s">
        <v>322</v>
      </c>
      <c r="D1618" s="60" t="s">
        <v>2990</v>
      </c>
      <c r="E1618" s="60"/>
      <c r="F1618" s="61" t="s">
        <v>60</v>
      </c>
      <c r="G1618" t="e">
        <f>IF(F1618="O",VLOOKUP(A1618,'CG-&gt; CE'!B:K,10,FALSE),"")</f>
        <v>#N/A</v>
      </c>
    </row>
    <row r="1619" spans="1:7" x14ac:dyDescent="0.35">
      <c r="A1619" s="158"/>
      <c r="B1619">
        <f t="shared" si="28"/>
        <v>0</v>
      </c>
      <c r="C1619" s="51"/>
      <c r="D1619" s="52"/>
      <c r="E1619" s="52"/>
      <c r="F1619" s="53"/>
      <c r="G1619" t="str">
        <f>IF(F1619="O",VLOOKUP(A1619,'CG-&gt; CE'!B:K,10,FALSE),"")</f>
        <v/>
      </c>
    </row>
    <row r="1620" spans="1:7" x14ac:dyDescent="0.35">
      <c r="A1620" s="167">
        <v>753</v>
      </c>
      <c r="B1620">
        <f t="shared" si="28"/>
        <v>753</v>
      </c>
      <c r="C1620" s="45" t="s">
        <v>2992</v>
      </c>
      <c r="F1620" s="47"/>
      <c r="G1620" t="str">
        <f>IF(F1620="O",VLOOKUP(A1620,'CG-&gt; CE'!B:K,10,FALSE),"")</f>
        <v/>
      </c>
    </row>
    <row r="1621" spans="1:7" x14ac:dyDescent="0.35">
      <c r="A1621" s="167"/>
      <c r="B1621">
        <f t="shared" si="28"/>
        <v>0</v>
      </c>
      <c r="F1621" s="47"/>
      <c r="G1621" t="str">
        <f>IF(F1621="O",VLOOKUP(A1621,'CG-&gt; CE'!B:K,10,FALSE),"")</f>
        <v/>
      </c>
    </row>
    <row r="1622" spans="1:7" ht="39" x14ac:dyDescent="0.35">
      <c r="A1622" s="159" t="s">
        <v>1088</v>
      </c>
      <c r="B1622" t="e">
        <f t="shared" si="28"/>
        <v>#VALUE!</v>
      </c>
      <c r="C1622" s="54" t="s">
        <v>53</v>
      </c>
      <c r="D1622" s="54" t="s">
        <v>2891</v>
      </c>
      <c r="E1622" s="54" t="s">
        <v>2654</v>
      </c>
      <c r="F1622" s="55" t="s">
        <v>2655</v>
      </c>
      <c r="G1622" t="str">
        <f>IF(F1622="O",VLOOKUP(A1622,'CG-&gt; CE'!B:K,10,FALSE),"")</f>
        <v/>
      </c>
    </row>
    <row r="1623" spans="1:7" ht="26" x14ac:dyDescent="0.35">
      <c r="A1623" s="170">
        <v>75304</v>
      </c>
      <c r="B1623">
        <f t="shared" si="28"/>
        <v>75304</v>
      </c>
      <c r="C1623" s="59" t="s">
        <v>334</v>
      </c>
      <c r="D1623" s="60" t="s">
        <v>2990</v>
      </c>
      <c r="E1623" s="60"/>
      <c r="F1623" s="61" t="s">
        <v>60</v>
      </c>
      <c r="G1623" t="e">
        <f>IF(F1623="O",VLOOKUP(A1623,'CG-&gt; CE'!B:K,10,FALSE),"")</f>
        <v>#N/A</v>
      </c>
    </row>
    <row r="1624" spans="1:7" x14ac:dyDescent="0.35">
      <c r="A1624" s="158"/>
      <c r="B1624">
        <f t="shared" si="28"/>
        <v>0</v>
      </c>
      <c r="C1624" s="51"/>
      <c r="D1624" s="52"/>
      <c r="E1624" s="52"/>
      <c r="F1624" s="53"/>
      <c r="G1624" t="str">
        <f>IF(F1624="O",VLOOKUP(A1624,'CG-&gt; CE'!B:K,10,FALSE),"")</f>
        <v/>
      </c>
    </row>
    <row r="1625" spans="1:7" x14ac:dyDescent="0.35">
      <c r="A1625" s="167">
        <v>755</v>
      </c>
      <c r="B1625">
        <f t="shared" si="28"/>
        <v>755</v>
      </c>
      <c r="C1625" s="45" t="s">
        <v>2993</v>
      </c>
      <c r="F1625" s="47"/>
      <c r="G1625" t="str">
        <f>IF(F1625="O",VLOOKUP(A1625,'CG-&gt; CE'!B:K,10,FALSE),"")</f>
        <v/>
      </c>
    </row>
    <row r="1626" spans="1:7" x14ac:dyDescent="0.35">
      <c r="A1626" s="167"/>
      <c r="B1626">
        <f t="shared" si="28"/>
        <v>0</v>
      </c>
      <c r="F1626" s="47"/>
      <c r="G1626" t="str">
        <f>IF(F1626="O",VLOOKUP(A1626,'CG-&gt; CE'!B:K,10,FALSE),"")</f>
        <v/>
      </c>
    </row>
    <row r="1627" spans="1:7" ht="39" x14ac:dyDescent="0.35">
      <c r="A1627" s="159" t="s">
        <v>1088</v>
      </c>
      <c r="B1627" t="e">
        <f t="shared" si="28"/>
        <v>#VALUE!</v>
      </c>
      <c r="C1627" s="54" t="s">
        <v>53</v>
      </c>
      <c r="D1627" s="54" t="s">
        <v>2891</v>
      </c>
      <c r="E1627" s="54" t="s">
        <v>2654</v>
      </c>
      <c r="F1627" s="55" t="s">
        <v>2655</v>
      </c>
      <c r="G1627" t="str">
        <f>IF(F1627="O",VLOOKUP(A1627,'CG-&gt; CE'!B:K,10,FALSE),"")</f>
        <v/>
      </c>
    </row>
    <row r="1628" spans="1:7" x14ac:dyDescent="0.35">
      <c r="A1628" s="170">
        <v>75504</v>
      </c>
      <c r="B1628">
        <f t="shared" si="28"/>
        <v>75504</v>
      </c>
      <c r="C1628" s="59" t="s">
        <v>319</v>
      </c>
      <c r="D1628" s="60" t="s">
        <v>2990</v>
      </c>
      <c r="E1628" s="60"/>
      <c r="F1628" s="61" t="s">
        <v>60</v>
      </c>
      <c r="G1628" t="e">
        <f>IF(F1628="O",VLOOKUP(A1628,'CG-&gt; CE'!B:K,10,FALSE),"")</f>
        <v>#N/A</v>
      </c>
    </row>
    <row r="1629" spans="1:7" x14ac:dyDescent="0.35">
      <c r="A1629" s="158"/>
      <c r="B1629">
        <f t="shared" si="28"/>
        <v>0</v>
      </c>
      <c r="C1629" s="51"/>
      <c r="D1629" s="52"/>
      <c r="E1629" s="52"/>
      <c r="F1629" s="53"/>
      <c r="G1629" t="str">
        <f>IF(F1629="O",VLOOKUP(A1629,'CG-&gt; CE'!B:K,10,FALSE),"")</f>
        <v/>
      </c>
    </row>
    <row r="1630" spans="1:7" x14ac:dyDescent="0.35">
      <c r="A1630" s="167">
        <v>757</v>
      </c>
      <c r="B1630">
        <f t="shared" si="28"/>
        <v>757</v>
      </c>
      <c r="C1630" s="45" t="s">
        <v>2994</v>
      </c>
      <c r="F1630" s="47"/>
      <c r="G1630" t="str">
        <f>IF(F1630="O",VLOOKUP(A1630,'CG-&gt; CE'!B:K,10,FALSE),"")</f>
        <v/>
      </c>
    </row>
    <row r="1631" spans="1:7" x14ac:dyDescent="0.35">
      <c r="A1631" s="167"/>
      <c r="B1631">
        <f t="shared" si="28"/>
        <v>0</v>
      </c>
      <c r="F1631" s="47"/>
      <c r="G1631" t="str">
        <f>IF(F1631="O",VLOOKUP(A1631,'CG-&gt; CE'!B:K,10,FALSE),"")</f>
        <v/>
      </c>
    </row>
    <row r="1632" spans="1:7" ht="39" x14ac:dyDescent="0.35">
      <c r="A1632" s="159" t="s">
        <v>1088</v>
      </c>
      <c r="B1632" t="e">
        <f t="shared" si="28"/>
        <v>#VALUE!</v>
      </c>
      <c r="C1632" s="54" t="s">
        <v>53</v>
      </c>
      <c r="D1632" s="54" t="s">
        <v>2891</v>
      </c>
      <c r="E1632" s="54" t="s">
        <v>2654</v>
      </c>
      <c r="F1632" s="55" t="s">
        <v>2655</v>
      </c>
      <c r="G1632" t="str">
        <f>IF(F1632="O",VLOOKUP(A1632,'CG-&gt; CE'!B:K,10,FALSE),"")</f>
        <v/>
      </c>
    </row>
    <row r="1633" spans="1:7" x14ac:dyDescent="0.35">
      <c r="A1633" s="156">
        <v>75711</v>
      </c>
      <c r="B1633">
        <f t="shared" si="28"/>
        <v>75711</v>
      </c>
      <c r="C1633" s="45" t="s">
        <v>340</v>
      </c>
      <c r="D1633" s="46" t="s">
        <v>2995</v>
      </c>
      <c r="F1633" s="47" t="s">
        <v>60</v>
      </c>
      <c r="G1633" t="e">
        <f>IF(F1633="O",VLOOKUP(A1633,'CG-&gt; CE'!B:K,10,FALSE),"")</f>
        <v>#N/A</v>
      </c>
    </row>
    <row r="1634" spans="1:7" x14ac:dyDescent="0.35">
      <c r="A1634" s="156">
        <v>75721</v>
      </c>
      <c r="B1634">
        <f t="shared" si="28"/>
        <v>75721</v>
      </c>
      <c r="C1634" s="45" t="s">
        <v>317</v>
      </c>
      <c r="D1634" s="46" t="s">
        <v>2995</v>
      </c>
      <c r="F1634" s="47" t="s">
        <v>60</v>
      </c>
      <c r="G1634" t="e">
        <f>IF(F1634="O",VLOOKUP(A1634,'CG-&gt; CE'!B:K,10,FALSE),"")</f>
        <v>#N/A</v>
      </c>
    </row>
    <row r="1635" spans="1:7" x14ac:dyDescent="0.35">
      <c r="A1635" s="156">
        <v>75726</v>
      </c>
      <c r="B1635">
        <f t="shared" si="28"/>
        <v>75726</v>
      </c>
      <c r="C1635" s="45" t="s">
        <v>331</v>
      </c>
      <c r="D1635" s="46" t="s">
        <v>2995</v>
      </c>
      <c r="F1635" s="47" t="s">
        <v>60</v>
      </c>
      <c r="G1635" t="e">
        <f>IF(F1635="O",VLOOKUP(A1635,'CG-&gt; CE'!B:K,10,FALSE),"")</f>
        <v>#N/A</v>
      </c>
    </row>
    <row r="1636" spans="1:7" x14ac:dyDescent="0.35">
      <c r="A1636" s="156">
        <v>75782</v>
      </c>
      <c r="B1636">
        <f t="shared" si="28"/>
        <v>75782</v>
      </c>
      <c r="C1636" s="45" t="s">
        <v>2606</v>
      </c>
      <c r="D1636" s="46" t="s">
        <v>2995</v>
      </c>
      <c r="F1636" s="47" t="s">
        <v>60</v>
      </c>
      <c r="G1636" t="e">
        <f>IF(F1636="O",VLOOKUP(A1636,'CG-&gt; CE'!B:K,10,FALSE),"")</f>
        <v>#N/A</v>
      </c>
    </row>
    <row r="1637" spans="1:7" x14ac:dyDescent="0.35">
      <c r="A1637" s="170">
        <v>75788</v>
      </c>
      <c r="B1637">
        <f t="shared" si="28"/>
        <v>75788</v>
      </c>
      <c r="C1637" s="59" t="s">
        <v>325</v>
      </c>
      <c r="D1637" s="60" t="s">
        <v>2995</v>
      </c>
      <c r="E1637" s="60"/>
      <c r="F1637" s="61" t="s">
        <v>60</v>
      </c>
      <c r="G1637" t="e">
        <f>IF(F1637="O",VLOOKUP(A1637,'CG-&gt; CE'!B:K,10,FALSE),"")</f>
        <v>#N/A</v>
      </c>
    </row>
    <row r="1638" spans="1:7" x14ac:dyDescent="0.35">
      <c r="A1638" s="170" t="s">
        <v>4422</v>
      </c>
      <c r="B1638">
        <f t="shared" ref="B1638" si="29">VALUE(A1638)</f>
        <v>75999</v>
      </c>
      <c r="C1638" s="23" t="s">
        <v>4419</v>
      </c>
      <c r="D1638" s="60" t="s">
        <v>2995</v>
      </c>
      <c r="E1638" s="60"/>
      <c r="F1638" s="61" t="s">
        <v>60</v>
      </c>
      <c r="G1638" t="str">
        <f>IF(F1638="O",VLOOKUP(A1638,'CG-&gt; CE'!B:K,10,FALSE),"")</f>
        <v>085-01</v>
      </c>
    </row>
    <row r="1639" spans="1:7" x14ac:dyDescent="0.35">
      <c r="A1639" s="156"/>
      <c r="B1639">
        <f t="shared" si="28"/>
        <v>0</v>
      </c>
      <c r="F1639" s="47"/>
      <c r="G1639" t="str">
        <f>IF(F1639="O",VLOOKUP(A1639,'CG-&gt; CE'!B:K,10,FALSE),"")</f>
        <v/>
      </c>
    </row>
    <row r="1640" spans="1:7" ht="26" x14ac:dyDescent="0.35">
      <c r="A1640" s="158">
        <v>76</v>
      </c>
      <c r="B1640">
        <f t="shared" si="28"/>
        <v>76</v>
      </c>
      <c r="C1640" s="51" t="s">
        <v>2996</v>
      </c>
      <c r="D1640" s="52"/>
      <c r="E1640" s="52"/>
      <c r="F1640" s="53"/>
      <c r="G1640" t="str">
        <f>IF(F1640="O",VLOOKUP(A1640,'CG-&gt; CE'!B:K,10,FALSE),"")</f>
        <v/>
      </c>
    </row>
    <row r="1641" spans="1:7" x14ac:dyDescent="0.35">
      <c r="A1641" s="158"/>
      <c r="B1641">
        <f t="shared" si="28"/>
        <v>0</v>
      </c>
      <c r="C1641" s="51"/>
      <c r="D1641" s="52"/>
      <c r="E1641" s="52"/>
      <c r="F1641" s="53"/>
      <c r="G1641" t="str">
        <f>IF(F1641="O",VLOOKUP(A1641,'CG-&gt; CE'!B:K,10,FALSE),"")</f>
        <v/>
      </c>
    </row>
    <row r="1642" spans="1:7" x14ac:dyDescent="0.35">
      <c r="A1642" s="167">
        <v>761</v>
      </c>
      <c r="B1642">
        <f t="shared" si="28"/>
        <v>761</v>
      </c>
      <c r="C1642" s="45" t="s">
        <v>2936</v>
      </c>
      <c r="F1642" s="47"/>
      <c r="G1642" t="str">
        <f>IF(F1642="O",VLOOKUP(A1642,'CG-&gt; CE'!B:K,10,FALSE),"")</f>
        <v/>
      </c>
    </row>
    <row r="1643" spans="1:7" x14ac:dyDescent="0.35">
      <c r="A1643" s="167"/>
      <c r="B1643">
        <f t="shared" si="28"/>
        <v>0</v>
      </c>
      <c r="F1643" s="47"/>
      <c r="G1643" t="str">
        <f>IF(F1643="O",VLOOKUP(A1643,'CG-&gt; CE'!B:K,10,FALSE),"")</f>
        <v/>
      </c>
    </row>
    <row r="1644" spans="1:7" ht="39" x14ac:dyDescent="0.35">
      <c r="A1644" s="159" t="s">
        <v>1088</v>
      </c>
      <c r="B1644" t="e">
        <f t="shared" si="28"/>
        <v>#VALUE!</v>
      </c>
      <c r="C1644" s="54" t="s">
        <v>53</v>
      </c>
      <c r="D1644" s="54" t="s">
        <v>2891</v>
      </c>
      <c r="E1644" s="54" t="s">
        <v>2654</v>
      </c>
      <c r="F1644" s="55" t="s">
        <v>2655</v>
      </c>
      <c r="G1644" t="str">
        <f>IF(F1644="O",VLOOKUP(A1644,'CG-&gt; CE'!B:K,10,FALSE),"")</f>
        <v/>
      </c>
    </row>
    <row r="1645" spans="1:7" x14ac:dyDescent="0.35">
      <c r="A1645" s="170">
        <v>76120</v>
      </c>
      <c r="B1645">
        <f t="shared" si="28"/>
        <v>76120</v>
      </c>
      <c r="C1645" s="59" t="s">
        <v>2607</v>
      </c>
      <c r="D1645" s="60" t="s">
        <v>2683</v>
      </c>
      <c r="E1645" s="60"/>
      <c r="F1645" s="61" t="s">
        <v>2658</v>
      </c>
      <c r="G1645" t="str">
        <f>IF(F1645="O",VLOOKUP(A1645,'CG-&gt; CE'!B:K,10,FALSE),"")</f>
        <v/>
      </c>
    </row>
    <row r="1646" spans="1:7" x14ac:dyDescent="0.35">
      <c r="A1646" s="158"/>
      <c r="B1646">
        <f t="shared" si="28"/>
        <v>0</v>
      </c>
      <c r="C1646" s="51"/>
      <c r="D1646" s="52"/>
      <c r="E1646" s="52"/>
      <c r="F1646" s="53"/>
      <c r="G1646" t="str">
        <f>IF(F1646="O",VLOOKUP(A1646,'CG-&gt; CE'!B:K,10,FALSE),"")</f>
        <v/>
      </c>
    </row>
    <row r="1647" spans="1:7" x14ac:dyDescent="0.35">
      <c r="A1647" s="167">
        <v>764</v>
      </c>
      <c r="B1647">
        <f t="shared" si="28"/>
        <v>764</v>
      </c>
      <c r="C1647" s="45" t="s">
        <v>2939</v>
      </c>
      <c r="F1647" s="47"/>
      <c r="G1647" t="str">
        <f>IF(F1647="O",VLOOKUP(A1647,'CG-&gt; CE'!B:K,10,FALSE),"")</f>
        <v/>
      </c>
    </row>
    <row r="1648" spans="1:7" x14ac:dyDescent="0.35">
      <c r="A1648" s="167"/>
      <c r="B1648">
        <f t="shared" si="28"/>
        <v>0</v>
      </c>
      <c r="F1648" s="47"/>
      <c r="G1648" t="str">
        <f>IF(F1648="O",VLOOKUP(A1648,'CG-&gt; CE'!B:K,10,FALSE),"")</f>
        <v/>
      </c>
    </row>
    <row r="1649" spans="1:7" ht="39" x14ac:dyDescent="0.35">
      <c r="A1649" s="159" t="s">
        <v>1088</v>
      </c>
      <c r="B1649" t="e">
        <f t="shared" si="28"/>
        <v>#VALUE!</v>
      </c>
      <c r="C1649" s="54" t="s">
        <v>53</v>
      </c>
      <c r="D1649" s="54" t="s">
        <v>2891</v>
      </c>
      <c r="E1649" s="54" t="s">
        <v>2654</v>
      </c>
      <c r="F1649" s="55" t="s">
        <v>2655</v>
      </c>
      <c r="G1649" t="str">
        <f>IF(F1649="O",VLOOKUP(A1649,'CG-&gt; CE'!B:K,10,FALSE),"")</f>
        <v/>
      </c>
    </row>
    <row r="1650" spans="1:7" x14ac:dyDescent="0.35">
      <c r="A1650" s="170">
        <v>76400</v>
      </c>
      <c r="B1650">
        <f t="shared" si="28"/>
        <v>76400</v>
      </c>
      <c r="C1650" s="59" t="s">
        <v>2608</v>
      </c>
      <c r="D1650" s="60" t="s">
        <v>2685</v>
      </c>
      <c r="E1650" s="60"/>
      <c r="F1650" s="61" t="s">
        <v>2658</v>
      </c>
      <c r="G1650" t="str">
        <f>IF(F1650="O",VLOOKUP(A1650,'CG-&gt; CE'!B:K,10,FALSE),"")</f>
        <v/>
      </c>
    </row>
    <row r="1651" spans="1:7" x14ac:dyDescent="0.35">
      <c r="A1651" s="158"/>
      <c r="B1651">
        <f t="shared" si="28"/>
        <v>0</v>
      </c>
      <c r="C1651" s="51"/>
      <c r="D1651" s="52"/>
      <c r="E1651" s="52"/>
      <c r="F1651" s="53"/>
      <c r="G1651" t="str">
        <f>IF(F1651="O",VLOOKUP(A1651,'CG-&gt; CE'!B:K,10,FALSE),"")</f>
        <v/>
      </c>
    </row>
    <row r="1652" spans="1:7" x14ac:dyDescent="0.35">
      <c r="A1652" s="167">
        <v>767</v>
      </c>
      <c r="B1652">
        <f t="shared" si="28"/>
        <v>767</v>
      </c>
      <c r="C1652" s="45" t="s">
        <v>2997</v>
      </c>
      <c r="F1652" s="47"/>
      <c r="G1652" t="str">
        <f>IF(F1652="O",VLOOKUP(A1652,'CG-&gt; CE'!B:K,10,FALSE),"")</f>
        <v/>
      </c>
    </row>
    <row r="1653" spans="1:7" x14ac:dyDescent="0.35">
      <c r="A1653" s="167"/>
      <c r="B1653">
        <f t="shared" si="28"/>
        <v>0</v>
      </c>
      <c r="F1653" s="47"/>
      <c r="G1653" t="str">
        <f>IF(F1653="O",VLOOKUP(A1653,'CG-&gt; CE'!B:K,10,FALSE),"")</f>
        <v/>
      </c>
    </row>
    <row r="1654" spans="1:7" ht="39" x14ac:dyDescent="0.35">
      <c r="A1654" s="159" t="s">
        <v>1088</v>
      </c>
      <c r="B1654" t="e">
        <f t="shared" si="28"/>
        <v>#VALUE!</v>
      </c>
      <c r="C1654" s="54" t="s">
        <v>53</v>
      </c>
      <c r="D1654" s="54" t="s">
        <v>2891</v>
      </c>
      <c r="E1654" s="54" t="s">
        <v>2654</v>
      </c>
      <c r="F1654" s="55" t="s">
        <v>2655</v>
      </c>
      <c r="G1654" t="str">
        <f>IF(F1654="O",VLOOKUP(A1654,'CG-&gt; CE'!B:K,10,FALSE),"")</f>
        <v/>
      </c>
    </row>
    <row r="1655" spans="1:7" x14ac:dyDescent="0.35">
      <c r="A1655" s="170">
        <v>76780</v>
      </c>
      <c r="B1655">
        <f t="shared" si="28"/>
        <v>76780</v>
      </c>
      <c r="C1655" s="59" t="s">
        <v>2609</v>
      </c>
      <c r="D1655" s="60" t="s">
        <v>2998</v>
      </c>
      <c r="E1655" s="60"/>
      <c r="F1655" s="61" t="s">
        <v>2658</v>
      </c>
      <c r="G1655" t="str">
        <f>IF(F1655="O",VLOOKUP(A1655,'CG-&gt; CE'!B:K,10,FALSE),"")</f>
        <v/>
      </c>
    </row>
    <row r="1656" spans="1:7" x14ac:dyDescent="0.35">
      <c r="A1656" s="158"/>
      <c r="B1656">
        <f t="shared" si="28"/>
        <v>0</v>
      </c>
      <c r="C1656" s="51"/>
      <c r="D1656" s="52"/>
      <c r="E1656" s="52"/>
      <c r="F1656" s="53"/>
      <c r="G1656" t="str">
        <f>IF(F1656="O",VLOOKUP(A1656,'CG-&gt; CE'!B:K,10,FALSE),"")</f>
        <v/>
      </c>
    </row>
    <row r="1657" spans="1:7" x14ac:dyDescent="0.35">
      <c r="A1657" s="167">
        <v>769</v>
      </c>
      <c r="B1657">
        <f t="shared" si="28"/>
        <v>769</v>
      </c>
      <c r="C1657" s="45" t="s">
        <v>2999</v>
      </c>
      <c r="F1657" s="47"/>
      <c r="G1657" t="str">
        <f>IF(F1657="O",VLOOKUP(A1657,'CG-&gt; CE'!B:K,10,FALSE),"")</f>
        <v/>
      </c>
    </row>
    <row r="1658" spans="1:7" x14ac:dyDescent="0.35">
      <c r="A1658" s="167"/>
      <c r="B1658">
        <f t="shared" si="28"/>
        <v>0</v>
      </c>
      <c r="F1658" s="47"/>
      <c r="G1658" t="str">
        <f>IF(F1658="O",VLOOKUP(A1658,'CG-&gt; CE'!B:K,10,FALSE),"")</f>
        <v/>
      </c>
    </row>
    <row r="1659" spans="1:7" ht="39" x14ac:dyDescent="0.35">
      <c r="A1659" s="159" t="s">
        <v>1088</v>
      </c>
      <c r="B1659" t="e">
        <f t="shared" si="28"/>
        <v>#VALUE!</v>
      </c>
      <c r="C1659" s="54" t="s">
        <v>53</v>
      </c>
      <c r="D1659" s="54" t="s">
        <v>2891</v>
      </c>
      <c r="E1659" s="54" t="s">
        <v>2654</v>
      </c>
      <c r="F1659" s="55" t="s">
        <v>2655</v>
      </c>
      <c r="G1659" t="str">
        <f>IF(F1659="O",VLOOKUP(A1659,'CG-&gt; CE'!B:K,10,FALSE),"")</f>
        <v/>
      </c>
    </row>
    <row r="1660" spans="1:7" x14ac:dyDescent="0.35">
      <c r="A1660" s="170">
        <v>76900</v>
      </c>
      <c r="B1660">
        <f t="shared" si="28"/>
        <v>76900</v>
      </c>
      <c r="C1660" s="59" t="s">
        <v>2615</v>
      </c>
      <c r="D1660" s="60" t="s">
        <v>3000</v>
      </c>
      <c r="E1660" s="60"/>
      <c r="F1660" s="61" t="s">
        <v>2658</v>
      </c>
      <c r="G1660" t="str">
        <f>IF(F1660="O",VLOOKUP(A1660,'CG-&gt; CE'!B:K,10,FALSE),"")</f>
        <v/>
      </c>
    </row>
    <row r="1661" spans="1:7" x14ac:dyDescent="0.35">
      <c r="A1661" s="156"/>
      <c r="B1661">
        <f t="shared" si="28"/>
        <v>0</v>
      </c>
      <c r="F1661" s="47"/>
      <c r="G1661" t="str">
        <f>IF(F1661="O",VLOOKUP(A1661,'CG-&gt; CE'!B:K,10,FALSE),"")</f>
        <v/>
      </c>
    </row>
    <row r="1662" spans="1:7" x14ac:dyDescent="0.35">
      <c r="A1662" s="158">
        <v>77</v>
      </c>
      <c r="B1662">
        <f t="shared" si="28"/>
        <v>77</v>
      </c>
      <c r="C1662" s="51" t="s">
        <v>3001</v>
      </c>
      <c r="D1662" s="52"/>
      <c r="E1662" s="52"/>
      <c r="F1662" s="53"/>
      <c r="G1662" t="str">
        <f>IF(F1662="O",VLOOKUP(A1662,'CG-&gt; CE'!B:K,10,FALSE),"")</f>
        <v/>
      </c>
    </row>
    <row r="1663" spans="1:7" x14ac:dyDescent="0.35">
      <c r="A1663" s="158"/>
      <c r="B1663">
        <f t="shared" si="28"/>
        <v>0</v>
      </c>
      <c r="C1663" s="51"/>
      <c r="D1663" s="52"/>
      <c r="E1663" s="52"/>
      <c r="F1663" s="53"/>
      <c r="G1663" t="str">
        <f>IF(F1663="O",VLOOKUP(A1663,'CG-&gt; CE'!B:K,10,FALSE),"")</f>
        <v/>
      </c>
    </row>
    <row r="1664" spans="1:7" x14ac:dyDescent="0.35">
      <c r="A1664" s="167">
        <v>771</v>
      </c>
      <c r="B1664">
        <f t="shared" si="28"/>
        <v>771</v>
      </c>
      <c r="C1664" s="45" t="s">
        <v>3002</v>
      </c>
      <c r="F1664" s="47"/>
      <c r="G1664" t="str">
        <f>IF(F1664="O",VLOOKUP(A1664,'CG-&gt; CE'!B:K,10,FALSE),"")</f>
        <v/>
      </c>
    </row>
    <row r="1665" spans="1:7" x14ac:dyDescent="0.35">
      <c r="A1665" s="167"/>
      <c r="B1665">
        <f t="shared" si="28"/>
        <v>0</v>
      </c>
      <c r="F1665" s="47"/>
      <c r="G1665" t="str">
        <f>IF(F1665="O",VLOOKUP(A1665,'CG-&gt; CE'!B:K,10,FALSE),"")</f>
        <v/>
      </c>
    </row>
    <row r="1666" spans="1:7" ht="39" x14ac:dyDescent="0.35">
      <c r="A1666" s="159" t="s">
        <v>1088</v>
      </c>
      <c r="B1666" t="e">
        <f t="shared" si="28"/>
        <v>#VALUE!</v>
      </c>
      <c r="C1666" s="54" t="s">
        <v>53</v>
      </c>
      <c r="D1666" s="54" t="s">
        <v>2891</v>
      </c>
      <c r="E1666" s="54" t="s">
        <v>2654</v>
      </c>
      <c r="F1666" s="55" t="s">
        <v>2655</v>
      </c>
      <c r="G1666" t="str">
        <f>IF(F1666="O",VLOOKUP(A1666,'CG-&gt; CE'!B:K,10,FALSE),"")</f>
        <v/>
      </c>
    </row>
    <row r="1667" spans="1:7" x14ac:dyDescent="0.35">
      <c r="A1667" s="156">
        <v>77100</v>
      </c>
      <c r="B1667">
        <f t="shared" si="28"/>
        <v>77100</v>
      </c>
      <c r="C1667" s="45" t="s">
        <v>66</v>
      </c>
      <c r="D1667" s="46" t="s">
        <v>3003</v>
      </c>
      <c r="F1667" s="47" t="s">
        <v>60</v>
      </c>
      <c r="G1667" t="e">
        <f>IF(F1667="O",VLOOKUP(A1667,'CG-&gt; CE'!B:K,10,FALSE),"")</f>
        <v>#N/A</v>
      </c>
    </row>
    <row r="1668" spans="1:7" ht="26" x14ac:dyDescent="0.35">
      <c r="A1668" s="156">
        <v>77101</v>
      </c>
      <c r="B1668">
        <f t="shared" si="28"/>
        <v>77101</v>
      </c>
      <c r="C1668" s="45" t="s">
        <v>68</v>
      </c>
      <c r="D1668" s="46" t="s">
        <v>3003</v>
      </c>
      <c r="F1668" s="47" t="s">
        <v>60</v>
      </c>
      <c r="G1668" t="e">
        <f>IF(F1668="O",VLOOKUP(A1668,'CG-&gt; CE'!B:K,10,FALSE),"")</f>
        <v>#N/A</v>
      </c>
    </row>
    <row r="1669" spans="1:7" x14ac:dyDescent="0.35">
      <c r="A1669" s="156">
        <v>77103</v>
      </c>
      <c r="B1669">
        <f t="shared" si="28"/>
        <v>77103</v>
      </c>
      <c r="C1669" s="45" t="s">
        <v>2625</v>
      </c>
      <c r="D1669" s="46" t="s">
        <v>3003</v>
      </c>
      <c r="F1669" s="47" t="s">
        <v>60</v>
      </c>
      <c r="G1669" t="e">
        <f>IF(F1669="O",VLOOKUP(A1669,'CG-&gt; CE'!B:K,10,FALSE),"")</f>
        <v>#N/A</v>
      </c>
    </row>
    <row r="1670" spans="1:7" x14ac:dyDescent="0.35">
      <c r="A1670" s="156">
        <v>77104</v>
      </c>
      <c r="B1670">
        <f t="shared" si="28"/>
        <v>77104</v>
      </c>
      <c r="C1670" s="45" t="s">
        <v>328</v>
      </c>
      <c r="D1670" s="46" t="s">
        <v>3003</v>
      </c>
      <c r="F1670" s="47" t="s">
        <v>60</v>
      </c>
      <c r="G1670" t="e">
        <f>IF(F1670="O",VLOOKUP(A1670,'CG-&gt; CE'!B:K,10,FALSE),"")</f>
        <v>#N/A</v>
      </c>
    </row>
    <row r="1671" spans="1:7" ht="26" x14ac:dyDescent="0.35">
      <c r="A1671" s="156">
        <v>77102</v>
      </c>
      <c r="B1671">
        <f t="shared" si="28"/>
        <v>77102</v>
      </c>
      <c r="C1671" s="45" t="s">
        <v>2623</v>
      </c>
      <c r="D1671" s="46" t="s">
        <v>3003</v>
      </c>
      <c r="F1671" s="47" t="s">
        <v>60</v>
      </c>
      <c r="G1671" t="e">
        <f>IF(F1671="O",VLOOKUP(A1671,'CG-&gt; CE'!B:K,10,FALSE),"")</f>
        <v>#N/A</v>
      </c>
    </row>
    <row r="1672" spans="1:7" x14ac:dyDescent="0.35">
      <c r="A1672" s="170">
        <v>77111</v>
      </c>
      <c r="B1672">
        <f t="shared" si="28"/>
        <v>77111</v>
      </c>
      <c r="C1672" s="59" t="s">
        <v>1076</v>
      </c>
      <c r="D1672" s="60" t="s">
        <v>3003</v>
      </c>
      <c r="E1672" s="60"/>
      <c r="F1672" s="61" t="s">
        <v>60</v>
      </c>
      <c r="G1672" t="e">
        <f>IF(F1672="O",VLOOKUP(A1672,'CG-&gt; CE'!B:K,10,FALSE),"")</f>
        <v>#N/A</v>
      </c>
    </row>
    <row r="1673" spans="1:7" x14ac:dyDescent="0.35">
      <c r="A1673" s="158"/>
      <c r="B1673">
        <f t="shared" ref="B1673:B1736" si="30">VALUE(A1673)</f>
        <v>0</v>
      </c>
      <c r="C1673" s="51"/>
      <c r="D1673" s="52"/>
      <c r="E1673" s="52"/>
      <c r="F1673" s="53"/>
      <c r="G1673" t="str">
        <f>IF(F1673="O",VLOOKUP(A1673,'CG-&gt; CE'!B:K,10,FALSE),"")</f>
        <v/>
      </c>
    </row>
    <row r="1674" spans="1:7" x14ac:dyDescent="0.35">
      <c r="A1674" s="167">
        <v>772</v>
      </c>
      <c r="B1674">
        <f t="shared" si="30"/>
        <v>772</v>
      </c>
      <c r="C1674" s="45" t="s">
        <v>3004</v>
      </c>
      <c r="F1674" s="47"/>
      <c r="G1674" t="str">
        <f>IF(F1674="O",VLOOKUP(A1674,'CG-&gt; CE'!B:K,10,FALSE),"")</f>
        <v/>
      </c>
    </row>
    <row r="1675" spans="1:7" x14ac:dyDescent="0.35">
      <c r="A1675" s="167"/>
      <c r="B1675">
        <f t="shared" si="30"/>
        <v>0</v>
      </c>
      <c r="F1675" s="47"/>
      <c r="G1675" t="str">
        <f>IF(F1675="O",VLOOKUP(A1675,'CG-&gt; CE'!B:K,10,FALSE),"")</f>
        <v/>
      </c>
    </row>
    <row r="1676" spans="1:7" ht="39" x14ac:dyDescent="0.35">
      <c r="A1676" s="159" t="s">
        <v>1088</v>
      </c>
      <c r="B1676" t="e">
        <f t="shared" si="30"/>
        <v>#VALUE!</v>
      </c>
      <c r="C1676" s="54" t="s">
        <v>53</v>
      </c>
      <c r="D1676" s="54" t="s">
        <v>2891</v>
      </c>
      <c r="E1676" s="54" t="s">
        <v>2654</v>
      </c>
      <c r="F1676" s="55" t="s">
        <v>2655</v>
      </c>
      <c r="G1676" t="str">
        <f>IF(F1676="O",VLOOKUP(A1676,'CG-&gt; CE'!B:K,10,FALSE),"")</f>
        <v/>
      </c>
    </row>
    <row r="1677" spans="1:7" x14ac:dyDescent="0.35">
      <c r="A1677" s="156">
        <v>77200</v>
      </c>
      <c r="B1677">
        <f t="shared" si="30"/>
        <v>77200</v>
      </c>
      <c r="C1677" s="45" t="s">
        <v>709</v>
      </c>
      <c r="D1677" s="46" t="s">
        <v>3005</v>
      </c>
      <c r="F1677" s="47" t="s">
        <v>60</v>
      </c>
      <c r="G1677" t="e">
        <f>IF(F1677="O",VLOOKUP(A1677,'CG-&gt; CE'!B:K,10,FALSE),"")</f>
        <v>#N/A</v>
      </c>
    </row>
    <row r="1678" spans="1:7" x14ac:dyDescent="0.35">
      <c r="A1678" s="156">
        <v>77201</v>
      </c>
      <c r="B1678">
        <f t="shared" si="30"/>
        <v>77201</v>
      </c>
      <c r="C1678" s="45" t="s">
        <v>799</v>
      </c>
      <c r="D1678" s="46" t="s">
        <v>3005</v>
      </c>
      <c r="F1678" s="47" t="s">
        <v>60</v>
      </c>
      <c r="G1678" t="e">
        <f>IF(F1678="O",VLOOKUP(A1678,'CG-&gt; CE'!B:K,10,FALSE),"")</f>
        <v>#N/A</v>
      </c>
    </row>
    <row r="1679" spans="1:7" x14ac:dyDescent="0.35">
      <c r="A1679" s="156">
        <v>77202</v>
      </c>
      <c r="B1679">
        <f t="shared" si="30"/>
        <v>77202</v>
      </c>
      <c r="C1679" s="45" t="s">
        <v>752</v>
      </c>
      <c r="D1679" s="46" t="s">
        <v>3005</v>
      </c>
      <c r="F1679" s="47" t="s">
        <v>60</v>
      </c>
      <c r="G1679" t="e">
        <f>IF(F1679="O",VLOOKUP(A1679,'CG-&gt; CE'!B:K,10,FALSE),"")</f>
        <v>#N/A</v>
      </c>
    </row>
    <row r="1680" spans="1:7" x14ac:dyDescent="0.35">
      <c r="A1680" s="156">
        <v>77241</v>
      </c>
      <c r="B1680">
        <f t="shared" si="30"/>
        <v>77241</v>
      </c>
      <c r="C1680" s="45" t="s">
        <v>2631</v>
      </c>
      <c r="D1680" s="46" t="s">
        <v>2842</v>
      </c>
      <c r="F1680" s="47" t="s">
        <v>60</v>
      </c>
      <c r="G1680" t="e">
        <f>IF(F1680="O",VLOOKUP(A1680,'CG-&gt; CE'!B:K,10,FALSE),"")</f>
        <v>#N/A</v>
      </c>
    </row>
    <row r="1681" spans="1:7" x14ac:dyDescent="0.35">
      <c r="A1681" s="156">
        <v>77251</v>
      </c>
      <c r="B1681">
        <f t="shared" si="30"/>
        <v>77251</v>
      </c>
      <c r="C1681" s="45" t="s">
        <v>738</v>
      </c>
      <c r="D1681" s="81" t="s">
        <v>3005</v>
      </c>
      <c r="E1681" s="81"/>
      <c r="F1681" s="82" t="s">
        <v>60</v>
      </c>
      <c r="G1681" t="e">
        <f>IF(F1681="O",VLOOKUP(A1681,'CG-&gt; CE'!B:K,10,FALSE),"")</f>
        <v>#N/A</v>
      </c>
    </row>
    <row r="1682" spans="1:7" x14ac:dyDescent="0.35">
      <c r="A1682" s="156">
        <v>77252</v>
      </c>
      <c r="B1682">
        <f t="shared" si="30"/>
        <v>77252</v>
      </c>
      <c r="C1682" s="45" t="s">
        <v>774</v>
      </c>
      <c r="D1682" s="46" t="s">
        <v>3005</v>
      </c>
      <c r="F1682" s="47" t="s">
        <v>60</v>
      </c>
      <c r="G1682" t="e">
        <f>IF(F1682="O",VLOOKUP(A1682,'CG-&gt; CE'!B:K,10,FALSE),"")</f>
        <v>#N/A</v>
      </c>
    </row>
    <row r="1683" spans="1:7" x14ac:dyDescent="0.35">
      <c r="A1683" s="156">
        <v>77253</v>
      </c>
      <c r="B1683">
        <f t="shared" si="30"/>
        <v>77253</v>
      </c>
      <c r="C1683" s="45" t="s">
        <v>781</v>
      </c>
      <c r="D1683" s="46" t="s">
        <v>3005</v>
      </c>
      <c r="F1683" s="47" t="s">
        <v>60</v>
      </c>
      <c r="G1683" t="e">
        <f>IF(F1683="O",VLOOKUP(A1683,'CG-&gt; CE'!B:K,10,FALSE),"")</f>
        <v>#N/A</v>
      </c>
    </row>
    <row r="1684" spans="1:7" x14ac:dyDescent="0.35">
      <c r="A1684" s="156">
        <v>77254</v>
      </c>
      <c r="B1684">
        <f t="shared" si="30"/>
        <v>77254</v>
      </c>
      <c r="C1684" s="45" t="s">
        <v>746</v>
      </c>
      <c r="D1684" s="81" t="s">
        <v>3005</v>
      </c>
      <c r="E1684" s="81"/>
      <c r="F1684" s="82" t="s">
        <v>60</v>
      </c>
      <c r="G1684" t="e">
        <f>IF(F1684="O",VLOOKUP(A1684,'CG-&gt; CE'!B:K,10,FALSE),"")</f>
        <v>#N/A</v>
      </c>
    </row>
    <row r="1685" spans="1:7" x14ac:dyDescent="0.35">
      <c r="A1685" s="170">
        <v>77261</v>
      </c>
      <c r="B1685">
        <f t="shared" si="30"/>
        <v>77261</v>
      </c>
      <c r="C1685" s="59" t="s">
        <v>888</v>
      </c>
      <c r="D1685" s="60" t="s">
        <v>3005</v>
      </c>
      <c r="E1685" s="60"/>
      <c r="F1685" s="61" t="s">
        <v>60</v>
      </c>
      <c r="G1685" t="e">
        <f>IF(F1685="O",VLOOKUP(A1685,'CG-&gt; CE'!B:K,10,FALSE),"")</f>
        <v>#N/A</v>
      </c>
    </row>
    <row r="1686" spans="1:7" x14ac:dyDescent="0.35">
      <c r="A1686" s="158"/>
      <c r="B1686">
        <f t="shared" si="30"/>
        <v>0</v>
      </c>
      <c r="C1686" s="51"/>
      <c r="D1686" s="52"/>
      <c r="E1686" s="52"/>
      <c r="F1686" s="53"/>
      <c r="G1686" t="str">
        <f>IF(F1686="O",VLOOKUP(A1686,'CG-&gt; CE'!B:K,10,FALSE),"")</f>
        <v/>
      </c>
    </row>
    <row r="1687" spans="1:7" x14ac:dyDescent="0.35">
      <c r="A1687" s="167">
        <v>773</v>
      </c>
      <c r="B1687">
        <f t="shared" si="30"/>
        <v>773</v>
      </c>
      <c r="C1687" s="45" t="s">
        <v>3006</v>
      </c>
      <c r="F1687" s="47"/>
      <c r="G1687" t="str">
        <f>IF(F1687="O",VLOOKUP(A1687,'CG-&gt; CE'!B:K,10,FALSE),"")</f>
        <v/>
      </c>
    </row>
    <row r="1688" spans="1:7" x14ac:dyDescent="0.35">
      <c r="A1688" s="167"/>
      <c r="B1688">
        <f t="shared" si="30"/>
        <v>0</v>
      </c>
      <c r="F1688" s="47"/>
      <c r="G1688" t="str">
        <f>IF(F1688="O",VLOOKUP(A1688,'CG-&gt; CE'!B:K,10,FALSE),"")</f>
        <v/>
      </c>
    </row>
    <row r="1689" spans="1:7" ht="39" x14ac:dyDescent="0.35">
      <c r="A1689" s="159" t="s">
        <v>1088</v>
      </c>
      <c r="B1689" t="e">
        <f t="shared" si="30"/>
        <v>#VALUE!</v>
      </c>
      <c r="C1689" s="54" t="s">
        <v>53</v>
      </c>
      <c r="D1689" s="54" t="s">
        <v>2891</v>
      </c>
      <c r="E1689" s="54" t="s">
        <v>2654</v>
      </c>
      <c r="F1689" s="55" t="s">
        <v>2655</v>
      </c>
      <c r="G1689" t="str">
        <f>IF(F1689="O",VLOOKUP(A1689,'CG-&gt; CE'!B:K,10,FALSE),"")</f>
        <v/>
      </c>
    </row>
    <row r="1690" spans="1:7" x14ac:dyDescent="0.35">
      <c r="A1690" s="156">
        <v>77311</v>
      </c>
      <c r="B1690">
        <f t="shared" si="30"/>
        <v>77311</v>
      </c>
      <c r="C1690" s="45" t="s">
        <v>2638</v>
      </c>
      <c r="D1690" s="46" t="s">
        <v>2846</v>
      </c>
      <c r="F1690" s="47" t="s">
        <v>2658</v>
      </c>
      <c r="G1690" t="str">
        <f>IF(F1690="O",VLOOKUP(A1690,'CG-&gt; CE'!B:K,10,FALSE),"")</f>
        <v/>
      </c>
    </row>
    <row r="1691" spans="1:7" x14ac:dyDescent="0.35">
      <c r="A1691" s="156">
        <v>77361</v>
      </c>
      <c r="B1691">
        <f t="shared" si="30"/>
        <v>77361</v>
      </c>
      <c r="C1691" s="45" t="s">
        <v>2640</v>
      </c>
      <c r="D1691" s="46" t="s">
        <v>2846</v>
      </c>
      <c r="F1691" s="47" t="s">
        <v>2658</v>
      </c>
      <c r="G1691" t="str">
        <f>IF(F1691="O",VLOOKUP(A1691,'CG-&gt; CE'!B:K,10,FALSE),"")</f>
        <v/>
      </c>
    </row>
    <row r="1692" spans="1:7" x14ac:dyDescent="0.35">
      <c r="A1692" s="156">
        <v>77371</v>
      </c>
      <c r="B1692">
        <f t="shared" si="30"/>
        <v>77371</v>
      </c>
      <c r="C1692" s="45" t="s">
        <v>2643</v>
      </c>
      <c r="D1692" s="46" t="s">
        <v>2846</v>
      </c>
      <c r="F1692" s="47" t="s">
        <v>2658</v>
      </c>
      <c r="G1692" t="str">
        <f>IF(F1692="O",VLOOKUP(A1692,'CG-&gt; CE'!B:K,10,FALSE),"")</f>
        <v/>
      </c>
    </row>
    <row r="1693" spans="1:7" x14ac:dyDescent="0.35">
      <c r="A1693" s="170">
        <v>77391</v>
      </c>
      <c r="B1693">
        <f t="shared" si="30"/>
        <v>77391</v>
      </c>
      <c r="C1693" s="59" t="s">
        <v>2646</v>
      </c>
      <c r="D1693" s="60" t="s">
        <v>2846</v>
      </c>
      <c r="E1693" s="60"/>
      <c r="F1693" s="61" t="s">
        <v>2658</v>
      </c>
      <c r="G1693" t="str">
        <f>IF(F1693="O",VLOOKUP(A1693,'CG-&gt; CE'!B:K,10,FALSE),"")</f>
        <v/>
      </c>
    </row>
    <row r="1694" spans="1:7" x14ac:dyDescent="0.35">
      <c r="A1694" s="156"/>
      <c r="B1694">
        <f t="shared" si="30"/>
        <v>0</v>
      </c>
      <c r="F1694" s="47"/>
      <c r="G1694" t="str">
        <f>IF(F1694="O",VLOOKUP(A1694,'CG-&gt; CE'!B:K,10,FALSE),"")</f>
        <v/>
      </c>
    </row>
    <row r="1695" spans="1:7" x14ac:dyDescent="0.35">
      <c r="A1695" s="158">
        <v>78</v>
      </c>
      <c r="B1695">
        <f t="shared" si="30"/>
        <v>78</v>
      </c>
      <c r="C1695" s="51" t="s">
        <v>3007</v>
      </c>
      <c r="D1695" s="52"/>
      <c r="E1695" s="52"/>
      <c r="F1695" s="53"/>
      <c r="G1695" t="str">
        <f>IF(F1695="O",VLOOKUP(A1695,'CG-&gt; CE'!B:K,10,FALSE),"")</f>
        <v/>
      </c>
    </row>
    <row r="1696" spans="1:7" x14ac:dyDescent="0.35">
      <c r="A1696" s="158"/>
      <c r="B1696">
        <f t="shared" si="30"/>
        <v>0</v>
      </c>
      <c r="C1696" s="51"/>
      <c r="D1696" s="52"/>
      <c r="E1696" s="52"/>
      <c r="F1696" s="53"/>
      <c r="G1696" t="str">
        <f>IF(F1696="O",VLOOKUP(A1696,'CG-&gt; CE'!B:K,10,FALSE),"")</f>
        <v/>
      </c>
    </row>
    <row r="1697" spans="1:7" x14ac:dyDescent="0.35">
      <c r="A1697" s="167">
        <v>785</v>
      </c>
      <c r="B1697">
        <f t="shared" si="30"/>
        <v>785</v>
      </c>
      <c r="C1697" s="45" t="s">
        <v>3008</v>
      </c>
      <c r="F1697" s="47"/>
      <c r="G1697" t="str">
        <f>IF(F1697="O",VLOOKUP(A1697,'CG-&gt; CE'!B:K,10,FALSE),"")</f>
        <v/>
      </c>
    </row>
    <row r="1698" spans="1:7" x14ac:dyDescent="0.35">
      <c r="A1698" s="167"/>
      <c r="B1698">
        <f t="shared" si="30"/>
        <v>0</v>
      </c>
      <c r="F1698" s="47"/>
      <c r="G1698" t="str">
        <f>IF(F1698="O",VLOOKUP(A1698,'CG-&gt; CE'!B:K,10,FALSE),"")</f>
        <v/>
      </c>
    </row>
    <row r="1699" spans="1:7" ht="39" x14ac:dyDescent="0.35">
      <c r="A1699" s="159" t="s">
        <v>1088</v>
      </c>
      <c r="B1699" t="e">
        <f t="shared" si="30"/>
        <v>#VALUE!</v>
      </c>
      <c r="C1699" s="54" t="s">
        <v>53</v>
      </c>
      <c r="D1699" s="54" t="s">
        <v>2891</v>
      </c>
      <c r="E1699" s="54" t="s">
        <v>2654</v>
      </c>
      <c r="F1699" s="55" t="s">
        <v>2655</v>
      </c>
      <c r="G1699" t="str">
        <f>IF(F1699="O",VLOOKUP(A1699,'CG-&gt; CE'!B:K,10,FALSE),"")</f>
        <v/>
      </c>
    </row>
    <row r="1700" spans="1:7" x14ac:dyDescent="0.35">
      <c r="A1700" s="172">
        <v>78504</v>
      </c>
      <c r="B1700">
        <f t="shared" si="30"/>
        <v>78504</v>
      </c>
      <c r="C1700" s="56" t="s">
        <v>1158</v>
      </c>
      <c r="D1700" s="46" t="s">
        <v>3009</v>
      </c>
      <c r="E1700" s="57"/>
      <c r="F1700" s="58" t="s">
        <v>2658</v>
      </c>
      <c r="G1700" t="str">
        <f>IF(F1700="O",VLOOKUP(A1700,'CG-&gt; CE'!B:K,10,FALSE),"")</f>
        <v/>
      </c>
    </row>
    <row r="1701" spans="1:7" x14ac:dyDescent="0.35">
      <c r="A1701" s="170">
        <v>78506</v>
      </c>
      <c r="B1701">
        <f t="shared" si="30"/>
        <v>78506</v>
      </c>
      <c r="C1701" s="59" t="s">
        <v>2649</v>
      </c>
      <c r="D1701" s="60" t="s">
        <v>3009</v>
      </c>
      <c r="E1701" s="60"/>
      <c r="F1701" s="61" t="s">
        <v>2658</v>
      </c>
      <c r="G1701" t="str">
        <f>IF(F1701="O",VLOOKUP(A1701,'CG-&gt; CE'!B:K,10,FALSE),"")</f>
        <v/>
      </c>
    </row>
    <row r="1702" spans="1:7" x14ac:dyDescent="0.35">
      <c r="A1702" s="158"/>
      <c r="B1702">
        <f t="shared" si="30"/>
        <v>0</v>
      </c>
      <c r="C1702" s="51"/>
      <c r="D1702" s="52"/>
      <c r="E1702" s="52"/>
      <c r="F1702" s="53"/>
      <c r="G1702" t="str">
        <f>IF(F1702="O",VLOOKUP(A1702,'CG-&gt; CE'!B:K,10,FALSE),"")</f>
        <v/>
      </c>
    </row>
    <row r="1703" spans="1:7" x14ac:dyDescent="0.35">
      <c r="A1703" s="167">
        <v>786</v>
      </c>
      <c r="B1703">
        <f t="shared" si="30"/>
        <v>786</v>
      </c>
      <c r="C1703" s="45" t="s">
        <v>3010</v>
      </c>
      <c r="F1703" s="47"/>
      <c r="G1703" t="str">
        <f>IF(F1703="O",VLOOKUP(A1703,'CG-&gt; CE'!B:K,10,FALSE),"")</f>
        <v/>
      </c>
    </row>
    <row r="1704" spans="1:7" x14ac:dyDescent="0.35">
      <c r="A1704" s="167"/>
      <c r="B1704">
        <f t="shared" si="30"/>
        <v>0</v>
      </c>
      <c r="F1704" s="47"/>
      <c r="G1704" t="str">
        <f>IF(F1704="O",VLOOKUP(A1704,'CG-&gt; CE'!B:K,10,FALSE),"")</f>
        <v/>
      </c>
    </row>
    <row r="1705" spans="1:7" ht="39" x14ac:dyDescent="0.35">
      <c r="A1705" s="159" t="s">
        <v>1088</v>
      </c>
      <c r="B1705" t="e">
        <f t="shared" si="30"/>
        <v>#VALUE!</v>
      </c>
      <c r="C1705" s="54" t="s">
        <v>53</v>
      </c>
      <c r="D1705" s="54" t="s">
        <v>2891</v>
      </c>
      <c r="E1705" s="54" t="s">
        <v>2654</v>
      </c>
      <c r="F1705" s="55" t="s">
        <v>2655</v>
      </c>
      <c r="G1705" t="str">
        <f>IF(F1705="O",VLOOKUP(A1705,'CG-&gt; CE'!B:K,10,FALSE),"")</f>
        <v/>
      </c>
    </row>
    <row r="1706" spans="1:7" ht="26" x14ac:dyDescent="0.35">
      <c r="A1706" s="170">
        <v>78605</v>
      </c>
      <c r="B1706">
        <f t="shared" si="30"/>
        <v>78605</v>
      </c>
      <c r="C1706" s="59" t="s">
        <v>1166</v>
      </c>
      <c r="D1706" s="60" t="s">
        <v>3011</v>
      </c>
      <c r="E1706" s="60"/>
      <c r="F1706" s="61" t="s">
        <v>2658</v>
      </c>
      <c r="G1706" t="str">
        <f>IF(F1706="O",VLOOKUP(A1706,'CG-&gt; CE'!B:K,10,FALSE),"")</f>
        <v/>
      </c>
    </row>
    <row r="1707" spans="1:7" x14ac:dyDescent="0.35">
      <c r="A1707" s="156"/>
      <c r="B1707">
        <f t="shared" si="30"/>
        <v>0</v>
      </c>
      <c r="F1707" s="47"/>
      <c r="G1707" t="str">
        <f>IF(F1707="O",VLOOKUP(A1707,'CG-&gt; CE'!B:K,10,FALSE),"")</f>
        <v/>
      </c>
    </row>
    <row r="1708" spans="1:7" x14ac:dyDescent="0.35">
      <c r="A1708" s="158">
        <v>79</v>
      </c>
      <c r="B1708">
        <f t="shared" si="30"/>
        <v>79</v>
      </c>
      <c r="C1708" s="51" t="s">
        <v>2961</v>
      </c>
      <c r="D1708" s="52"/>
      <c r="E1708" s="52"/>
      <c r="F1708" s="53"/>
      <c r="G1708" t="str">
        <f>IF(F1708="O",VLOOKUP(A1708,'CG-&gt; CE'!B:K,10,FALSE),"")</f>
        <v/>
      </c>
    </row>
    <row r="1709" spans="1:7" x14ac:dyDescent="0.35">
      <c r="A1709" s="158"/>
      <c r="B1709">
        <f t="shared" si="30"/>
        <v>0</v>
      </c>
      <c r="C1709" s="51"/>
      <c r="D1709" s="52"/>
      <c r="E1709" s="52"/>
      <c r="F1709" s="53"/>
      <c r="G1709" t="str">
        <f>IF(F1709="O",VLOOKUP(A1709,'CG-&gt; CE'!B:K,10,FALSE),"")</f>
        <v/>
      </c>
    </row>
    <row r="1710" spans="1:7" ht="39" x14ac:dyDescent="0.35">
      <c r="A1710" s="159" t="s">
        <v>1088</v>
      </c>
      <c r="B1710" t="e">
        <f t="shared" si="30"/>
        <v>#VALUE!</v>
      </c>
      <c r="C1710" s="54" t="s">
        <v>53</v>
      </c>
      <c r="D1710" s="54" t="s">
        <v>2891</v>
      </c>
      <c r="E1710" s="54" t="s">
        <v>2654</v>
      </c>
      <c r="F1710" s="55" t="s">
        <v>2655</v>
      </c>
      <c r="G1710" t="str">
        <f>IF(F1710="O",VLOOKUP(A1710,'CG-&gt; CE'!B:K,10,FALSE),"")</f>
        <v/>
      </c>
    </row>
    <row r="1711" spans="1:7" ht="15" thickBot="1" x14ac:dyDescent="0.4">
      <c r="A1711" s="175">
        <v>79201</v>
      </c>
      <c r="B1711">
        <f t="shared" si="30"/>
        <v>79201</v>
      </c>
      <c r="C1711" s="59" t="s">
        <v>1193</v>
      </c>
      <c r="D1711" s="87" t="s">
        <v>3012</v>
      </c>
      <c r="E1711" s="87"/>
      <c r="F1711" s="88" t="s">
        <v>2658</v>
      </c>
      <c r="G1711" t="str">
        <f>IF(F1711="O",VLOOKUP(A1711,'CG-&gt; CE'!B:K,10,FALSE),"")</f>
        <v/>
      </c>
    </row>
    <row r="1712" spans="1:7" ht="15" thickBot="1" x14ac:dyDescent="0.4">
      <c r="A1712" s="176">
        <v>79202</v>
      </c>
      <c r="B1712">
        <f t="shared" si="30"/>
        <v>79202</v>
      </c>
      <c r="C1712" s="59" t="s">
        <v>1194</v>
      </c>
      <c r="D1712" s="87" t="s">
        <v>3013</v>
      </c>
      <c r="E1712" s="89"/>
      <c r="F1712" s="90" t="s">
        <v>2658</v>
      </c>
      <c r="G1712" t="str">
        <f>IF(F1712="O",VLOOKUP(A1712,'CG-&gt; CE'!B:K,10,FALSE),"")</f>
        <v/>
      </c>
    </row>
    <row r="1713" spans="1:7" x14ac:dyDescent="0.35">
      <c r="A1713" s="177"/>
      <c r="B1713">
        <f t="shared" si="30"/>
        <v>0</v>
      </c>
      <c r="C1713" s="91"/>
      <c r="D1713" s="92"/>
      <c r="E1713" s="92"/>
      <c r="F1713" s="92"/>
      <c r="G1713" t="str">
        <f>IF(F1713="O",VLOOKUP(A1713,'CG-&gt; CE'!B:K,10,FALSE),"")</f>
        <v/>
      </c>
    </row>
    <row r="1714" spans="1:7" ht="221" x14ac:dyDescent="0.35">
      <c r="B1714">
        <f t="shared" si="30"/>
        <v>0</v>
      </c>
      <c r="C1714" s="93" t="s">
        <v>3014</v>
      </c>
      <c r="G1714" t="str">
        <f>IF(F1714="O",VLOOKUP(A1714,'CG-&gt; CE'!B:K,10,FALSE),"")</f>
        <v/>
      </c>
    </row>
    <row r="1715" spans="1:7" x14ac:dyDescent="0.35">
      <c r="B1715">
        <f t="shared" si="30"/>
        <v>0</v>
      </c>
      <c r="G1715" t="str">
        <f>IF(F1715="O",VLOOKUP(A1715,'CG-&gt; CE'!B:K,10,FALSE),"")</f>
        <v/>
      </c>
    </row>
    <row r="1716" spans="1:7" x14ac:dyDescent="0.35">
      <c r="B1716">
        <f t="shared" si="30"/>
        <v>0</v>
      </c>
      <c r="G1716" t="str">
        <f>IF(F1716="O",VLOOKUP(A1716,'CG-&gt; CE'!B:K,10,FALSE),"")</f>
        <v/>
      </c>
    </row>
    <row r="1717" spans="1:7" x14ac:dyDescent="0.35">
      <c r="B1717">
        <f t="shared" si="30"/>
        <v>0</v>
      </c>
      <c r="G1717" t="str">
        <f>IF(F1717="O",VLOOKUP(A1717,'CG-&gt; CE'!B:K,10,FALSE),"")</f>
        <v/>
      </c>
    </row>
    <row r="1718" spans="1:7" x14ac:dyDescent="0.35">
      <c r="B1718">
        <f t="shared" si="30"/>
        <v>0</v>
      </c>
      <c r="G1718" t="str">
        <f>IF(F1718="O",VLOOKUP(A1718,'CG-&gt; CE'!B:K,10,FALSE),"")</f>
        <v/>
      </c>
    </row>
    <row r="1719" spans="1:7" x14ac:dyDescent="0.35">
      <c r="B1719">
        <f t="shared" si="30"/>
        <v>0</v>
      </c>
      <c r="G1719" t="str">
        <f>IF(F1719="O",VLOOKUP(A1719,'CG-&gt; CE'!B:K,10,FALSE),"")</f>
        <v/>
      </c>
    </row>
    <row r="1720" spans="1:7" x14ac:dyDescent="0.35">
      <c r="B1720">
        <f t="shared" si="30"/>
        <v>0</v>
      </c>
      <c r="G1720" t="str">
        <f>IF(F1720="O",VLOOKUP(A1720,'CG-&gt; CE'!B:K,10,FALSE),"")</f>
        <v/>
      </c>
    </row>
    <row r="1721" spans="1:7" x14ac:dyDescent="0.35">
      <c r="B1721">
        <f t="shared" si="30"/>
        <v>0</v>
      </c>
      <c r="G1721" t="str">
        <f>IF(F1721="O",VLOOKUP(A1721,'CG-&gt; CE'!B:K,10,FALSE),"")</f>
        <v/>
      </c>
    </row>
    <row r="1722" spans="1:7" x14ac:dyDescent="0.35">
      <c r="B1722">
        <f t="shared" si="30"/>
        <v>0</v>
      </c>
      <c r="G1722" t="str">
        <f>IF(F1722="O",VLOOKUP(A1722,'CG-&gt; CE'!B:K,10,FALSE),"")</f>
        <v/>
      </c>
    </row>
    <row r="1723" spans="1:7" x14ac:dyDescent="0.35">
      <c r="B1723">
        <f t="shared" si="30"/>
        <v>0</v>
      </c>
      <c r="G1723" t="str">
        <f>IF(F1723="O",VLOOKUP(A1723,'CG-&gt; CE'!B:K,10,FALSE),"")</f>
        <v/>
      </c>
    </row>
    <row r="1724" spans="1:7" x14ac:dyDescent="0.35">
      <c r="B1724">
        <f t="shared" si="30"/>
        <v>0</v>
      </c>
      <c r="G1724" t="str">
        <f>IF(F1724="O",VLOOKUP(A1724,'CG-&gt; CE'!B:K,10,FALSE),"")</f>
        <v/>
      </c>
    </row>
    <row r="1725" spans="1:7" x14ac:dyDescent="0.35">
      <c r="B1725">
        <f t="shared" si="30"/>
        <v>0</v>
      </c>
      <c r="G1725" t="str">
        <f>IF(F1725="O",VLOOKUP(A1725,'CG-&gt; CE'!B:K,10,FALSE),"")</f>
        <v/>
      </c>
    </row>
    <row r="1726" spans="1:7" x14ac:dyDescent="0.35">
      <c r="B1726">
        <f t="shared" si="30"/>
        <v>0</v>
      </c>
      <c r="G1726" t="str">
        <f>IF(F1726="O",VLOOKUP(A1726,'CG-&gt; CE'!B:K,10,FALSE),"")</f>
        <v/>
      </c>
    </row>
    <row r="1727" spans="1:7" x14ac:dyDescent="0.35">
      <c r="B1727">
        <f t="shared" si="30"/>
        <v>0</v>
      </c>
      <c r="G1727" t="str">
        <f>IF(F1727="O",VLOOKUP(A1727,'CG-&gt; CE'!B:K,10,FALSE),"")</f>
        <v/>
      </c>
    </row>
    <row r="1728" spans="1:7" x14ac:dyDescent="0.35">
      <c r="B1728">
        <f t="shared" si="30"/>
        <v>0</v>
      </c>
      <c r="G1728" t="str">
        <f>IF(F1728="O",VLOOKUP(A1728,'CG-&gt; CE'!B:K,10,FALSE),"")</f>
        <v/>
      </c>
    </row>
    <row r="1729" spans="2:7" x14ac:dyDescent="0.35">
      <c r="B1729">
        <f t="shared" si="30"/>
        <v>0</v>
      </c>
      <c r="G1729" t="str">
        <f>IF(F1729="O",VLOOKUP(A1729,'CG-&gt; CE'!B:K,10,FALSE),"")</f>
        <v/>
      </c>
    </row>
    <row r="1730" spans="2:7" x14ac:dyDescent="0.35">
      <c r="B1730">
        <f t="shared" si="30"/>
        <v>0</v>
      </c>
      <c r="G1730" t="str">
        <f>IF(F1730="O",VLOOKUP(A1730,'CG-&gt; CE'!B:K,10,FALSE),"")</f>
        <v/>
      </c>
    </row>
    <row r="1731" spans="2:7" x14ac:dyDescent="0.35">
      <c r="B1731">
        <f t="shared" si="30"/>
        <v>0</v>
      </c>
      <c r="G1731" t="str">
        <f>IF(F1731="O",VLOOKUP(A1731,'CG-&gt; CE'!B:K,10,FALSE),"")</f>
        <v/>
      </c>
    </row>
    <row r="1732" spans="2:7" x14ac:dyDescent="0.35">
      <c r="B1732">
        <f t="shared" si="30"/>
        <v>0</v>
      </c>
      <c r="G1732" t="str">
        <f>IF(F1732="O",VLOOKUP(A1732,'CG-&gt; CE'!B:K,10,FALSE),"")</f>
        <v/>
      </c>
    </row>
    <row r="1733" spans="2:7" x14ac:dyDescent="0.35">
      <c r="B1733">
        <f t="shared" si="30"/>
        <v>0</v>
      </c>
      <c r="G1733" t="str">
        <f>IF(F1733="O",VLOOKUP(A1733,'CG-&gt; CE'!B:K,10,FALSE),"")</f>
        <v/>
      </c>
    </row>
    <row r="1734" spans="2:7" x14ac:dyDescent="0.35">
      <c r="B1734">
        <f t="shared" si="30"/>
        <v>0</v>
      </c>
      <c r="G1734" t="str">
        <f>IF(F1734="O",VLOOKUP(A1734,'CG-&gt; CE'!B:K,10,FALSE),"")</f>
        <v/>
      </c>
    </row>
    <row r="1735" spans="2:7" x14ac:dyDescent="0.35">
      <c r="B1735">
        <f t="shared" si="30"/>
        <v>0</v>
      </c>
      <c r="G1735" t="str">
        <f>IF(F1735="O",VLOOKUP(A1735,'CG-&gt; CE'!B:K,10,FALSE),"")</f>
        <v/>
      </c>
    </row>
    <row r="1736" spans="2:7" x14ac:dyDescent="0.35">
      <c r="B1736">
        <f t="shared" si="30"/>
        <v>0</v>
      </c>
      <c r="G1736" t="str">
        <f>IF(F1736="O",VLOOKUP(A1736,'CG-&gt; CE'!B:K,10,FALSE),"")</f>
        <v/>
      </c>
    </row>
    <row r="1737" spans="2:7" x14ac:dyDescent="0.35">
      <c r="B1737">
        <f t="shared" ref="B1737:B1800" si="31">VALUE(A1737)</f>
        <v>0</v>
      </c>
      <c r="G1737" t="str">
        <f>IF(F1737="O",VLOOKUP(A1737,'CG-&gt; CE'!B:K,10,FALSE),"")</f>
        <v/>
      </c>
    </row>
    <row r="1738" spans="2:7" x14ac:dyDescent="0.35">
      <c r="B1738">
        <f t="shared" si="31"/>
        <v>0</v>
      </c>
      <c r="G1738" t="str">
        <f>IF(F1738="O",VLOOKUP(A1738,'CG-&gt; CE'!B:K,10,FALSE),"")</f>
        <v/>
      </c>
    </row>
    <row r="1739" spans="2:7" x14ac:dyDescent="0.35">
      <c r="B1739">
        <f t="shared" si="31"/>
        <v>0</v>
      </c>
      <c r="G1739" t="str">
        <f>IF(F1739="O",VLOOKUP(A1739,'CG-&gt; CE'!B:K,10,FALSE),"")</f>
        <v/>
      </c>
    </row>
    <row r="1740" spans="2:7" x14ac:dyDescent="0.35">
      <c r="B1740">
        <f t="shared" si="31"/>
        <v>0</v>
      </c>
      <c r="G1740" t="str">
        <f>IF(F1740="O",VLOOKUP(A1740,'CG-&gt; CE'!B:K,10,FALSE),"")</f>
        <v/>
      </c>
    </row>
    <row r="1741" spans="2:7" x14ac:dyDescent="0.35">
      <c r="B1741">
        <f t="shared" si="31"/>
        <v>0</v>
      </c>
      <c r="G1741" t="str">
        <f>IF(F1741="O",VLOOKUP(A1741,'CG-&gt; CE'!B:K,10,FALSE),"")</f>
        <v/>
      </c>
    </row>
    <row r="1742" spans="2:7" x14ac:dyDescent="0.35">
      <c r="B1742">
        <f t="shared" si="31"/>
        <v>0</v>
      </c>
      <c r="G1742" t="str">
        <f>IF(F1742="O",VLOOKUP(A1742,'CG-&gt; CE'!B:K,10,FALSE),"")</f>
        <v/>
      </c>
    </row>
    <row r="1743" spans="2:7" x14ac:dyDescent="0.35">
      <c r="B1743">
        <f t="shared" si="31"/>
        <v>0</v>
      </c>
      <c r="G1743" t="str">
        <f>IF(F1743="O",VLOOKUP(A1743,'CG-&gt; CE'!B:K,10,FALSE),"")</f>
        <v/>
      </c>
    </row>
    <row r="1744" spans="2:7" x14ac:dyDescent="0.35">
      <c r="B1744">
        <f t="shared" si="31"/>
        <v>0</v>
      </c>
      <c r="G1744" t="str">
        <f>IF(F1744="O",VLOOKUP(A1744,'CG-&gt; CE'!B:K,10,FALSE),"")</f>
        <v/>
      </c>
    </row>
    <row r="1745" spans="2:7" x14ac:dyDescent="0.35">
      <c r="B1745">
        <f t="shared" si="31"/>
        <v>0</v>
      </c>
      <c r="G1745" t="str">
        <f>IF(F1745="O",VLOOKUP(A1745,'CG-&gt; CE'!B:K,10,FALSE),"")</f>
        <v/>
      </c>
    </row>
    <row r="1746" spans="2:7" x14ac:dyDescent="0.35">
      <c r="B1746">
        <f t="shared" si="31"/>
        <v>0</v>
      </c>
      <c r="G1746" t="str">
        <f>IF(F1746="O",VLOOKUP(A1746,'CG-&gt; CE'!B:K,10,FALSE),"")</f>
        <v/>
      </c>
    </row>
    <row r="1747" spans="2:7" x14ac:dyDescent="0.35">
      <c r="B1747">
        <f t="shared" si="31"/>
        <v>0</v>
      </c>
      <c r="G1747" t="str">
        <f>IF(F1747="O",VLOOKUP(A1747,'CG-&gt; CE'!B:K,10,FALSE),"")</f>
        <v/>
      </c>
    </row>
    <row r="1748" spans="2:7" x14ac:dyDescent="0.35">
      <c r="B1748">
        <f t="shared" si="31"/>
        <v>0</v>
      </c>
      <c r="G1748" t="str">
        <f>IF(F1748="O",VLOOKUP(A1748,'CG-&gt; CE'!B:K,10,FALSE),"")</f>
        <v/>
      </c>
    </row>
    <row r="1749" spans="2:7" x14ac:dyDescent="0.35">
      <c r="B1749">
        <f t="shared" si="31"/>
        <v>0</v>
      </c>
      <c r="G1749" t="str">
        <f>IF(F1749="O",VLOOKUP(A1749,'CG-&gt; CE'!B:K,10,FALSE),"")</f>
        <v/>
      </c>
    </row>
    <row r="1750" spans="2:7" x14ac:dyDescent="0.35">
      <c r="B1750">
        <f t="shared" si="31"/>
        <v>0</v>
      </c>
      <c r="G1750" t="str">
        <f>IF(F1750="O",VLOOKUP(A1750,'CG-&gt; CE'!B:K,10,FALSE),"")</f>
        <v/>
      </c>
    </row>
    <row r="1751" spans="2:7" x14ac:dyDescent="0.35">
      <c r="B1751">
        <f t="shared" si="31"/>
        <v>0</v>
      </c>
      <c r="G1751" t="str">
        <f>IF(F1751="O",VLOOKUP(A1751,'CG-&gt; CE'!B:K,10,FALSE),"")</f>
        <v/>
      </c>
    </row>
    <row r="1752" spans="2:7" x14ac:dyDescent="0.35">
      <c r="B1752">
        <f t="shared" si="31"/>
        <v>0</v>
      </c>
      <c r="G1752" t="str">
        <f>IF(F1752="O",VLOOKUP(A1752,'CG-&gt; CE'!B:K,10,FALSE),"")</f>
        <v/>
      </c>
    </row>
    <row r="1753" spans="2:7" x14ac:dyDescent="0.35">
      <c r="B1753">
        <f t="shared" si="31"/>
        <v>0</v>
      </c>
      <c r="G1753" t="str">
        <f>IF(F1753="O",VLOOKUP(A1753,'CG-&gt; CE'!B:K,10,FALSE),"")</f>
        <v/>
      </c>
    </row>
    <row r="1754" spans="2:7" x14ac:dyDescent="0.35">
      <c r="B1754">
        <f t="shared" si="31"/>
        <v>0</v>
      </c>
      <c r="G1754" t="str">
        <f>IF(F1754="O",VLOOKUP(A1754,'CG-&gt; CE'!B:K,10,FALSE),"")</f>
        <v/>
      </c>
    </row>
    <row r="1755" spans="2:7" x14ac:dyDescent="0.35">
      <c r="B1755">
        <f t="shared" si="31"/>
        <v>0</v>
      </c>
      <c r="G1755" t="str">
        <f>IF(F1755="O",VLOOKUP(A1755,'CG-&gt; CE'!B:K,10,FALSE),"")</f>
        <v/>
      </c>
    </row>
    <row r="1756" spans="2:7" x14ac:dyDescent="0.35">
      <c r="B1756">
        <f t="shared" si="31"/>
        <v>0</v>
      </c>
      <c r="G1756" t="str">
        <f>IF(F1756="O",VLOOKUP(A1756,'CG-&gt; CE'!B:K,10,FALSE),"")</f>
        <v/>
      </c>
    </row>
    <row r="1757" spans="2:7" x14ac:dyDescent="0.35">
      <c r="B1757">
        <f t="shared" si="31"/>
        <v>0</v>
      </c>
      <c r="G1757" t="str">
        <f>IF(F1757="O",VLOOKUP(A1757,'CG-&gt; CE'!B:K,10,FALSE),"")</f>
        <v/>
      </c>
    </row>
    <row r="1758" spans="2:7" x14ac:dyDescent="0.35">
      <c r="B1758">
        <f t="shared" si="31"/>
        <v>0</v>
      </c>
      <c r="G1758" t="str">
        <f>IF(F1758="O",VLOOKUP(A1758,'CG-&gt; CE'!B:K,10,FALSE),"")</f>
        <v/>
      </c>
    </row>
    <row r="1759" spans="2:7" x14ac:dyDescent="0.35">
      <c r="B1759">
        <f t="shared" si="31"/>
        <v>0</v>
      </c>
      <c r="G1759" t="str">
        <f>IF(F1759="O",VLOOKUP(A1759,'CG-&gt; CE'!B:K,10,FALSE),"")</f>
        <v/>
      </c>
    </row>
    <row r="1760" spans="2:7" x14ac:dyDescent="0.35">
      <c r="B1760">
        <f t="shared" si="31"/>
        <v>0</v>
      </c>
      <c r="G1760" t="str">
        <f>IF(F1760="O",VLOOKUP(A1760,'CG-&gt; CE'!B:K,10,FALSE),"")</f>
        <v/>
      </c>
    </row>
    <row r="1761" spans="2:7" x14ac:dyDescent="0.35">
      <c r="B1761">
        <f t="shared" si="31"/>
        <v>0</v>
      </c>
      <c r="G1761" t="str">
        <f>IF(F1761="O",VLOOKUP(A1761,'CG-&gt; CE'!B:K,10,FALSE),"")</f>
        <v/>
      </c>
    </row>
    <row r="1762" spans="2:7" x14ac:dyDescent="0.35">
      <c r="B1762">
        <f t="shared" si="31"/>
        <v>0</v>
      </c>
      <c r="G1762" t="str">
        <f>IF(F1762="O",VLOOKUP(A1762,'CG-&gt; CE'!B:K,10,FALSE),"")</f>
        <v/>
      </c>
    </row>
    <row r="1763" spans="2:7" x14ac:dyDescent="0.35">
      <c r="B1763">
        <f t="shared" si="31"/>
        <v>0</v>
      </c>
      <c r="G1763" t="str">
        <f>IF(F1763="O",VLOOKUP(A1763,'CG-&gt; CE'!B:K,10,FALSE),"")</f>
        <v/>
      </c>
    </row>
    <row r="1764" spans="2:7" x14ac:dyDescent="0.35">
      <c r="B1764">
        <f t="shared" si="31"/>
        <v>0</v>
      </c>
      <c r="G1764" t="str">
        <f>IF(F1764="O",VLOOKUP(A1764,'CG-&gt; CE'!B:K,10,FALSE),"")</f>
        <v/>
      </c>
    </row>
    <row r="1765" spans="2:7" x14ac:dyDescent="0.35">
      <c r="B1765">
        <f t="shared" si="31"/>
        <v>0</v>
      </c>
      <c r="G1765" t="str">
        <f>IF(F1765="O",VLOOKUP(A1765,'CG-&gt; CE'!B:K,10,FALSE),"")</f>
        <v/>
      </c>
    </row>
    <row r="1766" spans="2:7" x14ac:dyDescent="0.35">
      <c r="B1766">
        <f t="shared" si="31"/>
        <v>0</v>
      </c>
      <c r="G1766" t="str">
        <f>IF(F1766="O",VLOOKUP(A1766,'CG-&gt; CE'!B:K,10,FALSE),"")</f>
        <v/>
      </c>
    </row>
    <row r="1767" spans="2:7" x14ac:dyDescent="0.35">
      <c r="B1767">
        <f t="shared" si="31"/>
        <v>0</v>
      </c>
      <c r="G1767" t="str">
        <f>IF(F1767="O",VLOOKUP(A1767,'CG-&gt; CE'!B:K,10,FALSE),"")</f>
        <v/>
      </c>
    </row>
    <row r="1768" spans="2:7" x14ac:dyDescent="0.35">
      <c r="B1768">
        <f t="shared" si="31"/>
        <v>0</v>
      </c>
      <c r="G1768" t="str">
        <f>IF(F1768="O",VLOOKUP(A1768,'CG-&gt; CE'!B:K,10,FALSE),"")</f>
        <v/>
      </c>
    </row>
    <row r="1769" spans="2:7" x14ac:dyDescent="0.35">
      <c r="B1769">
        <f t="shared" si="31"/>
        <v>0</v>
      </c>
      <c r="G1769" t="str">
        <f>IF(F1769="O",VLOOKUP(A1769,'CG-&gt; CE'!B:K,10,FALSE),"")</f>
        <v/>
      </c>
    </row>
    <row r="1770" spans="2:7" x14ac:dyDescent="0.35">
      <c r="B1770">
        <f t="shared" si="31"/>
        <v>0</v>
      </c>
      <c r="G1770" t="str">
        <f>IF(F1770="O",VLOOKUP(A1770,'CG-&gt; CE'!B:K,10,FALSE),"")</f>
        <v/>
      </c>
    </row>
    <row r="1771" spans="2:7" x14ac:dyDescent="0.35">
      <c r="B1771">
        <f t="shared" si="31"/>
        <v>0</v>
      </c>
      <c r="G1771" t="str">
        <f>IF(F1771="O",VLOOKUP(A1771,'CG-&gt; CE'!B:K,10,FALSE),"")</f>
        <v/>
      </c>
    </row>
    <row r="1772" spans="2:7" x14ac:dyDescent="0.35">
      <c r="B1772">
        <f t="shared" si="31"/>
        <v>0</v>
      </c>
      <c r="G1772" t="str">
        <f>IF(F1772="O",VLOOKUP(A1772,'CG-&gt; CE'!B:K,10,FALSE),"")</f>
        <v/>
      </c>
    </row>
    <row r="1773" spans="2:7" x14ac:dyDescent="0.35">
      <c r="B1773">
        <f t="shared" si="31"/>
        <v>0</v>
      </c>
      <c r="G1773" t="str">
        <f>IF(F1773="O",VLOOKUP(A1773,'CG-&gt; CE'!B:K,10,FALSE),"")</f>
        <v/>
      </c>
    </row>
    <row r="1774" spans="2:7" x14ac:dyDescent="0.35">
      <c r="B1774">
        <f t="shared" si="31"/>
        <v>0</v>
      </c>
      <c r="G1774" t="str">
        <f>IF(F1774="O",VLOOKUP(A1774,'CG-&gt; CE'!B:K,10,FALSE),"")</f>
        <v/>
      </c>
    </row>
    <row r="1775" spans="2:7" x14ac:dyDescent="0.35">
      <c r="B1775">
        <f t="shared" si="31"/>
        <v>0</v>
      </c>
      <c r="G1775" t="str">
        <f>IF(F1775="O",VLOOKUP(A1775,'CG-&gt; CE'!B:K,10,FALSE),"")</f>
        <v/>
      </c>
    </row>
    <row r="1776" spans="2:7" x14ac:dyDescent="0.35">
      <c r="B1776">
        <f t="shared" si="31"/>
        <v>0</v>
      </c>
      <c r="G1776" t="str">
        <f>IF(F1776="O",VLOOKUP(A1776,'CG-&gt; CE'!B:K,10,FALSE),"")</f>
        <v/>
      </c>
    </row>
    <row r="1777" spans="2:7" x14ac:dyDescent="0.35">
      <c r="B1777">
        <f t="shared" si="31"/>
        <v>0</v>
      </c>
      <c r="G1777" t="str">
        <f>IF(F1777="O",VLOOKUP(A1777,'CG-&gt; CE'!B:K,10,FALSE),"")</f>
        <v/>
      </c>
    </row>
    <row r="1778" spans="2:7" x14ac:dyDescent="0.35">
      <c r="B1778">
        <f t="shared" si="31"/>
        <v>0</v>
      </c>
    </row>
    <row r="1779" spans="2:7" x14ac:dyDescent="0.35">
      <c r="B1779">
        <f t="shared" si="31"/>
        <v>0</v>
      </c>
    </row>
    <row r="1780" spans="2:7" x14ac:dyDescent="0.35">
      <c r="B1780">
        <f t="shared" si="31"/>
        <v>0</v>
      </c>
    </row>
    <row r="1781" spans="2:7" x14ac:dyDescent="0.35">
      <c r="B1781">
        <f t="shared" si="31"/>
        <v>0</v>
      </c>
    </row>
    <row r="1782" spans="2:7" x14ac:dyDescent="0.35">
      <c r="B1782">
        <f t="shared" si="31"/>
        <v>0</v>
      </c>
    </row>
    <row r="1783" spans="2:7" x14ac:dyDescent="0.35">
      <c r="B1783">
        <f t="shared" si="31"/>
        <v>0</v>
      </c>
    </row>
    <row r="1784" spans="2:7" x14ac:dyDescent="0.35">
      <c r="B1784">
        <f t="shared" si="31"/>
        <v>0</v>
      </c>
    </row>
    <row r="1785" spans="2:7" x14ac:dyDescent="0.35">
      <c r="B1785">
        <f t="shared" si="31"/>
        <v>0</v>
      </c>
    </row>
    <row r="1786" spans="2:7" x14ac:dyDescent="0.35">
      <c r="B1786">
        <f t="shared" si="31"/>
        <v>0</v>
      </c>
    </row>
    <row r="1787" spans="2:7" x14ac:dyDescent="0.35">
      <c r="B1787">
        <f t="shared" si="31"/>
        <v>0</v>
      </c>
    </row>
    <row r="1788" spans="2:7" x14ac:dyDescent="0.35">
      <c r="B1788">
        <f t="shared" si="31"/>
        <v>0</v>
      </c>
    </row>
    <row r="1789" spans="2:7" x14ac:dyDescent="0.35">
      <c r="B1789">
        <f t="shared" si="31"/>
        <v>0</v>
      </c>
    </row>
    <row r="1790" spans="2:7" x14ac:dyDescent="0.35">
      <c r="B1790">
        <f t="shared" si="31"/>
        <v>0</v>
      </c>
    </row>
    <row r="1791" spans="2:7" x14ac:dyDescent="0.35">
      <c r="B1791">
        <f t="shared" si="31"/>
        <v>0</v>
      </c>
    </row>
    <row r="1792" spans="2:7" x14ac:dyDescent="0.35">
      <c r="B1792">
        <f t="shared" si="31"/>
        <v>0</v>
      </c>
    </row>
    <row r="1793" spans="2:2" x14ac:dyDescent="0.35">
      <c r="B1793">
        <f t="shared" si="31"/>
        <v>0</v>
      </c>
    </row>
    <row r="1794" spans="2:2" x14ac:dyDescent="0.35">
      <c r="B1794">
        <f t="shared" si="31"/>
        <v>0</v>
      </c>
    </row>
    <row r="1795" spans="2:2" x14ac:dyDescent="0.35">
      <c r="B1795">
        <f t="shared" si="31"/>
        <v>0</v>
      </c>
    </row>
    <row r="1796" spans="2:2" x14ac:dyDescent="0.35">
      <c r="B1796">
        <f t="shared" si="31"/>
        <v>0</v>
      </c>
    </row>
    <row r="1797" spans="2:2" x14ac:dyDescent="0.35">
      <c r="B1797">
        <f t="shared" si="31"/>
        <v>0</v>
      </c>
    </row>
    <row r="1798" spans="2:2" x14ac:dyDescent="0.35">
      <c r="B1798">
        <f t="shared" si="31"/>
        <v>0</v>
      </c>
    </row>
    <row r="1799" spans="2:2" x14ac:dyDescent="0.35">
      <c r="B1799">
        <f t="shared" si="31"/>
        <v>0</v>
      </c>
    </row>
    <row r="1800" spans="2:2" x14ac:dyDescent="0.35">
      <c r="B1800">
        <f t="shared" si="31"/>
        <v>0</v>
      </c>
    </row>
    <row r="1801" spans="2:2" x14ac:dyDescent="0.35">
      <c r="B1801">
        <f t="shared" ref="B1801:B1864" si="32">VALUE(A1801)</f>
        <v>0</v>
      </c>
    </row>
    <row r="1802" spans="2:2" x14ac:dyDescent="0.35">
      <c r="B1802">
        <f t="shared" si="32"/>
        <v>0</v>
      </c>
    </row>
    <row r="1803" spans="2:2" x14ac:dyDescent="0.35">
      <c r="B1803">
        <f t="shared" si="32"/>
        <v>0</v>
      </c>
    </row>
    <row r="1804" spans="2:2" x14ac:dyDescent="0.35">
      <c r="B1804">
        <f t="shared" si="32"/>
        <v>0</v>
      </c>
    </row>
    <row r="1805" spans="2:2" x14ac:dyDescent="0.35">
      <c r="B1805">
        <f t="shared" si="32"/>
        <v>0</v>
      </c>
    </row>
    <row r="1806" spans="2:2" x14ac:dyDescent="0.35">
      <c r="B1806">
        <f t="shared" si="32"/>
        <v>0</v>
      </c>
    </row>
    <row r="1807" spans="2:2" x14ac:dyDescent="0.35">
      <c r="B1807">
        <f t="shared" si="32"/>
        <v>0</v>
      </c>
    </row>
    <row r="1808" spans="2:2" x14ac:dyDescent="0.35">
      <c r="B1808">
        <f t="shared" si="32"/>
        <v>0</v>
      </c>
    </row>
    <row r="1809" spans="2:2" x14ac:dyDescent="0.35">
      <c r="B1809">
        <f t="shared" si="32"/>
        <v>0</v>
      </c>
    </row>
    <row r="1810" spans="2:2" x14ac:dyDescent="0.35">
      <c r="B1810">
        <f t="shared" si="32"/>
        <v>0</v>
      </c>
    </row>
    <row r="1811" spans="2:2" x14ac:dyDescent="0.35">
      <c r="B1811">
        <f t="shared" si="32"/>
        <v>0</v>
      </c>
    </row>
    <row r="1812" spans="2:2" x14ac:dyDescent="0.35">
      <c r="B1812">
        <f t="shared" si="32"/>
        <v>0</v>
      </c>
    </row>
    <row r="1813" spans="2:2" x14ac:dyDescent="0.35">
      <c r="B1813">
        <f t="shared" si="32"/>
        <v>0</v>
      </c>
    </row>
    <row r="1814" spans="2:2" x14ac:dyDescent="0.35">
      <c r="B1814">
        <f t="shared" si="32"/>
        <v>0</v>
      </c>
    </row>
    <row r="1815" spans="2:2" x14ac:dyDescent="0.35">
      <c r="B1815">
        <f t="shared" si="32"/>
        <v>0</v>
      </c>
    </row>
    <row r="1816" spans="2:2" x14ac:dyDescent="0.35">
      <c r="B1816">
        <f t="shared" si="32"/>
        <v>0</v>
      </c>
    </row>
    <row r="1817" spans="2:2" x14ac:dyDescent="0.35">
      <c r="B1817">
        <f t="shared" si="32"/>
        <v>0</v>
      </c>
    </row>
    <row r="1818" spans="2:2" x14ac:dyDescent="0.35">
      <c r="B1818">
        <f t="shared" si="32"/>
        <v>0</v>
      </c>
    </row>
    <row r="1819" spans="2:2" x14ac:dyDescent="0.35">
      <c r="B1819">
        <f t="shared" si="32"/>
        <v>0</v>
      </c>
    </row>
    <row r="1820" spans="2:2" x14ac:dyDescent="0.35">
      <c r="B1820">
        <f t="shared" si="32"/>
        <v>0</v>
      </c>
    </row>
    <row r="1821" spans="2:2" x14ac:dyDescent="0.35">
      <c r="B1821">
        <f t="shared" si="32"/>
        <v>0</v>
      </c>
    </row>
    <row r="1822" spans="2:2" x14ac:dyDescent="0.35">
      <c r="B1822">
        <f t="shared" si="32"/>
        <v>0</v>
      </c>
    </row>
    <row r="1823" spans="2:2" x14ac:dyDescent="0.35">
      <c r="B1823">
        <f t="shared" si="32"/>
        <v>0</v>
      </c>
    </row>
    <row r="1824" spans="2:2" x14ac:dyDescent="0.35">
      <c r="B1824">
        <f t="shared" si="32"/>
        <v>0</v>
      </c>
    </row>
    <row r="1825" spans="2:2" x14ac:dyDescent="0.35">
      <c r="B1825">
        <f t="shared" si="32"/>
        <v>0</v>
      </c>
    </row>
    <row r="1826" spans="2:2" x14ac:dyDescent="0.35">
      <c r="B1826">
        <f t="shared" si="32"/>
        <v>0</v>
      </c>
    </row>
    <row r="1827" spans="2:2" x14ac:dyDescent="0.35">
      <c r="B1827">
        <f t="shared" si="32"/>
        <v>0</v>
      </c>
    </row>
    <row r="1828" spans="2:2" x14ac:dyDescent="0.35">
      <c r="B1828">
        <f t="shared" si="32"/>
        <v>0</v>
      </c>
    </row>
    <row r="1829" spans="2:2" x14ac:dyDescent="0.35">
      <c r="B1829">
        <f t="shared" si="32"/>
        <v>0</v>
      </c>
    </row>
    <row r="1830" spans="2:2" x14ac:dyDescent="0.35">
      <c r="B1830">
        <f t="shared" si="32"/>
        <v>0</v>
      </c>
    </row>
    <row r="1831" spans="2:2" x14ac:dyDescent="0.35">
      <c r="B1831">
        <f t="shared" si="32"/>
        <v>0</v>
      </c>
    </row>
    <row r="1832" spans="2:2" x14ac:dyDescent="0.35">
      <c r="B1832">
        <f t="shared" si="32"/>
        <v>0</v>
      </c>
    </row>
    <row r="1833" spans="2:2" x14ac:dyDescent="0.35">
      <c r="B1833">
        <f t="shared" si="32"/>
        <v>0</v>
      </c>
    </row>
    <row r="1834" spans="2:2" x14ac:dyDescent="0.35">
      <c r="B1834">
        <f t="shared" si="32"/>
        <v>0</v>
      </c>
    </row>
    <row r="1835" spans="2:2" x14ac:dyDescent="0.35">
      <c r="B1835">
        <f t="shared" si="32"/>
        <v>0</v>
      </c>
    </row>
    <row r="1836" spans="2:2" x14ac:dyDescent="0.35">
      <c r="B1836">
        <f t="shared" si="32"/>
        <v>0</v>
      </c>
    </row>
    <row r="1837" spans="2:2" x14ac:dyDescent="0.35">
      <c r="B1837">
        <f t="shared" si="32"/>
        <v>0</v>
      </c>
    </row>
    <row r="1838" spans="2:2" x14ac:dyDescent="0.35">
      <c r="B1838">
        <f t="shared" si="32"/>
        <v>0</v>
      </c>
    </row>
    <row r="1839" spans="2:2" x14ac:dyDescent="0.35">
      <c r="B1839">
        <f t="shared" si="32"/>
        <v>0</v>
      </c>
    </row>
    <row r="1840" spans="2:2" x14ac:dyDescent="0.35">
      <c r="B1840">
        <f t="shared" si="32"/>
        <v>0</v>
      </c>
    </row>
    <row r="1841" spans="2:2" x14ac:dyDescent="0.35">
      <c r="B1841">
        <f t="shared" si="32"/>
        <v>0</v>
      </c>
    </row>
    <row r="1842" spans="2:2" x14ac:dyDescent="0.35">
      <c r="B1842">
        <f t="shared" si="32"/>
        <v>0</v>
      </c>
    </row>
    <row r="1843" spans="2:2" x14ac:dyDescent="0.35">
      <c r="B1843">
        <f t="shared" si="32"/>
        <v>0</v>
      </c>
    </row>
    <row r="1844" spans="2:2" x14ac:dyDescent="0.35">
      <c r="B1844">
        <f t="shared" si="32"/>
        <v>0</v>
      </c>
    </row>
    <row r="1845" spans="2:2" x14ac:dyDescent="0.35">
      <c r="B1845">
        <f t="shared" si="32"/>
        <v>0</v>
      </c>
    </row>
    <row r="1846" spans="2:2" x14ac:dyDescent="0.35">
      <c r="B1846">
        <f t="shared" si="32"/>
        <v>0</v>
      </c>
    </row>
    <row r="1847" spans="2:2" x14ac:dyDescent="0.35">
      <c r="B1847">
        <f t="shared" si="32"/>
        <v>0</v>
      </c>
    </row>
    <row r="1848" spans="2:2" x14ac:dyDescent="0.35">
      <c r="B1848">
        <f t="shared" si="32"/>
        <v>0</v>
      </c>
    </row>
    <row r="1849" spans="2:2" x14ac:dyDescent="0.35">
      <c r="B1849">
        <f t="shared" si="32"/>
        <v>0</v>
      </c>
    </row>
    <row r="1850" spans="2:2" x14ac:dyDescent="0.35">
      <c r="B1850">
        <f t="shared" si="32"/>
        <v>0</v>
      </c>
    </row>
    <row r="1851" spans="2:2" x14ac:dyDescent="0.35">
      <c r="B1851">
        <f t="shared" si="32"/>
        <v>0</v>
      </c>
    </row>
    <row r="1852" spans="2:2" x14ac:dyDescent="0.35">
      <c r="B1852">
        <f t="shared" si="32"/>
        <v>0</v>
      </c>
    </row>
    <row r="1853" spans="2:2" x14ac:dyDescent="0.35">
      <c r="B1853">
        <f t="shared" si="32"/>
        <v>0</v>
      </c>
    </row>
    <row r="1854" spans="2:2" x14ac:dyDescent="0.35">
      <c r="B1854">
        <f t="shared" si="32"/>
        <v>0</v>
      </c>
    </row>
    <row r="1855" spans="2:2" x14ac:dyDescent="0.35">
      <c r="B1855">
        <f t="shared" si="32"/>
        <v>0</v>
      </c>
    </row>
    <row r="1856" spans="2:2" x14ac:dyDescent="0.35">
      <c r="B1856">
        <f t="shared" si="32"/>
        <v>0</v>
      </c>
    </row>
    <row r="1857" spans="2:2" x14ac:dyDescent="0.35">
      <c r="B1857">
        <f t="shared" si="32"/>
        <v>0</v>
      </c>
    </row>
    <row r="1858" spans="2:2" x14ac:dyDescent="0.35">
      <c r="B1858">
        <f t="shared" si="32"/>
        <v>0</v>
      </c>
    </row>
    <row r="1859" spans="2:2" x14ac:dyDescent="0.35">
      <c r="B1859">
        <f t="shared" si="32"/>
        <v>0</v>
      </c>
    </row>
    <row r="1860" spans="2:2" x14ac:dyDescent="0.35">
      <c r="B1860">
        <f t="shared" si="32"/>
        <v>0</v>
      </c>
    </row>
    <row r="1861" spans="2:2" x14ac:dyDescent="0.35">
      <c r="B1861">
        <f t="shared" si="32"/>
        <v>0</v>
      </c>
    </row>
    <row r="1862" spans="2:2" x14ac:dyDescent="0.35">
      <c r="B1862">
        <f t="shared" si="32"/>
        <v>0</v>
      </c>
    </row>
    <row r="1863" spans="2:2" x14ac:dyDescent="0.35">
      <c r="B1863">
        <f t="shared" si="32"/>
        <v>0</v>
      </c>
    </row>
    <row r="1864" spans="2:2" x14ac:dyDescent="0.35">
      <c r="B1864">
        <f t="shared" si="32"/>
        <v>0</v>
      </c>
    </row>
    <row r="1865" spans="2:2" x14ac:dyDescent="0.35">
      <c r="B1865">
        <f t="shared" ref="B1865:B1928" si="33">VALUE(A1865)</f>
        <v>0</v>
      </c>
    </row>
    <row r="1866" spans="2:2" x14ac:dyDescent="0.35">
      <c r="B1866">
        <f t="shared" si="33"/>
        <v>0</v>
      </c>
    </row>
    <row r="1867" spans="2:2" x14ac:dyDescent="0.35">
      <c r="B1867">
        <f t="shared" si="33"/>
        <v>0</v>
      </c>
    </row>
    <row r="1868" spans="2:2" x14ac:dyDescent="0.35">
      <c r="B1868">
        <f t="shared" si="33"/>
        <v>0</v>
      </c>
    </row>
    <row r="1869" spans="2:2" x14ac:dyDescent="0.35">
      <c r="B1869">
        <f t="shared" si="33"/>
        <v>0</v>
      </c>
    </row>
    <row r="1870" spans="2:2" x14ac:dyDescent="0.35">
      <c r="B1870">
        <f t="shared" si="33"/>
        <v>0</v>
      </c>
    </row>
    <row r="1871" spans="2:2" x14ac:dyDescent="0.35">
      <c r="B1871">
        <f t="shared" si="33"/>
        <v>0</v>
      </c>
    </row>
    <row r="1872" spans="2:2" x14ac:dyDescent="0.35">
      <c r="B1872">
        <f t="shared" si="33"/>
        <v>0</v>
      </c>
    </row>
    <row r="1873" spans="2:2" x14ac:dyDescent="0.35">
      <c r="B1873">
        <f t="shared" si="33"/>
        <v>0</v>
      </c>
    </row>
    <row r="1874" spans="2:2" x14ac:dyDescent="0.35">
      <c r="B1874">
        <f t="shared" si="33"/>
        <v>0</v>
      </c>
    </row>
    <row r="1875" spans="2:2" x14ac:dyDescent="0.35">
      <c r="B1875">
        <f t="shared" si="33"/>
        <v>0</v>
      </c>
    </row>
    <row r="1876" spans="2:2" x14ac:dyDescent="0.35">
      <c r="B1876">
        <f t="shared" si="33"/>
        <v>0</v>
      </c>
    </row>
    <row r="1877" spans="2:2" x14ac:dyDescent="0.35">
      <c r="B1877">
        <f t="shared" si="33"/>
        <v>0</v>
      </c>
    </row>
    <row r="1878" spans="2:2" x14ac:dyDescent="0.35">
      <c r="B1878">
        <f t="shared" si="33"/>
        <v>0</v>
      </c>
    </row>
    <row r="1879" spans="2:2" x14ac:dyDescent="0.35">
      <c r="B1879">
        <f t="shared" si="33"/>
        <v>0</v>
      </c>
    </row>
    <row r="1880" spans="2:2" x14ac:dyDescent="0.35">
      <c r="B1880">
        <f t="shared" si="33"/>
        <v>0</v>
      </c>
    </row>
    <row r="1881" spans="2:2" x14ac:dyDescent="0.35">
      <c r="B1881">
        <f t="shared" si="33"/>
        <v>0</v>
      </c>
    </row>
    <row r="1882" spans="2:2" x14ac:dyDescent="0.35">
      <c r="B1882">
        <f t="shared" si="33"/>
        <v>0</v>
      </c>
    </row>
    <row r="1883" spans="2:2" x14ac:dyDescent="0.35">
      <c r="B1883">
        <f t="shared" si="33"/>
        <v>0</v>
      </c>
    </row>
    <row r="1884" spans="2:2" x14ac:dyDescent="0.35">
      <c r="B1884">
        <f t="shared" si="33"/>
        <v>0</v>
      </c>
    </row>
    <row r="1885" spans="2:2" x14ac:dyDescent="0.35">
      <c r="B1885">
        <f t="shared" si="33"/>
        <v>0</v>
      </c>
    </row>
    <row r="1886" spans="2:2" x14ac:dyDescent="0.35">
      <c r="B1886">
        <f t="shared" si="33"/>
        <v>0</v>
      </c>
    </row>
    <row r="1887" spans="2:2" x14ac:dyDescent="0.35">
      <c r="B1887">
        <f t="shared" si="33"/>
        <v>0</v>
      </c>
    </row>
    <row r="1888" spans="2:2" x14ac:dyDescent="0.35">
      <c r="B1888">
        <f t="shared" si="33"/>
        <v>0</v>
      </c>
    </row>
    <row r="1889" spans="2:2" x14ac:dyDescent="0.35">
      <c r="B1889">
        <f t="shared" si="33"/>
        <v>0</v>
      </c>
    </row>
    <row r="1890" spans="2:2" x14ac:dyDescent="0.35">
      <c r="B1890">
        <f t="shared" si="33"/>
        <v>0</v>
      </c>
    </row>
    <row r="1891" spans="2:2" x14ac:dyDescent="0.35">
      <c r="B1891">
        <f t="shared" si="33"/>
        <v>0</v>
      </c>
    </row>
    <row r="1892" spans="2:2" x14ac:dyDescent="0.35">
      <c r="B1892">
        <f t="shared" si="33"/>
        <v>0</v>
      </c>
    </row>
    <row r="1893" spans="2:2" x14ac:dyDescent="0.35">
      <c r="B1893">
        <f t="shared" si="33"/>
        <v>0</v>
      </c>
    </row>
    <row r="1894" spans="2:2" x14ac:dyDescent="0.35">
      <c r="B1894">
        <f t="shared" si="33"/>
        <v>0</v>
      </c>
    </row>
    <row r="1895" spans="2:2" x14ac:dyDescent="0.35">
      <c r="B1895">
        <f t="shared" si="33"/>
        <v>0</v>
      </c>
    </row>
    <row r="1896" spans="2:2" x14ac:dyDescent="0.35">
      <c r="B1896">
        <f t="shared" si="33"/>
        <v>0</v>
      </c>
    </row>
    <row r="1897" spans="2:2" x14ac:dyDescent="0.35">
      <c r="B1897">
        <f t="shared" si="33"/>
        <v>0</v>
      </c>
    </row>
    <row r="1898" spans="2:2" x14ac:dyDescent="0.35">
      <c r="B1898">
        <f t="shared" si="33"/>
        <v>0</v>
      </c>
    </row>
    <row r="1899" spans="2:2" x14ac:dyDescent="0.35">
      <c r="B1899">
        <f t="shared" si="33"/>
        <v>0</v>
      </c>
    </row>
    <row r="1900" spans="2:2" x14ac:dyDescent="0.35">
      <c r="B1900">
        <f t="shared" si="33"/>
        <v>0</v>
      </c>
    </row>
    <row r="1901" spans="2:2" x14ac:dyDescent="0.35">
      <c r="B1901">
        <f t="shared" si="33"/>
        <v>0</v>
      </c>
    </row>
    <row r="1902" spans="2:2" x14ac:dyDescent="0.35">
      <c r="B1902">
        <f t="shared" si="33"/>
        <v>0</v>
      </c>
    </row>
    <row r="1903" spans="2:2" x14ac:dyDescent="0.35">
      <c r="B1903">
        <f t="shared" si="33"/>
        <v>0</v>
      </c>
    </row>
    <row r="1904" spans="2:2" x14ac:dyDescent="0.35">
      <c r="B1904">
        <f t="shared" si="33"/>
        <v>0</v>
      </c>
    </row>
    <row r="1905" spans="2:2" x14ac:dyDescent="0.35">
      <c r="B1905">
        <f t="shared" si="33"/>
        <v>0</v>
      </c>
    </row>
    <row r="1906" spans="2:2" x14ac:dyDescent="0.35">
      <c r="B1906">
        <f t="shared" si="33"/>
        <v>0</v>
      </c>
    </row>
    <row r="1907" spans="2:2" x14ac:dyDescent="0.35">
      <c r="B1907">
        <f t="shared" si="33"/>
        <v>0</v>
      </c>
    </row>
    <row r="1908" spans="2:2" x14ac:dyDescent="0.35">
      <c r="B1908">
        <f t="shared" si="33"/>
        <v>0</v>
      </c>
    </row>
    <row r="1909" spans="2:2" x14ac:dyDescent="0.35">
      <c r="B1909">
        <f t="shared" si="33"/>
        <v>0</v>
      </c>
    </row>
    <row r="1910" spans="2:2" x14ac:dyDescent="0.35">
      <c r="B1910">
        <f t="shared" si="33"/>
        <v>0</v>
      </c>
    </row>
    <row r="1911" spans="2:2" x14ac:dyDescent="0.35">
      <c r="B1911">
        <f t="shared" si="33"/>
        <v>0</v>
      </c>
    </row>
    <row r="1912" spans="2:2" x14ac:dyDescent="0.35">
      <c r="B1912">
        <f t="shared" si="33"/>
        <v>0</v>
      </c>
    </row>
    <row r="1913" spans="2:2" x14ac:dyDescent="0.35">
      <c r="B1913">
        <f t="shared" si="33"/>
        <v>0</v>
      </c>
    </row>
    <row r="1914" spans="2:2" x14ac:dyDescent="0.35">
      <c r="B1914">
        <f t="shared" si="33"/>
        <v>0</v>
      </c>
    </row>
    <row r="1915" spans="2:2" x14ac:dyDescent="0.35">
      <c r="B1915">
        <f t="shared" si="33"/>
        <v>0</v>
      </c>
    </row>
    <row r="1916" spans="2:2" x14ac:dyDescent="0.35">
      <c r="B1916">
        <f t="shared" si="33"/>
        <v>0</v>
      </c>
    </row>
    <row r="1917" spans="2:2" x14ac:dyDescent="0.35">
      <c r="B1917">
        <f t="shared" si="33"/>
        <v>0</v>
      </c>
    </row>
    <row r="1918" spans="2:2" x14ac:dyDescent="0.35">
      <c r="B1918">
        <f t="shared" si="33"/>
        <v>0</v>
      </c>
    </row>
    <row r="1919" spans="2:2" x14ac:dyDescent="0.35">
      <c r="B1919">
        <f t="shared" si="33"/>
        <v>0</v>
      </c>
    </row>
    <row r="1920" spans="2:2" x14ac:dyDescent="0.35">
      <c r="B1920">
        <f t="shared" si="33"/>
        <v>0</v>
      </c>
    </row>
    <row r="1921" spans="2:2" x14ac:dyDescent="0.35">
      <c r="B1921">
        <f t="shared" si="33"/>
        <v>0</v>
      </c>
    </row>
    <row r="1922" spans="2:2" x14ac:dyDescent="0.35">
      <c r="B1922">
        <f t="shared" si="33"/>
        <v>0</v>
      </c>
    </row>
    <row r="1923" spans="2:2" x14ac:dyDescent="0.35">
      <c r="B1923">
        <f t="shared" si="33"/>
        <v>0</v>
      </c>
    </row>
    <row r="1924" spans="2:2" x14ac:dyDescent="0.35">
      <c r="B1924">
        <f t="shared" si="33"/>
        <v>0</v>
      </c>
    </row>
    <row r="1925" spans="2:2" x14ac:dyDescent="0.35">
      <c r="B1925">
        <f t="shared" si="33"/>
        <v>0</v>
      </c>
    </row>
    <row r="1926" spans="2:2" x14ac:dyDescent="0.35">
      <c r="B1926">
        <f t="shared" si="33"/>
        <v>0</v>
      </c>
    </row>
    <row r="1927" spans="2:2" x14ac:dyDescent="0.35">
      <c r="B1927">
        <f t="shared" si="33"/>
        <v>0</v>
      </c>
    </row>
    <row r="1928" spans="2:2" x14ac:dyDescent="0.35">
      <c r="B1928">
        <f t="shared" si="33"/>
        <v>0</v>
      </c>
    </row>
    <row r="1929" spans="2:2" x14ac:dyDescent="0.35">
      <c r="B1929">
        <f t="shared" ref="B1929:B1992" si="34">VALUE(A1929)</f>
        <v>0</v>
      </c>
    </row>
    <row r="1930" spans="2:2" x14ac:dyDescent="0.35">
      <c r="B1930">
        <f t="shared" si="34"/>
        <v>0</v>
      </c>
    </row>
    <row r="1931" spans="2:2" x14ac:dyDescent="0.35">
      <c r="B1931">
        <f t="shared" si="34"/>
        <v>0</v>
      </c>
    </row>
    <row r="1932" spans="2:2" x14ac:dyDescent="0.35">
      <c r="B1932">
        <f t="shared" si="34"/>
        <v>0</v>
      </c>
    </row>
    <row r="1933" spans="2:2" x14ac:dyDescent="0.35">
      <c r="B1933">
        <f t="shared" si="34"/>
        <v>0</v>
      </c>
    </row>
    <row r="1934" spans="2:2" x14ac:dyDescent="0.35">
      <c r="B1934">
        <f t="shared" si="34"/>
        <v>0</v>
      </c>
    </row>
    <row r="1935" spans="2:2" x14ac:dyDescent="0.35">
      <c r="B1935">
        <f t="shared" si="34"/>
        <v>0</v>
      </c>
    </row>
    <row r="1936" spans="2:2" x14ac:dyDescent="0.35">
      <c r="B1936">
        <f t="shared" si="34"/>
        <v>0</v>
      </c>
    </row>
    <row r="1937" spans="2:2" x14ac:dyDescent="0.35">
      <c r="B1937">
        <f t="shared" si="34"/>
        <v>0</v>
      </c>
    </row>
    <row r="1938" spans="2:2" x14ac:dyDescent="0.35">
      <c r="B1938">
        <f t="shared" si="34"/>
        <v>0</v>
      </c>
    </row>
    <row r="1939" spans="2:2" x14ac:dyDescent="0.35">
      <c r="B1939">
        <f t="shared" si="34"/>
        <v>0</v>
      </c>
    </row>
    <row r="1940" spans="2:2" x14ac:dyDescent="0.35">
      <c r="B1940">
        <f t="shared" si="34"/>
        <v>0</v>
      </c>
    </row>
    <row r="1941" spans="2:2" x14ac:dyDescent="0.35">
      <c r="B1941">
        <f t="shared" si="34"/>
        <v>0</v>
      </c>
    </row>
    <row r="1942" spans="2:2" x14ac:dyDescent="0.35">
      <c r="B1942">
        <f t="shared" si="34"/>
        <v>0</v>
      </c>
    </row>
    <row r="1943" spans="2:2" x14ac:dyDescent="0.35">
      <c r="B1943">
        <f t="shared" si="34"/>
        <v>0</v>
      </c>
    </row>
    <row r="1944" spans="2:2" x14ac:dyDescent="0.35">
      <c r="B1944">
        <f t="shared" si="34"/>
        <v>0</v>
      </c>
    </row>
    <row r="1945" spans="2:2" x14ac:dyDescent="0.35">
      <c r="B1945">
        <f t="shared" si="34"/>
        <v>0</v>
      </c>
    </row>
    <row r="1946" spans="2:2" x14ac:dyDescent="0.35">
      <c r="B1946">
        <f t="shared" si="34"/>
        <v>0</v>
      </c>
    </row>
    <row r="1947" spans="2:2" x14ac:dyDescent="0.35">
      <c r="B1947">
        <f t="shared" si="34"/>
        <v>0</v>
      </c>
    </row>
    <row r="1948" spans="2:2" x14ac:dyDescent="0.35">
      <c r="B1948">
        <f t="shared" si="34"/>
        <v>0</v>
      </c>
    </row>
    <row r="1949" spans="2:2" x14ac:dyDescent="0.35">
      <c r="B1949">
        <f t="shared" si="34"/>
        <v>0</v>
      </c>
    </row>
    <row r="1950" spans="2:2" x14ac:dyDescent="0.35">
      <c r="B1950">
        <f t="shared" si="34"/>
        <v>0</v>
      </c>
    </row>
    <row r="1951" spans="2:2" x14ac:dyDescent="0.35">
      <c r="B1951">
        <f t="shared" si="34"/>
        <v>0</v>
      </c>
    </row>
    <row r="1952" spans="2:2" x14ac:dyDescent="0.35">
      <c r="B1952">
        <f t="shared" si="34"/>
        <v>0</v>
      </c>
    </row>
    <row r="1953" spans="2:2" x14ac:dyDescent="0.35">
      <c r="B1953">
        <f t="shared" si="34"/>
        <v>0</v>
      </c>
    </row>
    <row r="1954" spans="2:2" x14ac:dyDescent="0.35">
      <c r="B1954">
        <f t="shared" si="34"/>
        <v>0</v>
      </c>
    </row>
    <row r="1955" spans="2:2" x14ac:dyDescent="0.35">
      <c r="B1955">
        <f t="shared" si="34"/>
        <v>0</v>
      </c>
    </row>
    <row r="1956" spans="2:2" x14ac:dyDescent="0.35">
      <c r="B1956">
        <f t="shared" si="34"/>
        <v>0</v>
      </c>
    </row>
    <row r="1957" spans="2:2" x14ac:dyDescent="0.35">
      <c r="B1957">
        <f t="shared" si="34"/>
        <v>0</v>
      </c>
    </row>
    <row r="1958" spans="2:2" x14ac:dyDescent="0.35">
      <c r="B1958">
        <f t="shared" si="34"/>
        <v>0</v>
      </c>
    </row>
    <row r="1959" spans="2:2" x14ac:dyDescent="0.35">
      <c r="B1959">
        <f t="shared" si="34"/>
        <v>0</v>
      </c>
    </row>
    <row r="1960" spans="2:2" x14ac:dyDescent="0.35">
      <c r="B1960">
        <f t="shared" si="34"/>
        <v>0</v>
      </c>
    </row>
    <row r="1961" spans="2:2" x14ac:dyDescent="0.35">
      <c r="B1961">
        <f t="shared" si="34"/>
        <v>0</v>
      </c>
    </row>
    <row r="1962" spans="2:2" x14ac:dyDescent="0.35">
      <c r="B1962">
        <f t="shared" si="34"/>
        <v>0</v>
      </c>
    </row>
    <row r="1963" spans="2:2" x14ac:dyDescent="0.35">
      <c r="B1963">
        <f t="shared" si="34"/>
        <v>0</v>
      </c>
    </row>
    <row r="1964" spans="2:2" x14ac:dyDescent="0.35">
      <c r="B1964">
        <f t="shared" si="34"/>
        <v>0</v>
      </c>
    </row>
    <row r="1965" spans="2:2" x14ac:dyDescent="0.35">
      <c r="B1965">
        <f t="shared" si="34"/>
        <v>0</v>
      </c>
    </row>
    <row r="1966" spans="2:2" x14ac:dyDescent="0.35">
      <c r="B1966">
        <f t="shared" si="34"/>
        <v>0</v>
      </c>
    </row>
    <row r="1967" spans="2:2" x14ac:dyDescent="0.35">
      <c r="B1967">
        <f t="shared" si="34"/>
        <v>0</v>
      </c>
    </row>
    <row r="1968" spans="2:2" x14ac:dyDescent="0.35">
      <c r="B1968">
        <f t="shared" si="34"/>
        <v>0</v>
      </c>
    </row>
    <row r="1969" spans="2:2" x14ac:dyDescent="0.35">
      <c r="B1969">
        <f t="shared" si="34"/>
        <v>0</v>
      </c>
    </row>
    <row r="1970" spans="2:2" x14ac:dyDescent="0.35">
      <c r="B1970">
        <f t="shared" si="34"/>
        <v>0</v>
      </c>
    </row>
    <row r="1971" spans="2:2" x14ac:dyDescent="0.35">
      <c r="B1971">
        <f t="shared" si="34"/>
        <v>0</v>
      </c>
    </row>
    <row r="1972" spans="2:2" x14ac:dyDescent="0.35">
      <c r="B1972">
        <f t="shared" si="34"/>
        <v>0</v>
      </c>
    </row>
    <row r="1973" spans="2:2" x14ac:dyDescent="0.35">
      <c r="B1973">
        <f t="shared" si="34"/>
        <v>0</v>
      </c>
    </row>
    <row r="1974" spans="2:2" x14ac:dyDescent="0.35">
      <c r="B1974">
        <f t="shared" si="34"/>
        <v>0</v>
      </c>
    </row>
    <row r="1975" spans="2:2" x14ac:dyDescent="0.35">
      <c r="B1975">
        <f t="shared" si="34"/>
        <v>0</v>
      </c>
    </row>
    <row r="1976" spans="2:2" x14ac:dyDescent="0.35">
      <c r="B1976">
        <f t="shared" si="34"/>
        <v>0</v>
      </c>
    </row>
    <row r="1977" spans="2:2" x14ac:dyDescent="0.35">
      <c r="B1977">
        <f t="shared" si="34"/>
        <v>0</v>
      </c>
    </row>
    <row r="1978" spans="2:2" x14ac:dyDescent="0.35">
      <c r="B1978">
        <f t="shared" si="34"/>
        <v>0</v>
      </c>
    </row>
    <row r="1979" spans="2:2" x14ac:dyDescent="0.35">
      <c r="B1979">
        <f t="shared" si="34"/>
        <v>0</v>
      </c>
    </row>
    <row r="1980" spans="2:2" x14ac:dyDescent="0.35">
      <c r="B1980">
        <f t="shared" si="34"/>
        <v>0</v>
      </c>
    </row>
    <row r="1981" spans="2:2" x14ac:dyDescent="0.35">
      <c r="B1981">
        <f t="shared" si="34"/>
        <v>0</v>
      </c>
    </row>
    <row r="1982" spans="2:2" x14ac:dyDescent="0.35">
      <c r="B1982">
        <f t="shared" si="34"/>
        <v>0</v>
      </c>
    </row>
    <row r="1983" spans="2:2" x14ac:dyDescent="0.35">
      <c r="B1983">
        <f t="shared" si="34"/>
        <v>0</v>
      </c>
    </row>
    <row r="1984" spans="2:2" x14ac:dyDescent="0.35">
      <c r="B1984">
        <f t="shared" si="34"/>
        <v>0</v>
      </c>
    </row>
    <row r="1985" spans="2:2" x14ac:dyDescent="0.35">
      <c r="B1985">
        <f t="shared" si="34"/>
        <v>0</v>
      </c>
    </row>
    <row r="1986" spans="2:2" x14ac:dyDescent="0.35">
      <c r="B1986">
        <f t="shared" si="34"/>
        <v>0</v>
      </c>
    </row>
    <row r="1987" spans="2:2" x14ac:dyDescent="0.35">
      <c r="B1987">
        <f t="shared" si="34"/>
        <v>0</v>
      </c>
    </row>
    <row r="1988" spans="2:2" x14ac:dyDescent="0.35">
      <c r="B1988">
        <f t="shared" si="34"/>
        <v>0</v>
      </c>
    </row>
    <row r="1989" spans="2:2" x14ac:dyDescent="0.35">
      <c r="B1989">
        <f t="shared" si="34"/>
        <v>0</v>
      </c>
    </row>
    <row r="1990" spans="2:2" x14ac:dyDescent="0.35">
      <c r="B1990">
        <f t="shared" si="34"/>
        <v>0</v>
      </c>
    </row>
    <row r="1991" spans="2:2" x14ac:dyDescent="0.35">
      <c r="B1991">
        <f t="shared" si="34"/>
        <v>0</v>
      </c>
    </row>
    <row r="1992" spans="2:2" x14ac:dyDescent="0.35">
      <c r="B1992">
        <f t="shared" si="34"/>
        <v>0</v>
      </c>
    </row>
    <row r="1993" spans="2:2" x14ac:dyDescent="0.35">
      <c r="B1993">
        <f t="shared" ref="B1993:B2056" si="35">VALUE(A1993)</f>
        <v>0</v>
      </c>
    </row>
    <row r="1994" spans="2:2" x14ac:dyDescent="0.35">
      <c r="B1994">
        <f t="shared" si="35"/>
        <v>0</v>
      </c>
    </row>
    <row r="1995" spans="2:2" x14ac:dyDescent="0.35">
      <c r="B1995">
        <f t="shared" si="35"/>
        <v>0</v>
      </c>
    </row>
    <row r="1996" spans="2:2" x14ac:dyDescent="0.35">
      <c r="B1996">
        <f t="shared" si="35"/>
        <v>0</v>
      </c>
    </row>
    <row r="1997" spans="2:2" x14ac:dyDescent="0.35">
      <c r="B1997">
        <f t="shared" si="35"/>
        <v>0</v>
      </c>
    </row>
    <row r="1998" spans="2:2" x14ac:dyDescent="0.35">
      <c r="B1998">
        <f t="shared" si="35"/>
        <v>0</v>
      </c>
    </row>
    <row r="1999" spans="2:2" x14ac:dyDescent="0.35">
      <c r="B1999">
        <f t="shared" si="35"/>
        <v>0</v>
      </c>
    </row>
    <row r="2000" spans="2:2" x14ac:dyDescent="0.35">
      <c r="B2000">
        <f t="shared" si="35"/>
        <v>0</v>
      </c>
    </row>
    <row r="2001" spans="2:2" x14ac:dyDescent="0.35">
      <c r="B2001">
        <f t="shared" si="35"/>
        <v>0</v>
      </c>
    </row>
    <row r="2002" spans="2:2" x14ac:dyDescent="0.35">
      <c r="B2002">
        <f t="shared" si="35"/>
        <v>0</v>
      </c>
    </row>
    <row r="2003" spans="2:2" x14ac:dyDescent="0.35">
      <c r="B2003">
        <f t="shared" si="35"/>
        <v>0</v>
      </c>
    </row>
    <row r="2004" spans="2:2" x14ac:dyDescent="0.35">
      <c r="B2004">
        <f t="shared" si="35"/>
        <v>0</v>
      </c>
    </row>
    <row r="2005" spans="2:2" x14ac:dyDescent="0.35">
      <c r="B2005">
        <f t="shared" si="35"/>
        <v>0</v>
      </c>
    </row>
    <row r="2006" spans="2:2" x14ac:dyDescent="0.35">
      <c r="B2006">
        <f t="shared" si="35"/>
        <v>0</v>
      </c>
    </row>
    <row r="2007" spans="2:2" x14ac:dyDescent="0.35">
      <c r="B2007">
        <f t="shared" si="35"/>
        <v>0</v>
      </c>
    </row>
    <row r="2008" spans="2:2" x14ac:dyDescent="0.35">
      <c r="B2008">
        <f t="shared" si="35"/>
        <v>0</v>
      </c>
    </row>
    <row r="2009" spans="2:2" x14ac:dyDescent="0.35">
      <c r="B2009">
        <f t="shared" si="35"/>
        <v>0</v>
      </c>
    </row>
    <row r="2010" spans="2:2" x14ac:dyDescent="0.35">
      <c r="B2010">
        <f t="shared" si="35"/>
        <v>0</v>
      </c>
    </row>
    <row r="2011" spans="2:2" x14ac:dyDescent="0.35">
      <c r="B2011">
        <f t="shared" si="35"/>
        <v>0</v>
      </c>
    </row>
    <row r="2012" spans="2:2" x14ac:dyDescent="0.35">
      <c r="B2012">
        <f t="shared" si="35"/>
        <v>0</v>
      </c>
    </row>
    <row r="2013" spans="2:2" x14ac:dyDescent="0.35">
      <c r="B2013">
        <f t="shared" si="35"/>
        <v>0</v>
      </c>
    </row>
    <row r="2014" spans="2:2" x14ac:dyDescent="0.35">
      <c r="B2014">
        <f t="shared" si="35"/>
        <v>0</v>
      </c>
    </row>
    <row r="2015" spans="2:2" x14ac:dyDescent="0.35">
      <c r="B2015">
        <f t="shared" si="35"/>
        <v>0</v>
      </c>
    </row>
    <row r="2016" spans="2:2" x14ac:dyDescent="0.35">
      <c r="B2016">
        <f t="shared" si="35"/>
        <v>0</v>
      </c>
    </row>
    <row r="2017" spans="2:2" x14ac:dyDescent="0.35">
      <c r="B2017">
        <f t="shared" si="35"/>
        <v>0</v>
      </c>
    </row>
    <row r="2018" spans="2:2" x14ac:dyDescent="0.35">
      <c r="B2018">
        <f t="shared" si="35"/>
        <v>0</v>
      </c>
    </row>
    <row r="2019" spans="2:2" x14ac:dyDescent="0.35">
      <c r="B2019">
        <f t="shared" si="35"/>
        <v>0</v>
      </c>
    </row>
    <row r="2020" spans="2:2" x14ac:dyDescent="0.35">
      <c r="B2020">
        <f t="shared" si="35"/>
        <v>0</v>
      </c>
    </row>
    <row r="2021" spans="2:2" x14ac:dyDescent="0.35">
      <c r="B2021">
        <f t="shared" si="35"/>
        <v>0</v>
      </c>
    </row>
    <row r="2022" spans="2:2" x14ac:dyDescent="0.35">
      <c r="B2022">
        <f t="shared" si="35"/>
        <v>0</v>
      </c>
    </row>
    <row r="2023" spans="2:2" x14ac:dyDescent="0.35">
      <c r="B2023">
        <f t="shared" si="35"/>
        <v>0</v>
      </c>
    </row>
    <row r="2024" spans="2:2" x14ac:dyDescent="0.35">
      <c r="B2024">
        <f t="shared" si="35"/>
        <v>0</v>
      </c>
    </row>
    <row r="2025" spans="2:2" x14ac:dyDescent="0.35">
      <c r="B2025">
        <f t="shared" si="35"/>
        <v>0</v>
      </c>
    </row>
    <row r="2026" spans="2:2" x14ac:dyDescent="0.35">
      <c r="B2026">
        <f t="shared" si="35"/>
        <v>0</v>
      </c>
    </row>
    <row r="2027" spans="2:2" x14ac:dyDescent="0.35">
      <c r="B2027">
        <f t="shared" si="35"/>
        <v>0</v>
      </c>
    </row>
    <row r="2028" spans="2:2" x14ac:dyDescent="0.35">
      <c r="B2028">
        <f t="shared" si="35"/>
        <v>0</v>
      </c>
    </row>
    <row r="2029" spans="2:2" x14ac:dyDescent="0.35">
      <c r="B2029">
        <f t="shared" si="35"/>
        <v>0</v>
      </c>
    </row>
    <row r="2030" spans="2:2" x14ac:dyDescent="0.35">
      <c r="B2030">
        <f t="shared" si="35"/>
        <v>0</v>
      </c>
    </row>
    <row r="2031" spans="2:2" x14ac:dyDescent="0.35">
      <c r="B2031">
        <f t="shared" si="35"/>
        <v>0</v>
      </c>
    </row>
    <row r="2032" spans="2:2" x14ac:dyDescent="0.35">
      <c r="B2032">
        <f t="shared" si="35"/>
        <v>0</v>
      </c>
    </row>
    <row r="2033" spans="2:2" x14ac:dyDescent="0.35">
      <c r="B2033">
        <f t="shared" si="35"/>
        <v>0</v>
      </c>
    </row>
    <row r="2034" spans="2:2" x14ac:dyDescent="0.35">
      <c r="B2034">
        <f t="shared" si="35"/>
        <v>0</v>
      </c>
    </row>
    <row r="2035" spans="2:2" x14ac:dyDescent="0.35">
      <c r="B2035">
        <f t="shared" si="35"/>
        <v>0</v>
      </c>
    </row>
    <row r="2036" spans="2:2" x14ac:dyDescent="0.35">
      <c r="B2036">
        <f t="shared" si="35"/>
        <v>0</v>
      </c>
    </row>
    <row r="2037" spans="2:2" x14ac:dyDescent="0.35">
      <c r="B2037">
        <f t="shared" si="35"/>
        <v>0</v>
      </c>
    </row>
    <row r="2038" spans="2:2" x14ac:dyDescent="0.35">
      <c r="B2038">
        <f t="shared" si="35"/>
        <v>0</v>
      </c>
    </row>
    <row r="2039" spans="2:2" x14ac:dyDescent="0.35">
      <c r="B2039">
        <f t="shared" si="35"/>
        <v>0</v>
      </c>
    </row>
    <row r="2040" spans="2:2" x14ac:dyDescent="0.35">
      <c r="B2040">
        <f t="shared" si="35"/>
        <v>0</v>
      </c>
    </row>
    <row r="2041" spans="2:2" x14ac:dyDescent="0.35">
      <c r="B2041">
        <f t="shared" si="35"/>
        <v>0</v>
      </c>
    </row>
    <row r="2042" spans="2:2" x14ac:dyDescent="0.35">
      <c r="B2042">
        <f t="shared" si="35"/>
        <v>0</v>
      </c>
    </row>
    <row r="2043" spans="2:2" x14ac:dyDescent="0.35">
      <c r="B2043">
        <f t="shared" si="35"/>
        <v>0</v>
      </c>
    </row>
    <row r="2044" spans="2:2" x14ac:dyDescent="0.35">
      <c r="B2044">
        <f t="shared" si="35"/>
        <v>0</v>
      </c>
    </row>
    <row r="2045" spans="2:2" x14ac:dyDescent="0.35">
      <c r="B2045">
        <f t="shared" si="35"/>
        <v>0</v>
      </c>
    </row>
    <row r="2046" spans="2:2" x14ac:dyDescent="0.35">
      <c r="B2046">
        <f t="shared" si="35"/>
        <v>0</v>
      </c>
    </row>
    <row r="2047" spans="2:2" x14ac:dyDescent="0.35">
      <c r="B2047">
        <f t="shared" si="35"/>
        <v>0</v>
      </c>
    </row>
    <row r="2048" spans="2:2" x14ac:dyDescent="0.35">
      <c r="B2048">
        <f t="shared" si="35"/>
        <v>0</v>
      </c>
    </row>
    <row r="2049" spans="2:2" x14ac:dyDescent="0.35">
      <c r="B2049">
        <f t="shared" si="35"/>
        <v>0</v>
      </c>
    </row>
    <row r="2050" spans="2:2" x14ac:dyDescent="0.35">
      <c r="B2050">
        <f t="shared" si="35"/>
        <v>0</v>
      </c>
    </row>
    <row r="2051" spans="2:2" x14ac:dyDescent="0.35">
      <c r="B2051">
        <f t="shared" si="35"/>
        <v>0</v>
      </c>
    </row>
    <row r="2052" spans="2:2" x14ac:dyDescent="0.35">
      <c r="B2052">
        <f t="shared" si="35"/>
        <v>0</v>
      </c>
    </row>
    <row r="2053" spans="2:2" x14ac:dyDescent="0.35">
      <c r="B2053">
        <f t="shared" si="35"/>
        <v>0</v>
      </c>
    </row>
    <row r="2054" spans="2:2" x14ac:dyDescent="0.35">
      <c r="B2054">
        <f t="shared" si="35"/>
        <v>0</v>
      </c>
    </row>
    <row r="2055" spans="2:2" x14ac:dyDescent="0.35">
      <c r="B2055">
        <f t="shared" si="35"/>
        <v>0</v>
      </c>
    </row>
    <row r="2056" spans="2:2" x14ac:dyDescent="0.35">
      <c r="B2056">
        <f t="shared" si="35"/>
        <v>0</v>
      </c>
    </row>
    <row r="2057" spans="2:2" x14ac:dyDescent="0.35">
      <c r="B2057">
        <f t="shared" ref="B2057:B2120" si="36">VALUE(A2057)</f>
        <v>0</v>
      </c>
    </row>
    <row r="2058" spans="2:2" x14ac:dyDescent="0.35">
      <c r="B2058">
        <f t="shared" si="36"/>
        <v>0</v>
      </c>
    </row>
    <row r="2059" spans="2:2" x14ac:dyDescent="0.35">
      <c r="B2059">
        <f t="shared" si="36"/>
        <v>0</v>
      </c>
    </row>
    <row r="2060" spans="2:2" x14ac:dyDescent="0.35">
      <c r="B2060">
        <f t="shared" si="36"/>
        <v>0</v>
      </c>
    </row>
    <row r="2061" spans="2:2" x14ac:dyDescent="0.35">
      <c r="B2061">
        <f t="shared" si="36"/>
        <v>0</v>
      </c>
    </row>
    <row r="2062" spans="2:2" x14ac:dyDescent="0.35">
      <c r="B2062">
        <f t="shared" si="36"/>
        <v>0</v>
      </c>
    </row>
    <row r="2063" spans="2:2" x14ac:dyDescent="0.35">
      <c r="B2063">
        <f t="shared" si="36"/>
        <v>0</v>
      </c>
    </row>
    <row r="2064" spans="2:2" x14ac:dyDescent="0.35">
      <c r="B2064">
        <f t="shared" si="36"/>
        <v>0</v>
      </c>
    </row>
    <row r="2065" spans="2:2" x14ac:dyDescent="0.35">
      <c r="B2065">
        <f t="shared" si="36"/>
        <v>0</v>
      </c>
    </row>
    <row r="2066" spans="2:2" x14ac:dyDescent="0.35">
      <c r="B2066">
        <f t="shared" si="36"/>
        <v>0</v>
      </c>
    </row>
    <row r="2067" spans="2:2" x14ac:dyDescent="0.35">
      <c r="B2067">
        <f t="shared" si="36"/>
        <v>0</v>
      </c>
    </row>
    <row r="2068" spans="2:2" x14ac:dyDescent="0.35">
      <c r="B2068">
        <f t="shared" si="36"/>
        <v>0</v>
      </c>
    </row>
    <row r="2069" spans="2:2" x14ac:dyDescent="0.35">
      <c r="B2069">
        <f t="shared" si="36"/>
        <v>0</v>
      </c>
    </row>
    <row r="2070" spans="2:2" x14ac:dyDescent="0.35">
      <c r="B2070">
        <f t="shared" si="36"/>
        <v>0</v>
      </c>
    </row>
    <row r="2071" spans="2:2" x14ac:dyDescent="0.35">
      <c r="B2071">
        <f t="shared" si="36"/>
        <v>0</v>
      </c>
    </row>
    <row r="2072" spans="2:2" x14ac:dyDescent="0.35">
      <c r="B2072">
        <f t="shared" si="36"/>
        <v>0</v>
      </c>
    </row>
    <row r="2073" spans="2:2" x14ac:dyDescent="0.35">
      <c r="B2073">
        <f t="shared" si="36"/>
        <v>0</v>
      </c>
    </row>
    <row r="2074" spans="2:2" x14ac:dyDescent="0.35">
      <c r="B2074">
        <f t="shared" si="36"/>
        <v>0</v>
      </c>
    </row>
    <row r="2075" spans="2:2" x14ac:dyDescent="0.35">
      <c r="B2075">
        <f t="shared" si="36"/>
        <v>0</v>
      </c>
    </row>
    <row r="2076" spans="2:2" x14ac:dyDescent="0.35">
      <c r="B2076">
        <f t="shared" si="36"/>
        <v>0</v>
      </c>
    </row>
    <row r="2077" spans="2:2" x14ac:dyDescent="0.35">
      <c r="B2077">
        <f t="shared" si="36"/>
        <v>0</v>
      </c>
    </row>
    <row r="2078" spans="2:2" x14ac:dyDescent="0.35">
      <c r="B2078">
        <f t="shared" si="36"/>
        <v>0</v>
      </c>
    </row>
    <row r="2079" spans="2:2" x14ac:dyDescent="0.35">
      <c r="B2079">
        <f t="shared" si="36"/>
        <v>0</v>
      </c>
    </row>
    <row r="2080" spans="2:2" x14ac:dyDescent="0.35">
      <c r="B2080">
        <f t="shared" si="36"/>
        <v>0</v>
      </c>
    </row>
    <row r="2081" spans="2:2" x14ac:dyDescent="0.35">
      <c r="B2081">
        <f t="shared" si="36"/>
        <v>0</v>
      </c>
    </row>
    <row r="2082" spans="2:2" x14ac:dyDescent="0.35">
      <c r="B2082">
        <f t="shared" si="36"/>
        <v>0</v>
      </c>
    </row>
    <row r="2083" spans="2:2" x14ac:dyDescent="0.35">
      <c r="B2083">
        <f t="shared" si="36"/>
        <v>0</v>
      </c>
    </row>
    <row r="2084" spans="2:2" x14ac:dyDescent="0.35">
      <c r="B2084">
        <f t="shared" si="36"/>
        <v>0</v>
      </c>
    </row>
    <row r="2085" spans="2:2" x14ac:dyDescent="0.35">
      <c r="B2085">
        <f t="shared" si="36"/>
        <v>0</v>
      </c>
    </row>
    <row r="2086" spans="2:2" x14ac:dyDescent="0.35">
      <c r="B2086">
        <f t="shared" si="36"/>
        <v>0</v>
      </c>
    </row>
    <row r="2087" spans="2:2" x14ac:dyDescent="0.35">
      <c r="B2087">
        <f t="shared" si="36"/>
        <v>0</v>
      </c>
    </row>
    <row r="2088" spans="2:2" x14ac:dyDescent="0.35">
      <c r="B2088">
        <f t="shared" si="36"/>
        <v>0</v>
      </c>
    </row>
    <row r="2089" spans="2:2" x14ac:dyDescent="0.35">
      <c r="B2089">
        <f t="shared" si="36"/>
        <v>0</v>
      </c>
    </row>
    <row r="2090" spans="2:2" x14ac:dyDescent="0.35">
      <c r="B2090">
        <f t="shared" si="36"/>
        <v>0</v>
      </c>
    </row>
    <row r="2091" spans="2:2" x14ac:dyDescent="0.35">
      <c r="B2091">
        <f t="shared" si="36"/>
        <v>0</v>
      </c>
    </row>
    <row r="2092" spans="2:2" x14ac:dyDescent="0.35">
      <c r="B2092">
        <f t="shared" si="36"/>
        <v>0</v>
      </c>
    </row>
    <row r="2093" spans="2:2" x14ac:dyDescent="0.35">
      <c r="B2093">
        <f t="shared" si="36"/>
        <v>0</v>
      </c>
    </row>
    <row r="2094" spans="2:2" x14ac:dyDescent="0.35">
      <c r="B2094">
        <f t="shared" si="36"/>
        <v>0</v>
      </c>
    </row>
    <row r="2095" spans="2:2" x14ac:dyDescent="0.35">
      <c r="B2095">
        <f t="shared" si="36"/>
        <v>0</v>
      </c>
    </row>
    <row r="2096" spans="2:2" x14ac:dyDescent="0.35">
      <c r="B2096">
        <f t="shared" si="36"/>
        <v>0</v>
      </c>
    </row>
    <row r="2097" spans="2:2" x14ac:dyDescent="0.35">
      <c r="B2097">
        <f t="shared" si="36"/>
        <v>0</v>
      </c>
    </row>
    <row r="2098" spans="2:2" x14ac:dyDescent="0.35">
      <c r="B2098">
        <f t="shared" si="36"/>
        <v>0</v>
      </c>
    </row>
    <row r="2099" spans="2:2" x14ac:dyDescent="0.35">
      <c r="B2099">
        <f t="shared" si="36"/>
        <v>0</v>
      </c>
    </row>
    <row r="2100" spans="2:2" x14ac:dyDescent="0.35">
      <c r="B2100">
        <f t="shared" si="36"/>
        <v>0</v>
      </c>
    </row>
    <row r="2101" spans="2:2" x14ac:dyDescent="0.35">
      <c r="B2101">
        <f t="shared" si="36"/>
        <v>0</v>
      </c>
    </row>
    <row r="2102" spans="2:2" x14ac:dyDescent="0.35">
      <c r="B2102">
        <f t="shared" si="36"/>
        <v>0</v>
      </c>
    </row>
    <row r="2103" spans="2:2" x14ac:dyDescent="0.35">
      <c r="B2103">
        <f t="shared" si="36"/>
        <v>0</v>
      </c>
    </row>
    <row r="2104" spans="2:2" x14ac:dyDescent="0.35">
      <c r="B2104">
        <f t="shared" si="36"/>
        <v>0</v>
      </c>
    </row>
    <row r="2105" spans="2:2" x14ac:dyDescent="0.35">
      <c r="B2105">
        <f t="shared" si="36"/>
        <v>0</v>
      </c>
    </row>
    <row r="2106" spans="2:2" x14ac:dyDescent="0.35">
      <c r="B2106">
        <f t="shared" si="36"/>
        <v>0</v>
      </c>
    </row>
    <row r="2107" spans="2:2" x14ac:dyDescent="0.35">
      <c r="B2107">
        <f t="shared" si="36"/>
        <v>0</v>
      </c>
    </row>
    <row r="2108" spans="2:2" x14ac:dyDescent="0.35">
      <c r="B2108">
        <f t="shared" si="36"/>
        <v>0</v>
      </c>
    </row>
    <row r="2109" spans="2:2" x14ac:dyDescent="0.35">
      <c r="B2109">
        <f t="shared" si="36"/>
        <v>0</v>
      </c>
    </row>
    <row r="2110" spans="2:2" x14ac:dyDescent="0.35">
      <c r="B2110">
        <f t="shared" si="36"/>
        <v>0</v>
      </c>
    </row>
    <row r="2111" spans="2:2" x14ac:dyDescent="0.35">
      <c r="B2111">
        <f t="shared" si="36"/>
        <v>0</v>
      </c>
    </row>
    <row r="2112" spans="2:2" x14ac:dyDescent="0.35">
      <c r="B2112">
        <f t="shared" si="36"/>
        <v>0</v>
      </c>
    </row>
    <row r="2113" spans="2:2" x14ac:dyDescent="0.35">
      <c r="B2113">
        <f t="shared" si="36"/>
        <v>0</v>
      </c>
    </row>
    <row r="2114" spans="2:2" x14ac:dyDescent="0.35">
      <c r="B2114">
        <f t="shared" si="36"/>
        <v>0</v>
      </c>
    </row>
    <row r="2115" spans="2:2" x14ac:dyDescent="0.35">
      <c r="B2115">
        <f t="shared" si="36"/>
        <v>0</v>
      </c>
    </row>
    <row r="2116" spans="2:2" x14ac:dyDescent="0.35">
      <c r="B2116">
        <f t="shared" si="36"/>
        <v>0</v>
      </c>
    </row>
    <row r="2117" spans="2:2" x14ac:dyDescent="0.35">
      <c r="B2117">
        <f t="shared" si="36"/>
        <v>0</v>
      </c>
    </row>
    <row r="2118" spans="2:2" x14ac:dyDescent="0.35">
      <c r="B2118">
        <f t="shared" si="36"/>
        <v>0</v>
      </c>
    </row>
    <row r="2119" spans="2:2" x14ac:dyDescent="0.35">
      <c r="B2119">
        <f t="shared" si="36"/>
        <v>0</v>
      </c>
    </row>
    <row r="2120" spans="2:2" x14ac:dyDescent="0.35">
      <c r="B2120">
        <f t="shared" si="36"/>
        <v>0</v>
      </c>
    </row>
    <row r="2121" spans="2:2" x14ac:dyDescent="0.35">
      <c r="B2121">
        <f t="shared" ref="B2121:B2184" si="37">VALUE(A2121)</f>
        <v>0</v>
      </c>
    </row>
    <row r="2122" spans="2:2" x14ac:dyDescent="0.35">
      <c r="B2122">
        <f t="shared" si="37"/>
        <v>0</v>
      </c>
    </row>
    <row r="2123" spans="2:2" x14ac:dyDescent="0.35">
      <c r="B2123">
        <f t="shared" si="37"/>
        <v>0</v>
      </c>
    </row>
    <row r="2124" spans="2:2" x14ac:dyDescent="0.35">
      <c r="B2124">
        <f t="shared" si="37"/>
        <v>0</v>
      </c>
    </row>
    <row r="2125" spans="2:2" x14ac:dyDescent="0.35">
      <c r="B2125">
        <f t="shared" si="37"/>
        <v>0</v>
      </c>
    </row>
    <row r="2126" spans="2:2" x14ac:dyDescent="0.35">
      <c r="B2126">
        <f t="shared" si="37"/>
        <v>0</v>
      </c>
    </row>
    <row r="2127" spans="2:2" x14ac:dyDescent="0.35">
      <c r="B2127">
        <f t="shared" si="37"/>
        <v>0</v>
      </c>
    </row>
    <row r="2128" spans="2:2" x14ac:dyDescent="0.35">
      <c r="B2128">
        <f t="shared" si="37"/>
        <v>0</v>
      </c>
    </row>
    <row r="2129" spans="2:2" x14ac:dyDescent="0.35">
      <c r="B2129">
        <f t="shared" si="37"/>
        <v>0</v>
      </c>
    </row>
    <row r="2130" spans="2:2" x14ac:dyDescent="0.35">
      <c r="B2130">
        <f t="shared" si="37"/>
        <v>0</v>
      </c>
    </row>
    <row r="2131" spans="2:2" x14ac:dyDescent="0.35">
      <c r="B2131">
        <f t="shared" si="37"/>
        <v>0</v>
      </c>
    </row>
    <row r="2132" spans="2:2" x14ac:dyDescent="0.35">
      <c r="B2132">
        <f t="shared" si="37"/>
        <v>0</v>
      </c>
    </row>
    <row r="2133" spans="2:2" x14ac:dyDescent="0.35">
      <c r="B2133">
        <f t="shared" si="37"/>
        <v>0</v>
      </c>
    </row>
    <row r="2134" spans="2:2" x14ac:dyDescent="0.35">
      <c r="B2134">
        <f t="shared" si="37"/>
        <v>0</v>
      </c>
    </row>
    <row r="2135" spans="2:2" x14ac:dyDescent="0.35">
      <c r="B2135">
        <f t="shared" si="37"/>
        <v>0</v>
      </c>
    </row>
    <row r="2136" spans="2:2" x14ac:dyDescent="0.35">
      <c r="B2136">
        <f t="shared" si="37"/>
        <v>0</v>
      </c>
    </row>
    <row r="2137" spans="2:2" x14ac:dyDescent="0.35">
      <c r="B2137">
        <f t="shared" si="37"/>
        <v>0</v>
      </c>
    </row>
    <row r="2138" spans="2:2" x14ac:dyDescent="0.35">
      <c r="B2138">
        <f t="shared" si="37"/>
        <v>0</v>
      </c>
    </row>
    <row r="2139" spans="2:2" x14ac:dyDescent="0.35">
      <c r="B2139">
        <f t="shared" si="37"/>
        <v>0</v>
      </c>
    </row>
    <row r="2140" spans="2:2" x14ac:dyDescent="0.35">
      <c r="B2140">
        <f t="shared" si="37"/>
        <v>0</v>
      </c>
    </row>
    <row r="2141" spans="2:2" x14ac:dyDescent="0.35">
      <c r="B2141">
        <f t="shared" si="37"/>
        <v>0</v>
      </c>
    </row>
    <row r="2142" spans="2:2" x14ac:dyDescent="0.35">
      <c r="B2142">
        <f t="shared" si="37"/>
        <v>0</v>
      </c>
    </row>
    <row r="2143" spans="2:2" x14ac:dyDescent="0.35">
      <c r="B2143">
        <f t="shared" si="37"/>
        <v>0</v>
      </c>
    </row>
    <row r="2144" spans="2:2" x14ac:dyDescent="0.35">
      <c r="B2144">
        <f t="shared" si="37"/>
        <v>0</v>
      </c>
    </row>
    <row r="2145" spans="2:2" x14ac:dyDescent="0.35">
      <c r="B2145">
        <f t="shared" si="37"/>
        <v>0</v>
      </c>
    </row>
    <row r="2146" spans="2:2" x14ac:dyDescent="0.35">
      <c r="B2146">
        <f t="shared" si="37"/>
        <v>0</v>
      </c>
    </row>
    <row r="2147" spans="2:2" x14ac:dyDescent="0.35">
      <c r="B2147">
        <f t="shared" si="37"/>
        <v>0</v>
      </c>
    </row>
    <row r="2148" spans="2:2" x14ac:dyDescent="0.35">
      <c r="B2148">
        <f t="shared" si="37"/>
        <v>0</v>
      </c>
    </row>
    <row r="2149" spans="2:2" x14ac:dyDescent="0.35">
      <c r="B2149">
        <f t="shared" si="37"/>
        <v>0</v>
      </c>
    </row>
    <row r="2150" spans="2:2" x14ac:dyDescent="0.35">
      <c r="B2150">
        <f t="shared" si="37"/>
        <v>0</v>
      </c>
    </row>
    <row r="2151" spans="2:2" x14ac:dyDescent="0.35">
      <c r="B2151">
        <f t="shared" si="37"/>
        <v>0</v>
      </c>
    </row>
    <row r="2152" spans="2:2" x14ac:dyDescent="0.35">
      <c r="B2152">
        <f t="shared" si="37"/>
        <v>0</v>
      </c>
    </row>
    <row r="2153" spans="2:2" x14ac:dyDescent="0.35">
      <c r="B2153">
        <f t="shared" si="37"/>
        <v>0</v>
      </c>
    </row>
    <row r="2154" spans="2:2" x14ac:dyDescent="0.35">
      <c r="B2154">
        <f t="shared" si="37"/>
        <v>0</v>
      </c>
    </row>
    <row r="2155" spans="2:2" x14ac:dyDescent="0.35">
      <c r="B2155">
        <f t="shared" si="37"/>
        <v>0</v>
      </c>
    </row>
    <row r="2156" spans="2:2" x14ac:dyDescent="0.35">
      <c r="B2156">
        <f t="shared" si="37"/>
        <v>0</v>
      </c>
    </row>
    <row r="2157" spans="2:2" x14ac:dyDescent="0.35">
      <c r="B2157">
        <f t="shared" si="37"/>
        <v>0</v>
      </c>
    </row>
    <row r="2158" spans="2:2" x14ac:dyDescent="0.35">
      <c r="B2158">
        <f t="shared" si="37"/>
        <v>0</v>
      </c>
    </row>
    <row r="2159" spans="2:2" x14ac:dyDescent="0.35">
      <c r="B2159">
        <f t="shared" si="37"/>
        <v>0</v>
      </c>
    </row>
    <row r="2160" spans="2:2" x14ac:dyDescent="0.35">
      <c r="B2160">
        <f t="shared" si="37"/>
        <v>0</v>
      </c>
    </row>
    <row r="2161" spans="2:2" x14ac:dyDescent="0.35">
      <c r="B2161">
        <f t="shared" si="37"/>
        <v>0</v>
      </c>
    </row>
    <row r="2162" spans="2:2" x14ac:dyDescent="0.35">
      <c r="B2162">
        <f t="shared" si="37"/>
        <v>0</v>
      </c>
    </row>
    <row r="2163" spans="2:2" x14ac:dyDescent="0.35">
      <c r="B2163">
        <f t="shared" si="37"/>
        <v>0</v>
      </c>
    </row>
    <row r="2164" spans="2:2" x14ac:dyDescent="0.35">
      <c r="B2164">
        <f t="shared" si="37"/>
        <v>0</v>
      </c>
    </row>
    <row r="2165" spans="2:2" x14ac:dyDescent="0.35">
      <c r="B2165">
        <f t="shared" si="37"/>
        <v>0</v>
      </c>
    </row>
    <row r="2166" spans="2:2" x14ac:dyDescent="0.35">
      <c r="B2166">
        <f t="shared" si="37"/>
        <v>0</v>
      </c>
    </row>
    <row r="2167" spans="2:2" x14ac:dyDescent="0.35">
      <c r="B2167">
        <f t="shared" si="37"/>
        <v>0</v>
      </c>
    </row>
    <row r="2168" spans="2:2" x14ac:dyDescent="0.35">
      <c r="B2168">
        <f t="shared" si="37"/>
        <v>0</v>
      </c>
    </row>
    <row r="2169" spans="2:2" x14ac:dyDescent="0.35">
      <c r="B2169">
        <f t="shared" si="37"/>
        <v>0</v>
      </c>
    </row>
    <row r="2170" spans="2:2" x14ac:dyDescent="0.35">
      <c r="B2170">
        <f t="shared" si="37"/>
        <v>0</v>
      </c>
    </row>
    <row r="2171" spans="2:2" x14ac:dyDescent="0.35">
      <c r="B2171">
        <f t="shared" si="37"/>
        <v>0</v>
      </c>
    </row>
    <row r="2172" spans="2:2" x14ac:dyDescent="0.35">
      <c r="B2172">
        <f t="shared" si="37"/>
        <v>0</v>
      </c>
    </row>
    <row r="2173" spans="2:2" x14ac:dyDescent="0.35">
      <c r="B2173">
        <f t="shared" si="37"/>
        <v>0</v>
      </c>
    </row>
    <row r="2174" spans="2:2" x14ac:dyDescent="0.35">
      <c r="B2174">
        <f t="shared" si="37"/>
        <v>0</v>
      </c>
    </row>
    <row r="2175" spans="2:2" x14ac:dyDescent="0.35">
      <c r="B2175">
        <f t="shared" si="37"/>
        <v>0</v>
      </c>
    </row>
    <row r="2176" spans="2:2" x14ac:dyDescent="0.35">
      <c r="B2176">
        <f t="shared" si="37"/>
        <v>0</v>
      </c>
    </row>
    <row r="2177" spans="2:2" x14ac:dyDescent="0.35">
      <c r="B2177">
        <f t="shared" si="37"/>
        <v>0</v>
      </c>
    </row>
    <row r="2178" spans="2:2" x14ac:dyDescent="0.35">
      <c r="B2178">
        <f t="shared" si="37"/>
        <v>0</v>
      </c>
    </row>
    <row r="2179" spans="2:2" x14ac:dyDescent="0.35">
      <c r="B2179">
        <f t="shared" si="37"/>
        <v>0</v>
      </c>
    </row>
    <row r="2180" spans="2:2" x14ac:dyDescent="0.35">
      <c r="B2180">
        <f t="shared" si="37"/>
        <v>0</v>
      </c>
    </row>
    <row r="2181" spans="2:2" x14ac:dyDescent="0.35">
      <c r="B2181">
        <f t="shared" si="37"/>
        <v>0</v>
      </c>
    </row>
    <row r="2182" spans="2:2" x14ac:dyDescent="0.35">
      <c r="B2182">
        <f t="shared" si="37"/>
        <v>0</v>
      </c>
    </row>
    <row r="2183" spans="2:2" x14ac:dyDescent="0.35">
      <c r="B2183">
        <f t="shared" si="37"/>
        <v>0</v>
      </c>
    </row>
    <row r="2184" spans="2:2" x14ac:dyDescent="0.35">
      <c r="B2184">
        <f t="shared" si="37"/>
        <v>0</v>
      </c>
    </row>
    <row r="2185" spans="2:2" x14ac:dyDescent="0.35">
      <c r="B2185">
        <f t="shared" ref="B2185:B2205" si="38">VALUE(A2185)</f>
        <v>0</v>
      </c>
    </row>
    <row r="2186" spans="2:2" x14ac:dyDescent="0.35">
      <c r="B2186">
        <f t="shared" si="38"/>
        <v>0</v>
      </c>
    </row>
    <row r="2187" spans="2:2" x14ac:dyDescent="0.35">
      <c r="B2187">
        <f t="shared" si="38"/>
        <v>0</v>
      </c>
    </row>
    <row r="2188" spans="2:2" x14ac:dyDescent="0.35">
      <c r="B2188">
        <f t="shared" si="38"/>
        <v>0</v>
      </c>
    </row>
    <row r="2189" spans="2:2" x14ac:dyDescent="0.35">
      <c r="B2189">
        <f t="shared" si="38"/>
        <v>0</v>
      </c>
    </row>
    <row r="2190" spans="2:2" x14ac:dyDescent="0.35">
      <c r="B2190">
        <f t="shared" si="38"/>
        <v>0</v>
      </c>
    </row>
    <row r="2191" spans="2:2" x14ac:dyDescent="0.35">
      <c r="B2191">
        <f t="shared" si="38"/>
        <v>0</v>
      </c>
    </row>
    <row r="2192" spans="2:2" x14ac:dyDescent="0.35">
      <c r="B2192">
        <f t="shared" si="38"/>
        <v>0</v>
      </c>
    </row>
    <row r="2193" spans="2:2" x14ac:dyDescent="0.35">
      <c r="B2193">
        <f t="shared" si="38"/>
        <v>0</v>
      </c>
    </row>
    <row r="2194" spans="2:2" x14ac:dyDescent="0.35">
      <c r="B2194">
        <f t="shared" si="38"/>
        <v>0</v>
      </c>
    </row>
    <row r="2195" spans="2:2" x14ac:dyDescent="0.35">
      <c r="B2195">
        <f t="shared" si="38"/>
        <v>0</v>
      </c>
    </row>
    <row r="2196" spans="2:2" x14ac:dyDescent="0.35">
      <c r="B2196">
        <f t="shared" si="38"/>
        <v>0</v>
      </c>
    </row>
    <row r="2197" spans="2:2" x14ac:dyDescent="0.35">
      <c r="B2197">
        <f t="shared" si="38"/>
        <v>0</v>
      </c>
    </row>
    <row r="2198" spans="2:2" x14ac:dyDescent="0.35">
      <c r="B2198">
        <f t="shared" si="38"/>
        <v>0</v>
      </c>
    </row>
    <row r="2199" spans="2:2" x14ac:dyDescent="0.35">
      <c r="B2199">
        <f t="shared" si="38"/>
        <v>0</v>
      </c>
    </row>
    <row r="2200" spans="2:2" x14ac:dyDescent="0.35">
      <c r="B2200">
        <f t="shared" si="38"/>
        <v>0</v>
      </c>
    </row>
    <row r="2201" spans="2:2" x14ac:dyDescent="0.35">
      <c r="B2201">
        <f t="shared" si="38"/>
        <v>0</v>
      </c>
    </row>
    <row r="2202" spans="2:2" x14ac:dyDescent="0.35">
      <c r="B2202">
        <f t="shared" si="38"/>
        <v>0</v>
      </c>
    </row>
    <row r="2203" spans="2:2" x14ac:dyDescent="0.35">
      <c r="B2203">
        <f t="shared" si="38"/>
        <v>0</v>
      </c>
    </row>
    <row r="2204" spans="2:2" x14ac:dyDescent="0.35">
      <c r="B2204">
        <f t="shared" si="38"/>
        <v>0</v>
      </c>
    </row>
    <row r="2205" spans="2:2" x14ac:dyDescent="0.35">
      <c r="B2205">
        <f t="shared" si="38"/>
        <v>0</v>
      </c>
    </row>
  </sheetData>
  <pageMargins left="0.7" right="0.7" top="0.75" bottom="0.75" header="0.3" footer="0.3"/>
  <pageSetup paperSize="9" orientation="portrait" horizontalDpi="4294967293"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U1655"/>
  <sheetViews>
    <sheetView zoomScale="64" zoomScaleNormal="64" workbookViewId="0">
      <selection activeCell="H234" sqref="H234"/>
    </sheetView>
  </sheetViews>
  <sheetFormatPr baseColWidth="10" defaultColWidth="11.453125" defaultRowHeight="15" x14ac:dyDescent="0.35"/>
  <cols>
    <col min="1" max="1" width="76.81640625" style="546" customWidth="1"/>
    <col min="2" max="2" width="13.81640625" style="447" customWidth="1"/>
    <col min="3" max="3" width="34.1796875" style="448" customWidth="1"/>
    <col min="4" max="4" width="12.7265625" style="449" customWidth="1"/>
    <col min="5" max="5" width="5.453125" style="450" customWidth="1"/>
    <col min="6" max="6" width="3.81640625" style="450" bestFit="1" customWidth="1"/>
    <col min="7" max="7" width="25.7265625" style="448" customWidth="1"/>
    <col min="8" max="8" width="14.26953125" style="532" customWidth="1"/>
    <col min="9" max="9" width="13.1796875" style="450" customWidth="1"/>
    <col min="10" max="10" width="5.453125" style="450" customWidth="1"/>
    <col min="11" max="11" width="8.54296875" style="451" bestFit="1" customWidth="1"/>
    <col min="12" max="12" width="5.7265625" style="452" customWidth="1"/>
    <col min="13" max="13" width="27.453125" style="453" customWidth="1"/>
    <col min="14" max="14" width="12.453125" style="452" customWidth="1"/>
    <col min="15" max="15" width="19.1796875" style="452" bestFit="1" customWidth="1"/>
    <col min="16" max="16" width="13.81640625" style="447" bestFit="1" customWidth="1"/>
    <col min="17" max="18" width="29.453125" style="447" customWidth="1"/>
    <col min="19" max="19" width="8.1796875" style="452" hidden="1" customWidth="1"/>
    <col min="20" max="20" width="29.453125" style="460" bestFit="1" customWidth="1"/>
    <col min="21" max="21" width="32.453125" style="452" bestFit="1" customWidth="1"/>
    <col min="22" max="16384" width="11.453125" style="447"/>
  </cols>
  <sheetData>
    <row r="1" spans="1:21" s="454" customFormat="1" ht="64" x14ac:dyDescent="0.35">
      <c r="A1" s="534" t="s">
        <v>5097</v>
      </c>
      <c r="B1" s="454" t="s">
        <v>5097</v>
      </c>
      <c r="C1" s="455" t="s">
        <v>53</v>
      </c>
      <c r="D1" s="456" t="s">
        <v>1089</v>
      </c>
      <c r="E1" s="456" t="s">
        <v>1090</v>
      </c>
      <c r="F1" s="456" t="s">
        <v>1091</v>
      </c>
      <c r="G1" s="455" t="s">
        <v>1092</v>
      </c>
      <c r="H1" s="455" t="s">
        <v>1093</v>
      </c>
      <c r="I1" s="456" t="s">
        <v>1094</v>
      </c>
      <c r="J1" s="456" t="s">
        <v>1095</v>
      </c>
      <c r="K1" s="457" t="s">
        <v>1096</v>
      </c>
      <c r="L1" s="458" t="s">
        <v>1097</v>
      </c>
      <c r="M1" s="459"/>
      <c r="N1" s="452" t="s">
        <v>3039</v>
      </c>
      <c r="O1" s="460" t="s">
        <v>3037</v>
      </c>
      <c r="P1" s="452" t="s">
        <v>3042</v>
      </c>
      <c r="Q1" s="452"/>
      <c r="R1" s="461" t="s">
        <v>3043</v>
      </c>
      <c r="S1" s="460" t="s">
        <v>3040</v>
      </c>
      <c r="T1" s="460" t="s">
        <v>3041</v>
      </c>
      <c r="U1" s="461" t="s">
        <v>3044</v>
      </c>
    </row>
    <row r="2" spans="1:21" ht="26" x14ac:dyDescent="0.35">
      <c r="A2" s="535" t="s">
        <v>1098</v>
      </c>
      <c r="B2" s="447" t="s">
        <v>1098</v>
      </c>
      <c r="C2" s="462" t="s">
        <v>1099</v>
      </c>
      <c r="D2" s="463" t="s">
        <v>1100</v>
      </c>
      <c r="E2" s="464" t="s">
        <v>1101</v>
      </c>
      <c r="F2" s="464">
        <v>1</v>
      </c>
      <c r="G2" s="465" t="s">
        <v>1102</v>
      </c>
      <c r="H2" s="462" t="s">
        <v>1103</v>
      </c>
      <c r="I2" s="464" t="s">
        <v>1100</v>
      </c>
      <c r="J2" s="464" t="s">
        <v>61</v>
      </c>
      <c r="K2" s="466" t="s">
        <v>1100</v>
      </c>
      <c r="L2" s="467">
        <f t="shared" ref="L2:L33" si="0">IF(A2=A1,1,0)</f>
        <v>0</v>
      </c>
      <c r="M2" s="468">
        <f>VALUE(H2)</f>
        <v>2</v>
      </c>
      <c r="N2" s="467"/>
      <c r="O2" s="467"/>
      <c r="R2" s="447" t="str">
        <f>IF(LEFT(Q2,1)="A",'Messages d''erreur'!B$10,IF(MID(H2,4,1)="x","Compte générique",""))</f>
        <v/>
      </c>
      <c r="S2" s="467"/>
      <c r="T2" s="469" t="str">
        <f t="shared" ref="T2:T33" si="1">IF(MID(N2,1,1)="A",N2,"")</f>
        <v/>
      </c>
    </row>
    <row r="3" spans="1:21" ht="26" x14ac:dyDescent="0.35">
      <c r="A3" s="535" t="s">
        <v>1098</v>
      </c>
      <c r="B3" s="447" t="s">
        <v>1098</v>
      </c>
      <c r="C3" s="462" t="s">
        <v>1099</v>
      </c>
      <c r="D3" s="463" t="s">
        <v>1100</v>
      </c>
      <c r="E3" s="464" t="s">
        <v>61</v>
      </c>
      <c r="F3" s="464">
        <v>2</v>
      </c>
      <c r="G3" s="462" t="s">
        <v>1104</v>
      </c>
      <c r="H3" s="462" t="s">
        <v>1103</v>
      </c>
      <c r="I3" s="464" t="s">
        <v>1100</v>
      </c>
      <c r="J3" s="464" t="s">
        <v>1101</v>
      </c>
      <c r="K3" s="466" t="s">
        <v>1100</v>
      </c>
      <c r="L3" s="467">
        <f t="shared" si="0"/>
        <v>1</v>
      </c>
      <c r="M3" s="468">
        <f t="shared" ref="M3:M66" si="2">VALUE(H3)</f>
        <v>2</v>
      </c>
      <c r="N3" s="467"/>
      <c r="O3" s="467"/>
      <c r="R3" s="447" t="str">
        <f>IF(LEFT(Q3,1)="A",'Messages d''erreur'!B$10,IF(MID(H3,4,1)="x","Compte générique",""))</f>
        <v/>
      </c>
      <c r="S3" s="467"/>
      <c r="T3" s="469" t="str">
        <f t="shared" si="1"/>
        <v/>
      </c>
    </row>
    <row r="4" spans="1:21" ht="26" x14ac:dyDescent="0.35">
      <c r="A4" s="535" t="s">
        <v>1103</v>
      </c>
      <c r="B4" s="447" t="s">
        <v>1103</v>
      </c>
      <c r="C4" s="462" t="s">
        <v>1105</v>
      </c>
      <c r="D4" s="463" t="s">
        <v>1100</v>
      </c>
      <c r="E4" s="464" t="s">
        <v>1101</v>
      </c>
      <c r="F4" s="464">
        <v>1</v>
      </c>
      <c r="G4" s="462" t="s">
        <v>1104</v>
      </c>
      <c r="H4" s="462" t="s">
        <v>1098</v>
      </c>
      <c r="I4" s="464" t="s">
        <v>1100</v>
      </c>
      <c r="J4" s="464" t="s">
        <v>61</v>
      </c>
      <c r="K4" s="466" t="s">
        <v>1100</v>
      </c>
      <c r="L4" s="467">
        <f t="shared" si="0"/>
        <v>0</v>
      </c>
      <c r="M4" s="468">
        <f t="shared" si="2"/>
        <v>1</v>
      </c>
      <c r="N4" s="467"/>
      <c r="O4" s="467"/>
      <c r="R4" s="447" t="str">
        <f>IF(LEFT(Q4,1)="A",'Messages d''erreur'!B$10,IF(MID(H4,4,1)="x","Compte générique",""))</f>
        <v/>
      </c>
      <c r="S4" s="467"/>
      <c r="T4" s="469" t="str">
        <f t="shared" si="1"/>
        <v/>
      </c>
    </row>
    <row r="5" spans="1:21" ht="26" x14ac:dyDescent="0.35">
      <c r="A5" s="535" t="s">
        <v>1103</v>
      </c>
      <c r="B5" s="447" t="s">
        <v>1103</v>
      </c>
      <c r="C5" s="462" t="s">
        <v>1105</v>
      </c>
      <c r="D5" s="463" t="s">
        <v>1100</v>
      </c>
      <c r="E5" s="464" t="s">
        <v>61</v>
      </c>
      <c r="F5" s="464">
        <v>2</v>
      </c>
      <c r="G5" s="462" t="s">
        <v>1106</v>
      </c>
      <c r="H5" s="462" t="s">
        <v>1098</v>
      </c>
      <c r="I5" s="464" t="s">
        <v>1100</v>
      </c>
      <c r="J5" s="464" t="s">
        <v>1101</v>
      </c>
      <c r="K5" s="466" t="s">
        <v>1100</v>
      </c>
      <c r="L5" s="467">
        <f t="shared" si="0"/>
        <v>1</v>
      </c>
      <c r="M5" s="468">
        <f t="shared" si="2"/>
        <v>1</v>
      </c>
      <c r="N5" s="467"/>
      <c r="O5" s="467"/>
      <c r="R5" s="447" t="str">
        <f>IF(LEFT(Q5,1)="A",'Messages d''erreur'!B$10,IF(MID(H5,4,1)="x","Compte générique",""))</f>
        <v/>
      </c>
      <c r="S5" s="467"/>
      <c r="T5" s="469" t="str">
        <f t="shared" si="1"/>
        <v/>
      </c>
    </row>
    <row r="6" spans="1:21" ht="26" x14ac:dyDescent="0.35">
      <c r="A6" s="535" t="s">
        <v>1107</v>
      </c>
      <c r="B6" s="447" t="s">
        <v>1107</v>
      </c>
      <c r="C6" s="462" t="s">
        <v>1108</v>
      </c>
      <c r="D6" s="463" t="s">
        <v>1100</v>
      </c>
      <c r="E6" s="464" t="s">
        <v>61</v>
      </c>
      <c r="F6" s="464">
        <v>1</v>
      </c>
      <c r="G6" s="462" t="s">
        <v>1109</v>
      </c>
      <c r="H6" s="462" t="s">
        <v>1110</v>
      </c>
      <c r="I6" s="464" t="s">
        <v>1100</v>
      </c>
      <c r="J6" s="464" t="s">
        <v>1101</v>
      </c>
      <c r="K6" s="466" t="s">
        <v>1100</v>
      </c>
      <c r="L6" s="467">
        <f t="shared" si="0"/>
        <v>0</v>
      </c>
      <c r="M6" s="468">
        <f t="shared" si="2"/>
        <v>1002</v>
      </c>
      <c r="N6" s="467"/>
      <c r="O6" s="467"/>
      <c r="R6" s="447" t="str">
        <f>IF(LEFT(Q6,1)="A",'Messages d''erreur'!B$10,IF(MID(H6,4,1)="x","Compte générique",""))</f>
        <v/>
      </c>
      <c r="S6" s="467"/>
      <c r="T6" s="469" t="str">
        <f t="shared" si="1"/>
        <v/>
      </c>
    </row>
    <row r="7" spans="1:21" ht="26" x14ac:dyDescent="0.35">
      <c r="A7" s="535" t="s">
        <v>1110</v>
      </c>
      <c r="B7" s="447" t="s">
        <v>1110</v>
      </c>
      <c r="C7" s="462" t="s">
        <v>1111</v>
      </c>
      <c r="D7" s="463" t="s">
        <v>1100</v>
      </c>
      <c r="E7" s="464" t="s">
        <v>1101</v>
      </c>
      <c r="F7" s="464">
        <v>1</v>
      </c>
      <c r="G7" s="462" t="s">
        <v>1109</v>
      </c>
      <c r="H7" s="462" t="s">
        <v>1107</v>
      </c>
      <c r="I7" s="464" t="s">
        <v>1100</v>
      </c>
      <c r="J7" s="464" t="s">
        <v>61</v>
      </c>
      <c r="K7" s="466" t="s">
        <v>1100</v>
      </c>
      <c r="L7" s="467">
        <f t="shared" si="0"/>
        <v>0</v>
      </c>
      <c r="M7" s="468">
        <f t="shared" si="2"/>
        <v>1001</v>
      </c>
      <c r="N7" s="467"/>
      <c r="O7" s="467"/>
      <c r="R7" s="447" t="str">
        <f>IF(LEFT(Q7,1)="A",'Messages d''erreur'!B$10,IF(MID(H7,4,1)="x","Compte générique",""))</f>
        <v/>
      </c>
      <c r="S7" s="467"/>
      <c r="T7" s="469" t="str">
        <f t="shared" si="1"/>
        <v/>
      </c>
    </row>
    <row r="8" spans="1:21" ht="23.5" customHeight="1" x14ac:dyDescent="0.35">
      <c r="A8" s="547" t="s">
        <v>1110</v>
      </c>
      <c r="B8" s="447" t="s">
        <v>1110</v>
      </c>
      <c r="C8" s="462" t="s">
        <v>1111</v>
      </c>
      <c r="D8" s="463" t="s">
        <v>1100</v>
      </c>
      <c r="E8" s="464" t="s">
        <v>61</v>
      </c>
      <c r="F8" s="464">
        <v>2</v>
      </c>
      <c r="G8" s="462" t="s">
        <v>1112</v>
      </c>
      <c r="H8" s="462" t="s">
        <v>1107</v>
      </c>
      <c r="I8" s="464" t="s">
        <v>1100</v>
      </c>
      <c r="J8" s="464" t="s">
        <v>1101</v>
      </c>
      <c r="K8" s="466" t="s">
        <v>1100</v>
      </c>
      <c r="L8" s="467">
        <f t="shared" si="0"/>
        <v>1</v>
      </c>
      <c r="M8" s="468">
        <f t="shared" si="2"/>
        <v>1001</v>
      </c>
      <c r="N8" s="467"/>
      <c r="O8" s="467"/>
      <c r="R8" s="447" t="str">
        <f>IF(LEFT(Q8,1)="A",'Messages d''erreur'!B$10,IF(MID(H8,4,1)="x","Compte générique",""))</f>
        <v/>
      </c>
      <c r="S8" s="467"/>
      <c r="T8" s="469" t="str">
        <f t="shared" si="1"/>
        <v/>
      </c>
    </row>
    <row r="9" spans="1:21" ht="26" x14ac:dyDescent="0.35">
      <c r="A9" s="535" t="s">
        <v>1110</v>
      </c>
      <c r="B9" s="447" t="s">
        <v>1110</v>
      </c>
      <c r="C9" s="462" t="s">
        <v>1111</v>
      </c>
      <c r="D9" s="463" t="s">
        <v>1100</v>
      </c>
      <c r="E9" s="464" t="s">
        <v>1101</v>
      </c>
      <c r="F9" s="464">
        <v>3</v>
      </c>
      <c r="G9" s="462" t="s">
        <v>1112</v>
      </c>
      <c r="H9" s="462" t="s">
        <v>1110</v>
      </c>
      <c r="I9" s="464" t="s">
        <v>1100</v>
      </c>
      <c r="J9" s="464" t="s">
        <v>61</v>
      </c>
      <c r="K9" s="466" t="s">
        <v>1100</v>
      </c>
      <c r="L9" s="467">
        <f t="shared" si="0"/>
        <v>1</v>
      </c>
      <c r="M9" s="468">
        <f t="shared" si="2"/>
        <v>1002</v>
      </c>
      <c r="N9" s="467"/>
      <c r="O9" s="467"/>
      <c r="R9" s="447" t="str">
        <f>IF(LEFT(Q9,1)="A",'Messages d''erreur'!B$10,IF(MID(H9,4,1)="x","Compte générique",""))</f>
        <v/>
      </c>
      <c r="S9" s="467"/>
      <c r="T9" s="469" t="str">
        <f t="shared" si="1"/>
        <v/>
      </c>
    </row>
    <row r="10" spans="1:21" ht="14.5" x14ac:dyDescent="0.35">
      <c r="A10" s="535" t="s">
        <v>1113</v>
      </c>
      <c r="B10" s="447" t="s">
        <v>1113</v>
      </c>
      <c r="C10" s="462" t="s">
        <v>1114</v>
      </c>
      <c r="D10" s="463" t="s">
        <v>1100</v>
      </c>
      <c r="E10" s="464" t="s">
        <v>1101</v>
      </c>
      <c r="F10" s="464">
        <v>1</v>
      </c>
      <c r="G10" s="462" t="s">
        <v>1115</v>
      </c>
      <c r="H10" s="462" t="s">
        <v>1116</v>
      </c>
      <c r="I10" s="464" t="s">
        <v>1100</v>
      </c>
      <c r="J10" s="464" t="s">
        <v>61</v>
      </c>
      <c r="K10" s="466" t="s">
        <v>1100</v>
      </c>
      <c r="L10" s="467">
        <f t="shared" si="0"/>
        <v>0</v>
      </c>
      <c r="M10" s="468">
        <f t="shared" si="2"/>
        <v>3002</v>
      </c>
      <c r="N10" s="467"/>
      <c r="O10" s="467"/>
      <c r="R10" s="447" t="str">
        <f>IF(LEFT(Q10,1)="A",'Messages d''erreur'!B$10,IF(MID(H10,4,1)="x","Compte générique",""))</f>
        <v/>
      </c>
      <c r="S10" s="467"/>
      <c r="T10" s="469" t="str">
        <f t="shared" si="1"/>
        <v/>
      </c>
    </row>
    <row r="11" spans="1:21" ht="14.5" x14ac:dyDescent="0.35">
      <c r="A11" s="535" t="s">
        <v>1113</v>
      </c>
      <c r="B11" s="447" t="s">
        <v>1113</v>
      </c>
      <c r="C11" s="462" t="s">
        <v>1114</v>
      </c>
      <c r="D11" s="463" t="s">
        <v>1100</v>
      </c>
      <c r="E11" s="464" t="s">
        <v>61</v>
      </c>
      <c r="F11" s="464">
        <v>2</v>
      </c>
      <c r="G11" s="462" t="s">
        <v>1117</v>
      </c>
      <c r="H11" s="462" t="s">
        <v>1116</v>
      </c>
      <c r="I11" s="464" t="s">
        <v>1100</v>
      </c>
      <c r="J11" s="464" t="s">
        <v>1101</v>
      </c>
      <c r="K11" s="466" t="s">
        <v>1100</v>
      </c>
      <c r="L11" s="467">
        <f t="shared" si="0"/>
        <v>1</v>
      </c>
      <c r="M11" s="468">
        <f t="shared" si="2"/>
        <v>3002</v>
      </c>
      <c r="N11" s="467"/>
      <c r="O11" s="467"/>
      <c r="R11" s="447" t="str">
        <f>IF(LEFT(Q11,1)="A",'Messages d''erreur'!B$10,IF(MID(H11,4,1)="x","Compte générique",""))</f>
        <v/>
      </c>
      <c r="S11" s="467"/>
      <c r="T11" s="469" t="str">
        <f t="shared" si="1"/>
        <v/>
      </c>
    </row>
    <row r="12" spans="1:21" ht="14.5" x14ac:dyDescent="0.35">
      <c r="A12" s="535" t="s">
        <v>1116</v>
      </c>
      <c r="B12" s="447" t="s">
        <v>1116</v>
      </c>
      <c r="C12" s="462" t="s">
        <v>1118</v>
      </c>
      <c r="D12" s="463" t="s">
        <v>1100</v>
      </c>
      <c r="E12" s="464" t="s">
        <v>1101</v>
      </c>
      <c r="F12" s="464">
        <v>1</v>
      </c>
      <c r="G12" s="462" t="s">
        <v>1117</v>
      </c>
      <c r="H12" s="462" t="s">
        <v>1113</v>
      </c>
      <c r="I12" s="464" t="s">
        <v>1100</v>
      </c>
      <c r="J12" s="464" t="s">
        <v>61</v>
      </c>
      <c r="K12" s="466" t="s">
        <v>1100</v>
      </c>
      <c r="L12" s="467">
        <f t="shared" si="0"/>
        <v>0</v>
      </c>
      <c r="M12" s="468">
        <f t="shared" si="2"/>
        <v>3001</v>
      </c>
      <c r="N12" s="467"/>
      <c r="O12" s="467"/>
      <c r="R12" s="447" t="str">
        <f>IF(LEFT(Q12,1)="A",'Messages d''erreur'!B$10,IF(MID(H12,4,1)="x","Compte générique",""))</f>
        <v/>
      </c>
      <c r="S12" s="467"/>
      <c r="T12" s="469" t="str">
        <f t="shared" si="1"/>
        <v/>
      </c>
      <c r="U12" s="447" t="str">
        <f t="shared" ref="U12:U33" si="3">IF(MID(H12,4,1)="x", "Compte générique",IF(LEFT(T12,1)="A","Attention erreur de CG",""))</f>
        <v/>
      </c>
    </row>
    <row r="13" spans="1:21" ht="14.5" x14ac:dyDescent="0.35">
      <c r="A13" s="535" t="s">
        <v>1116</v>
      </c>
      <c r="B13" s="447" t="s">
        <v>1116</v>
      </c>
      <c r="C13" s="462" t="s">
        <v>1118</v>
      </c>
      <c r="D13" s="463" t="s">
        <v>1100</v>
      </c>
      <c r="E13" s="464" t="s">
        <v>61</v>
      </c>
      <c r="F13" s="464">
        <v>2</v>
      </c>
      <c r="G13" s="462" t="s">
        <v>1115</v>
      </c>
      <c r="H13" s="462" t="s">
        <v>1113</v>
      </c>
      <c r="I13" s="464" t="s">
        <v>1100</v>
      </c>
      <c r="J13" s="464" t="s">
        <v>1101</v>
      </c>
      <c r="K13" s="466" t="s">
        <v>1100</v>
      </c>
      <c r="L13" s="467">
        <f t="shared" si="0"/>
        <v>1</v>
      </c>
      <c r="M13" s="468">
        <f t="shared" si="2"/>
        <v>3001</v>
      </c>
      <c r="N13" s="467"/>
      <c r="O13" s="467"/>
      <c r="R13" s="447" t="str">
        <f>IF(LEFT(Q13,1)="A",'Messages d''erreur'!B$10,IF(MID(H13,4,1)="x","Compte générique",""))</f>
        <v/>
      </c>
      <c r="S13" s="467"/>
      <c r="T13" s="469" t="str">
        <f t="shared" si="1"/>
        <v/>
      </c>
      <c r="U13" s="447" t="str">
        <f t="shared" si="3"/>
        <v/>
      </c>
    </row>
    <row r="14" spans="1:21" ht="39" x14ac:dyDescent="0.35">
      <c r="A14" s="535" t="s">
        <v>1119</v>
      </c>
      <c r="B14" s="447" t="s">
        <v>1119</v>
      </c>
      <c r="C14" s="462" t="s">
        <v>1120</v>
      </c>
      <c r="D14" s="463" t="s">
        <v>1100</v>
      </c>
      <c r="E14" s="464" t="s">
        <v>1101</v>
      </c>
      <c r="F14" s="464">
        <v>1</v>
      </c>
      <c r="G14" s="462" t="s">
        <v>1121</v>
      </c>
      <c r="H14" s="462" t="s">
        <v>1122</v>
      </c>
      <c r="I14" s="464" t="s">
        <v>1100</v>
      </c>
      <c r="J14" s="464" t="s">
        <v>61</v>
      </c>
      <c r="K14" s="466" t="s">
        <v>1100</v>
      </c>
      <c r="L14" s="467">
        <f t="shared" si="0"/>
        <v>0</v>
      </c>
      <c r="M14" s="468">
        <f t="shared" si="2"/>
        <v>5002</v>
      </c>
      <c r="N14" s="467"/>
      <c r="O14" s="467"/>
      <c r="R14" s="447" t="str">
        <f>IF(LEFT(Q14,1)="A",'Messages d''erreur'!B$10,IF(MID(H14,4,1)="x","Compte générique",""))</f>
        <v/>
      </c>
      <c r="S14" s="467"/>
      <c r="T14" s="469" t="str">
        <f t="shared" si="1"/>
        <v/>
      </c>
      <c r="U14" s="447" t="str">
        <f t="shared" si="3"/>
        <v/>
      </c>
    </row>
    <row r="15" spans="1:21" ht="39" x14ac:dyDescent="0.35">
      <c r="A15" s="535" t="s">
        <v>1119</v>
      </c>
      <c r="B15" s="447" t="s">
        <v>1119</v>
      </c>
      <c r="C15" s="462" t="s">
        <v>1120</v>
      </c>
      <c r="D15" s="463" t="s">
        <v>1100</v>
      </c>
      <c r="E15" s="464" t="s">
        <v>61</v>
      </c>
      <c r="F15" s="464">
        <v>2</v>
      </c>
      <c r="G15" s="462" t="s">
        <v>1123</v>
      </c>
      <c r="H15" s="462" t="s">
        <v>1122</v>
      </c>
      <c r="I15" s="464" t="s">
        <v>1100</v>
      </c>
      <c r="J15" s="464" t="s">
        <v>1101</v>
      </c>
      <c r="K15" s="466" t="s">
        <v>1100</v>
      </c>
      <c r="L15" s="467">
        <f t="shared" si="0"/>
        <v>1</v>
      </c>
      <c r="M15" s="468">
        <f t="shared" si="2"/>
        <v>5002</v>
      </c>
      <c r="N15" s="467"/>
      <c r="O15" s="467"/>
      <c r="R15" s="447" t="str">
        <f>IF(LEFT(Q15,1)="A",'Messages d''erreur'!B$10,IF(MID(H15,4,1)="x","Compte générique",""))</f>
        <v/>
      </c>
      <c r="S15" s="467"/>
      <c r="T15" s="469" t="str">
        <f t="shared" si="1"/>
        <v/>
      </c>
      <c r="U15" s="447" t="str">
        <f t="shared" si="3"/>
        <v/>
      </c>
    </row>
    <row r="16" spans="1:21" ht="39" x14ac:dyDescent="0.35">
      <c r="A16" s="535" t="s">
        <v>1122</v>
      </c>
      <c r="B16" s="447" t="s">
        <v>1122</v>
      </c>
      <c r="C16" s="462" t="s">
        <v>1124</v>
      </c>
      <c r="D16" s="463" t="s">
        <v>1100</v>
      </c>
      <c r="E16" s="464" t="s">
        <v>1101</v>
      </c>
      <c r="F16" s="464">
        <v>1</v>
      </c>
      <c r="G16" s="462" t="s">
        <v>1123</v>
      </c>
      <c r="H16" s="462" t="s">
        <v>1119</v>
      </c>
      <c r="I16" s="464" t="s">
        <v>1100</v>
      </c>
      <c r="J16" s="464" t="s">
        <v>61</v>
      </c>
      <c r="K16" s="466" t="s">
        <v>1100</v>
      </c>
      <c r="L16" s="467">
        <f t="shared" si="0"/>
        <v>0</v>
      </c>
      <c r="M16" s="468">
        <f t="shared" si="2"/>
        <v>5001</v>
      </c>
      <c r="N16" s="467"/>
      <c r="O16" s="467"/>
      <c r="R16" s="447" t="str">
        <f>IF(LEFT(Q16,1)="A",'Messages d''erreur'!B$10,IF(MID(H16,4,1)="x","Compte générique",""))</f>
        <v/>
      </c>
      <c r="S16" s="467"/>
      <c r="T16" s="469" t="str">
        <f t="shared" si="1"/>
        <v/>
      </c>
      <c r="U16" s="447" t="str">
        <f t="shared" si="3"/>
        <v/>
      </c>
    </row>
    <row r="17" spans="1:21" ht="39" x14ac:dyDescent="0.35">
      <c r="A17" s="535" t="s">
        <v>1122</v>
      </c>
      <c r="B17" s="447" t="s">
        <v>1122</v>
      </c>
      <c r="C17" s="462" t="s">
        <v>1124</v>
      </c>
      <c r="D17" s="463" t="s">
        <v>1100</v>
      </c>
      <c r="E17" s="464" t="s">
        <v>61</v>
      </c>
      <c r="F17" s="464">
        <v>2</v>
      </c>
      <c r="G17" s="462" t="s">
        <v>1121</v>
      </c>
      <c r="H17" s="462" t="s">
        <v>1119</v>
      </c>
      <c r="I17" s="464" t="s">
        <v>1100</v>
      </c>
      <c r="J17" s="464" t="s">
        <v>1101</v>
      </c>
      <c r="K17" s="466" t="s">
        <v>1100</v>
      </c>
      <c r="L17" s="467">
        <f t="shared" si="0"/>
        <v>1</v>
      </c>
      <c r="M17" s="468">
        <f t="shared" si="2"/>
        <v>5001</v>
      </c>
      <c r="N17" s="467"/>
      <c r="O17" s="467"/>
      <c r="R17" s="447" t="str">
        <f>IF(LEFT(Q17,1)="A",'Messages d''erreur'!B$10,IF(MID(H17,4,1)="x","Compte générique",""))</f>
        <v/>
      </c>
      <c r="S17" s="467"/>
      <c r="T17" s="469" t="str">
        <f t="shared" si="1"/>
        <v/>
      </c>
      <c r="U17" s="447" t="str">
        <f t="shared" si="3"/>
        <v/>
      </c>
    </row>
    <row r="18" spans="1:21" ht="39" x14ac:dyDescent="0.35">
      <c r="A18" s="535" t="s">
        <v>1125</v>
      </c>
      <c r="B18" s="447" t="s">
        <v>1125</v>
      </c>
      <c r="C18" s="462" t="s">
        <v>1126</v>
      </c>
      <c r="D18" s="463" t="s">
        <v>1100</v>
      </c>
      <c r="E18" s="464" t="s">
        <v>1101</v>
      </c>
      <c r="F18" s="464">
        <v>1</v>
      </c>
      <c r="G18" s="462" t="s">
        <v>1121</v>
      </c>
      <c r="H18" s="462" t="s">
        <v>1125</v>
      </c>
      <c r="I18" s="464" t="s">
        <v>1100</v>
      </c>
      <c r="J18" s="464" t="s">
        <v>61</v>
      </c>
      <c r="K18" s="466" t="s">
        <v>1100</v>
      </c>
      <c r="L18" s="467">
        <f t="shared" si="0"/>
        <v>0</v>
      </c>
      <c r="M18" s="468">
        <f t="shared" si="2"/>
        <v>5101</v>
      </c>
      <c r="N18" s="467"/>
      <c r="O18" s="467"/>
      <c r="R18" s="447" t="str">
        <f>IF(LEFT(Q18,1)="A",'Messages d''erreur'!B$10,IF(MID(H18,4,1)="x","Compte générique",""))</f>
        <v/>
      </c>
      <c r="S18" s="467"/>
      <c r="T18" s="469" t="str">
        <f t="shared" si="1"/>
        <v/>
      </c>
      <c r="U18" s="447" t="str">
        <f t="shared" si="3"/>
        <v/>
      </c>
    </row>
    <row r="19" spans="1:21" ht="39" x14ac:dyDescent="0.35">
      <c r="A19" s="535" t="s">
        <v>1125</v>
      </c>
      <c r="B19" s="447" t="s">
        <v>1125</v>
      </c>
      <c r="C19" s="462" t="s">
        <v>1126</v>
      </c>
      <c r="D19" s="463" t="s">
        <v>1100</v>
      </c>
      <c r="E19" s="464" t="s">
        <v>61</v>
      </c>
      <c r="F19" s="464">
        <v>2</v>
      </c>
      <c r="G19" s="462" t="s">
        <v>1123</v>
      </c>
      <c r="H19" s="462" t="s">
        <v>1125</v>
      </c>
      <c r="I19" s="464" t="s">
        <v>1100</v>
      </c>
      <c r="J19" s="464" t="s">
        <v>1101</v>
      </c>
      <c r="K19" s="466" t="s">
        <v>1100</v>
      </c>
      <c r="L19" s="467">
        <f t="shared" si="0"/>
        <v>1</v>
      </c>
      <c r="M19" s="468">
        <f t="shared" si="2"/>
        <v>5101</v>
      </c>
      <c r="N19" s="467"/>
      <c r="O19" s="467"/>
      <c r="R19" s="447" t="str">
        <f>IF(LEFT(Q19,1)="A",'Messages d''erreur'!B$10,IF(MID(H19,4,1)="x","Compte générique",""))</f>
        <v/>
      </c>
      <c r="S19" s="467"/>
      <c r="T19" s="469" t="str">
        <f t="shared" si="1"/>
        <v/>
      </c>
      <c r="U19" s="447" t="str">
        <f t="shared" si="3"/>
        <v/>
      </c>
    </row>
    <row r="20" spans="1:21" ht="39" x14ac:dyDescent="0.35">
      <c r="A20" s="535" t="s">
        <v>1127</v>
      </c>
      <c r="B20" s="447" t="s">
        <v>1127</v>
      </c>
      <c r="C20" s="462" t="s">
        <v>1128</v>
      </c>
      <c r="D20" s="463" t="s">
        <v>1100</v>
      </c>
      <c r="E20" s="464" t="s">
        <v>1101</v>
      </c>
      <c r="F20" s="464">
        <v>1</v>
      </c>
      <c r="G20" s="462" t="s">
        <v>1123</v>
      </c>
      <c r="H20" s="462" t="s">
        <v>1127</v>
      </c>
      <c r="I20" s="464" t="s">
        <v>1100</v>
      </c>
      <c r="J20" s="464" t="s">
        <v>61</v>
      </c>
      <c r="K20" s="466" t="s">
        <v>1100</v>
      </c>
      <c r="L20" s="467">
        <f t="shared" si="0"/>
        <v>0</v>
      </c>
      <c r="M20" s="468">
        <f t="shared" si="2"/>
        <v>5102</v>
      </c>
      <c r="N20" s="467"/>
      <c r="O20" s="467"/>
      <c r="R20" s="447" t="str">
        <f>IF(LEFT(Q20,1)="A",'Messages d''erreur'!B$10,IF(MID(H20,4,1)="x","Compte générique",""))</f>
        <v/>
      </c>
      <c r="S20" s="467"/>
      <c r="T20" s="469" t="str">
        <f t="shared" si="1"/>
        <v/>
      </c>
      <c r="U20" s="447" t="str">
        <f t="shared" si="3"/>
        <v/>
      </c>
    </row>
    <row r="21" spans="1:21" ht="39" x14ac:dyDescent="0.35">
      <c r="A21" s="535" t="s">
        <v>1127</v>
      </c>
      <c r="B21" s="447" t="s">
        <v>1127</v>
      </c>
      <c r="C21" s="462" t="s">
        <v>1128</v>
      </c>
      <c r="D21" s="463" t="s">
        <v>1100</v>
      </c>
      <c r="E21" s="464" t="s">
        <v>61</v>
      </c>
      <c r="F21" s="464">
        <v>2</v>
      </c>
      <c r="G21" s="462" t="s">
        <v>1121</v>
      </c>
      <c r="H21" s="462" t="s">
        <v>1127</v>
      </c>
      <c r="I21" s="464" t="s">
        <v>1100</v>
      </c>
      <c r="J21" s="464" t="s">
        <v>1101</v>
      </c>
      <c r="K21" s="466" t="s">
        <v>1100</v>
      </c>
      <c r="L21" s="467">
        <f t="shared" si="0"/>
        <v>1</v>
      </c>
      <c r="M21" s="468">
        <f t="shared" si="2"/>
        <v>5102</v>
      </c>
      <c r="N21" s="467"/>
      <c r="O21" s="467"/>
      <c r="R21" s="447" t="str">
        <f>IF(LEFT(Q21,1)="A",'Messages d''erreur'!B$10,IF(MID(H21,4,1)="x","Compte générique",""))</f>
        <v/>
      </c>
      <c r="S21" s="467"/>
      <c r="T21" s="469" t="str">
        <f t="shared" si="1"/>
        <v/>
      </c>
      <c r="U21" s="447" t="str">
        <f t="shared" si="3"/>
        <v/>
      </c>
    </row>
    <row r="22" spans="1:21" ht="39" x14ac:dyDescent="0.35">
      <c r="A22" s="535" t="s">
        <v>1129</v>
      </c>
      <c r="B22" s="447" t="s">
        <v>1129</v>
      </c>
      <c r="C22" s="462" t="s">
        <v>1130</v>
      </c>
      <c r="D22" s="463" t="s">
        <v>1100</v>
      </c>
      <c r="E22" s="464" t="s">
        <v>1101</v>
      </c>
      <c r="F22" s="464">
        <v>1</v>
      </c>
      <c r="G22" s="462" t="s">
        <v>1121</v>
      </c>
      <c r="H22" s="462" t="s">
        <v>1131</v>
      </c>
      <c r="I22" s="464" t="s">
        <v>1100</v>
      </c>
      <c r="J22" s="464" t="s">
        <v>61</v>
      </c>
      <c r="K22" s="466" t="s">
        <v>1100</v>
      </c>
      <c r="L22" s="467">
        <f t="shared" si="0"/>
        <v>0</v>
      </c>
      <c r="M22" s="468">
        <f t="shared" si="2"/>
        <v>5202</v>
      </c>
      <c r="N22" s="467"/>
      <c r="O22" s="467"/>
      <c r="R22" s="447" t="str">
        <f>IF(LEFT(Q22,1)="A",'Messages d''erreur'!B$10,IF(MID(H22,4,1)="x","Compte générique",""))</f>
        <v/>
      </c>
      <c r="S22" s="467"/>
      <c r="T22" s="469" t="str">
        <f t="shared" si="1"/>
        <v/>
      </c>
      <c r="U22" s="447" t="str">
        <f t="shared" si="3"/>
        <v/>
      </c>
    </row>
    <row r="23" spans="1:21" ht="39" x14ac:dyDescent="0.35">
      <c r="A23" s="535" t="s">
        <v>1129</v>
      </c>
      <c r="B23" s="447" t="s">
        <v>1129</v>
      </c>
      <c r="C23" s="462" t="s">
        <v>1130</v>
      </c>
      <c r="D23" s="463" t="s">
        <v>1100</v>
      </c>
      <c r="E23" s="464" t="s">
        <v>61</v>
      </c>
      <c r="F23" s="464">
        <v>2</v>
      </c>
      <c r="G23" s="462" t="s">
        <v>1132</v>
      </c>
      <c r="H23" s="462" t="s">
        <v>1131</v>
      </c>
      <c r="I23" s="464" t="s">
        <v>1100</v>
      </c>
      <c r="J23" s="464" t="s">
        <v>1101</v>
      </c>
      <c r="K23" s="466" t="s">
        <v>1100</v>
      </c>
      <c r="L23" s="467">
        <f t="shared" si="0"/>
        <v>1</v>
      </c>
      <c r="M23" s="468">
        <f t="shared" si="2"/>
        <v>5202</v>
      </c>
      <c r="N23" s="467"/>
      <c r="O23" s="467"/>
      <c r="R23" s="447" t="str">
        <f>IF(LEFT(Q23,1)="A",'Messages d''erreur'!B$10,IF(MID(H23,4,1)="x","Compte générique",""))</f>
        <v/>
      </c>
      <c r="S23" s="467"/>
      <c r="T23" s="469" t="str">
        <f t="shared" si="1"/>
        <v/>
      </c>
      <c r="U23" s="447" t="str">
        <f t="shared" si="3"/>
        <v/>
      </c>
    </row>
    <row r="24" spans="1:21" ht="26" x14ac:dyDescent="0.35">
      <c r="A24" s="535" t="s">
        <v>1131</v>
      </c>
      <c r="B24" s="447" t="s">
        <v>1131</v>
      </c>
      <c r="C24" s="462" t="s">
        <v>1133</v>
      </c>
      <c r="D24" s="463" t="s">
        <v>1100</v>
      </c>
      <c r="E24" s="464" t="s">
        <v>1101</v>
      </c>
      <c r="F24" s="464">
        <v>1</v>
      </c>
      <c r="G24" s="462" t="s">
        <v>1132</v>
      </c>
      <c r="H24" s="462" t="s">
        <v>1129</v>
      </c>
      <c r="I24" s="464" t="s">
        <v>1100</v>
      </c>
      <c r="J24" s="464" t="s">
        <v>61</v>
      </c>
      <c r="K24" s="466" t="s">
        <v>1100</v>
      </c>
      <c r="L24" s="467">
        <f t="shared" si="0"/>
        <v>0</v>
      </c>
      <c r="M24" s="468">
        <f t="shared" si="2"/>
        <v>5201</v>
      </c>
      <c r="N24" s="467"/>
      <c r="O24" s="467"/>
      <c r="R24" s="447" t="str">
        <f>IF(LEFT(Q24,1)="A",'Messages d''erreur'!B$10,IF(MID(H24,4,1)="x","Compte générique",""))</f>
        <v/>
      </c>
      <c r="S24" s="467"/>
      <c r="T24" s="469" t="str">
        <f t="shared" si="1"/>
        <v/>
      </c>
      <c r="U24" s="447" t="str">
        <f t="shared" si="3"/>
        <v/>
      </c>
    </row>
    <row r="25" spans="1:21" ht="26" x14ac:dyDescent="0.35">
      <c r="A25" s="535" t="s">
        <v>1131</v>
      </c>
      <c r="B25" s="447" t="s">
        <v>1131</v>
      </c>
      <c r="C25" s="462" t="s">
        <v>1133</v>
      </c>
      <c r="D25" s="463" t="s">
        <v>1100</v>
      </c>
      <c r="E25" s="464" t="s">
        <v>61</v>
      </c>
      <c r="F25" s="464">
        <v>2</v>
      </c>
      <c r="G25" s="462" t="s">
        <v>1121</v>
      </c>
      <c r="H25" s="462" t="s">
        <v>1129</v>
      </c>
      <c r="I25" s="464" t="s">
        <v>1100</v>
      </c>
      <c r="J25" s="464" t="s">
        <v>1101</v>
      </c>
      <c r="K25" s="466" t="s">
        <v>1100</v>
      </c>
      <c r="L25" s="467">
        <f t="shared" si="0"/>
        <v>1</v>
      </c>
      <c r="M25" s="468">
        <f t="shared" si="2"/>
        <v>5201</v>
      </c>
      <c r="N25" s="467"/>
      <c r="O25" s="467"/>
      <c r="R25" s="447" t="str">
        <f>IF(LEFT(Q25,1)="A",'Messages d''erreur'!B$10,IF(MID(H25,4,1)="x","Compte générique",""))</f>
        <v/>
      </c>
      <c r="S25" s="467"/>
      <c r="T25" s="469" t="str">
        <f t="shared" si="1"/>
        <v/>
      </c>
      <c r="U25" s="447" t="str">
        <f t="shared" si="3"/>
        <v/>
      </c>
    </row>
    <row r="26" spans="1:21" ht="26" x14ac:dyDescent="0.35">
      <c r="A26" s="535" t="s">
        <v>1134</v>
      </c>
      <c r="B26" s="447" t="s">
        <v>1134</v>
      </c>
      <c r="C26" s="462" t="s">
        <v>1135</v>
      </c>
      <c r="D26" s="463" t="s">
        <v>1100</v>
      </c>
      <c r="E26" s="464" t="s">
        <v>1101</v>
      </c>
      <c r="F26" s="464">
        <v>1</v>
      </c>
      <c r="G26" s="462" t="s">
        <v>1136</v>
      </c>
      <c r="H26" s="462" t="s">
        <v>1137</v>
      </c>
      <c r="I26" s="464" t="s">
        <v>1100</v>
      </c>
      <c r="J26" s="464" t="s">
        <v>61</v>
      </c>
      <c r="K26" s="466" t="s">
        <v>1100</v>
      </c>
      <c r="L26" s="467">
        <f t="shared" si="0"/>
        <v>0</v>
      </c>
      <c r="M26" s="468">
        <f t="shared" si="2"/>
        <v>7002</v>
      </c>
      <c r="N26" s="467"/>
      <c r="O26" s="467"/>
      <c r="R26" s="447" t="str">
        <f>IF(LEFT(Q26,1)="A",'Messages d''erreur'!B$10,IF(MID(H26,4,1)="x","Compte générique",""))</f>
        <v/>
      </c>
      <c r="S26" s="467"/>
      <c r="T26" s="469" t="str">
        <f t="shared" si="1"/>
        <v/>
      </c>
      <c r="U26" s="447" t="str">
        <f t="shared" si="3"/>
        <v/>
      </c>
    </row>
    <row r="27" spans="1:21" ht="26" x14ac:dyDescent="0.35">
      <c r="A27" s="535" t="s">
        <v>1134</v>
      </c>
      <c r="B27" s="447" t="s">
        <v>1134</v>
      </c>
      <c r="C27" s="462" t="s">
        <v>1135</v>
      </c>
      <c r="D27" s="463" t="s">
        <v>1100</v>
      </c>
      <c r="E27" s="464" t="s">
        <v>61</v>
      </c>
      <c r="F27" s="464">
        <v>2</v>
      </c>
      <c r="G27" s="462" t="s">
        <v>1138</v>
      </c>
      <c r="H27" s="462" t="s">
        <v>1137</v>
      </c>
      <c r="I27" s="464" t="s">
        <v>1100</v>
      </c>
      <c r="J27" s="464" t="s">
        <v>1101</v>
      </c>
      <c r="K27" s="466" t="s">
        <v>1100</v>
      </c>
      <c r="L27" s="467">
        <f t="shared" si="0"/>
        <v>1</v>
      </c>
      <c r="M27" s="468">
        <f t="shared" si="2"/>
        <v>7002</v>
      </c>
      <c r="N27" s="467"/>
      <c r="O27" s="467"/>
      <c r="R27" s="447" t="str">
        <f>IF(LEFT(Q27,1)="A",'Messages d''erreur'!B$10,IF(MID(H27,4,1)="x","Compte générique",""))</f>
        <v/>
      </c>
      <c r="S27" s="467"/>
      <c r="T27" s="469" t="str">
        <f t="shared" si="1"/>
        <v/>
      </c>
      <c r="U27" s="447" t="str">
        <f t="shared" si="3"/>
        <v/>
      </c>
    </row>
    <row r="28" spans="1:21" ht="39" x14ac:dyDescent="0.35">
      <c r="A28" s="535" t="s">
        <v>1137</v>
      </c>
      <c r="B28" s="447" t="s">
        <v>1137</v>
      </c>
      <c r="C28" s="462" t="s">
        <v>1139</v>
      </c>
      <c r="D28" s="463" t="s">
        <v>1100</v>
      </c>
      <c r="E28" s="464" t="s">
        <v>1101</v>
      </c>
      <c r="F28" s="464">
        <v>1</v>
      </c>
      <c r="G28" s="462" t="s">
        <v>1138</v>
      </c>
      <c r="H28" s="462" t="s">
        <v>1134</v>
      </c>
      <c r="I28" s="464" t="s">
        <v>1100</v>
      </c>
      <c r="J28" s="464" t="s">
        <v>61</v>
      </c>
      <c r="K28" s="466" t="s">
        <v>1100</v>
      </c>
      <c r="L28" s="467">
        <f t="shared" si="0"/>
        <v>0</v>
      </c>
      <c r="M28" s="468">
        <f t="shared" si="2"/>
        <v>7001</v>
      </c>
      <c r="N28" s="467"/>
      <c r="O28" s="467"/>
      <c r="R28" s="447" t="str">
        <f>IF(LEFT(Q28,1)="A",'Messages d''erreur'!B$10,IF(MID(H28,4,1)="x","Compte générique",""))</f>
        <v/>
      </c>
      <c r="S28" s="467"/>
      <c r="T28" s="469" t="str">
        <f t="shared" si="1"/>
        <v/>
      </c>
      <c r="U28" s="447" t="str">
        <f t="shared" si="3"/>
        <v/>
      </c>
    </row>
    <row r="29" spans="1:21" ht="39" x14ac:dyDescent="0.35">
      <c r="A29" s="535" t="s">
        <v>1137</v>
      </c>
      <c r="B29" s="447" t="s">
        <v>1137</v>
      </c>
      <c r="C29" s="462" t="s">
        <v>1139</v>
      </c>
      <c r="D29" s="463" t="s">
        <v>1100</v>
      </c>
      <c r="E29" s="464" t="s">
        <v>61</v>
      </c>
      <c r="F29" s="464">
        <v>2</v>
      </c>
      <c r="G29" s="462" t="s">
        <v>1136</v>
      </c>
      <c r="H29" s="462" t="s">
        <v>1134</v>
      </c>
      <c r="I29" s="464" t="s">
        <v>1100</v>
      </c>
      <c r="J29" s="464" t="s">
        <v>1101</v>
      </c>
      <c r="K29" s="466" t="s">
        <v>1100</v>
      </c>
      <c r="L29" s="467">
        <f t="shared" si="0"/>
        <v>1</v>
      </c>
      <c r="M29" s="468">
        <f t="shared" si="2"/>
        <v>7001</v>
      </c>
      <c r="N29" s="467"/>
      <c r="O29" s="467"/>
      <c r="R29" s="447" t="str">
        <f>IF(LEFT(Q29,1)="A",'Messages d''erreur'!B$10,IF(MID(H29,4,1)="x","Compte générique",""))</f>
        <v/>
      </c>
      <c r="S29" s="467"/>
      <c r="T29" s="469" t="str">
        <f t="shared" si="1"/>
        <v/>
      </c>
      <c r="U29" s="447" t="str">
        <f t="shared" si="3"/>
        <v/>
      </c>
    </row>
    <row r="30" spans="1:21" ht="26" x14ac:dyDescent="0.35">
      <c r="A30" s="535" t="s">
        <v>1140</v>
      </c>
      <c r="B30" s="447" t="s">
        <v>1140</v>
      </c>
      <c r="C30" s="462" t="s">
        <v>1141</v>
      </c>
      <c r="D30" s="463" t="s">
        <v>1100</v>
      </c>
      <c r="E30" s="464" t="s">
        <v>1101</v>
      </c>
      <c r="F30" s="464">
        <v>1</v>
      </c>
      <c r="G30" s="462" t="s">
        <v>1142</v>
      </c>
      <c r="H30" s="462" t="s">
        <v>1143</v>
      </c>
      <c r="I30" s="464" t="s">
        <v>1100</v>
      </c>
      <c r="J30" s="464" t="s">
        <v>61</v>
      </c>
      <c r="K30" s="466" t="s">
        <v>1100</v>
      </c>
      <c r="L30" s="467">
        <f t="shared" si="0"/>
        <v>0</v>
      </c>
      <c r="M30" s="468">
        <f t="shared" si="2"/>
        <v>8002</v>
      </c>
      <c r="N30" s="467"/>
      <c r="O30" s="467"/>
      <c r="R30" s="447" t="str">
        <f>IF(LEFT(Q30,1)="A",'Messages d''erreur'!B$10,IF(MID(H30,4,1)="x","Compte générique",""))</f>
        <v/>
      </c>
      <c r="S30" s="467"/>
      <c r="T30" s="469" t="str">
        <f t="shared" si="1"/>
        <v/>
      </c>
      <c r="U30" s="447" t="str">
        <f t="shared" si="3"/>
        <v/>
      </c>
    </row>
    <row r="31" spans="1:21" ht="26" x14ac:dyDescent="0.35">
      <c r="A31" s="535" t="s">
        <v>1140</v>
      </c>
      <c r="B31" s="447" t="s">
        <v>1140</v>
      </c>
      <c r="C31" s="462" t="s">
        <v>1141</v>
      </c>
      <c r="D31" s="463" t="s">
        <v>1100</v>
      </c>
      <c r="E31" s="464" t="s">
        <v>61</v>
      </c>
      <c r="F31" s="464">
        <v>2</v>
      </c>
      <c r="G31" s="462" t="s">
        <v>1144</v>
      </c>
      <c r="H31" s="462" t="s">
        <v>1143</v>
      </c>
      <c r="I31" s="464" t="s">
        <v>1100</v>
      </c>
      <c r="J31" s="464" t="s">
        <v>1101</v>
      </c>
      <c r="K31" s="466" t="s">
        <v>1100</v>
      </c>
      <c r="L31" s="467">
        <f t="shared" si="0"/>
        <v>1</v>
      </c>
      <c r="M31" s="468">
        <f t="shared" si="2"/>
        <v>8002</v>
      </c>
      <c r="N31" s="467"/>
      <c r="O31" s="467"/>
      <c r="R31" s="447" t="str">
        <f>IF(LEFT(Q31,1)="A",'Messages d''erreur'!B$10,IF(MID(H31,4,1)="x","Compte générique",""))</f>
        <v/>
      </c>
      <c r="S31" s="467"/>
      <c r="T31" s="469" t="str">
        <f t="shared" si="1"/>
        <v/>
      </c>
      <c r="U31" s="447" t="str">
        <f t="shared" si="3"/>
        <v/>
      </c>
    </row>
    <row r="32" spans="1:21" ht="39" x14ac:dyDescent="0.35">
      <c r="A32" s="535" t="s">
        <v>1143</v>
      </c>
      <c r="B32" s="447" t="s">
        <v>1143</v>
      </c>
      <c r="C32" s="462" t="s">
        <v>1145</v>
      </c>
      <c r="D32" s="463" t="s">
        <v>1100</v>
      </c>
      <c r="E32" s="464" t="s">
        <v>1101</v>
      </c>
      <c r="F32" s="464">
        <v>1</v>
      </c>
      <c r="G32" s="462" t="s">
        <v>1144</v>
      </c>
      <c r="H32" s="462" t="s">
        <v>1140</v>
      </c>
      <c r="I32" s="464" t="s">
        <v>1100</v>
      </c>
      <c r="J32" s="464" t="s">
        <v>61</v>
      </c>
      <c r="K32" s="466" t="s">
        <v>1100</v>
      </c>
      <c r="L32" s="467">
        <f t="shared" si="0"/>
        <v>0</v>
      </c>
      <c r="M32" s="468">
        <f t="shared" si="2"/>
        <v>8001</v>
      </c>
      <c r="N32" s="467"/>
      <c r="O32" s="467"/>
      <c r="R32" s="447" t="str">
        <f>IF(LEFT(Q32,1)="A",'Messages d''erreur'!B$10,IF(MID(H32,4,1)="x","Compte générique",""))</f>
        <v/>
      </c>
      <c r="S32" s="467"/>
      <c r="T32" s="469" t="str">
        <f t="shared" si="1"/>
        <v/>
      </c>
      <c r="U32" s="447" t="str">
        <f t="shared" si="3"/>
        <v/>
      </c>
    </row>
    <row r="33" spans="1:21" ht="39" x14ac:dyDescent="0.35">
      <c r="A33" s="535" t="s">
        <v>1143</v>
      </c>
      <c r="B33" s="447" t="s">
        <v>1143</v>
      </c>
      <c r="C33" s="462" t="s">
        <v>1145</v>
      </c>
      <c r="D33" s="463" t="s">
        <v>1100</v>
      </c>
      <c r="E33" s="464" t="s">
        <v>61</v>
      </c>
      <c r="F33" s="464">
        <v>2</v>
      </c>
      <c r="G33" s="462" t="s">
        <v>1142</v>
      </c>
      <c r="H33" s="462" t="s">
        <v>1140</v>
      </c>
      <c r="I33" s="464" t="s">
        <v>1100</v>
      </c>
      <c r="J33" s="464" t="s">
        <v>1101</v>
      </c>
      <c r="K33" s="466" t="s">
        <v>1100</v>
      </c>
      <c r="L33" s="467">
        <f t="shared" si="0"/>
        <v>1</v>
      </c>
      <c r="M33" s="468">
        <f t="shared" si="2"/>
        <v>8001</v>
      </c>
      <c r="N33" s="467"/>
      <c r="O33" s="467"/>
      <c r="R33" s="447" t="str">
        <f>IF(LEFT(Q33,1)="A",'Messages d''erreur'!B$10,IF(MID(H33,4,1)="x","Compte générique",""))</f>
        <v/>
      </c>
      <c r="S33" s="467"/>
      <c r="T33" s="469" t="str">
        <f t="shared" si="1"/>
        <v/>
      </c>
      <c r="U33" s="447" t="str">
        <f t="shared" si="3"/>
        <v/>
      </c>
    </row>
    <row r="34" spans="1:21" ht="14.5" x14ac:dyDescent="0.35">
      <c r="A34" s="535" t="s">
        <v>1146</v>
      </c>
      <c r="B34" s="447" t="s">
        <v>1146</v>
      </c>
      <c r="C34" s="462" t="s">
        <v>1147</v>
      </c>
      <c r="D34" s="463" t="s">
        <v>1100</v>
      </c>
      <c r="E34" s="464" t="s">
        <v>1101</v>
      </c>
      <c r="F34" s="464">
        <v>1</v>
      </c>
      <c r="G34" s="462" t="s">
        <v>1148</v>
      </c>
      <c r="H34" s="462" t="s">
        <v>1149</v>
      </c>
      <c r="I34" s="464" t="s">
        <v>1150</v>
      </c>
      <c r="J34" s="464" t="s">
        <v>61</v>
      </c>
      <c r="K34" s="466" t="s">
        <v>1100</v>
      </c>
      <c r="L34" s="467">
        <f t="shared" ref="L34:L50" si="4">IF(A34=A33,1,0)</f>
        <v>0</v>
      </c>
      <c r="M34" s="468">
        <f t="shared" si="2"/>
        <v>14000</v>
      </c>
      <c r="N34" s="467"/>
      <c r="O34" s="467"/>
      <c r="Q34" s="447" t="str">
        <f>IFERROR(VLOOKUP(B35,'Liste CG'!A:A,1,FALSE),"Attention erreur pas de CG")</f>
        <v>Attention erreur pas de CG</v>
      </c>
      <c r="R34" s="447" t="str">
        <f>IF(LEFT(Q34,1)="A",'Messages d''erreur'!B$10,"")</f>
        <v>Attention CG pas dans  CG</v>
      </c>
      <c r="S34" s="467">
        <f>VALUE(H34)</f>
        <v>14000</v>
      </c>
      <c r="T34" s="469">
        <f>IFERROR(VLOOKUP(S34,'Liste CG'!A:A,1,FALSE),"Attention erreur pas de CG")</f>
        <v>14000</v>
      </c>
      <c r="U34" s="447" t="str">
        <f>IF(MID(H34,4,1)="x", 'Messages d''erreur'!$B$13,IF(LEFT(T34,1)="A",'Messages d''erreur'!$B$12,""))</f>
        <v/>
      </c>
    </row>
    <row r="35" spans="1:21" ht="39" x14ac:dyDescent="0.35">
      <c r="A35" s="535" t="s">
        <v>1151</v>
      </c>
      <c r="B35" s="447" t="s">
        <v>1151</v>
      </c>
      <c r="C35" s="462" t="s">
        <v>1152</v>
      </c>
      <c r="D35" s="463" t="s">
        <v>1153</v>
      </c>
      <c r="E35" s="464" t="s">
        <v>1101</v>
      </c>
      <c r="F35" s="464">
        <v>1</v>
      </c>
      <c r="G35" s="462" t="s">
        <v>1154</v>
      </c>
      <c r="H35" s="462">
        <v>68504</v>
      </c>
      <c r="I35" s="464" t="s">
        <v>1100</v>
      </c>
      <c r="J35" s="464" t="s">
        <v>61</v>
      </c>
      <c r="K35" s="466" t="s">
        <v>1018</v>
      </c>
      <c r="L35" s="467">
        <f t="shared" si="4"/>
        <v>0</v>
      </c>
      <c r="M35" s="468">
        <f t="shared" si="2"/>
        <v>68504</v>
      </c>
      <c r="N35" s="467" t="str">
        <f>IF(IFERROR(SEARCH("-",K35,1),0) &gt; 0,IFERROR(VLOOKUP(K35,'Liste ECO'!A:A,1,FALSE),"ATTENTION CE Inexistant"),"")</f>
        <v>954-01</v>
      </c>
      <c r="O35" s="467" t="str">
        <f>IF(LEFT(N35,1) ="A",'Messages d''erreur'!$B$9,"")</f>
        <v/>
      </c>
      <c r="P35" s="447">
        <f t="shared" ref="P35:P98" si="5">VALUE(H35)</f>
        <v>68504</v>
      </c>
      <c r="Q35" s="447" t="str">
        <f>IFERROR(VLOOKUP(B36,'Liste CG'!A:A,1,FALSE),"Attention erreur pas de CG")</f>
        <v>Attention erreur pas de CG</v>
      </c>
      <c r="R35" s="447" t="str">
        <f>IF(LEFT(Q35,1)="A",'Messages d''erreur'!B$10,"")</f>
        <v>Attention CG pas dans  CG</v>
      </c>
      <c r="S35" s="467">
        <f t="shared" ref="S35:S98" si="6">VALUE(H35)</f>
        <v>68504</v>
      </c>
      <c r="T35" s="469">
        <f>IFERROR(VLOOKUP(S35,'Liste CG'!A:A,1,FALSE),"Attention erreur pas de CG")</f>
        <v>68504</v>
      </c>
      <c r="U35" s="447" t="str">
        <f>IF(MID(H35,4,1)="x", 'Messages d''erreur'!$B$13,IF(LEFT(T35,1)="A",'Messages d''erreur'!$B$12,""))</f>
        <v/>
      </c>
    </row>
    <row r="36" spans="1:21" ht="52" x14ac:dyDescent="0.35">
      <c r="A36" s="535" t="s">
        <v>1151</v>
      </c>
      <c r="B36" s="447" t="s">
        <v>1151</v>
      </c>
      <c r="C36" s="462" t="s">
        <v>1152</v>
      </c>
      <c r="D36" s="463" t="s">
        <v>1153</v>
      </c>
      <c r="E36" s="464" t="s">
        <v>1101</v>
      </c>
      <c r="F36" s="464">
        <v>2</v>
      </c>
      <c r="G36" s="462" t="s">
        <v>1156</v>
      </c>
      <c r="H36" s="462" t="s">
        <v>1157</v>
      </c>
      <c r="I36" s="464" t="s">
        <v>1100</v>
      </c>
      <c r="J36" s="464" t="s">
        <v>61</v>
      </c>
      <c r="K36" s="466" t="s">
        <v>1022</v>
      </c>
      <c r="L36" s="467">
        <f t="shared" si="4"/>
        <v>1</v>
      </c>
      <c r="M36" s="468">
        <f t="shared" si="2"/>
        <v>68601</v>
      </c>
      <c r="N36" s="467" t="str">
        <f>IF(IFERROR(SEARCH("-",K36,1),0) &gt; 0,IFERROR(VLOOKUP(K36,'Liste ECO'!A:A,1,FALSE),"ATTENTION CE Inexistant"),"")</f>
        <v>954-51</v>
      </c>
      <c r="O36" s="467" t="str">
        <f>IF(LEFT(N36,1) ="A",'Messages d''erreur'!$B$9,"")</f>
        <v/>
      </c>
      <c r="P36" s="447">
        <f t="shared" si="5"/>
        <v>68601</v>
      </c>
      <c r="Q36" s="447" t="str">
        <f>IFERROR(VLOOKUP(B37,'Liste CG'!A:A,1,FALSE),"Attention erreur pas de CG")</f>
        <v>Attention erreur pas de CG</v>
      </c>
      <c r="R36" s="447" t="str">
        <f>IF(LEFT(Q36,1)="A",'Messages d''erreur'!B$10,"")</f>
        <v>Attention CG pas dans  CG</v>
      </c>
      <c r="S36" s="467">
        <f t="shared" si="6"/>
        <v>68601</v>
      </c>
      <c r="T36" s="469">
        <f>IFERROR(VLOOKUP(S36,'Liste CG'!A:A,1,FALSE),"Attention erreur pas de CG")</f>
        <v>68601</v>
      </c>
      <c r="U36" s="447" t="str">
        <f>IF(MID(H36,4,1)="x", 'Messages d''erreur'!$B$13,IF(LEFT(T36,1)="A",'Messages d''erreur'!$B$12,""))</f>
        <v/>
      </c>
    </row>
    <row r="37" spans="1:21" ht="52" x14ac:dyDescent="0.35">
      <c r="A37" s="535" t="s">
        <v>1151</v>
      </c>
      <c r="B37" s="447" t="s">
        <v>1151</v>
      </c>
      <c r="C37" s="462" t="s">
        <v>1152</v>
      </c>
      <c r="D37" s="463" t="s">
        <v>1153</v>
      </c>
      <c r="E37" s="464" t="s">
        <v>61</v>
      </c>
      <c r="F37" s="464">
        <v>3</v>
      </c>
      <c r="G37" s="462" t="s">
        <v>1158</v>
      </c>
      <c r="H37" s="462" t="s">
        <v>1159</v>
      </c>
      <c r="I37" s="464" t="s">
        <v>1100</v>
      </c>
      <c r="J37" s="464" t="s">
        <v>1101</v>
      </c>
      <c r="K37" s="466" t="s">
        <v>1063</v>
      </c>
      <c r="L37" s="467">
        <f t="shared" si="4"/>
        <v>1</v>
      </c>
      <c r="M37" s="468">
        <f t="shared" si="2"/>
        <v>78504</v>
      </c>
      <c r="N37" s="467" t="str">
        <f>IF(IFERROR(SEARCH("-",K37,1),0) &gt; 0,IFERROR(VLOOKUP(K37,'Liste ECO'!A:A,1,FALSE),"ATTENTION CE Inexistant"),"")</f>
        <v>994-01</v>
      </c>
      <c r="O37" s="467" t="str">
        <f>IF(LEFT(N37,1) ="A",'Messages d''erreur'!$B$9,"")</f>
        <v/>
      </c>
      <c r="P37" s="447">
        <f t="shared" si="5"/>
        <v>78504</v>
      </c>
      <c r="Q37" s="447" t="str">
        <f>IFERROR(VLOOKUP(B38,'Liste CG'!A:A,1,FALSE),"Attention erreur pas de CG")</f>
        <v>Attention erreur pas de CG</v>
      </c>
      <c r="R37" s="447" t="str">
        <f>IF(LEFT(Q37,1)="A",'Messages d''erreur'!B$10,"")</f>
        <v>Attention CG pas dans  CG</v>
      </c>
      <c r="S37" s="467">
        <f t="shared" si="6"/>
        <v>78504</v>
      </c>
      <c r="T37" s="469">
        <f>IFERROR(VLOOKUP(S37,'Liste CG'!A:A,1,FALSE),"Attention erreur pas de CG")</f>
        <v>78504</v>
      </c>
      <c r="U37" s="447" t="str">
        <f>IF(MID(H37,4,1)="x", 'Messages d''erreur'!$B$13,IF(LEFT(T37,1)="A",'Messages d''erreur'!$B$12,""))</f>
        <v/>
      </c>
    </row>
    <row r="38" spans="1:21" ht="39" x14ac:dyDescent="0.35">
      <c r="A38" s="535" t="s">
        <v>1160</v>
      </c>
      <c r="B38" s="447" t="s">
        <v>1160</v>
      </c>
      <c r="C38" s="462" t="s">
        <v>1161</v>
      </c>
      <c r="D38" s="463" t="s">
        <v>1153</v>
      </c>
      <c r="E38" s="464" t="s">
        <v>1101</v>
      </c>
      <c r="F38" s="464">
        <v>1</v>
      </c>
      <c r="G38" s="462" t="s">
        <v>1162</v>
      </c>
      <c r="H38" s="462" t="s">
        <v>1163</v>
      </c>
      <c r="I38" s="464" t="s">
        <v>1100</v>
      </c>
      <c r="J38" s="464" t="s">
        <v>61</v>
      </c>
      <c r="K38" s="466" t="s">
        <v>1025</v>
      </c>
      <c r="L38" s="467">
        <f t="shared" si="4"/>
        <v>0</v>
      </c>
      <c r="M38" s="468">
        <f t="shared" si="2"/>
        <v>68505</v>
      </c>
      <c r="N38" s="467" t="str">
        <f>IF(IFERROR(SEARCH("-",K38,1),0) &gt; 0,IFERROR(VLOOKUP(K38,'Liste ECO'!A:A,1,FALSE),"ATTENTION CE Inexistant"),"")</f>
        <v>955-01</v>
      </c>
      <c r="O38" s="467" t="str">
        <f>IF(LEFT(N38,1) ="A",'Messages d''erreur'!$B$9,"")</f>
        <v/>
      </c>
      <c r="P38" s="447">
        <f t="shared" si="5"/>
        <v>68505</v>
      </c>
      <c r="Q38" s="447" t="str">
        <f>IFERROR(VLOOKUP(B39,'Liste CG'!A:A,1,FALSE),"Attention erreur pas de CG")</f>
        <v>Attention erreur pas de CG</v>
      </c>
      <c r="R38" s="447" t="str">
        <f>IF(LEFT(Q38,1)="A",'Messages d''erreur'!B$10,"")</f>
        <v>Attention CG pas dans  CG</v>
      </c>
      <c r="S38" s="467">
        <f t="shared" si="6"/>
        <v>68505</v>
      </c>
      <c r="T38" s="469">
        <f>IFERROR(VLOOKUP(S38,'Liste CG'!A:A,1,FALSE),"Attention erreur pas de CG")</f>
        <v>68505</v>
      </c>
      <c r="U38" s="447" t="str">
        <f>IF(MID(H38,4,1)="x", 'Messages d''erreur'!$B$13,IF(LEFT(T38,1)="A",'Messages d''erreur'!$B$12,""))</f>
        <v/>
      </c>
    </row>
    <row r="39" spans="1:21" ht="52" x14ac:dyDescent="0.35">
      <c r="A39" s="535" t="s">
        <v>1160</v>
      </c>
      <c r="B39" s="447" t="s">
        <v>1160</v>
      </c>
      <c r="C39" s="462" t="s">
        <v>1161</v>
      </c>
      <c r="D39" s="463" t="s">
        <v>1153</v>
      </c>
      <c r="E39" s="464" t="s">
        <v>1101</v>
      </c>
      <c r="F39" s="464">
        <v>2</v>
      </c>
      <c r="G39" s="462" t="s">
        <v>1164</v>
      </c>
      <c r="H39" s="462" t="s">
        <v>1165</v>
      </c>
      <c r="I39" s="464" t="s">
        <v>1100</v>
      </c>
      <c r="J39" s="464" t="s">
        <v>61</v>
      </c>
      <c r="K39" s="466" t="s">
        <v>1027</v>
      </c>
      <c r="L39" s="467">
        <f t="shared" si="4"/>
        <v>1</v>
      </c>
      <c r="M39" s="468">
        <f t="shared" si="2"/>
        <v>68605</v>
      </c>
      <c r="N39" s="467" t="str">
        <f>IF(IFERROR(SEARCH("-",K39,1),0) &gt; 0,IFERROR(VLOOKUP(K39,'Liste ECO'!A:A,1,FALSE),"ATTENTION CE Inexistant"),"")</f>
        <v>955-51</v>
      </c>
      <c r="O39" s="467" t="str">
        <f>IF(LEFT(N39,1) ="A",'Messages d''erreur'!$B$9,"")</f>
        <v/>
      </c>
      <c r="P39" s="447">
        <f t="shared" si="5"/>
        <v>68605</v>
      </c>
      <c r="Q39" s="447" t="str">
        <f>IFERROR(VLOOKUP(B40,'Liste CG'!A:A,1,FALSE),"Attention erreur pas de CG")</f>
        <v>Attention erreur pas de CG</v>
      </c>
      <c r="R39" s="447" t="str">
        <f>IF(LEFT(Q39,1)="A",'Messages d''erreur'!B$10,"")</f>
        <v>Attention CG pas dans  CG</v>
      </c>
      <c r="S39" s="467">
        <f t="shared" si="6"/>
        <v>68605</v>
      </c>
      <c r="T39" s="469">
        <f>IFERROR(VLOOKUP(S39,'Liste CG'!A:A,1,FALSE),"Attention erreur pas de CG")</f>
        <v>68605</v>
      </c>
      <c r="U39" s="447" t="str">
        <f>IF(MID(H39,4,1)="x", 'Messages d''erreur'!$B$13,IF(LEFT(T39,1)="A",'Messages d''erreur'!$B$12,""))</f>
        <v/>
      </c>
    </row>
    <row r="40" spans="1:21" ht="65" x14ac:dyDescent="0.35">
      <c r="A40" s="535" t="s">
        <v>1160</v>
      </c>
      <c r="B40" s="447" t="s">
        <v>1160</v>
      </c>
      <c r="C40" s="462" t="s">
        <v>1161</v>
      </c>
      <c r="D40" s="463" t="s">
        <v>1153</v>
      </c>
      <c r="E40" s="464" t="s">
        <v>61</v>
      </c>
      <c r="F40" s="464">
        <v>3</v>
      </c>
      <c r="G40" s="462" t="s">
        <v>1166</v>
      </c>
      <c r="H40" s="462" t="s">
        <v>1167</v>
      </c>
      <c r="I40" s="464" t="s">
        <v>1100</v>
      </c>
      <c r="J40" s="464" t="s">
        <v>1101</v>
      </c>
      <c r="K40" s="466" t="s">
        <v>1068</v>
      </c>
      <c r="L40" s="467">
        <f t="shared" si="4"/>
        <v>1</v>
      </c>
      <c r="M40" s="468">
        <f t="shared" si="2"/>
        <v>78605</v>
      </c>
      <c r="N40" s="467" t="str">
        <f>IF(IFERROR(SEARCH("-",K40,1),0) &gt; 0,IFERROR(VLOOKUP(K40,'Liste ECO'!A:A,1,FALSE),"ATTENTION CE Inexistant"),"")</f>
        <v>995-51</v>
      </c>
      <c r="O40" s="467" t="str">
        <f>IF(LEFT(N40,1) ="A",'Messages d''erreur'!$B$9,"")</f>
        <v/>
      </c>
      <c r="P40" s="447">
        <f t="shared" si="5"/>
        <v>78605</v>
      </c>
      <c r="Q40" s="447" t="str">
        <f>IFERROR(VLOOKUP(B41,'Liste CG'!A:A,1,FALSE),"Attention erreur pas de CG")</f>
        <v>Attention erreur pas de CG</v>
      </c>
      <c r="R40" s="447" t="str">
        <f>IF(LEFT(Q40,1)="A",'Messages d''erreur'!B$10,"")</f>
        <v>Attention CG pas dans  CG</v>
      </c>
      <c r="S40" s="467">
        <f t="shared" si="6"/>
        <v>78605</v>
      </c>
      <c r="T40" s="469">
        <f>IFERROR(VLOOKUP(S40,'Liste CG'!A:A,1,FALSE),"Attention erreur pas de CG")</f>
        <v>78605</v>
      </c>
      <c r="U40" s="447" t="str">
        <f>IF(MID(H40,4,1)="x", 'Messages d''erreur'!$B$13,IF(LEFT(T40,1)="A",'Messages d''erreur'!$B$12,""))</f>
        <v/>
      </c>
    </row>
    <row r="41" spans="1:21" ht="39" x14ac:dyDescent="0.35">
      <c r="A41" s="535" t="s">
        <v>1168</v>
      </c>
      <c r="B41" s="447" t="s">
        <v>1168</v>
      </c>
      <c r="C41" s="462" t="s">
        <v>1169</v>
      </c>
      <c r="D41" s="463" t="s">
        <v>1153</v>
      </c>
      <c r="E41" s="464" t="s">
        <v>1101</v>
      </c>
      <c r="F41" s="464">
        <v>1</v>
      </c>
      <c r="G41" s="462" t="s">
        <v>1170</v>
      </c>
      <c r="H41" s="462" t="s">
        <v>1171</v>
      </c>
      <c r="I41" s="464" t="s">
        <v>1100</v>
      </c>
      <c r="J41" s="464" t="s">
        <v>61</v>
      </c>
      <c r="K41" s="466" t="s">
        <v>1020</v>
      </c>
      <c r="L41" s="467">
        <f t="shared" si="4"/>
        <v>0</v>
      </c>
      <c r="M41" s="468">
        <f t="shared" si="2"/>
        <v>68506</v>
      </c>
      <c r="N41" s="467" t="str">
        <f>IF(IFERROR(SEARCH("-",K41,1),0) &gt; 0,IFERROR(VLOOKUP(K41,'Liste ECO'!A:A,1,FALSE),"ATTENTION CE Inexistant"),"")</f>
        <v>954-02</v>
      </c>
      <c r="O41" s="467" t="str">
        <f>IF(LEFT(N41,1) ="A",'Messages d''erreur'!$B$9,"")</f>
        <v/>
      </c>
      <c r="P41" s="447">
        <f t="shared" si="5"/>
        <v>68506</v>
      </c>
      <c r="Q41" s="447" t="str">
        <f>IFERROR(VLOOKUP(B42,'Liste CG'!A:A,1,FALSE),"Attention erreur pas de CG")</f>
        <v>Attention erreur pas de CG</v>
      </c>
      <c r="R41" s="447" t="str">
        <f>IF(LEFT(Q41,1)="A",'Messages d''erreur'!B$10,"")</f>
        <v>Attention CG pas dans  CG</v>
      </c>
      <c r="S41" s="467">
        <f t="shared" si="6"/>
        <v>68506</v>
      </c>
      <c r="T41" s="469">
        <f>IFERROR(VLOOKUP(S41,'Liste CG'!A:A,1,FALSE),"Attention erreur pas de CG")</f>
        <v>68506</v>
      </c>
      <c r="U41" s="447" t="str">
        <f>IF(MID(H41,4,1)="x", 'Messages d''erreur'!$B$13,IF(LEFT(T41,1)="A",'Messages d''erreur'!$B$12,""))</f>
        <v/>
      </c>
    </row>
    <row r="42" spans="1:21" ht="52" x14ac:dyDescent="0.35">
      <c r="A42" s="535" t="s">
        <v>1168</v>
      </c>
      <c r="B42" s="447" t="s">
        <v>1168</v>
      </c>
      <c r="C42" s="462" t="s">
        <v>1169</v>
      </c>
      <c r="D42" s="463" t="s">
        <v>1153</v>
      </c>
      <c r="E42" s="464" t="s">
        <v>61</v>
      </c>
      <c r="F42" s="464">
        <v>2</v>
      </c>
      <c r="G42" s="462" t="s">
        <v>1172</v>
      </c>
      <c r="H42" s="462" t="s">
        <v>1173</v>
      </c>
      <c r="I42" s="464" t="s">
        <v>1100</v>
      </c>
      <c r="J42" s="464" t="s">
        <v>1101</v>
      </c>
      <c r="K42" s="466" t="s">
        <v>1065</v>
      </c>
      <c r="L42" s="467">
        <f t="shared" si="4"/>
        <v>1</v>
      </c>
      <c r="M42" s="468">
        <f t="shared" si="2"/>
        <v>78506</v>
      </c>
      <c r="N42" s="467" t="str">
        <f>IF(IFERROR(SEARCH("-",K42,1),0) &gt; 0,IFERROR(VLOOKUP(K42,'Liste ECO'!A:A,1,FALSE),"ATTENTION CE Inexistant"),"")</f>
        <v>994-02</v>
      </c>
      <c r="O42" s="467" t="str">
        <f>IF(LEFT(N42,1) ="A",'Messages d''erreur'!$B$9,"")</f>
        <v/>
      </c>
      <c r="P42" s="447">
        <f t="shared" si="5"/>
        <v>78506</v>
      </c>
      <c r="Q42" s="447" t="str">
        <f>IFERROR(VLOOKUP(B43,'Liste CG'!A:A,1,FALSE),"Attention erreur pas de CG")</f>
        <v>Attention erreur pas de CG</v>
      </c>
      <c r="R42" s="447" t="str">
        <f>IF(LEFT(Q42,1)="A",'Messages d''erreur'!B$10,"")</f>
        <v>Attention CG pas dans  CG</v>
      </c>
      <c r="S42" s="467">
        <f t="shared" si="6"/>
        <v>78506</v>
      </c>
      <c r="T42" s="469">
        <f>IFERROR(VLOOKUP(S42,'Liste CG'!A:A,1,FALSE),"Attention erreur pas de CG")</f>
        <v>78506</v>
      </c>
      <c r="U42" s="447" t="str">
        <f>IF(MID(H42,4,1)="x", 'Messages d''erreur'!$B$13,IF(LEFT(T42,1)="A",'Messages d''erreur'!$B$12,""))</f>
        <v/>
      </c>
    </row>
    <row r="43" spans="1:21" ht="65" x14ac:dyDescent="0.35">
      <c r="A43" s="535" t="s">
        <v>1174</v>
      </c>
      <c r="B43" s="447" t="s">
        <v>1174</v>
      </c>
      <c r="C43" s="462" t="s">
        <v>1175</v>
      </c>
      <c r="D43" s="463" t="s">
        <v>1153</v>
      </c>
      <c r="E43" s="464" t="s">
        <v>1101</v>
      </c>
      <c r="F43" s="464">
        <v>1</v>
      </c>
      <c r="G43" s="462" t="s">
        <v>1176</v>
      </c>
      <c r="H43" s="462" t="s">
        <v>1177</v>
      </c>
      <c r="I43" s="464" t="s">
        <v>1178</v>
      </c>
      <c r="J43" s="464" t="s">
        <v>61</v>
      </c>
      <c r="K43" s="466" t="s">
        <v>1029</v>
      </c>
      <c r="L43" s="467">
        <f t="shared" si="4"/>
        <v>0</v>
      </c>
      <c r="M43" s="468">
        <f t="shared" si="2"/>
        <v>15411</v>
      </c>
      <c r="N43" s="467" t="str">
        <f>IF(IFERROR(SEARCH("-",K43,1),0) &gt; 0,IFERROR(VLOOKUP(K43,'Liste ECO'!A:A,1,FALSE),"ATTENTION CE Inexistant"),"")</f>
        <v>955-52</v>
      </c>
      <c r="O43" s="467" t="str">
        <f>IF(LEFT(N43,1) ="A",'Messages d''erreur'!$B$9,"")</f>
        <v/>
      </c>
      <c r="P43" s="447">
        <f t="shared" si="5"/>
        <v>15411</v>
      </c>
      <c r="Q43" s="447" t="str">
        <f>IFERROR(VLOOKUP(B44,'Liste CG'!A:A,1,FALSE),"Attention erreur pas de CG")</f>
        <v>Attention erreur pas de CG</v>
      </c>
      <c r="R43" s="447" t="str">
        <f>IF(LEFT(Q43,1)="A",'Messages d''erreur'!B$10,"")</f>
        <v>Attention CG pas dans  CG</v>
      </c>
      <c r="S43" s="467">
        <f t="shared" si="6"/>
        <v>15411</v>
      </c>
      <c r="T43" s="469">
        <f>IFERROR(VLOOKUP(S43,'Liste CG'!A:A,1,FALSE),"Attention erreur pas de CG")</f>
        <v>15411</v>
      </c>
      <c r="U43" s="447" t="str">
        <f>IF(MID(H43,4,1)="x", 'Messages d''erreur'!$B$13,IF(LEFT(T43,1)="A",'Messages d''erreur'!$B$12,""))</f>
        <v/>
      </c>
    </row>
    <row r="44" spans="1:21" ht="65" x14ac:dyDescent="0.35">
      <c r="A44" s="535" t="s">
        <v>1174</v>
      </c>
      <c r="B44" s="447" t="s">
        <v>1174</v>
      </c>
      <c r="C44" s="462" t="s">
        <v>1175</v>
      </c>
      <c r="D44" s="463" t="s">
        <v>1153</v>
      </c>
      <c r="E44" s="464" t="s">
        <v>61</v>
      </c>
      <c r="F44" s="464">
        <v>2</v>
      </c>
      <c r="G44" s="470" t="s">
        <v>1179</v>
      </c>
      <c r="H44" s="462" t="s">
        <v>1177</v>
      </c>
      <c r="I44" s="464" t="s">
        <v>1178</v>
      </c>
      <c r="J44" s="464" t="s">
        <v>1101</v>
      </c>
      <c r="K44" s="466" t="s">
        <v>1070</v>
      </c>
      <c r="L44" s="467">
        <f t="shared" si="4"/>
        <v>1</v>
      </c>
      <c r="M44" s="468">
        <f t="shared" si="2"/>
        <v>15411</v>
      </c>
      <c r="N44" s="467" t="str">
        <f>IF(IFERROR(SEARCH("-",K44,1),0) &gt; 0,IFERROR(VLOOKUP(K44,'Liste ECO'!A:A,1,FALSE),"ATTENTION CE Inexistant"),"")</f>
        <v>995-52</v>
      </c>
      <c r="O44" s="467" t="str">
        <f>IF(LEFT(N44,1) ="A",'Messages d''erreur'!$B$9,"")</f>
        <v/>
      </c>
      <c r="P44" s="447">
        <f t="shared" si="5"/>
        <v>15411</v>
      </c>
      <c r="Q44" s="447" t="str">
        <f>IFERROR(VLOOKUP(B45,'Liste CG'!A:A,1,FALSE),"Attention erreur pas de CG")</f>
        <v>Attention erreur pas de CG</v>
      </c>
      <c r="R44" s="447" t="str">
        <f>IF(LEFT(Q44,1)="A",'Messages d''erreur'!B$10,"")</f>
        <v>Attention CG pas dans  CG</v>
      </c>
      <c r="S44" s="467">
        <f t="shared" si="6"/>
        <v>15411</v>
      </c>
      <c r="T44" s="469">
        <f>IFERROR(VLOOKUP(S44,'Liste CG'!A:A,1,FALSE),"Attention erreur pas de CG")</f>
        <v>15411</v>
      </c>
      <c r="U44" s="447" t="str">
        <f>IF(MID(H44,4,1)="x", 'Messages d''erreur'!$B$13,IF(LEFT(T44,1)="A",'Messages d''erreur'!$B$12,""))</f>
        <v/>
      </c>
    </row>
    <row r="45" spans="1:21" ht="26" x14ac:dyDescent="0.35">
      <c r="A45" s="535" t="s">
        <v>1149</v>
      </c>
      <c r="B45" s="447" t="s">
        <v>1149</v>
      </c>
      <c r="C45" s="462" t="s">
        <v>1148</v>
      </c>
      <c r="D45" s="463" t="s">
        <v>1180</v>
      </c>
      <c r="E45" s="464" t="s">
        <v>61</v>
      </c>
      <c r="F45" s="464">
        <v>1</v>
      </c>
      <c r="G45" s="462" t="s">
        <v>1181</v>
      </c>
      <c r="H45" s="462" t="s">
        <v>1182</v>
      </c>
      <c r="I45" s="464">
        <v>999914021</v>
      </c>
      <c r="J45" s="464" t="s">
        <v>1101</v>
      </c>
      <c r="K45" s="466" t="s">
        <v>1100</v>
      </c>
      <c r="L45" s="467">
        <f t="shared" si="4"/>
        <v>0</v>
      </c>
      <c r="M45" s="468">
        <f t="shared" si="2"/>
        <v>14021</v>
      </c>
      <c r="N45" s="467" t="str">
        <f>IF(IFERROR(SEARCH("-",K45,1),0) &gt; 0,IFERROR(VLOOKUP(K45,'Liste ECO'!A:A,1,FALSE),"ATTENTION CE Inexistant"),"")</f>
        <v/>
      </c>
      <c r="O45" s="467" t="str">
        <f>IF(LEFT(N45,1) ="A",'Messages d''erreur'!$B$9,"")</f>
        <v/>
      </c>
      <c r="P45" s="447">
        <f t="shared" si="5"/>
        <v>14021</v>
      </c>
      <c r="Q45" s="447" t="str">
        <f>IFERROR(VLOOKUP(B46,'Liste CG'!A:A,1,FALSE),"Attention erreur pas de CG")</f>
        <v>Attention erreur pas de CG</v>
      </c>
      <c r="R45" s="447" t="str">
        <f>IF(LEFT(Q45,1)="A",'Messages d''erreur'!B$10,"")</f>
        <v>Attention CG pas dans  CG</v>
      </c>
      <c r="S45" s="467">
        <f t="shared" si="6"/>
        <v>14021</v>
      </c>
      <c r="T45" s="469">
        <f>IFERROR(VLOOKUP(S45,'Liste CG'!A:A,1,FALSE),"Attention erreur pas de CG")</f>
        <v>14021</v>
      </c>
      <c r="U45" s="447" t="str">
        <f>IF(MID(H45,4,1)="x", 'Messages d''erreur'!$B$13,IF(LEFT(T45,1)="A",'Messages d''erreur'!$B$12,""))</f>
        <v/>
      </c>
    </row>
    <row r="46" spans="1:21" ht="26" x14ac:dyDescent="0.35">
      <c r="A46" s="535" t="s">
        <v>1149</v>
      </c>
      <c r="B46" s="447" t="s">
        <v>1149</v>
      </c>
      <c r="C46" s="462" t="s">
        <v>1148</v>
      </c>
      <c r="D46" s="463" t="s">
        <v>1180</v>
      </c>
      <c r="E46" s="464" t="s">
        <v>1101</v>
      </c>
      <c r="F46" s="464">
        <v>2</v>
      </c>
      <c r="G46" s="462" t="s">
        <v>1184</v>
      </c>
      <c r="H46" s="462" t="s">
        <v>1185</v>
      </c>
      <c r="I46" s="464">
        <v>999914021</v>
      </c>
      <c r="J46" s="464" t="s">
        <v>61</v>
      </c>
      <c r="K46" s="466" t="s">
        <v>1100</v>
      </c>
      <c r="L46" s="467">
        <f t="shared" si="4"/>
        <v>1</v>
      </c>
      <c r="M46" s="468">
        <f t="shared" si="2"/>
        <v>14023</v>
      </c>
      <c r="N46" s="467" t="str">
        <f>IF(IFERROR(SEARCH("-",K46,1),0) &gt; 0,IFERROR(VLOOKUP(K46,'Liste ECO'!A:A,1,FALSE),"ATTENTION CE Inexistant"),"")</f>
        <v/>
      </c>
      <c r="O46" s="467" t="str">
        <f>IF(LEFT(N46,1) ="A",'Messages d''erreur'!$B$9,"")</f>
        <v/>
      </c>
      <c r="P46" s="447">
        <f t="shared" si="5"/>
        <v>14023</v>
      </c>
      <c r="Q46" s="447" t="str">
        <f>IFERROR(VLOOKUP(B47,'Liste CG'!A:A,1,FALSE),"Attention erreur pas de CG")</f>
        <v>Attention erreur pas de CG</v>
      </c>
      <c r="R46" s="447" t="str">
        <f>IF(LEFT(Q46,1)="A",'Messages d''erreur'!B$10,"")</f>
        <v>Attention CG pas dans  CG</v>
      </c>
      <c r="S46" s="467">
        <f t="shared" si="6"/>
        <v>14023</v>
      </c>
      <c r="T46" s="469">
        <f>IFERROR(VLOOKUP(S46,'Liste CG'!A:A,1,FALSE),"Attention erreur pas de CG")</f>
        <v>14023</v>
      </c>
      <c r="U46" s="447" t="str">
        <f>IF(MID(H46,4,1)="x", 'Messages d''erreur'!$B$13,IF(LEFT(T46,1)="A",'Messages d''erreur'!$B$12,""))</f>
        <v/>
      </c>
    </row>
    <row r="47" spans="1:21" ht="26" x14ac:dyDescent="0.35">
      <c r="A47" s="535" t="s">
        <v>1182</v>
      </c>
      <c r="B47" s="447" t="s">
        <v>1182</v>
      </c>
      <c r="C47" s="471" t="s">
        <v>1181</v>
      </c>
      <c r="D47" s="472" t="s">
        <v>1183</v>
      </c>
      <c r="E47" s="473" t="s">
        <v>61</v>
      </c>
      <c r="F47" s="473">
        <v>1</v>
      </c>
      <c r="G47" s="474" t="s">
        <v>1187</v>
      </c>
      <c r="H47" s="474" t="s">
        <v>1188</v>
      </c>
      <c r="I47" s="473" t="s">
        <v>1189</v>
      </c>
      <c r="J47" s="473" t="s">
        <v>1101</v>
      </c>
      <c r="K47" s="466" t="s">
        <v>1100</v>
      </c>
      <c r="L47" s="467">
        <f t="shared" si="4"/>
        <v>0</v>
      </c>
      <c r="M47" s="468">
        <f t="shared" si="2"/>
        <v>14031</v>
      </c>
      <c r="N47" s="467" t="str">
        <f>IF(IFERROR(SEARCH("-",K47,1),0) &gt; 0,IFERROR(VLOOKUP(K47,'Liste ECO'!A:A,1,FALSE),"ATTENTION CE Inexistant"),"")</f>
        <v/>
      </c>
      <c r="O47" s="467" t="str">
        <f>IF(LEFT(N47,1) ="A",'Messages d''erreur'!$B$9,"")</f>
        <v/>
      </c>
      <c r="P47" s="447">
        <f t="shared" si="5"/>
        <v>14031</v>
      </c>
      <c r="Q47" s="447" t="str">
        <f>IFERROR(VLOOKUP(B48,'Liste CG'!A:A,1,FALSE),"Attention erreur pas de CG")</f>
        <v>Attention erreur pas de CG</v>
      </c>
      <c r="R47" s="447" t="str">
        <f>IF(LEFT(Q47,1)="A",'Messages d''erreur'!B$10,"")</f>
        <v>Attention CG pas dans  CG</v>
      </c>
      <c r="S47" s="467">
        <f t="shared" si="6"/>
        <v>14031</v>
      </c>
      <c r="T47" s="469">
        <f>IFERROR(VLOOKUP(S47,'Liste CG'!A:A,1,FALSE),"Attention erreur pas de CG")</f>
        <v>14031</v>
      </c>
      <c r="U47" s="447" t="str">
        <f>IF(MID(H47,4,1)="x", 'Messages d''erreur'!$B$13,IF(LEFT(T47,1)="A",'Messages d''erreur'!$B$12,""))</f>
        <v/>
      </c>
    </row>
    <row r="48" spans="1:21" ht="26" x14ac:dyDescent="0.35">
      <c r="A48" s="536" t="s">
        <v>1185</v>
      </c>
      <c r="B48" s="447" t="s">
        <v>1185</v>
      </c>
      <c r="C48" s="475" t="s">
        <v>1184</v>
      </c>
      <c r="D48" s="476" t="s">
        <v>1186</v>
      </c>
      <c r="E48" s="477" t="s">
        <v>1101</v>
      </c>
      <c r="F48" s="477">
        <v>1</v>
      </c>
      <c r="G48" s="478" t="s">
        <v>1190</v>
      </c>
      <c r="H48" s="478" t="s">
        <v>1191</v>
      </c>
      <c r="I48" s="477" t="s">
        <v>1192</v>
      </c>
      <c r="J48" s="479" t="s">
        <v>61</v>
      </c>
      <c r="K48" s="466" t="s">
        <v>1100</v>
      </c>
      <c r="L48" s="467">
        <f t="shared" si="4"/>
        <v>0</v>
      </c>
      <c r="M48" s="468">
        <f t="shared" si="2"/>
        <v>14033</v>
      </c>
      <c r="N48" s="467" t="str">
        <f>IF(IFERROR(SEARCH("-",K48,1),0) &gt; 0,IFERROR(VLOOKUP(K48,'Liste ECO'!A:A,1,FALSE),"ATTENTION CE Inexistant"),"")</f>
        <v/>
      </c>
      <c r="O48" s="467" t="str">
        <f>IF(LEFT(N48,1) ="A",'Messages d''erreur'!$B$9,"")</f>
        <v/>
      </c>
      <c r="P48" s="447">
        <f t="shared" si="5"/>
        <v>14033</v>
      </c>
      <c r="Q48" s="447" t="str">
        <f>IFERROR(VLOOKUP(B49,'Liste CG'!A:A,1,FALSE),"Attention erreur pas de CG")</f>
        <v>Attention erreur pas de CG</v>
      </c>
      <c r="R48" s="447" t="str">
        <f>IF(LEFT(Q48,1)="A",'Messages d''erreur'!B$10,"")</f>
        <v>Attention CG pas dans  CG</v>
      </c>
      <c r="S48" s="467">
        <f t="shared" si="6"/>
        <v>14033</v>
      </c>
      <c r="T48" s="469">
        <f>IFERROR(VLOOKUP(S48,'Liste CG'!A:A,1,FALSE),"Attention erreur pas de CG")</f>
        <v>14033</v>
      </c>
      <c r="U48" s="447" t="str">
        <f>IF(MID(H48,4,1)="x", 'Messages d''erreur'!$B$13,IF(LEFT(T48,1)="A",'Messages d''erreur'!$B$12,""))</f>
        <v/>
      </c>
    </row>
    <row r="49" spans="1:21" ht="26" x14ac:dyDescent="0.35">
      <c r="A49" s="537" t="s">
        <v>1188</v>
      </c>
      <c r="B49" s="447" t="s">
        <v>1188</v>
      </c>
      <c r="C49" s="478" t="s">
        <v>1187</v>
      </c>
      <c r="D49" s="476" t="s">
        <v>1189</v>
      </c>
      <c r="E49" s="477" t="s">
        <v>61</v>
      </c>
      <c r="F49" s="477">
        <v>1</v>
      </c>
      <c r="G49" s="478" t="s">
        <v>1193</v>
      </c>
      <c r="H49" s="478">
        <v>79201</v>
      </c>
      <c r="I49" s="477" t="s">
        <v>1100</v>
      </c>
      <c r="J49" s="477" t="s">
        <v>1101</v>
      </c>
      <c r="K49" s="466" t="s">
        <v>1100</v>
      </c>
      <c r="L49" s="467">
        <f t="shared" si="4"/>
        <v>0</v>
      </c>
      <c r="M49" s="468">
        <f t="shared" si="2"/>
        <v>79201</v>
      </c>
      <c r="N49" s="467" t="str">
        <f>IF(IFERROR(SEARCH("-",K49,1),0) &gt; 0,IFERROR(VLOOKUP(K49,'Liste ECO'!A:A,1,FALSE),"ATTENTION CE Inexistant"),"")</f>
        <v/>
      </c>
      <c r="O49" s="467" t="str">
        <f>IF(LEFT(N49,1) ="A",'Messages d''erreur'!$B$9,"")</f>
        <v/>
      </c>
      <c r="P49" s="447">
        <f t="shared" si="5"/>
        <v>79201</v>
      </c>
      <c r="Q49" s="447" t="str">
        <f>IFERROR(VLOOKUP(B50,'Liste CG'!A:A,1,FALSE),"Attention erreur pas de CG")</f>
        <v>Attention erreur pas de CG</v>
      </c>
      <c r="R49" s="447" t="str">
        <f>IF(LEFT(Q49,1)="A",'Messages d''erreur'!B$10,"")</f>
        <v>Attention CG pas dans  CG</v>
      </c>
      <c r="S49" s="467">
        <f t="shared" si="6"/>
        <v>79201</v>
      </c>
      <c r="T49" s="469">
        <f>IFERROR(VLOOKUP(S49,'Liste CG'!A:A,1,FALSE),"Attention erreur pas de CG")</f>
        <v>79201</v>
      </c>
      <c r="U49" s="447" t="str">
        <f>IF(MID(H49,4,1)="x", 'Messages d''erreur'!$B$13,IF(LEFT(T49,1)="A",'Messages d''erreur'!$B$12,""))</f>
        <v/>
      </c>
    </row>
    <row r="50" spans="1:21" ht="26" x14ac:dyDescent="0.35">
      <c r="A50" s="538" t="s">
        <v>1188</v>
      </c>
      <c r="B50" s="447" t="s">
        <v>1188</v>
      </c>
      <c r="C50" s="480"/>
      <c r="D50" s="481"/>
      <c r="E50" s="482"/>
      <c r="F50" s="482"/>
      <c r="G50" s="480" t="s">
        <v>1194</v>
      </c>
      <c r="H50" s="480">
        <v>79202</v>
      </c>
      <c r="I50" s="482"/>
      <c r="J50" s="482" t="s">
        <v>1101</v>
      </c>
      <c r="K50" s="466" t="s">
        <v>1100</v>
      </c>
      <c r="L50" s="467">
        <f t="shared" si="4"/>
        <v>1</v>
      </c>
      <c r="M50" s="468">
        <f t="shared" si="2"/>
        <v>79202</v>
      </c>
      <c r="N50" s="467" t="str">
        <f>IF(IFERROR(SEARCH("-",K50,1),0) &gt; 0,IFERROR(VLOOKUP(K50,'Liste ECO'!A:A,1,FALSE),"ATTENTION CE Inexistant"),"")</f>
        <v/>
      </c>
      <c r="O50" s="467" t="str">
        <f>IF(LEFT(N50,1) ="A",'Messages d''erreur'!$B$9,"")</f>
        <v/>
      </c>
      <c r="P50" s="447">
        <f t="shared" si="5"/>
        <v>79202</v>
      </c>
      <c r="Q50" s="447" t="str">
        <f>IFERROR(VLOOKUP(B51,'Liste CG'!A:A,1,FALSE),"Attention erreur pas de CG")</f>
        <v>Attention erreur pas de CG</v>
      </c>
      <c r="R50" s="447" t="str">
        <f>IF(LEFT(Q50,1)="A",'Messages d''erreur'!B$10,"")</f>
        <v>Attention CG pas dans  CG</v>
      </c>
      <c r="S50" s="467">
        <f t="shared" si="6"/>
        <v>79202</v>
      </c>
      <c r="T50" s="469">
        <f>IFERROR(VLOOKUP(S50,'Liste CG'!A:A,1,FALSE),"Attention erreur pas de CG")</f>
        <v>79202</v>
      </c>
      <c r="U50" s="447" t="str">
        <f>IF(MID(H50,4,1)="x", 'Messages d''erreur'!$B$13,IF(LEFT(T50,1)="A",'Messages d''erreur'!$B$12,""))</f>
        <v/>
      </c>
    </row>
    <row r="51" spans="1:21" ht="26" x14ac:dyDescent="0.35">
      <c r="A51" s="539" t="s">
        <v>1188</v>
      </c>
      <c r="B51" s="447" t="s">
        <v>1188</v>
      </c>
      <c r="C51" s="474" t="s">
        <v>1187</v>
      </c>
      <c r="D51" s="481" t="s">
        <v>1189</v>
      </c>
      <c r="E51" s="482" t="s">
        <v>61</v>
      </c>
      <c r="F51" s="473">
        <v>1</v>
      </c>
      <c r="G51" s="474" t="s">
        <v>1195</v>
      </c>
      <c r="H51" s="474">
        <v>69201</v>
      </c>
      <c r="I51" s="482" t="s">
        <v>1100</v>
      </c>
      <c r="J51" s="483" t="s">
        <v>61</v>
      </c>
      <c r="K51" s="466"/>
      <c r="L51" s="467"/>
      <c r="M51" s="468">
        <f t="shared" si="2"/>
        <v>69201</v>
      </c>
      <c r="N51" s="467" t="str">
        <f>IF(IFERROR(SEARCH("-",K51,1),0) &gt; 0,IFERROR(VLOOKUP(K51,'Liste ECO'!A:A,1,FALSE),"ATTENTION CE Inexistant"),"")</f>
        <v/>
      </c>
      <c r="O51" s="467" t="str">
        <f>IF(LEFT(N51,1) ="A",'Messages d''erreur'!$B$9,"")</f>
        <v/>
      </c>
      <c r="P51" s="447">
        <f t="shared" si="5"/>
        <v>69201</v>
      </c>
      <c r="Q51" s="447" t="str">
        <f>IFERROR(VLOOKUP(B52,'Liste CG'!A:A,1,FALSE),"Attention erreur pas de CG")</f>
        <v>Attention erreur pas de CG</v>
      </c>
      <c r="R51" s="447" t="str">
        <f>IF(LEFT(Q51,1)="A",'Messages d''erreur'!B$10,"")</f>
        <v>Attention CG pas dans  CG</v>
      </c>
      <c r="S51" s="467">
        <f t="shared" si="6"/>
        <v>69201</v>
      </c>
      <c r="T51" s="469">
        <f>IFERROR(VLOOKUP(S51,'Liste CG'!A:A,1,FALSE),"Attention erreur pas de CG")</f>
        <v>69201</v>
      </c>
      <c r="U51" s="447" t="str">
        <f>IF(MID(H51,4,1)="x", 'Messages d''erreur'!$B$13,IF(LEFT(T51,1)="A",'Messages d''erreur'!$B$12,""))</f>
        <v/>
      </c>
    </row>
    <row r="52" spans="1:21" ht="26" x14ac:dyDescent="0.35">
      <c r="A52" s="540" t="s">
        <v>1188</v>
      </c>
      <c r="B52" s="447" t="s">
        <v>1188</v>
      </c>
      <c r="C52" s="474"/>
      <c r="D52" s="472"/>
      <c r="E52" s="473"/>
      <c r="F52" s="473"/>
      <c r="G52" s="474" t="s">
        <v>1194</v>
      </c>
      <c r="H52" s="474">
        <v>79202</v>
      </c>
      <c r="I52" s="473"/>
      <c r="J52" s="473" t="s">
        <v>1101</v>
      </c>
      <c r="K52" s="466"/>
      <c r="L52" s="467"/>
      <c r="M52" s="468">
        <f t="shared" si="2"/>
        <v>79202</v>
      </c>
      <c r="N52" s="467" t="str">
        <f>IF(IFERROR(SEARCH("-",K52,1),0) &gt; 0,IFERROR(VLOOKUP(K52,'Liste ECO'!A:A,1,FALSE),"ATTENTION CE Inexistant"),"")</f>
        <v/>
      </c>
      <c r="O52" s="467" t="str">
        <f>IF(LEFT(N52,1) ="A",'Messages d''erreur'!$B$9,"")</f>
        <v/>
      </c>
      <c r="P52" s="447">
        <f t="shared" si="5"/>
        <v>79202</v>
      </c>
      <c r="Q52" s="447" t="str">
        <f>IFERROR(VLOOKUP(B53,'Liste CG'!A:A,1,FALSE),"Attention erreur pas de CG")</f>
        <v>Attention erreur pas de CG</v>
      </c>
      <c r="R52" s="447" t="str">
        <f>IF(LEFT(Q52,1)="A",'Messages d''erreur'!B$10,"")</f>
        <v>Attention CG pas dans  CG</v>
      </c>
      <c r="S52" s="467">
        <f t="shared" si="6"/>
        <v>79202</v>
      </c>
      <c r="T52" s="469">
        <f>IFERROR(VLOOKUP(S52,'Liste CG'!A:A,1,FALSE),"Attention erreur pas de CG")</f>
        <v>79202</v>
      </c>
      <c r="U52" s="447" t="str">
        <f>IF(MID(H52,4,1)="x", 'Messages d''erreur'!$B$13,IF(LEFT(T52,1)="A",'Messages d''erreur'!$B$12,""))</f>
        <v/>
      </c>
    </row>
    <row r="53" spans="1:21" ht="26" x14ac:dyDescent="0.35">
      <c r="A53" s="540" t="s">
        <v>1191</v>
      </c>
      <c r="B53" s="447" t="s">
        <v>1191</v>
      </c>
      <c r="C53" s="474" t="s">
        <v>1190</v>
      </c>
      <c r="D53" s="472" t="s">
        <v>1192</v>
      </c>
      <c r="E53" s="473" t="s">
        <v>1101</v>
      </c>
      <c r="F53" s="473">
        <v>1</v>
      </c>
      <c r="G53" s="474" t="s">
        <v>1193</v>
      </c>
      <c r="H53" s="474">
        <v>79201</v>
      </c>
      <c r="I53" s="473" t="s">
        <v>1100</v>
      </c>
      <c r="J53" s="473" t="s">
        <v>1101</v>
      </c>
      <c r="K53" s="466"/>
      <c r="L53" s="467"/>
      <c r="M53" s="468">
        <f t="shared" si="2"/>
        <v>79201</v>
      </c>
      <c r="N53" s="467" t="str">
        <f>IF(IFERROR(SEARCH("-",K53,1),0) &gt; 0,IFERROR(VLOOKUP(K53,'Liste ECO'!A:A,1,FALSE),"ATTENTION CE Inexistant"),"")</f>
        <v/>
      </c>
      <c r="O53" s="467" t="str">
        <f>IF(LEFT(N53,1) ="A",'Messages d''erreur'!$B$9,"")</f>
        <v/>
      </c>
      <c r="P53" s="447">
        <f t="shared" si="5"/>
        <v>79201</v>
      </c>
      <c r="Q53" s="447" t="str">
        <f>IFERROR(VLOOKUP(B54,'Liste CG'!A:A,1,FALSE),"Attention erreur pas de CG")</f>
        <v>Attention erreur pas de CG</v>
      </c>
      <c r="R53" s="447" t="str">
        <f>IF(LEFT(Q53,1)="A",'Messages d''erreur'!B$10,"")</f>
        <v>Attention CG pas dans  CG</v>
      </c>
      <c r="S53" s="467">
        <f t="shared" si="6"/>
        <v>79201</v>
      </c>
      <c r="T53" s="469">
        <f>IFERROR(VLOOKUP(S53,'Liste CG'!A:A,1,FALSE),"Attention erreur pas de CG")</f>
        <v>79201</v>
      </c>
      <c r="U53" s="447" t="str">
        <f>IF(MID(H53,4,1)="x", 'Messages d''erreur'!$B$13,IF(LEFT(T53,1)="A",'Messages d''erreur'!$B$12,""))</f>
        <v/>
      </c>
    </row>
    <row r="54" spans="1:21" ht="26" x14ac:dyDescent="0.35">
      <c r="A54" s="540" t="s">
        <v>1191</v>
      </c>
      <c r="B54" s="447" t="s">
        <v>1191</v>
      </c>
      <c r="C54" s="474"/>
      <c r="D54" s="472"/>
      <c r="E54" s="473"/>
      <c r="F54" s="473"/>
      <c r="G54" s="474" t="s">
        <v>1196</v>
      </c>
      <c r="H54" s="474">
        <v>69202</v>
      </c>
      <c r="I54" s="473" t="s">
        <v>1100</v>
      </c>
      <c r="J54" s="473" t="s">
        <v>61</v>
      </c>
      <c r="K54" s="466"/>
      <c r="L54" s="467"/>
      <c r="M54" s="468">
        <f t="shared" si="2"/>
        <v>69202</v>
      </c>
      <c r="N54" s="467" t="str">
        <f>IF(IFERROR(SEARCH("-",K54,1),0) &gt; 0,IFERROR(VLOOKUP(K54,'Liste ECO'!A:A,1,FALSE),"ATTENTION CE Inexistant"),"")</f>
        <v/>
      </c>
      <c r="O54" s="467" t="str">
        <f>IF(LEFT(N54,1) ="A",'Messages d''erreur'!$B$9,"")</f>
        <v/>
      </c>
      <c r="P54" s="447">
        <f t="shared" si="5"/>
        <v>69202</v>
      </c>
      <c r="Q54" s="447" t="str">
        <f>IFERROR(VLOOKUP(B55,'Liste CG'!A:A,1,FALSE),"Attention erreur pas de CG")</f>
        <v>Attention erreur pas de CG</v>
      </c>
      <c r="R54" s="447" t="str">
        <f>IF(LEFT(Q54,1)="A",'Messages d''erreur'!B$10,"")</f>
        <v>Attention CG pas dans  CG</v>
      </c>
      <c r="S54" s="467">
        <f t="shared" si="6"/>
        <v>69202</v>
      </c>
      <c r="T54" s="469">
        <f>IFERROR(VLOOKUP(S54,'Liste CG'!A:A,1,FALSE),"Attention erreur pas de CG")</f>
        <v>69202</v>
      </c>
      <c r="U54" s="447" t="str">
        <f>IF(MID(H54,4,1)="x", 'Messages d''erreur'!$B$13,IF(LEFT(T54,1)="A",'Messages d''erreur'!$B$12,""))</f>
        <v/>
      </c>
    </row>
    <row r="55" spans="1:21" ht="26" x14ac:dyDescent="0.35">
      <c r="A55" s="540" t="s">
        <v>1191</v>
      </c>
      <c r="B55" s="447" t="s">
        <v>1191</v>
      </c>
      <c r="C55" s="474" t="s">
        <v>1190</v>
      </c>
      <c r="D55" s="472" t="s">
        <v>1192</v>
      </c>
      <c r="E55" s="473" t="s">
        <v>1101</v>
      </c>
      <c r="F55" s="473">
        <v>1</v>
      </c>
      <c r="G55" s="474" t="s">
        <v>1195</v>
      </c>
      <c r="H55" s="474">
        <v>69201</v>
      </c>
      <c r="I55" s="473" t="s">
        <v>1100</v>
      </c>
      <c r="J55" s="473" t="s">
        <v>61</v>
      </c>
      <c r="K55" s="466"/>
      <c r="L55" s="467"/>
      <c r="M55" s="468">
        <f t="shared" si="2"/>
        <v>69201</v>
      </c>
      <c r="N55" s="467" t="str">
        <f>IF(IFERROR(SEARCH("-",K55,1),0) &gt; 0,IFERROR(VLOOKUP(K55,'Liste ECO'!A:A,1,FALSE),"ATTENTION CE Inexistant"),"")</f>
        <v/>
      </c>
      <c r="O55" s="467" t="str">
        <f>IF(LEFT(N55,1) ="A",'Messages d''erreur'!$B$9,"")</f>
        <v/>
      </c>
      <c r="P55" s="447">
        <f t="shared" si="5"/>
        <v>69201</v>
      </c>
      <c r="Q55" s="447" t="str">
        <f>IFERROR(VLOOKUP(B56,'Liste CG'!A:A,1,FALSE),"Attention erreur pas de CG")</f>
        <v>Attention erreur pas de CG</v>
      </c>
      <c r="R55" s="447" t="str">
        <f>IF(LEFT(Q55,1)="A",'Messages d''erreur'!B$10,"")</f>
        <v>Attention CG pas dans  CG</v>
      </c>
      <c r="S55" s="467">
        <f t="shared" si="6"/>
        <v>69201</v>
      </c>
      <c r="T55" s="469">
        <f>IFERROR(VLOOKUP(S55,'Liste CG'!A:A,1,FALSE),"Attention erreur pas de CG")</f>
        <v>69201</v>
      </c>
      <c r="U55" s="447" t="str">
        <f>IF(MID(H55,4,1)="x", 'Messages d''erreur'!$B$13,IF(LEFT(T55,1)="A",'Messages d''erreur'!$B$12,""))</f>
        <v/>
      </c>
    </row>
    <row r="56" spans="1:21" ht="26" x14ac:dyDescent="0.35">
      <c r="A56" s="540" t="s">
        <v>1191</v>
      </c>
      <c r="B56" s="447" t="s">
        <v>1191</v>
      </c>
      <c r="C56" s="474"/>
      <c r="D56" s="472"/>
      <c r="E56" s="473"/>
      <c r="F56" s="473"/>
      <c r="G56" s="474" t="s">
        <v>1196</v>
      </c>
      <c r="H56" s="474">
        <v>79202</v>
      </c>
      <c r="I56" s="473" t="s">
        <v>1100</v>
      </c>
      <c r="J56" s="473" t="s">
        <v>1101</v>
      </c>
      <c r="K56" s="466" t="s">
        <v>739</v>
      </c>
      <c r="L56" s="467">
        <f>IF(A56=A50,1,0)</f>
        <v>0</v>
      </c>
      <c r="M56" s="468">
        <f t="shared" si="2"/>
        <v>79202</v>
      </c>
      <c r="N56" s="467" t="str">
        <f>IF(IFERROR(SEARCH("-",K56,1),0) &gt; 0,IFERROR(VLOOKUP(K56,'Liste ECO'!A:A,1,FALSE),"ATTENTION CE Inexistant"),"")</f>
        <v>560-52</v>
      </c>
      <c r="O56" s="467" t="str">
        <f>IF(LEFT(N56,1) ="A",'Messages d''erreur'!$B$9,"")</f>
        <v/>
      </c>
      <c r="P56" s="447">
        <f t="shared" si="5"/>
        <v>79202</v>
      </c>
      <c r="Q56" s="447" t="str">
        <f>IFERROR(VLOOKUP(B57,'Liste CG'!A:A,1,FALSE),"Attention erreur pas de CG")</f>
        <v>Attention erreur pas de CG</v>
      </c>
      <c r="R56" s="447" t="str">
        <f>IF(LEFT(Q56,1)="A",'Messages d''erreur'!B$10,"")</f>
        <v>Attention CG pas dans  CG</v>
      </c>
      <c r="S56" s="467">
        <f t="shared" si="6"/>
        <v>79202</v>
      </c>
      <c r="T56" s="469">
        <f>IFERROR(VLOOKUP(S56,'Liste CG'!A:A,1,FALSE),"Attention erreur pas de CG")</f>
        <v>79202</v>
      </c>
      <c r="U56" s="447" t="str">
        <f>IF(MID(H56,4,1)="x", 'Messages d''erreur'!$B$13,IF(LEFT(T56,1)="A",'Messages d''erreur'!$B$12,""))</f>
        <v/>
      </c>
    </row>
    <row r="57" spans="1:21" ht="52" x14ac:dyDescent="0.35">
      <c r="A57" s="535" t="s">
        <v>1197</v>
      </c>
      <c r="B57" s="447" t="s">
        <v>1197</v>
      </c>
      <c r="C57" s="462" t="s">
        <v>1198</v>
      </c>
      <c r="D57" s="463" t="s">
        <v>1178</v>
      </c>
      <c r="E57" s="464" t="s">
        <v>61</v>
      </c>
      <c r="F57" s="464">
        <v>2</v>
      </c>
      <c r="G57" s="462" t="s">
        <v>1199</v>
      </c>
      <c r="H57" s="462" t="s">
        <v>1200</v>
      </c>
      <c r="I57" s="464" t="s">
        <v>1201</v>
      </c>
      <c r="J57" s="464" t="s">
        <v>1101</v>
      </c>
      <c r="K57" s="466" t="s">
        <v>739</v>
      </c>
      <c r="L57" s="467">
        <f t="shared" ref="L57:L120" si="7">IF(A57=A56,1,0)</f>
        <v>0</v>
      </c>
      <c r="M57" s="468">
        <f t="shared" si="2"/>
        <v>41301</v>
      </c>
      <c r="N57" s="467" t="str">
        <f>IF(IFERROR(SEARCH("-",K57,1),0) &gt; 0,IFERROR(VLOOKUP(K57,'Liste ECO'!A:A,1,FALSE),"ATTENTION CE Inexistant"),"")</f>
        <v>560-52</v>
      </c>
      <c r="O57" s="467" t="str">
        <f>IF(LEFT(N57,1) ="A",'Messages d''erreur'!$B$9,"")</f>
        <v/>
      </c>
      <c r="P57" s="447">
        <f t="shared" si="5"/>
        <v>41301</v>
      </c>
      <c r="Q57" s="447" t="str">
        <f>IFERROR(VLOOKUP(B58,'Liste CG'!A:A,1,FALSE),"Attention erreur pas de CG")</f>
        <v>Attention erreur pas de CG</v>
      </c>
      <c r="R57" s="447" t="str">
        <f>IF(LEFT(Q57,1)="A",'Messages d''erreur'!B$10,"")</f>
        <v>Attention CG pas dans  CG</v>
      </c>
      <c r="S57" s="467">
        <f t="shared" si="6"/>
        <v>41301</v>
      </c>
      <c r="T57" s="469">
        <f>IFERROR(VLOOKUP(S57,'Liste CG'!A:A,1,FALSE),"Attention erreur pas de CG")</f>
        <v>41301</v>
      </c>
      <c r="U57" s="447" t="str">
        <f>IF(MID(H57,4,1)="x", 'Messages d''erreur'!$B$13,IF(LEFT(T57,1)="A",'Messages d''erreur'!$B$12,""))</f>
        <v/>
      </c>
    </row>
    <row r="58" spans="1:21" ht="52" x14ac:dyDescent="0.35">
      <c r="A58" s="535" t="s">
        <v>1197</v>
      </c>
      <c r="B58" s="447" t="s">
        <v>1197</v>
      </c>
      <c r="C58" s="462" t="s">
        <v>1198</v>
      </c>
      <c r="D58" s="463" t="s">
        <v>1178</v>
      </c>
      <c r="E58" s="464" t="s">
        <v>61</v>
      </c>
      <c r="F58" s="464">
        <v>3</v>
      </c>
      <c r="G58" s="462" t="s">
        <v>1202</v>
      </c>
      <c r="H58" s="462" t="s">
        <v>1200</v>
      </c>
      <c r="I58" s="464" t="s">
        <v>1201</v>
      </c>
      <c r="J58" s="464" t="s">
        <v>1101</v>
      </c>
      <c r="K58" s="466" t="s">
        <v>714</v>
      </c>
      <c r="L58" s="467">
        <f t="shared" si="7"/>
        <v>1</v>
      </c>
      <c r="M58" s="468">
        <f t="shared" si="2"/>
        <v>41301</v>
      </c>
      <c r="N58" s="467" t="str">
        <f>IF(IFERROR(SEARCH("-",K58,1),0) &gt; 0,IFERROR(VLOOKUP(K58,'Liste ECO'!A:A,1,FALSE),"ATTENTION CE Inexistant"),"")</f>
        <v>512-52</v>
      </c>
      <c r="O58" s="467" t="str">
        <f>IF(LEFT(N58,1) ="A",'Messages d''erreur'!$B$9,"")</f>
        <v/>
      </c>
      <c r="P58" s="447">
        <f t="shared" si="5"/>
        <v>41301</v>
      </c>
      <c r="Q58" s="447" t="str">
        <f>IFERROR(VLOOKUP(B59,'Liste CG'!A:A,1,FALSE),"Attention erreur pas de CG")</f>
        <v>Attention erreur pas de CG</v>
      </c>
      <c r="R58" s="447" t="str">
        <f>IF(LEFT(Q58,1)="A",'Messages d''erreur'!B$10,"")</f>
        <v>Attention CG pas dans  CG</v>
      </c>
      <c r="S58" s="467">
        <f t="shared" si="6"/>
        <v>41301</v>
      </c>
      <c r="T58" s="469">
        <f>IFERROR(VLOOKUP(S58,'Liste CG'!A:A,1,FALSE),"Attention erreur pas de CG")</f>
        <v>41301</v>
      </c>
      <c r="U58" s="447" t="str">
        <f>IF(MID(H58,4,1)="x", 'Messages d''erreur'!$B$13,IF(LEFT(T58,1)="A",'Messages d''erreur'!$B$12,""))</f>
        <v/>
      </c>
    </row>
    <row r="59" spans="1:21" ht="39" x14ac:dyDescent="0.35">
      <c r="A59" s="535" t="s">
        <v>1197</v>
      </c>
      <c r="B59" s="447" t="s">
        <v>1197</v>
      </c>
      <c r="C59" s="462" t="s">
        <v>1198</v>
      </c>
      <c r="D59" s="463" t="s">
        <v>1178</v>
      </c>
      <c r="E59" s="464" t="s">
        <v>61</v>
      </c>
      <c r="F59" s="464">
        <v>4</v>
      </c>
      <c r="G59" s="462" t="s">
        <v>1203</v>
      </c>
      <c r="H59" s="462" t="s">
        <v>1204</v>
      </c>
      <c r="I59" s="464" t="s">
        <v>1178</v>
      </c>
      <c r="J59" s="464" t="s">
        <v>1101</v>
      </c>
      <c r="K59" s="466" t="s">
        <v>1100</v>
      </c>
      <c r="L59" s="467">
        <f t="shared" si="7"/>
        <v>1</v>
      </c>
      <c r="M59" s="468">
        <f t="shared" si="2"/>
        <v>15119</v>
      </c>
      <c r="N59" s="467" t="str">
        <f>IF(IFERROR(SEARCH("-",K59,1),0) &gt; 0,IFERROR(VLOOKUP(K59,'Liste ECO'!A:A,1,FALSE),"ATTENTION CE Inexistant"),"")</f>
        <v/>
      </c>
      <c r="O59" s="467" t="str">
        <f>IF(LEFT(N59,1) ="A",'Messages d''erreur'!$B$9,"")</f>
        <v/>
      </c>
      <c r="P59" s="447">
        <f t="shared" si="5"/>
        <v>15119</v>
      </c>
      <c r="Q59" s="447" t="str">
        <f>IFERROR(VLOOKUP(B60,'Liste CG'!A:A,1,FALSE),"Attention erreur pas de CG")</f>
        <v>Attention erreur pas de CG</v>
      </c>
      <c r="R59" s="447" t="str">
        <f>IF(LEFT(Q59,1)="A",'Messages d''erreur'!B$10,"")</f>
        <v>Attention CG pas dans  CG</v>
      </c>
      <c r="S59" s="467">
        <f t="shared" si="6"/>
        <v>15119</v>
      </c>
      <c r="T59" s="469">
        <f>IFERROR(VLOOKUP(S59,'Liste CG'!A:A,1,FALSE),"Attention erreur pas de CG")</f>
        <v>15119</v>
      </c>
      <c r="U59" s="447" t="str">
        <f>IF(MID(H59,4,1)="x", 'Messages d''erreur'!$B$13,IF(LEFT(T59,1)="A",'Messages d''erreur'!$B$12,""))</f>
        <v/>
      </c>
    </row>
    <row r="60" spans="1:21" ht="52" x14ac:dyDescent="0.35">
      <c r="A60" s="535" t="s">
        <v>1204</v>
      </c>
      <c r="B60" s="447" t="s">
        <v>1204</v>
      </c>
      <c r="C60" s="462" t="s">
        <v>1205</v>
      </c>
      <c r="D60" s="463" t="s">
        <v>1178</v>
      </c>
      <c r="E60" s="464" t="s">
        <v>61</v>
      </c>
      <c r="F60" s="464">
        <v>1</v>
      </c>
      <c r="G60" s="462" t="s">
        <v>1206</v>
      </c>
      <c r="H60" s="462" t="s">
        <v>1207</v>
      </c>
      <c r="I60" s="464" t="s">
        <v>1100</v>
      </c>
      <c r="J60" s="464" t="s">
        <v>1101</v>
      </c>
      <c r="K60" s="466" t="s">
        <v>1100</v>
      </c>
      <c r="L60" s="467">
        <f t="shared" si="7"/>
        <v>0</v>
      </c>
      <c r="M60" s="468">
        <f t="shared" si="2"/>
        <v>76780</v>
      </c>
      <c r="N60" s="467" t="str">
        <f>IF(IFERROR(SEARCH("-",K60,1),0) &gt; 0,IFERROR(VLOOKUP(K60,'Liste ECO'!A:A,1,FALSE),"ATTENTION CE Inexistant"),"")</f>
        <v/>
      </c>
      <c r="O60" s="467" t="str">
        <f>IF(LEFT(N60,1) ="A",'Messages d''erreur'!$B$9,"")</f>
        <v/>
      </c>
      <c r="P60" s="447">
        <f t="shared" si="5"/>
        <v>76780</v>
      </c>
      <c r="Q60" s="447" t="str">
        <f>IFERROR(VLOOKUP(B61,'Liste CG'!A:A,1,FALSE),"Attention erreur pas de CG")</f>
        <v>Attention erreur pas de CG</v>
      </c>
      <c r="R60" s="447" t="str">
        <f>IF(LEFT(Q60,1)="A",'Messages d''erreur'!B$10,"")</f>
        <v>Attention CG pas dans  CG</v>
      </c>
      <c r="S60" s="467">
        <f t="shared" si="6"/>
        <v>76780</v>
      </c>
      <c r="T60" s="469">
        <f>IFERROR(VLOOKUP(S60,'Liste CG'!A:A,1,FALSE),"Attention erreur pas de CG")</f>
        <v>76780</v>
      </c>
      <c r="U60" s="447" t="str">
        <f>IF(MID(H60,4,1)="x", 'Messages d''erreur'!$B$13,IF(LEFT(T60,1)="A",'Messages d''erreur'!$B$12,""))</f>
        <v/>
      </c>
    </row>
    <row r="61" spans="1:21" ht="52" x14ac:dyDescent="0.35">
      <c r="A61" s="535" t="s">
        <v>1204</v>
      </c>
      <c r="B61" s="447" t="s">
        <v>1204</v>
      </c>
      <c r="C61" s="462" t="s">
        <v>1205</v>
      </c>
      <c r="D61" s="463" t="s">
        <v>1178</v>
      </c>
      <c r="E61" s="464" t="s">
        <v>61</v>
      </c>
      <c r="F61" s="464">
        <v>2</v>
      </c>
      <c r="G61" s="462" t="s">
        <v>1208</v>
      </c>
      <c r="H61" s="462" t="s">
        <v>1209</v>
      </c>
      <c r="I61" s="464" t="s">
        <v>1100</v>
      </c>
      <c r="J61" s="464" t="s">
        <v>1101</v>
      </c>
      <c r="K61" s="466" t="s">
        <v>1100</v>
      </c>
      <c r="L61" s="467">
        <f t="shared" si="7"/>
        <v>1</v>
      </c>
      <c r="M61" s="468">
        <f t="shared" si="2"/>
        <v>77361</v>
      </c>
      <c r="N61" s="467" t="str">
        <f>IF(IFERROR(SEARCH("-",K61,1),0) &gt; 0,IFERROR(VLOOKUP(K61,'Liste ECO'!A:A,1,FALSE),"ATTENTION CE Inexistant"),"")</f>
        <v/>
      </c>
      <c r="O61" s="467" t="str">
        <f>IF(LEFT(N61,1) ="A",'Messages d''erreur'!$B$9,"")</f>
        <v/>
      </c>
      <c r="P61" s="447">
        <f t="shared" si="5"/>
        <v>77361</v>
      </c>
      <c r="Q61" s="447" t="str">
        <f>IFERROR(VLOOKUP(B62,'Liste CG'!A:A,1,FALSE),"Attention erreur pas de CG")</f>
        <v>Attention erreur pas de CG</v>
      </c>
      <c r="R61" s="447" t="str">
        <f>IF(LEFT(Q61,1)="A",'Messages d''erreur'!B$10,"")</f>
        <v>Attention CG pas dans  CG</v>
      </c>
      <c r="S61" s="467">
        <f t="shared" si="6"/>
        <v>77361</v>
      </c>
      <c r="T61" s="469">
        <f>IFERROR(VLOOKUP(S61,'Liste CG'!A:A,1,FALSE),"Attention erreur pas de CG")</f>
        <v>77361</v>
      </c>
      <c r="U61" s="447" t="str">
        <f>IF(MID(H61,4,1)="x", 'Messages d''erreur'!$B$13,IF(LEFT(T61,1)="A",'Messages d''erreur'!$B$12,""))</f>
        <v/>
      </c>
    </row>
    <row r="62" spans="1:21" ht="52" x14ac:dyDescent="0.35">
      <c r="A62" s="535" t="s">
        <v>1204</v>
      </c>
      <c r="B62" s="447" t="s">
        <v>1204</v>
      </c>
      <c r="C62" s="462" t="s">
        <v>1205</v>
      </c>
      <c r="D62" s="463" t="s">
        <v>1178</v>
      </c>
      <c r="E62" s="464" t="s">
        <v>1101</v>
      </c>
      <c r="F62" s="464">
        <v>3</v>
      </c>
      <c r="G62" s="462" t="s">
        <v>1203</v>
      </c>
      <c r="H62" s="462" t="s">
        <v>1197</v>
      </c>
      <c r="I62" s="464" t="s">
        <v>1178</v>
      </c>
      <c r="J62" s="464" t="s">
        <v>61</v>
      </c>
      <c r="K62" s="466"/>
      <c r="L62" s="467">
        <f t="shared" si="7"/>
        <v>1</v>
      </c>
      <c r="M62" s="468">
        <f t="shared" si="2"/>
        <v>15111</v>
      </c>
      <c r="N62" s="467" t="str">
        <f>IF(IFERROR(SEARCH("-",K62,1),0) &gt; 0,IFERROR(VLOOKUP(K62,'Liste ECO'!A:A,1,FALSE),"ATTENTION CE Inexistant"),"")</f>
        <v/>
      </c>
      <c r="O62" s="467" t="str">
        <f>IF(LEFT(N62,1) ="A",'Messages d''erreur'!$B$9,"")</f>
        <v/>
      </c>
      <c r="P62" s="447">
        <f t="shared" si="5"/>
        <v>15111</v>
      </c>
      <c r="Q62" s="447" t="str">
        <f>IFERROR(VLOOKUP(B63,'Liste CG'!A:A,1,FALSE),"Attention erreur pas de CG")</f>
        <v>Attention erreur pas de CG</v>
      </c>
      <c r="R62" s="447" t="str">
        <f>IF(LEFT(Q62,1)="A",'Messages d''erreur'!B$10,"")</f>
        <v>Attention CG pas dans  CG</v>
      </c>
      <c r="S62" s="467">
        <f t="shared" si="6"/>
        <v>15111</v>
      </c>
      <c r="T62" s="469">
        <f>IFERROR(VLOOKUP(S62,'Liste CG'!A:A,1,FALSE),"Attention erreur pas de CG")</f>
        <v>15111</v>
      </c>
      <c r="U62" s="447" t="str">
        <f>IF(MID(H62,4,1)="x", 'Messages d''erreur'!$B$13,IF(LEFT(T62,1)="A",'Messages d''erreur'!$B$12,""))</f>
        <v/>
      </c>
    </row>
    <row r="63" spans="1:21" ht="39" x14ac:dyDescent="0.35">
      <c r="A63" s="535" t="s">
        <v>1210</v>
      </c>
      <c r="B63" s="447" t="s">
        <v>1210</v>
      </c>
      <c r="C63" s="462" t="s">
        <v>1211</v>
      </c>
      <c r="D63" s="463" t="s">
        <v>1212</v>
      </c>
      <c r="E63" s="464" t="s">
        <v>1101</v>
      </c>
      <c r="F63" s="464">
        <v>1</v>
      </c>
      <c r="G63" s="462" t="s">
        <v>1213</v>
      </c>
      <c r="H63" s="462" t="s">
        <v>1214</v>
      </c>
      <c r="I63" s="464" t="s">
        <v>1215</v>
      </c>
      <c r="J63" s="464" t="s">
        <v>61</v>
      </c>
      <c r="K63" s="466" t="s">
        <v>1100</v>
      </c>
      <c r="L63" s="467">
        <f t="shared" si="7"/>
        <v>0</v>
      </c>
      <c r="M63" s="468" t="e">
        <f t="shared" si="2"/>
        <v>#VALUE!</v>
      </c>
      <c r="N63" s="467" t="str">
        <f>IF(IFERROR(SEARCH("-",K63,1),0) &gt; 0,IFERROR(VLOOKUP(K63,'Liste ECO'!A:A,1,FALSE),"ATTENTION CE Inexistant"),"")</f>
        <v/>
      </c>
      <c r="O63" s="467" t="str">
        <f>IF(LEFT(N63,1) ="A",'Messages d''erreur'!$B$9,"")</f>
        <v/>
      </c>
      <c r="P63" s="447" t="e">
        <f t="shared" si="5"/>
        <v>#VALUE!</v>
      </c>
      <c r="Q63" s="447" t="str">
        <f>IFERROR(VLOOKUP(B64,'Liste CG'!A:A,1,FALSE),"Attention erreur pas de CG")</f>
        <v>Attention erreur pas de CG</v>
      </c>
      <c r="R63" s="447" t="str">
        <f>IF(LEFT(Q63,1)="A",'Messages d''erreur'!B$10,"")</f>
        <v>Attention CG pas dans  CG</v>
      </c>
      <c r="S63" s="467" t="e">
        <f t="shared" si="6"/>
        <v>#VALUE!</v>
      </c>
      <c r="T63" s="469" t="str">
        <f>IFERROR(VLOOKUP(S63,'Liste CG'!A:A,1,FALSE),"Attention erreur pas de CG")</f>
        <v>Attention erreur pas de CG</v>
      </c>
      <c r="U63" s="447" t="str">
        <f>IF(MID(H63,4,1)="x", 'Messages d''erreur'!$B$13,IF(LEFT(T63,1)="A",'Messages d''erreur'!$B$12,""))</f>
        <v>Compte générique de contre-partie</v>
      </c>
    </row>
    <row r="64" spans="1:21" ht="39" x14ac:dyDescent="0.35">
      <c r="A64" s="535" t="s">
        <v>1210</v>
      </c>
      <c r="B64" s="447" t="s">
        <v>1210</v>
      </c>
      <c r="C64" s="462" t="s">
        <v>1211</v>
      </c>
      <c r="D64" s="463" t="s">
        <v>1212</v>
      </c>
      <c r="E64" s="464" t="s">
        <v>61</v>
      </c>
      <c r="F64" s="464">
        <v>2</v>
      </c>
      <c r="G64" s="462" t="s">
        <v>1203</v>
      </c>
      <c r="H64" s="462" t="s">
        <v>1216</v>
      </c>
      <c r="I64" s="464" t="s">
        <v>1212</v>
      </c>
      <c r="J64" s="464" t="s">
        <v>1101</v>
      </c>
      <c r="K64" s="466" t="s">
        <v>1100</v>
      </c>
      <c r="L64" s="467">
        <f t="shared" si="7"/>
        <v>1</v>
      </c>
      <c r="M64" s="468">
        <f t="shared" si="2"/>
        <v>15139</v>
      </c>
      <c r="N64" s="467" t="str">
        <f>IF(IFERROR(SEARCH("-",K64,1),0) &gt; 0,IFERROR(VLOOKUP(K64,'Liste ECO'!A:A,1,FALSE),"ATTENTION CE Inexistant"),"")</f>
        <v/>
      </c>
      <c r="O64" s="467" t="str">
        <f>IF(LEFT(N64,1) ="A",'Messages d''erreur'!$B$9,"")</f>
        <v/>
      </c>
      <c r="P64" s="447">
        <f t="shared" si="5"/>
        <v>15139</v>
      </c>
      <c r="Q64" s="447" t="str">
        <f>IFERROR(VLOOKUP(B65,'Liste CG'!A:A,1,FALSE),"Attention erreur pas de CG")</f>
        <v>Attention erreur pas de CG</v>
      </c>
      <c r="R64" s="447" t="str">
        <f>IF(LEFT(Q64,1)="A",'Messages d''erreur'!B$10,"")</f>
        <v>Attention CG pas dans  CG</v>
      </c>
      <c r="S64" s="467">
        <f t="shared" si="6"/>
        <v>15139</v>
      </c>
      <c r="T64" s="469">
        <f>IFERROR(VLOOKUP(S64,'Liste CG'!A:A,1,FALSE),"Attention erreur pas de CG")</f>
        <v>15139</v>
      </c>
      <c r="U64" s="447" t="str">
        <f>IF(MID(H64,4,1)="x", 'Messages d''erreur'!$B$13,IF(LEFT(T64,1)="A",'Messages d''erreur'!$B$12,""))</f>
        <v/>
      </c>
    </row>
    <row r="65" spans="1:21" ht="39" x14ac:dyDescent="0.35">
      <c r="A65" s="535" t="s">
        <v>1216</v>
      </c>
      <c r="B65" s="447" t="s">
        <v>1216</v>
      </c>
      <c r="C65" s="462" t="s">
        <v>1217</v>
      </c>
      <c r="D65" s="463" t="s">
        <v>1212</v>
      </c>
      <c r="E65" s="464" t="s">
        <v>61</v>
      </c>
      <c r="F65" s="464">
        <v>1</v>
      </c>
      <c r="G65" s="462" t="s">
        <v>1206</v>
      </c>
      <c r="H65" s="462" t="s">
        <v>1207</v>
      </c>
      <c r="I65" s="464" t="s">
        <v>1100</v>
      </c>
      <c r="J65" s="464" t="s">
        <v>1101</v>
      </c>
      <c r="K65" s="466" t="s">
        <v>1100</v>
      </c>
      <c r="L65" s="467">
        <f t="shared" si="7"/>
        <v>0</v>
      </c>
      <c r="M65" s="468">
        <f t="shared" si="2"/>
        <v>76780</v>
      </c>
      <c r="N65" s="467" t="str">
        <f>IF(IFERROR(SEARCH("-",K65,1),0) &gt; 0,IFERROR(VLOOKUP(K65,'Liste ECO'!A:A,1,FALSE),"ATTENTION CE Inexistant"),"")</f>
        <v/>
      </c>
      <c r="O65" s="467" t="str">
        <f>IF(LEFT(N65,1) ="A",'Messages d''erreur'!$B$9,"")</f>
        <v/>
      </c>
      <c r="P65" s="447">
        <f t="shared" si="5"/>
        <v>76780</v>
      </c>
      <c r="Q65" s="447" t="str">
        <f>IFERROR(VLOOKUP(B66,'Liste CG'!A:A,1,FALSE),"Attention erreur pas de CG")</f>
        <v>Attention erreur pas de CG</v>
      </c>
      <c r="R65" s="447" t="str">
        <f>IF(LEFT(Q65,1)="A",'Messages d''erreur'!B$10,"")</f>
        <v>Attention CG pas dans  CG</v>
      </c>
      <c r="S65" s="467">
        <f t="shared" si="6"/>
        <v>76780</v>
      </c>
      <c r="T65" s="469">
        <f>IFERROR(VLOOKUP(S65,'Liste CG'!A:A,1,FALSE),"Attention erreur pas de CG")</f>
        <v>76780</v>
      </c>
      <c r="U65" s="447" t="str">
        <f>IF(MID(H65,4,1)="x", 'Messages d''erreur'!$B$13,IF(LEFT(T65,1)="A",'Messages d''erreur'!$B$12,""))</f>
        <v/>
      </c>
    </row>
    <row r="66" spans="1:21" ht="39" x14ac:dyDescent="0.35">
      <c r="A66" s="535" t="s">
        <v>1216</v>
      </c>
      <c r="B66" s="447" t="s">
        <v>1216</v>
      </c>
      <c r="C66" s="462" t="s">
        <v>1217</v>
      </c>
      <c r="D66" s="463" t="s">
        <v>1212</v>
      </c>
      <c r="E66" s="464" t="s">
        <v>61</v>
      </c>
      <c r="F66" s="464">
        <v>2</v>
      </c>
      <c r="G66" s="462" t="s">
        <v>1208</v>
      </c>
      <c r="H66" s="462" t="s">
        <v>1209</v>
      </c>
      <c r="I66" s="464" t="s">
        <v>1100</v>
      </c>
      <c r="J66" s="464" t="s">
        <v>1101</v>
      </c>
      <c r="K66" s="466" t="s">
        <v>1100</v>
      </c>
      <c r="L66" s="467">
        <f t="shared" si="7"/>
        <v>1</v>
      </c>
      <c r="M66" s="468">
        <f t="shared" si="2"/>
        <v>77361</v>
      </c>
      <c r="N66" s="467" t="str">
        <f>IF(IFERROR(SEARCH("-",K66,1),0) &gt; 0,IFERROR(VLOOKUP(K66,'Liste ECO'!A:A,1,FALSE),"ATTENTION CE Inexistant"),"")</f>
        <v/>
      </c>
      <c r="O66" s="467" t="str">
        <f>IF(LEFT(N66,1) ="A",'Messages d''erreur'!$B$9,"")</f>
        <v/>
      </c>
      <c r="P66" s="447">
        <f t="shared" si="5"/>
        <v>77361</v>
      </c>
      <c r="Q66" s="447" t="str">
        <f>IFERROR(VLOOKUP(B67,'Liste CG'!A:A,1,FALSE),"Attention erreur pas de CG")</f>
        <v>Attention erreur pas de CG</v>
      </c>
      <c r="R66" s="447" t="str">
        <f>IF(LEFT(Q66,1)="A",'Messages d''erreur'!B$10,"")</f>
        <v>Attention CG pas dans  CG</v>
      </c>
      <c r="S66" s="467">
        <f t="shared" si="6"/>
        <v>77361</v>
      </c>
      <c r="T66" s="469">
        <f>IFERROR(VLOOKUP(S66,'Liste CG'!A:A,1,FALSE),"Attention erreur pas de CG")</f>
        <v>77361</v>
      </c>
      <c r="U66" s="447" t="str">
        <f>IF(MID(H66,4,1)="x", 'Messages d''erreur'!$B$13,IF(LEFT(T66,1)="A",'Messages d''erreur'!$B$12,""))</f>
        <v/>
      </c>
    </row>
    <row r="67" spans="1:21" ht="39" x14ac:dyDescent="0.35">
      <c r="A67" s="535" t="s">
        <v>1216</v>
      </c>
      <c r="B67" s="447" t="s">
        <v>1216</v>
      </c>
      <c r="C67" s="462" t="s">
        <v>1217</v>
      </c>
      <c r="D67" s="463" t="s">
        <v>1212</v>
      </c>
      <c r="E67" s="464" t="s">
        <v>1101</v>
      </c>
      <c r="F67" s="464">
        <v>3</v>
      </c>
      <c r="G67" s="462" t="s">
        <v>1203</v>
      </c>
      <c r="H67" s="462" t="s">
        <v>1210</v>
      </c>
      <c r="I67" s="464" t="s">
        <v>1212</v>
      </c>
      <c r="J67" s="464" t="s">
        <v>61</v>
      </c>
      <c r="K67" s="466" t="s">
        <v>1100</v>
      </c>
      <c r="L67" s="467">
        <f t="shared" si="7"/>
        <v>1</v>
      </c>
      <c r="M67" s="468">
        <f t="shared" ref="M67:M130" si="8">VALUE(H67)</f>
        <v>15131</v>
      </c>
      <c r="N67" s="467" t="str">
        <f>IF(IFERROR(SEARCH("-",K67,1),0) &gt; 0,IFERROR(VLOOKUP(K67,'Liste ECO'!A:A,1,FALSE),"ATTENTION CE Inexistant"),"")</f>
        <v/>
      </c>
      <c r="O67" s="467" t="str">
        <f>IF(LEFT(N67,1) ="A",'Messages d''erreur'!$B$9,"")</f>
        <v/>
      </c>
      <c r="P67" s="447">
        <f t="shared" si="5"/>
        <v>15131</v>
      </c>
      <c r="Q67" s="447" t="str">
        <f>IFERROR(VLOOKUP(B68,'Liste CG'!A:A,1,FALSE),"Attention erreur pas de CG")</f>
        <v>Attention erreur pas de CG</v>
      </c>
      <c r="R67" s="447" t="str">
        <f>IF(LEFT(Q67,1)="A",'Messages d''erreur'!B$10,"")</f>
        <v>Attention CG pas dans  CG</v>
      </c>
      <c r="S67" s="467">
        <f t="shared" si="6"/>
        <v>15131</v>
      </c>
      <c r="T67" s="469">
        <f>IFERROR(VLOOKUP(S67,'Liste CG'!A:A,1,FALSE),"Attention erreur pas de CG")</f>
        <v>15131</v>
      </c>
      <c r="U67" s="447" t="str">
        <f>IF(MID(H67,4,1)="x", 'Messages d''erreur'!$B$13,IF(LEFT(T67,1)="A",'Messages d''erreur'!$B$12,""))</f>
        <v/>
      </c>
    </row>
    <row r="68" spans="1:21" ht="52" x14ac:dyDescent="0.35">
      <c r="A68" s="535" t="s">
        <v>1218</v>
      </c>
      <c r="B68" s="447" t="s">
        <v>1218</v>
      </c>
      <c r="C68" s="462" t="s">
        <v>748</v>
      </c>
      <c r="D68" s="463" t="s">
        <v>1178</v>
      </c>
      <c r="E68" s="464" t="s">
        <v>1101</v>
      </c>
      <c r="F68" s="464">
        <v>1</v>
      </c>
      <c r="G68" s="462" t="s">
        <v>1219</v>
      </c>
      <c r="H68" s="462" t="s">
        <v>1200</v>
      </c>
      <c r="I68" s="464" t="s">
        <v>1201</v>
      </c>
      <c r="J68" s="464" t="s">
        <v>61</v>
      </c>
      <c r="K68" s="466" t="s">
        <v>747</v>
      </c>
      <c r="L68" s="467">
        <f t="shared" si="7"/>
        <v>0</v>
      </c>
      <c r="M68" s="468">
        <f t="shared" si="8"/>
        <v>41301</v>
      </c>
      <c r="N68" s="467" t="str">
        <f>IF(IFERROR(SEARCH("-",K68,1),0) &gt; 0,IFERROR(VLOOKUP(K68,'Liste ECO'!A:A,1,FALSE),"ATTENTION CE Inexistant"),"")</f>
        <v>580-52</v>
      </c>
      <c r="O68" s="467" t="str">
        <f>IF(LEFT(N68,1) ="A",'Messages d''erreur'!$B$9,"")</f>
        <v/>
      </c>
      <c r="P68" s="447">
        <f t="shared" si="5"/>
        <v>41301</v>
      </c>
      <c r="Q68" s="447" t="str">
        <f>IFERROR(VLOOKUP(B69,'Liste CG'!A:A,1,FALSE),"Attention erreur pas de CG")</f>
        <v>Attention erreur pas de CG</v>
      </c>
      <c r="R68" s="447" t="str">
        <f>IF(LEFT(Q68,1)="A",'Messages d''erreur'!B$10,"")</f>
        <v>Attention CG pas dans  CG</v>
      </c>
      <c r="S68" s="467">
        <f t="shared" si="6"/>
        <v>41301</v>
      </c>
      <c r="T68" s="469">
        <f>IFERROR(VLOOKUP(S68,'Liste CG'!A:A,1,FALSE),"Attention erreur pas de CG")</f>
        <v>41301</v>
      </c>
      <c r="U68" s="447" t="str">
        <f>IF(MID(H68,4,1)="x", 'Messages d''erreur'!$B$13,IF(LEFT(T68,1)="A",'Messages d''erreur'!$B$12,""))</f>
        <v/>
      </c>
    </row>
    <row r="69" spans="1:21" ht="52" x14ac:dyDescent="0.35">
      <c r="A69" s="535" t="s">
        <v>1218</v>
      </c>
      <c r="B69" s="447" t="s">
        <v>1218</v>
      </c>
      <c r="C69" s="462" t="s">
        <v>748</v>
      </c>
      <c r="D69" s="463" t="s">
        <v>1178</v>
      </c>
      <c r="E69" s="464" t="s">
        <v>61</v>
      </c>
      <c r="F69" s="464">
        <v>2</v>
      </c>
      <c r="G69" s="462" t="s">
        <v>1199</v>
      </c>
      <c r="H69" s="462" t="s">
        <v>1200</v>
      </c>
      <c r="I69" s="464" t="s">
        <v>1201</v>
      </c>
      <c r="J69" s="464" t="s">
        <v>1101</v>
      </c>
      <c r="K69" s="466" t="s">
        <v>747</v>
      </c>
      <c r="L69" s="467">
        <f t="shared" si="7"/>
        <v>1</v>
      </c>
      <c r="M69" s="468">
        <f t="shared" si="8"/>
        <v>41301</v>
      </c>
      <c r="N69" s="467" t="str">
        <f>IF(IFERROR(SEARCH("-",K69,1),0) &gt; 0,IFERROR(VLOOKUP(K69,'Liste ECO'!A:A,1,FALSE),"ATTENTION CE Inexistant"),"")</f>
        <v>580-52</v>
      </c>
      <c r="O69" s="467" t="str">
        <f>IF(LEFT(N69,1) ="A",'Messages d''erreur'!$B$9,"")</f>
        <v/>
      </c>
      <c r="P69" s="447">
        <f t="shared" si="5"/>
        <v>41301</v>
      </c>
      <c r="Q69" s="447" t="str">
        <f>IFERROR(VLOOKUP(B70,'Liste CG'!A:A,1,FALSE),"Attention erreur pas de CG")</f>
        <v>Attention erreur pas de CG</v>
      </c>
      <c r="R69" s="447" t="str">
        <f>IF(LEFT(Q69,1)="A",'Messages d''erreur'!B$10,"")</f>
        <v>Attention CG pas dans  CG</v>
      </c>
      <c r="S69" s="467">
        <f t="shared" si="6"/>
        <v>41301</v>
      </c>
      <c r="T69" s="469">
        <f>IFERROR(VLOOKUP(S69,'Liste CG'!A:A,1,FALSE),"Attention erreur pas de CG")</f>
        <v>41301</v>
      </c>
      <c r="U69" s="447" t="str">
        <f>IF(MID(H69,4,1)="x", 'Messages d''erreur'!$B$13,IF(LEFT(T69,1)="A",'Messages d''erreur'!$B$12,""))</f>
        <v/>
      </c>
    </row>
    <row r="70" spans="1:21" ht="52" x14ac:dyDescent="0.35">
      <c r="A70" s="535" t="s">
        <v>1218</v>
      </c>
      <c r="B70" s="447" t="s">
        <v>1218</v>
      </c>
      <c r="C70" s="462" t="s">
        <v>748</v>
      </c>
      <c r="D70" s="463" t="s">
        <v>1178</v>
      </c>
      <c r="E70" s="464" t="s">
        <v>61</v>
      </c>
      <c r="F70" s="464">
        <v>3</v>
      </c>
      <c r="G70" s="462" t="s">
        <v>1202</v>
      </c>
      <c r="H70" s="462" t="s">
        <v>1200</v>
      </c>
      <c r="I70" s="464" t="s">
        <v>1201</v>
      </c>
      <c r="J70" s="464" t="s">
        <v>1101</v>
      </c>
      <c r="K70" s="466" t="s">
        <v>731</v>
      </c>
      <c r="L70" s="467">
        <f t="shared" si="7"/>
        <v>1</v>
      </c>
      <c r="M70" s="468">
        <f t="shared" si="8"/>
        <v>41301</v>
      </c>
      <c r="N70" s="467" t="str">
        <f>IF(IFERROR(SEARCH("-",K70,1),0) &gt; 0,IFERROR(VLOOKUP(K70,'Liste ECO'!A:A,1,FALSE),"ATTENTION CE Inexistant"),"")</f>
        <v>522-53</v>
      </c>
      <c r="O70" s="467" t="str">
        <f>IF(LEFT(N70,1) ="A",'Messages d''erreur'!$B$9,"")</f>
        <v/>
      </c>
      <c r="P70" s="447">
        <f t="shared" si="5"/>
        <v>41301</v>
      </c>
      <c r="Q70" s="447" t="str">
        <f>IFERROR(VLOOKUP(B71,'Liste CG'!A:A,1,FALSE),"Attention erreur pas de CG")</f>
        <v>Attention erreur pas de CG</v>
      </c>
      <c r="R70" s="447" t="str">
        <f>IF(LEFT(Q70,1)="A",'Messages d''erreur'!B$10,"")</f>
        <v>Attention CG pas dans  CG</v>
      </c>
      <c r="S70" s="467">
        <f t="shared" si="6"/>
        <v>41301</v>
      </c>
      <c r="T70" s="469">
        <f>IFERROR(VLOOKUP(S70,'Liste CG'!A:A,1,FALSE),"Attention erreur pas de CG")</f>
        <v>41301</v>
      </c>
      <c r="U70" s="447" t="str">
        <f>IF(MID(H70,4,1)="x", 'Messages d''erreur'!$B$13,IF(LEFT(T70,1)="A",'Messages d''erreur'!$B$12,""))</f>
        <v/>
      </c>
    </row>
    <row r="71" spans="1:21" ht="52" x14ac:dyDescent="0.35">
      <c r="A71" s="535" t="s">
        <v>1218</v>
      </c>
      <c r="B71" s="447" t="s">
        <v>1218</v>
      </c>
      <c r="C71" s="462" t="s">
        <v>748</v>
      </c>
      <c r="D71" s="463" t="s">
        <v>1178</v>
      </c>
      <c r="E71" s="464" t="s">
        <v>61</v>
      </c>
      <c r="F71" s="464">
        <v>4</v>
      </c>
      <c r="G71" s="462" t="s">
        <v>1203</v>
      </c>
      <c r="H71" s="462" t="s">
        <v>1220</v>
      </c>
      <c r="I71" s="464" t="s">
        <v>1178</v>
      </c>
      <c r="J71" s="464" t="s">
        <v>1101</v>
      </c>
      <c r="K71" s="466" t="s">
        <v>1100</v>
      </c>
      <c r="L71" s="467">
        <f t="shared" si="7"/>
        <v>1</v>
      </c>
      <c r="M71" s="468">
        <f t="shared" si="8"/>
        <v>15219</v>
      </c>
      <c r="N71" s="467" t="str">
        <f>IF(IFERROR(SEARCH("-",K71,1),0) &gt; 0,IFERROR(VLOOKUP(K71,'Liste ECO'!A:A,1,FALSE),"ATTENTION CE Inexistant"),"")</f>
        <v/>
      </c>
      <c r="O71" s="467" t="str">
        <f>IF(LEFT(N71,1) ="A",'Messages d''erreur'!$B$9,"")</f>
        <v/>
      </c>
      <c r="P71" s="447">
        <f t="shared" si="5"/>
        <v>15219</v>
      </c>
      <c r="Q71" s="447" t="str">
        <f>IFERROR(VLOOKUP(B72,'Liste CG'!A:A,1,FALSE),"Attention erreur pas de CG")</f>
        <v>Attention erreur pas de CG</v>
      </c>
      <c r="R71" s="447" t="str">
        <f>IF(LEFT(Q71,1)="A",'Messages d''erreur'!B$10,"")</f>
        <v>Attention CG pas dans  CG</v>
      </c>
      <c r="S71" s="467">
        <f t="shared" si="6"/>
        <v>15219</v>
      </c>
      <c r="T71" s="469">
        <f>IFERROR(VLOOKUP(S71,'Liste CG'!A:A,1,FALSE),"Attention erreur pas de CG")</f>
        <v>15219</v>
      </c>
      <c r="U71" s="447" t="str">
        <f>IF(MID(H71,4,1)="x", 'Messages d''erreur'!$B$13,IF(LEFT(T71,1)="A",'Messages d''erreur'!$B$12,""))</f>
        <v/>
      </c>
    </row>
    <row r="72" spans="1:21" ht="52" x14ac:dyDescent="0.35">
      <c r="A72" s="535" t="s">
        <v>1220</v>
      </c>
      <c r="B72" s="447" t="s">
        <v>1220</v>
      </c>
      <c r="C72" s="462" t="s">
        <v>1221</v>
      </c>
      <c r="D72" s="463" t="s">
        <v>1178</v>
      </c>
      <c r="E72" s="464" t="s">
        <v>61</v>
      </c>
      <c r="F72" s="464">
        <v>1</v>
      </c>
      <c r="G72" s="462" t="s">
        <v>1206</v>
      </c>
      <c r="H72" s="462" t="s">
        <v>1207</v>
      </c>
      <c r="I72" s="464" t="s">
        <v>1100</v>
      </c>
      <c r="J72" s="464" t="s">
        <v>1101</v>
      </c>
      <c r="K72" s="466" t="s">
        <v>1100</v>
      </c>
      <c r="L72" s="467">
        <f t="shared" si="7"/>
        <v>0</v>
      </c>
      <c r="M72" s="468">
        <f t="shared" si="8"/>
        <v>76780</v>
      </c>
      <c r="N72" s="467" t="str">
        <f>IF(IFERROR(SEARCH("-",K72,1),0) &gt; 0,IFERROR(VLOOKUP(K72,'Liste ECO'!A:A,1,FALSE),"ATTENTION CE Inexistant"),"")</f>
        <v/>
      </c>
      <c r="O72" s="467" t="str">
        <f>IF(LEFT(N72,1) ="A",'Messages d''erreur'!$B$9,"")</f>
        <v/>
      </c>
      <c r="P72" s="447">
        <f t="shared" si="5"/>
        <v>76780</v>
      </c>
      <c r="Q72" s="447" t="str">
        <f>IFERROR(VLOOKUP(B73,'Liste CG'!A:A,1,FALSE),"Attention erreur pas de CG")</f>
        <v>Attention erreur pas de CG</v>
      </c>
      <c r="R72" s="447" t="str">
        <f>IF(LEFT(Q72,1)="A",'Messages d''erreur'!B$10,"")</f>
        <v>Attention CG pas dans  CG</v>
      </c>
      <c r="S72" s="467">
        <f t="shared" si="6"/>
        <v>76780</v>
      </c>
      <c r="T72" s="469">
        <f>IFERROR(VLOOKUP(S72,'Liste CG'!A:A,1,FALSE),"Attention erreur pas de CG")</f>
        <v>76780</v>
      </c>
      <c r="U72" s="447" t="str">
        <f>IF(MID(H72,4,1)="x", 'Messages d''erreur'!$B$13,IF(LEFT(T72,1)="A",'Messages d''erreur'!$B$12,""))</f>
        <v/>
      </c>
    </row>
    <row r="73" spans="1:21" ht="52" x14ac:dyDescent="0.35">
      <c r="A73" s="535" t="s">
        <v>1220</v>
      </c>
      <c r="B73" s="447" t="s">
        <v>1220</v>
      </c>
      <c r="C73" s="462" t="s">
        <v>1221</v>
      </c>
      <c r="D73" s="463" t="s">
        <v>1178</v>
      </c>
      <c r="E73" s="464" t="s">
        <v>61</v>
      </c>
      <c r="F73" s="464">
        <v>2</v>
      </c>
      <c r="G73" s="462" t="s">
        <v>1208</v>
      </c>
      <c r="H73" s="462" t="s">
        <v>1209</v>
      </c>
      <c r="I73" s="464" t="s">
        <v>1100</v>
      </c>
      <c r="J73" s="464" t="s">
        <v>1101</v>
      </c>
      <c r="K73" s="466" t="s">
        <v>1100</v>
      </c>
      <c r="L73" s="467">
        <f t="shared" si="7"/>
        <v>1</v>
      </c>
      <c r="M73" s="468">
        <f t="shared" si="8"/>
        <v>77361</v>
      </c>
      <c r="N73" s="467" t="str">
        <f>IF(IFERROR(SEARCH("-",K73,1),0) &gt; 0,IFERROR(VLOOKUP(K73,'Liste ECO'!A:A,1,FALSE),"ATTENTION CE Inexistant"),"")</f>
        <v/>
      </c>
      <c r="O73" s="467" t="str">
        <f>IF(LEFT(N73,1) ="A",'Messages d''erreur'!$B$9,"")</f>
        <v/>
      </c>
      <c r="P73" s="447">
        <f t="shared" si="5"/>
        <v>77361</v>
      </c>
      <c r="Q73" s="447" t="str">
        <f>IFERROR(VLOOKUP(B74,'Liste CG'!A:A,1,FALSE),"Attention erreur pas de CG")</f>
        <v>Attention erreur pas de CG</v>
      </c>
      <c r="R73" s="447" t="str">
        <f>IF(LEFT(Q73,1)="A",'Messages d''erreur'!B$10,"")</f>
        <v>Attention CG pas dans  CG</v>
      </c>
      <c r="S73" s="467">
        <f t="shared" si="6"/>
        <v>77361</v>
      </c>
      <c r="T73" s="469">
        <f>IFERROR(VLOOKUP(S73,'Liste CG'!A:A,1,FALSE),"Attention erreur pas de CG")</f>
        <v>77361</v>
      </c>
      <c r="U73" s="447" t="str">
        <f>IF(MID(H73,4,1)="x", 'Messages d''erreur'!$B$13,IF(LEFT(T73,1)="A",'Messages d''erreur'!$B$12,""))</f>
        <v/>
      </c>
    </row>
    <row r="74" spans="1:21" ht="52" x14ac:dyDescent="0.35">
      <c r="A74" s="535" t="s">
        <v>1220</v>
      </c>
      <c r="B74" s="447" t="s">
        <v>1220</v>
      </c>
      <c r="C74" s="462" t="s">
        <v>1221</v>
      </c>
      <c r="D74" s="463" t="s">
        <v>1178</v>
      </c>
      <c r="E74" s="464" t="s">
        <v>1101</v>
      </c>
      <c r="F74" s="464">
        <v>3</v>
      </c>
      <c r="G74" s="462" t="s">
        <v>1203</v>
      </c>
      <c r="H74" s="462" t="s">
        <v>1218</v>
      </c>
      <c r="I74" s="464" t="s">
        <v>1178</v>
      </c>
      <c r="J74" s="464" t="s">
        <v>61</v>
      </c>
      <c r="K74" s="466" t="s">
        <v>1100</v>
      </c>
      <c r="L74" s="467">
        <f t="shared" si="7"/>
        <v>1</v>
      </c>
      <c r="M74" s="468">
        <f t="shared" si="8"/>
        <v>15211</v>
      </c>
      <c r="N74" s="467" t="str">
        <f>IF(IFERROR(SEARCH("-",K74,1),0) &gt; 0,IFERROR(VLOOKUP(K74,'Liste ECO'!A:A,1,FALSE),"ATTENTION CE Inexistant"),"")</f>
        <v/>
      </c>
      <c r="O74" s="467" t="str">
        <f>IF(LEFT(N74,1) ="A",'Messages d''erreur'!$B$9,"")</f>
        <v/>
      </c>
      <c r="P74" s="447">
        <f t="shared" si="5"/>
        <v>15211</v>
      </c>
      <c r="Q74" s="447" t="str">
        <f>IFERROR(VLOOKUP(B75,'Liste CG'!A:A,1,FALSE),"Attention erreur pas de CG")</f>
        <v>Attention erreur pas de CG</v>
      </c>
      <c r="R74" s="447" t="str">
        <f>IF(LEFT(Q74,1)="A",'Messages d''erreur'!B$10,"")</f>
        <v>Attention CG pas dans  CG</v>
      </c>
      <c r="S74" s="467">
        <f t="shared" si="6"/>
        <v>15211</v>
      </c>
      <c r="T74" s="469">
        <f>IFERROR(VLOOKUP(S74,'Liste CG'!A:A,1,FALSE),"Attention erreur pas de CG")</f>
        <v>15211</v>
      </c>
      <c r="U74" s="447" t="str">
        <f>IF(MID(H74,4,1)="x", 'Messages d''erreur'!$B$13,IF(LEFT(T74,1)="A",'Messages d''erreur'!$B$12,""))</f>
        <v/>
      </c>
    </row>
    <row r="75" spans="1:21" ht="39" x14ac:dyDescent="0.35">
      <c r="A75" s="535" t="s">
        <v>1222</v>
      </c>
      <c r="B75" s="447" t="s">
        <v>1222</v>
      </c>
      <c r="C75" s="462" t="s">
        <v>1223</v>
      </c>
      <c r="D75" s="463" t="s">
        <v>1212</v>
      </c>
      <c r="E75" s="464" t="s">
        <v>1101</v>
      </c>
      <c r="F75" s="464">
        <v>1</v>
      </c>
      <c r="G75" s="462" t="s">
        <v>1213</v>
      </c>
      <c r="H75" s="462" t="s">
        <v>1214</v>
      </c>
      <c r="I75" s="464" t="s">
        <v>1215</v>
      </c>
      <c r="J75" s="464" t="s">
        <v>61</v>
      </c>
      <c r="K75" s="466" t="s">
        <v>1100</v>
      </c>
      <c r="L75" s="467">
        <f t="shared" si="7"/>
        <v>0</v>
      </c>
      <c r="M75" s="468" t="e">
        <f t="shared" si="8"/>
        <v>#VALUE!</v>
      </c>
      <c r="N75" s="467" t="str">
        <f>IF(IFERROR(SEARCH("-",K75,1),0) &gt; 0,IFERROR(VLOOKUP(K75,'Liste ECO'!A:A,1,FALSE),"ATTENTION CE Inexistant"),"")</f>
        <v/>
      </c>
      <c r="O75" s="467" t="str">
        <f>IF(LEFT(N75,1) ="A",'Messages d''erreur'!$B$9,"")</f>
        <v/>
      </c>
      <c r="P75" s="447" t="e">
        <f t="shared" si="5"/>
        <v>#VALUE!</v>
      </c>
      <c r="Q75" s="447" t="str">
        <f>IFERROR(VLOOKUP(B76,'Liste CG'!A:A,1,FALSE),"Attention erreur pas de CG")</f>
        <v>Attention erreur pas de CG</v>
      </c>
      <c r="R75" s="447" t="str">
        <f>IF(LEFT(Q75,1)="A",'Messages d''erreur'!B$10,"")</f>
        <v>Attention CG pas dans  CG</v>
      </c>
      <c r="S75" s="467" t="e">
        <f t="shared" si="6"/>
        <v>#VALUE!</v>
      </c>
      <c r="T75" s="469" t="str">
        <f>IFERROR(VLOOKUP(S75,'Liste CG'!A:A,1,FALSE),"Attention erreur pas de CG")</f>
        <v>Attention erreur pas de CG</v>
      </c>
      <c r="U75" s="447" t="str">
        <f>IF(MID(H75,4,1)="x", 'Messages d''erreur'!$B$13,IF(LEFT(T75,1)="A",'Messages d''erreur'!$B$12,""))</f>
        <v>Compte générique de contre-partie</v>
      </c>
    </row>
    <row r="76" spans="1:21" ht="39" x14ac:dyDescent="0.35">
      <c r="A76" s="535" t="s">
        <v>1222</v>
      </c>
      <c r="B76" s="447" t="s">
        <v>1222</v>
      </c>
      <c r="C76" s="462" t="s">
        <v>1223</v>
      </c>
      <c r="D76" s="463" t="s">
        <v>1212</v>
      </c>
      <c r="E76" s="464" t="s">
        <v>61</v>
      </c>
      <c r="F76" s="464">
        <v>2</v>
      </c>
      <c r="G76" s="462" t="s">
        <v>1203</v>
      </c>
      <c r="H76" s="462" t="s">
        <v>1224</v>
      </c>
      <c r="I76" s="464" t="s">
        <v>1212</v>
      </c>
      <c r="J76" s="464" t="s">
        <v>1101</v>
      </c>
      <c r="K76" s="466" t="s">
        <v>1100</v>
      </c>
      <c r="L76" s="467">
        <f t="shared" si="7"/>
        <v>1</v>
      </c>
      <c r="M76" s="468">
        <f t="shared" si="8"/>
        <v>15239</v>
      </c>
      <c r="N76" s="467" t="str">
        <f>IF(IFERROR(SEARCH("-",K76,1),0) &gt; 0,IFERROR(VLOOKUP(K76,'Liste ECO'!A:A,1,FALSE),"ATTENTION CE Inexistant"),"")</f>
        <v/>
      </c>
      <c r="O76" s="467" t="str">
        <f>IF(LEFT(N76,1) ="A",'Messages d''erreur'!$B$9,"")</f>
        <v/>
      </c>
      <c r="P76" s="447">
        <f t="shared" si="5"/>
        <v>15239</v>
      </c>
      <c r="Q76" s="447" t="str">
        <f>IFERROR(VLOOKUP(B77,'Liste CG'!A:A,1,FALSE),"Attention erreur pas de CG")</f>
        <v>Attention erreur pas de CG</v>
      </c>
      <c r="R76" s="447" t="str">
        <f>IF(LEFT(Q76,1)="A",'Messages d''erreur'!B$10,"")</f>
        <v>Attention CG pas dans  CG</v>
      </c>
      <c r="S76" s="467">
        <f t="shared" si="6"/>
        <v>15239</v>
      </c>
      <c r="T76" s="469">
        <f>IFERROR(VLOOKUP(S76,'Liste CG'!A:A,1,FALSE),"Attention erreur pas de CG")</f>
        <v>15239</v>
      </c>
      <c r="U76" s="447" t="str">
        <f>IF(MID(H76,4,1)="x", 'Messages d''erreur'!$B$13,IF(LEFT(T76,1)="A",'Messages d''erreur'!$B$12,""))</f>
        <v/>
      </c>
    </row>
    <row r="77" spans="1:21" ht="52" x14ac:dyDescent="0.35">
      <c r="A77" s="535" t="s">
        <v>1224</v>
      </c>
      <c r="B77" s="447" t="s">
        <v>1224</v>
      </c>
      <c r="C77" s="462" t="s">
        <v>1225</v>
      </c>
      <c r="D77" s="463" t="s">
        <v>1212</v>
      </c>
      <c r="E77" s="464" t="s">
        <v>61</v>
      </c>
      <c r="F77" s="464">
        <v>1</v>
      </c>
      <c r="G77" s="462" t="s">
        <v>1206</v>
      </c>
      <c r="H77" s="462" t="s">
        <v>1207</v>
      </c>
      <c r="I77" s="464" t="s">
        <v>1100</v>
      </c>
      <c r="J77" s="464" t="s">
        <v>1101</v>
      </c>
      <c r="K77" s="466" t="s">
        <v>1100</v>
      </c>
      <c r="L77" s="467">
        <f t="shared" si="7"/>
        <v>0</v>
      </c>
      <c r="M77" s="468">
        <f t="shared" si="8"/>
        <v>76780</v>
      </c>
      <c r="N77" s="467" t="str">
        <f>IF(IFERROR(SEARCH("-",K77,1),0) &gt; 0,IFERROR(VLOOKUP(K77,'Liste ECO'!A:A,1,FALSE),"ATTENTION CE Inexistant"),"")</f>
        <v/>
      </c>
      <c r="O77" s="467" t="str">
        <f>IF(LEFT(N77,1) ="A",'Messages d''erreur'!$B$9,"")</f>
        <v/>
      </c>
      <c r="P77" s="447">
        <f t="shared" si="5"/>
        <v>76780</v>
      </c>
      <c r="Q77" s="447" t="str">
        <f>IFERROR(VLOOKUP(B78,'Liste CG'!A:A,1,FALSE),"Attention erreur pas de CG")</f>
        <v>Attention erreur pas de CG</v>
      </c>
      <c r="R77" s="447" t="str">
        <f>IF(LEFT(Q77,1)="A",'Messages d''erreur'!B$10,"")</f>
        <v>Attention CG pas dans  CG</v>
      </c>
      <c r="S77" s="467">
        <f t="shared" si="6"/>
        <v>76780</v>
      </c>
      <c r="T77" s="469">
        <f>IFERROR(VLOOKUP(S77,'Liste CG'!A:A,1,FALSE),"Attention erreur pas de CG")</f>
        <v>76780</v>
      </c>
      <c r="U77" s="447" t="str">
        <f>IF(MID(H77,4,1)="x", 'Messages d''erreur'!$B$13,IF(LEFT(T77,1)="A",'Messages d''erreur'!$B$12,""))</f>
        <v/>
      </c>
    </row>
    <row r="78" spans="1:21" ht="52" x14ac:dyDescent="0.35">
      <c r="A78" s="535" t="s">
        <v>1224</v>
      </c>
      <c r="B78" s="447" t="s">
        <v>1224</v>
      </c>
      <c r="C78" s="462" t="s">
        <v>1225</v>
      </c>
      <c r="D78" s="463" t="s">
        <v>1212</v>
      </c>
      <c r="E78" s="464" t="s">
        <v>61</v>
      </c>
      <c r="F78" s="464">
        <v>2</v>
      </c>
      <c r="G78" s="462" t="s">
        <v>1208</v>
      </c>
      <c r="H78" s="462" t="s">
        <v>1209</v>
      </c>
      <c r="I78" s="464" t="s">
        <v>1100</v>
      </c>
      <c r="J78" s="464" t="s">
        <v>1101</v>
      </c>
      <c r="K78" s="466" t="s">
        <v>1100</v>
      </c>
      <c r="L78" s="467">
        <f t="shared" si="7"/>
        <v>1</v>
      </c>
      <c r="M78" s="468">
        <f t="shared" si="8"/>
        <v>77361</v>
      </c>
      <c r="N78" s="467" t="str">
        <f>IF(IFERROR(SEARCH("-",K78,1),0) &gt; 0,IFERROR(VLOOKUP(K78,'Liste ECO'!A:A,1,FALSE),"ATTENTION CE Inexistant"),"")</f>
        <v/>
      </c>
      <c r="O78" s="467" t="str">
        <f>IF(LEFT(N78,1) ="A",'Messages d''erreur'!$B$9,"")</f>
        <v/>
      </c>
      <c r="P78" s="447">
        <f t="shared" si="5"/>
        <v>77361</v>
      </c>
      <c r="Q78" s="447" t="str">
        <f>IFERROR(VLOOKUP(B79,'Liste CG'!A:A,1,FALSE),"Attention erreur pas de CG")</f>
        <v>Attention erreur pas de CG</v>
      </c>
      <c r="R78" s="447" t="str">
        <f>IF(LEFT(Q78,1)="A",'Messages d''erreur'!B$10,"")</f>
        <v>Attention CG pas dans  CG</v>
      </c>
      <c r="S78" s="467">
        <f t="shared" si="6"/>
        <v>77361</v>
      </c>
      <c r="T78" s="469">
        <f>IFERROR(VLOOKUP(S78,'Liste CG'!A:A,1,FALSE),"Attention erreur pas de CG")</f>
        <v>77361</v>
      </c>
      <c r="U78" s="447" t="str">
        <f>IF(MID(H78,4,1)="x", 'Messages d''erreur'!$B$13,IF(LEFT(T78,1)="A",'Messages d''erreur'!$B$12,""))</f>
        <v/>
      </c>
    </row>
    <row r="79" spans="1:21" ht="52" x14ac:dyDescent="0.35">
      <c r="A79" s="535" t="s">
        <v>1224</v>
      </c>
      <c r="B79" s="447" t="s">
        <v>1224</v>
      </c>
      <c r="C79" s="462" t="s">
        <v>1225</v>
      </c>
      <c r="D79" s="463" t="s">
        <v>1212</v>
      </c>
      <c r="E79" s="464" t="s">
        <v>1101</v>
      </c>
      <c r="F79" s="464">
        <v>3</v>
      </c>
      <c r="G79" s="462" t="s">
        <v>1203</v>
      </c>
      <c r="H79" s="462" t="s">
        <v>1222</v>
      </c>
      <c r="I79" s="464" t="s">
        <v>1212</v>
      </c>
      <c r="J79" s="464" t="s">
        <v>61</v>
      </c>
      <c r="K79" s="466" t="s">
        <v>1100</v>
      </c>
      <c r="L79" s="467">
        <f t="shared" si="7"/>
        <v>1</v>
      </c>
      <c r="M79" s="468">
        <f t="shared" si="8"/>
        <v>15231</v>
      </c>
      <c r="N79" s="467" t="str">
        <f>IF(IFERROR(SEARCH("-",K79,1),0) &gt; 0,IFERROR(VLOOKUP(K79,'Liste ECO'!A:A,1,FALSE),"ATTENTION CE Inexistant"),"")</f>
        <v/>
      </c>
      <c r="O79" s="467" t="str">
        <f>IF(LEFT(N79,1) ="A",'Messages d''erreur'!$B$9,"")</f>
        <v/>
      </c>
      <c r="P79" s="447">
        <f t="shared" si="5"/>
        <v>15231</v>
      </c>
      <c r="Q79" s="447" t="str">
        <f>IFERROR(VLOOKUP(B80,'Liste CG'!A:A,1,FALSE),"Attention erreur pas de CG")</f>
        <v>Attention erreur pas de CG</v>
      </c>
      <c r="R79" s="447" t="str">
        <f>IF(LEFT(Q79,1)="A",'Messages d''erreur'!B$10,"")</f>
        <v>Attention CG pas dans  CG</v>
      </c>
      <c r="S79" s="467">
        <f t="shared" si="6"/>
        <v>15231</v>
      </c>
      <c r="T79" s="469">
        <f>IFERROR(VLOOKUP(S79,'Liste CG'!A:A,1,FALSE),"Attention erreur pas de CG")</f>
        <v>15231</v>
      </c>
      <c r="U79" s="447" t="str">
        <f>IF(MID(H79,4,1)="x", 'Messages d''erreur'!$B$13,IF(LEFT(T79,1)="A",'Messages d''erreur'!$B$12,""))</f>
        <v/>
      </c>
    </row>
    <row r="80" spans="1:21" ht="52" x14ac:dyDescent="0.35">
      <c r="A80" s="535" t="s">
        <v>1177</v>
      </c>
      <c r="B80" s="447" t="s">
        <v>1177</v>
      </c>
      <c r="C80" s="462" t="s">
        <v>1226</v>
      </c>
      <c r="D80" s="463" t="s">
        <v>1178</v>
      </c>
      <c r="E80" s="464" t="s">
        <v>1101</v>
      </c>
      <c r="F80" s="464">
        <v>1</v>
      </c>
      <c r="G80" s="462" t="s">
        <v>1227</v>
      </c>
      <c r="H80" s="462" t="s">
        <v>1228</v>
      </c>
      <c r="I80" s="464" t="s">
        <v>1229</v>
      </c>
      <c r="J80" s="464" t="s">
        <v>61</v>
      </c>
      <c r="K80" s="466" t="s">
        <v>767</v>
      </c>
      <c r="L80" s="467">
        <f t="shared" si="7"/>
        <v>0</v>
      </c>
      <c r="M80" s="468">
        <f t="shared" si="8"/>
        <v>27041</v>
      </c>
      <c r="N80" s="467" t="str">
        <f>IF(IFERROR(SEARCH("-",K80,1),0) &gt; 0,IFERROR(VLOOKUP(K80,'Liste ECO'!A:A,1,FALSE),"ATTENTION CE Inexistant"),"")</f>
        <v>661-51</v>
      </c>
      <c r="O80" s="467" t="str">
        <f>IF(LEFT(N80,1) ="A",'Messages d''erreur'!$B$9,"")</f>
        <v/>
      </c>
      <c r="P80" s="447">
        <f t="shared" si="5"/>
        <v>27041</v>
      </c>
      <c r="Q80" s="447" t="str">
        <f>IFERROR(VLOOKUP(B81,'Liste CG'!A:A,1,FALSE),"Attention erreur pas de CG")</f>
        <v>Attention erreur pas de CG</v>
      </c>
      <c r="R80" s="447" t="str">
        <f>IF(LEFT(Q80,1)="A",'Messages d''erreur'!B$10,"")</f>
        <v>Attention CG pas dans  CG</v>
      </c>
      <c r="S80" s="467">
        <f t="shared" si="6"/>
        <v>27041</v>
      </c>
      <c r="T80" s="469">
        <f>IFERROR(VLOOKUP(S80,'Liste CG'!A:A,1,FALSE),"Attention erreur pas de CG")</f>
        <v>27041</v>
      </c>
      <c r="U80" s="447" t="str">
        <f>IF(MID(H80,4,1)="x", 'Messages d''erreur'!$B$13,IF(LEFT(T80,1)="A",'Messages d''erreur'!$B$12,""))</f>
        <v/>
      </c>
    </row>
    <row r="81" spans="1:21" ht="52" x14ac:dyDescent="0.35">
      <c r="A81" s="535" t="s">
        <v>1177</v>
      </c>
      <c r="B81" s="447" t="s">
        <v>1177</v>
      </c>
      <c r="C81" s="462" t="s">
        <v>778</v>
      </c>
      <c r="D81" s="463" t="s">
        <v>1178</v>
      </c>
      <c r="E81" s="464" t="s">
        <v>61</v>
      </c>
      <c r="F81" s="464">
        <v>2</v>
      </c>
      <c r="G81" s="462" t="s">
        <v>1230</v>
      </c>
      <c r="H81" s="462" t="s">
        <v>1228</v>
      </c>
      <c r="I81" s="464" t="s">
        <v>1229</v>
      </c>
      <c r="J81" s="464" t="s">
        <v>1101</v>
      </c>
      <c r="K81" s="466" t="s">
        <v>754</v>
      </c>
      <c r="L81" s="467">
        <f t="shared" si="7"/>
        <v>1</v>
      </c>
      <c r="M81" s="468">
        <f t="shared" si="8"/>
        <v>27041</v>
      </c>
      <c r="N81" s="467" t="str">
        <f>IF(IFERROR(SEARCH("-",K81,1),0) &gt; 0,IFERROR(VLOOKUP(K81,'Liste ECO'!A:A,1,FALSE),"ATTENTION CE Inexistant"),"")</f>
        <v>615-52</v>
      </c>
      <c r="O81" s="467" t="str">
        <f>IF(LEFT(N81,1) ="A",'Messages d''erreur'!$B$9,"")</f>
        <v/>
      </c>
      <c r="P81" s="447">
        <f t="shared" si="5"/>
        <v>27041</v>
      </c>
      <c r="Q81" s="447" t="str">
        <f>IFERROR(VLOOKUP(B82,'Liste CG'!A:A,1,FALSE),"Attention erreur pas de CG")</f>
        <v>Attention erreur pas de CG</v>
      </c>
      <c r="R81" s="447" t="str">
        <f>IF(LEFT(Q81,1)="A",'Messages d''erreur'!B$10,"")</f>
        <v>Attention CG pas dans  CG</v>
      </c>
      <c r="S81" s="467">
        <f t="shared" si="6"/>
        <v>27041</v>
      </c>
      <c r="T81" s="469">
        <f>IFERROR(VLOOKUP(S81,'Liste CG'!A:A,1,FALSE),"Attention erreur pas de CG")</f>
        <v>27041</v>
      </c>
      <c r="U81" s="447" t="str">
        <f>IF(MID(H81,4,1)="x", 'Messages d''erreur'!$B$13,IF(LEFT(T81,1)="A",'Messages d''erreur'!$B$12,""))</f>
        <v/>
      </c>
    </row>
    <row r="82" spans="1:21" ht="52" x14ac:dyDescent="0.35">
      <c r="A82" s="535" t="s">
        <v>1177</v>
      </c>
      <c r="B82" s="447" t="s">
        <v>1177</v>
      </c>
      <c r="C82" s="462" t="s">
        <v>778</v>
      </c>
      <c r="D82" s="463" t="s">
        <v>1178</v>
      </c>
      <c r="E82" s="464" t="s">
        <v>61</v>
      </c>
      <c r="F82" s="464">
        <v>3</v>
      </c>
      <c r="G82" s="462" t="s">
        <v>1231</v>
      </c>
      <c r="H82" s="462" t="s">
        <v>1232</v>
      </c>
      <c r="I82" s="464" t="s">
        <v>1201</v>
      </c>
      <c r="J82" s="464" t="s">
        <v>1101</v>
      </c>
      <c r="K82" s="466" t="s">
        <v>756</v>
      </c>
      <c r="L82" s="467">
        <f t="shared" si="7"/>
        <v>1</v>
      </c>
      <c r="M82" s="468">
        <f t="shared" si="8"/>
        <v>46601</v>
      </c>
      <c r="N82" s="467" t="str">
        <f>IF(IFERROR(SEARCH("-",K82,1),0) &gt; 0,IFERROR(VLOOKUP(K82,'Liste ECO'!A:A,1,FALSE),"ATTENTION CE Inexistant"),"")</f>
        <v>615-53</v>
      </c>
      <c r="O82" s="467" t="str">
        <f>IF(LEFT(N82,1) ="A",'Messages d''erreur'!$B$9,"")</f>
        <v/>
      </c>
      <c r="P82" s="447">
        <f t="shared" si="5"/>
        <v>46601</v>
      </c>
      <c r="Q82" s="447" t="str">
        <f>IFERROR(VLOOKUP(B83,'Liste CG'!A:A,1,FALSE),"Attention erreur pas de CG")</f>
        <v>Attention erreur pas de CG</v>
      </c>
      <c r="R82" s="447" t="str">
        <f>IF(LEFT(Q82,1)="A",'Messages d''erreur'!B$10,"")</f>
        <v>Attention CG pas dans  CG</v>
      </c>
      <c r="S82" s="467">
        <f t="shared" si="6"/>
        <v>46601</v>
      </c>
      <c r="T82" s="469">
        <f>IFERROR(VLOOKUP(S82,'Liste CG'!A:A,1,FALSE),"Attention erreur pas de CG")</f>
        <v>46601</v>
      </c>
      <c r="U82" s="447" t="str">
        <f>IF(MID(H82,4,1)="x", 'Messages d''erreur'!$B$13,IF(LEFT(T82,1)="A",'Messages d''erreur'!$B$12,""))</f>
        <v/>
      </c>
    </row>
    <row r="83" spans="1:21" ht="65" x14ac:dyDescent="0.35">
      <c r="A83" s="535" t="s">
        <v>1177</v>
      </c>
      <c r="B83" s="447" t="s">
        <v>1177</v>
      </c>
      <c r="C83" s="462" t="s">
        <v>778</v>
      </c>
      <c r="D83" s="463" t="s">
        <v>1178</v>
      </c>
      <c r="E83" s="464" t="s">
        <v>61</v>
      </c>
      <c r="F83" s="464">
        <v>4</v>
      </c>
      <c r="G83" s="462" t="s">
        <v>1176</v>
      </c>
      <c r="H83" s="462" t="s">
        <v>1174</v>
      </c>
      <c r="I83" s="464" t="s">
        <v>1153</v>
      </c>
      <c r="J83" s="464" t="s">
        <v>1101</v>
      </c>
      <c r="K83" s="466" t="s">
        <v>1029</v>
      </c>
      <c r="L83" s="467">
        <f t="shared" si="7"/>
        <v>1</v>
      </c>
      <c r="M83" s="468">
        <f t="shared" si="8"/>
        <v>13107</v>
      </c>
      <c r="N83" s="467" t="str">
        <f>IF(IFERROR(SEARCH("-",K83,1),0) &gt; 0,IFERROR(VLOOKUP(K83,'Liste ECO'!A:A,1,FALSE),"ATTENTION CE Inexistant"),"")</f>
        <v>955-52</v>
      </c>
      <c r="O83" s="467" t="str">
        <f>IF(LEFT(N83,1) ="A",'Messages d''erreur'!$B$9,"")</f>
        <v/>
      </c>
      <c r="P83" s="447">
        <f t="shared" si="5"/>
        <v>13107</v>
      </c>
      <c r="Q83" s="447" t="str">
        <f>IFERROR(VLOOKUP(B84,'Liste CG'!A:A,1,FALSE),"Attention erreur pas de CG")</f>
        <v>Attention erreur pas de CG</v>
      </c>
      <c r="R83" s="447" t="str">
        <f>IF(LEFT(Q83,1)="A",'Messages d''erreur'!B$10,"")</f>
        <v>Attention CG pas dans  CG</v>
      </c>
      <c r="S83" s="467">
        <f t="shared" si="6"/>
        <v>13107</v>
      </c>
      <c r="T83" s="469">
        <f>IFERROR(VLOOKUP(S83,'Liste CG'!A:A,1,FALSE),"Attention erreur pas de CG")</f>
        <v>13107</v>
      </c>
      <c r="U83" s="447" t="str">
        <f>IF(MID(H83,4,1)="x", 'Messages d''erreur'!$B$13,IF(LEFT(T83,1)="A",'Messages d''erreur'!$B$12,""))</f>
        <v/>
      </c>
    </row>
    <row r="84" spans="1:21" ht="65" x14ac:dyDescent="0.35">
      <c r="A84" s="535" t="s">
        <v>1177</v>
      </c>
      <c r="B84" s="447" t="s">
        <v>1177</v>
      </c>
      <c r="C84" s="462" t="s">
        <v>778</v>
      </c>
      <c r="D84" s="463" t="s">
        <v>1178</v>
      </c>
      <c r="E84" s="464" t="s">
        <v>1101</v>
      </c>
      <c r="F84" s="464">
        <v>5</v>
      </c>
      <c r="G84" s="462" t="s">
        <v>1233</v>
      </c>
      <c r="H84" s="462" t="s">
        <v>1174</v>
      </c>
      <c r="I84" s="464" t="s">
        <v>1153</v>
      </c>
      <c r="J84" s="464" t="s">
        <v>61</v>
      </c>
      <c r="K84" s="466" t="s">
        <v>1070</v>
      </c>
      <c r="L84" s="467">
        <f t="shared" si="7"/>
        <v>1</v>
      </c>
      <c r="M84" s="468">
        <f t="shared" si="8"/>
        <v>13107</v>
      </c>
      <c r="N84" s="467" t="str">
        <f>IF(IFERROR(SEARCH("-",K84,1),0) &gt; 0,IFERROR(VLOOKUP(K84,'Liste ECO'!A:A,1,FALSE),"ATTENTION CE Inexistant"),"")</f>
        <v>995-52</v>
      </c>
      <c r="O84" s="467" t="str">
        <f>IF(LEFT(N84,1) ="A",'Messages d''erreur'!$B$9,"")</f>
        <v/>
      </c>
      <c r="P84" s="447">
        <f t="shared" si="5"/>
        <v>13107</v>
      </c>
      <c r="Q84" s="447" t="str">
        <f>IFERROR(VLOOKUP(B85,'Liste CG'!A:A,1,FALSE),"Attention erreur pas de CG")</f>
        <v>Attention erreur pas de CG</v>
      </c>
      <c r="R84" s="447" t="str">
        <f>IF(LEFT(Q84,1)="A",'Messages d''erreur'!B$10,"")</f>
        <v>Attention CG pas dans  CG</v>
      </c>
      <c r="S84" s="467">
        <f t="shared" si="6"/>
        <v>13107</v>
      </c>
      <c r="T84" s="469">
        <f>IFERROR(VLOOKUP(S84,'Liste CG'!A:A,1,FALSE),"Attention erreur pas de CG")</f>
        <v>13107</v>
      </c>
      <c r="U84" s="447" t="str">
        <f>IF(MID(H84,4,1)="x", 'Messages d''erreur'!$B$13,IF(LEFT(T84,1)="A",'Messages d''erreur'!$B$12,""))</f>
        <v/>
      </c>
    </row>
    <row r="85" spans="1:21" ht="26" x14ac:dyDescent="0.35">
      <c r="A85" s="535" t="s">
        <v>1177</v>
      </c>
      <c r="B85" s="447" t="s">
        <v>1177</v>
      </c>
      <c r="C85" s="484" t="s">
        <v>778</v>
      </c>
      <c r="D85" s="463" t="s">
        <v>1178</v>
      </c>
      <c r="E85" s="464" t="s">
        <v>61</v>
      </c>
      <c r="F85" s="464">
        <v>6</v>
      </c>
      <c r="G85" s="462" t="s">
        <v>1203</v>
      </c>
      <c r="H85" s="462" t="s">
        <v>1234</v>
      </c>
      <c r="I85" s="464" t="s">
        <v>1178</v>
      </c>
      <c r="J85" s="464" t="s">
        <v>1101</v>
      </c>
      <c r="K85" s="466" t="s">
        <v>1100</v>
      </c>
      <c r="L85" s="467">
        <f t="shared" si="7"/>
        <v>1</v>
      </c>
      <c r="M85" s="468">
        <f t="shared" si="8"/>
        <v>15419</v>
      </c>
      <c r="N85" s="467" t="str">
        <f>IF(IFERROR(SEARCH("-",K85,1),0) &gt; 0,IFERROR(VLOOKUP(K85,'Liste ECO'!A:A,1,FALSE),"ATTENTION CE Inexistant"),"")</f>
        <v/>
      </c>
      <c r="O85" s="467" t="str">
        <f>IF(LEFT(N85,1) ="A",'Messages d''erreur'!$B$9,"")</f>
        <v/>
      </c>
      <c r="P85" s="447">
        <f t="shared" si="5"/>
        <v>15419</v>
      </c>
      <c r="Q85" s="447" t="str">
        <f>IFERROR(VLOOKUP(B86,'Liste CG'!A:A,1,FALSE),"Attention erreur pas de CG")</f>
        <v>Attention erreur pas de CG</v>
      </c>
      <c r="R85" s="447" t="str">
        <f>IF(LEFT(Q85,1)="A",'Messages d''erreur'!B$10,"")</f>
        <v>Attention CG pas dans  CG</v>
      </c>
      <c r="S85" s="467">
        <f t="shared" si="6"/>
        <v>15419</v>
      </c>
      <c r="T85" s="469">
        <f>IFERROR(VLOOKUP(S85,'Liste CG'!A:A,1,FALSE),"Attention erreur pas de CG")</f>
        <v>15419</v>
      </c>
      <c r="U85" s="447" t="str">
        <f>IF(MID(H85,4,1)="x", 'Messages d''erreur'!$B$13,IF(LEFT(T85,1)="A",'Messages d''erreur'!$B$12,""))</f>
        <v/>
      </c>
    </row>
    <row r="86" spans="1:21" ht="52" x14ac:dyDescent="0.35">
      <c r="A86" s="535" t="s">
        <v>1234</v>
      </c>
      <c r="B86" s="447" t="s">
        <v>1234</v>
      </c>
      <c r="C86" s="462" t="s">
        <v>1235</v>
      </c>
      <c r="D86" s="463" t="s">
        <v>1178</v>
      </c>
      <c r="E86" s="464" t="s">
        <v>61</v>
      </c>
      <c r="F86" s="464">
        <v>1</v>
      </c>
      <c r="G86" s="462" t="s">
        <v>1206</v>
      </c>
      <c r="H86" s="462" t="s">
        <v>1207</v>
      </c>
      <c r="I86" s="464" t="s">
        <v>1100</v>
      </c>
      <c r="J86" s="464" t="s">
        <v>1101</v>
      </c>
      <c r="K86" s="466" t="s">
        <v>1100</v>
      </c>
      <c r="L86" s="467">
        <f t="shared" si="7"/>
        <v>0</v>
      </c>
      <c r="M86" s="468">
        <f t="shared" si="8"/>
        <v>76780</v>
      </c>
      <c r="N86" s="467" t="str">
        <f>IF(IFERROR(SEARCH("-",K86,1),0) &gt; 0,IFERROR(VLOOKUP(K86,'Liste ECO'!A:A,1,FALSE),"ATTENTION CE Inexistant"),"")</f>
        <v/>
      </c>
      <c r="O86" s="467" t="str">
        <f>IF(LEFT(N86,1) ="A",'Messages d''erreur'!$B$9,"")</f>
        <v/>
      </c>
      <c r="P86" s="447">
        <f t="shared" si="5"/>
        <v>76780</v>
      </c>
      <c r="Q86" s="447" t="str">
        <f>IFERROR(VLOOKUP(B87,'Liste CG'!A:A,1,FALSE),"Attention erreur pas de CG")</f>
        <v>Attention erreur pas de CG</v>
      </c>
      <c r="R86" s="447" t="str">
        <f>IF(LEFT(Q86,1)="A",'Messages d''erreur'!B$10,"")</f>
        <v>Attention CG pas dans  CG</v>
      </c>
      <c r="S86" s="467">
        <f t="shared" si="6"/>
        <v>76780</v>
      </c>
      <c r="T86" s="469">
        <f>IFERROR(VLOOKUP(S86,'Liste CG'!A:A,1,FALSE),"Attention erreur pas de CG")</f>
        <v>76780</v>
      </c>
      <c r="U86" s="447" t="str">
        <f>IF(MID(H86,4,1)="x", 'Messages d''erreur'!$B$13,IF(LEFT(T86,1)="A",'Messages d''erreur'!$B$12,""))</f>
        <v/>
      </c>
    </row>
    <row r="87" spans="1:21" ht="39" x14ac:dyDescent="0.35">
      <c r="A87" s="535" t="s">
        <v>1234</v>
      </c>
      <c r="B87" s="447" t="s">
        <v>1234</v>
      </c>
      <c r="C87" s="462" t="s">
        <v>1236</v>
      </c>
      <c r="D87" s="463" t="s">
        <v>1178</v>
      </c>
      <c r="E87" s="464" t="s">
        <v>61</v>
      </c>
      <c r="F87" s="464">
        <v>2</v>
      </c>
      <c r="G87" s="462" t="s">
        <v>1208</v>
      </c>
      <c r="H87" s="462" t="s">
        <v>1209</v>
      </c>
      <c r="I87" s="464" t="s">
        <v>1100</v>
      </c>
      <c r="J87" s="464" t="s">
        <v>1101</v>
      </c>
      <c r="K87" s="466" t="s">
        <v>1100</v>
      </c>
      <c r="L87" s="467">
        <f t="shared" si="7"/>
        <v>1</v>
      </c>
      <c r="M87" s="468">
        <f t="shared" si="8"/>
        <v>77361</v>
      </c>
      <c r="N87" s="467" t="str">
        <f>IF(IFERROR(SEARCH("-",K87,1),0) &gt; 0,IFERROR(VLOOKUP(K87,'Liste ECO'!A:A,1,FALSE),"ATTENTION CE Inexistant"),"")</f>
        <v/>
      </c>
      <c r="O87" s="467" t="str">
        <f>IF(LEFT(N87,1) ="A",'Messages d''erreur'!$B$9,"")</f>
        <v/>
      </c>
      <c r="P87" s="447">
        <f t="shared" si="5"/>
        <v>77361</v>
      </c>
      <c r="Q87" s="447" t="str">
        <f>IFERROR(VLOOKUP(B88,'Liste CG'!A:A,1,FALSE),"Attention erreur pas de CG")</f>
        <v>Attention erreur pas de CG</v>
      </c>
      <c r="R87" s="447" t="str">
        <f>IF(LEFT(Q87,1)="A",'Messages d''erreur'!B$10,"")</f>
        <v>Attention CG pas dans  CG</v>
      </c>
      <c r="S87" s="467">
        <f t="shared" si="6"/>
        <v>77361</v>
      </c>
      <c r="T87" s="469">
        <f>IFERROR(VLOOKUP(S87,'Liste CG'!A:A,1,FALSE),"Attention erreur pas de CG")</f>
        <v>77361</v>
      </c>
      <c r="U87" s="447" t="str">
        <f>IF(MID(H87,4,1)="x", 'Messages d''erreur'!$B$13,IF(LEFT(T87,1)="A",'Messages d''erreur'!$B$12,""))</f>
        <v/>
      </c>
    </row>
    <row r="88" spans="1:21" ht="39" x14ac:dyDescent="0.35">
      <c r="A88" s="535" t="s">
        <v>1234</v>
      </c>
      <c r="B88" s="447" t="s">
        <v>1234</v>
      </c>
      <c r="C88" s="462" t="s">
        <v>1236</v>
      </c>
      <c r="D88" s="463" t="s">
        <v>1178</v>
      </c>
      <c r="E88" s="464" t="s">
        <v>1101</v>
      </c>
      <c r="F88" s="464">
        <v>3</v>
      </c>
      <c r="G88" s="462" t="s">
        <v>1203</v>
      </c>
      <c r="H88" s="462" t="s">
        <v>1177</v>
      </c>
      <c r="I88" s="464" t="s">
        <v>1178</v>
      </c>
      <c r="J88" s="464" t="s">
        <v>61</v>
      </c>
      <c r="K88" s="466" t="s">
        <v>1100</v>
      </c>
      <c r="L88" s="467">
        <f t="shared" si="7"/>
        <v>1</v>
      </c>
      <c r="M88" s="468">
        <f t="shared" si="8"/>
        <v>15411</v>
      </c>
      <c r="N88" s="467" t="str">
        <f>IF(IFERROR(SEARCH("-",K88,1),0) &gt; 0,IFERROR(VLOOKUP(K88,'Liste ECO'!A:A,1,FALSE),"ATTENTION CE Inexistant"),"")</f>
        <v/>
      </c>
      <c r="O88" s="467" t="str">
        <f>IF(LEFT(N88,1) ="A",'Messages d''erreur'!$B$9,"")</f>
        <v/>
      </c>
      <c r="P88" s="447">
        <f t="shared" si="5"/>
        <v>15411</v>
      </c>
      <c r="Q88" s="447" t="str">
        <f>IFERROR(VLOOKUP(B89,'Liste CG'!A:A,1,FALSE),"Attention erreur pas de CG")</f>
        <v>Attention erreur pas de CG</v>
      </c>
      <c r="R88" s="447" t="str">
        <f>IF(LEFT(Q88,1)="A",'Messages d''erreur'!B$10,"")</f>
        <v>Attention CG pas dans  CG</v>
      </c>
      <c r="S88" s="467">
        <f t="shared" si="6"/>
        <v>15411</v>
      </c>
      <c r="T88" s="469">
        <f>IFERROR(VLOOKUP(S88,'Liste CG'!A:A,1,FALSE),"Attention erreur pas de CG")</f>
        <v>15411</v>
      </c>
      <c r="U88" s="447" t="str">
        <f>IF(MID(H88,4,1)="x", 'Messages d''erreur'!$B$13,IF(LEFT(T88,1)="A",'Messages d''erreur'!$B$12,""))</f>
        <v/>
      </c>
    </row>
    <row r="89" spans="1:21" ht="78" x14ac:dyDescent="0.35">
      <c r="A89" s="535" t="s">
        <v>1237</v>
      </c>
      <c r="B89" s="447" t="s">
        <v>1237</v>
      </c>
      <c r="C89" s="462" t="s">
        <v>1238</v>
      </c>
      <c r="D89" s="463" t="s">
        <v>1239</v>
      </c>
      <c r="E89" s="464" t="s">
        <v>1101</v>
      </c>
      <c r="F89" s="464">
        <v>1</v>
      </c>
      <c r="G89" s="462" t="s">
        <v>1240</v>
      </c>
      <c r="H89" s="462" t="s">
        <v>1241</v>
      </c>
      <c r="I89" s="464" t="s">
        <v>1242</v>
      </c>
      <c r="J89" s="464" t="s">
        <v>61</v>
      </c>
      <c r="K89" s="466" t="s">
        <v>1100</v>
      </c>
      <c r="L89" s="467">
        <f t="shared" si="7"/>
        <v>0</v>
      </c>
      <c r="M89" s="468">
        <f t="shared" si="8"/>
        <v>27051</v>
      </c>
      <c r="N89" s="467" t="str">
        <f>IF(IFERROR(SEARCH("-",K89,1),0) &gt; 0,IFERROR(VLOOKUP(K89,'Liste ECO'!A:A,1,FALSE),"ATTENTION CE Inexistant"),"")</f>
        <v/>
      </c>
      <c r="O89" s="467" t="str">
        <f>IF(LEFT(N89,1) ="A",'Messages d''erreur'!$B$9,"")</f>
        <v/>
      </c>
      <c r="P89" s="447">
        <f t="shared" si="5"/>
        <v>27051</v>
      </c>
      <c r="Q89" s="447" t="str">
        <f>IFERROR(VLOOKUP(B90,'Liste CG'!A:A,1,FALSE),"Attention erreur pas de CG")</f>
        <v>Attention erreur pas de CG</v>
      </c>
      <c r="R89" s="447" t="str">
        <f>IF(LEFT(Q89,1)="A",'Messages d''erreur'!B$10,"")</f>
        <v>Attention CG pas dans  CG</v>
      </c>
      <c r="S89" s="467">
        <f t="shared" si="6"/>
        <v>27051</v>
      </c>
      <c r="T89" s="469">
        <f>IFERROR(VLOOKUP(S89,'Liste CG'!A:A,1,FALSE),"Attention erreur pas de CG")</f>
        <v>27051</v>
      </c>
      <c r="U89" s="447" t="str">
        <f>IF(MID(H89,4,1)="x", 'Messages d''erreur'!$B$13,IF(LEFT(T89,1)="A",'Messages d''erreur'!$B$12,""))</f>
        <v/>
      </c>
    </row>
    <row r="90" spans="1:21" ht="65" x14ac:dyDescent="0.35">
      <c r="A90" s="535" t="s">
        <v>1237</v>
      </c>
      <c r="B90" s="447" t="s">
        <v>1237</v>
      </c>
      <c r="C90" s="462" t="s">
        <v>1243</v>
      </c>
      <c r="D90" s="463" t="s">
        <v>1239</v>
      </c>
      <c r="E90" s="464" t="s">
        <v>61</v>
      </c>
      <c r="F90" s="464">
        <v>2</v>
      </c>
      <c r="G90" s="462" t="s">
        <v>1244</v>
      </c>
      <c r="H90" s="462" t="s">
        <v>1241</v>
      </c>
      <c r="I90" s="464" t="s">
        <v>1242</v>
      </c>
      <c r="J90" s="464" t="s">
        <v>1101</v>
      </c>
      <c r="K90" s="466" t="s">
        <v>1100</v>
      </c>
      <c r="L90" s="467">
        <f t="shared" si="7"/>
        <v>1</v>
      </c>
      <c r="M90" s="468">
        <f t="shared" si="8"/>
        <v>27051</v>
      </c>
      <c r="N90" s="467" t="str">
        <f>IF(IFERROR(SEARCH("-",K90,1),0) &gt; 0,IFERROR(VLOOKUP(K90,'Liste ECO'!A:A,1,FALSE),"ATTENTION CE Inexistant"),"")</f>
        <v/>
      </c>
      <c r="O90" s="467" t="str">
        <f>IF(LEFT(N90,1) ="A",'Messages d''erreur'!$B$9,"")</f>
        <v/>
      </c>
      <c r="P90" s="447">
        <f t="shared" si="5"/>
        <v>27051</v>
      </c>
      <c r="Q90" s="447" t="str">
        <f>IFERROR(VLOOKUP(B91,'Liste CG'!A:A,1,FALSE),"Attention erreur pas de CG")</f>
        <v>Attention erreur pas de CG</v>
      </c>
      <c r="R90" s="447" t="str">
        <f>IF(LEFT(Q90,1)="A",'Messages d''erreur'!B$10,"")</f>
        <v>Attention CG pas dans  CG</v>
      </c>
      <c r="S90" s="467">
        <f t="shared" si="6"/>
        <v>27051</v>
      </c>
      <c r="T90" s="469">
        <f>IFERROR(VLOOKUP(S90,'Liste CG'!A:A,1,FALSE),"Attention erreur pas de CG")</f>
        <v>27051</v>
      </c>
      <c r="U90" s="447" t="str">
        <f>IF(MID(H90,4,1)="x", 'Messages d''erreur'!$B$13,IF(LEFT(T90,1)="A",'Messages d''erreur'!$B$12,""))</f>
        <v/>
      </c>
    </row>
    <row r="91" spans="1:21" ht="52" x14ac:dyDescent="0.35">
      <c r="A91" s="535" t="s">
        <v>1237</v>
      </c>
      <c r="B91" s="447" t="s">
        <v>1237</v>
      </c>
      <c r="C91" s="462" t="s">
        <v>1243</v>
      </c>
      <c r="D91" s="463" t="s">
        <v>1239</v>
      </c>
      <c r="E91" s="464" t="s">
        <v>61</v>
      </c>
      <c r="F91" s="464">
        <v>3</v>
      </c>
      <c r="G91" s="462" t="s">
        <v>1203</v>
      </c>
      <c r="H91" s="462" t="s">
        <v>1245</v>
      </c>
      <c r="I91" s="464" t="s">
        <v>1239</v>
      </c>
      <c r="J91" s="464" t="s">
        <v>1101</v>
      </c>
      <c r="K91" s="466" t="s">
        <v>1100</v>
      </c>
      <c r="L91" s="467">
        <f t="shared" si="7"/>
        <v>1</v>
      </c>
      <c r="M91" s="468">
        <f t="shared" si="8"/>
        <v>15429</v>
      </c>
      <c r="N91" s="467" t="str">
        <f>IF(IFERROR(SEARCH("-",K91,1),0) &gt; 0,IFERROR(VLOOKUP(K91,'Liste ECO'!A:A,1,FALSE),"ATTENTION CE Inexistant"),"")</f>
        <v/>
      </c>
      <c r="O91" s="467" t="str">
        <f>IF(LEFT(N91,1) ="A",'Messages d''erreur'!$B$9,"")</f>
        <v/>
      </c>
      <c r="P91" s="447">
        <f t="shared" si="5"/>
        <v>15429</v>
      </c>
      <c r="Q91" s="447" t="str">
        <f>IFERROR(VLOOKUP(B92,'Liste CG'!A:A,1,FALSE),"Attention erreur pas de CG")</f>
        <v>Attention erreur pas de CG</v>
      </c>
      <c r="R91" s="447" t="str">
        <f>IF(LEFT(Q91,1)="A",'Messages d''erreur'!B$10,"")</f>
        <v>Attention CG pas dans  CG</v>
      </c>
      <c r="S91" s="467">
        <f t="shared" si="6"/>
        <v>15429</v>
      </c>
      <c r="T91" s="469">
        <f>IFERROR(VLOOKUP(S91,'Liste CG'!A:A,1,FALSE),"Attention erreur pas de CG")</f>
        <v>15429</v>
      </c>
      <c r="U91" s="447" t="str">
        <f>IF(MID(H91,4,1)="x", 'Messages d''erreur'!$B$13,IF(LEFT(T91,1)="A",'Messages d''erreur'!$B$12,""))</f>
        <v/>
      </c>
    </row>
    <row r="92" spans="1:21" ht="52" x14ac:dyDescent="0.35">
      <c r="A92" s="535" t="s">
        <v>1245</v>
      </c>
      <c r="B92" s="447" t="s">
        <v>1245</v>
      </c>
      <c r="C92" s="462" t="s">
        <v>1246</v>
      </c>
      <c r="D92" s="463" t="s">
        <v>1239</v>
      </c>
      <c r="E92" s="464" t="s">
        <v>61</v>
      </c>
      <c r="F92" s="464">
        <v>1</v>
      </c>
      <c r="G92" s="462" t="s">
        <v>1206</v>
      </c>
      <c r="H92" s="462" t="s">
        <v>1207</v>
      </c>
      <c r="I92" s="464" t="s">
        <v>1100</v>
      </c>
      <c r="J92" s="464" t="s">
        <v>1101</v>
      </c>
      <c r="K92" s="466" t="s">
        <v>1100</v>
      </c>
      <c r="L92" s="467">
        <f t="shared" si="7"/>
        <v>0</v>
      </c>
      <c r="M92" s="468">
        <f t="shared" si="8"/>
        <v>76780</v>
      </c>
      <c r="N92" s="467" t="str">
        <f>IF(IFERROR(SEARCH("-",K92,1),0) &gt; 0,IFERROR(VLOOKUP(K92,'Liste ECO'!A:A,1,FALSE),"ATTENTION CE Inexistant"),"")</f>
        <v/>
      </c>
      <c r="O92" s="467" t="str">
        <f>IF(LEFT(N92,1) ="A",'Messages d''erreur'!$B$9,"")</f>
        <v/>
      </c>
      <c r="P92" s="447">
        <f t="shared" si="5"/>
        <v>76780</v>
      </c>
      <c r="Q92" s="447" t="str">
        <f>IFERROR(VLOOKUP(B93,'Liste CG'!A:A,1,FALSE),"Attention erreur pas de CG")</f>
        <v>Attention erreur pas de CG</v>
      </c>
      <c r="R92" s="447" t="str">
        <f>IF(LEFT(Q92,1)="A",'Messages d''erreur'!B$10,"")</f>
        <v>Attention CG pas dans  CG</v>
      </c>
      <c r="S92" s="467">
        <f t="shared" si="6"/>
        <v>76780</v>
      </c>
      <c r="T92" s="469">
        <f>IFERROR(VLOOKUP(S92,'Liste CG'!A:A,1,FALSE),"Attention erreur pas de CG")</f>
        <v>76780</v>
      </c>
      <c r="U92" s="447" t="str">
        <f>IF(MID(H92,4,1)="x", 'Messages d''erreur'!$B$13,IF(LEFT(T92,1)="A",'Messages d''erreur'!$B$12,""))</f>
        <v/>
      </c>
    </row>
    <row r="93" spans="1:21" ht="52" x14ac:dyDescent="0.35">
      <c r="A93" s="535" t="s">
        <v>1245</v>
      </c>
      <c r="B93" s="447" t="s">
        <v>1245</v>
      </c>
      <c r="C93" s="462" t="s">
        <v>1247</v>
      </c>
      <c r="D93" s="463" t="s">
        <v>1239</v>
      </c>
      <c r="E93" s="464" t="s">
        <v>61</v>
      </c>
      <c r="F93" s="464">
        <v>2</v>
      </c>
      <c r="G93" s="462" t="s">
        <v>1208</v>
      </c>
      <c r="H93" s="462" t="s">
        <v>1209</v>
      </c>
      <c r="I93" s="464" t="s">
        <v>1100</v>
      </c>
      <c r="J93" s="464" t="s">
        <v>1101</v>
      </c>
      <c r="K93" s="466" t="s">
        <v>1100</v>
      </c>
      <c r="L93" s="467">
        <f t="shared" si="7"/>
        <v>1</v>
      </c>
      <c r="M93" s="468">
        <f t="shared" si="8"/>
        <v>77361</v>
      </c>
      <c r="N93" s="467" t="str">
        <f>IF(IFERROR(SEARCH("-",K93,1),0) &gt; 0,IFERROR(VLOOKUP(K93,'Liste ECO'!A:A,1,FALSE),"ATTENTION CE Inexistant"),"")</f>
        <v/>
      </c>
      <c r="O93" s="467" t="str">
        <f>IF(LEFT(N93,1) ="A",'Messages d''erreur'!$B$9,"")</f>
        <v/>
      </c>
      <c r="P93" s="447">
        <f t="shared" si="5"/>
        <v>77361</v>
      </c>
      <c r="Q93" s="447" t="str">
        <f>IFERROR(VLOOKUP(B94,'Liste CG'!A:A,1,FALSE),"Attention erreur pas de CG")</f>
        <v>Attention erreur pas de CG</v>
      </c>
      <c r="R93" s="447" t="str">
        <f>IF(LEFT(Q93,1)="A",'Messages d''erreur'!B$10,"")</f>
        <v>Attention CG pas dans  CG</v>
      </c>
      <c r="S93" s="467">
        <f t="shared" si="6"/>
        <v>77361</v>
      </c>
      <c r="T93" s="469">
        <f>IFERROR(VLOOKUP(S93,'Liste CG'!A:A,1,FALSE),"Attention erreur pas de CG")</f>
        <v>77361</v>
      </c>
      <c r="U93" s="447" t="str">
        <f>IF(MID(H93,4,1)="x", 'Messages d''erreur'!$B$13,IF(LEFT(T93,1)="A",'Messages d''erreur'!$B$12,""))</f>
        <v/>
      </c>
    </row>
    <row r="94" spans="1:21" ht="52" x14ac:dyDescent="0.35">
      <c r="A94" s="535" t="s">
        <v>1245</v>
      </c>
      <c r="B94" s="447" t="s">
        <v>1245</v>
      </c>
      <c r="C94" s="462" t="s">
        <v>1247</v>
      </c>
      <c r="D94" s="463" t="s">
        <v>1239</v>
      </c>
      <c r="E94" s="464" t="s">
        <v>1101</v>
      </c>
      <c r="F94" s="464">
        <v>3</v>
      </c>
      <c r="G94" s="462" t="s">
        <v>1203</v>
      </c>
      <c r="H94" s="462" t="s">
        <v>1237</v>
      </c>
      <c r="I94" s="464" t="s">
        <v>1239</v>
      </c>
      <c r="J94" s="464" t="s">
        <v>61</v>
      </c>
      <c r="K94" s="466" t="s">
        <v>1100</v>
      </c>
      <c r="L94" s="467">
        <f t="shared" si="7"/>
        <v>1</v>
      </c>
      <c r="M94" s="468">
        <f t="shared" si="8"/>
        <v>15421</v>
      </c>
      <c r="N94" s="467" t="str">
        <f>IF(IFERROR(SEARCH("-",K94,1),0) &gt; 0,IFERROR(VLOOKUP(K94,'Liste ECO'!A:A,1,FALSE),"ATTENTION CE Inexistant"),"")</f>
        <v/>
      </c>
      <c r="O94" s="467" t="str">
        <f>IF(LEFT(N94,1) ="A",'Messages d''erreur'!$B$9,"")</f>
        <v/>
      </c>
      <c r="P94" s="447">
        <f t="shared" si="5"/>
        <v>15421</v>
      </c>
      <c r="Q94" s="447" t="str">
        <f>IFERROR(VLOOKUP(B95,'Liste CG'!A:A,1,FALSE),"Attention erreur pas de CG")</f>
        <v>Attention erreur pas de CG</v>
      </c>
      <c r="R94" s="447" t="str">
        <f>IF(LEFT(Q94,1)="A",'Messages d''erreur'!B$10,"")</f>
        <v>Attention CG pas dans  CG</v>
      </c>
      <c r="S94" s="467">
        <f t="shared" si="6"/>
        <v>15421</v>
      </c>
      <c r="T94" s="469">
        <f>IFERROR(VLOOKUP(S94,'Liste CG'!A:A,1,FALSE),"Attention erreur pas de CG")</f>
        <v>15421</v>
      </c>
      <c r="U94" s="447" t="str">
        <f>IF(MID(H94,4,1)="x", 'Messages d''erreur'!$B$13,IF(LEFT(T94,1)="A",'Messages d''erreur'!$B$12,""))</f>
        <v/>
      </c>
    </row>
    <row r="95" spans="1:21" ht="39" x14ac:dyDescent="0.35">
      <c r="A95" s="535" t="s">
        <v>1248</v>
      </c>
      <c r="B95" s="447" t="s">
        <v>1248</v>
      </c>
      <c r="C95" s="462" t="s">
        <v>1249</v>
      </c>
      <c r="D95" s="463" t="s">
        <v>1212</v>
      </c>
      <c r="E95" s="464" t="s">
        <v>1101</v>
      </c>
      <c r="F95" s="464">
        <v>1</v>
      </c>
      <c r="G95" s="462" t="s">
        <v>1250</v>
      </c>
      <c r="H95" s="462" t="s">
        <v>1214</v>
      </c>
      <c r="I95" s="464">
        <v>4612</v>
      </c>
      <c r="J95" s="464" t="s">
        <v>61</v>
      </c>
      <c r="K95" s="466" t="s">
        <v>1100</v>
      </c>
      <c r="L95" s="467">
        <f t="shared" si="7"/>
        <v>0</v>
      </c>
      <c r="M95" s="468" t="e">
        <f t="shared" si="8"/>
        <v>#VALUE!</v>
      </c>
      <c r="N95" s="467" t="str">
        <f>IF(IFERROR(SEARCH("-",K95,1),0) &gt; 0,IFERROR(VLOOKUP(K95,'Liste ECO'!A:A,1,FALSE),"ATTENTION CE Inexistant"),"")</f>
        <v/>
      </c>
      <c r="O95" s="467" t="str">
        <f>IF(LEFT(N95,1) ="A",'Messages d''erreur'!$B$9,"")</f>
        <v/>
      </c>
      <c r="P95" s="447" t="e">
        <f t="shared" si="5"/>
        <v>#VALUE!</v>
      </c>
      <c r="Q95" s="447" t="str">
        <f>IFERROR(VLOOKUP(B96,'Liste CG'!A:A,1,FALSE),"Attention erreur pas de CG")</f>
        <v>Attention erreur pas de CG</v>
      </c>
      <c r="R95" s="447" t="str">
        <f>IF(LEFT(Q95,1)="A",'Messages d''erreur'!B$10,"")</f>
        <v>Attention CG pas dans  CG</v>
      </c>
      <c r="S95" s="467" t="e">
        <f t="shared" si="6"/>
        <v>#VALUE!</v>
      </c>
      <c r="T95" s="469" t="str">
        <f>IFERROR(VLOOKUP(S95,'Liste CG'!A:A,1,FALSE),"Attention erreur pas de CG")</f>
        <v>Attention erreur pas de CG</v>
      </c>
      <c r="U95" s="447" t="str">
        <f>IF(MID(H95,4,1)="x", 'Messages d''erreur'!$B$13,IF(LEFT(T95,1)="A",'Messages d''erreur'!$B$12,""))</f>
        <v>Compte générique de contre-partie</v>
      </c>
    </row>
    <row r="96" spans="1:21" ht="26" x14ac:dyDescent="0.35">
      <c r="A96" s="535" t="s">
        <v>1248</v>
      </c>
      <c r="B96" s="447" t="s">
        <v>1248</v>
      </c>
      <c r="C96" s="462" t="s">
        <v>1251</v>
      </c>
      <c r="D96" s="463" t="s">
        <v>1212</v>
      </c>
      <c r="E96" s="464" t="s">
        <v>61</v>
      </c>
      <c r="F96" s="464">
        <v>2</v>
      </c>
      <c r="G96" s="462" t="s">
        <v>1203</v>
      </c>
      <c r="H96" s="462" t="s">
        <v>1252</v>
      </c>
      <c r="I96" s="464" t="s">
        <v>1212</v>
      </c>
      <c r="J96" s="464" t="s">
        <v>1101</v>
      </c>
      <c r="K96" s="466" t="s">
        <v>1100</v>
      </c>
      <c r="L96" s="467">
        <f t="shared" si="7"/>
        <v>1</v>
      </c>
      <c r="M96" s="468">
        <f t="shared" si="8"/>
        <v>15439</v>
      </c>
      <c r="N96" s="467" t="str">
        <f>IF(IFERROR(SEARCH("-",K96,1),0) &gt; 0,IFERROR(VLOOKUP(K96,'Liste ECO'!A:A,1,FALSE),"ATTENTION CE Inexistant"),"")</f>
        <v/>
      </c>
      <c r="O96" s="467" t="str">
        <f>IF(LEFT(N96,1) ="A",'Messages d''erreur'!$B$9,"")</f>
        <v/>
      </c>
      <c r="P96" s="447">
        <f t="shared" si="5"/>
        <v>15439</v>
      </c>
      <c r="Q96" s="447" t="str">
        <f>IFERROR(VLOOKUP(B97,'Liste CG'!A:A,1,FALSE),"Attention erreur pas de CG")</f>
        <v>Attention erreur pas de CG</v>
      </c>
      <c r="R96" s="447" t="str">
        <f>IF(LEFT(Q96,1)="A",'Messages d''erreur'!B$10,"")</f>
        <v>Attention CG pas dans  CG</v>
      </c>
      <c r="S96" s="467">
        <f t="shared" si="6"/>
        <v>15439</v>
      </c>
      <c r="T96" s="469">
        <f>IFERROR(VLOOKUP(S96,'Liste CG'!A:A,1,FALSE),"Attention erreur pas de CG")</f>
        <v>15439</v>
      </c>
      <c r="U96" s="447" t="str">
        <f>IF(MID(H96,4,1)="x", 'Messages d''erreur'!$B$13,IF(LEFT(T96,1)="A",'Messages d''erreur'!$B$12,""))</f>
        <v/>
      </c>
    </row>
    <row r="97" spans="1:21" ht="39" x14ac:dyDescent="0.35">
      <c r="A97" s="535" t="s">
        <v>1252</v>
      </c>
      <c r="B97" s="447" t="s">
        <v>1252</v>
      </c>
      <c r="C97" s="462" t="s">
        <v>1253</v>
      </c>
      <c r="D97" s="463" t="s">
        <v>1212</v>
      </c>
      <c r="E97" s="464" t="s">
        <v>61</v>
      </c>
      <c r="F97" s="464">
        <v>1</v>
      </c>
      <c r="G97" s="462" t="s">
        <v>1254</v>
      </c>
      <c r="H97" s="462" t="s">
        <v>1207</v>
      </c>
      <c r="I97" s="464" t="s">
        <v>1100</v>
      </c>
      <c r="J97" s="464" t="s">
        <v>1101</v>
      </c>
      <c r="K97" s="466" t="s">
        <v>1100</v>
      </c>
      <c r="L97" s="467">
        <f t="shared" si="7"/>
        <v>0</v>
      </c>
      <c r="M97" s="468">
        <f t="shared" si="8"/>
        <v>76780</v>
      </c>
      <c r="N97" s="467" t="str">
        <f>IF(IFERROR(SEARCH("-",K97,1),0) &gt; 0,IFERROR(VLOOKUP(K97,'Liste ECO'!A:A,1,FALSE),"ATTENTION CE Inexistant"),"")</f>
        <v/>
      </c>
      <c r="O97" s="467" t="str">
        <f>IF(LEFT(N97,1) ="A",'Messages d''erreur'!$B$9,"")</f>
        <v/>
      </c>
      <c r="P97" s="447">
        <f t="shared" si="5"/>
        <v>76780</v>
      </c>
      <c r="Q97" s="447" t="str">
        <f>IFERROR(VLOOKUP(B98,'Liste CG'!A:A,1,FALSE),"Attention erreur pas de CG")</f>
        <v>Attention erreur pas de CG</v>
      </c>
      <c r="R97" s="447" t="str">
        <f>IF(LEFT(Q97,1)="A",'Messages d''erreur'!B$10,"")</f>
        <v>Attention CG pas dans  CG</v>
      </c>
      <c r="S97" s="467">
        <f t="shared" si="6"/>
        <v>76780</v>
      </c>
      <c r="T97" s="469">
        <f>IFERROR(VLOOKUP(S97,'Liste CG'!A:A,1,FALSE),"Attention erreur pas de CG")</f>
        <v>76780</v>
      </c>
      <c r="U97" s="447" t="str">
        <f>IF(MID(H97,4,1)="x", 'Messages d''erreur'!$B$13,IF(LEFT(T97,1)="A",'Messages d''erreur'!$B$12,""))</f>
        <v/>
      </c>
    </row>
    <row r="98" spans="1:21" ht="39" x14ac:dyDescent="0.35">
      <c r="A98" s="535" t="s">
        <v>1252</v>
      </c>
      <c r="B98" s="447" t="s">
        <v>1252</v>
      </c>
      <c r="C98" s="462" t="s">
        <v>1255</v>
      </c>
      <c r="D98" s="463" t="s">
        <v>1212</v>
      </c>
      <c r="E98" s="464" t="s">
        <v>61</v>
      </c>
      <c r="F98" s="464">
        <v>2</v>
      </c>
      <c r="G98" s="462" t="s">
        <v>1208</v>
      </c>
      <c r="H98" s="462" t="s">
        <v>1209</v>
      </c>
      <c r="I98" s="464" t="s">
        <v>1100</v>
      </c>
      <c r="J98" s="464" t="s">
        <v>1101</v>
      </c>
      <c r="K98" s="466" t="s">
        <v>1100</v>
      </c>
      <c r="L98" s="467">
        <f t="shared" si="7"/>
        <v>1</v>
      </c>
      <c r="M98" s="468">
        <f t="shared" si="8"/>
        <v>77361</v>
      </c>
      <c r="N98" s="467" t="str">
        <f>IF(IFERROR(SEARCH("-",K98,1),0) &gt; 0,IFERROR(VLOOKUP(K98,'Liste ECO'!A:A,1,FALSE),"ATTENTION CE Inexistant"),"")</f>
        <v/>
      </c>
      <c r="O98" s="467" t="str">
        <f>IF(LEFT(N98,1) ="A",'Messages d''erreur'!$B$9,"")</f>
        <v/>
      </c>
      <c r="P98" s="447">
        <f t="shared" si="5"/>
        <v>77361</v>
      </c>
      <c r="Q98" s="447" t="str">
        <f>IFERROR(VLOOKUP(B99,'Liste CG'!A:A,1,FALSE),"Attention erreur pas de CG")</f>
        <v>Attention erreur pas de CG</v>
      </c>
      <c r="R98" s="447" t="str">
        <f>IF(LEFT(Q98,1)="A",'Messages d''erreur'!B$10,"")</f>
        <v>Attention CG pas dans  CG</v>
      </c>
      <c r="S98" s="467">
        <f t="shared" si="6"/>
        <v>77361</v>
      </c>
      <c r="T98" s="469">
        <f>IFERROR(VLOOKUP(S98,'Liste CG'!A:A,1,FALSE),"Attention erreur pas de CG")</f>
        <v>77361</v>
      </c>
      <c r="U98" s="447" t="str">
        <f>IF(MID(H98,4,1)="x", 'Messages d''erreur'!$B$13,IF(LEFT(T98,1)="A",'Messages d''erreur'!$B$12,""))</f>
        <v/>
      </c>
    </row>
    <row r="99" spans="1:21" ht="39" x14ac:dyDescent="0.35">
      <c r="A99" s="535" t="s">
        <v>1252</v>
      </c>
      <c r="B99" s="447" t="s">
        <v>1252</v>
      </c>
      <c r="C99" s="462" t="s">
        <v>1255</v>
      </c>
      <c r="D99" s="463" t="s">
        <v>1212</v>
      </c>
      <c r="E99" s="464" t="s">
        <v>1101</v>
      </c>
      <c r="F99" s="464">
        <v>3</v>
      </c>
      <c r="G99" s="462" t="s">
        <v>1203</v>
      </c>
      <c r="H99" s="462" t="s">
        <v>1248</v>
      </c>
      <c r="I99" s="464" t="s">
        <v>1212</v>
      </c>
      <c r="J99" s="464" t="s">
        <v>61</v>
      </c>
      <c r="K99" s="466" t="s">
        <v>1100</v>
      </c>
      <c r="L99" s="467">
        <f t="shared" si="7"/>
        <v>1</v>
      </c>
      <c r="M99" s="468">
        <f t="shared" si="8"/>
        <v>15431</v>
      </c>
      <c r="N99" s="467" t="str">
        <f>IF(IFERROR(SEARCH("-",K99,1),0) &gt; 0,IFERROR(VLOOKUP(K99,'Liste ECO'!A:A,1,FALSE),"ATTENTION CE Inexistant"),"")</f>
        <v/>
      </c>
      <c r="O99" s="467" t="str">
        <f>IF(LEFT(N99,1) ="A",'Messages d''erreur'!$B$9,"")</f>
        <v/>
      </c>
      <c r="P99" s="447">
        <f t="shared" ref="P99:P162" si="9">VALUE(H99)</f>
        <v>15431</v>
      </c>
      <c r="Q99" s="447" t="str">
        <f>IFERROR(VLOOKUP(B100,'Liste CG'!A:A,1,FALSE),"Attention erreur pas de CG")</f>
        <v>Attention erreur pas de CG</v>
      </c>
      <c r="R99" s="447" t="str">
        <f>IF(LEFT(Q99,1)="A",'Messages d''erreur'!B$10,"")</f>
        <v>Attention CG pas dans  CG</v>
      </c>
      <c r="S99" s="467">
        <f t="shared" ref="S99:S162" si="10">VALUE(H99)</f>
        <v>15431</v>
      </c>
      <c r="T99" s="469">
        <f>IFERROR(VLOOKUP(S99,'Liste CG'!A:A,1,FALSE),"Attention erreur pas de CG")</f>
        <v>15431</v>
      </c>
      <c r="U99" s="447" t="str">
        <f>IF(MID(H99,4,1)="x", 'Messages d''erreur'!$B$13,IF(LEFT(T99,1)="A",'Messages d''erreur'!$B$12,""))</f>
        <v/>
      </c>
    </row>
    <row r="100" spans="1:21" ht="39" x14ac:dyDescent="0.35">
      <c r="A100" s="535" t="s">
        <v>1256</v>
      </c>
      <c r="B100" s="447" t="s">
        <v>1256</v>
      </c>
      <c r="C100" s="462" t="s">
        <v>778</v>
      </c>
      <c r="D100" s="463" t="s">
        <v>1178</v>
      </c>
      <c r="E100" s="464" t="s">
        <v>1101</v>
      </c>
      <c r="F100" s="464">
        <v>1</v>
      </c>
      <c r="G100" s="462" t="s">
        <v>1257</v>
      </c>
      <c r="H100" s="462" t="s">
        <v>1258</v>
      </c>
      <c r="I100" s="464" t="s">
        <v>1229</v>
      </c>
      <c r="J100" s="464" t="s">
        <v>61</v>
      </c>
      <c r="K100" s="466" t="s">
        <v>777</v>
      </c>
      <c r="L100" s="467">
        <f t="shared" si="7"/>
        <v>0</v>
      </c>
      <c r="M100" s="468">
        <f t="shared" si="8"/>
        <v>27061</v>
      </c>
      <c r="N100" s="467" t="str">
        <f>IF(IFERROR(SEARCH("-",K100,1),0) &gt; 0,IFERROR(VLOOKUP(K100,'Liste ECO'!A:A,1,FALSE),"ATTENTION CE Inexistant"),"")</f>
        <v>681-51</v>
      </c>
      <c r="O100" s="467" t="str">
        <f>IF(LEFT(N100,1) ="A",'Messages d''erreur'!$B$9,"")</f>
        <v/>
      </c>
      <c r="P100" s="447">
        <f t="shared" si="9"/>
        <v>27061</v>
      </c>
      <c r="Q100" s="447" t="str">
        <f>IFERROR(VLOOKUP(B101,'Liste CG'!A:A,1,FALSE),"Attention erreur pas de CG")</f>
        <v>Attention erreur pas de CG</v>
      </c>
      <c r="R100" s="447" t="str">
        <f>IF(LEFT(Q100,1)="A",'Messages d''erreur'!B$10,"")</f>
        <v>Attention CG pas dans  CG</v>
      </c>
      <c r="S100" s="467">
        <f t="shared" si="10"/>
        <v>27061</v>
      </c>
      <c r="T100" s="469">
        <f>IFERROR(VLOOKUP(S100,'Liste CG'!A:A,1,FALSE),"Attention erreur pas de CG")</f>
        <v>27061</v>
      </c>
      <c r="U100" s="447" t="str">
        <f>IF(MID(H100,4,1)="x", 'Messages d''erreur'!$B$13,IF(LEFT(T100,1)="A",'Messages d''erreur'!$B$12,""))</f>
        <v/>
      </c>
    </row>
    <row r="101" spans="1:21" ht="39" x14ac:dyDescent="0.35">
      <c r="A101" s="535" t="s">
        <v>1256</v>
      </c>
      <c r="B101" s="447" t="s">
        <v>1256</v>
      </c>
      <c r="C101" s="462" t="s">
        <v>778</v>
      </c>
      <c r="D101" s="463" t="s">
        <v>1178</v>
      </c>
      <c r="E101" s="464" t="s">
        <v>61</v>
      </c>
      <c r="F101" s="464">
        <v>2</v>
      </c>
      <c r="G101" s="462" t="s">
        <v>1259</v>
      </c>
      <c r="H101" s="462" t="s">
        <v>1258</v>
      </c>
      <c r="I101" s="464" t="s">
        <v>1229</v>
      </c>
      <c r="J101" s="464" t="s">
        <v>1101</v>
      </c>
      <c r="K101" s="466" t="s">
        <v>761</v>
      </c>
      <c r="L101" s="467">
        <f t="shared" si="7"/>
        <v>1</v>
      </c>
      <c r="M101" s="468">
        <f t="shared" si="8"/>
        <v>27061</v>
      </c>
      <c r="N101" s="467" t="str">
        <f>IF(IFERROR(SEARCH("-",K101,1),0) &gt; 0,IFERROR(VLOOKUP(K101,'Liste ECO'!A:A,1,FALSE),"ATTENTION CE Inexistant"),"")</f>
        <v>635-52</v>
      </c>
      <c r="O101" s="467" t="str">
        <f>IF(LEFT(N101,1) ="A",'Messages d''erreur'!$B$9,"")</f>
        <v/>
      </c>
      <c r="P101" s="447">
        <f t="shared" si="9"/>
        <v>27061</v>
      </c>
      <c r="Q101" s="447" t="str">
        <f>IFERROR(VLOOKUP(B102,'Liste CG'!A:A,1,FALSE),"Attention erreur pas de CG")</f>
        <v>Attention erreur pas de CG</v>
      </c>
      <c r="R101" s="447" t="str">
        <f>IF(LEFT(Q101,1)="A",'Messages d''erreur'!B$10,"")</f>
        <v>Attention CG pas dans  CG</v>
      </c>
      <c r="S101" s="467">
        <f t="shared" si="10"/>
        <v>27061</v>
      </c>
      <c r="T101" s="469">
        <f>IFERROR(VLOOKUP(S101,'Liste CG'!A:A,1,FALSE),"Attention erreur pas de CG")</f>
        <v>27061</v>
      </c>
      <c r="U101" s="447" t="str">
        <f>IF(MID(H101,4,1)="x", 'Messages d''erreur'!$B$13,IF(LEFT(T101,1)="A",'Messages d''erreur'!$B$12,""))</f>
        <v/>
      </c>
    </row>
    <row r="102" spans="1:21" ht="52" x14ac:dyDescent="0.35">
      <c r="A102" s="535" t="s">
        <v>1256</v>
      </c>
      <c r="B102" s="447" t="s">
        <v>1256</v>
      </c>
      <c r="C102" s="462" t="s">
        <v>778</v>
      </c>
      <c r="D102" s="463" t="s">
        <v>1178</v>
      </c>
      <c r="E102" s="464" t="s">
        <v>61</v>
      </c>
      <c r="F102" s="464">
        <v>3</v>
      </c>
      <c r="G102" s="462" t="s">
        <v>764</v>
      </c>
      <c r="H102" s="462" t="s">
        <v>1232</v>
      </c>
      <c r="I102" s="464" t="s">
        <v>1201</v>
      </c>
      <c r="J102" s="464" t="s">
        <v>1101</v>
      </c>
      <c r="K102" s="466" t="s">
        <v>763</v>
      </c>
      <c r="L102" s="467">
        <f t="shared" si="7"/>
        <v>1</v>
      </c>
      <c r="M102" s="468">
        <f t="shared" si="8"/>
        <v>46601</v>
      </c>
      <c r="N102" s="467" t="str">
        <f>IF(IFERROR(SEARCH("-",K102,1),0) &gt; 0,IFERROR(VLOOKUP(K102,'Liste ECO'!A:A,1,FALSE),"ATTENTION CE Inexistant"),"")</f>
        <v>635-53</v>
      </c>
      <c r="O102" s="467" t="str">
        <f>IF(LEFT(N102,1) ="A",'Messages d''erreur'!$B$9,"")</f>
        <v/>
      </c>
      <c r="P102" s="447">
        <f t="shared" si="9"/>
        <v>46601</v>
      </c>
      <c r="Q102" s="447" t="str">
        <f>IFERROR(VLOOKUP(B103,'Liste CG'!A:A,1,FALSE),"Attention erreur pas de CG")</f>
        <v>Attention erreur pas de CG</v>
      </c>
      <c r="R102" s="447" t="str">
        <f>IF(LEFT(Q102,1)="A",'Messages d''erreur'!B$10,"")</f>
        <v>Attention CG pas dans  CG</v>
      </c>
      <c r="S102" s="467">
        <f t="shared" si="10"/>
        <v>46601</v>
      </c>
      <c r="T102" s="469">
        <f>IFERROR(VLOOKUP(S102,'Liste CG'!A:A,1,FALSE),"Attention erreur pas de CG")</f>
        <v>46601</v>
      </c>
      <c r="U102" s="447" t="str">
        <f>IF(MID(H102,4,1)="x", 'Messages d''erreur'!$B$13,IF(LEFT(T102,1)="A",'Messages d''erreur'!$B$12,""))</f>
        <v/>
      </c>
    </row>
    <row r="103" spans="1:21" ht="26" x14ac:dyDescent="0.35">
      <c r="A103" s="535" t="s">
        <v>1256</v>
      </c>
      <c r="B103" s="447" t="s">
        <v>1256</v>
      </c>
      <c r="C103" s="462" t="s">
        <v>778</v>
      </c>
      <c r="D103" s="463" t="s">
        <v>1178</v>
      </c>
      <c r="E103" s="464" t="s">
        <v>61</v>
      </c>
      <c r="F103" s="464">
        <v>4</v>
      </c>
      <c r="G103" s="462" t="s">
        <v>1203</v>
      </c>
      <c r="H103" s="462" t="s">
        <v>1260</v>
      </c>
      <c r="I103" s="464" t="s">
        <v>1178</v>
      </c>
      <c r="J103" s="464" t="s">
        <v>1101</v>
      </c>
      <c r="K103" s="466" t="s">
        <v>1100</v>
      </c>
      <c r="L103" s="467">
        <f t="shared" si="7"/>
        <v>1</v>
      </c>
      <c r="M103" s="468">
        <f t="shared" si="8"/>
        <v>15619</v>
      </c>
      <c r="N103" s="467" t="str">
        <f>IF(IFERROR(SEARCH("-",K103,1),0) &gt; 0,IFERROR(VLOOKUP(K103,'Liste ECO'!A:A,1,FALSE),"ATTENTION CE Inexistant"),"")</f>
        <v/>
      </c>
      <c r="O103" s="467" t="str">
        <f>IF(LEFT(N103,1) ="A",'Messages d''erreur'!$B$9,"")</f>
        <v/>
      </c>
      <c r="P103" s="447">
        <f t="shared" si="9"/>
        <v>15619</v>
      </c>
      <c r="Q103" s="447" t="str">
        <f>IFERROR(VLOOKUP(B104,'Liste CG'!A:A,1,FALSE),"Attention erreur pas de CG")</f>
        <v>Attention erreur pas de CG</v>
      </c>
      <c r="R103" s="447" t="str">
        <f>IF(LEFT(Q103,1)="A",'Messages d''erreur'!B$10,"")</f>
        <v>Attention CG pas dans  CG</v>
      </c>
      <c r="S103" s="467">
        <f t="shared" si="10"/>
        <v>15619</v>
      </c>
      <c r="T103" s="469">
        <f>IFERROR(VLOOKUP(S103,'Liste CG'!A:A,1,FALSE),"Attention erreur pas de CG")</f>
        <v>15619</v>
      </c>
      <c r="U103" s="447" t="str">
        <f>IF(MID(H103,4,1)="x", 'Messages d''erreur'!$B$13,IF(LEFT(T103,1)="A",'Messages d''erreur'!$B$12,""))</f>
        <v/>
      </c>
    </row>
    <row r="104" spans="1:21" ht="39" x14ac:dyDescent="0.35">
      <c r="A104" s="535" t="s">
        <v>1260</v>
      </c>
      <c r="B104" s="447" t="s">
        <v>1260</v>
      </c>
      <c r="C104" s="462" t="s">
        <v>1261</v>
      </c>
      <c r="D104" s="463" t="s">
        <v>1178</v>
      </c>
      <c r="E104" s="464" t="s">
        <v>61</v>
      </c>
      <c r="F104" s="464">
        <v>1</v>
      </c>
      <c r="G104" s="462" t="s">
        <v>1206</v>
      </c>
      <c r="H104" s="462" t="s">
        <v>1207</v>
      </c>
      <c r="I104" s="464" t="s">
        <v>1100</v>
      </c>
      <c r="J104" s="464" t="s">
        <v>1101</v>
      </c>
      <c r="K104" s="466" t="s">
        <v>1100</v>
      </c>
      <c r="L104" s="467">
        <f t="shared" si="7"/>
        <v>0</v>
      </c>
      <c r="M104" s="468">
        <f t="shared" si="8"/>
        <v>76780</v>
      </c>
      <c r="N104" s="467" t="str">
        <f>IF(IFERROR(SEARCH("-",K104,1),0) &gt; 0,IFERROR(VLOOKUP(K104,'Liste ECO'!A:A,1,FALSE),"ATTENTION CE Inexistant"),"")</f>
        <v/>
      </c>
      <c r="O104" s="467" t="str">
        <f>IF(LEFT(N104,1) ="A",'Messages d''erreur'!$B$9,"")</f>
        <v/>
      </c>
      <c r="P104" s="447">
        <f t="shared" si="9"/>
        <v>76780</v>
      </c>
      <c r="Q104" s="447" t="str">
        <f>IFERROR(VLOOKUP(B105,'Liste CG'!A:A,1,FALSE),"Attention erreur pas de CG")</f>
        <v>Attention erreur pas de CG</v>
      </c>
      <c r="R104" s="447" t="str">
        <f>IF(LEFT(Q104,1)="A",'Messages d''erreur'!B$10,"")</f>
        <v>Attention CG pas dans  CG</v>
      </c>
      <c r="S104" s="467">
        <f t="shared" si="10"/>
        <v>76780</v>
      </c>
      <c r="T104" s="469">
        <f>IFERROR(VLOOKUP(S104,'Liste CG'!A:A,1,FALSE),"Attention erreur pas de CG")</f>
        <v>76780</v>
      </c>
      <c r="U104" s="447" t="str">
        <f>IF(MID(H104,4,1)="x", 'Messages d''erreur'!$B$13,IF(LEFT(T104,1)="A",'Messages d''erreur'!$B$12,""))</f>
        <v/>
      </c>
    </row>
    <row r="105" spans="1:21" ht="39" x14ac:dyDescent="0.35">
      <c r="A105" s="535" t="s">
        <v>1260</v>
      </c>
      <c r="B105" s="447" t="s">
        <v>1260</v>
      </c>
      <c r="C105" s="462" t="s">
        <v>1261</v>
      </c>
      <c r="D105" s="463" t="s">
        <v>1178</v>
      </c>
      <c r="E105" s="464" t="s">
        <v>61</v>
      </c>
      <c r="F105" s="464">
        <v>2</v>
      </c>
      <c r="G105" s="462" t="s">
        <v>1208</v>
      </c>
      <c r="H105" s="462" t="s">
        <v>1209</v>
      </c>
      <c r="I105" s="464" t="s">
        <v>1100</v>
      </c>
      <c r="J105" s="464" t="s">
        <v>1101</v>
      </c>
      <c r="K105" s="466" t="s">
        <v>1100</v>
      </c>
      <c r="L105" s="467">
        <f t="shared" si="7"/>
        <v>1</v>
      </c>
      <c r="M105" s="468">
        <f t="shared" si="8"/>
        <v>77361</v>
      </c>
      <c r="N105" s="467" t="str">
        <f>IF(IFERROR(SEARCH("-",K105,1),0) &gt; 0,IFERROR(VLOOKUP(K105,'Liste ECO'!A:A,1,FALSE),"ATTENTION CE Inexistant"),"")</f>
        <v/>
      </c>
      <c r="O105" s="467" t="str">
        <f>IF(LEFT(N105,1) ="A",'Messages d''erreur'!$B$9,"")</f>
        <v/>
      </c>
      <c r="P105" s="447">
        <f t="shared" si="9"/>
        <v>77361</v>
      </c>
      <c r="Q105" s="447" t="str">
        <f>IFERROR(VLOOKUP(B106,'Liste CG'!A:A,1,FALSE),"Attention erreur pas de CG")</f>
        <v>Attention erreur pas de CG</v>
      </c>
      <c r="R105" s="447" t="str">
        <f>IF(LEFT(Q105,1)="A",'Messages d''erreur'!B$10,"")</f>
        <v>Attention CG pas dans  CG</v>
      </c>
      <c r="S105" s="467">
        <f t="shared" si="10"/>
        <v>77361</v>
      </c>
      <c r="T105" s="469">
        <f>IFERROR(VLOOKUP(S105,'Liste CG'!A:A,1,FALSE),"Attention erreur pas de CG")</f>
        <v>77361</v>
      </c>
      <c r="U105" s="447" t="str">
        <f>IF(MID(H105,4,1)="x", 'Messages d''erreur'!$B$13,IF(LEFT(T105,1)="A",'Messages d''erreur'!$B$12,""))</f>
        <v/>
      </c>
    </row>
    <row r="106" spans="1:21" ht="39" x14ac:dyDescent="0.35">
      <c r="A106" s="535" t="s">
        <v>1260</v>
      </c>
      <c r="B106" s="447" t="s">
        <v>1260</v>
      </c>
      <c r="C106" s="462" t="s">
        <v>1261</v>
      </c>
      <c r="D106" s="463" t="s">
        <v>1178</v>
      </c>
      <c r="E106" s="464" t="s">
        <v>1101</v>
      </c>
      <c r="F106" s="464">
        <v>3</v>
      </c>
      <c r="G106" s="462" t="s">
        <v>1203</v>
      </c>
      <c r="H106" s="462" t="s">
        <v>1256</v>
      </c>
      <c r="I106" s="464" t="s">
        <v>1178</v>
      </c>
      <c r="J106" s="464" t="s">
        <v>61</v>
      </c>
      <c r="K106" s="466" t="s">
        <v>1100</v>
      </c>
      <c r="L106" s="467">
        <f t="shared" si="7"/>
        <v>1</v>
      </c>
      <c r="M106" s="468">
        <f t="shared" si="8"/>
        <v>15611</v>
      </c>
      <c r="N106" s="467" t="str">
        <f>IF(IFERROR(SEARCH("-",K106,1),0) &gt; 0,IFERROR(VLOOKUP(K106,'Liste ECO'!A:A,1,FALSE),"ATTENTION CE Inexistant"),"")</f>
        <v/>
      </c>
      <c r="O106" s="467" t="str">
        <f>IF(LEFT(N106,1) ="A",'Messages d''erreur'!$B$9,"")</f>
        <v/>
      </c>
      <c r="P106" s="447">
        <f t="shared" si="9"/>
        <v>15611</v>
      </c>
      <c r="Q106" s="447" t="str">
        <f>IFERROR(VLOOKUP(B107,'Liste CG'!A:A,1,FALSE),"Attention erreur pas de CG")</f>
        <v>Attention erreur pas de CG</v>
      </c>
      <c r="R106" s="447" t="str">
        <f>IF(LEFT(Q106,1)="A",'Messages d''erreur'!B$10,"")</f>
        <v>Attention CG pas dans  CG</v>
      </c>
      <c r="S106" s="467">
        <f t="shared" si="10"/>
        <v>15611</v>
      </c>
      <c r="T106" s="469">
        <f>IFERROR(VLOOKUP(S106,'Liste CG'!A:A,1,FALSE),"Attention erreur pas de CG")</f>
        <v>15611</v>
      </c>
      <c r="U106" s="447" t="str">
        <f>IF(MID(H106,4,1)="x", 'Messages d''erreur'!$B$13,IF(LEFT(T106,1)="A",'Messages d''erreur'!$B$12,""))</f>
        <v/>
      </c>
    </row>
    <row r="107" spans="1:21" ht="26" x14ac:dyDescent="0.35">
      <c r="A107" s="535" t="s">
        <v>1262</v>
      </c>
      <c r="B107" s="447" t="s">
        <v>1262</v>
      </c>
      <c r="C107" s="462" t="s">
        <v>1251</v>
      </c>
      <c r="D107" s="463" t="s">
        <v>1212</v>
      </c>
      <c r="E107" s="464" t="s">
        <v>1101</v>
      </c>
      <c r="F107" s="464">
        <v>1</v>
      </c>
      <c r="G107" s="462" t="s">
        <v>1263</v>
      </c>
      <c r="H107" s="462" t="s">
        <v>1214</v>
      </c>
      <c r="I107" s="464" t="s">
        <v>1212</v>
      </c>
      <c r="J107" s="464" t="s">
        <v>61</v>
      </c>
      <c r="K107" s="466" t="s">
        <v>1100</v>
      </c>
      <c r="L107" s="467">
        <f t="shared" si="7"/>
        <v>0</v>
      </c>
      <c r="M107" s="468" t="e">
        <f t="shared" si="8"/>
        <v>#VALUE!</v>
      </c>
      <c r="N107" s="467" t="str">
        <f>IF(IFERROR(SEARCH("-",K107,1),0) &gt; 0,IFERROR(VLOOKUP(K107,'Liste ECO'!A:A,1,FALSE),"ATTENTION CE Inexistant"),"")</f>
        <v/>
      </c>
      <c r="O107" s="467" t="str">
        <f>IF(LEFT(N107,1) ="A",'Messages d''erreur'!$B$9,"")</f>
        <v/>
      </c>
      <c r="P107" s="447" t="e">
        <f t="shared" si="9"/>
        <v>#VALUE!</v>
      </c>
      <c r="Q107" s="447" t="str">
        <f>IFERROR(VLOOKUP(B108,'Liste CG'!A:A,1,FALSE),"Attention erreur pas de CG")</f>
        <v>Attention erreur pas de CG</v>
      </c>
      <c r="R107" s="447" t="str">
        <f>IF(LEFT(Q107,1)="A",'Messages d''erreur'!B$10,"")</f>
        <v>Attention CG pas dans  CG</v>
      </c>
      <c r="S107" s="467" t="e">
        <f t="shared" si="10"/>
        <v>#VALUE!</v>
      </c>
      <c r="T107" s="469" t="str">
        <f>IFERROR(VLOOKUP(S107,'Liste CG'!A:A,1,FALSE),"Attention erreur pas de CG")</f>
        <v>Attention erreur pas de CG</v>
      </c>
      <c r="U107" s="447" t="str">
        <f>IF(MID(H107,4,1)="x", 'Messages d''erreur'!$B$13,IF(LEFT(T107,1)="A",'Messages d''erreur'!$B$12,""))</f>
        <v>Compte générique de contre-partie</v>
      </c>
    </row>
    <row r="108" spans="1:21" ht="26" x14ac:dyDescent="0.35">
      <c r="A108" s="535" t="s">
        <v>1262</v>
      </c>
      <c r="B108" s="447" t="s">
        <v>1262</v>
      </c>
      <c r="C108" s="462" t="s">
        <v>1251</v>
      </c>
      <c r="D108" s="463" t="s">
        <v>1212</v>
      </c>
      <c r="E108" s="464" t="s">
        <v>61</v>
      </c>
      <c r="F108" s="464">
        <v>2</v>
      </c>
      <c r="G108" s="462" t="s">
        <v>1203</v>
      </c>
      <c r="H108" s="462">
        <v>15639</v>
      </c>
      <c r="I108" s="464" t="s">
        <v>1212</v>
      </c>
      <c r="J108" s="464" t="s">
        <v>1101</v>
      </c>
      <c r="K108" s="466" t="s">
        <v>1100</v>
      </c>
      <c r="L108" s="467">
        <f t="shared" si="7"/>
        <v>1</v>
      </c>
      <c r="M108" s="468">
        <f t="shared" si="8"/>
        <v>15639</v>
      </c>
      <c r="N108" s="467" t="str">
        <f>IF(IFERROR(SEARCH("-",K108,1),0) &gt; 0,IFERROR(VLOOKUP(K108,'Liste ECO'!A:A,1,FALSE),"ATTENTION CE Inexistant"),"")</f>
        <v/>
      </c>
      <c r="O108" s="467" t="str">
        <f>IF(LEFT(N108,1) ="A",'Messages d''erreur'!$B$9,"")</f>
        <v/>
      </c>
      <c r="P108" s="447">
        <f t="shared" si="9"/>
        <v>15639</v>
      </c>
      <c r="Q108" s="447" t="str">
        <f>IFERROR(VLOOKUP(B109,'Liste CG'!A:A,1,FALSE),"Attention erreur pas de CG")</f>
        <v>Attention erreur pas de CG</v>
      </c>
      <c r="R108" s="447" t="str">
        <f>IF(LEFT(Q108,1)="A",'Messages d''erreur'!B$10,"")</f>
        <v>Attention CG pas dans  CG</v>
      </c>
      <c r="S108" s="467">
        <f t="shared" si="10"/>
        <v>15639</v>
      </c>
      <c r="T108" s="469">
        <f>IFERROR(VLOOKUP(S108,'Liste CG'!A:A,1,FALSE),"Attention erreur pas de CG")</f>
        <v>15639</v>
      </c>
      <c r="U108" s="447" t="str">
        <f>IF(MID(H108,4,1)="x", 'Messages d''erreur'!$B$13,IF(LEFT(T108,1)="A",'Messages d''erreur'!$B$12,""))</f>
        <v/>
      </c>
    </row>
    <row r="109" spans="1:21" ht="39" x14ac:dyDescent="0.35">
      <c r="A109" s="535" t="s">
        <v>1264</v>
      </c>
      <c r="B109" s="447" t="s">
        <v>1264</v>
      </c>
      <c r="C109" s="462" t="s">
        <v>1255</v>
      </c>
      <c r="D109" s="463" t="s">
        <v>1212</v>
      </c>
      <c r="E109" s="464" t="s">
        <v>61</v>
      </c>
      <c r="F109" s="464">
        <v>1</v>
      </c>
      <c r="G109" s="462" t="s">
        <v>1206</v>
      </c>
      <c r="H109" s="462" t="s">
        <v>1207</v>
      </c>
      <c r="I109" s="464" t="s">
        <v>1100</v>
      </c>
      <c r="J109" s="464" t="s">
        <v>1101</v>
      </c>
      <c r="K109" s="466" t="s">
        <v>1100</v>
      </c>
      <c r="L109" s="467">
        <f t="shared" si="7"/>
        <v>0</v>
      </c>
      <c r="M109" s="468">
        <f t="shared" si="8"/>
        <v>76780</v>
      </c>
      <c r="N109" s="467" t="str">
        <f>IF(IFERROR(SEARCH("-",K109,1),0) &gt; 0,IFERROR(VLOOKUP(K109,'Liste ECO'!A:A,1,FALSE),"ATTENTION CE Inexistant"),"")</f>
        <v/>
      </c>
      <c r="O109" s="467" t="str">
        <f>IF(LEFT(N109,1) ="A",'Messages d''erreur'!$B$9,"")</f>
        <v/>
      </c>
      <c r="P109" s="447">
        <f t="shared" si="9"/>
        <v>76780</v>
      </c>
      <c r="Q109" s="447" t="str">
        <f>IFERROR(VLOOKUP(B110,'Liste CG'!A:A,1,FALSE),"Attention erreur pas de CG")</f>
        <v>Attention erreur pas de CG</v>
      </c>
      <c r="R109" s="447" t="str">
        <f>IF(LEFT(Q109,1)="A",'Messages d''erreur'!B$10,"")</f>
        <v>Attention CG pas dans  CG</v>
      </c>
      <c r="S109" s="467">
        <f t="shared" si="10"/>
        <v>76780</v>
      </c>
      <c r="T109" s="469">
        <f>IFERROR(VLOOKUP(S109,'Liste CG'!A:A,1,FALSE),"Attention erreur pas de CG")</f>
        <v>76780</v>
      </c>
      <c r="U109" s="447" t="str">
        <f>IF(MID(H109,4,1)="x", 'Messages d''erreur'!$B$13,IF(LEFT(T109,1)="A",'Messages d''erreur'!$B$12,""))</f>
        <v/>
      </c>
    </row>
    <row r="110" spans="1:21" ht="39" x14ac:dyDescent="0.35">
      <c r="A110" s="535" t="s">
        <v>1264</v>
      </c>
      <c r="B110" s="447" t="s">
        <v>1264</v>
      </c>
      <c r="C110" s="462" t="s">
        <v>1255</v>
      </c>
      <c r="D110" s="463" t="s">
        <v>1212</v>
      </c>
      <c r="E110" s="464" t="s">
        <v>61</v>
      </c>
      <c r="F110" s="464">
        <v>2</v>
      </c>
      <c r="G110" s="462" t="s">
        <v>1208</v>
      </c>
      <c r="H110" s="462" t="s">
        <v>1209</v>
      </c>
      <c r="I110" s="464" t="s">
        <v>1100</v>
      </c>
      <c r="J110" s="464" t="s">
        <v>1101</v>
      </c>
      <c r="K110" s="466" t="s">
        <v>1100</v>
      </c>
      <c r="L110" s="467">
        <f t="shared" si="7"/>
        <v>1</v>
      </c>
      <c r="M110" s="468">
        <f t="shared" si="8"/>
        <v>77361</v>
      </c>
      <c r="N110" s="467" t="str">
        <f>IF(IFERROR(SEARCH("-",K110,1),0) &gt; 0,IFERROR(VLOOKUP(K110,'Liste ECO'!A:A,1,FALSE),"ATTENTION CE Inexistant"),"")</f>
        <v/>
      </c>
      <c r="O110" s="467" t="str">
        <f>IF(LEFT(N110,1) ="A",'Messages d''erreur'!$B$9,"")</f>
        <v/>
      </c>
      <c r="P110" s="447">
        <f t="shared" si="9"/>
        <v>77361</v>
      </c>
      <c r="Q110" s="447" t="str">
        <f>IFERROR(VLOOKUP(B111,'Liste CG'!A:A,1,FALSE),"Attention erreur pas de CG")</f>
        <v>Attention erreur pas de CG</v>
      </c>
      <c r="R110" s="447" t="str">
        <f>IF(LEFT(Q110,1)="A",'Messages d''erreur'!B$10,"")</f>
        <v>Attention CG pas dans  CG</v>
      </c>
      <c r="S110" s="467">
        <f t="shared" si="10"/>
        <v>77361</v>
      </c>
      <c r="T110" s="469">
        <f>IFERROR(VLOOKUP(S110,'Liste CG'!A:A,1,FALSE),"Attention erreur pas de CG")</f>
        <v>77361</v>
      </c>
      <c r="U110" s="447" t="str">
        <f>IF(MID(H110,4,1)="x", 'Messages d''erreur'!$B$13,IF(LEFT(T110,1)="A",'Messages d''erreur'!$B$12,""))</f>
        <v/>
      </c>
    </row>
    <row r="111" spans="1:21" ht="39" x14ac:dyDescent="0.35">
      <c r="A111" s="535" t="s">
        <v>1264</v>
      </c>
      <c r="B111" s="447" t="s">
        <v>1264</v>
      </c>
      <c r="C111" s="462" t="s">
        <v>1255</v>
      </c>
      <c r="D111" s="463" t="s">
        <v>1212</v>
      </c>
      <c r="E111" s="464" t="s">
        <v>1101</v>
      </c>
      <c r="F111" s="464">
        <v>3</v>
      </c>
      <c r="G111" s="462" t="s">
        <v>1203</v>
      </c>
      <c r="H111" s="462" t="s">
        <v>1262</v>
      </c>
      <c r="I111" s="464" t="s">
        <v>1212</v>
      </c>
      <c r="J111" s="464" t="s">
        <v>61</v>
      </c>
      <c r="K111" s="466" t="s">
        <v>1100</v>
      </c>
      <c r="L111" s="467">
        <f t="shared" si="7"/>
        <v>1</v>
      </c>
      <c r="M111" s="468">
        <f t="shared" si="8"/>
        <v>15631</v>
      </c>
      <c r="N111" s="467" t="str">
        <f>IF(IFERROR(SEARCH("-",K111,1),0) &gt; 0,IFERROR(VLOOKUP(K111,'Liste ECO'!A:A,1,FALSE),"ATTENTION CE Inexistant"),"")</f>
        <v/>
      </c>
      <c r="O111" s="467" t="str">
        <f>IF(LEFT(N111,1) ="A",'Messages d''erreur'!$B$9,"")</f>
        <v/>
      </c>
      <c r="P111" s="447">
        <f t="shared" si="9"/>
        <v>15631</v>
      </c>
      <c r="Q111" s="447" t="str">
        <f>IFERROR(VLOOKUP(B112,'Liste CG'!A:A,1,FALSE),"Attention erreur pas de CG")</f>
        <v>Attention erreur pas de CG</v>
      </c>
      <c r="R111" s="447" t="str">
        <f>IF(LEFT(Q111,1)="A",'Messages d''erreur'!B$10,"")</f>
        <v>Attention CG pas dans  CG</v>
      </c>
      <c r="S111" s="467">
        <f t="shared" si="10"/>
        <v>15631</v>
      </c>
      <c r="T111" s="469">
        <f>IFERROR(VLOOKUP(S111,'Liste CG'!A:A,1,FALSE),"Attention erreur pas de CG")</f>
        <v>15631</v>
      </c>
      <c r="U111" s="447" t="str">
        <f>IF(MID(H111,4,1)="x", 'Messages d''erreur'!$B$13,IF(LEFT(T111,1)="A",'Messages d''erreur'!$B$12,""))</f>
        <v/>
      </c>
    </row>
    <row r="112" spans="1:21" ht="26" x14ac:dyDescent="0.35">
      <c r="A112" s="535" t="s">
        <v>1265</v>
      </c>
      <c r="B112" s="447" t="s">
        <v>1265</v>
      </c>
      <c r="C112" s="462" t="s">
        <v>1266</v>
      </c>
      <c r="D112" s="463" t="s">
        <v>1153</v>
      </c>
      <c r="E112" s="464" t="s">
        <v>1101</v>
      </c>
      <c r="F112" s="464">
        <v>1</v>
      </c>
      <c r="G112" s="462" t="s">
        <v>1267</v>
      </c>
      <c r="H112" s="462" t="s">
        <v>1268</v>
      </c>
      <c r="I112" s="464" t="s">
        <v>1100</v>
      </c>
      <c r="J112" s="464" t="s">
        <v>61</v>
      </c>
      <c r="K112" s="466" t="s">
        <v>1032</v>
      </c>
      <c r="L112" s="467">
        <f t="shared" si="7"/>
        <v>0</v>
      </c>
      <c r="M112" s="468">
        <f t="shared" si="8"/>
        <v>66621</v>
      </c>
      <c r="N112" s="467" t="str">
        <f>IF(IFERROR(SEARCH("-",K112,1),0) &gt; 0,IFERROR(VLOOKUP(K112,'Liste ECO'!A:A,1,FALSE),"ATTENTION CE Inexistant"),"")</f>
        <v>958-01</v>
      </c>
      <c r="O112" s="467" t="str">
        <f>IF(LEFT(N112,1) ="A",'Messages d''erreur'!$B$9,"")</f>
        <v/>
      </c>
      <c r="P112" s="447">
        <f t="shared" si="9"/>
        <v>66621</v>
      </c>
      <c r="Q112" s="447" t="str">
        <f>IFERROR(VLOOKUP(B113,'Liste CG'!A:A,1,FALSE),"Attention erreur pas de CG")</f>
        <v>Attention erreur pas de CG</v>
      </c>
      <c r="R112" s="447" t="str">
        <f>IF(LEFT(Q112,1)="A",'Messages d''erreur'!B$10,"")</f>
        <v>Attention CG pas dans  CG</v>
      </c>
      <c r="S112" s="467">
        <f t="shared" si="10"/>
        <v>66621</v>
      </c>
      <c r="T112" s="469">
        <f>IFERROR(VLOOKUP(S112,'Liste CG'!A:A,1,FALSE),"Attention erreur pas de CG")</f>
        <v>66621</v>
      </c>
      <c r="U112" s="447" t="str">
        <f>IF(MID(H112,4,1)="x", 'Messages d''erreur'!$B$13,IF(LEFT(T112,1)="A",'Messages d''erreur'!$B$12,""))</f>
        <v/>
      </c>
    </row>
    <row r="113" spans="1:21" ht="26" x14ac:dyDescent="0.35">
      <c r="A113" s="535" t="s">
        <v>1265</v>
      </c>
      <c r="B113" s="447" t="s">
        <v>1265</v>
      </c>
      <c r="C113" s="462" t="s">
        <v>1266</v>
      </c>
      <c r="D113" s="463" t="s">
        <v>1153</v>
      </c>
      <c r="E113" s="464" t="s">
        <v>61</v>
      </c>
      <c r="F113" s="464">
        <v>2</v>
      </c>
      <c r="G113" s="462" t="s">
        <v>1269</v>
      </c>
      <c r="H113" s="462" t="s">
        <v>1270</v>
      </c>
      <c r="I113" s="464" t="s">
        <v>1100</v>
      </c>
      <c r="J113" s="464" t="s">
        <v>1101</v>
      </c>
      <c r="K113" s="466" t="s">
        <v>1073</v>
      </c>
      <c r="L113" s="467">
        <f t="shared" si="7"/>
        <v>1</v>
      </c>
      <c r="M113" s="468">
        <f t="shared" si="8"/>
        <v>66622</v>
      </c>
      <c r="N113" s="467" t="str">
        <f>IF(IFERROR(SEARCH("-",K113,1),0) &gt; 0,IFERROR(VLOOKUP(K113,'Liste ECO'!A:A,1,FALSE),"ATTENTION CE Inexistant"),"")</f>
        <v>998-01</v>
      </c>
      <c r="O113" s="467" t="str">
        <f>IF(LEFT(N113,1) ="A",'Messages d''erreur'!$B$9,"")</f>
        <v/>
      </c>
      <c r="P113" s="447">
        <f t="shared" si="9"/>
        <v>66622</v>
      </c>
      <c r="Q113" s="447" t="str">
        <f>IFERROR(VLOOKUP(B114,'Liste CG'!A:A,1,FALSE),"Attention erreur pas de CG")</f>
        <v>Attention erreur pas de CG</v>
      </c>
      <c r="R113" s="447" t="str">
        <f>IF(LEFT(Q113,1)="A",'Messages d''erreur'!B$10,"")</f>
        <v>Attention CG pas dans  CG</v>
      </c>
      <c r="S113" s="467">
        <f t="shared" si="10"/>
        <v>66622</v>
      </c>
      <c r="T113" s="469">
        <f>IFERROR(VLOOKUP(S113,'Liste CG'!A:A,1,FALSE),"Attention erreur pas de CG")</f>
        <v>66622</v>
      </c>
      <c r="U113" s="447" t="str">
        <f>IF(MID(H113,4,1)="x", 'Messages d''erreur'!$B$13,IF(LEFT(T113,1)="A",'Messages d''erreur'!$B$12,""))</f>
        <v/>
      </c>
    </row>
    <row r="114" spans="1:21" ht="26" x14ac:dyDescent="0.35">
      <c r="A114" s="535" t="s">
        <v>1265</v>
      </c>
      <c r="B114" s="447" t="s">
        <v>1265</v>
      </c>
      <c r="C114" s="462" t="s">
        <v>1266</v>
      </c>
      <c r="D114" s="463" t="s">
        <v>1153</v>
      </c>
      <c r="E114" s="464" t="s">
        <v>61</v>
      </c>
      <c r="F114" s="464">
        <v>3</v>
      </c>
      <c r="G114" s="462" t="s">
        <v>1271</v>
      </c>
      <c r="H114" s="462" t="s">
        <v>1272</v>
      </c>
      <c r="I114" s="464" t="s">
        <v>1100</v>
      </c>
      <c r="J114" s="464" t="s">
        <v>1101</v>
      </c>
      <c r="K114" s="466" t="s">
        <v>1075</v>
      </c>
      <c r="L114" s="467">
        <f t="shared" si="7"/>
        <v>1</v>
      </c>
      <c r="M114" s="468">
        <f t="shared" si="8"/>
        <v>77111</v>
      </c>
      <c r="N114" s="467" t="str">
        <f>IF(IFERROR(SEARCH("-",K114,1),0) &gt; 0,IFERROR(VLOOKUP(K114,'Liste ECO'!A:A,1,FALSE),"ATTENTION CE Inexistant"),"")</f>
        <v>998-02</v>
      </c>
      <c r="O114" s="467" t="str">
        <f>IF(LEFT(N114,1) ="A",'Messages d''erreur'!$B$9,"")</f>
        <v/>
      </c>
      <c r="P114" s="447">
        <f t="shared" si="9"/>
        <v>77111</v>
      </c>
      <c r="Q114" s="447" t="str">
        <f>IFERROR(VLOOKUP(B115,'Liste CG'!A:A,1,FALSE),"Attention erreur pas de CG")</f>
        <v>Attention erreur pas de CG</v>
      </c>
      <c r="R114" s="447" t="str">
        <f>IF(LEFT(Q114,1)="A",'Messages d''erreur'!B$10,"")</f>
        <v>Attention CG pas dans  CG</v>
      </c>
      <c r="S114" s="467">
        <f t="shared" si="10"/>
        <v>77111</v>
      </c>
      <c r="T114" s="469">
        <f>IFERROR(VLOOKUP(S114,'Liste CG'!A:A,1,FALSE),"Attention erreur pas de CG")</f>
        <v>77111</v>
      </c>
      <c r="U114" s="447" t="str">
        <f>IF(MID(H114,4,1)="x", 'Messages d''erreur'!$B$13,IF(LEFT(T114,1)="A",'Messages d''erreur'!$B$12,""))</f>
        <v/>
      </c>
    </row>
    <row r="115" spans="1:21" ht="14.5" x14ac:dyDescent="0.35">
      <c r="A115" s="535" t="s">
        <v>1273</v>
      </c>
      <c r="B115" s="447" t="s">
        <v>1273</v>
      </c>
      <c r="C115" s="462" t="s">
        <v>1037</v>
      </c>
      <c r="D115" s="463" t="s">
        <v>1274</v>
      </c>
      <c r="E115" s="464" t="s">
        <v>1101</v>
      </c>
      <c r="F115" s="464">
        <v>1</v>
      </c>
      <c r="G115" s="462" t="s">
        <v>1275</v>
      </c>
      <c r="H115" s="462" t="s">
        <v>1276</v>
      </c>
      <c r="I115" s="464" t="s">
        <v>1201</v>
      </c>
      <c r="J115" s="464" t="s">
        <v>61</v>
      </c>
      <c r="K115" s="466" t="s">
        <v>1036</v>
      </c>
      <c r="L115" s="467">
        <f t="shared" si="7"/>
        <v>0</v>
      </c>
      <c r="M115" s="468">
        <f t="shared" si="8"/>
        <v>41303</v>
      </c>
      <c r="N115" s="467" t="str">
        <f>IF(IFERROR(SEARCH("-",K115,1),0) &gt; 0,IFERROR(VLOOKUP(K115,'Liste ECO'!A:A,1,FALSE),"ATTENTION CE Inexistant"),"")</f>
        <v>961-51</v>
      </c>
      <c r="O115" s="467" t="str">
        <f>IF(LEFT(N115,1) ="A",'Messages d''erreur'!$B$9,"")</f>
        <v/>
      </c>
      <c r="P115" s="447">
        <f t="shared" si="9"/>
        <v>41303</v>
      </c>
      <c r="Q115" s="447" t="str">
        <f>IFERROR(VLOOKUP(B116,'Liste CG'!A:A,1,FALSE),"Attention erreur pas de CG")</f>
        <v>Attention erreur pas de CG</v>
      </c>
      <c r="R115" s="447" t="str">
        <f>IF(LEFT(Q115,1)="A",'Messages d''erreur'!B$10,"")</f>
        <v>Attention CG pas dans  CG</v>
      </c>
      <c r="S115" s="467">
        <f t="shared" si="10"/>
        <v>41303</v>
      </c>
      <c r="T115" s="469">
        <f>IFERROR(VLOOKUP(S115,'Liste CG'!A:A,1,FALSE),"Attention erreur pas de CG")</f>
        <v>41303</v>
      </c>
      <c r="U115" s="447" t="str">
        <f>IF(MID(H115,4,1)="x", 'Messages d''erreur'!$B$13,IF(LEFT(T115,1)="A",'Messages d''erreur'!$B$12,""))</f>
        <v/>
      </c>
    </row>
    <row r="116" spans="1:21" ht="26" x14ac:dyDescent="0.35">
      <c r="A116" s="535" t="s">
        <v>1273</v>
      </c>
      <c r="B116" s="447" t="s">
        <v>1273</v>
      </c>
      <c r="C116" s="462" t="s">
        <v>1037</v>
      </c>
      <c r="D116" s="463" t="s">
        <v>1274</v>
      </c>
      <c r="E116" s="464" t="s">
        <v>61</v>
      </c>
      <c r="F116" s="464">
        <v>2</v>
      </c>
      <c r="G116" s="462" t="s">
        <v>1277</v>
      </c>
      <c r="H116" s="462" t="s">
        <v>1276</v>
      </c>
      <c r="I116" s="464" t="s">
        <v>1201</v>
      </c>
      <c r="J116" s="464" t="s">
        <v>1101</v>
      </c>
      <c r="K116" s="466" t="s">
        <v>1036</v>
      </c>
      <c r="L116" s="467">
        <f t="shared" si="7"/>
        <v>1</v>
      </c>
      <c r="M116" s="468">
        <f t="shared" si="8"/>
        <v>41303</v>
      </c>
      <c r="N116" s="467" t="str">
        <f>IF(IFERROR(SEARCH("-",K116,1),0) &gt; 0,IFERROR(VLOOKUP(K116,'Liste ECO'!A:A,1,FALSE),"ATTENTION CE Inexistant"),"")</f>
        <v>961-51</v>
      </c>
      <c r="O116" s="467" t="str">
        <f>IF(LEFT(N116,1) ="A",'Messages d''erreur'!$B$9,"")</f>
        <v/>
      </c>
      <c r="P116" s="447">
        <f t="shared" si="9"/>
        <v>41303</v>
      </c>
      <c r="Q116" s="447" t="str">
        <f>IFERROR(VLOOKUP(B117,'Liste CG'!A:A,1,FALSE),"Attention erreur pas de CG")</f>
        <v>Attention erreur pas de CG</v>
      </c>
      <c r="R116" s="447" t="str">
        <f>IF(LEFT(Q116,1)="A",'Messages d''erreur'!B$10,"")</f>
        <v>Attention CG pas dans  CG</v>
      </c>
      <c r="S116" s="467">
        <f t="shared" si="10"/>
        <v>41303</v>
      </c>
      <c r="T116" s="469">
        <f>IFERROR(VLOOKUP(S116,'Liste CG'!A:A,1,FALSE),"Attention erreur pas de CG")</f>
        <v>41303</v>
      </c>
      <c r="U116" s="447" t="str">
        <f>IF(MID(H116,4,1)="x", 'Messages d''erreur'!$B$13,IF(LEFT(T116,1)="A",'Messages d''erreur'!$B$12,""))</f>
        <v/>
      </c>
    </row>
    <row r="117" spans="1:21" ht="39" x14ac:dyDescent="0.35">
      <c r="A117" s="535" t="s">
        <v>1273</v>
      </c>
      <c r="B117" s="447" t="s">
        <v>1273</v>
      </c>
      <c r="C117" s="462" t="s">
        <v>1037</v>
      </c>
      <c r="D117" s="463" t="s">
        <v>1274</v>
      </c>
      <c r="E117" s="464" t="s">
        <v>61</v>
      </c>
      <c r="F117" s="464">
        <v>3</v>
      </c>
      <c r="G117" s="462" t="s">
        <v>1278</v>
      </c>
      <c r="H117" s="462" t="s">
        <v>1276</v>
      </c>
      <c r="I117" s="464" t="s">
        <v>1201</v>
      </c>
      <c r="J117" s="464" t="s">
        <v>1101</v>
      </c>
      <c r="K117" s="466" t="s">
        <v>975</v>
      </c>
      <c r="L117" s="467">
        <f t="shared" si="7"/>
        <v>1</v>
      </c>
      <c r="M117" s="468">
        <f t="shared" si="8"/>
        <v>41303</v>
      </c>
      <c r="N117" s="467" t="str">
        <f>IF(IFERROR(SEARCH("-",K117,1),0) &gt; 0,IFERROR(VLOOKUP(K117,'Liste ECO'!A:A,1,FALSE),"ATTENTION CE Inexistant"),"")</f>
        <v>911-52</v>
      </c>
      <c r="O117" s="467" t="str">
        <f>IF(LEFT(N117,1) ="A",'Messages d''erreur'!$B$9,"")</f>
        <v/>
      </c>
      <c r="P117" s="447">
        <f t="shared" si="9"/>
        <v>41303</v>
      </c>
      <c r="Q117" s="447" t="str">
        <f>IFERROR(VLOOKUP(B118,'Liste CG'!A:A,1,FALSE),"Attention erreur pas de CG")</f>
        <v>Attention erreur pas de CG</v>
      </c>
      <c r="R117" s="447" t="str">
        <f>IF(LEFT(Q117,1)="A",'Messages d''erreur'!B$10,"")</f>
        <v>Attention CG pas dans  CG</v>
      </c>
      <c r="S117" s="467">
        <f t="shared" si="10"/>
        <v>41303</v>
      </c>
      <c r="T117" s="469">
        <f>IFERROR(VLOOKUP(S117,'Liste CG'!A:A,1,FALSE),"Attention erreur pas de CG")</f>
        <v>41303</v>
      </c>
      <c r="U117" s="447" t="str">
        <f>IF(MID(H117,4,1)="x", 'Messages d''erreur'!$B$13,IF(LEFT(T117,1)="A",'Messages d''erreur'!$B$12,""))</f>
        <v/>
      </c>
    </row>
    <row r="118" spans="1:21" ht="14.5" x14ac:dyDescent="0.35">
      <c r="A118" s="535" t="s">
        <v>1273</v>
      </c>
      <c r="B118" s="447" t="s">
        <v>1273</v>
      </c>
      <c r="C118" s="462" t="s">
        <v>1037</v>
      </c>
      <c r="D118" s="463" t="s">
        <v>1274</v>
      </c>
      <c r="E118" s="464" t="s">
        <v>61</v>
      </c>
      <c r="F118" s="464">
        <v>4</v>
      </c>
      <c r="G118" s="462" t="s">
        <v>1279</v>
      </c>
      <c r="H118" s="462" t="s">
        <v>1280</v>
      </c>
      <c r="I118" s="464" t="s">
        <v>1274</v>
      </c>
      <c r="J118" s="464" t="s">
        <v>1101</v>
      </c>
      <c r="K118" s="466" t="s">
        <v>1100</v>
      </c>
      <c r="L118" s="467">
        <f t="shared" si="7"/>
        <v>1</v>
      </c>
      <c r="M118" s="468">
        <f t="shared" si="8"/>
        <v>17109</v>
      </c>
      <c r="N118" s="467" t="str">
        <f>IF(IFERROR(SEARCH("-",K118,1),0) &gt; 0,IFERROR(VLOOKUP(K118,'Liste ECO'!A:A,1,FALSE),"ATTENTION CE Inexistant"),"")</f>
        <v/>
      </c>
      <c r="O118" s="467" t="str">
        <f>IF(LEFT(N118,1) ="A",'Messages d''erreur'!$B$9,"")</f>
        <v/>
      </c>
      <c r="P118" s="447">
        <f t="shared" si="9"/>
        <v>17109</v>
      </c>
      <c r="Q118" s="447" t="str">
        <f>IFERROR(VLOOKUP(B119,'Liste CG'!A:A,1,FALSE),"Attention erreur pas de CG")</f>
        <v>Attention erreur pas de CG</v>
      </c>
      <c r="R118" s="447" t="str">
        <f>IF(LEFT(Q118,1)="A",'Messages d''erreur'!B$10,"")</f>
        <v>Attention CG pas dans  CG</v>
      </c>
      <c r="S118" s="467">
        <f t="shared" si="10"/>
        <v>17109</v>
      </c>
      <c r="T118" s="469">
        <f>IFERROR(VLOOKUP(S118,'Liste CG'!A:A,1,FALSE),"Attention erreur pas de CG")</f>
        <v>17109</v>
      </c>
      <c r="U118" s="447" t="str">
        <f>IF(MID(H118,4,1)="x", 'Messages d''erreur'!$B$13,IF(LEFT(T118,1)="A",'Messages d''erreur'!$B$12,""))</f>
        <v/>
      </c>
    </row>
    <row r="119" spans="1:21" ht="26" x14ac:dyDescent="0.35">
      <c r="A119" s="535" t="s">
        <v>1280</v>
      </c>
      <c r="B119" s="447" t="s">
        <v>1280</v>
      </c>
      <c r="C119" s="462" t="s">
        <v>1281</v>
      </c>
      <c r="D119" s="463" t="s">
        <v>1274</v>
      </c>
      <c r="E119" s="464" t="s">
        <v>61</v>
      </c>
      <c r="F119" s="464">
        <v>1</v>
      </c>
      <c r="G119" s="462" t="s">
        <v>1282</v>
      </c>
      <c r="H119" s="462" t="s">
        <v>1283</v>
      </c>
      <c r="I119" s="464" t="s">
        <v>1201</v>
      </c>
      <c r="J119" s="464" t="s">
        <v>1101</v>
      </c>
      <c r="K119" s="466" t="s">
        <v>1100</v>
      </c>
      <c r="L119" s="467">
        <f t="shared" si="7"/>
        <v>0</v>
      </c>
      <c r="M119" s="468">
        <f t="shared" si="8"/>
        <v>43513</v>
      </c>
      <c r="N119" s="467" t="str">
        <f>IF(IFERROR(SEARCH("-",K119,1),0) &gt; 0,IFERROR(VLOOKUP(K119,'Liste ECO'!A:A,1,FALSE),"ATTENTION CE Inexistant"),"")</f>
        <v/>
      </c>
      <c r="O119" s="467" t="str">
        <f>IF(LEFT(N119,1) ="A",'Messages d''erreur'!$B$9,"")</f>
        <v/>
      </c>
      <c r="P119" s="447">
        <f t="shared" si="9"/>
        <v>43513</v>
      </c>
      <c r="Q119" s="447" t="str">
        <f>IFERROR(VLOOKUP(B120,'Liste CG'!A:A,1,FALSE),"Attention erreur pas de CG")</f>
        <v>Attention erreur pas de CG</v>
      </c>
      <c r="R119" s="447" t="str">
        <f>IF(LEFT(Q119,1)="A",'Messages d''erreur'!B$10,"")</f>
        <v>Attention CG pas dans  CG</v>
      </c>
      <c r="S119" s="467">
        <f t="shared" si="10"/>
        <v>43513</v>
      </c>
      <c r="T119" s="469">
        <f>IFERROR(VLOOKUP(S119,'Liste CG'!A:A,1,FALSE),"Attention erreur pas de CG")</f>
        <v>43513</v>
      </c>
      <c r="U119" s="447" t="str">
        <f>IF(MID(H119,4,1)="x", 'Messages d''erreur'!$B$13,IF(LEFT(T119,1)="A",'Messages d''erreur'!$B$12,""))</f>
        <v/>
      </c>
    </row>
    <row r="120" spans="1:21" ht="26" x14ac:dyDescent="0.35">
      <c r="A120" s="535" t="s">
        <v>1280</v>
      </c>
      <c r="B120" s="447" t="s">
        <v>1280</v>
      </c>
      <c r="C120" s="462" t="s">
        <v>1281</v>
      </c>
      <c r="D120" s="463" t="s">
        <v>1274</v>
      </c>
      <c r="E120" s="464" t="s">
        <v>61</v>
      </c>
      <c r="F120" s="464">
        <v>2</v>
      </c>
      <c r="G120" s="462" t="s">
        <v>1284</v>
      </c>
      <c r="H120" s="462" t="s">
        <v>1285</v>
      </c>
      <c r="I120" s="464" t="s">
        <v>1201</v>
      </c>
      <c r="J120" s="464" t="s">
        <v>1101</v>
      </c>
      <c r="K120" s="453" t="s">
        <v>961</v>
      </c>
      <c r="L120" s="467">
        <f t="shared" si="7"/>
        <v>1</v>
      </c>
      <c r="M120" s="468">
        <f t="shared" si="8"/>
        <v>43511</v>
      </c>
      <c r="N120" s="467" t="str">
        <f>IF(IFERROR(SEARCH("-",K120,1),0) &gt; 0,IFERROR(VLOOKUP(K120,'Liste ECO'!A:A,1,FALSE),"ATTENTION CE Inexistant"),"")</f>
        <v>911-01</v>
      </c>
      <c r="O120" s="467" t="str">
        <f>IF(LEFT(N120,1) ="A",'Messages d''erreur'!$B$9,"")</f>
        <v/>
      </c>
      <c r="P120" s="447">
        <f t="shared" si="9"/>
        <v>43511</v>
      </c>
      <c r="Q120" s="447" t="str">
        <f>IFERROR(VLOOKUP(B121,'Liste CG'!A:A,1,FALSE),"Attention erreur pas de CG")</f>
        <v>Attention erreur pas de CG</v>
      </c>
      <c r="R120" s="447" t="str">
        <f>IF(LEFT(Q120,1)="A",'Messages d''erreur'!B$10,"")</f>
        <v>Attention CG pas dans  CG</v>
      </c>
      <c r="S120" s="467">
        <f t="shared" si="10"/>
        <v>43511</v>
      </c>
      <c r="T120" s="469">
        <f>IFERROR(VLOOKUP(S120,'Liste CG'!A:A,1,FALSE),"Attention erreur pas de CG")</f>
        <v>43511</v>
      </c>
      <c r="U120" s="447" t="str">
        <f>IF(MID(H120,4,1)="x", 'Messages d''erreur'!$B$13,IF(LEFT(T120,1)="A",'Messages d''erreur'!$B$12,""))</f>
        <v/>
      </c>
    </row>
    <row r="121" spans="1:21" ht="39" x14ac:dyDescent="0.35">
      <c r="A121" s="535" t="s">
        <v>1280</v>
      </c>
      <c r="B121" s="447" t="s">
        <v>1280</v>
      </c>
      <c r="C121" s="462" t="s">
        <v>1281</v>
      </c>
      <c r="D121" s="463" t="s">
        <v>1274</v>
      </c>
      <c r="E121" s="464" t="s">
        <v>1101</v>
      </c>
      <c r="F121" s="464">
        <v>3</v>
      </c>
      <c r="G121" s="462" t="s">
        <v>1286</v>
      </c>
      <c r="H121" s="462" t="s">
        <v>1283</v>
      </c>
      <c r="I121" s="464" t="s">
        <v>1201</v>
      </c>
      <c r="J121" s="464" t="s">
        <v>61</v>
      </c>
      <c r="K121" s="466" t="s">
        <v>1100</v>
      </c>
      <c r="L121" s="467">
        <f t="shared" ref="L121:L184" si="11">IF(A121=A120,1,0)</f>
        <v>1</v>
      </c>
      <c r="M121" s="468">
        <f t="shared" si="8"/>
        <v>43513</v>
      </c>
      <c r="N121" s="467" t="str">
        <f>IF(IFERROR(SEARCH("-",K121,1),0) &gt; 0,IFERROR(VLOOKUP(K121,'Liste ECO'!A:A,1,FALSE),"ATTENTION CE Inexistant"),"")</f>
        <v/>
      </c>
      <c r="O121" s="467" t="str">
        <f>IF(LEFT(N121,1) ="A",'Messages d''erreur'!$B$9,"")</f>
        <v/>
      </c>
      <c r="P121" s="447">
        <f t="shared" si="9"/>
        <v>43513</v>
      </c>
      <c r="Q121" s="447" t="str">
        <f>IFERROR(VLOOKUP(B122,'Liste CG'!A:A,1,FALSE),"Attention erreur pas de CG")</f>
        <v>Attention erreur pas de CG</v>
      </c>
      <c r="R121" s="447" t="str">
        <f>IF(LEFT(Q121,1)="A",'Messages d''erreur'!B$10,"")</f>
        <v>Attention CG pas dans  CG</v>
      </c>
      <c r="S121" s="467">
        <f t="shared" si="10"/>
        <v>43513</v>
      </c>
      <c r="T121" s="469">
        <f>IFERROR(VLOOKUP(S121,'Liste CG'!A:A,1,FALSE),"Attention erreur pas de CG")</f>
        <v>43513</v>
      </c>
      <c r="U121" s="447" t="str">
        <f>IF(MID(H121,4,1)="x", 'Messages d''erreur'!$B$13,IF(LEFT(T121,1)="A",'Messages d''erreur'!$B$12,""))</f>
        <v/>
      </c>
    </row>
    <row r="122" spans="1:21" ht="26" x14ac:dyDescent="0.35">
      <c r="A122" s="535" t="s">
        <v>1280</v>
      </c>
      <c r="B122" s="447" t="s">
        <v>1280</v>
      </c>
      <c r="C122" s="462" t="s">
        <v>1281</v>
      </c>
      <c r="D122" s="463" t="s">
        <v>1274</v>
      </c>
      <c r="E122" s="464" t="s">
        <v>61</v>
      </c>
      <c r="F122" s="464">
        <v>4</v>
      </c>
      <c r="G122" s="462" t="s">
        <v>1287</v>
      </c>
      <c r="H122" s="462" t="s">
        <v>1288</v>
      </c>
      <c r="I122" s="464" t="s">
        <v>1201</v>
      </c>
      <c r="J122" s="464" t="s">
        <v>1101</v>
      </c>
      <c r="K122" s="466" t="s">
        <v>973</v>
      </c>
      <c r="L122" s="467">
        <f t="shared" si="11"/>
        <v>1</v>
      </c>
      <c r="M122" s="468">
        <f t="shared" si="8"/>
        <v>43521</v>
      </c>
      <c r="N122" s="467" t="str">
        <f>IF(IFERROR(SEARCH("-",K122,1),0) &gt; 0,IFERROR(VLOOKUP(K122,'Liste ECO'!A:A,1,FALSE),"ATTENTION CE Inexistant"),"")</f>
        <v>911-51</v>
      </c>
      <c r="O122" s="467" t="str">
        <f>IF(LEFT(N122,1) ="A",'Messages d''erreur'!$B$9,"")</f>
        <v/>
      </c>
      <c r="P122" s="447">
        <f t="shared" si="9"/>
        <v>43521</v>
      </c>
      <c r="Q122" s="447" t="str">
        <f>IFERROR(VLOOKUP(B123,'Liste CG'!A:A,1,FALSE),"Attention erreur pas de CG")</f>
        <v>Attention erreur pas de CG</v>
      </c>
      <c r="R122" s="447" t="str">
        <f>IF(LEFT(Q122,1)="A",'Messages d''erreur'!B$10,"")</f>
        <v>Attention CG pas dans  CG</v>
      </c>
      <c r="S122" s="467">
        <f t="shared" si="10"/>
        <v>43521</v>
      </c>
      <c r="T122" s="469">
        <f>IFERROR(VLOOKUP(S122,'Liste CG'!A:A,1,FALSE),"Attention erreur pas de CG")</f>
        <v>43521</v>
      </c>
      <c r="U122" s="447" t="str">
        <f>IF(MID(H122,4,1)="x", 'Messages d''erreur'!$B$13,IF(LEFT(T122,1)="A",'Messages d''erreur'!$B$12,""))</f>
        <v/>
      </c>
    </row>
    <row r="123" spans="1:21" ht="26" x14ac:dyDescent="0.35">
      <c r="A123" s="535" t="s">
        <v>1280</v>
      </c>
      <c r="B123" s="447" t="s">
        <v>1280</v>
      </c>
      <c r="C123" s="462" t="s">
        <v>1281</v>
      </c>
      <c r="D123" s="463" t="s">
        <v>1274</v>
      </c>
      <c r="E123" s="464" t="s">
        <v>1101</v>
      </c>
      <c r="F123" s="464">
        <v>5</v>
      </c>
      <c r="G123" s="462" t="s">
        <v>1279</v>
      </c>
      <c r="H123" s="462" t="s">
        <v>1273</v>
      </c>
      <c r="I123" s="464" t="s">
        <v>1274</v>
      </c>
      <c r="J123" s="464" t="s">
        <v>61</v>
      </c>
      <c r="K123" s="466" t="s">
        <v>1100</v>
      </c>
      <c r="L123" s="467">
        <f t="shared" si="11"/>
        <v>1</v>
      </c>
      <c r="M123" s="468">
        <f t="shared" si="8"/>
        <v>17101</v>
      </c>
      <c r="N123" s="467" t="str">
        <f>IF(IFERROR(SEARCH("-",K123,1),0) &gt; 0,IFERROR(VLOOKUP(K123,'Liste ECO'!A:A,1,FALSE),"ATTENTION CE Inexistant"),"")</f>
        <v/>
      </c>
      <c r="O123" s="467" t="str">
        <f>IF(LEFT(N123,1) ="A",'Messages d''erreur'!$B$9,"")</f>
        <v/>
      </c>
      <c r="P123" s="447">
        <f t="shared" si="9"/>
        <v>17101</v>
      </c>
      <c r="Q123" s="447" t="str">
        <f>IFERROR(VLOOKUP(B124,'Liste CG'!A:A,1,FALSE),"Attention erreur pas de CG")</f>
        <v>Attention erreur pas de CG</v>
      </c>
      <c r="R123" s="447" t="str">
        <f>IF(LEFT(Q123,1)="A",'Messages d''erreur'!B$10,"")</f>
        <v>Attention CG pas dans  CG</v>
      </c>
      <c r="S123" s="467">
        <f t="shared" si="10"/>
        <v>17101</v>
      </c>
      <c r="T123" s="469">
        <f>IFERROR(VLOOKUP(S123,'Liste CG'!A:A,1,FALSE),"Attention erreur pas de CG")</f>
        <v>17101</v>
      </c>
      <c r="U123" s="447" t="str">
        <f>IF(MID(H123,4,1)="x", 'Messages d''erreur'!$B$13,IF(LEFT(T123,1)="A",'Messages d''erreur'!$B$12,""))</f>
        <v/>
      </c>
    </row>
    <row r="124" spans="1:21" ht="26" x14ac:dyDescent="0.35">
      <c r="A124" s="535" t="s">
        <v>1289</v>
      </c>
      <c r="B124" s="447" t="s">
        <v>1289</v>
      </c>
      <c r="C124" s="462" t="s">
        <v>1052</v>
      </c>
      <c r="D124" s="463" t="s">
        <v>1274</v>
      </c>
      <c r="E124" s="464" t="s">
        <v>1101</v>
      </c>
      <c r="F124" s="464">
        <v>1</v>
      </c>
      <c r="G124" s="462" t="s">
        <v>1275</v>
      </c>
      <c r="H124" s="462" t="s">
        <v>1276</v>
      </c>
      <c r="I124" s="464" t="s">
        <v>1201</v>
      </c>
      <c r="J124" s="464" t="s">
        <v>61</v>
      </c>
      <c r="K124" s="466" t="s">
        <v>1051</v>
      </c>
      <c r="L124" s="467">
        <f t="shared" si="11"/>
        <v>0</v>
      </c>
      <c r="M124" s="468">
        <f t="shared" si="8"/>
        <v>41303</v>
      </c>
      <c r="N124" s="467" t="str">
        <f>IF(IFERROR(SEARCH("-",K124,1),0) &gt; 0,IFERROR(VLOOKUP(K124,'Liste ECO'!A:A,1,FALSE),"ATTENTION CE Inexistant"),"")</f>
        <v>962-51</v>
      </c>
      <c r="O124" s="467" t="str">
        <f>IF(LEFT(N124,1) ="A",'Messages d''erreur'!$B$9,"")</f>
        <v/>
      </c>
      <c r="P124" s="447">
        <f>VALUE(H124)</f>
        <v>41303</v>
      </c>
      <c r="Q124" s="447" t="str">
        <f>IFERROR(VLOOKUP(B125,'Liste CG'!A:A,1,FALSE),"Attention erreur pas de CG")</f>
        <v>Attention erreur pas de CG</v>
      </c>
      <c r="R124" s="447" t="str">
        <f>IF(LEFT(Q124,1)="A",'Messages d''erreur'!B$10,"")</f>
        <v>Attention CG pas dans  CG</v>
      </c>
      <c r="S124" s="467">
        <f t="shared" si="10"/>
        <v>41303</v>
      </c>
      <c r="T124" s="469">
        <f>IFERROR(VLOOKUP(S124,'Liste CG'!A:A,1,FALSE),"Attention erreur pas de CG")</f>
        <v>41303</v>
      </c>
      <c r="U124" s="447" t="str">
        <f>IF(MID(H124,4,1)="x", 'Messages d''erreur'!$B$13,IF(LEFT(T124,1)="A",'Messages d''erreur'!$B$12,""))</f>
        <v/>
      </c>
    </row>
    <row r="125" spans="1:21" ht="39" x14ac:dyDescent="0.35">
      <c r="A125" s="535" t="s">
        <v>1289</v>
      </c>
      <c r="B125" s="447" t="s">
        <v>1289</v>
      </c>
      <c r="C125" s="462" t="s">
        <v>1290</v>
      </c>
      <c r="D125" s="463" t="s">
        <v>1274</v>
      </c>
      <c r="E125" s="464" t="s">
        <v>61</v>
      </c>
      <c r="F125" s="464">
        <v>2</v>
      </c>
      <c r="G125" s="462" t="s">
        <v>1291</v>
      </c>
      <c r="H125" s="462" t="s">
        <v>1276</v>
      </c>
      <c r="I125" s="464" t="s">
        <v>1201</v>
      </c>
      <c r="J125" s="464" t="s">
        <v>1101</v>
      </c>
      <c r="K125" s="466" t="s">
        <v>1051</v>
      </c>
      <c r="L125" s="467">
        <f t="shared" si="11"/>
        <v>1</v>
      </c>
      <c r="M125" s="468">
        <f t="shared" si="8"/>
        <v>41303</v>
      </c>
      <c r="N125" s="467" t="str">
        <f>IF(IFERROR(SEARCH("-",K125,1),0) &gt; 0,IFERROR(VLOOKUP(K125,'Liste ECO'!A:A,1,FALSE),"ATTENTION CE Inexistant"),"")</f>
        <v>962-51</v>
      </c>
      <c r="O125" s="467" t="str">
        <f>IF(LEFT(N125,1) ="A",'Messages d''erreur'!$B$9,"")</f>
        <v/>
      </c>
      <c r="P125" s="447">
        <f t="shared" si="9"/>
        <v>41303</v>
      </c>
      <c r="Q125" s="447" t="str">
        <f>IFERROR(VLOOKUP(B126,'Liste CG'!A:A,1,FALSE),"Attention erreur pas de CG")</f>
        <v>Attention erreur pas de CG</v>
      </c>
      <c r="R125" s="447" t="str">
        <f>IF(LEFT(Q125,1)="A",'Messages d''erreur'!B$10,"")</f>
        <v>Attention CG pas dans  CG</v>
      </c>
      <c r="S125" s="467">
        <f t="shared" si="10"/>
        <v>41303</v>
      </c>
      <c r="T125" s="469">
        <f>IFERROR(VLOOKUP(S125,'Liste CG'!A:A,1,FALSE),"Attention erreur pas de CG")</f>
        <v>41303</v>
      </c>
      <c r="U125" s="447" t="str">
        <f>IF(MID(H125,4,1)="x", 'Messages d''erreur'!$B$13,IF(LEFT(T125,1)="A",'Messages d''erreur'!$B$12,""))</f>
        <v/>
      </c>
    </row>
    <row r="126" spans="1:21" ht="39" x14ac:dyDescent="0.35">
      <c r="A126" s="535" t="s">
        <v>1289</v>
      </c>
      <c r="B126" s="447" t="s">
        <v>1289</v>
      </c>
      <c r="C126" s="462" t="s">
        <v>1290</v>
      </c>
      <c r="D126" s="463" t="s">
        <v>1274</v>
      </c>
      <c r="E126" s="464" t="s">
        <v>61</v>
      </c>
      <c r="F126" s="464">
        <v>3</v>
      </c>
      <c r="G126" s="462" t="s">
        <v>1292</v>
      </c>
      <c r="H126" s="462" t="s">
        <v>1276</v>
      </c>
      <c r="I126" s="464" t="s">
        <v>1201</v>
      </c>
      <c r="J126" s="464" t="s">
        <v>1101</v>
      </c>
      <c r="K126" s="466" t="s">
        <v>1000</v>
      </c>
      <c r="L126" s="467">
        <f t="shared" si="11"/>
        <v>1</v>
      </c>
      <c r="M126" s="468">
        <f t="shared" si="8"/>
        <v>41303</v>
      </c>
      <c r="N126" s="467" t="str">
        <f>IF(IFERROR(SEARCH("-",K126,1),0) &gt; 0,IFERROR(VLOOKUP(K126,'Liste ECO'!A:A,1,FALSE),"ATTENTION CE Inexistant"),"")</f>
        <v>912-52</v>
      </c>
      <c r="O126" s="467" t="str">
        <f>IF(LEFT(N126,1) ="A",'Messages d''erreur'!$B$9,"")</f>
        <v/>
      </c>
      <c r="P126" s="447">
        <f t="shared" si="9"/>
        <v>41303</v>
      </c>
      <c r="Q126" s="447" t="str">
        <f>IFERROR(VLOOKUP(B127,'Liste CG'!A:A,1,FALSE),"Attention erreur pas de CG")</f>
        <v>Attention erreur pas de CG</v>
      </c>
      <c r="R126" s="447" t="str">
        <f>IF(LEFT(Q126,1)="A",'Messages d''erreur'!B$10,"")</f>
        <v>Attention CG pas dans  CG</v>
      </c>
      <c r="S126" s="467">
        <f t="shared" si="10"/>
        <v>41303</v>
      </c>
      <c r="T126" s="469">
        <f>IFERROR(VLOOKUP(S126,'Liste CG'!A:A,1,FALSE),"Attention erreur pas de CG")</f>
        <v>41303</v>
      </c>
      <c r="U126" s="447" t="str">
        <f>IF(MID(H126,4,1)="x", 'Messages d''erreur'!$B$13,IF(LEFT(T126,1)="A",'Messages d''erreur'!$B$12,""))</f>
        <v/>
      </c>
    </row>
    <row r="127" spans="1:21" ht="26" x14ac:dyDescent="0.35">
      <c r="A127" s="535" t="s">
        <v>1289</v>
      </c>
      <c r="B127" s="447" t="s">
        <v>1289</v>
      </c>
      <c r="C127" s="462" t="s">
        <v>1290</v>
      </c>
      <c r="D127" s="463" t="s">
        <v>1274</v>
      </c>
      <c r="E127" s="464" t="s">
        <v>61</v>
      </c>
      <c r="F127" s="464">
        <v>4</v>
      </c>
      <c r="G127" s="462" t="s">
        <v>1279</v>
      </c>
      <c r="H127" s="462" t="s">
        <v>1293</v>
      </c>
      <c r="I127" s="464" t="s">
        <v>1274</v>
      </c>
      <c r="J127" s="464" t="s">
        <v>1101</v>
      </c>
      <c r="K127" s="466" t="s">
        <v>1100</v>
      </c>
      <c r="L127" s="467">
        <f t="shared" si="11"/>
        <v>1</v>
      </c>
      <c r="M127" s="468">
        <f t="shared" si="8"/>
        <v>17149</v>
      </c>
      <c r="N127" s="467" t="str">
        <f>IF(IFERROR(SEARCH("-",K127,1),0) &gt; 0,IFERROR(VLOOKUP(K127,'Liste ECO'!A:A,1,FALSE),"ATTENTION CE Inexistant"),"")</f>
        <v/>
      </c>
      <c r="O127" s="467" t="str">
        <f>IF(LEFT(N127,1) ="A",'Messages d''erreur'!$B$9,"")</f>
        <v/>
      </c>
      <c r="P127" s="447">
        <f t="shared" si="9"/>
        <v>17149</v>
      </c>
      <c r="Q127" s="447" t="str">
        <f>IFERROR(VLOOKUP(B128,'Liste CG'!A:A,1,FALSE),"Attention erreur pas de CG")</f>
        <v>Attention erreur pas de CG</v>
      </c>
      <c r="R127" s="447" t="str">
        <f>IF(LEFT(Q127,1)="A",'Messages d''erreur'!B$10,"")</f>
        <v>Attention CG pas dans  CG</v>
      </c>
      <c r="S127" s="467">
        <f t="shared" si="10"/>
        <v>17149</v>
      </c>
      <c r="T127" s="469">
        <f>IFERROR(VLOOKUP(S127,'Liste CG'!A:A,1,FALSE),"Attention erreur pas de CG")</f>
        <v>17149</v>
      </c>
      <c r="U127" s="447" t="str">
        <f>IF(MID(H127,4,1)="x", 'Messages d''erreur'!$B$13,IF(LEFT(T127,1)="A",'Messages d''erreur'!$B$12,""))</f>
        <v/>
      </c>
    </row>
    <row r="128" spans="1:21" ht="39" x14ac:dyDescent="0.35">
      <c r="A128" s="535" t="s">
        <v>1293</v>
      </c>
      <c r="B128" s="447" t="s">
        <v>1293</v>
      </c>
      <c r="C128" s="462" t="s">
        <v>1294</v>
      </c>
      <c r="D128" s="463" t="s">
        <v>1274</v>
      </c>
      <c r="E128" s="464" t="s">
        <v>61</v>
      </c>
      <c r="F128" s="464">
        <v>1</v>
      </c>
      <c r="G128" s="462" t="s">
        <v>1282</v>
      </c>
      <c r="H128" s="462" t="s">
        <v>1283</v>
      </c>
      <c r="I128" s="464" t="s">
        <v>1201</v>
      </c>
      <c r="J128" s="464" t="s">
        <v>1101</v>
      </c>
      <c r="K128" s="466" t="s">
        <v>1100</v>
      </c>
      <c r="L128" s="467">
        <f t="shared" si="11"/>
        <v>0</v>
      </c>
      <c r="M128" s="468">
        <f t="shared" si="8"/>
        <v>43513</v>
      </c>
      <c r="N128" s="467" t="str">
        <f>IF(IFERROR(SEARCH("-",K128,1),0) &gt; 0,IFERROR(VLOOKUP(K128,'Liste ECO'!A:A,1,FALSE),"ATTENTION CE Inexistant"),"")</f>
        <v/>
      </c>
      <c r="O128" s="467" t="str">
        <f>IF(LEFT(N128,1) ="A",'Messages d''erreur'!$B$9,"")</f>
        <v/>
      </c>
      <c r="P128" s="447">
        <f t="shared" si="9"/>
        <v>43513</v>
      </c>
      <c r="Q128" s="447" t="str">
        <f>IFERROR(VLOOKUP(B129,'Liste CG'!A:A,1,FALSE),"Attention erreur pas de CG")</f>
        <v>Attention erreur pas de CG</v>
      </c>
      <c r="R128" s="447" t="str">
        <f>IF(LEFT(Q128,1)="A",'Messages d''erreur'!B$10,"")</f>
        <v>Attention CG pas dans  CG</v>
      </c>
      <c r="S128" s="467">
        <f t="shared" si="10"/>
        <v>43513</v>
      </c>
      <c r="T128" s="469">
        <f>IFERROR(VLOOKUP(S128,'Liste CG'!A:A,1,FALSE),"Attention erreur pas de CG")</f>
        <v>43513</v>
      </c>
      <c r="U128" s="447" t="str">
        <f>IF(MID(H128,4,1)="x", 'Messages d''erreur'!$B$13,IF(LEFT(T128,1)="A",'Messages d''erreur'!$B$12,""))</f>
        <v/>
      </c>
    </row>
    <row r="129" spans="1:21" ht="39" x14ac:dyDescent="0.35">
      <c r="A129" s="535" t="s">
        <v>1293</v>
      </c>
      <c r="B129" s="447" t="s">
        <v>1293</v>
      </c>
      <c r="C129" s="462" t="s">
        <v>1295</v>
      </c>
      <c r="D129" s="463" t="s">
        <v>1274</v>
      </c>
      <c r="E129" s="464" t="s">
        <v>61</v>
      </c>
      <c r="F129" s="464">
        <v>2</v>
      </c>
      <c r="G129" s="462" t="s">
        <v>1284</v>
      </c>
      <c r="H129" s="462" t="s">
        <v>1285</v>
      </c>
      <c r="I129" s="464" t="s">
        <v>1201</v>
      </c>
      <c r="J129" s="464" t="s">
        <v>1101</v>
      </c>
      <c r="K129" s="453" t="s">
        <v>996</v>
      </c>
      <c r="L129" s="467">
        <f t="shared" si="11"/>
        <v>1</v>
      </c>
      <c r="M129" s="468">
        <f t="shared" si="8"/>
        <v>43511</v>
      </c>
      <c r="N129" s="467" t="str">
        <f>IF(IFERROR(SEARCH("-",K129,1),0) &gt; 0,IFERROR(VLOOKUP(K129,'Liste ECO'!A:A,1,FALSE),"ATTENTION CE Inexistant"),"")</f>
        <v>912-01</v>
      </c>
      <c r="O129" s="467" t="str">
        <f>IF(LEFT(N129,1) ="A",'Messages d''erreur'!$B$9,"")</f>
        <v/>
      </c>
      <c r="P129" s="447">
        <f t="shared" si="9"/>
        <v>43511</v>
      </c>
      <c r="Q129" s="447" t="str">
        <f>IFERROR(VLOOKUP(B130,'Liste CG'!A:A,1,FALSE),"Attention erreur pas de CG")</f>
        <v>Attention erreur pas de CG</v>
      </c>
      <c r="R129" s="447" t="str">
        <f>IF(LEFT(Q129,1)="A",'Messages d''erreur'!B$10,"")</f>
        <v>Attention CG pas dans  CG</v>
      </c>
      <c r="S129" s="467">
        <f t="shared" si="10"/>
        <v>43511</v>
      </c>
      <c r="T129" s="469">
        <f>IFERROR(VLOOKUP(S129,'Liste CG'!A:A,1,FALSE),"Attention erreur pas de CG")</f>
        <v>43511</v>
      </c>
      <c r="U129" s="447" t="str">
        <f>IF(MID(H129,4,1)="x", 'Messages d''erreur'!$B$13,IF(LEFT(T129,1)="A",'Messages d''erreur'!$B$12,""))</f>
        <v/>
      </c>
    </row>
    <row r="130" spans="1:21" ht="39" x14ac:dyDescent="0.35">
      <c r="A130" s="535" t="s">
        <v>1293</v>
      </c>
      <c r="B130" s="447" t="s">
        <v>1293</v>
      </c>
      <c r="C130" s="462" t="s">
        <v>1295</v>
      </c>
      <c r="D130" s="463" t="s">
        <v>1274</v>
      </c>
      <c r="E130" s="464" t="s">
        <v>1101</v>
      </c>
      <c r="F130" s="464">
        <v>3</v>
      </c>
      <c r="G130" s="462" t="s">
        <v>1286</v>
      </c>
      <c r="H130" s="462" t="s">
        <v>1283</v>
      </c>
      <c r="I130" s="464" t="s">
        <v>1201</v>
      </c>
      <c r="J130" s="464" t="s">
        <v>61</v>
      </c>
      <c r="K130" s="466" t="s">
        <v>1100</v>
      </c>
      <c r="L130" s="467">
        <f t="shared" si="11"/>
        <v>1</v>
      </c>
      <c r="M130" s="468">
        <f t="shared" si="8"/>
        <v>43513</v>
      </c>
      <c r="N130" s="467" t="str">
        <f>IF(IFERROR(SEARCH("-",K130,1),0) &gt; 0,IFERROR(VLOOKUP(K130,'Liste ECO'!A:A,1,FALSE),"ATTENTION CE Inexistant"),"")</f>
        <v/>
      </c>
      <c r="O130" s="467" t="str">
        <f>IF(LEFT(N130,1) ="A",'Messages d''erreur'!$B$9,"")</f>
        <v/>
      </c>
      <c r="P130" s="447">
        <f t="shared" si="9"/>
        <v>43513</v>
      </c>
      <c r="Q130" s="447" t="str">
        <f>IFERROR(VLOOKUP(B131,'Liste CG'!A:A,1,FALSE),"Attention erreur pas de CG")</f>
        <v>Attention erreur pas de CG</v>
      </c>
      <c r="R130" s="447" t="str">
        <f>IF(LEFT(Q130,1)="A",'Messages d''erreur'!B$10,"")</f>
        <v>Attention CG pas dans  CG</v>
      </c>
      <c r="S130" s="467">
        <f t="shared" si="10"/>
        <v>43513</v>
      </c>
      <c r="T130" s="469">
        <f>IFERROR(VLOOKUP(S130,'Liste CG'!A:A,1,FALSE),"Attention erreur pas de CG")</f>
        <v>43513</v>
      </c>
      <c r="U130" s="447" t="str">
        <f>IF(MID(H130,4,1)="x", 'Messages d''erreur'!$B$13,IF(LEFT(T130,1)="A",'Messages d''erreur'!$B$12,""))</f>
        <v/>
      </c>
    </row>
    <row r="131" spans="1:21" ht="39" x14ac:dyDescent="0.35">
      <c r="A131" s="535" t="s">
        <v>1293</v>
      </c>
      <c r="B131" s="447" t="s">
        <v>1293</v>
      </c>
      <c r="C131" s="462" t="s">
        <v>1295</v>
      </c>
      <c r="D131" s="463" t="s">
        <v>1274</v>
      </c>
      <c r="E131" s="464" t="s">
        <v>61</v>
      </c>
      <c r="F131" s="464">
        <v>4</v>
      </c>
      <c r="G131" s="462" t="s">
        <v>1287</v>
      </c>
      <c r="H131" s="462" t="s">
        <v>1288</v>
      </c>
      <c r="I131" s="464" t="s">
        <v>1201</v>
      </c>
      <c r="J131" s="464" t="s">
        <v>1101</v>
      </c>
      <c r="K131" s="466" t="s">
        <v>998</v>
      </c>
      <c r="L131" s="467">
        <f t="shared" si="11"/>
        <v>1</v>
      </c>
      <c r="M131" s="468">
        <f t="shared" ref="M131:M194" si="12">VALUE(H131)</f>
        <v>43521</v>
      </c>
      <c r="N131" s="467" t="str">
        <f>IF(IFERROR(SEARCH("-",K131,1),0) &gt; 0,IFERROR(VLOOKUP(K131,'Liste ECO'!A:A,1,FALSE),"ATTENTION CE Inexistant"),"")</f>
        <v>912-51</v>
      </c>
      <c r="O131" s="467" t="str">
        <f>IF(LEFT(N131,1) ="A",'Messages d''erreur'!$B$9,"")</f>
        <v/>
      </c>
      <c r="P131" s="447">
        <f t="shared" si="9"/>
        <v>43521</v>
      </c>
      <c r="Q131" s="447" t="str">
        <f>IFERROR(VLOOKUP(B132,'Liste CG'!A:A,1,FALSE),"Attention erreur pas de CG")</f>
        <v>Attention erreur pas de CG</v>
      </c>
      <c r="R131" s="447" t="str">
        <f>IF(LEFT(Q131,1)="A",'Messages d''erreur'!B$10,"")</f>
        <v>Attention CG pas dans  CG</v>
      </c>
      <c r="S131" s="467">
        <f t="shared" si="10"/>
        <v>43521</v>
      </c>
      <c r="T131" s="469">
        <f>IFERROR(VLOOKUP(S131,'Liste CG'!A:A,1,FALSE),"Attention erreur pas de CG")</f>
        <v>43521</v>
      </c>
      <c r="U131" s="447" t="str">
        <f>IF(MID(H131,4,1)="x", 'Messages d''erreur'!$B$13,IF(LEFT(T131,1)="A",'Messages d''erreur'!$B$12,""))</f>
        <v/>
      </c>
    </row>
    <row r="132" spans="1:21" ht="39" x14ac:dyDescent="0.35">
      <c r="A132" s="535" t="s">
        <v>1293</v>
      </c>
      <c r="B132" s="447" t="s">
        <v>1293</v>
      </c>
      <c r="C132" s="462" t="s">
        <v>1295</v>
      </c>
      <c r="D132" s="463" t="s">
        <v>1274</v>
      </c>
      <c r="E132" s="464" t="s">
        <v>1101</v>
      </c>
      <c r="F132" s="464">
        <v>5</v>
      </c>
      <c r="G132" s="462" t="s">
        <v>1279</v>
      </c>
      <c r="H132" s="462" t="s">
        <v>1289</v>
      </c>
      <c r="I132" s="464" t="s">
        <v>1274</v>
      </c>
      <c r="J132" s="464" t="s">
        <v>61</v>
      </c>
      <c r="K132" s="466" t="s">
        <v>1100</v>
      </c>
      <c r="L132" s="467">
        <f t="shared" si="11"/>
        <v>1</v>
      </c>
      <c r="M132" s="468">
        <f t="shared" si="12"/>
        <v>17141</v>
      </c>
      <c r="N132" s="467" t="str">
        <f>IF(IFERROR(SEARCH("-",K132,1),0) &gt; 0,IFERROR(VLOOKUP(K132,'Liste ECO'!A:A,1,FALSE),"ATTENTION CE Inexistant"),"")</f>
        <v/>
      </c>
      <c r="O132" s="467" t="str">
        <f>IF(LEFT(N132,1) ="A",'Messages d''erreur'!$B$9,"")</f>
        <v/>
      </c>
      <c r="P132" s="447">
        <f t="shared" si="9"/>
        <v>17141</v>
      </c>
      <c r="Q132" s="447" t="str">
        <f>IFERROR(VLOOKUP(B133,'Liste CG'!A:A,1,FALSE),"Attention erreur pas de CG")</f>
        <v>Attention erreur pas de CG</v>
      </c>
      <c r="R132" s="447" t="str">
        <f>IF(LEFT(Q132,1)="A",'Messages d''erreur'!B$10,"")</f>
        <v>Attention CG pas dans  CG</v>
      </c>
      <c r="S132" s="467">
        <f t="shared" si="10"/>
        <v>17141</v>
      </c>
      <c r="T132" s="469">
        <f>IFERROR(VLOOKUP(S132,'Liste CG'!A:A,1,FALSE),"Attention erreur pas de CG")</f>
        <v>17141</v>
      </c>
      <c r="U132" s="447" t="str">
        <f>IF(MID(H132,4,1)="x", 'Messages d''erreur'!$B$13,IF(LEFT(T132,1)="A",'Messages d''erreur'!$B$12,""))</f>
        <v/>
      </c>
    </row>
    <row r="133" spans="1:21" ht="26" x14ac:dyDescent="0.35">
      <c r="A133" s="535" t="s">
        <v>1296</v>
      </c>
      <c r="B133" s="447" t="s">
        <v>1296</v>
      </c>
      <c r="C133" s="462" t="s">
        <v>1047</v>
      </c>
      <c r="D133" s="463" t="s">
        <v>1274</v>
      </c>
      <c r="E133" s="464" t="s">
        <v>1101</v>
      </c>
      <c r="F133" s="464">
        <v>1</v>
      </c>
      <c r="G133" s="462" t="s">
        <v>1275</v>
      </c>
      <c r="H133" s="462" t="s">
        <v>1276</v>
      </c>
      <c r="I133" s="464" t="s">
        <v>1201</v>
      </c>
      <c r="J133" s="464" t="s">
        <v>61</v>
      </c>
      <c r="K133" s="466" t="s">
        <v>1046</v>
      </c>
      <c r="L133" s="467">
        <f t="shared" si="11"/>
        <v>0</v>
      </c>
      <c r="M133" s="468">
        <f t="shared" si="12"/>
        <v>41303</v>
      </c>
      <c r="N133" s="467" t="str">
        <f>IF(IFERROR(SEARCH("-",K133,1),0) &gt; 0,IFERROR(VLOOKUP(K133,'Liste ECO'!A:A,1,FALSE),"ATTENTION CE Inexistant"),"")</f>
        <v>961-55</v>
      </c>
      <c r="O133" s="467" t="str">
        <f>IF(LEFT(N133,1) ="A",'Messages d''erreur'!$B$9,"")</f>
        <v/>
      </c>
      <c r="P133" s="447">
        <f t="shared" si="9"/>
        <v>41303</v>
      </c>
      <c r="Q133" s="447" t="str">
        <f>IFERROR(VLOOKUP(B134,'Liste CG'!A:A,1,FALSE),"Attention erreur pas de CG")</f>
        <v>Attention erreur pas de CG</v>
      </c>
      <c r="R133" s="447" t="str">
        <f>IF(LEFT(Q133,1)="A",'Messages d''erreur'!B$10,"")</f>
        <v>Attention CG pas dans  CG</v>
      </c>
      <c r="S133" s="467">
        <f t="shared" si="10"/>
        <v>41303</v>
      </c>
      <c r="T133" s="469">
        <f>IFERROR(VLOOKUP(S133,'Liste CG'!A:A,1,FALSE),"Attention erreur pas de CG")</f>
        <v>41303</v>
      </c>
      <c r="U133" s="447" t="str">
        <f>IF(MID(H133,4,1)="x", 'Messages d''erreur'!$B$13,IF(LEFT(T133,1)="A",'Messages d''erreur'!$B$12,""))</f>
        <v/>
      </c>
    </row>
    <row r="134" spans="1:21" ht="26" x14ac:dyDescent="0.35">
      <c r="A134" s="535" t="s">
        <v>1296</v>
      </c>
      <c r="B134" s="447" t="s">
        <v>1296</v>
      </c>
      <c r="C134" s="462" t="s">
        <v>1047</v>
      </c>
      <c r="D134" s="463" t="s">
        <v>1274</v>
      </c>
      <c r="E134" s="464" t="s">
        <v>61</v>
      </c>
      <c r="F134" s="464">
        <v>2</v>
      </c>
      <c r="G134" s="462" t="s">
        <v>1279</v>
      </c>
      <c r="H134" s="462" t="s">
        <v>1297</v>
      </c>
      <c r="I134" s="464" t="s">
        <v>1274</v>
      </c>
      <c r="J134" s="464" t="s">
        <v>61</v>
      </c>
      <c r="K134" s="466" t="s">
        <v>1100</v>
      </c>
      <c r="L134" s="467">
        <f t="shared" si="11"/>
        <v>1</v>
      </c>
      <c r="M134" s="468">
        <f t="shared" si="12"/>
        <v>17159</v>
      </c>
      <c r="N134" s="467" t="str">
        <f>IF(IFERROR(SEARCH("-",K134,1),0) &gt; 0,IFERROR(VLOOKUP(K134,'Liste ECO'!A:A,1,FALSE),"ATTENTION CE Inexistant"),"")</f>
        <v/>
      </c>
      <c r="O134" s="467" t="str">
        <f>IF(LEFT(N134,1) ="A",'Messages d''erreur'!$B$9,"")</f>
        <v/>
      </c>
      <c r="P134" s="447">
        <f t="shared" si="9"/>
        <v>17159</v>
      </c>
      <c r="Q134" s="447" t="str">
        <f>IFERROR(VLOOKUP(B135,'Liste CG'!A:A,1,FALSE),"Attention erreur pas de CG")</f>
        <v>Attention erreur pas de CG</v>
      </c>
      <c r="R134" s="447" t="str">
        <f>IF(LEFT(Q134,1)="A",'Messages d''erreur'!B$10,"")</f>
        <v>Attention CG pas dans  CG</v>
      </c>
      <c r="S134" s="467">
        <f t="shared" si="10"/>
        <v>17159</v>
      </c>
      <c r="T134" s="469">
        <f>IFERROR(VLOOKUP(S134,'Liste CG'!A:A,1,FALSE),"Attention erreur pas de CG")</f>
        <v>17159</v>
      </c>
      <c r="U134" s="447" t="str">
        <f>IF(MID(H134,4,1)="x", 'Messages d''erreur'!$B$13,IF(LEFT(T134,1)="A",'Messages d''erreur'!$B$12,""))</f>
        <v/>
      </c>
    </row>
    <row r="135" spans="1:21" ht="39" x14ac:dyDescent="0.35">
      <c r="A135" s="535" t="s">
        <v>1297</v>
      </c>
      <c r="B135" s="447" t="s">
        <v>1297</v>
      </c>
      <c r="C135" s="462" t="s">
        <v>1298</v>
      </c>
      <c r="D135" s="463" t="s">
        <v>1274</v>
      </c>
      <c r="E135" s="464" t="s">
        <v>61</v>
      </c>
      <c r="F135" s="464">
        <v>1</v>
      </c>
      <c r="G135" s="462" t="s">
        <v>1282</v>
      </c>
      <c r="H135" s="462" t="s">
        <v>1283</v>
      </c>
      <c r="I135" s="464" t="s">
        <v>1201</v>
      </c>
      <c r="J135" s="464" t="s">
        <v>1101</v>
      </c>
      <c r="K135" s="466" t="s">
        <v>1100</v>
      </c>
      <c r="L135" s="467">
        <f t="shared" si="11"/>
        <v>0</v>
      </c>
      <c r="M135" s="468">
        <f t="shared" si="12"/>
        <v>43513</v>
      </c>
      <c r="N135" s="467" t="str">
        <f>IF(IFERROR(SEARCH("-",K135,1),0) &gt; 0,IFERROR(VLOOKUP(K135,'Liste ECO'!A:A,1,FALSE),"ATTENTION CE Inexistant"),"")</f>
        <v/>
      </c>
      <c r="O135" s="467" t="str">
        <f>IF(LEFT(N135,1) ="A",'Messages d''erreur'!$B$9,"")</f>
        <v/>
      </c>
      <c r="P135" s="447">
        <f t="shared" si="9"/>
        <v>43513</v>
      </c>
      <c r="Q135" s="447" t="str">
        <f>IFERROR(VLOOKUP(B136,'Liste CG'!A:A,1,FALSE),"Attention erreur pas de CG")</f>
        <v>Attention erreur pas de CG</v>
      </c>
      <c r="R135" s="447" t="str">
        <f>IF(LEFT(Q135,1)="A",'Messages d''erreur'!B$10,"")</f>
        <v>Attention CG pas dans  CG</v>
      </c>
      <c r="S135" s="467">
        <f t="shared" si="10"/>
        <v>43513</v>
      </c>
      <c r="T135" s="469">
        <f>IFERROR(VLOOKUP(S135,'Liste CG'!A:A,1,FALSE),"Attention erreur pas de CG")</f>
        <v>43513</v>
      </c>
      <c r="U135" s="447" t="str">
        <f>IF(MID(H135,4,1)="x", 'Messages d''erreur'!$B$13,IF(LEFT(T135,1)="A",'Messages d''erreur'!$B$12,""))</f>
        <v/>
      </c>
    </row>
    <row r="136" spans="1:21" ht="39" x14ac:dyDescent="0.35">
      <c r="A136" s="535" t="s">
        <v>1297</v>
      </c>
      <c r="B136" s="447" t="s">
        <v>1297</v>
      </c>
      <c r="C136" s="462" t="s">
        <v>1298</v>
      </c>
      <c r="D136" s="463" t="s">
        <v>1274</v>
      </c>
      <c r="E136" s="464" t="s">
        <v>61</v>
      </c>
      <c r="F136" s="464">
        <v>2</v>
      </c>
      <c r="G136" s="462" t="s">
        <v>1284</v>
      </c>
      <c r="H136" s="462" t="s">
        <v>1285</v>
      </c>
      <c r="I136" s="464" t="s">
        <v>1201</v>
      </c>
      <c r="J136" s="464" t="s">
        <v>1101</v>
      </c>
      <c r="K136" s="453" t="s">
        <v>969</v>
      </c>
      <c r="L136" s="467">
        <f t="shared" si="11"/>
        <v>1</v>
      </c>
      <c r="M136" s="468">
        <f t="shared" si="12"/>
        <v>43511</v>
      </c>
      <c r="N136" s="467" t="str">
        <f>IF(IFERROR(SEARCH("-",K136,1),0) &gt; 0,IFERROR(VLOOKUP(K136,'Liste ECO'!A:A,1,FALSE),"ATTENTION CE Inexistant"),"")</f>
        <v>911-05</v>
      </c>
      <c r="O136" s="467" t="str">
        <f>IF(LEFT(N136,1) ="A",'Messages d''erreur'!$B$9,"")</f>
        <v/>
      </c>
      <c r="P136" s="447">
        <f t="shared" si="9"/>
        <v>43511</v>
      </c>
      <c r="Q136" s="447" t="str">
        <f>IFERROR(VLOOKUP(B137,'Liste CG'!A:A,1,FALSE),"Attention erreur pas de CG")</f>
        <v>Attention erreur pas de CG</v>
      </c>
      <c r="R136" s="447" t="str">
        <f>IF(LEFT(Q136,1)="A",'Messages d''erreur'!B$10,"")</f>
        <v>Attention CG pas dans  CG</v>
      </c>
      <c r="S136" s="467">
        <f t="shared" si="10"/>
        <v>43511</v>
      </c>
      <c r="T136" s="469">
        <f>IFERROR(VLOOKUP(S136,'Liste CG'!A:A,1,FALSE),"Attention erreur pas de CG")</f>
        <v>43511</v>
      </c>
      <c r="U136" s="447" t="str">
        <f>IF(MID(H136,4,1)="x", 'Messages d''erreur'!$B$13,IF(LEFT(T136,1)="A",'Messages d''erreur'!$B$12,""))</f>
        <v/>
      </c>
    </row>
    <row r="137" spans="1:21" ht="39" x14ac:dyDescent="0.35">
      <c r="A137" s="535" t="s">
        <v>1297</v>
      </c>
      <c r="B137" s="447" t="s">
        <v>1297</v>
      </c>
      <c r="C137" s="462" t="s">
        <v>1298</v>
      </c>
      <c r="D137" s="463" t="s">
        <v>1274</v>
      </c>
      <c r="E137" s="464" t="s">
        <v>1101</v>
      </c>
      <c r="F137" s="464">
        <v>3</v>
      </c>
      <c r="G137" s="462" t="s">
        <v>1286</v>
      </c>
      <c r="H137" s="462" t="s">
        <v>1283</v>
      </c>
      <c r="I137" s="464" t="s">
        <v>1201</v>
      </c>
      <c r="J137" s="464" t="s">
        <v>61</v>
      </c>
      <c r="K137" s="466" t="s">
        <v>1100</v>
      </c>
      <c r="L137" s="467">
        <f t="shared" si="11"/>
        <v>1</v>
      </c>
      <c r="M137" s="468">
        <f t="shared" si="12"/>
        <v>43513</v>
      </c>
      <c r="N137" s="467" t="str">
        <f>IF(IFERROR(SEARCH("-",K137,1),0) &gt; 0,IFERROR(VLOOKUP(K137,'Liste ECO'!A:A,1,FALSE),"ATTENTION CE Inexistant"),"")</f>
        <v/>
      </c>
      <c r="O137" s="467" t="str">
        <f>IF(LEFT(N137,1) ="A",'Messages d''erreur'!$B$9,"")</f>
        <v/>
      </c>
      <c r="P137" s="447">
        <f t="shared" si="9"/>
        <v>43513</v>
      </c>
      <c r="Q137" s="447" t="str">
        <f>IFERROR(VLOOKUP(B138,'Liste CG'!A:A,1,FALSE),"Attention erreur pas de CG")</f>
        <v>Attention erreur pas de CG</v>
      </c>
      <c r="R137" s="447" t="str">
        <f>IF(LEFT(Q137,1)="A",'Messages d''erreur'!B$10,"")</f>
        <v>Attention CG pas dans  CG</v>
      </c>
      <c r="S137" s="467">
        <f t="shared" si="10"/>
        <v>43513</v>
      </c>
      <c r="T137" s="469">
        <f>IFERROR(VLOOKUP(S137,'Liste CG'!A:A,1,FALSE),"Attention erreur pas de CG")</f>
        <v>43513</v>
      </c>
      <c r="U137" s="447" t="str">
        <f>IF(MID(H137,4,1)="x", 'Messages d''erreur'!$B$13,IF(LEFT(T137,1)="A",'Messages d''erreur'!$B$12,""))</f>
        <v/>
      </c>
    </row>
    <row r="138" spans="1:21" ht="39" x14ac:dyDescent="0.35">
      <c r="A138" s="535" t="s">
        <v>1297</v>
      </c>
      <c r="B138" s="447" t="s">
        <v>1297</v>
      </c>
      <c r="C138" s="462" t="s">
        <v>1298</v>
      </c>
      <c r="D138" s="463" t="s">
        <v>1274</v>
      </c>
      <c r="E138" s="464" t="s">
        <v>61</v>
      </c>
      <c r="F138" s="464">
        <v>4</v>
      </c>
      <c r="G138" s="462" t="s">
        <v>1287</v>
      </c>
      <c r="H138" s="462" t="s">
        <v>1288</v>
      </c>
      <c r="I138" s="464" t="s">
        <v>1201</v>
      </c>
      <c r="J138" s="464" t="s">
        <v>1101</v>
      </c>
      <c r="K138" s="453" t="s">
        <v>981</v>
      </c>
      <c r="L138" s="467">
        <f t="shared" si="11"/>
        <v>1</v>
      </c>
      <c r="M138" s="468">
        <f t="shared" si="12"/>
        <v>43521</v>
      </c>
      <c r="N138" s="467" t="str">
        <f>IF(IFERROR(SEARCH("-",K138,1),0) &gt; 0,IFERROR(VLOOKUP(K138,'Liste ECO'!A:A,1,FALSE),"ATTENTION CE Inexistant"),"")</f>
        <v>911-55</v>
      </c>
      <c r="O138" s="467" t="str">
        <f>IF(LEFT(N138,1) ="A",'Messages d''erreur'!$B$9,"")</f>
        <v/>
      </c>
      <c r="P138" s="447">
        <f t="shared" si="9"/>
        <v>43521</v>
      </c>
      <c r="Q138" s="447" t="str">
        <f>IFERROR(VLOOKUP(B139,'Liste CG'!A:A,1,FALSE),"Attention erreur pas de CG")</f>
        <v>Attention erreur pas de CG</v>
      </c>
      <c r="R138" s="447" t="str">
        <f>IF(LEFT(Q138,1)="A",'Messages d''erreur'!B$10,"")</f>
        <v>Attention CG pas dans  CG</v>
      </c>
      <c r="S138" s="467">
        <f t="shared" si="10"/>
        <v>43521</v>
      </c>
      <c r="T138" s="469">
        <f>IFERROR(VLOOKUP(S138,'Liste CG'!A:A,1,FALSE),"Attention erreur pas de CG")</f>
        <v>43521</v>
      </c>
      <c r="U138" s="447" t="str">
        <f>IF(MID(H138,4,1)="x", 'Messages d''erreur'!$B$13,IF(LEFT(T138,1)="A",'Messages d''erreur'!$B$12,""))</f>
        <v/>
      </c>
    </row>
    <row r="139" spans="1:21" ht="39" x14ac:dyDescent="0.35">
      <c r="A139" s="535" t="s">
        <v>1297</v>
      </c>
      <c r="B139" s="447" t="s">
        <v>1297</v>
      </c>
      <c r="C139" s="462" t="s">
        <v>1298</v>
      </c>
      <c r="D139" s="463" t="s">
        <v>1274</v>
      </c>
      <c r="E139" s="464" t="s">
        <v>1101</v>
      </c>
      <c r="F139" s="464">
        <v>5</v>
      </c>
      <c r="G139" s="462" t="s">
        <v>1279</v>
      </c>
      <c r="H139" s="462" t="s">
        <v>1296</v>
      </c>
      <c r="I139" s="464" t="s">
        <v>1274</v>
      </c>
      <c r="J139" s="464" t="s">
        <v>1101</v>
      </c>
      <c r="K139" s="466" t="s">
        <v>1100</v>
      </c>
      <c r="L139" s="467">
        <f t="shared" si="11"/>
        <v>1</v>
      </c>
      <c r="M139" s="468">
        <f t="shared" si="12"/>
        <v>17151</v>
      </c>
      <c r="N139" s="467" t="str">
        <f>IF(IFERROR(SEARCH("-",K139,1),0) &gt; 0,IFERROR(VLOOKUP(K139,'Liste ECO'!A:A,1,FALSE),"ATTENTION CE Inexistant"),"")</f>
        <v/>
      </c>
      <c r="O139" s="467" t="str">
        <f>IF(LEFT(N139,1) ="A",'Messages d''erreur'!$B$9,"")</f>
        <v/>
      </c>
      <c r="P139" s="447">
        <f t="shared" si="9"/>
        <v>17151</v>
      </c>
      <c r="Q139" s="447" t="str">
        <f>IFERROR(VLOOKUP(B140,'Liste CG'!A:A,1,FALSE),"Attention erreur pas de CG")</f>
        <v>Attention erreur pas de CG</v>
      </c>
      <c r="R139" s="447" t="str">
        <f>IF(LEFT(Q139,1)="A",'Messages d''erreur'!B$10,"")</f>
        <v>Attention CG pas dans  CG</v>
      </c>
      <c r="S139" s="467">
        <f t="shared" si="10"/>
        <v>17151</v>
      </c>
      <c r="T139" s="469">
        <f>IFERROR(VLOOKUP(S139,'Liste CG'!A:A,1,FALSE),"Attention erreur pas de CG")</f>
        <v>17151</v>
      </c>
      <c r="U139" s="447" t="str">
        <f>IF(MID(H139,4,1)="x", 'Messages d''erreur'!$B$13,IF(LEFT(T139,1)="A",'Messages d''erreur'!$B$12,""))</f>
        <v/>
      </c>
    </row>
    <row r="140" spans="1:21" s="487" customFormat="1" ht="14.5" x14ac:dyDescent="0.35">
      <c r="A140" s="485" t="s">
        <v>1299</v>
      </c>
      <c r="B140" s="486" t="s">
        <v>1299</v>
      </c>
      <c r="C140" s="487" t="s">
        <v>1300</v>
      </c>
      <c r="D140" s="487" t="s">
        <v>1274</v>
      </c>
      <c r="E140" s="487" t="s">
        <v>61</v>
      </c>
      <c r="F140" s="487">
        <v>1</v>
      </c>
      <c r="G140" s="487" t="s">
        <v>1279</v>
      </c>
      <c r="H140" s="487" t="s">
        <v>1301</v>
      </c>
      <c r="I140" s="487" t="s">
        <v>1274</v>
      </c>
      <c r="J140" s="487" t="s">
        <v>1101</v>
      </c>
      <c r="K140" s="488" t="s">
        <v>1053</v>
      </c>
      <c r="L140" s="487">
        <f t="shared" si="11"/>
        <v>0</v>
      </c>
      <c r="M140" s="489">
        <f t="shared" si="12"/>
        <v>17219</v>
      </c>
      <c r="N140" s="490" t="str">
        <f>IF(IFERROR(SEARCH("-",K140,1),0) &gt; 0,IFERROR(VLOOKUP(K140,'Liste ECO'!A:A,1,FALSE),"ATTENTION CE Inexistant"),"")</f>
        <v>963-51</v>
      </c>
      <c r="O140" s="490" t="str">
        <f>IF(LEFT(N140,1) ="A",'Messages d''erreur'!$B$9,"")</f>
        <v/>
      </c>
      <c r="P140" s="486">
        <f t="shared" si="9"/>
        <v>17219</v>
      </c>
      <c r="Q140" s="486" t="str">
        <f>IFERROR(VLOOKUP(B141,'Liste CG'!A:A,1,FALSE),"Attention erreur pas de CG")</f>
        <v>Attention erreur pas de CG</v>
      </c>
      <c r="R140" s="486" t="str">
        <f>IF(LEFT(Q140,1)="A",'Messages d''erreur'!B$10,"")</f>
        <v>Attention CG pas dans  CG</v>
      </c>
      <c r="S140" s="490">
        <f t="shared" si="10"/>
        <v>17219</v>
      </c>
      <c r="T140" s="491">
        <f>IFERROR(VLOOKUP(S140,'Liste CG'!A:A,1,FALSE),"Attention erreur pas de CG")</f>
        <v>17219</v>
      </c>
      <c r="U140" s="486" t="str">
        <f>IF(MID(H140,4,1)="x", 'Messages d''erreur'!$B$13,IF(LEFT(T140,1)="A",'Messages d''erreur'!$B$12,""))</f>
        <v/>
      </c>
    </row>
    <row r="141" spans="1:21" s="487" customFormat="1" ht="14.5" x14ac:dyDescent="0.35">
      <c r="A141" s="485" t="s">
        <v>1301</v>
      </c>
      <c r="B141" s="486" t="s">
        <v>1301</v>
      </c>
      <c r="C141" s="487" t="s">
        <v>1302</v>
      </c>
      <c r="D141" s="487" t="s">
        <v>1274</v>
      </c>
      <c r="E141" s="487" t="s">
        <v>61</v>
      </c>
      <c r="F141" s="487">
        <v>1</v>
      </c>
      <c r="G141" s="487" t="s">
        <v>1282</v>
      </c>
      <c r="H141" s="487" t="s">
        <v>1283</v>
      </c>
      <c r="I141" s="487" t="s">
        <v>1201</v>
      </c>
      <c r="J141" s="487" t="s">
        <v>1101</v>
      </c>
      <c r="K141" s="485" t="s">
        <v>1100</v>
      </c>
      <c r="L141" s="487">
        <f t="shared" si="11"/>
        <v>0</v>
      </c>
      <c r="M141" s="489">
        <f t="shared" si="12"/>
        <v>43513</v>
      </c>
      <c r="N141" s="490" t="str">
        <f>IF(IFERROR(SEARCH("-",K141,1),0) &gt; 0,IFERROR(VLOOKUP(K141,'Liste ECO'!A:A,1,FALSE),"ATTENTION CE Inexistant"),"")</f>
        <v/>
      </c>
      <c r="O141" s="490" t="str">
        <f>IF(LEFT(N141,1) ="A",'Messages d''erreur'!$B$9,"")</f>
        <v/>
      </c>
      <c r="P141" s="486">
        <f t="shared" si="9"/>
        <v>43513</v>
      </c>
      <c r="Q141" s="486" t="str">
        <f>IFERROR(VLOOKUP(B142,'Liste CG'!A:A,1,FALSE),"Attention erreur pas de CG")</f>
        <v>Attention erreur pas de CG</v>
      </c>
      <c r="R141" s="486" t="str">
        <f>IF(LEFT(Q141,1)="A",'Messages d''erreur'!B$10,"")</f>
        <v>Attention CG pas dans  CG</v>
      </c>
      <c r="S141" s="490">
        <f t="shared" si="10"/>
        <v>43513</v>
      </c>
      <c r="T141" s="491">
        <f>IFERROR(VLOOKUP(S141,'Liste CG'!A:A,1,FALSE),"Attention erreur pas de CG")</f>
        <v>43513</v>
      </c>
      <c r="U141" s="486" t="str">
        <f>IF(MID(H141,4,1)="x", 'Messages d''erreur'!$B$13,IF(LEFT(T141,1)="A",'Messages d''erreur'!$B$12,""))</f>
        <v/>
      </c>
    </row>
    <row r="142" spans="1:21" s="487" customFormat="1" ht="14.5" x14ac:dyDescent="0.35">
      <c r="A142" s="485" t="s">
        <v>1301</v>
      </c>
      <c r="B142" s="486" t="s">
        <v>1301</v>
      </c>
      <c r="C142" s="487" t="s">
        <v>1302</v>
      </c>
      <c r="D142" s="487" t="s">
        <v>1274</v>
      </c>
      <c r="E142" s="487" t="s">
        <v>61</v>
      </c>
      <c r="F142" s="487">
        <v>2</v>
      </c>
      <c r="G142" s="487" t="s">
        <v>1284</v>
      </c>
      <c r="H142" s="487" t="s">
        <v>1285</v>
      </c>
      <c r="I142" s="487" t="s">
        <v>1201</v>
      </c>
      <c r="J142" s="487" t="s">
        <v>1101</v>
      </c>
      <c r="K142" s="485" t="s">
        <v>1003</v>
      </c>
      <c r="L142" s="487">
        <f t="shared" si="11"/>
        <v>1</v>
      </c>
      <c r="M142" s="489">
        <f t="shared" si="12"/>
        <v>43511</v>
      </c>
      <c r="N142" s="490" t="str">
        <f>IF(IFERROR(SEARCH("-",K142,1),0) &gt; 0,IFERROR(VLOOKUP(K142,'Liste ECO'!A:A,1,FALSE),"ATTENTION CE Inexistant"),"")</f>
        <v>913-01</v>
      </c>
      <c r="O142" s="490" t="str">
        <f>IF(LEFT(N142,1) ="A",'Messages d''erreur'!$B$9,"")</f>
        <v/>
      </c>
      <c r="P142" s="486">
        <f t="shared" si="9"/>
        <v>43511</v>
      </c>
      <c r="Q142" s="486" t="str">
        <f>IFERROR(VLOOKUP(B143,'Liste CG'!A:A,1,FALSE),"Attention erreur pas de CG")</f>
        <v>Attention erreur pas de CG</v>
      </c>
      <c r="R142" s="486" t="str">
        <f>IF(LEFT(Q142,1)="A",'Messages d''erreur'!B$10,"")</f>
        <v>Attention CG pas dans  CG</v>
      </c>
      <c r="S142" s="490">
        <f t="shared" si="10"/>
        <v>43511</v>
      </c>
      <c r="T142" s="491">
        <f>IFERROR(VLOOKUP(S142,'Liste CG'!A:A,1,FALSE),"Attention erreur pas de CG")</f>
        <v>43511</v>
      </c>
      <c r="U142" s="486" t="str">
        <f>IF(MID(H142,4,1)="x", 'Messages d''erreur'!$B$13,IF(LEFT(T142,1)="A",'Messages d''erreur'!$B$12,""))</f>
        <v/>
      </c>
    </row>
    <row r="143" spans="1:21" s="487" customFormat="1" ht="14.5" x14ac:dyDescent="0.35">
      <c r="A143" s="485" t="s">
        <v>1301</v>
      </c>
      <c r="B143" s="486" t="s">
        <v>1301</v>
      </c>
      <c r="C143" s="487" t="s">
        <v>1302</v>
      </c>
      <c r="D143" s="487" t="s">
        <v>1274</v>
      </c>
      <c r="E143" s="487" t="s">
        <v>1101</v>
      </c>
      <c r="F143" s="487">
        <v>3</v>
      </c>
      <c r="G143" s="487" t="s">
        <v>1286</v>
      </c>
      <c r="H143" s="487" t="s">
        <v>1283</v>
      </c>
      <c r="I143" s="487" t="s">
        <v>1201</v>
      </c>
      <c r="J143" s="487" t="s">
        <v>61</v>
      </c>
      <c r="K143" s="485" t="s">
        <v>1100</v>
      </c>
      <c r="L143" s="487">
        <f t="shared" si="11"/>
        <v>1</v>
      </c>
      <c r="M143" s="489">
        <f t="shared" si="12"/>
        <v>43513</v>
      </c>
      <c r="N143" s="490" t="str">
        <f>IF(IFERROR(SEARCH("-",K143,1),0) &gt; 0,IFERROR(VLOOKUP(K143,'Liste ECO'!A:A,1,FALSE),"ATTENTION CE Inexistant"),"")</f>
        <v/>
      </c>
      <c r="O143" s="490" t="str">
        <f>IF(LEFT(N143,1) ="A",'Messages d''erreur'!$B$9,"")</f>
        <v/>
      </c>
      <c r="P143" s="486">
        <f t="shared" si="9"/>
        <v>43513</v>
      </c>
      <c r="Q143" s="486" t="str">
        <f>IFERROR(VLOOKUP(B144,'Liste CG'!A:A,1,FALSE),"Attention erreur pas de CG")</f>
        <v>Attention erreur pas de CG</v>
      </c>
      <c r="R143" s="486" t="str">
        <f>IF(LEFT(Q143,1)="A",'Messages d''erreur'!B$10,"")</f>
        <v>Attention CG pas dans  CG</v>
      </c>
      <c r="S143" s="490">
        <f t="shared" si="10"/>
        <v>43513</v>
      </c>
      <c r="T143" s="491">
        <f>IFERROR(VLOOKUP(S143,'Liste CG'!A:A,1,FALSE),"Attention erreur pas de CG")</f>
        <v>43513</v>
      </c>
      <c r="U143" s="486" t="str">
        <f>IF(MID(H143,4,1)="x", 'Messages d''erreur'!$B$13,IF(LEFT(T143,1)="A",'Messages d''erreur'!$B$12,""))</f>
        <v/>
      </c>
    </row>
    <row r="144" spans="1:21" s="487" customFormat="1" ht="14.5" x14ac:dyDescent="0.35">
      <c r="A144" s="485" t="s">
        <v>1301</v>
      </c>
      <c r="B144" s="486" t="s">
        <v>1301</v>
      </c>
      <c r="C144" s="487" t="s">
        <v>1302</v>
      </c>
      <c r="D144" s="487" t="s">
        <v>1274</v>
      </c>
      <c r="E144" s="487" t="s">
        <v>61</v>
      </c>
      <c r="F144" s="487">
        <v>4</v>
      </c>
      <c r="G144" s="487" t="s">
        <v>1303</v>
      </c>
      <c r="H144" s="487" t="s">
        <v>1288</v>
      </c>
      <c r="I144" s="487" t="s">
        <v>1201</v>
      </c>
      <c r="J144" s="487" t="s">
        <v>1101</v>
      </c>
      <c r="K144" s="485" t="s">
        <v>1005</v>
      </c>
      <c r="L144" s="487">
        <f t="shared" si="11"/>
        <v>1</v>
      </c>
      <c r="M144" s="489">
        <f t="shared" si="12"/>
        <v>43521</v>
      </c>
      <c r="N144" s="490" t="str">
        <f>IF(IFERROR(SEARCH("-",K144,1),0) &gt; 0,IFERROR(VLOOKUP(K144,'Liste ECO'!A:A,1,FALSE),"ATTENTION CE Inexistant"),"")</f>
        <v>913-51</v>
      </c>
      <c r="O144" s="490" t="str">
        <f>IF(LEFT(N144,1) ="A",'Messages d''erreur'!$B$9,"")</f>
        <v/>
      </c>
      <c r="P144" s="486">
        <f t="shared" si="9"/>
        <v>43521</v>
      </c>
      <c r="Q144" s="486" t="str">
        <f>IFERROR(VLOOKUP(B145,'Liste CG'!A:A,1,FALSE),"Attention erreur pas de CG")</f>
        <v>Attention erreur pas de CG</v>
      </c>
      <c r="R144" s="486" t="str">
        <f>IF(LEFT(Q144,1)="A",'Messages d''erreur'!B$10,"")</f>
        <v>Attention CG pas dans  CG</v>
      </c>
      <c r="S144" s="490">
        <f t="shared" si="10"/>
        <v>43521</v>
      </c>
      <c r="T144" s="491">
        <f>IFERROR(VLOOKUP(S144,'Liste CG'!A:A,1,FALSE),"Attention erreur pas de CG")</f>
        <v>43521</v>
      </c>
      <c r="U144" s="486" t="str">
        <f>IF(MID(H144,4,1)="x", 'Messages d''erreur'!$B$13,IF(LEFT(T144,1)="A",'Messages d''erreur'!$B$12,""))</f>
        <v/>
      </c>
    </row>
    <row r="145" spans="1:21" s="487" customFormat="1" ht="14.5" x14ac:dyDescent="0.35">
      <c r="A145" s="485" t="s">
        <v>1301</v>
      </c>
      <c r="B145" s="486" t="s">
        <v>1301</v>
      </c>
      <c r="C145" s="487" t="s">
        <v>1302</v>
      </c>
      <c r="D145" s="487" t="s">
        <v>1274</v>
      </c>
      <c r="E145" s="487" t="s">
        <v>1101</v>
      </c>
      <c r="F145" s="487">
        <v>5</v>
      </c>
      <c r="G145" s="487" t="s">
        <v>1279</v>
      </c>
      <c r="H145" s="487" t="s">
        <v>1299</v>
      </c>
      <c r="I145" s="487" t="s">
        <v>1274</v>
      </c>
      <c r="J145" s="487" t="s">
        <v>61</v>
      </c>
      <c r="K145" s="485" t="s">
        <v>1100</v>
      </c>
      <c r="L145" s="487">
        <f t="shared" si="11"/>
        <v>1</v>
      </c>
      <c r="M145" s="489">
        <f t="shared" si="12"/>
        <v>17211</v>
      </c>
      <c r="N145" s="490" t="str">
        <f>IF(IFERROR(SEARCH("-",K145,1),0) &gt; 0,IFERROR(VLOOKUP(K145,'Liste ECO'!A:A,1,FALSE),"ATTENTION CE Inexistant"),"")</f>
        <v/>
      </c>
      <c r="O145" s="490" t="str">
        <f>IF(LEFT(N145,1) ="A",'Messages d''erreur'!$B$9,"")</f>
        <v/>
      </c>
      <c r="P145" s="486">
        <f t="shared" si="9"/>
        <v>17211</v>
      </c>
      <c r="Q145" s="486" t="str">
        <f>IFERROR(VLOOKUP(B146,'Liste CG'!A:A,1,FALSE),"Attention erreur pas de CG")</f>
        <v>Attention erreur pas de CG</v>
      </c>
      <c r="R145" s="486" t="str">
        <f>IF(LEFT(Q145,1)="A",'Messages d''erreur'!B$10,"")</f>
        <v>Attention CG pas dans  CG</v>
      </c>
      <c r="S145" s="490">
        <f t="shared" si="10"/>
        <v>17211</v>
      </c>
      <c r="T145" s="491">
        <f>IFERROR(VLOOKUP(S145,'Liste CG'!A:A,1,FALSE),"Attention erreur pas de CG")</f>
        <v>17211</v>
      </c>
      <c r="U145" s="486" t="str">
        <f>IF(MID(H145,4,1)="x", 'Messages d''erreur'!$B$13,IF(LEFT(T145,1)="A",'Messages d''erreur'!$B$12,""))</f>
        <v/>
      </c>
    </row>
    <row r="146" spans="1:21" ht="39" x14ac:dyDescent="0.35">
      <c r="A146" s="535" t="s">
        <v>1304</v>
      </c>
      <c r="B146" s="447" t="s">
        <v>1304</v>
      </c>
      <c r="C146" s="462" t="s">
        <v>1305</v>
      </c>
      <c r="D146" s="463" t="s">
        <v>1306</v>
      </c>
      <c r="E146" s="464" t="s">
        <v>1101</v>
      </c>
      <c r="F146" s="464">
        <v>1</v>
      </c>
      <c r="G146" s="462" t="s">
        <v>1275</v>
      </c>
      <c r="H146" s="462" t="s">
        <v>1276</v>
      </c>
      <c r="I146" s="464" t="s">
        <v>1201</v>
      </c>
      <c r="J146" s="464" t="s">
        <v>61</v>
      </c>
      <c r="K146" s="466" t="s">
        <v>1038</v>
      </c>
      <c r="L146" s="467">
        <f t="shared" si="11"/>
        <v>0</v>
      </c>
      <c r="M146" s="468">
        <f t="shared" si="12"/>
        <v>41303</v>
      </c>
      <c r="N146" s="467" t="str">
        <f>IF(IFERROR(SEARCH("-",K146,1),0) &gt; 0,IFERROR(VLOOKUP(K146,'Liste ECO'!A:A,1,FALSE),"ATTENTION CE Inexistant"),"")</f>
        <v>961-52</v>
      </c>
      <c r="O146" s="467" t="str">
        <f>IF(LEFT(N146,1) ="A",'Messages d''erreur'!$B$9,"")</f>
        <v/>
      </c>
      <c r="P146" s="447">
        <f t="shared" si="9"/>
        <v>41303</v>
      </c>
      <c r="Q146" s="447" t="str">
        <f>IFERROR(VLOOKUP(B147,'Liste CG'!A:A,1,FALSE),"Attention erreur pas de CG")</f>
        <v>Attention erreur pas de CG</v>
      </c>
      <c r="R146" s="447" t="str">
        <f>IF(LEFT(Q146,1)="A",'Messages d''erreur'!B$10,"")</f>
        <v>Attention CG pas dans  CG</v>
      </c>
      <c r="S146" s="467">
        <f t="shared" si="10"/>
        <v>41303</v>
      </c>
      <c r="T146" s="469">
        <f>IFERROR(VLOOKUP(S146,'Liste CG'!A:A,1,FALSE),"Attention erreur pas de CG")</f>
        <v>41303</v>
      </c>
      <c r="U146" s="447" t="str">
        <f>IF(MID(H146,4,1)="x", 'Messages d''erreur'!$B$13,IF(LEFT(T146,1)="A",'Messages d''erreur'!$B$12,""))</f>
        <v/>
      </c>
    </row>
    <row r="147" spans="1:21" ht="39" x14ac:dyDescent="0.35">
      <c r="A147" s="535" t="s">
        <v>1304</v>
      </c>
      <c r="B147" s="447" t="s">
        <v>1304</v>
      </c>
      <c r="C147" s="462" t="s">
        <v>1307</v>
      </c>
      <c r="D147" s="463" t="s">
        <v>1306</v>
      </c>
      <c r="E147" s="464" t="s">
        <v>61</v>
      </c>
      <c r="F147" s="464">
        <v>2</v>
      </c>
      <c r="G147" s="462" t="s">
        <v>1277</v>
      </c>
      <c r="H147" s="462" t="s">
        <v>1276</v>
      </c>
      <c r="I147" s="464" t="s">
        <v>1201</v>
      </c>
      <c r="J147" s="464" t="s">
        <v>1101</v>
      </c>
      <c r="K147" s="466" t="s">
        <v>1038</v>
      </c>
      <c r="L147" s="467">
        <f t="shared" si="11"/>
        <v>1</v>
      </c>
      <c r="M147" s="468">
        <f t="shared" si="12"/>
        <v>41303</v>
      </c>
      <c r="N147" s="467" t="str">
        <f>IF(IFERROR(SEARCH("-",K147,1),0) &gt; 0,IFERROR(VLOOKUP(K147,'Liste ECO'!A:A,1,FALSE),"ATTENTION CE Inexistant"),"")</f>
        <v>961-52</v>
      </c>
      <c r="O147" s="467" t="str">
        <f>IF(LEFT(N147,1) ="A",'Messages d''erreur'!$B$9,"")</f>
        <v/>
      </c>
      <c r="P147" s="447">
        <f t="shared" si="9"/>
        <v>41303</v>
      </c>
      <c r="Q147" s="447" t="str">
        <f>IFERROR(VLOOKUP(B148,'Liste CG'!A:A,1,FALSE),"Attention erreur pas de CG")</f>
        <v>Attention erreur pas de CG</v>
      </c>
      <c r="R147" s="447" t="str">
        <f>IF(LEFT(Q147,1)="A",'Messages d''erreur'!B$10,"")</f>
        <v>Attention CG pas dans  CG</v>
      </c>
      <c r="S147" s="467">
        <f t="shared" si="10"/>
        <v>41303</v>
      </c>
      <c r="T147" s="469">
        <f>IFERROR(VLOOKUP(S147,'Liste CG'!A:A,1,FALSE),"Attention erreur pas de CG")</f>
        <v>41303</v>
      </c>
      <c r="U147" s="447" t="str">
        <f>IF(MID(H147,4,1)="x", 'Messages d''erreur'!$B$13,IF(LEFT(T147,1)="A",'Messages d''erreur'!$B$12,""))</f>
        <v/>
      </c>
    </row>
    <row r="148" spans="1:21" ht="39" x14ac:dyDescent="0.35">
      <c r="A148" s="535" t="s">
        <v>1304</v>
      </c>
      <c r="B148" s="447" t="s">
        <v>1304</v>
      </c>
      <c r="C148" s="462" t="s">
        <v>1307</v>
      </c>
      <c r="D148" s="463" t="s">
        <v>1306</v>
      </c>
      <c r="E148" s="464" t="s">
        <v>61</v>
      </c>
      <c r="F148" s="464">
        <v>3</v>
      </c>
      <c r="G148" s="462" t="s">
        <v>1278</v>
      </c>
      <c r="H148" s="462" t="s">
        <v>1276</v>
      </c>
      <c r="I148" s="464" t="s">
        <v>1201</v>
      </c>
      <c r="J148" s="464" t="s">
        <v>1101</v>
      </c>
      <c r="K148" s="466" t="s">
        <v>989</v>
      </c>
      <c r="L148" s="467">
        <f t="shared" si="11"/>
        <v>1</v>
      </c>
      <c r="M148" s="468">
        <f t="shared" si="12"/>
        <v>41303</v>
      </c>
      <c r="N148" s="467" t="str">
        <f>IF(IFERROR(SEARCH("-",K148,1),0) &gt; 0,IFERROR(VLOOKUP(K148,'Liste ECO'!A:A,1,FALSE),"ATTENTION CE Inexistant"),"")</f>
        <v>911-59</v>
      </c>
      <c r="O148" s="467" t="str">
        <f>IF(LEFT(N148,1) ="A",'Messages d''erreur'!$B$9,"")</f>
        <v/>
      </c>
      <c r="P148" s="447">
        <f t="shared" si="9"/>
        <v>41303</v>
      </c>
      <c r="Q148" s="447" t="str">
        <f>IFERROR(VLOOKUP(B149,'Liste CG'!A:A,1,FALSE),"Attention erreur pas de CG")</f>
        <v>Attention erreur pas de CG</v>
      </c>
      <c r="R148" s="447" t="str">
        <f>IF(LEFT(Q148,1)="A",'Messages d''erreur'!B$10,"")</f>
        <v>Attention CG pas dans  CG</v>
      </c>
      <c r="S148" s="467">
        <f t="shared" si="10"/>
        <v>41303</v>
      </c>
      <c r="T148" s="469">
        <f>IFERROR(VLOOKUP(S148,'Liste CG'!A:A,1,FALSE),"Attention erreur pas de CG")</f>
        <v>41303</v>
      </c>
      <c r="U148" s="447" t="str">
        <f>IF(MID(H148,4,1)="x", 'Messages d''erreur'!$B$13,IF(LEFT(T148,1)="A",'Messages d''erreur'!$B$12,""))</f>
        <v/>
      </c>
    </row>
    <row r="149" spans="1:21" ht="39" x14ac:dyDescent="0.35">
      <c r="A149" s="535" t="s">
        <v>1304</v>
      </c>
      <c r="B149" s="447" t="s">
        <v>1304</v>
      </c>
      <c r="C149" s="462" t="s">
        <v>1307</v>
      </c>
      <c r="D149" s="463" t="s">
        <v>1306</v>
      </c>
      <c r="E149" s="464" t="s">
        <v>61</v>
      </c>
      <c r="F149" s="464">
        <v>4</v>
      </c>
      <c r="G149" s="462" t="s">
        <v>1279</v>
      </c>
      <c r="H149" s="462" t="s">
        <v>1308</v>
      </c>
      <c r="I149" s="464" t="s">
        <v>1306</v>
      </c>
      <c r="J149" s="464" t="s">
        <v>1101</v>
      </c>
      <c r="K149" s="466" t="s">
        <v>1100</v>
      </c>
      <c r="L149" s="467">
        <f t="shared" si="11"/>
        <v>1</v>
      </c>
      <c r="M149" s="468">
        <f t="shared" si="12"/>
        <v>17309</v>
      </c>
      <c r="N149" s="467" t="str">
        <f>IF(IFERROR(SEARCH("-",K149,1),0) &gt; 0,IFERROR(VLOOKUP(K149,'Liste ECO'!A:A,1,FALSE),"ATTENTION CE Inexistant"),"")</f>
        <v/>
      </c>
      <c r="O149" s="467" t="str">
        <f>IF(LEFT(N149,1) ="A",'Messages d''erreur'!$B$9,"")</f>
        <v/>
      </c>
      <c r="P149" s="447">
        <f t="shared" si="9"/>
        <v>17309</v>
      </c>
      <c r="Q149" s="447" t="str">
        <f>IFERROR(VLOOKUP(B150,'Liste CG'!A:A,1,FALSE),"Attention erreur pas de CG")</f>
        <v>Attention erreur pas de CG</v>
      </c>
      <c r="R149" s="447" t="str">
        <f>IF(LEFT(Q149,1)="A",'Messages d''erreur'!B$10,"")</f>
        <v>Attention CG pas dans  CG</v>
      </c>
      <c r="S149" s="467">
        <f t="shared" si="10"/>
        <v>17309</v>
      </c>
      <c r="T149" s="469">
        <f>IFERROR(VLOOKUP(S149,'Liste CG'!A:A,1,FALSE),"Attention erreur pas de CG")</f>
        <v>17309</v>
      </c>
      <c r="U149" s="447" t="str">
        <f>IF(MID(H149,4,1)="x", 'Messages d''erreur'!$B$13,IF(LEFT(T149,1)="A",'Messages d''erreur'!$B$12,""))</f>
        <v/>
      </c>
    </row>
    <row r="150" spans="1:21" ht="52" x14ac:dyDescent="0.35">
      <c r="A150" s="535" t="s">
        <v>1308</v>
      </c>
      <c r="B150" s="447" t="s">
        <v>1308</v>
      </c>
      <c r="C150" s="462" t="s">
        <v>1309</v>
      </c>
      <c r="D150" s="463" t="s">
        <v>1306</v>
      </c>
      <c r="E150" s="464" t="s">
        <v>61</v>
      </c>
      <c r="F150" s="464">
        <v>1</v>
      </c>
      <c r="G150" s="462" t="s">
        <v>1282</v>
      </c>
      <c r="H150" s="462" t="s">
        <v>1283</v>
      </c>
      <c r="I150" s="464" t="s">
        <v>1201</v>
      </c>
      <c r="J150" s="464" t="s">
        <v>1101</v>
      </c>
      <c r="K150" s="466" t="s">
        <v>1100</v>
      </c>
      <c r="L150" s="467">
        <f t="shared" si="11"/>
        <v>0</v>
      </c>
      <c r="M150" s="468">
        <f t="shared" si="12"/>
        <v>43513</v>
      </c>
      <c r="N150" s="467" t="str">
        <f>IF(IFERROR(SEARCH("-",K150,1),0) &gt; 0,IFERROR(VLOOKUP(K150,'Liste ECO'!A:A,1,FALSE),"ATTENTION CE Inexistant"),"")</f>
        <v/>
      </c>
      <c r="O150" s="467" t="str">
        <f>IF(LEFT(N150,1) ="A",'Messages d''erreur'!$B$9,"")</f>
        <v/>
      </c>
      <c r="P150" s="447">
        <f t="shared" si="9"/>
        <v>43513</v>
      </c>
      <c r="Q150" s="447" t="str">
        <f>IFERROR(VLOOKUP(B151,'Liste CG'!A:A,1,FALSE),"Attention erreur pas de CG")</f>
        <v>Attention erreur pas de CG</v>
      </c>
      <c r="R150" s="447" t="str">
        <f>IF(LEFT(Q150,1)="A",'Messages d''erreur'!B$10,"")</f>
        <v>Attention CG pas dans  CG</v>
      </c>
      <c r="S150" s="467">
        <f t="shared" si="10"/>
        <v>43513</v>
      </c>
      <c r="T150" s="469">
        <f>IFERROR(VLOOKUP(S150,'Liste CG'!A:A,1,FALSE),"Attention erreur pas de CG")</f>
        <v>43513</v>
      </c>
      <c r="U150" s="447" t="str">
        <f>IF(MID(H150,4,1)="x", 'Messages d''erreur'!$B$13,IF(LEFT(T150,1)="A",'Messages d''erreur'!$B$12,""))</f>
        <v/>
      </c>
    </row>
    <row r="151" spans="1:21" ht="52" x14ac:dyDescent="0.35">
      <c r="A151" s="535" t="s">
        <v>1308</v>
      </c>
      <c r="B151" s="447" t="s">
        <v>1308</v>
      </c>
      <c r="C151" s="462" t="s">
        <v>1310</v>
      </c>
      <c r="D151" s="463" t="s">
        <v>1306</v>
      </c>
      <c r="E151" s="464" t="s">
        <v>61</v>
      </c>
      <c r="F151" s="464">
        <v>2</v>
      </c>
      <c r="G151" s="462" t="s">
        <v>1284</v>
      </c>
      <c r="H151" s="462" t="s">
        <v>1285</v>
      </c>
      <c r="I151" s="464" t="s">
        <v>1201</v>
      </c>
      <c r="J151" s="464" t="s">
        <v>1101</v>
      </c>
      <c r="K151" s="453" t="s">
        <v>963</v>
      </c>
      <c r="L151" s="467">
        <f t="shared" si="11"/>
        <v>1</v>
      </c>
      <c r="M151" s="468">
        <f t="shared" si="12"/>
        <v>43511</v>
      </c>
      <c r="N151" s="467" t="str">
        <f>IF(IFERROR(SEARCH("-",K151,1),0) &gt; 0,IFERROR(VLOOKUP(K151,'Liste ECO'!A:A,1,FALSE),"ATTENTION CE Inexistant"),"")</f>
        <v>911-02</v>
      </c>
      <c r="O151" s="467" t="str">
        <f>IF(LEFT(N151,1) ="A",'Messages d''erreur'!$B$9,"")</f>
        <v/>
      </c>
      <c r="P151" s="447">
        <f t="shared" si="9"/>
        <v>43511</v>
      </c>
      <c r="Q151" s="447" t="str">
        <f>IFERROR(VLOOKUP(B152,'Liste CG'!A:A,1,FALSE),"Attention erreur pas de CG")</f>
        <v>Attention erreur pas de CG</v>
      </c>
      <c r="R151" s="447" t="str">
        <f>IF(LEFT(Q151,1)="A",'Messages d''erreur'!B$10,"")</f>
        <v>Attention CG pas dans  CG</v>
      </c>
      <c r="S151" s="467">
        <f t="shared" si="10"/>
        <v>43511</v>
      </c>
      <c r="T151" s="469">
        <f>IFERROR(VLOOKUP(S151,'Liste CG'!A:A,1,FALSE),"Attention erreur pas de CG")</f>
        <v>43511</v>
      </c>
      <c r="U151" s="447" t="str">
        <f>IF(MID(H151,4,1)="x", 'Messages d''erreur'!$B$13,IF(LEFT(T151,1)="A",'Messages d''erreur'!$B$12,""))</f>
        <v/>
      </c>
    </row>
    <row r="152" spans="1:21" ht="52" x14ac:dyDescent="0.35">
      <c r="A152" s="535" t="s">
        <v>1308</v>
      </c>
      <c r="B152" s="447" t="s">
        <v>1308</v>
      </c>
      <c r="C152" s="462" t="s">
        <v>1310</v>
      </c>
      <c r="D152" s="463" t="s">
        <v>1306</v>
      </c>
      <c r="E152" s="464" t="s">
        <v>1101</v>
      </c>
      <c r="F152" s="464">
        <v>3</v>
      </c>
      <c r="G152" s="462" t="s">
        <v>1286</v>
      </c>
      <c r="H152" s="462" t="s">
        <v>1283</v>
      </c>
      <c r="I152" s="464" t="s">
        <v>1201</v>
      </c>
      <c r="J152" s="464" t="s">
        <v>61</v>
      </c>
      <c r="K152" s="466" t="s">
        <v>1100</v>
      </c>
      <c r="L152" s="467">
        <f t="shared" si="11"/>
        <v>1</v>
      </c>
      <c r="M152" s="468">
        <f t="shared" si="12"/>
        <v>43513</v>
      </c>
      <c r="N152" s="467" t="str">
        <f>IF(IFERROR(SEARCH("-",K152,1),0) &gt; 0,IFERROR(VLOOKUP(K152,'Liste ECO'!A:A,1,FALSE),"ATTENTION CE Inexistant"),"")</f>
        <v/>
      </c>
      <c r="O152" s="467" t="str">
        <f>IF(LEFT(N152,1) ="A",'Messages d''erreur'!$B$9,"")</f>
        <v/>
      </c>
      <c r="P152" s="447">
        <f t="shared" si="9"/>
        <v>43513</v>
      </c>
      <c r="Q152" s="447" t="str">
        <f>IFERROR(VLOOKUP(B153,'Liste CG'!A:A,1,FALSE),"Attention erreur pas de CG")</f>
        <v>Attention erreur pas de CG</v>
      </c>
      <c r="R152" s="447" t="str">
        <f>IF(LEFT(Q152,1)="A",'Messages d''erreur'!B$10,"")</f>
        <v>Attention CG pas dans  CG</v>
      </c>
      <c r="S152" s="467">
        <f t="shared" si="10"/>
        <v>43513</v>
      </c>
      <c r="T152" s="469">
        <f>IFERROR(VLOOKUP(S152,'Liste CG'!A:A,1,FALSE),"Attention erreur pas de CG")</f>
        <v>43513</v>
      </c>
      <c r="U152" s="447" t="str">
        <f>IF(MID(H152,4,1)="x", 'Messages d''erreur'!$B$13,IF(LEFT(T152,1)="A",'Messages d''erreur'!$B$12,""))</f>
        <v/>
      </c>
    </row>
    <row r="153" spans="1:21" ht="52" x14ac:dyDescent="0.35">
      <c r="A153" s="535" t="s">
        <v>1308</v>
      </c>
      <c r="B153" s="447" t="s">
        <v>1308</v>
      </c>
      <c r="C153" s="462" t="s">
        <v>1310</v>
      </c>
      <c r="D153" s="463" t="s">
        <v>1306</v>
      </c>
      <c r="E153" s="464" t="s">
        <v>61</v>
      </c>
      <c r="F153" s="464">
        <v>4</v>
      </c>
      <c r="G153" s="462" t="s">
        <v>1303</v>
      </c>
      <c r="H153" s="462" t="s">
        <v>1288</v>
      </c>
      <c r="I153" s="464" t="s">
        <v>1201</v>
      </c>
      <c r="J153" s="464" t="s">
        <v>1101</v>
      </c>
      <c r="K153" s="466" t="s">
        <v>991</v>
      </c>
      <c r="L153" s="467">
        <f t="shared" si="11"/>
        <v>1</v>
      </c>
      <c r="M153" s="468">
        <f t="shared" si="12"/>
        <v>43521</v>
      </c>
      <c r="N153" s="467" t="str">
        <f>IF(IFERROR(SEARCH("-",K153,1),0) &gt; 0,IFERROR(VLOOKUP(K153,'Liste ECO'!A:A,1,FALSE),"ATTENTION CE Inexistant"),"")</f>
        <v>911-61</v>
      </c>
      <c r="O153" s="467" t="str">
        <f>IF(LEFT(N153,1) ="A",'Messages d''erreur'!$B$9,"")</f>
        <v/>
      </c>
      <c r="P153" s="447">
        <f t="shared" si="9"/>
        <v>43521</v>
      </c>
      <c r="Q153" s="447" t="str">
        <f>IFERROR(VLOOKUP(B154,'Liste CG'!A:A,1,FALSE),"Attention erreur pas de CG")</f>
        <v>Attention erreur pas de CG</v>
      </c>
      <c r="R153" s="447" t="str">
        <f>IF(LEFT(Q153,1)="A",'Messages d''erreur'!B$10,"")</f>
        <v>Attention CG pas dans  CG</v>
      </c>
      <c r="S153" s="467">
        <f t="shared" si="10"/>
        <v>43521</v>
      </c>
      <c r="T153" s="469">
        <f>IFERROR(VLOOKUP(S153,'Liste CG'!A:A,1,FALSE),"Attention erreur pas de CG")</f>
        <v>43521</v>
      </c>
      <c r="U153" s="447" t="str">
        <f>IF(MID(H153,4,1)="x", 'Messages d''erreur'!$B$13,IF(LEFT(T153,1)="A",'Messages d''erreur'!$B$12,""))</f>
        <v/>
      </c>
    </row>
    <row r="154" spans="1:21" ht="52" x14ac:dyDescent="0.35">
      <c r="A154" s="535" t="s">
        <v>1308</v>
      </c>
      <c r="B154" s="447" t="s">
        <v>1308</v>
      </c>
      <c r="C154" s="462" t="s">
        <v>1310</v>
      </c>
      <c r="D154" s="463" t="s">
        <v>1306</v>
      </c>
      <c r="E154" s="464" t="s">
        <v>1101</v>
      </c>
      <c r="F154" s="464">
        <v>5</v>
      </c>
      <c r="G154" s="462" t="s">
        <v>1279</v>
      </c>
      <c r="H154" s="462" t="s">
        <v>1304</v>
      </c>
      <c r="I154" s="464" t="s">
        <v>1306</v>
      </c>
      <c r="J154" s="464" t="s">
        <v>61</v>
      </c>
      <c r="K154" s="466" t="s">
        <v>1100</v>
      </c>
      <c r="L154" s="467">
        <f t="shared" si="11"/>
        <v>1</v>
      </c>
      <c r="M154" s="468">
        <f t="shared" si="12"/>
        <v>17301</v>
      </c>
      <c r="N154" s="467" t="str">
        <f>IF(IFERROR(SEARCH("-",K154,1),0) &gt; 0,IFERROR(VLOOKUP(K154,'Liste ECO'!A:A,1,FALSE),"ATTENTION CE Inexistant"),"")</f>
        <v/>
      </c>
      <c r="O154" s="467" t="str">
        <f>IF(LEFT(N154,1) ="A",'Messages d''erreur'!$B$9,"")</f>
        <v/>
      </c>
      <c r="P154" s="447">
        <f t="shared" si="9"/>
        <v>17301</v>
      </c>
      <c r="Q154" s="447" t="str">
        <f>IFERROR(VLOOKUP(B155,'Liste CG'!A:A,1,FALSE),"Attention erreur pas de CG")</f>
        <v>Attention erreur pas de CG</v>
      </c>
      <c r="R154" s="447" t="str">
        <f>IF(LEFT(Q154,1)="A",'Messages d''erreur'!B$10,"")</f>
        <v>Attention CG pas dans  CG</v>
      </c>
      <c r="S154" s="467">
        <f t="shared" si="10"/>
        <v>17301</v>
      </c>
      <c r="T154" s="469">
        <f>IFERROR(VLOOKUP(S154,'Liste CG'!A:A,1,FALSE),"Attention erreur pas de CG")</f>
        <v>17301</v>
      </c>
      <c r="U154" s="447" t="str">
        <f>IF(MID(H154,4,1)="x", 'Messages d''erreur'!$B$13,IF(LEFT(T154,1)="A",'Messages d''erreur'!$B$12,""))</f>
        <v/>
      </c>
    </row>
    <row r="155" spans="1:21" ht="26" x14ac:dyDescent="0.35">
      <c r="A155" s="535" t="s">
        <v>1311</v>
      </c>
      <c r="B155" s="447" t="s">
        <v>1311</v>
      </c>
      <c r="C155" s="462" t="s">
        <v>1041</v>
      </c>
      <c r="D155" s="463" t="s">
        <v>1274</v>
      </c>
      <c r="E155" s="464" t="s">
        <v>1101</v>
      </c>
      <c r="F155" s="464">
        <v>1</v>
      </c>
      <c r="G155" s="462" t="s">
        <v>1312</v>
      </c>
      <c r="H155" s="462" t="s">
        <v>1313</v>
      </c>
      <c r="I155" s="464" t="s">
        <v>1201</v>
      </c>
      <c r="J155" s="464" t="s">
        <v>61</v>
      </c>
      <c r="K155" s="466" t="s">
        <v>1040</v>
      </c>
      <c r="L155" s="467">
        <f t="shared" si="11"/>
        <v>0</v>
      </c>
      <c r="M155" s="468">
        <f t="shared" si="12"/>
        <v>41304</v>
      </c>
      <c r="N155" s="467" t="str">
        <f>IF(IFERROR(SEARCH("-",K155,1),0) &gt; 0,IFERROR(VLOOKUP(K155,'Liste ECO'!A:A,1,FALSE),"ATTENTION CE Inexistant"),"")</f>
        <v>961-53</v>
      </c>
      <c r="O155" s="467" t="str">
        <f>IF(LEFT(N155,1) ="A",'Messages d''erreur'!$B$9,"")</f>
        <v/>
      </c>
      <c r="P155" s="447">
        <f t="shared" si="9"/>
        <v>41304</v>
      </c>
      <c r="Q155" s="447" t="str">
        <f>IFERROR(VLOOKUP(B156,'Liste CG'!A:A,1,FALSE),"Attention erreur pas de CG")</f>
        <v>Attention erreur pas de CG</v>
      </c>
      <c r="R155" s="447" t="str">
        <f>IF(LEFT(Q155,1)="A",'Messages d''erreur'!B$10,"")</f>
        <v>Attention CG pas dans  CG</v>
      </c>
      <c r="S155" s="467">
        <f t="shared" si="10"/>
        <v>41304</v>
      </c>
      <c r="T155" s="469">
        <f>IFERROR(VLOOKUP(S155,'Liste CG'!A:A,1,FALSE),"Attention erreur pas de CG")</f>
        <v>41304</v>
      </c>
      <c r="U155" s="447" t="str">
        <f>IF(MID(H155,4,1)="x", 'Messages d''erreur'!$B$13,IF(LEFT(T155,1)="A",'Messages d''erreur'!$B$12,""))</f>
        <v/>
      </c>
    </row>
    <row r="156" spans="1:21" ht="26" x14ac:dyDescent="0.35">
      <c r="A156" s="535" t="s">
        <v>1311</v>
      </c>
      <c r="B156" s="447" t="s">
        <v>1311</v>
      </c>
      <c r="C156" s="462" t="s">
        <v>1041</v>
      </c>
      <c r="D156" s="463" t="s">
        <v>1274</v>
      </c>
      <c r="E156" s="464" t="s">
        <v>61</v>
      </c>
      <c r="F156" s="464">
        <v>2</v>
      </c>
      <c r="G156" s="462" t="s">
        <v>1277</v>
      </c>
      <c r="H156" s="462" t="s">
        <v>1313</v>
      </c>
      <c r="I156" s="464" t="s">
        <v>1201</v>
      </c>
      <c r="J156" s="464" t="s">
        <v>1101</v>
      </c>
      <c r="K156" s="466" t="s">
        <v>985</v>
      </c>
      <c r="L156" s="467">
        <f t="shared" si="11"/>
        <v>1</v>
      </c>
      <c r="M156" s="468">
        <f t="shared" si="12"/>
        <v>41304</v>
      </c>
      <c r="N156" s="467" t="str">
        <f>IF(IFERROR(SEARCH("-",K156,1),0) &gt; 0,IFERROR(VLOOKUP(K156,'Liste ECO'!A:A,1,FALSE),"ATTENTION CE Inexistant"),"")</f>
        <v>911-57</v>
      </c>
      <c r="O156" s="467" t="str">
        <f>IF(LEFT(N156,1) ="A",'Messages d''erreur'!$B$9,"")</f>
        <v/>
      </c>
      <c r="P156" s="447">
        <f t="shared" si="9"/>
        <v>41304</v>
      </c>
      <c r="Q156" s="447" t="str">
        <f>IFERROR(VLOOKUP(B157,'Liste CG'!A:A,1,FALSE),"Attention erreur pas de CG")</f>
        <v>Attention erreur pas de CG</v>
      </c>
      <c r="R156" s="447" t="str">
        <f>IF(LEFT(Q156,1)="A",'Messages d''erreur'!B$10,"")</f>
        <v>Attention CG pas dans  CG</v>
      </c>
      <c r="S156" s="467">
        <f t="shared" si="10"/>
        <v>41304</v>
      </c>
      <c r="T156" s="469">
        <f>IFERROR(VLOOKUP(S156,'Liste CG'!A:A,1,FALSE),"Attention erreur pas de CG")</f>
        <v>41304</v>
      </c>
      <c r="U156" s="447" t="str">
        <f>IF(MID(H156,4,1)="x", 'Messages d''erreur'!$B$13,IF(LEFT(T156,1)="A",'Messages d''erreur'!$B$12,""))</f>
        <v/>
      </c>
    </row>
    <row r="157" spans="1:21" ht="39" x14ac:dyDescent="0.35">
      <c r="A157" s="535" t="s">
        <v>1311</v>
      </c>
      <c r="B157" s="447" t="s">
        <v>1311</v>
      </c>
      <c r="C157" s="462" t="s">
        <v>1041</v>
      </c>
      <c r="D157" s="463" t="s">
        <v>1274</v>
      </c>
      <c r="E157" s="464" t="s">
        <v>61</v>
      </c>
      <c r="F157" s="464">
        <v>3</v>
      </c>
      <c r="G157" s="462" t="s">
        <v>1278</v>
      </c>
      <c r="H157" s="462" t="s">
        <v>1313</v>
      </c>
      <c r="I157" s="464" t="s">
        <v>1201</v>
      </c>
      <c r="J157" s="464" t="s">
        <v>1101</v>
      </c>
      <c r="K157" s="466" t="s">
        <v>1040</v>
      </c>
      <c r="L157" s="467">
        <f t="shared" si="11"/>
        <v>1</v>
      </c>
      <c r="M157" s="468">
        <f t="shared" si="12"/>
        <v>41304</v>
      </c>
      <c r="N157" s="467" t="str">
        <f>IF(IFERROR(SEARCH("-",K157,1),0) &gt; 0,IFERROR(VLOOKUP(K157,'Liste ECO'!A:A,1,FALSE),"ATTENTION CE Inexistant"),"")</f>
        <v>961-53</v>
      </c>
      <c r="O157" s="467" t="str">
        <f>IF(LEFT(N157,1) ="A",'Messages d''erreur'!$B$9,"")</f>
        <v/>
      </c>
      <c r="P157" s="447">
        <f t="shared" si="9"/>
        <v>41304</v>
      </c>
      <c r="Q157" s="447" t="str">
        <f>IFERROR(VLOOKUP(B158,'Liste CG'!A:A,1,FALSE),"Attention erreur pas de CG")</f>
        <v>Attention erreur pas de CG</v>
      </c>
      <c r="R157" s="447" t="str">
        <f>IF(LEFT(Q157,1)="A",'Messages d''erreur'!B$10,"")</f>
        <v>Attention CG pas dans  CG</v>
      </c>
      <c r="S157" s="467">
        <f t="shared" si="10"/>
        <v>41304</v>
      </c>
      <c r="T157" s="469">
        <f>IFERROR(VLOOKUP(S157,'Liste CG'!A:A,1,FALSE),"Attention erreur pas de CG")</f>
        <v>41304</v>
      </c>
      <c r="U157" s="447" t="str">
        <f>IF(MID(H157,4,1)="x", 'Messages d''erreur'!$B$13,IF(LEFT(T157,1)="A",'Messages d''erreur'!$B$12,""))</f>
        <v/>
      </c>
    </row>
    <row r="158" spans="1:21" ht="26" x14ac:dyDescent="0.35">
      <c r="A158" s="535" t="s">
        <v>1311</v>
      </c>
      <c r="B158" s="447" t="s">
        <v>1311</v>
      </c>
      <c r="C158" s="462" t="s">
        <v>1041</v>
      </c>
      <c r="D158" s="463" t="s">
        <v>1274</v>
      </c>
      <c r="E158" s="464" t="s">
        <v>61</v>
      </c>
      <c r="F158" s="464">
        <v>4</v>
      </c>
      <c r="G158" s="462" t="s">
        <v>1279</v>
      </c>
      <c r="H158" s="462" t="s">
        <v>1314</v>
      </c>
      <c r="I158" s="464" t="s">
        <v>1274</v>
      </c>
      <c r="J158" s="464" t="s">
        <v>1101</v>
      </c>
      <c r="K158" s="466" t="s">
        <v>1100</v>
      </c>
      <c r="L158" s="467">
        <f t="shared" si="11"/>
        <v>1</v>
      </c>
      <c r="M158" s="468">
        <f t="shared" si="12"/>
        <v>17429</v>
      </c>
      <c r="N158" s="467" t="str">
        <f>IF(IFERROR(SEARCH("-",K158,1),0) &gt; 0,IFERROR(VLOOKUP(K158,'Liste ECO'!A:A,1,FALSE),"ATTENTION CE Inexistant"),"")</f>
        <v/>
      </c>
      <c r="O158" s="467" t="str">
        <f>IF(LEFT(N158,1) ="A",'Messages d''erreur'!$B$9,"")</f>
        <v/>
      </c>
      <c r="P158" s="447">
        <f t="shared" si="9"/>
        <v>17429</v>
      </c>
      <c r="Q158" s="447" t="str">
        <f>IFERROR(VLOOKUP(B159,'Liste CG'!A:A,1,FALSE),"Attention erreur pas de CG")</f>
        <v>Attention erreur pas de CG</v>
      </c>
      <c r="R158" s="447" t="str">
        <f>IF(LEFT(Q158,1)="A",'Messages d''erreur'!B$10,"")</f>
        <v>Attention CG pas dans  CG</v>
      </c>
      <c r="S158" s="467">
        <f t="shared" si="10"/>
        <v>17429</v>
      </c>
      <c r="T158" s="469">
        <f>IFERROR(VLOOKUP(S158,'Liste CG'!A:A,1,FALSE),"Attention erreur pas de CG")</f>
        <v>17429</v>
      </c>
      <c r="U158" s="447" t="str">
        <f>IF(MID(H158,4,1)="x", 'Messages d''erreur'!$B$13,IF(LEFT(T158,1)="A",'Messages d''erreur'!$B$12,""))</f>
        <v/>
      </c>
    </row>
    <row r="159" spans="1:21" ht="26" x14ac:dyDescent="0.35">
      <c r="A159" s="535" t="s">
        <v>1314</v>
      </c>
      <c r="B159" s="447" t="s">
        <v>1314</v>
      </c>
      <c r="C159" s="462" t="s">
        <v>1315</v>
      </c>
      <c r="D159" s="463" t="s">
        <v>1274</v>
      </c>
      <c r="E159" s="464" t="s">
        <v>61</v>
      </c>
      <c r="F159" s="464">
        <v>1</v>
      </c>
      <c r="G159" s="462" t="s">
        <v>1282</v>
      </c>
      <c r="H159" s="462" t="s">
        <v>1316</v>
      </c>
      <c r="I159" s="464" t="s">
        <v>1201</v>
      </c>
      <c r="J159" s="464" t="s">
        <v>1101</v>
      </c>
      <c r="K159" s="466" t="s">
        <v>1100</v>
      </c>
      <c r="L159" s="467">
        <f t="shared" si="11"/>
        <v>0</v>
      </c>
      <c r="M159" s="468">
        <f t="shared" si="12"/>
        <v>43514</v>
      </c>
      <c r="N159" s="467" t="str">
        <f>IF(IFERROR(SEARCH("-",K159,1),0) &gt; 0,IFERROR(VLOOKUP(K159,'Liste ECO'!A:A,1,FALSE),"ATTENTION CE Inexistant"),"")</f>
        <v/>
      </c>
      <c r="O159" s="467" t="str">
        <f>IF(LEFT(N159,1) ="A",'Messages d''erreur'!$B$9,"")</f>
        <v/>
      </c>
      <c r="P159" s="447">
        <f t="shared" si="9"/>
        <v>43514</v>
      </c>
      <c r="Q159" s="447" t="str">
        <f>IFERROR(VLOOKUP(B160,'Liste CG'!A:A,1,FALSE),"Attention erreur pas de CG")</f>
        <v>Attention erreur pas de CG</v>
      </c>
      <c r="R159" s="447" t="str">
        <f>IF(LEFT(Q159,1)="A",'Messages d''erreur'!B$10,"")</f>
        <v>Attention CG pas dans  CG</v>
      </c>
      <c r="S159" s="467">
        <f t="shared" si="10"/>
        <v>43514</v>
      </c>
      <c r="T159" s="469">
        <f>IFERROR(VLOOKUP(S159,'Liste CG'!A:A,1,FALSE),"Attention erreur pas de CG")</f>
        <v>43514</v>
      </c>
      <c r="U159" s="447" t="str">
        <f>IF(MID(H159,4,1)="x", 'Messages d''erreur'!$B$13,IF(LEFT(T159,1)="A",'Messages d''erreur'!$B$12,""))</f>
        <v/>
      </c>
    </row>
    <row r="160" spans="1:21" ht="26" x14ac:dyDescent="0.35">
      <c r="A160" s="535" t="s">
        <v>1314</v>
      </c>
      <c r="B160" s="447" t="s">
        <v>1314</v>
      </c>
      <c r="C160" s="462" t="s">
        <v>1315</v>
      </c>
      <c r="D160" s="463" t="s">
        <v>1274</v>
      </c>
      <c r="E160" s="464" t="s">
        <v>61</v>
      </c>
      <c r="F160" s="464">
        <v>2</v>
      </c>
      <c r="G160" s="462" t="s">
        <v>1284</v>
      </c>
      <c r="H160" s="462" t="s">
        <v>1317</v>
      </c>
      <c r="I160" s="464" t="s">
        <v>1318</v>
      </c>
      <c r="J160" s="464" t="s">
        <v>1101</v>
      </c>
      <c r="K160" s="466" t="s">
        <v>965</v>
      </c>
      <c r="L160" s="467">
        <f t="shared" si="11"/>
        <v>1</v>
      </c>
      <c r="M160" s="468">
        <f t="shared" si="12"/>
        <v>44000</v>
      </c>
      <c r="N160" s="467" t="str">
        <f>IF(IFERROR(SEARCH("-",K160,1),0) &gt; 0,IFERROR(VLOOKUP(K160,'Liste ECO'!A:A,1,FALSE),"ATTENTION CE Inexistant"),"")</f>
        <v>911-03</v>
      </c>
      <c r="O160" s="467" t="str">
        <f>IF(LEFT(N160,1) ="A",'Messages d''erreur'!$B$9,"")</f>
        <v/>
      </c>
      <c r="P160" s="447">
        <f t="shared" si="9"/>
        <v>44000</v>
      </c>
      <c r="Q160" s="447" t="str">
        <f>IFERROR(VLOOKUP(B161,'Liste CG'!A:A,1,FALSE),"Attention erreur pas de CG")</f>
        <v>Attention erreur pas de CG</v>
      </c>
      <c r="R160" s="447" t="str">
        <f>IF(LEFT(Q160,1)="A",'Messages d''erreur'!B$10,"")</f>
        <v>Attention CG pas dans  CG</v>
      </c>
      <c r="S160" s="467">
        <f t="shared" si="10"/>
        <v>44000</v>
      </c>
      <c r="T160" s="469">
        <f>IFERROR(VLOOKUP(S160,'Liste CG'!A:A,1,FALSE),"Attention erreur pas de CG")</f>
        <v>44000</v>
      </c>
      <c r="U160" s="447" t="str">
        <f>IF(MID(H160,4,1)="x", 'Messages d''erreur'!$B$13,IF(LEFT(T160,1)="A",'Messages d''erreur'!$B$12,""))</f>
        <v/>
      </c>
    </row>
    <row r="161" spans="1:21" ht="39" x14ac:dyDescent="0.35">
      <c r="A161" s="535" t="s">
        <v>1314</v>
      </c>
      <c r="B161" s="447" t="s">
        <v>1314</v>
      </c>
      <c r="C161" s="462" t="s">
        <v>1315</v>
      </c>
      <c r="D161" s="463" t="s">
        <v>1274</v>
      </c>
      <c r="E161" s="464" t="s">
        <v>1101</v>
      </c>
      <c r="F161" s="464">
        <v>3</v>
      </c>
      <c r="G161" s="462" t="s">
        <v>1286</v>
      </c>
      <c r="H161" s="462" t="s">
        <v>1316</v>
      </c>
      <c r="I161" s="464" t="s">
        <v>1201</v>
      </c>
      <c r="J161" s="464" t="s">
        <v>61</v>
      </c>
      <c r="K161" s="466" t="s">
        <v>1100</v>
      </c>
      <c r="L161" s="467">
        <f t="shared" si="11"/>
        <v>1</v>
      </c>
      <c r="M161" s="468">
        <f t="shared" si="12"/>
        <v>43514</v>
      </c>
      <c r="N161" s="467" t="str">
        <f>IF(IFERROR(SEARCH("-",K161,1),0) &gt; 0,IFERROR(VLOOKUP(K161,'Liste ECO'!A:A,1,FALSE),"ATTENTION CE Inexistant"),"")</f>
        <v/>
      </c>
      <c r="O161" s="467" t="str">
        <f>IF(LEFT(N161,1) ="A",'Messages d''erreur'!$B$9,"")</f>
        <v/>
      </c>
      <c r="P161" s="447">
        <f t="shared" si="9"/>
        <v>43514</v>
      </c>
      <c r="Q161" s="447" t="str">
        <f>IFERROR(VLOOKUP(B162,'Liste CG'!A:A,1,FALSE),"Attention erreur pas de CG")</f>
        <v>Attention erreur pas de CG</v>
      </c>
      <c r="R161" s="447" t="str">
        <f>IF(LEFT(Q161,1)="A",'Messages d''erreur'!B$10,"")</f>
        <v>Attention CG pas dans  CG</v>
      </c>
      <c r="S161" s="467">
        <f t="shared" si="10"/>
        <v>43514</v>
      </c>
      <c r="T161" s="469">
        <f>IFERROR(VLOOKUP(S161,'Liste CG'!A:A,1,FALSE),"Attention erreur pas de CG")</f>
        <v>43514</v>
      </c>
      <c r="U161" s="447" t="str">
        <f>IF(MID(H161,4,1)="x", 'Messages d''erreur'!$B$13,IF(LEFT(T161,1)="A",'Messages d''erreur'!$B$12,""))</f>
        <v/>
      </c>
    </row>
    <row r="162" spans="1:21" ht="26" x14ac:dyDescent="0.35">
      <c r="A162" s="535" t="s">
        <v>1314</v>
      </c>
      <c r="B162" s="447" t="s">
        <v>1314</v>
      </c>
      <c r="C162" s="462" t="s">
        <v>1315</v>
      </c>
      <c r="D162" s="463" t="s">
        <v>1274</v>
      </c>
      <c r="E162" s="464" t="s">
        <v>61</v>
      </c>
      <c r="F162" s="464">
        <v>4</v>
      </c>
      <c r="G162" s="462" t="s">
        <v>1303</v>
      </c>
      <c r="H162" s="462" t="s">
        <v>1317</v>
      </c>
      <c r="I162" s="464" t="s">
        <v>1318</v>
      </c>
      <c r="J162" s="464" t="s">
        <v>1101</v>
      </c>
      <c r="K162" s="466" t="s">
        <v>977</v>
      </c>
      <c r="L162" s="467">
        <f t="shared" si="11"/>
        <v>1</v>
      </c>
      <c r="M162" s="468">
        <f t="shared" si="12"/>
        <v>44000</v>
      </c>
      <c r="N162" s="467" t="str">
        <f>IF(IFERROR(SEARCH("-",K162,1),0) &gt; 0,IFERROR(VLOOKUP(K162,'Liste ECO'!A:A,1,FALSE),"ATTENTION CE Inexistant"),"")</f>
        <v>911-53</v>
      </c>
      <c r="O162" s="467" t="str">
        <f>IF(LEFT(N162,1) ="A",'Messages d''erreur'!$B$9,"")</f>
        <v/>
      </c>
      <c r="P162" s="447">
        <f t="shared" si="9"/>
        <v>44000</v>
      </c>
      <c r="Q162" s="447" t="str">
        <f>IFERROR(VLOOKUP(B163,'Liste CG'!A:A,1,FALSE),"Attention erreur pas de CG")</f>
        <v>Attention erreur pas de CG</v>
      </c>
      <c r="R162" s="447" t="str">
        <f>IF(LEFT(Q162,1)="A",'Messages d''erreur'!B$10,"")</f>
        <v>Attention CG pas dans  CG</v>
      </c>
      <c r="S162" s="467">
        <f t="shared" si="10"/>
        <v>44000</v>
      </c>
      <c r="T162" s="469">
        <f>IFERROR(VLOOKUP(S162,'Liste CG'!A:A,1,FALSE),"Attention erreur pas de CG")</f>
        <v>44000</v>
      </c>
      <c r="U162" s="447" t="str">
        <f>IF(MID(H162,4,1)="x", 'Messages d''erreur'!$B$13,IF(LEFT(T162,1)="A",'Messages d''erreur'!$B$12,""))</f>
        <v/>
      </c>
    </row>
    <row r="163" spans="1:21" ht="26" x14ac:dyDescent="0.35">
      <c r="A163" s="535" t="s">
        <v>1314</v>
      </c>
      <c r="B163" s="447" t="s">
        <v>1314</v>
      </c>
      <c r="C163" s="462" t="s">
        <v>1315</v>
      </c>
      <c r="D163" s="463" t="s">
        <v>1274</v>
      </c>
      <c r="E163" s="464" t="s">
        <v>1101</v>
      </c>
      <c r="F163" s="464">
        <v>5</v>
      </c>
      <c r="G163" s="462" t="s">
        <v>1279</v>
      </c>
      <c r="H163" s="462" t="s">
        <v>1311</v>
      </c>
      <c r="I163" s="464" t="s">
        <v>1274</v>
      </c>
      <c r="J163" s="464" t="s">
        <v>61</v>
      </c>
      <c r="K163" s="466" t="s">
        <v>1100</v>
      </c>
      <c r="L163" s="467">
        <f t="shared" si="11"/>
        <v>1</v>
      </c>
      <c r="M163" s="468">
        <f t="shared" si="12"/>
        <v>17421</v>
      </c>
      <c r="N163" s="467" t="str">
        <f>IF(IFERROR(SEARCH("-",K163,1),0) &gt; 0,IFERROR(VLOOKUP(K163,'Liste ECO'!A:A,1,FALSE),"ATTENTION CE Inexistant"),"")</f>
        <v/>
      </c>
      <c r="O163" s="467" t="str">
        <f>IF(LEFT(N163,1) ="A",'Messages d''erreur'!$B$9,"")</f>
        <v/>
      </c>
      <c r="P163" s="447">
        <f t="shared" ref="P163:P226" si="13">VALUE(H163)</f>
        <v>17421</v>
      </c>
      <c r="Q163" s="447" t="str">
        <f>IFERROR(VLOOKUP(B164,'Liste CG'!A:A,1,FALSE),"Attention erreur pas de CG")</f>
        <v>Attention erreur pas de CG</v>
      </c>
      <c r="R163" s="447" t="str">
        <f>IF(LEFT(Q163,1)="A",'Messages d''erreur'!B$10,"")</f>
        <v>Attention CG pas dans  CG</v>
      </c>
      <c r="S163" s="467">
        <f t="shared" ref="S163:S226" si="14">VALUE(H163)</f>
        <v>17421</v>
      </c>
      <c r="T163" s="469">
        <f>IFERROR(VLOOKUP(S163,'Liste CG'!A:A,1,FALSE),"Attention erreur pas de CG")</f>
        <v>17421</v>
      </c>
      <c r="U163" s="447" t="str">
        <f>IF(MID(H163,4,1)="x", 'Messages d''erreur'!$B$13,IF(LEFT(T163,1)="A",'Messages d''erreur'!$B$12,""))</f>
        <v/>
      </c>
    </row>
    <row r="164" spans="1:21" ht="52" x14ac:dyDescent="0.35">
      <c r="A164" s="535" t="s">
        <v>1319</v>
      </c>
      <c r="B164" s="447" t="s">
        <v>1319</v>
      </c>
      <c r="C164" s="462" t="s">
        <v>1049</v>
      </c>
      <c r="D164" s="463" t="s">
        <v>1274</v>
      </c>
      <c r="E164" s="464" t="s">
        <v>1101</v>
      </c>
      <c r="F164" s="464">
        <v>1</v>
      </c>
      <c r="G164" s="462" t="s">
        <v>1275</v>
      </c>
      <c r="H164" s="462" t="s">
        <v>1276</v>
      </c>
      <c r="I164" s="464" t="s">
        <v>1201</v>
      </c>
      <c r="J164" s="464" t="s">
        <v>61</v>
      </c>
      <c r="K164" s="466" t="s">
        <v>1048</v>
      </c>
      <c r="L164" s="467">
        <f t="shared" si="11"/>
        <v>0</v>
      </c>
      <c r="M164" s="468">
        <f t="shared" si="12"/>
        <v>41303</v>
      </c>
      <c r="N164" s="467" t="str">
        <f>IF(IFERROR(SEARCH("-",K164,1),0) &gt; 0,IFERROR(VLOOKUP(K164,'Liste ECO'!A:A,1,FALSE),"ATTENTION CE Inexistant"),"")</f>
        <v>961-56</v>
      </c>
      <c r="O164" s="467" t="str">
        <f>IF(LEFT(N164,1) ="A",'Messages d''erreur'!$B$9,"")</f>
        <v/>
      </c>
      <c r="P164" s="447">
        <f t="shared" si="13"/>
        <v>41303</v>
      </c>
      <c r="Q164" s="447" t="str">
        <f>IFERROR(VLOOKUP(B165,'Liste CG'!A:A,1,FALSE),"Attention erreur pas de CG")</f>
        <v>Attention erreur pas de CG</v>
      </c>
      <c r="R164" s="447" t="str">
        <f>IF(LEFT(Q164,1)="A",'Messages d''erreur'!B$10,"")</f>
        <v>Attention CG pas dans  CG</v>
      </c>
      <c r="S164" s="467">
        <f t="shared" si="14"/>
        <v>41303</v>
      </c>
      <c r="T164" s="469">
        <f>IFERROR(VLOOKUP(S164,'Liste CG'!A:A,1,FALSE),"Attention erreur pas de CG")</f>
        <v>41303</v>
      </c>
      <c r="U164" s="447" t="str">
        <f>IF(MID(H164,4,1)="x", 'Messages d''erreur'!$B$13,IF(LEFT(T164,1)="A",'Messages d''erreur'!$B$12,""))</f>
        <v/>
      </c>
    </row>
    <row r="165" spans="1:21" ht="52" x14ac:dyDescent="0.35">
      <c r="A165" s="535" t="s">
        <v>1319</v>
      </c>
      <c r="B165" s="447" t="s">
        <v>1319</v>
      </c>
      <c r="C165" s="462" t="s">
        <v>1049</v>
      </c>
      <c r="D165" s="463" t="s">
        <v>1274</v>
      </c>
      <c r="E165" s="464" t="s">
        <v>61</v>
      </c>
      <c r="F165" s="464">
        <v>2</v>
      </c>
      <c r="G165" s="462" t="s">
        <v>1277</v>
      </c>
      <c r="H165" s="462" t="s">
        <v>1276</v>
      </c>
      <c r="I165" s="464" t="s">
        <v>1201</v>
      </c>
      <c r="J165" s="464" t="s">
        <v>1101</v>
      </c>
      <c r="K165" s="466" t="s">
        <v>1048</v>
      </c>
      <c r="L165" s="467">
        <f t="shared" si="11"/>
        <v>1</v>
      </c>
      <c r="M165" s="468">
        <f t="shared" si="12"/>
        <v>41303</v>
      </c>
      <c r="N165" s="467" t="str">
        <f>IF(IFERROR(SEARCH("-",K165,1),0) &gt; 0,IFERROR(VLOOKUP(K165,'Liste ECO'!A:A,1,FALSE),"ATTENTION CE Inexistant"),"")</f>
        <v>961-56</v>
      </c>
      <c r="O165" s="467" t="str">
        <f>IF(LEFT(N165,1) ="A",'Messages d''erreur'!$B$9,"")</f>
        <v/>
      </c>
      <c r="P165" s="447">
        <f t="shared" si="13"/>
        <v>41303</v>
      </c>
      <c r="Q165" s="447" t="str">
        <f>IFERROR(VLOOKUP(B166,'Liste CG'!A:A,1,FALSE),"Attention erreur pas de CG")</f>
        <v>Attention erreur pas de CG</v>
      </c>
      <c r="R165" s="447" t="str">
        <f>IF(LEFT(Q165,1)="A",'Messages d''erreur'!B$10,"")</f>
        <v>Attention CG pas dans  CG</v>
      </c>
      <c r="S165" s="467">
        <f t="shared" si="14"/>
        <v>41303</v>
      </c>
      <c r="T165" s="469">
        <f>IFERROR(VLOOKUP(S165,'Liste CG'!A:A,1,FALSE),"Attention erreur pas de CG")</f>
        <v>41303</v>
      </c>
      <c r="U165" s="447" t="str">
        <f>IF(MID(H165,4,1)="x", 'Messages d''erreur'!$B$13,IF(LEFT(T165,1)="A",'Messages d''erreur'!$B$12,""))</f>
        <v/>
      </c>
    </row>
    <row r="166" spans="1:21" ht="52" x14ac:dyDescent="0.35">
      <c r="A166" s="535" t="s">
        <v>1319</v>
      </c>
      <c r="B166" s="447" t="s">
        <v>1319</v>
      </c>
      <c r="C166" s="462" t="s">
        <v>1049</v>
      </c>
      <c r="D166" s="463" t="s">
        <v>1274</v>
      </c>
      <c r="E166" s="464" t="s">
        <v>61</v>
      </c>
      <c r="F166" s="464">
        <v>3</v>
      </c>
      <c r="G166" s="462" t="s">
        <v>1278</v>
      </c>
      <c r="H166" s="462" t="s">
        <v>1276</v>
      </c>
      <c r="I166" s="464" t="s">
        <v>1201</v>
      </c>
      <c r="J166" s="464" t="s">
        <v>1101</v>
      </c>
      <c r="K166" s="466" t="s">
        <v>987</v>
      </c>
      <c r="L166" s="467">
        <f t="shared" si="11"/>
        <v>1</v>
      </c>
      <c r="M166" s="468">
        <f t="shared" si="12"/>
        <v>41303</v>
      </c>
      <c r="N166" s="467" t="str">
        <f>IF(IFERROR(SEARCH("-",K166,1),0) &gt; 0,IFERROR(VLOOKUP(K166,'Liste ECO'!A:A,1,FALSE),"ATTENTION CE Inexistant"),"")</f>
        <v>911-58</v>
      </c>
      <c r="O166" s="467" t="str">
        <f>IF(LEFT(N166,1) ="A",'Messages d''erreur'!$B$9,"")</f>
        <v/>
      </c>
      <c r="P166" s="447">
        <f t="shared" si="13"/>
        <v>41303</v>
      </c>
      <c r="Q166" s="447" t="str">
        <f>IFERROR(VLOOKUP(B167,'Liste CG'!A:A,1,FALSE),"Attention erreur pas de CG")</f>
        <v>Attention erreur pas de CG</v>
      </c>
      <c r="R166" s="447" t="str">
        <f>IF(LEFT(Q166,1)="A",'Messages d''erreur'!B$10,"")</f>
        <v>Attention CG pas dans  CG</v>
      </c>
      <c r="S166" s="467">
        <f t="shared" si="14"/>
        <v>41303</v>
      </c>
      <c r="T166" s="469">
        <f>IFERROR(VLOOKUP(S166,'Liste CG'!A:A,1,FALSE),"Attention erreur pas de CG")</f>
        <v>41303</v>
      </c>
      <c r="U166" s="447" t="str">
        <f>IF(MID(H166,4,1)="x", 'Messages d''erreur'!$B$13,IF(LEFT(T166,1)="A",'Messages d''erreur'!$B$12,""))</f>
        <v/>
      </c>
    </row>
    <row r="167" spans="1:21" ht="65" x14ac:dyDescent="0.35">
      <c r="A167" s="535" t="s">
        <v>1320</v>
      </c>
      <c r="B167" s="447" t="s">
        <v>1320</v>
      </c>
      <c r="C167" s="462" t="s">
        <v>1321</v>
      </c>
      <c r="D167" s="463" t="s">
        <v>1274</v>
      </c>
      <c r="E167" s="464" t="s">
        <v>61</v>
      </c>
      <c r="F167" s="464">
        <v>1</v>
      </c>
      <c r="G167" s="462" t="s">
        <v>1282</v>
      </c>
      <c r="H167" s="462" t="s">
        <v>1283</v>
      </c>
      <c r="I167" s="464" t="s">
        <v>1201</v>
      </c>
      <c r="J167" s="464" t="s">
        <v>1101</v>
      </c>
      <c r="K167" s="466" t="s">
        <v>1100</v>
      </c>
      <c r="L167" s="467">
        <f t="shared" si="11"/>
        <v>0</v>
      </c>
      <c r="M167" s="468">
        <f t="shared" si="12"/>
        <v>43513</v>
      </c>
      <c r="N167" s="467" t="str">
        <f>IF(IFERROR(SEARCH("-",K167,1),0) &gt; 0,IFERROR(VLOOKUP(K167,'Liste ECO'!A:A,1,FALSE),"ATTENTION CE Inexistant"),"")</f>
        <v/>
      </c>
      <c r="O167" s="467" t="str">
        <f>IF(LEFT(N167,1) ="A",'Messages d''erreur'!$B$9,"")</f>
        <v/>
      </c>
      <c r="P167" s="447">
        <f t="shared" si="13"/>
        <v>43513</v>
      </c>
      <c r="Q167" s="447" t="str">
        <f>IFERROR(VLOOKUP(B168,'Liste CG'!A:A,1,FALSE),"Attention erreur pas de CG")</f>
        <v>Attention erreur pas de CG</v>
      </c>
      <c r="R167" s="447" t="str">
        <f>IF(LEFT(Q167,1)="A",'Messages d''erreur'!B$10,"")</f>
        <v>Attention CG pas dans  CG</v>
      </c>
      <c r="S167" s="467">
        <f t="shared" si="14"/>
        <v>43513</v>
      </c>
      <c r="T167" s="469">
        <f>IFERROR(VLOOKUP(S167,'Liste CG'!A:A,1,FALSE),"Attention erreur pas de CG")</f>
        <v>43513</v>
      </c>
      <c r="U167" s="447" t="str">
        <f>IF(MID(H167,4,1)="x", 'Messages d''erreur'!$B$13,IF(LEFT(T167,1)="A",'Messages d''erreur'!$B$12,""))</f>
        <v/>
      </c>
    </row>
    <row r="168" spans="1:21" ht="65" x14ac:dyDescent="0.35">
      <c r="A168" s="535" t="s">
        <v>1320</v>
      </c>
      <c r="B168" s="447" t="s">
        <v>1320</v>
      </c>
      <c r="C168" s="462" t="s">
        <v>1321</v>
      </c>
      <c r="D168" s="463" t="s">
        <v>1274</v>
      </c>
      <c r="E168" s="464" t="s">
        <v>61</v>
      </c>
      <c r="F168" s="464">
        <v>2</v>
      </c>
      <c r="G168" s="462" t="s">
        <v>1284</v>
      </c>
      <c r="H168" s="462" t="s">
        <v>1285</v>
      </c>
      <c r="I168" s="464" t="s">
        <v>1201</v>
      </c>
      <c r="J168" s="464" t="s">
        <v>1101</v>
      </c>
      <c r="K168" s="453" t="s">
        <v>971</v>
      </c>
      <c r="L168" s="467">
        <f t="shared" si="11"/>
        <v>1</v>
      </c>
      <c r="M168" s="468">
        <f t="shared" si="12"/>
        <v>43511</v>
      </c>
      <c r="N168" s="467" t="str">
        <f>IF(IFERROR(SEARCH("-",K168,1),0) &gt; 0,IFERROR(VLOOKUP(K168,'Liste ECO'!A:A,1,FALSE),"ATTENTION CE Inexistant"),"")</f>
        <v>911-06</v>
      </c>
      <c r="O168" s="467" t="str">
        <f>IF(LEFT(N168,1) ="A",'Messages d''erreur'!$B$9,"")</f>
        <v/>
      </c>
      <c r="P168" s="447">
        <f t="shared" si="13"/>
        <v>43511</v>
      </c>
      <c r="Q168" s="447" t="str">
        <f>IFERROR(VLOOKUP(B169,'Liste CG'!A:A,1,FALSE),"Attention erreur pas de CG")</f>
        <v>Attention erreur pas de CG</v>
      </c>
      <c r="R168" s="447" t="str">
        <f>IF(LEFT(Q168,1)="A",'Messages d''erreur'!B$10,"")</f>
        <v>Attention CG pas dans  CG</v>
      </c>
      <c r="S168" s="467">
        <f t="shared" si="14"/>
        <v>43511</v>
      </c>
      <c r="T168" s="469">
        <f>IFERROR(VLOOKUP(S168,'Liste CG'!A:A,1,FALSE),"Attention erreur pas de CG")</f>
        <v>43511</v>
      </c>
      <c r="U168" s="447" t="str">
        <f>IF(MID(H168,4,1)="x", 'Messages d''erreur'!$B$13,IF(LEFT(T168,1)="A",'Messages d''erreur'!$B$12,""))</f>
        <v/>
      </c>
    </row>
    <row r="169" spans="1:21" ht="65" x14ac:dyDescent="0.35">
      <c r="A169" s="535" t="s">
        <v>1320</v>
      </c>
      <c r="B169" s="447" t="s">
        <v>1320</v>
      </c>
      <c r="C169" s="462" t="s">
        <v>1321</v>
      </c>
      <c r="D169" s="463" t="s">
        <v>1274</v>
      </c>
      <c r="E169" s="464" t="s">
        <v>1101</v>
      </c>
      <c r="F169" s="464">
        <v>3</v>
      </c>
      <c r="G169" s="462" t="s">
        <v>1286</v>
      </c>
      <c r="H169" s="462" t="s">
        <v>1283</v>
      </c>
      <c r="I169" s="464" t="s">
        <v>1201</v>
      </c>
      <c r="J169" s="464" t="s">
        <v>61</v>
      </c>
      <c r="K169" s="466" t="s">
        <v>1100</v>
      </c>
      <c r="L169" s="467">
        <f t="shared" si="11"/>
        <v>1</v>
      </c>
      <c r="M169" s="468">
        <f t="shared" si="12"/>
        <v>43513</v>
      </c>
      <c r="N169" s="467" t="str">
        <f>IF(IFERROR(SEARCH("-",K169,1),0) &gt; 0,IFERROR(VLOOKUP(K169,'Liste ECO'!A:A,1,FALSE),"ATTENTION CE Inexistant"),"")</f>
        <v/>
      </c>
      <c r="O169" s="467" t="str">
        <f>IF(LEFT(N169,1) ="A",'Messages d''erreur'!$B$9,"")</f>
        <v/>
      </c>
      <c r="P169" s="447">
        <f t="shared" si="13"/>
        <v>43513</v>
      </c>
      <c r="Q169" s="447" t="str">
        <f>IFERROR(VLOOKUP(B170,'Liste CG'!A:A,1,FALSE),"Attention erreur pas de CG")</f>
        <v>Attention erreur pas de CG</v>
      </c>
      <c r="R169" s="447" t="str">
        <f>IF(LEFT(Q169,1)="A",'Messages d''erreur'!B$10,"")</f>
        <v>Attention CG pas dans  CG</v>
      </c>
      <c r="S169" s="467">
        <f t="shared" si="14"/>
        <v>43513</v>
      </c>
      <c r="T169" s="469">
        <f>IFERROR(VLOOKUP(S169,'Liste CG'!A:A,1,FALSE),"Attention erreur pas de CG")</f>
        <v>43513</v>
      </c>
      <c r="U169" s="447" t="str">
        <f>IF(MID(H169,4,1)="x", 'Messages d''erreur'!$B$13,IF(LEFT(T169,1)="A",'Messages d''erreur'!$B$12,""))</f>
        <v/>
      </c>
    </row>
    <row r="170" spans="1:21" ht="65" x14ac:dyDescent="0.35">
      <c r="A170" s="535" t="s">
        <v>1320</v>
      </c>
      <c r="B170" s="447" t="s">
        <v>1320</v>
      </c>
      <c r="C170" s="462" t="s">
        <v>1321</v>
      </c>
      <c r="D170" s="463" t="s">
        <v>1274</v>
      </c>
      <c r="E170" s="464" t="s">
        <v>61</v>
      </c>
      <c r="F170" s="464">
        <v>4</v>
      </c>
      <c r="G170" s="462" t="s">
        <v>1303</v>
      </c>
      <c r="H170" s="462" t="s">
        <v>1288</v>
      </c>
      <c r="I170" s="464" t="s">
        <v>1201</v>
      </c>
      <c r="J170" s="464" t="s">
        <v>1101</v>
      </c>
      <c r="K170" s="466" t="s">
        <v>983</v>
      </c>
      <c r="L170" s="467">
        <f t="shared" si="11"/>
        <v>1</v>
      </c>
      <c r="M170" s="468">
        <f t="shared" si="12"/>
        <v>43521</v>
      </c>
      <c r="N170" s="467" t="str">
        <f>IF(IFERROR(SEARCH("-",K170,1),0) &gt; 0,IFERROR(VLOOKUP(K170,'Liste ECO'!A:A,1,FALSE),"ATTENTION CE Inexistant"),"")</f>
        <v>911-56</v>
      </c>
      <c r="O170" s="467" t="str">
        <f>IF(LEFT(N170,1) ="A",'Messages d''erreur'!$B$9,"")</f>
        <v/>
      </c>
      <c r="P170" s="447">
        <f t="shared" si="13"/>
        <v>43521</v>
      </c>
      <c r="Q170" s="447" t="str">
        <f>IFERROR(VLOOKUP(B171,'Liste CG'!A:A,1,FALSE),"Attention erreur pas de CG")</f>
        <v>Attention erreur pas de CG</v>
      </c>
      <c r="R170" s="447" t="str">
        <f>IF(LEFT(Q170,1)="A",'Messages d''erreur'!B$10,"")</f>
        <v>Attention CG pas dans  CG</v>
      </c>
      <c r="S170" s="467">
        <f t="shared" si="14"/>
        <v>43521</v>
      </c>
      <c r="T170" s="469">
        <f>IFERROR(VLOOKUP(S170,'Liste CG'!A:A,1,FALSE),"Attention erreur pas de CG")</f>
        <v>43521</v>
      </c>
      <c r="U170" s="447" t="str">
        <f>IF(MID(H170,4,1)="x", 'Messages d''erreur'!$B$13,IF(LEFT(T170,1)="A",'Messages d''erreur'!$B$12,""))</f>
        <v/>
      </c>
    </row>
    <row r="171" spans="1:21" ht="65" x14ac:dyDescent="0.35">
      <c r="A171" s="535" t="s">
        <v>1320</v>
      </c>
      <c r="B171" s="447" t="s">
        <v>1320</v>
      </c>
      <c r="C171" s="462" t="s">
        <v>1321</v>
      </c>
      <c r="D171" s="463" t="s">
        <v>1274</v>
      </c>
      <c r="E171" s="464" t="s">
        <v>1101</v>
      </c>
      <c r="F171" s="464">
        <v>5</v>
      </c>
      <c r="G171" s="462" t="s">
        <v>1279</v>
      </c>
      <c r="H171" s="462" t="s">
        <v>1319</v>
      </c>
      <c r="I171" s="464" t="s">
        <v>1274</v>
      </c>
      <c r="J171" s="464" t="s">
        <v>61</v>
      </c>
      <c r="K171" s="466" t="s">
        <v>1100</v>
      </c>
      <c r="L171" s="467">
        <f t="shared" si="11"/>
        <v>1</v>
      </c>
      <c r="M171" s="468">
        <f t="shared" si="12"/>
        <v>17501</v>
      </c>
      <c r="N171" s="467" t="str">
        <f>IF(IFERROR(SEARCH("-",K171,1),0) &gt; 0,IFERROR(VLOOKUP(K171,'Liste ECO'!A:A,1,FALSE),"ATTENTION CE Inexistant"),"")</f>
        <v/>
      </c>
      <c r="O171" s="467" t="str">
        <f>IF(LEFT(N171,1) ="A",'Messages d''erreur'!$B$9,"")</f>
        <v/>
      </c>
      <c r="P171" s="447">
        <f t="shared" si="13"/>
        <v>17501</v>
      </c>
      <c r="Q171" s="447" t="str">
        <f>IFERROR(VLOOKUP(B172,'Liste CG'!A:A,1,FALSE),"Attention erreur pas de CG")</f>
        <v>Attention erreur pas de CG</v>
      </c>
      <c r="R171" s="447" t="str">
        <f>IF(LEFT(Q171,1)="A",'Messages d''erreur'!B$10,"")</f>
        <v>Attention CG pas dans  CG</v>
      </c>
      <c r="S171" s="467">
        <f t="shared" si="14"/>
        <v>17501</v>
      </c>
      <c r="T171" s="469">
        <f>IFERROR(VLOOKUP(S171,'Liste CG'!A:A,1,FALSE),"Attention erreur pas de CG")</f>
        <v>17501</v>
      </c>
      <c r="U171" s="447" t="str">
        <f>IF(MID(H171,4,1)="x", 'Messages d''erreur'!$B$13,IF(LEFT(T171,1)="A",'Messages d''erreur'!$B$12,""))</f>
        <v/>
      </c>
    </row>
    <row r="172" spans="1:21" ht="14.5" x14ac:dyDescent="0.35">
      <c r="A172" s="535" t="s">
        <v>1322</v>
      </c>
      <c r="B172" s="447" t="s">
        <v>1322</v>
      </c>
      <c r="C172" s="462" t="s">
        <v>1323</v>
      </c>
      <c r="D172" s="463" t="s">
        <v>1324</v>
      </c>
      <c r="E172" s="464" t="s">
        <v>1101</v>
      </c>
      <c r="F172" s="464">
        <v>1</v>
      </c>
      <c r="G172" s="462" t="s">
        <v>1275</v>
      </c>
      <c r="H172" s="462" t="s">
        <v>1276</v>
      </c>
      <c r="I172" s="464" t="s">
        <v>1201</v>
      </c>
      <c r="J172" s="464" t="s">
        <v>61</v>
      </c>
      <c r="K172" s="466" t="s">
        <v>1042</v>
      </c>
      <c r="L172" s="467">
        <f t="shared" si="11"/>
        <v>0</v>
      </c>
      <c r="M172" s="468">
        <f t="shared" si="12"/>
        <v>41303</v>
      </c>
      <c r="N172" s="467" t="str">
        <f>IF(IFERROR(SEARCH("-",K172,1),0) &gt; 0,IFERROR(VLOOKUP(K172,'Liste ECO'!A:A,1,FALSE),"ATTENTION CE Inexistant"),"")</f>
        <v>961-54</v>
      </c>
      <c r="O172" s="467" t="str">
        <f>IF(LEFT(N172,1) ="A",'Messages d''erreur'!$B$9,"")</f>
        <v/>
      </c>
      <c r="P172" s="447">
        <f t="shared" si="13"/>
        <v>41303</v>
      </c>
      <c r="Q172" s="447" t="str">
        <f>IFERROR(VLOOKUP(B173,'Liste CG'!A:A,1,FALSE),"Attention erreur pas de CG")</f>
        <v>Attention erreur pas de CG</v>
      </c>
      <c r="R172" s="447" t="str">
        <f>IF(LEFT(Q172,1)="A",'Messages d''erreur'!B$10,"")</f>
        <v>Attention CG pas dans  CG</v>
      </c>
      <c r="S172" s="467">
        <f t="shared" si="14"/>
        <v>41303</v>
      </c>
      <c r="T172" s="469">
        <f>IFERROR(VLOOKUP(S172,'Liste CG'!A:A,1,FALSE),"Attention erreur pas de CG")</f>
        <v>41303</v>
      </c>
      <c r="U172" s="447" t="str">
        <f>IF(MID(H172,4,1)="x", 'Messages d''erreur'!$B$13,IF(LEFT(T172,1)="A",'Messages d''erreur'!$B$12,""))</f>
        <v/>
      </c>
    </row>
    <row r="173" spans="1:21" ht="26" x14ac:dyDescent="0.35">
      <c r="A173" s="535" t="s">
        <v>1322</v>
      </c>
      <c r="B173" s="447" t="s">
        <v>1322</v>
      </c>
      <c r="C173" s="462" t="s">
        <v>1323</v>
      </c>
      <c r="D173" s="463" t="s">
        <v>1324</v>
      </c>
      <c r="E173" s="464" t="s">
        <v>61</v>
      </c>
      <c r="F173" s="464">
        <v>2</v>
      </c>
      <c r="G173" s="462" t="s">
        <v>1277</v>
      </c>
      <c r="H173" s="462" t="s">
        <v>1276</v>
      </c>
      <c r="I173" s="464" t="s">
        <v>1201</v>
      </c>
      <c r="J173" s="464" t="s">
        <v>1101</v>
      </c>
      <c r="K173" s="466" t="s">
        <v>1042</v>
      </c>
      <c r="L173" s="467">
        <f t="shared" si="11"/>
        <v>1</v>
      </c>
      <c r="M173" s="468">
        <f t="shared" si="12"/>
        <v>41303</v>
      </c>
      <c r="N173" s="467" t="str">
        <f>IF(IFERROR(SEARCH("-",K173,1),0) &gt; 0,IFERROR(VLOOKUP(K173,'Liste ECO'!A:A,1,FALSE),"ATTENTION CE Inexistant"),"")</f>
        <v>961-54</v>
      </c>
      <c r="O173" s="467" t="str">
        <f>IF(LEFT(N173,1) ="A",'Messages d''erreur'!$B$9,"")</f>
        <v/>
      </c>
      <c r="P173" s="447">
        <f t="shared" si="13"/>
        <v>41303</v>
      </c>
      <c r="Q173" s="447" t="str">
        <f>IFERROR(VLOOKUP(B174,'Liste CG'!A:A,1,FALSE),"Attention erreur pas de CG")</f>
        <v>Attention erreur pas de CG</v>
      </c>
      <c r="R173" s="447" t="str">
        <f>IF(LEFT(Q173,1)="A",'Messages d''erreur'!B$10,"")</f>
        <v>Attention CG pas dans  CG</v>
      </c>
      <c r="S173" s="467">
        <f t="shared" si="14"/>
        <v>41303</v>
      </c>
      <c r="T173" s="469">
        <f>IFERROR(VLOOKUP(S173,'Liste CG'!A:A,1,FALSE),"Attention erreur pas de CG")</f>
        <v>41303</v>
      </c>
      <c r="U173" s="447" t="str">
        <f>IF(MID(H173,4,1)="x", 'Messages d''erreur'!$B$13,IF(LEFT(T173,1)="A",'Messages d''erreur'!$B$12,""))</f>
        <v/>
      </c>
    </row>
    <row r="174" spans="1:21" ht="39" x14ac:dyDescent="0.35">
      <c r="A174" s="535" t="s">
        <v>1322</v>
      </c>
      <c r="B174" s="447" t="s">
        <v>1322</v>
      </c>
      <c r="C174" s="462" t="s">
        <v>1323</v>
      </c>
      <c r="D174" s="463" t="s">
        <v>1324</v>
      </c>
      <c r="E174" s="464" t="s">
        <v>61</v>
      </c>
      <c r="F174" s="464">
        <v>3</v>
      </c>
      <c r="G174" s="462" t="s">
        <v>1278</v>
      </c>
      <c r="H174" s="462" t="s">
        <v>1276</v>
      </c>
      <c r="I174" s="464" t="s">
        <v>1201</v>
      </c>
      <c r="J174" s="464" t="s">
        <v>1101</v>
      </c>
      <c r="K174" s="466" t="s">
        <v>993</v>
      </c>
      <c r="L174" s="467">
        <f t="shared" si="11"/>
        <v>1</v>
      </c>
      <c r="M174" s="468">
        <f t="shared" si="12"/>
        <v>41303</v>
      </c>
      <c r="N174" s="467" t="str">
        <f>IF(IFERROR(SEARCH("-",K174,1),0) &gt; 0,IFERROR(VLOOKUP(K174,'Liste ECO'!A:A,1,FALSE),"ATTENTION CE Inexistant"),"")</f>
        <v>911-62</v>
      </c>
      <c r="O174" s="467" t="str">
        <f>IF(LEFT(N174,1) ="A",'Messages d''erreur'!$B$9,"")</f>
        <v/>
      </c>
      <c r="P174" s="447">
        <f t="shared" si="13"/>
        <v>41303</v>
      </c>
      <c r="Q174" s="447" t="str">
        <f>IFERROR(VLOOKUP(B175,'Liste CG'!A:A,1,FALSE),"Attention erreur pas de CG")</f>
        <v>Attention erreur pas de CG</v>
      </c>
      <c r="R174" s="447" t="str">
        <f>IF(LEFT(Q174,1)="A",'Messages d''erreur'!B$10,"")</f>
        <v>Attention CG pas dans  CG</v>
      </c>
      <c r="S174" s="467">
        <f t="shared" si="14"/>
        <v>41303</v>
      </c>
      <c r="T174" s="469">
        <f>IFERROR(VLOOKUP(S174,'Liste CG'!A:A,1,FALSE),"Attention erreur pas de CG")</f>
        <v>41303</v>
      </c>
      <c r="U174" s="447" t="str">
        <f>IF(MID(H174,4,1)="x", 'Messages d''erreur'!$B$13,IF(LEFT(T174,1)="A",'Messages d''erreur'!$B$12,""))</f>
        <v/>
      </c>
    </row>
    <row r="175" spans="1:21" ht="14.5" x14ac:dyDescent="0.35">
      <c r="A175" s="535" t="s">
        <v>1322</v>
      </c>
      <c r="B175" s="447" t="s">
        <v>1322</v>
      </c>
      <c r="C175" s="462" t="s">
        <v>1323</v>
      </c>
      <c r="D175" s="463" t="s">
        <v>1324</v>
      </c>
      <c r="E175" s="464" t="s">
        <v>61</v>
      </c>
      <c r="F175" s="464">
        <v>4</v>
      </c>
      <c r="G175" s="462" t="s">
        <v>1279</v>
      </c>
      <c r="H175" s="462" t="s">
        <v>1325</v>
      </c>
      <c r="I175" s="464" t="s">
        <v>1324</v>
      </c>
      <c r="J175" s="464" t="s">
        <v>1101</v>
      </c>
      <c r="K175" s="466" t="s">
        <v>1100</v>
      </c>
      <c r="L175" s="467">
        <f t="shared" si="11"/>
        <v>1</v>
      </c>
      <c r="M175" s="468">
        <f t="shared" si="12"/>
        <v>17609</v>
      </c>
      <c r="N175" s="467" t="str">
        <f>IF(IFERROR(SEARCH("-",K175,1),0) &gt; 0,IFERROR(VLOOKUP(K175,'Liste ECO'!A:A,1,FALSE),"ATTENTION CE Inexistant"),"")</f>
        <v/>
      </c>
      <c r="O175" s="467" t="str">
        <f>IF(LEFT(N175,1) ="A",'Messages d''erreur'!$B$9,"")</f>
        <v/>
      </c>
      <c r="P175" s="447">
        <f t="shared" si="13"/>
        <v>17609</v>
      </c>
      <c r="Q175" s="447" t="str">
        <f>IFERROR(VLOOKUP(B176,'Liste CG'!A:A,1,FALSE),"Attention erreur pas de CG")</f>
        <v>Attention erreur pas de CG</v>
      </c>
      <c r="R175" s="447" t="str">
        <f>IF(LEFT(Q175,1)="A",'Messages d''erreur'!B$10,"")</f>
        <v>Attention CG pas dans  CG</v>
      </c>
      <c r="S175" s="467">
        <f t="shared" si="14"/>
        <v>17609</v>
      </c>
      <c r="T175" s="469">
        <f>IFERROR(VLOOKUP(S175,'Liste CG'!A:A,1,FALSE),"Attention erreur pas de CG")</f>
        <v>17609</v>
      </c>
      <c r="U175" s="447" t="str">
        <f>IF(MID(H175,4,1)="x", 'Messages d''erreur'!$B$13,IF(LEFT(T175,1)="A",'Messages d''erreur'!$B$12,""))</f>
        <v/>
      </c>
    </row>
    <row r="176" spans="1:21" ht="26" x14ac:dyDescent="0.35">
      <c r="A176" s="535" t="s">
        <v>1325</v>
      </c>
      <c r="B176" s="447" t="s">
        <v>1325</v>
      </c>
      <c r="C176" s="462" t="s">
        <v>1326</v>
      </c>
      <c r="D176" s="463" t="s">
        <v>1324</v>
      </c>
      <c r="E176" s="464" t="s">
        <v>61</v>
      </c>
      <c r="F176" s="464">
        <v>1</v>
      </c>
      <c r="G176" s="462" t="s">
        <v>1282</v>
      </c>
      <c r="H176" s="462" t="s">
        <v>1283</v>
      </c>
      <c r="I176" s="464" t="s">
        <v>1201</v>
      </c>
      <c r="J176" s="464" t="s">
        <v>1101</v>
      </c>
      <c r="K176" s="466" t="s">
        <v>1100</v>
      </c>
      <c r="L176" s="467">
        <f t="shared" si="11"/>
        <v>0</v>
      </c>
      <c r="M176" s="468">
        <f t="shared" si="12"/>
        <v>43513</v>
      </c>
      <c r="N176" s="467" t="str">
        <f>IF(IFERROR(SEARCH("-",K176,1),0) &gt; 0,IFERROR(VLOOKUP(K176,'Liste ECO'!A:A,1,FALSE),"ATTENTION CE Inexistant"),"")</f>
        <v/>
      </c>
      <c r="O176" s="467" t="str">
        <f>IF(LEFT(N176,1) ="A",'Messages d''erreur'!$B$9,"")</f>
        <v/>
      </c>
      <c r="P176" s="447">
        <f t="shared" si="13"/>
        <v>43513</v>
      </c>
      <c r="Q176" s="447" t="str">
        <f>IFERROR(VLOOKUP(B177,'Liste CG'!A:A,1,FALSE),"Attention erreur pas de CG")</f>
        <v>Attention erreur pas de CG</v>
      </c>
      <c r="R176" s="447" t="str">
        <f>IF(LEFT(Q176,1)="A",'Messages d''erreur'!B$10,"")</f>
        <v>Attention CG pas dans  CG</v>
      </c>
      <c r="S176" s="467">
        <f t="shared" si="14"/>
        <v>43513</v>
      </c>
      <c r="T176" s="469">
        <f>IFERROR(VLOOKUP(S176,'Liste CG'!A:A,1,FALSE),"Attention erreur pas de CG")</f>
        <v>43513</v>
      </c>
      <c r="U176" s="447" t="str">
        <f>IF(MID(H176,4,1)="x", 'Messages d''erreur'!$B$13,IF(LEFT(T176,1)="A",'Messages d''erreur'!$B$12,""))</f>
        <v/>
      </c>
    </row>
    <row r="177" spans="1:21" ht="26" x14ac:dyDescent="0.35">
      <c r="A177" s="535" t="s">
        <v>1325</v>
      </c>
      <c r="B177" s="447" t="s">
        <v>1325</v>
      </c>
      <c r="C177" s="462" t="s">
        <v>1326</v>
      </c>
      <c r="D177" s="463" t="s">
        <v>1324</v>
      </c>
      <c r="E177" s="464" t="s">
        <v>61</v>
      </c>
      <c r="F177" s="464">
        <v>2</v>
      </c>
      <c r="G177" s="462" t="s">
        <v>1284</v>
      </c>
      <c r="H177" s="462" t="s">
        <v>1285</v>
      </c>
      <c r="I177" s="464" t="s">
        <v>1201</v>
      </c>
      <c r="J177" s="464" t="s">
        <v>1101</v>
      </c>
      <c r="K177" s="453" t="s">
        <v>967</v>
      </c>
      <c r="L177" s="467">
        <f t="shared" si="11"/>
        <v>1</v>
      </c>
      <c r="M177" s="468">
        <f t="shared" si="12"/>
        <v>43511</v>
      </c>
      <c r="N177" s="467" t="str">
        <f>IF(IFERROR(SEARCH("-",K177,1),0) &gt; 0,IFERROR(VLOOKUP(K177,'Liste ECO'!A:A,1,FALSE),"ATTENTION CE Inexistant"),"")</f>
        <v>911-04</v>
      </c>
      <c r="O177" s="467" t="str">
        <f>IF(LEFT(N177,1) ="A",'Messages d''erreur'!$B$9,"")</f>
        <v/>
      </c>
      <c r="P177" s="447">
        <f t="shared" si="13"/>
        <v>43511</v>
      </c>
      <c r="Q177" s="447" t="str">
        <f>IFERROR(VLOOKUP(B178,'Liste CG'!A:A,1,FALSE),"Attention erreur pas de CG")</f>
        <v>Attention erreur pas de CG</v>
      </c>
      <c r="R177" s="447" t="str">
        <f>IF(LEFT(Q177,1)="A",'Messages d''erreur'!B$10,"")</f>
        <v>Attention CG pas dans  CG</v>
      </c>
      <c r="S177" s="467">
        <f t="shared" si="14"/>
        <v>43511</v>
      </c>
      <c r="T177" s="469">
        <f>IFERROR(VLOOKUP(S177,'Liste CG'!A:A,1,FALSE),"Attention erreur pas de CG")</f>
        <v>43511</v>
      </c>
      <c r="U177" s="447" t="str">
        <f>IF(MID(H177,4,1)="x", 'Messages d''erreur'!$B$13,IF(LEFT(T177,1)="A",'Messages d''erreur'!$B$12,""))</f>
        <v/>
      </c>
    </row>
    <row r="178" spans="1:21" ht="39" x14ac:dyDescent="0.35">
      <c r="A178" s="535" t="s">
        <v>1325</v>
      </c>
      <c r="B178" s="447" t="s">
        <v>1325</v>
      </c>
      <c r="C178" s="462" t="s">
        <v>1326</v>
      </c>
      <c r="D178" s="463" t="s">
        <v>1324</v>
      </c>
      <c r="E178" s="464" t="s">
        <v>1101</v>
      </c>
      <c r="F178" s="464">
        <v>3</v>
      </c>
      <c r="G178" s="462" t="s">
        <v>1286</v>
      </c>
      <c r="H178" s="462" t="s">
        <v>1283</v>
      </c>
      <c r="I178" s="464" t="s">
        <v>1201</v>
      </c>
      <c r="J178" s="464" t="s">
        <v>61</v>
      </c>
      <c r="K178" s="466" t="s">
        <v>1100</v>
      </c>
      <c r="L178" s="467">
        <f t="shared" si="11"/>
        <v>1</v>
      </c>
      <c r="M178" s="468">
        <f t="shared" si="12"/>
        <v>43513</v>
      </c>
      <c r="N178" s="467" t="str">
        <f>IF(IFERROR(SEARCH("-",K178,1),0) &gt; 0,IFERROR(VLOOKUP(K178,'Liste ECO'!A:A,1,FALSE),"ATTENTION CE Inexistant"),"")</f>
        <v/>
      </c>
      <c r="O178" s="467" t="str">
        <f>IF(LEFT(N178,1) ="A",'Messages d''erreur'!$B$9,"")</f>
        <v/>
      </c>
      <c r="P178" s="447">
        <f t="shared" si="13"/>
        <v>43513</v>
      </c>
      <c r="Q178" s="447" t="str">
        <f>IFERROR(VLOOKUP(B179,'Liste CG'!A:A,1,FALSE),"Attention erreur pas de CG")</f>
        <v>Attention erreur pas de CG</v>
      </c>
      <c r="R178" s="447" t="str">
        <f>IF(LEFT(Q178,1)="A",'Messages d''erreur'!B$10,"")</f>
        <v>Attention CG pas dans  CG</v>
      </c>
      <c r="S178" s="467">
        <f t="shared" si="14"/>
        <v>43513</v>
      </c>
      <c r="T178" s="469">
        <f>IFERROR(VLOOKUP(S178,'Liste CG'!A:A,1,FALSE),"Attention erreur pas de CG")</f>
        <v>43513</v>
      </c>
      <c r="U178" s="447" t="str">
        <f>IF(MID(H178,4,1)="x", 'Messages d''erreur'!$B$13,IF(LEFT(T178,1)="A",'Messages d''erreur'!$B$12,""))</f>
        <v/>
      </c>
    </row>
    <row r="179" spans="1:21" ht="26" x14ac:dyDescent="0.35">
      <c r="A179" s="535" t="s">
        <v>1325</v>
      </c>
      <c r="B179" s="447" t="s">
        <v>1325</v>
      </c>
      <c r="C179" s="462" t="s">
        <v>1326</v>
      </c>
      <c r="D179" s="463" t="s">
        <v>1324</v>
      </c>
      <c r="E179" s="464" t="s">
        <v>61</v>
      </c>
      <c r="F179" s="464">
        <v>4</v>
      </c>
      <c r="G179" s="462" t="s">
        <v>1303</v>
      </c>
      <c r="H179" s="462" t="s">
        <v>1288</v>
      </c>
      <c r="I179" s="464" t="s">
        <v>1201</v>
      </c>
      <c r="J179" s="464" t="s">
        <v>1101</v>
      </c>
      <c r="K179" s="466" t="s">
        <v>979</v>
      </c>
      <c r="L179" s="467">
        <f t="shared" si="11"/>
        <v>1</v>
      </c>
      <c r="M179" s="468">
        <f t="shared" si="12"/>
        <v>43521</v>
      </c>
      <c r="N179" s="467" t="str">
        <f>IF(IFERROR(SEARCH("-",K179,1),0) &gt; 0,IFERROR(VLOOKUP(K179,'Liste ECO'!A:A,1,FALSE),"ATTENTION CE Inexistant"),"")</f>
        <v>911-54</v>
      </c>
      <c r="O179" s="467" t="str">
        <f>IF(LEFT(N179,1) ="A",'Messages d''erreur'!$B$9,"")</f>
        <v/>
      </c>
      <c r="P179" s="447">
        <f t="shared" si="13"/>
        <v>43521</v>
      </c>
      <c r="Q179" s="447" t="str">
        <f>IFERROR(VLOOKUP(B180,'Liste CG'!A:A,1,FALSE),"Attention erreur pas de CG")</f>
        <v>Attention erreur pas de CG</v>
      </c>
      <c r="R179" s="447" t="str">
        <f>IF(LEFT(Q179,1)="A",'Messages d''erreur'!B$10,"")</f>
        <v>Attention CG pas dans  CG</v>
      </c>
      <c r="S179" s="467">
        <f t="shared" si="14"/>
        <v>43521</v>
      </c>
      <c r="T179" s="469">
        <f>IFERROR(VLOOKUP(S179,'Liste CG'!A:A,1,FALSE),"Attention erreur pas de CG")</f>
        <v>43521</v>
      </c>
      <c r="U179" s="447" t="str">
        <f>IF(MID(H179,4,1)="x", 'Messages d''erreur'!$B$13,IF(LEFT(T179,1)="A",'Messages d''erreur'!$B$12,""))</f>
        <v/>
      </c>
    </row>
    <row r="180" spans="1:21" ht="26" x14ac:dyDescent="0.35">
      <c r="A180" s="535" t="s">
        <v>1325</v>
      </c>
      <c r="B180" s="447" t="s">
        <v>1325</v>
      </c>
      <c r="C180" s="462" t="s">
        <v>1326</v>
      </c>
      <c r="D180" s="463" t="s">
        <v>1324</v>
      </c>
      <c r="E180" s="464" t="s">
        <v>1101</v>
      </c>
      <c r="F180" s="464">
        <v>5</v>
      </c>
      <c r="G180" s="462" t="s">
        <v>1279</v>
      </c>
      <c r="H180" s="462" t="s">
        <v>1322</v>
      </c>
      <c r="I180" s="464" t="s">
        <v>1324</v>
      </c>
      <c r="J180" s="464" t="s">
        <v>61</v>
      </c>
      <c r="K180" s="466" t="s">
        <v>1100</v>
      </c>
      <c r="L180" s="467">
        <f t="shared" si="11"/>
        <v>1</v>
      </c>
      <c r="M180" s="468">
        <f t="shared" si="12"/>
        <v>17601</v>
      </c>
      <c r="N180" s="467" t="str">
        <f>IF(IFERROR(SEARCH("-",K180,1),0) &gt; 0,IFERROR(VLOOKUP(K180,'Liste ECO'!A:A,1,FALSE),"ATTENTION CE Inexistant"),"")</f>
        <v/>
      </c>
      <c r="O180" s="467" t="str">
        <f>IF(LEFT(N180,1) ="A",'Messages d''erreur'!$B$9,"")</f>
        <v/>
      </c>
      <c r="P180" s="447">
        <f t="shared" si="13"/>
        <v>17601</v>
      </c>
      <c r="Q180" s="447" t="str">
        <f>IFERROR(VLOOKUP(B181,'Liste CG'!A:A,1,FALSE),"Attention erreur pas de CG")</f>
        <v>Attention erreur pas de CG</v>
      </c>
      <c r="R180" s="447" t="str">
        <f>IF(LEFT(Q180,1)="A",'Messages d''erreur'!B$10,"")</f>
        <v>Attention CG pas dans  CG</v>
      </c>
      <c r="S180" s="467">
        <f t="shared" si="14"/>
        <v>17601</v>
      </c>
      <c r="T180" s="469">
        <f>IFERROR(VLOOKUP(S180,'Liste CG'!A:A,1,FALSE),"Attention erreur pas de CG")</f>
        <v>17601</v>
      </c>
      <c r="U180" s="447" t="str">
        <f>IF(MID(H180,4,1)="x", 'Messages d''erreur'!$B$13,IF(LEFT(T180,1)="A",'Messages d''erreur'!$B$12,""))</f>
        <v/>
      </c>
    </row>
    <row r="181" spans="1:21" ht="39" x14ac:dyDescent="0.35">
      <c r="A181" s="535" t="s">
        <v>1327</v>
      </c>
      <c r="B181" s="447" t="s">
        <v>1327</v>
      </c>
      <c r="C181" s="462" t="s">
        <v>1328</v>
      </c>
      <c r="D181" s="463" t="s">
        <v>1329</v>
      </c>
      <c r="E181" s="464" t="s">
        <v>1101</v>
      </c>
      <c r="F181" s="464">
        <v>1</v>
      </c>
      <c r="G181" s="462" t="s">
        <v>1330</v>
      </c>
      <c r="H181" s="462" t="s">
        <v>1276</v>
      </c>
      <c r="I181" s="464" t="s">
        <v>1201</v>
      </c>
      <c r="J181" s="464" t="s">
        <v>61</v>
      </c>
      <c r="K181" s="466" t="s">
        <v>1100</v>
      </c>
      <c r="L181" s="467">
        <f t="shared" si="11"/>
        <v>0</v>
      </c>
      <c r="M181" s="468">
        <f t="shared" si="12"/>
        <v>41303</v>
      </c>
      <c r="N181" s="467" t="str">
        <f>IF(IFERROR(SEARCH("-",K181,1),0) &gt; 0,IFERROR(VLOOKUP(K181,'Liste ECO'!A:A,1,FALSE),"ATTENTION CE Inexistant"),"")</f>
        <v/>
      </c>
      <c r="O181" s="467" t="str">
        <f>IF(LEFT(N181,1) ="A",'Messages d''erreur'!$B$9,"")</f>
        <v/>
      </c>
      <c r="P181" s="447">
        <f t="shared" si="13"/>
        <v>41303</v>
      </c>
      <c r="Q181" s="447" t="str">
        <f>IFERROR(VLOOKUP(B182,'Liste CG'!A:A,1,FALSE),"Attention erreur pas de CG")</f>
        <v>Attention erreur pas de CG</v>
      </c>
      <c r="R181" s="447" t="str">
        <f>IF(LEFT(Q181,1)="A",'Messages d''erreur'!B$10,"")</f>
        <v>Attention CG pas dans  CG</v>
      </c>
      <c r="S181" s="467">
        <f t="shared" si="14"/>
        <v>41303</v>
      </c>
      <c r="T181" s="469">
        <f>IFERROR(VLOOKUP(S181,'Liste CG'!A:A,1,FALSE),"Attention erreur pas de CG")</f>
        <v>41303</v>
      </c>
      <c r="U181" s="447" t="str">
        <f>IF(MID(H181,4,1)="x", 'Messages d''erreur'!$B$13,IF(LEFT(T181,1)="A",'Messages d''erreur'!$B$12,""))</f>
        <v/>
      </c>
    </row>
    <row r="182" spans="1:21" ht="14.5" x14ac:dyDescent="0.35">
      <c r="A182" s="535" t="s">
        <v>1327</v>
      </c>
      <c r="B182" s="447" t="s">
        <v>1327</v>
      </c>
      <c r="C182" s="462" t="s">
        <v>1328</v>
      </c>
      <c r="D182" s="463" t="s">
        <v>1329</v>
      </c>
      <c r="E182" s="464" t="s">
        <v>61</v>
      </c>
      <c r="F182" s="464">
        <v>2</v>
      </c>
      <c r="G182" s="462" t="s">
        <v>1279</v>
      </c>
      <c r="H182" s="462" t="s">
        <v>1331</v>
      </c>
      <c r="I182" s="464" t="s">
        <v>1329</v>
      </c>
      <c r="J182" s="464" t="s">
        <v>61</v>
      </c>
      <c r="K182" s="466" t="s">
        <v>1100</v>
      </c>
      <c r="L182" s="467">
        <f t="shared" si="11"/>
        <v>1</v>
      </c>
      <c r="M182" s="468">
        <f t="shared" si="12"/>
        <v>17709</v>
      </c>
      <c r="N182" s="467" t="str">
        <f>IF(IFERROR(SEARCH("-",K182,1),0) &gt; 0,IFERROR(VLOOKUP(K182,'Liste ECO'!A:A,1,FALSE),"ATTENTION CE Inexistant"),"")</f>
        <v/>
      </c>
      <c r="O182" s="467" t="str">
        <f>IF(LEFT(N182,1) ="A",'Messages d''erreur'!$B$9,"")</f>
        <v/>
      </c>
      <c r="P182" s="447">
        <f t="shared" si="13"/>
        <v>17709</v>
      </c>
      <c r="Q182" s="447" t="str">
        <f>IFERROR(VLOOKUP(B183,'Liste CG'!A:A,1,FALSE),"Attention erreur pas de CG")</f>
        <v>Attention erreur pas de CG</v>
      </c>
      <c r="R182" s="447" t="str">
        <f>IF(LEFT(Q182,1)="A",'Messages d''erreur'!B$10,"")</f>
        <v>Attention CG pas dans  CG</v>
      </c>
      <c r="S182" s="467">
        <f t="shared" si="14"/>
        <v>17709</v>
      </c>
      <c r="T182" s="469">
        <f>IFERROR(VLOOKUP(S182,'Liste CG'!A:A,1,FALSE),"Attention erreur pas de CG")</f>
        <v>17709</v>
      </c>
      <c r="U182" s="447" t="str">
        <f>IF(MID(H182,4,1)="x", 'Messages d''erreur'!$B$13,IF(LEFT(T182,1)="A",'Messages d''erreur'!$B$12,""))</f>
        <v/>
      </c>
    </row>
    <row r="183" spans="1:21" ht="26" x14ac:dyDescent="0.35">
      <c r="A183" s="535" t="s">
        <v>1331</v>
      </c>
      <c r="B183" s="447" t="s">
        <v>1331</v>
      </c>
      <c r="C183" s="462" t="s">
        <v>1332</v>
      </c>
      <c r="D183" s="463" t="s">
        <v>1329</v>
      </c>
      <c r="E183" s="464" t="s">
        <v>61</v>
      </c>
      <c r="F183" s="464">
        <v>1</v>
      </c>
      <c r="G183" s="462" t="s">
        <v>1282</v>
      </c>
      <c r="H183" s="462" t="s">
        <v>1283</v>
      </c>
      <c r="I183" s="464" t="s">
        <v>1201</v>
      </c>
      <c r="J183" s="464" t="s">
        <v>1101</v>
      </c>
      <c r="K183" s="466" t="s">
        <v>1100</v>
      </c>
      <c r="L183" s="467">
        <f t="shared" si="11"/>
        <v>0</v>
      </c>
      <c r="M183" s="468">
        <f t="shared" si="12"/>
        <v>43513</v>
      </c>
      <c r="N183" s="467" t="str">
        <f>IF(IFERROR(SEARCH("-",K183,1),0) &gt; 0,IFERROR(VLOOKUP(K183,'Liste ECO'!A:A,1,FALSE),"ATTENTION CE Inexistant"),"")</f>
        <v/>
      </c>
      <c r="O183" s="467" t="str">
        <f>IF(LEFT(N183,1) ="A",'Messages d''erreur'!$B$9,"")</f>
        <v/>
      </c>
      <c r="P183" s="447">
        <f t="shared" si="13"/>
        <v>43513</v>
      </c>
      <c r="Q183" s="447" t="str">
        <f>IFERROR(VLOOKUP(B184,'Liste CG'!A:A,1,FALSE),"Attention erreur pas de CG")</f>
        <v>Attention erreur pas de CG</v>
      </c>
      <c r="R183" s="447" t="str">
        <f>IF(LEFT(Q183,1)="A",'Messages d''erreur'!B$10,"")</f>
        <v>Attention CG pas dans  CG</v>
      </c>
      <c r="S183" s="467">
        <f t="shared" si="14"/>
        <v>43513</v>
      </c>
      <c r="T183" s="469">
        <f>IFERROR(VLOOKUP(S183,'Liste CG'!A:A,1,FALSE),"Attention erreur pas de CG")</f>
        <v>43513</v>
      </c>
      <c r="U183" s="447" t="str">
        <f>IF(MID(H183,4,1)="x", 'Messages d''erreur'!$B$13,IF(LEFT(T183,1)="A",'Messages d''erreur'!$B$12,""))</f>
        <v/>
      </c>
    </row>
    <row r="184" spans="1:21" ht="26" x14ac:dyDescent="0.35">
      <c r="A184" s="535" t="s">
        <v>1331</v>
      </c>
      <c r="B184" s="447" t="s">
        <v>1331</v>
      </c>
      <c r="C184" s="462" t="s">
        <v>1332</v>
      </c>
      <c r="D184" s="463" t="s">
        <v>1329</v>
      </c>
      <c r="E184" s="464" t="s">
        <v>61</v>
      </c>
      <c r="F184" s="464">
        <v>2</v>
      </c>
      <c r="G184" s="462" t="s">
        <v>1333</v>
      </c>
      <c r="H184" s="462" t="s">
        <v>1288</v>
      </c>
      <c r="I184" s="464" t="s">
        <v>1201</v>
      </c>
      <c r="J184" s="464" t="s">
        <v>1101</v>
      </c>
      <c r="K184" s="466" t="s">
        <v>1100</v>
      </c>
      <c r="L184" s="467">
        <f t="shared" si="11"/>
        <v>1</v>
      </c>
      <c r="M184" s="468">
        <f t="shared" si="12"/>
        <v>43521</v>
      </c>
      <c r="N184" s="467" t="str">
        <f>IF(IFERROR(SEARCH("-",K184,1),0) &gt; 0,IFERROR(VLOOKUP(K184,'Liste ECO'!A:A,1,FALSE),"ATTENTION CE Inexistant"),"")</f>
        <v/>
      </c>
      <c r="O184" s="467" t="str">
        <f>IF(LEFT(N184,1) ="A",'Messages d''erreur'!$B$9,"")</f>
        <v/>
      </c>
      <c r="P184" s="447">
        <f t="shared" si="13"/>
        <v>43521</v>
      </c>
      <c r="Q184" s="447" t="str">
        <f>IFERROR(VLOOKUP(B185,'Liste CG'!A:A,1,FALSE),"Attention erreur pas de CG")</f>
        <v>Attention erreur pas de CG</v>
      </c>
      <c r="R184" s="447" t="str">
        <f>IF(LEFT(Q184,1)="A",'Messages d''erreur'!B$10,"")</f>
        <v>Attention CG pas dans  CG</v>
      </c>
      <c r="S184" s="467">
        <f t="shared" si="14"/>
        <v>43521</v>
      </c>
      <c r="T184" s="469">
        <f>IFERROR(VLOOKUP(S184,'Liste CG'!A:A,1,FALSE),"Attention erreur pas de CG")</f>
        <v>43521</v>
      </c>
      <c r="U184" s="447" t="str">
        <f>IF(MID(H184,4,1)="x", 'Messages d''erreur'!$B$13,IF(LEFT(T184,1)="A",'Messages d''erreur'!$B$12,""))</f>
        <v/>
      </c>
    </row>
    <row r="185" spans="1:21" ht="39" x14ac:dyDescent="0.35">
      <c r="A185" s="535" t="s">
        <v>1331</v>
      </c>
      <c r="B185" s="447" t="s">
        <v>1331</v>
      </c>
      <c r="C185" s="462" t="s">
        <v>1332</v>
      </c>
      <c r="D185" s="463" t="s">
        <v>1329</v>
      </c>
      <c r="E185" s="464" t="s">
        <v>1101</v>
      </c>
      <c r="F185" s="464">
        <v>3</v>
      </c>
      <c r="G185" s="462" t="s">
        <v>1286</v>
      </c>
      <c r="H185" s="462" t="s">
        <v>1283</v>
      </c>
      <c r="I185" s="464" t="s">
        <v>1201</v>
      </c>
      <c r="J185" s="464" t="s">
        <v>61</v>
      </c>
      <c r="K185" s="466" t="s">
        <v>1100</v>
      </c>
      <c r="L185" s="467">
        <f t="shared" ref="L185:L248" si="15">IF(A185=A184,1,0)</f>
        <v>1</v>
      </c>
      <c r="M185" s="468">
        <f t="shared" si="12"/>
        <v>43513</v>
      </c>
      <c r="N185" s="467" t="str">
        <f>IF(IFERROR(SEARCH("-",K185,1),0) &gt; 0,IFERROR(VLOOKUP(K185,'Liste ECO'!A:A,1,FALSE),"ATTENTION CE Inexistant"),"")</f>
        <v/>
      </c>
      <c r="O185" s="467" t="str">
        <f>IF(LEFT(N185,1) ="A",'Messages d''erreur'!$B$9,"")</f>
        <v/>
      </c>
      <c r="P185" s="447">
        <f t="shared" si="13"/>
        <v>43513</v>
      </c>
      <c r="Q185" s="447" t="str">
        <f>IFERROR(VLOOKUP(B186,'Liste CG'!A:A,1,FALSE),"Attention erreur pas de CG")</f>
        <v>Attention erreur pas de CG</v>
      </c>
      <c r="R185" s="447" t="str">
        <f>IF(LEFT(Q185,1)="A",'Messages d''erreur'!B$10,"")</f>
        <v>Attention CG pas dans  CG</v>
      </c>
      <c r="S185" s="467">
        <f t="shared" si="14"/>
        <v>43513</v>
      </c>
      <c r="T185" s="469">
        <f>IFERROR(VLOOKUP(S185,'Liste CG'!A:A,1,FALSE),"Attention erreur pas de CG")</f>
        <v>43513</v>
      </c>
      <c r="U185" s="447" t="str">
        <f>IF(MID(H185,4,1)="x", 'Messages d''erreur'!$B$13,IF(LEFT(T185,1)="A",'Messages d''erreur'!$B$12,""))</f>
        <v/>
      </c>
    </row>
    <row r="186" spans="1:21" ht="26" x14ac:dyDescent="0.35">
      <c r="A186" s="535" t="s">
        <v>1331</v>
      </c>
      <c r="B186" s="447" t="s">
        <v>1331</v>
      </c>
      <c r="C186" s="462" t="s">
        <v>1332</v>
      </c>
      <c r="D186" s="463" t="s">
        <v>1329</v>
      </c>
      <c r="E186" s="464" t="s">
        <v>1101</v>
      </c>
      <c r="F186" s="464">
        <v>4</v>
      </c>
      <c r="G186" s="462" t="s">
        <v>1279</v>
      </c>
      <c r="H186" s="462" t="s">
        <v>1331</v>
      </c>
      <c r="I186" s="464" t="s">
        <v>1329</v>
      </c>
      <c r="J186" s="464" t="s">
        <v>61</v>
      </c>
      <c r="K186" s="466" t="s">
        <v>1100</v>
      </c>
      <c r="L186" s="467">
        <f t="shared" si="15"/>
        <v>1</v>
      </c>
      <c r="M186" s="468">
        <f t="shared" si="12"/>
        <v>17709</v>
      </c>
      <c r="N186" s="467" t="str">
        <f>IF(IFERROR(SEARCH("-",K186,1),0) &gt; 0,IFERROR(VLOOKUP(K186,'Liste ECO'!A:A,1,FALSE),"ATTENTION CE Inexistant"),"")</f>
        <v/>
      </c>
      <c r="O186" s="467" t="str">
        <f>IF(LEFT(N186,1) ="A",'Messages d''erreur'!$B$9,"")</f>
        <v/>
      </c>
      <c r="P186" s="447">
        <f t="shared" si="13"/>
        <v>17709</v>
      </c>
      <c r="Q186" s="447" t="str">
        <f>IFERROR(VLOOKUP(B187,'Liste CG'!A:A,1,FALSE),"Attention erreur pas de CG")</f>
        <v>Attention erreur pas de CG</v>
      </c>
      <c r="R186" s="447" t="str">
        <f>IF(LEFT(Q186,1)="A",'Messages d''erreur'!B$10,"")</f>
        <v>Attention CG pas dans  CG</v>
      </c>
      <c r="S186" s="467">
        <f t="shared" si="14"/>
        <v>17709</v>
      </c>
      <c r="T186" s="469">
        <f>IFERROR(VLOOKUP(S186,'Liste CG'!A:A,1,FALSE),"Attention erreur pas de CG")</f>
        <v>17709</v>
      </c>
      <c r="U186" s="447" t="str">
        <f>IF(MID(H186,4,1)="x", 'Messages d''erreur'!$B$13,IF(LEFT(T186,1)="A",'Messages d''erreur'!$B$12,""))</f>
        <v/>
      </c>
    </row>
    <row r="187" spans="1:21" ht="39" x14ac:dyDescent="0.35">
      <c r="A187" s="535" t="s">
        <v>1334</v>
      </c>
      <c r="B187" s="447" t="s">
        <v>1334</v>
      </c>
      <c r="C187" s="462" t="s">
        <v>1335</v>
      </c>
      <c r="D187" s="463" t="s">
        <v>1329</v>
      </c>
      <c r="E187" s="464" t="s">
        <v>1101</v>
      </c>
      <c r="F187" s="464">
        <v>1</v>
      </c>
      <c r="G187" s="462" t="s">
        <v>1336</v>
      </c>
      <c r="H187" s="462" t="s">
        <v>1337</v>
      </c>
      <c r="I187" s="464" t="s">
        <v>1201</v>
      </c>
      <c r="J187" s="464" t="s">
        <v>61</v>
      </c>
      <c r="K187" s="466" t="s">
        <v>1100</v>
      </c>
      <c r="L187" s="467">
        <f t="shared" si="15"/>
        <v>0</v>
      </c>
      <c r="M187" s="468">
        <f t="shared" si="12"/>
        <v>41308</v>
      </c>
      <c r="N187" s="467" t="str">
        <f>IF(IFERROR(SEARCH("-",K187,1),0) &gt; 0,IFERROR(VLOOKUP(K187,'Liste ECO'!A:A,1,FALSE),"ATTENTION CE Inexistant"),"")</f>
        <v/>
      </c>
      <c r="O187" s="467" t="str">
        <f>IF(LEFT(N187,1) ="A",'Messages d''erreur'!$B$9,"")</f>
        <v/>
      </c>
      <c r="P187" s="447">
        <f t="shared" si="13"/>
        <v>41308</v>
      </c>
      <c r="Q187" s="447" t="str">
        <f>IFERROR(VLOOKUP(B188,'Liste CG'!A:A,1,FALSE),"Attention erreur pas de CG")</f>
        <v>Attention erreur pas de CG</v>
      </c>
      <c r="R187" s="447" t="str">
        <f>IF(LEFT(Q187,1)="A",'Messages d''erreur'!B$10,"")</f>
        <v>Attention CG pas dans  CG</v>
      </c>
      <c r="S187" s="467">
        <f t="shared" si="14"/>
        <v>41308</v>
      </c>
      <c r="T187" s="469">
        <f>IFERROR(VLOOKUP(S187,'Liste CG'!A:A,1,FALSE),"Attention erreur pas de CG")</f>
        <v>41308</v>
      </c>
      <c r="U187" s="447" t="str">
        <f>IF(MID(H187,4,1)="x", 'Messages d''erreur'!$B$13,IF(LEFT(T187,1)="A",'Messages d''erreur'!$B$12,""))</f>
        <v/>
      </c>
    </row>
    <row r="188" spans="1:21" ht="39" x14ac:dyDescent="0.35">
      <c r="A188" s="535" t="s">
        <v>1334</v>
      </c>
      <c r="B188" s="447" t="s">
        <v>1334</v>
      </c>
      <c r="C188" s="462" t="s">
        <v>1335</v>
      </c>
      <c r="D188" s="463" t="s">
        <v>1329</v>
      </c>
      <c r="E188" s="464" t="s">
        <v>61</v>
      </c>
      <c r="F188" s="464">
        <v>2</v>
      </c>
      <c r="G188" s="462" t="s">
        <v>1338</v>
      </c>
      <c r="H188" s="462" t="s">
        <v>1339</v>
      </c>
      <c r="I188" s="464" t="s">
        <v>1201</v>
      </c>
      <c r="J188" s="464" t="s">
        <v>61</v>
      </c>
      <c r="K188" s="466" t="s">
        <v>1100</v>
      </c>
      <c r="L188" s="467">
        <f t="shared" si="15"/>
        <v>1</v>
      </c>
      <c r="M188" s="468">
        <f t="shared" si="12"/>
        <v>46402</v>
      </c>
      <c r="N188" s="467" t="str">
        <f>IF(IFERROR(SEARCH("-",K188,1),0) &gt; 0,IFERROR(VLOOKUP(K188,'Liste ECO'!A:A,1,FALSE),"ATTENTION CE Inexistant"),"")</f>
        <v/>
      </c>
      <c r="O188" s="467" t="str">
        <f>IF(LEFT(N188,1) ="A",'Messages d''erreur'!$B$9,"")</f>
        <v/>
      </c>
      <c r="P188" s="447">
        <f t="shared" si="13"/>
        <v>46402</v>
      </c>
      <c r="Q188" s="447" t="str">
        <f>IFERROR(VLOOKUP(B189,'Liste CG'!A:A,1,FALSE),"Attention erreur pas de CG")</f>
        <v>Attention erreur pas de CG</v>
      </c>
      <c r="R188" s="447" t="str">
        <f>IF(LEFT(Q188,1)="A",'Messages d''erreur'!B$10,"")</f>
        <v>Attention CG pas dans  CG</v>
      </c>
      <c r="S188" s="467">
        <f t="shared" si="14"/>
        <v>46402</v>
      </c>
      <c r="T188" s="469">
        <f>IFERROR(VLOOKUP(S188,'Liste CG'!A:A,1,FALSE),"Attention erreur pas de CG")</f>
        <v>46402</v>
      </c>
      <c r="U188" s="447" t="str">
        <f>IF(MID(H188,4,1)="x", 'Messages d''erreur'!$B$13,IF(LEFT(T188,1)="A",'Messages d''erreur'!$B$12,""))</f>
        <v/>
      </c>
    </row>
    <row r="189" spans="1:21" ht="26" x14ac:dyDescent="0.35">
      <c r="A189" s="535" t="s">
        <v>1340</v>
      </c>
      <c r="B189" s="447" t="s">
        <v>1340</v>
      </c>
      <c r="C189" s="462" t="s">
        <v>803</v>
      </c>
      <c r="D189" s="463" t="s">
        <v>1341</v>
      </c>
      <c r="E189" s="464" t="s">
        <v>61</v>
      </c>
      <c r="F189" s="464">
        <v>1</v>
      </c>
      <c r="G189" s="462" t="s">
        <v>1342</v>
      </c>
      <c r="H189" s="462" t="s">
        <v>1317</v>
      </c>
      <c r="I189" s="464" t="s">
        <v>1201</v>
      </c>
      <c r="J189" s="464" t="s">
        <v>1101</v>
      </c>
      <c r="K189" s="466" t="s">
        <v>802</v>
      </c>
      <c r="L189" s="467">
        <f t="shared" si="15"/>
        <v>0</v>
      </c>
      <c r="M189" s="468">
        <f t="shared" si="12"/>
        <v>44000</v>
      </c>
      <c r="N189" s="467" t="str">
        <f>IF(IFERROR(SEARCH("-",K189,1),0) &gt; 0,IFERROR(VLOOKUP(K189,'Liste ECO'!A:A,1,FALSE),"ATTENTION CE Inexistant"),"")</f>
        <v>710-51</v>
      </c>
      <c r="O189" s="467" t="str">
        <f>IF(LEFT(N189,1) ="A",'Messages d''erreur'!$B$9,"")</f>
        <v/>
      </c>
      <c r="P189" s="447">
        <f t="shared" si="13"/>
        <v>44000</v>
      </c>
      <c r="Q189" s="447" t="str">
        <f>IFERROR(VLOOKUP(B190,'Liste CG'!A:A,1,FALSE),"Attention erreur pas de CG")</f>
        <v>Attention erreur pas de CG</v>
      </c>
      <c r="R189" s="447" t="str">
        <f>IF(LEFT(Q189,1)="A",'Messages d''erreur'!B$10,"")</f>
        <v>Attention CG pas dans  CG</v>
      </c>
      <c r="S189" s="467">
        <f t="shared" si="14"/>
        <v>44000</v>
      </c>
      <c r="T189" s="469">
        <f>IFERROR(VLOOKUP(S189,'Liste CG'!A:A,1,FALSE),"Attention erreur pas de CG")</f>
        <v>44000</v>
      </c>
      <c r="U189" s="447" t="str">
        <f>IF(MID(H189,4,1)="x", 'Messages d''erreur'!$B$13,IF(LEFT(T189,1)="A",'Messages d''erreur'!$B$12,""))</f>
        <v/>
      </c>
    </row>
    <row r="190" spans="1:21" ht="26" x14ac:dyDescent="0.35">
      <c r="A190" s="535" t="s">
        <v>1340</v>
      </c>
      <c r="B190" s="447" t="s">
        <v>1340</v>
      </c>
      <c r="C190" s="462" t="s">
        <v>803</v>
      </c>
      <c r="D190" s="463" t="s">
        <v>1341</v>
      </c>
      <c r="E190" s="464" t="s">
        <v>61</v>
      </c>
      <c r="F190" s="464">
        <v>2</v>
      </c>
      <c r="G190" s="462" t="s">
        <v>1343</v>
      </c>
      <c r="H190" s="462" t="s">
        <v>1344</v>
      </c>
      <c r="I190" s="464" t="s">
        <v>1201</v>
      </c>
      <c r="J190" s="464" t="s">
        <v>1101</v>
      </c>
      <c r="K190" s="466" t="s">
        <v>802</v>
      </c>
      <c r="L190" s="467">
        <f t="shared" si="15"/>
        <v>1</v>
      </c>
      <c r="M190" s="468">
        <f t="shared" si="12"/>
        <v>44200</v>
      </c>
      <c r="N190" s="467" t="str">
        <f>IF(IFERROR(SEARCH("-",K190,1),0) &gt; 0,IFERROR(VLOOKUP(K190,'Liste ECO'!A:A,1,FALSE),"ATTENTION CE Inexistant"),"")</f>
        <v>710-51</v>
      </c>
      <c r="O190" s="467" t="str">
        <f>IF(LEFT(N190,1) ="A",'Messages d''erreur'!$B$9,"")</f>
        <v/>
      </c>
      <c r="P190" s="447">
        <f t="shared" si="13"/>
        <v>44200</v>
      </c>
      <c r="Q190" s="447" t="str">
        <f>IFERROR(VLOOKUP(B191,'Liste CG'!A:A,1,FALSE),"Attention erreur pas de CG")</f>
        <v>Attention erreur pas de CG</v>
      </c>
      <c r="R190" s="447" t="str">
        <f>IF(LEFT(Q190,1)="A",'Messages d''erreur'!B$10,"")</f>
        <v>Attention CG pas dans  CG</v>
      </c>
      <c r="S190" s="467">
        <f t="shared" si="14"/>
        <v>44200</v>
      </c>
      <c r="T190" s="469">
        <f>IFERROR(VLOOKUP(S190,'Liste CG'!A:A,1,FALSE),"Attention erreur pas de CG")</f>
        <v>44200</v>
      </c>
      <c r="U190" s="447" t="str">
        <f>IF(MID(H190,4,1)="x", 'Messages d''erreur'!$B$13,IF(LEFT(T190,1)="A",'Messages d''erreur'!$B$12,""))</f>
        <v/>
      </c>
    </row>
    <row r="191" spans="1:21" ht="39" x14ac:dyDescent="0.35">
      <c r="A191" s="535" t="s">
        <v>1345</v>
      </c>
      <c r="B191" s="447" t="s">
        <v>1345</v>
      </c>
      <c r="C191" s="462" t="s">
        <v>1346</v>
      </c>
      <c r="D191" s="463" t="s">
        <v>1341</v>
      </c>
      <c r="E191" s="464" t="s">
        <v>1101</v>
      </c>
      <c r="F191" s="464">
        <v>1</v>
      </c>
      <c r="G191" s="462" t="s">
        <v>1347</v>
      </c>
      <c r="H191" s="462" t="s">
        <v>1348</v>
      </c>
      <c r="I191" s="464" t="s">
        <v>1100</v>
      </c>
      <c r="J191" s="464" t="s">
        <v>61</v>
      </c>
      <c r="K191" s="466" t="s">
        <v>1100</v>
      </c>
      <c r="L191" s="467">
        <f t="shared" si="15"/>
        <v>0</v>
      </c>
      <c r="M191" s="468">
        <f t="shared" si="12"/>
        <v>66014</v>
      </c>
      <c r="N191" s="467" t="str">
        <f>IF(IFERROR(SEARCH("-",K191,1),0) &gt; 0,IFERROR(VLOOKUP(K191,'Liste ECO'!A:A,1,FALSE),"ATTENTION CE Inexistant"),"")</f>
        <v/>
      </c>
      <c r="O191" s="467" t="str">
        <f>IF(LEFT(N191,1) ="A",'Messages d''erreur'!$B$9,"")</f>
        <v/>
      </c>
      <c r="P191" s="447">
        <f t="shared" si="13"/>
        <v>66014</v>
      </c>
      <c r="Q191" s="447" t="str">
        <f>IFERROR(VLOOKUP(B192,'Liste CG'!A:A,1,FALSE),"Attention erreur pas de CG")</f>
        <v>Attention erreur pas de CG</v>
      </c>
      <c r="R191" s="447" t="str">
        <f>IF(LEFT(Q191,1)="A",'Messages d''erreur'!B$10,"")</f>
        <v>Attention CG pas dans  CG</v>
      </c>
      <c r="S191" s="467">
        <f t="shared" si="14"/>
        <v>66014</v>
      </c>
      <c r="T191" s="469">
        <f>IFERROR(VLOOKUP(S191,'Liste CG'!A:A,1,FALSE),"Attention erreur pas de CG")</f>
        <v>66014</v>
      </c>
      <c r="U191" s="447" t="str">
        <f>IF(MID(H191,4,1)="x", 'Messages d''erreur'!$B$13,IF(LEFT(T191,1)="A",'Messages d''erreur'!$B$12,""))</f>
        <v/>
      </c>
    </row>
    <row r="192" spans="1:21" ht="26" x14ac:dyDescent="0.35">
      <c r="A192" s="535" t="s">
        <v>1349</v>
      </c>
      <c r="B192" s="447" t="s">
        <v>1349</v>
      </c>
      <c r="C192" s="462" t="s">
        <v>1350</v>
      </c>
      <c r="D192" s="463" t="s">
        <v>1341</v>
      </c>
      <c r="E192" s="464" t="s">
        <v>61</v>
      </c>
      <c r="F192" s="464">
        <v>1</v>
      </c>
      <c r="G192" s="462" t="s">
        <v>1351</v>
      </c>
      <c r="H192" s="462" t="s">
        <v>1352</v>
      </c>
      <c r="I192" s="464" t="s">
        <v>1353</v>
      </c>
      <c r="J192" s="464" t="s">
        <v>1101</v>
      </c>
      <c r="K192" s="466" t="s">
        <v>1100</v>
      </c>
      <c r="L192" s="467">
        <f t="shared" si="15"/>
        <v>0</v>
      </c>
      <c r="M192" s="468">
        <f t="shared" si="12"/>
        <v>24041</v>
      </c>
      <c r="N192" s="467" t="str">
        <f>IF(IFERROR(SEARCH("-",K192,1),0) &gt; 0,IFERROR(VLOOKUP(K192,'Liste ECO'!A:A,1,FALSE),"ATTENTION CE Inexistant"),"")</f>
        <v/>
      </c>
      <c r="O192" s="467" t="str">
        <f>IF(LEFT(N192,1) ="A",'Messages d''erreur'!$B$9,"")</f>
        <v/>
      </c>
      <c r="P192" s="447">
        <f t="shared" si="13"/>
        <v>24041</v>
      </c>
      <c r="Q192" s="447" t="str">
        <f>IFERROR(VLOOKUP(B193,'Liste CG'!A:A,1,FALSE),"Attention erreur pas de CG")</f>
        <v>Attention erreur pas de CG</v>
      </c>
      <c r="R192" s="447" t="str">
        <f>IF(LEFT(Q192,1)="A",'Messages d''erreur'!B$10,"")</f>
        <v>Attention CG pas dans  CG</v>
      </c>
      <c r="S192" s="467">
        <f t="shared" si="14"/>
        <v>24041</v>
      </c>
      <c r="T192" s="469">
        <f>IFERROR(VLOOKUP(S192,'Liste CG'!A:A,1,FALSE),"Attention erreur pas de CG")</f>
        <v>24041</v>
      </c>
      <c r="U192" s="447" t="str">
        <f>IF(MID(H192,4,1)="x", 'Messages d''erreur'!$B$13,IF(LEFT(T192,1)="A",'Messages d''erreur'!$B$12,""))</f>
        <v/>
      </c>
    </row>
    <row r="193" spans="1:21" ht="26" x14ac:dyDescent="0.35">
      <c r="A193" s="535" t="s">
        <v>1349</v>
      </c>
      <c r="B193" s="447" t="s">
        <v>1349</v>
      </c>
      <c r="C193" s="462" t="s">
        <v>1350</v>
      </c>
      <c r="D193" s="463" t="s">
        <v>1341</v>
      </c>
      <c r="E193" s="464" t="s">
        <v>1101</v>
      </c>
      <c r="F193" s="464">
        <v>2</v>
      </c>
      <c r="G193" s="462" t="s">
        <v>1354</v>
      </c>
      <c r="H193" s="462" t="s">
        <v>1355</v>
      </c>
      <c r="I193" s="464" t="s">
        <v>1341</v>
      </c>
      <c r="J193" s="464" t="s">
        <v>61</v>
      </c>
      <c r="K193" s="466" t="s">
        <v>1100</v>
      </c>
      <c r="L193" s="467">
        <f t="shared" si="15"/>
        <v>1</v>
      </c>
      <c r="M193" s="468">
        <f t="shared" si="12"/>
        <v>21421</v>
      </c>
      <c r="N193" s="467" t="str">
        <f>IF(IFERROR(SEARCH("-",K193,1),0) &gt; 0,IFERROR(VLOOKUP(K193,'Liste ECO'!A:A,1,FALSE),"ATTENTION CE Inexistant"),"")</f>
        <v/>
      </c>
      <c r="O193" s="467" t="str">
        <f>IF(LEFT(N193,1) ="A",'Messages d''erreur'!$B$9,"")</f>
        <v/>
      </c>
      <c r="P193" s="447">
        <f t="shared" si="13"/>
        <v>21421</v>
      </c>
      <c r="Q193" s="447" t="str">
        <f>IFERROR(VLOOKUP(B194,'Liste CG'!A:A,1,FALSE),"Attention erreur pas de CG")</f>
        <v>Attention erreur pas de CG</v>
      </c>
      <c r="R193" s="447" t="str">
        <f>IF(LEFT(Q193,1)="A",'Messages d''erreur'!B$10,"")</f>
        <v>Attention CG pas dans  CG</v>
      </c>
      <c r="S193" s="467">
        <f t="shared" si="14"/>
        <v>21421</v>
      </c>
      <c r="T193" s="469">
        <f>IFERROR(VLOOKUP(S193,'Liste CG'!A:A,1,FALSE),"Attention erreur pas de CG")</f>
        <v>21421</v>
      </c>
      <c r="U193" s="447" t="str">
        <f>IF(MID(H193,4,1)="x", 'Messages d''erreur'!$B$13,IF(LEFT(T193,1)="A",'Messages d''erreur'!$B$12,""))</f>
        <v/>
      </c>
    </row>
    <row r="194" spans="1:21" ht="39" x14ac:dyDescent="0.35">
      <c r="A194" s="535" t="s">
        <v>1356</v>
      </c>
      <c r="B194" s="447" t="s">
        <v>1356</v>
      </c>
      <c r="C194" s="462" t="s">
        <v>1357</v>
      </c>
      <c r="D194" s="463" t="s">
        <v>1341</v>
      </c>
      <c r="E194" s="464" t="s">
        <v>1101</v>
      </c>
      <c r="F194" s="464">
        <v>1</v>
      </c>
      <c r="G194" s="462" t="s">
        <v>1347</v>
      </c>
      <c r="H194" s="462" t="s">
        <v>1348</v>
      </c>
      <c r="I194" s="464" t="s">
        <v>1100</v>
      </c>
      <c r="J194" s="464" t="s">
        <v>61</v>
      </c>
      <c r="K194" s="466" t="s">
        <v>1100</v>
      </c>
      <c r="L194" s="467">
        <f t="shared" si="15"/>
        <v>0</v>
      </c>
      <c r="M194" s="468">
        <f t="shared" si="12"/>
        <v>66014</v>
      </c>
      <c r="N194" s="467" t="str">
        <f>IF(IFERROR(SEARCH("-",K194,1),0) &gt; 0,IFERROR(VLOOKUP(K194,'Liste ECO'!A:A,1,FALSE),"ATTENTION CE Inexistant"),"")</f>
        <v/>
      </c>
      <c r="O194" s="467" t="str">
        <f>IF(LEFT(N194,1) ="A",'Messages d''erreur'!$B$9,"")</f>
        <v/>
      </c>
      <c r="P194" s="447">
        <f t="shared" si="13"/>
        <v>66014</v>
      </c>
      <c r="Q194" s="447" t="str">
        <f>IFERROR(VLOOKUP(B195,'Liste CG'!A:A,1,FALSE),"Attention erreur pas de CG")</f>
        <v>Attention erreur pas de CG</v>
      </c>
      <c r="R194" s="447" t="str">
        <f>IF(LEFT(Q194,1)="A",'Messages d''erreur'!B$10,"")</f>
        <v>Attention CG pas dans  CG</v>
      </c>
      <c r="S194" s="467">
        <f t="shared" si="14"/>
        <v>66014</v>
      </c>
      <c r="T194" s="469">
        <f>IFERROR(VLOOKUP(S194,'Liste CG'!A:A,1,FALSE),"Attention erreur pas de CG")</f>
        <v>66014</v>
      </c>
      <c r="U194" s="447" t="str">
        <f>IF(MID(H194,4,1)="x", 'Messages d''erreur'!$B$13,IF(LEFT(T194,1)="A",'Messages d''erreur'!$B$12,""))</f>
        <v/>
      </c>
    </row>
    <row r="195" spans="1:21" ht="39" x14ac:dyDescent="0.35">
      <c r="A195" s="535" t="s">
        <v>1356</v>
      </c>
      <c r="B195" s="447" t="s">
        <v>1356</v>
      </c>
      <c r="C195" s="462" t="s">
        <v>1357</v>
      </c>
      <c r="D195" s="463" t="s">
        <v>1341</v>
      </c>
      <c r="E195" s="464" t="s">
        <v>61</v>
      </c>
      <c r="F195" s="464">
        <v>2</v>
      </c>
      <c r="G195" s="462" t="s">
        <v>1358</v>
      </c>
      <c r="H195" s="462" t="s">
        <v>1349</v>
      </c>
      <c r="I195" s="464" t="s">
        <v>1341</v>
      </c>
      <c r="J195" s="464" t="s">
        <v>1101</v>
      </c>
      <c r="K195" s="466" t="s">
        <v>1100</v>
      </c>
      <c r="L195" s="467">
        <f t="shared" si="15"/>
        <v>1</v>
      </c>
      <c r="M195" s="468">
        <f t="shared" ref="M195:M258" si="16">VALUE(H195)</f>
        <v>21411</v>
      </c>
      <c r="N195" s="467" t="str">
        <f>IF(IFERROR(SEARCH("-",K195,1),0) &gt; 0,IFERROR(VLOOKUP(K195,'Liste ECO'!A:A,1,FALSE),"ATTENTION CE Inexistant"),"")</f>
        <v/>
      </c>
      <c r="O195" s="467" t="str">
        <f>IF(LEFT(N195,1) ="A",'Messages d''erreur'!$B$9,"")</f>
        <v/>
      </c>
      <c r="P195" s="447">
        <f t="shared" si="13"/>
        <v>21411</v>
      </c>
      <c r="Q195" s="447" t="str">
        <f>IFERROR(VLOOKUP(B196,'Liste CG'!A:A,1,FALSE),"Attention erreur pas de CG")</f>
        <v>Attention erreur pas de CG</v>
      </c>
      <c r="R195" s="447" t="str">
        <f>IF(LEFT(Q195,1)="A",'Messages d''erreur'!B$10,"")</f>
        <v>Attention CG pas dans  CG</v>
      </c>
      <c r="S195" s="467">
        <f t="shared" si="14"/>
        <v>21411</v>
      </c>
      <c r="T195" s="469">
        <f>IFERROR(VLOOKUP(S195,'Liste CG'!A:A,1,FALSE),"Attention erreur pas de CG")</f>
        <v>21411</v>
      </c>
      <c r="U195" s="447" t="str">
        <f>IF(MID(H195,4,1)="x", 'Messages d''erreur'!$B$13,IF(LEFT(T195,1)="A",'Messages d''erreur'!$B$12,""))</f>
        <v/>
      </c>
    </row>
    <row r="196" spans="1:21" ht="26" x14ac:dyDescent="0.35">
      <c r="A196" s="535" t="s">
        <v>1355</v>
      </c>
      <c r="B196" s="447" t="s">
        <v>1355</v>
      </c>
      <c r="C196" s="462" t="s">
        <v>1359</v>
      </c>
      <c r="D196" s="463" t="s">
        <v>1341</v>
      </c>
      <c r="E196" s="464" t="s">
        <v>61</v>
      </c>
      <c r="F196" s="464">
        <v>1</v>
      </c>
      <c r="G196" s="462" t="s">
        <v>1360</v>
      </c>
      <c r="H196" s="462" t="s">
        <v>1349</v>
      </c>
      <c r="I196" s="464" t="s">
        <v>1341</v>
      </c>
      <c r="J196" s="464" t="s">
        <v>1101</v>
      </c>
      <c r="K196" s="466" t="s">
        <v>1100</v>
      </c>
      <c r="L196" s="467">
        <f t="shared" si="15"/>
        <v>0</v>
      </c>
      <c r="M196" s="468">
        <f t="shared" si="16"/>
        <v>21411</v>
      </c>
      <c r="N196" s="467" t="str">
        <f>IF(IFERROR(SEARCH("-",K196,1),0) &gt; 0,IFERROR(VLOOKUP(K196,'Liste ECO'!A:A,1,FALSE),"ATTENTION CE Inexistant"),"")</f>
        <v/>
      </c>
      <c r="O196" s="467" t="str">
        <f>IF(LEFT(N196,1) ="A",'Messages d''erreur'!$B$9,"")</f>
        <v/>
      </c>
      <c r="P196" s="447">
        <f t="shared" si="13"/>
        <v>21411</v>
      </c>
      <c r="Q196" s="447" t="str">
        <f>IFERROR(VLOOKUP(B197,'Liste CG'!A:A,1,FALSE),"Attention erreur pas de CG")</f>
        <v>Attention erreur pas de CG</v>
      </c>
      <c r="R196" s="447" t="str">
        <f>IF(LEFT(Q196,1)="A",'Messages d''erreur'!B$10,"")</f>
        <v>Attention CG pas dans  CG</v>
      </c>
      <c r="S196" s="467">
        <f t="shared" si="14"/>
        <v>21411</v>
      </c>
      <c r="T196" s="469">
        <f>IFERROR(VLOOKUP(S196,'Liste CG'!A:A,1,FALSE),"Attention erreur pas de CG")</f>
        <v>21411</v>
      </c>
      <c r="U196" s="447" t="str">
        <f>IF(MID(H196,4,1)="x", 'Messages d''erreur'!$B$13,IF(LEFT(T196,1)="A",'Messages d''erreur'!$B$12,""))</f>
        <v/>
      </c>
    </row>
    <row r="197" spans="1:21" ht="26" x14ac:dyDescent="0.35">
      <c r="A197" s="535" t="s">
        <v>1361</v>
      </c>
      <c r="B197" s="447" t="s">
        <v>1361</v>
      </c>
      <c r="C197" s="462" t="s">
        <v>1362</v>
      </c>
      <c r="D197" s="463" t="s">
        <v>1341</v>
      </c>
      <c r="E197" s="464" t="s">
        <v>1101</v>
      </c>
      <c r="F197" s="464">
        <v>1</v>
      </c>
      <c r="G197" s="462" t="s">
        <v>1363</v>
      </c>
      <c r="H197" s="462" t="s">
        <v>1364</v>
      </c>
      <c r="I197" s="464" t="s">
        <v>1100</v>
      </c>
      <c r="J197" s="464" t="s">
        <v>61</v>
      </c>
      <c r="K197" s="466" t="s">
        <v>1100</v>
      </c>
      <c r="L197" s="467">
        <f t="shared" si="15"/>
        <v>0</v>
      </c>
      <c r="M197" s="468">
        <f t="shared" si="16"/>
        <v>67361</v>
      </c>
      <c r="N197" s="467" t="str">
        <f>IF(IFERROR(SEARCH("-",K197,1),0) &gt; 0,IFERROR(VLOOKUP(K197,'Liste ECO'!A:A,1,FALSE),"ATTENTION CE Inexistant"),"")</f>
        <v/>
      </c>
      <c r="O197" s="467" t="str">
        <f>IF(LEFT(N197,1) ="A",'Messages d''erreur'!$B$9,"")</f>
        <v/>
      </c>
      <c r="P197" s="447">
        <f t="shared" si="13"/>
        <v>67361</v>
      </c>
      <c r="Q197" s="447" t="str">
        <f>IFERROR(VLOOKUP(B198,'Liste CG'!A:A,1,FALSE),"Attention erreur pas de CG")</f>
        <v>Attention erreur pas de CG</v>
      </c>
      <c r="R197" s="447" t="str">
        <f>IF(LEFT(Q197,1)="A",'Messages d''erreur'!B$10,"")</f>
        <v>Attention CG pas dans  CG</v>
      </c>
      <c r="S197" s="467">
        <f t="shared" si="14"/>
        <v>67361</v>
      </c>
      <c r="T197" s="469">
        <f>IFERROR(VLOOKUP(S197,'Liste CG'!A:A,1,FALSE),"Attention erreur pas de CG")</f>
        <v>67361</v>
      </c>
      <c r="U197" s="447" t="str">
        <f>IF(MID(H197,4,1)="x", 'Messages d''erreur'!$B$13,IF(LEFT(T197,1)="A",'Messages d''erreur'!$B$12,""))</f>
        <v/>
      </c>
    </row>
    <row r="198" spans="1:21" ht="26" x14ac:dyDescent="0.35">
      <c r="A198" s="535" t="s">
        <v>1361</v>
      </c>
      <c r="B198" s="447" t="s">
        <v>1361</v>
      </c>
      <c r="C198" s="462" t="s">
        <v>1362</v>
      </c>
      <c r="D198" s="463" t="s">
        <v>1341</v>
      </c>
      <c r="E198" s="464" t="s">
        <v>61</v>
      </c>
      <c r="F198" s="464">
        <v>2</v>
      </c>
      <c r="G198" s="462" t="s">
        <v>1365</v>
      </c>
      <c r="H198" s="462" t="s">
        <v>1355</v>
      </c>
      <c r="I198" s="464" t="s">
        <v>1341</v>
      </c>
      <c r="J198" s="464" t="s">
        <v>1101</v>
      </c>
      <c r="K198" s="466" t="s">
        <v>1100</v>
      </c>
      <c r="L198" s="467">
        <f t="shared" si="15"/>
        <v>1</v>
      </c>
      <c r="M198" s="468">
        <f t="shared" si="16"/>
        <v>21421</v>
      </c>
      <c r="N198" s="467" t="str">
        <f>IF(IFERROR(SEARCH("-",K198,1),0) &gt; 0,IFERROR(VLOOKUP(K198,'Liste ECO'!A:A,1,FALSE),"ATTENTION CE Inexistant"),"")</f>
        <v/>
      </c>
      <c r="O198" s="467" t="str">
        <f>IF(LEFT(N198,1) ="A",'Messages d''erreur'!$B$9,"")</f>
        <v/>
      </c>
      <c r="P198" s="447">
        <f t="shared" si="13"/>
        <v>21421</v>
      </c>
      <c r="Q198" s="447" t="str">
        <f>IFERROR(VLOOKUP(B199,'Liste CG'!A:A,1,FALSE),"Attention erreur pas de CG")</f>
        <v>Attention erreur pas de CG</v>
      </c>
      <c r="R198" s="447" t="str">
        <f>IF(LEFT(Q198,1)="A",'Messages d''erreur'!B$10,"")</f>
        <v>Attention CG pas dans  CG</v>
      </c>
      <c r="S198" s="467">
        <f t="shared" si="14"/>
        <v>21421</v>
      </c>
      <c r="T198" s="469">
        <f>IFERROR(VLOOKUP(S198,'Liste CG'!A:A,1,FALSE),"Attention erreur pas de CG")</f>
        <v>21421</v>
      </c>
      <c r="U198" s="447" t="str">
        <f>IF(MID(H198,4,1)="x", 'Messages d''erreur'!$B$13,IF(LEFT(T198,1)="A",'Messages d''erreur'!$B$12,""))</f>
        <v/>
      </c>
    </row>
    <row r="199" spans="1:21" ht="14.5" x14ac:dyDescent="0.35">
      <c r="A199" s="535" t="s">
        <v>1366</v>
      </c>
      <c r="B199" s="447" t="s">
        <v>1366</v>
      </c>
      <c r="C199" s="462" t="s">
        <v>1367</v>
      </c>
      <c r="D199" s="463" t="s">
        <v>1341</v>
      </c>
      <c r="E199" s="464" t="s">
        <v>61</v>
      </c>
      <c r="F199" s="464">
        <v>1</v>
      </c>
      <c r="G199" s="462" t="s">
        <v>1368</v>
      </c>
      <c r="H199" s="462" t="s">
        <v>1317</v>
      </c>
      <c r="I199" s="464" t="s">
        <v>1201</v>
      </c>
      <c r="J199" s="464" t="s">
        <v>1101</v>
      </c>
      <c r="K199" s="466" t="s">
        <v>856</v>
      </c>
      <c r="L199" s="467">
        <f t="shared" si="15"/>
        <v>0</v>
      </c>
      <c r="M199" s="468">
        <f t="shared" si="16"/>
        <v>44000</v>
      </c>
      <c r="N199" s="467" t="str">
        <f>IF(IFERROR(SEARCH("-",K199,1),0) &gt; 0,IFERROR(VLOOKUP(K199,'Liste ECO'!A:A,1,FALSE),"ATTENTION CE Inexistant"),"")</f>
        <v>747-52</v>
      </c>
      <c r="O199" s="467" t="str">
        <f>IF(LEFT(N199,1) ="A",'Messages d''erreur'!$B$9,"")</f>
        <v/>
      </c>
      <c r="P199" s="447">
        <f t="shared" si="13"/>
        <v>44000</v>
      </c>
      <c r="Q199" s="447" t="str">
        <f>IFERROR(VLOOKUP(B200,'Liste CG'!A:A,1,FALSE),"Attention erreur pas de CG")</f>
        <v>Attention erreur pas de CG</v>
      </c>
      <c r="R199" s="447" t="str">
        <f>IF(LEFT(Q199,1)="A",'Messages d''erreur'!B$10,"")</f>
        <v>Attention CG pas dans  CG</v>
      </c>
      <c r="S199" s="467">
        <f t="shared" si="14"/>
        <v>44000</v>
      </c>
      <c r="T199" s="469">
        <f>IFERROR(VLOOKUP(S199,'Liste CG'!A:A,1,FALSE),"Attention erreur pas de CG")</f>
        <v>44000</v>
      </c>
      <c r="U199" s="447" t="str">
        <f>IF(MID(H199,4,1)="x", 'Messages d''erreur'!$B$13,IF(LEFT(T199,1)="A",'Messages d''erreur'!$B$12,""))</f>
        <v/>
      </c>
    </row>
    <row r="200" spans="1:21" ht="14.5" x14ac:dyDescent="0.35">
      <c r="A200" s="535" t="s">
        <v>1366</v>
      </c>
      <c r="B200" s="447" t="s">
        <v>1366</v>
      </c>
      <c r="C200" s="462" t="s">
        <v>1367</v>
      </c>
      <c r="D200" s="463" t="s">
        <v>1341</v>
      </c>
      <c r="E200" s="464" t="s">
        <v>61</v>
      </c>
      <c r="F200" s="464">
        <v>2</v>
      </c>
      <c r="G200" s="462" t="s">
        <v>1369</v>
      </c>
      <c r="H200" s="462" t="s">
        <v>1344</v>
      </c>
      <c r="I200" s="464" t="s">
        <v>1201</v>
      </c>
      <c r="J200" s="464" t="s">
        <v>1101</v>
      </c>
      <c r="K200" s="466" t="s">
        <v>856</v>
      </c>
      <c r="L200" s="467">
        <f t="shared" si="15"/>
        <v>1</v>
      </c>
      <c r="M200" s="468">
        <f t="shared" si="16"/>
        <v>44200</v>
      </c>
      <c r="N200" s="467" t="str">
        <f>IF(IFERROR(SEARCH("-",K200,1),0) &gt; 0,IFERROR(VLOOKUP(K200,'Liste ECO'!A:A,1,FALSE),"ATTENTION CE Inexistant"),"")</f>
        <v>747-52</v>
      </c>
      <c r="O200" s="467" t="str">
        <f>IF(LEFT(N200,1) ="A",'Messages d''erreur'!$B$9,"")</f>
        <v/>
      </c>
      <c r="P200" s="447">
        <f t="shared" si="13"/>
        <v>44200</v>
      </c>
      <c r="Q200" s="447" t="str">
        <f>IFERROR(VLOOKUP(B201,'Liste CG'!A:A,1,FALSE),"Attention erreur pas de CG")</f>
        <v>Attention erreur pas de CG</v>
      </c>
      <c r="R200" s="447" t="str">
        <f>IF(LEFT(Q200,1)="A",'Messages d''erreur'!B$10,"")</f>
        <v>Attention CG pas dans  CG</v>
      </c>
      <c r="S200" s="467">
        <f t="shared" si="14"/>
        <v>44200</v>
      </c>
      <c r="T200" s="469">
        <f>IFERROR(VLOOKUP(S200,'Liste CG'!A:A,1,FALSE),"Attention erreur pas de CG")</f>
        <v>44200</v>
      </c>
      <c r="U200" s="447" t="str">
        <f>IF(MID(H200,4,1)="x", 'Messages d''erreur'!$B$13,IF(LEFT(T200,1)="A",'Messages d''erreur'!$B$12,""))</f>
        <v/>
      </c>
    </row>
    <row r="201" spans="1:21" ht="26" x14ac:dyDescent="0.35">
      <c r="A201" s="535" t="s">
        <v>1366</v>
      </c>
      <c r="B201" s="447" t="s">
        <v>1366</v>
      </c>
      <c r="C201" s="462" t="s">
        <v>1367</v>
      </c>
      <c r="D201" s="463" t="s">
        <v>1341</v>
      </c>
      <c r="E201" s="464" t="s">
        <v>1101</v>
      </c>
      <c r="F201" s="464">
        <v>3</v>
      </c>
      <c r="G201" s="462" t="s">
        <v>1370</v>
      </c>
      <c r="H201" s="462" t="s">
        <v>1371</v>
      </c>
      <c r="I201" s="464" t="s">
        <v>1201</v>
      </c>
      <c r="J201" s="464" t="s">
        <v>61</v>
      </c>
      <c r="K201" s="466" t="s">
        <v>879</v>
      </c>
      <c r="L201" s="467">
        <f t="shared" si="15"/>
        <v>1</v>
      </c>
      <c r="M201" s="468">
        <f t="shared" si="16"/>
        <v>41600</v>
      </c>
      <c r="N201" s="467" t="str">
        <f>IF(IFERROR(SEARCH("-",K201,1),0) &gt; 0,IFERROR(VLOOKUP(K201,'Liste ECO'!A:A,1,FALSE),"ATTENTION CE Inexistant"),"")</f>
        <v>761-52</v>
      </c>
      <c r="O201" s="467" t="str">
        <f>IF(LEFT(N201,1) ="A",'Messages d''erreur'!$B$9,"")</f>
        <v/>
      </c>
      <c r="P201" s="447">
        <f t="shared" si="13"/>
        <v>41600</v>
      </c>
      <c r="Q201" s="447" t="str">
        <f>IFERROR(VLOOKUP(B202,'Liste CG'!A:A,1,FALSE),"Attention erreur pas de CG")</f>
        <v>Attention erreur pas de CG</v>
      </c>
      <c r="R201" s="447" t="str">
        <f>IF(LEFT(Q201,1)="A",'Messages d''erreur'!B$10,"")</f>
        <v>Attention CG pas dans  CG</v>
      </c>
      <c r="S201" s="467">
        <f t="shared" si="14"/>
        <v>41600</v>
      </c>
      <c r="T201" s="469">
        <f>IFERROR(VLOOKUP(S201,'Liste CG'!A:A,1,FALSE),"Attention erreur pas de CG")</f>
        <v>41600</v>
      </c>
      <c r="U201" s="447" t="str">
        <f>IF(MID(H201,4,1)="x", 'Messages d''erreur'!$B$13,IF(LEFT(T201,1)="A",'Messages d''erreur'!$B$12,""))</f>
        <v/>
      </c>
    </row>
    <row r="202" spans="1:21" ht="26" x14ac:dyDescent="0.35">
      <c r="A202" s="535" t="s">
        <v>1372</v>
      </c>
      <c r="B202" s="447" t="s">
        <v>1372</v>
      </c>
      <c r="C202" s="462" t="s">
        <v>1373</v>
      </c>
      <c r="D202" s="463" t="s">
        <v>1341</v>
      </c>
      <c r="E202" s="464" t="s">
        <v>1101</v>
      </c>
      <c r="F202" s="464">
        <v>1</v>
      </c>
      <c r="G202" s="462" t="s">
        <v>1347</v>
      </c>
      <c r="H202" s="462" t="s">
        <v>1374</v>
      </c>
      <c r="I202" s="464" t="s">
        <v>1100</v>
      </c>
      <c r="J202" s="464" t="s">
        <v>61</v>
      </c>
      <c r="K202" s="466" t="s">
        <v>1100</v>
      </c>
      <c r="L202" s="467">
        <f t="shared" si="15"/>
        <v>0</v>
      </c>
      <c r="M202" s="468">
        <f t="shared" si="16"/>
        <v>66015</v>
      </c>
      <c r="N202" s="467" t="str">
        <f>IF(IFERROR(SEARCH("-",K202,1),0) &gt; 0,IFERROR(VLOOKUP(K202,'Liste ECO'!A:A,1,FALSE),"ATTENTION CE Inexistant"),"")</f>
        <v/>
      </c>
      <c r="O202" s="467" t="str">
        <f>IF(LEFT(N202,1) ="A",'Messages d''erreur'!$B$9,"")</f>
        <v/>
      </c>
      <c r="P202" s="447">
        <f t="shared" si="13"/>
        <v>66015</v>
      </c>
      <c r="Q202" s="447" t="str">
        <f>IFERROR(VLOOKUP(B203,'Liste CG'!A:A,1,FALSE),"Attention erreur pas de CG")</f>
        <v>Attention erreur pas de CG</v>
      </c>
      <c r="R202" s="447" t="str">
        <f>IF(LEFT(Q202,1)="A",'Messages d''erreur'!B$10,"")</f>
        <v>Attention CG pas dans  CG</v>
      </c>
      <c r="S202" s="467">
        <f t="shared" si="14"/>
        <v>66015</v>
      </c>
      <c r="T202" s="469">
        <f>IFERROR(VLOOKUP(S202,'Liste CG'!A:A,1,FALSE),"Attention erreur pas de CG")</f>
        <v>66015</v>
      </c>
      <c r="U202" s="447" t="str">
        <f>IF(MID(H202,4,1)="x", 'Messages d''erreur'!$B$13,IF(LEFT(T202,1)="A",'Messages d''erreur'!$B$12,""))</f>
        <v/>
      </c>
    </row>
    <row r="203" spans="1:21" ht="26" x14ac:dyDescent="0.35">
      <c r="A203" s="535" t="s">
        <v>1375</v>
      </c>
      <c r="B203" s="447" t="s">
        <v>1375</v>
      </c>
      <c r="C203" s="462" t="s">
        <v>1376</v>
      </c>
      <c r="D203" s="463" t="s">
        <v>1341</v>
      </c>
      <c r="E203" s="464" t="s">
        <v>61</v>
      </c>
      <c r="F203" s="464">
        <v>1</v>
      </c>
      <c r="G203" s="462" t="s">
        <v>1368</v>
      </c>
      <c r="H203" s="462" t="s">
        <v>1317</v>
      </c>
      <c r="I203" s="464" t="s">
        <v>1201</v>
      </c>
      <c r="J203" s="464" t="s">
        <v>1101</v>
      </c>
      <c r="K203" s="466" t="s">
        <v>858</v>
      </c>
      <c r="L203" s="467">
        <f t="shared" si="15"/>
        <v>0</v>
      </c>
      <c r="M203" s="468">
        <f t="shared" si="16"/>
        <v>44000</v>
      </c>
      <c r="N203" s="467" t="str">
        <f>IF(IFERROR(SEARCH("-",K203,1),0) &gt; 0,IFERROR(VLOOKUP(K203,'Liste ECO'!A:A,1,FALSE),"ATTENTION CE Inexistant"),"")</f>
        <v>747-53</v>
      </c>
      <c r="O203" s="467" t="str">
        <f>IF(LEFT(N203,1) ="A",'Messages d''erreur'!$B$9,"")</f>
        <v/>
      </c>
      <c r="P203" s="447">
        <f t="shared" si="13"/>
        <v>44000</v>
      </c>
      <c r="Q203" s="447" t="str">
        <f>IFERROR(VLOOKUP(B204,'Liste CG'!A:A,1,FALSE),"Attention erreur pas de CG")</f>
        <v>Attention erreur pas de CG</v>
      </c>
      <c r="R203" s="447" t="str">
        <f>IF(LEFT(Q203,1)="A",'Messages d''erreur'!B$10,"")</f>
        <v>Attention CG pas dans  CG</v>
      </c>
      <c r="S203" s="467">
        <f t="shared" si="14"/>
        <v>44000</v>
      </c>
      <c r="T203" s="469">
        <f>IFERROR(VLOOKUP(S203,'Liste CG'!A:A,1,FALSE),"Attention erreur pas de CG")</f>
        <v>44000</v>
      </c>
      <c r="U203" s="447" t="str">
        <f>IF(MID(H203,4,1)="x", 'Messages d''erreur'!$B$13,IF(LEFT(T203,1)="A",'Messages d''erreur'!$B$12,""))</f>
        <v/>
      </c>
    </row>
    <row r="204" spans="1:21" ht="26" x14ac:dyDescent="0.35">
      <c r="A204" s="535" t="s">
        <v>1375</v>
      </c>
      <c r="B204" s="447" t="s">
        <v>1375</v>
      </c>
      <c r="C204" s="462" t="s">
        <v>1376</v>
      </c>
      <c r="D204" s="463" t="s">
        <v>1341</v>
      </c>
      <c r="E204" s="464" t="s">
        <v>61</v>
      </c>
      <c r="F204" s="464">
        <v>2</v>
      </c>
      <c r="G204" s="462" t="s">
        <v>1369</v>
      </c>
      <c r="H204" s="462" t="s">
        <v>1344</v>
      </c>
      <c r="I204" s="464" t="s">
        <v>1201</v>
      </c>
      <c r="J204" s="464" t="s">
        <v>1101</v>
      </c>
      <c r="K204" s="466" t="s">
        <v>858</v>
      </c>
      <c r="L204" s="467">
        <f t="shared" si="15"/>
        <v>1</v>
      </c>
      <c r="M204" s="468">
        <f t="shared" si="16"/>
        <v>44200</v>
      </c>
      <c r="N204" s="467" t="str">
        <f>IF(IFERROR(SEARCH("-",K204,1),0) &gt; 0,IFERROR(VLOOKUP(K204,'Liste ECO'!A:A,1,FALSE),"ATTENTION CE Inexistant"),"")</f>
        <v>747-53</v>
      </c>
      <c r="O204" s="467" t="str">
        <f>IF(LEFT(N204,1) ="A",'Messages d''erreur'!$B$9,"")</f>
        <v/>
      </c>
      <c r="P204" s="447">
        <f t="shared" si="13"/>
        <v>44200</v>
      </c>
      <c r="Q204" s="447" t="str">
        <f>IFERROR(VLOOKUP(B205,'Liste CG'!A:A,1,FALSE),"Attention erreur pas de CG")</f>
        <v>Attention erreur pas de CG</v>
      </c>
      <c r="R204" s="447" t="str">
        <f>IF(LEFT(Q204,1)="A",'Messages d''erreur'!B$10,"")</f>
        <v>Attention CG pas dans  CG</v>
      </c>
      <c r="S204" s="467">
        <f t="shared" si="14"/>
        <v>44200</v>
      </c>
      <c r="T204" s="469">
        <f>IFERROR(VLOOKUP(S204,'Liste CG'!A:A,1,FALSE),"Attention erreur pas de CG")</f>
        <v>44200</v>
      </c>
      <c r="U204" s="447" t="str">
        <f>IF(MID(H204,4,1)="x", 'Messages d''erreur'!$B$13,IF(LEFT(T204,1)="A",'Messages d''erreur'!$B$12,""))</f>
        <v/>
      </c>
    </row>
    <row r="205" spans="1:21" ht="26" x14ac:dyDescent="0.35">
      <c r="A205" s="535" t="s">
        <v>1375</v>
      </c>
      <c r="B205" s="447" t="s">
        <v>1375</v>
      </c>
      <c r="C205" s="462" t="s">
        <v>1376</v>
      </c>
      <c r="D205" s="463" t="s">
        <v>1341</v>
      </c>
      <c r="E205" s="464" t="s">
        <v>1101</v>
      </c>
      <c r="F205" s="464">
        <v>3</v>
      </c>
      <c r="G205" s="462" t="s">
        <v>1377</v>
      </c>
      <c r="H205" s="462" t="s">
        <v>1371</v>
      </c>
      <c r="I205" s="464" t="s">
        <v>1201</v>
      </c>
      <c r="J205" s="464" t="s">
        <v>61</v>
      </c>
      <c r="K205" s="466" t="s">
        <v>881</v>
      </c>
      <c r="L205" s="467">
        <f t="shared" si="15"/>
        <v>1</v>
      </c>
      <c r="M205" s="468">
        <f t="shared" si="16"/>
        <v>41600</v>
      </c>
      <c r="N205" s="467" t="str">
        <f>IF(IFERROR(SEARCH("-",K205,1),0) &gt; 0,IFERROR(VLOOKUP(K205,'Liste ECO'!A:A,1,FALSE),"ATTENTION CE Inexistant"),"")</f>
        <v>761-53</v>
      </c>
      <c r="O205" s="467" t="str">
        <f>IF(LEFT(N205,1) ="A",'Messages d''erreur'!$B$9,"")</f>
        <v/>
      </c>
      <c r="P205" s="447">
        <f t="shared" si="13"/>
        <v>41600</v>
      </c>
      <c r="Q205" s="447" t="str">
        <f>IFERROR(VLOOKUP(B206,'Liste CG'!A:A,1,FALSE),"Attention erreur pas de CG")</f>
        <v>Attention erreur pas de CG</v>
      </c>
      <c r="R205" s="447" t="str">
        <f>IF(LEFT(Q205,1)="A",'Messages d''erreur'!B$10,"")</f>
        <v>Attention CG pas dans  CG</v>
      </c>
      <c r="S205" s="467">
        <f t="shared" si="14"/>
        <v>41600</v>
      </c>
      <c r="T205" s="469">
        <f>IFERROR(VLOOKUP(S205,'Liste CG'!A:A,1,FALSE),"Attention erreur pas de CG")</f>
        <v>41600</v>
      </c>
      <c r="U205" s="447" t="str">
        <f>IF(MID(H205,4,1)="x", 'Messages d''erreur'!$B$13,IF(LEFT(T205,1)="A",'Messages d''erreur'!$B$12,""))</f>
        <v/>
      </c>
    </row>
    <row r="206" spans="1:21" ht="26" x14ac:dyDescent="0.35">
      <c r="A206" s="535" t="s">
        <v>1378</v>
      </c>
      <c r="B206" s="447" t="s">
        <v>1378</v>
      </c>
      <c r="C206" s="462" t="s">
        <v>1379</v>
      </c>
      <c r="D206" s="463" t="s">
        <v>1341</v>
      </c>
      <c r="E206" s="464" t="s">
        <v>1101</v>
      </c>
      <c r="F206" s="464">
        <v>1</v>
      </c>
      <c r="G206" s="462" t="s">
        <v>1347</v>
      </c>
      <c r="H206" s="462" t="s">
        <v>1380</v>
      </c>
      <c r="I206" s="464" t="s">
        <v>1100</v>
      </c>
      <c r="J206" s="464" t="s">
        <v>61</v>
      </c>
      <c r="K206" s="466" t="s">
        <v>1100</v>
      </c>
      <c r="L206" s="467">
        <f t="shared" si="15"/>
        <v>0</v>
      </c>
      <c r="M206" s="468">
        <f t="shared" si="16"/>
        <v>66016</v>
      </c>
      <c r="N206" s="467" t="str">
        <f>IF(IFERROR(SEARCH("-",K206,1),0) &gt; 0,IFERROR(VLOOKUP(K206,'Liste ECO'!A:A,1,FALSE),"ATTENTION CE Inexistant"),"")</f>
        <v/>
      </c>
      <c r="O206" s="467" t="str">
        <f>IF(LEFT(N206,1) ="A",'Messages d''erreur'!$B$9,"")</f>
        <v/>
      </c>
      <c r="P206" s="447">
        <f t="shared" si="13"/>
        <v>66016</v>
      </c>
      <c r="Q206" s="447" t="str">
        <f>IFERROR(VLOOKUP(B207,'Liste CG'!A:A,1,FALSE),"Attention erreur pas de CG")</f>
        <v>Attention erreur pas de CG</v>
      </c>
      <c r="R206" s="447" t="str">
        <f>IF(LEFT(Q206,1)="A",'Messages d''erreur'!B$10,"")</f>
        <v>Attention CG pas dans  CG</v>
      </c>
      <c r="S206" s="467">
        <f t="shared" si="14"/>
        <v>66016</v>
      </c>
      <c r="T206" s="469">
        <f>IFERROR(VLOOKUP(S206,'Liste CG'!A:A,1,FALSE),"Attention erreur pas de CG")</f>
        <v>66016</v>
      </c>
      <c r="U206" s="447" t="str">
        <f>IF(MID(H206,4,1)="x", 'Messages d''erreur'!$B$13,IF(LEFT(T206,1)="A",'Messages d''erreur'!$B$12,""))</f>
        <v/>
      </c>
    </row>
    <row r="207" spans="1:21" ht="26" x14ac:dyDescent="0.35">
      <c r="A207" s="535" t="s">
        <v>1381</v>
      </c>
      <c r="B207" s="447" t="s">
        <v>1381</v>
      </c>
      <c r="C207" s="462" t="s">
        <v>1382</v>
      </c>
      <c r="D207" s="463" t="s">
        <v>1341</v>
      </c>
      <c r="E207" s="464" t="s">
        <v>61</v>
      </c>
      <c r="F207" s="464">
        <v>1</v>
      </c>
      <c r="G207" s="462" t="s">
        <v>1383</v>
      </c>
      <c r="H207" s="462" t="s">
        <v>1384</v>
      </c>
      <c r="I207" s="464" t="s">
        <v>1353</v>
      </c>
      <c r="J207" s="464" t="s">
        <v>1101</v>
      </c>
      <c r="K207" s="466" t="s">
        <v>1100</v>
      </c>
      <c r="L207" s="467">
        <f t="shared" si="15"/>
        <v>0</v>
      </c>
      <c r="M207" s="468">
        <f t="shared" si="16"/>
        <v>24011</v>
      </c>
      <c r="N207" s="467" t="str">
        <f>IF(IFERROR(SEARCH("-",K207,1),0) &gt; 0,IFERROR(VLOOKUP(K207,'Liste ECO'!A:A,1,FALSE),"ATTENTION CE Inexistant"),"")</f>
        <v/>
      </c>
      <c r="O207" s="467" t="str">
        <f>IF(LEFT(N207,1) ="A",'Messages d''erreur'!$B$9,"")</f>
        <v/>
      </c>
      <c r="P207" s="447">
        <f t="shared" si="13"/>
        <v>24011</v>
      </c>
      <c r="Q207" s="447" t="str">
        <f>IFERROR(VLOOKUP(B208,'Liste CG'!A:A,1,FALSE),"Attention erreur pas de CG")</f>
        <v>Attention erreur pas de CG</v>
      </c>
      <c r="R207" s="447" t="str">
        <f>IF(LEFT(Q207,1)="A",'Messages d''erreur'!B$10,"")</f>
        <v>Attention CG pas dans  CG</v>
      </c>
      <c r="S207" s="467">
        <f t="shared" si="14"/>
        <v>24011</v>
      </c>
      <c r="T207" s="469">
        <f>IFERROR(VLOOKUP(S207,'Liste CG'!A:A,1,FALSE),"Attention erreur pas de CG")</f>
        <v>24011</v>
      </c>
      <c r="U207" s="447" t="str">
        <f>IF(MID(H207,4,1)="x", 'Messages d''erreur'!$B$13,IF(LEFT(T207,1)="A",'Messages d''erreur'!$B$12,""))</f>
        <v/>
      </c>
    </row>
    <row r="208" spans="1:21" ht="14.5" x14ac:dyDescent="0.35">
      <c r="A208" s="535" t="s">
        <v>1381</v>
      </c>
      <c r="B208" s="447" t="s">
        <v>1381</v>
      </c>
      <c r="C208" s="462" t="s">
        <v>1382</v>
      </c>
      <c r="D208" s="463" t="s">
        <v>1341</v>
      </c>
      <c r="E208" s="464" t="s">
        <v>1101</v>
      </c>
      <c r="F208" s="464">
        <v>2</v>
      </c>
      <c r="G208" s="462" t="s">
        <v>1385</v>
      </c>
      <c r="H208" s="462" t="s">
        <v>1386</v>
      </c>
      <c r="I208" s="464" t="s">
        <v>1353</v>
      </c>
      <c r="J208" s="464" t="s">
        <v>61</v>
      </c>
      <c r="K208" s="466" t="s">
        <v>1100</v>
      </c>
      <c r="L208" s="467">
        <f t="shared" si="15"/>
        <v>1</v>
      </c>
      <c r="M208" s="468">
        <f t="shared" si="16"/>
        <v>24621</v>
      </c>
      <c r="N208" s="467" t="str">
        <f>IF(IFERROR(SEARCH("-",K208,1),0) &gt; 0,IFERROR(VLOOKUP(K208,'Liste ECO'!A:A,1,FALSE),"ATTENTION CE Inexistant"),"")</f>
        <v/>
      </c>
      <c r="O208" s="467" t="str">
        <f>IF(LEFT(N208,1) ="A",'Messages d''erreur'!$B$9,"")</f>
        <v/>
      </c>
      <c r="P208" s="447">
        <f t="shared" si="13"/>
        <v>24621</v>
      </c>
      <c r="Q208" s="447" t="str">
        <f>IFERROR(VLOOKUP(B209,'Liste CG'!A:A,1,FALSE),"Attention erreur pas de CG")</f>
        <v>Attention erreur pas de CG</v>
      </c>
      <c r="R208" s="447" t="str">
        <f>IF(LEFT(Q208,1)="A",'Messages d''erreur'!B$10,"")</f>
        <v>Attention CG pas dans  CG</v>
      </c>
      <c r="S208" s="467">
        <f t="shared" si="14"/>
        <v>24621</v>
      </c>
      <c r="T208" s="469">
        <f>IFERROR(VLOOKUP(S208,'Liste CG'!A:A,1,FALSE),"Attention erreur pas de CG")</f>
        <v>24621</v>
      </c>
      <c r="U208" s="447" t="str">
        <f>IF(MID(H208,4,1)="x", 'Messages d''erreur'!$B$13,IF(LEFT(T208,1)="A",'Messages d''erreur'!$B$12,""))</f>
        <v/>
      </c>
    </row>
    <row r="209" spans="1:21" ht="39" x14ac:dyDescent="0.35">
      <c r="A209" s="535" t="s">
        <v>1381</v>
      </c>
      <c r="B209" s="447" t="s">
        <v>1381</v>
      </c>
      <c r="C209" s="462" t="s">
        <v>1382</v>
      </c>
      <c r="D209" s="463" t="s">
        <v>1341</v>
      </c>
      <c r="E209" s="464" t="s">
        <v>1101</v>
      </c>
      <c r="F209" s="464">
        <v>3</v>
      </c>
      <c r="G209" s="462" t="s">
        <v>1387</v>
      </c>
      <c r="H209" s="462" t="s">
        <v>1388</v>
      </c>
      <c r="I209" s="464" t="s">
        <v>1100</v>
      </c>
      <c r="J209" s="464" t="s">
        <v>61</v>
      </c>
      <c r="K209" s="466" t="s">
        <v>1100</v>
      </c>
      <c r="L209" s="467">
        <f t="shared" si="15"/>
        <v>1</v>
      </c>
      <c r="M209" s="468">
        <f t="shared" si="16"/>
        <v>67241</v>
      </c>
      <c r="N209" s="467" t="str">
        <f>IF(IFERROR(SEARCH("-",K209,1),0) &gt; 0,IFERROR(VLOOKUP(K209,'Liste ECO'!A:A,1,FALSE),"ATTENTION CE Inexistant"),"")</f>
        <v/>
      </c>
      <c r="O209" s="467" t="str">
        <f>IF(LEFT(N209,1) ="A",'Messages d''erreur'!$B$9,"")</f>
        <v/>
      </c>
      <c r="P209" s="447">
        <f t="shared" si="13"/>
        <v>67241</v>
      </c>
      <c r="Q209" s="447" t="str">
        <f>IFERROR(VLOOKUP(B210,'Liste CG'!A:A,1,FALSE),"Attention erreur pas de CG")</f>
        <v>Attention erreur pas de CG</v>
      </c>
      <c r="R209" s="447" t="str">
        <f>IF(LEFT(Q209,1)="A",'Messages d''erreur'!B$10,"")</f>
        <v>Attention CG pas dans  CG</v>
      </c>
      <c r="S209" s="467">
        <f t="shared" si="14"/>
        <v>67241</v>
      </c>
      <c r="T209" s="469">
        <f>IFERROR(VLOOKUP(S209,'Liste CG'!A:A,1,FALSE),"Attention erreur pas de CG")</f>
        <v>67241</v>
      </c>
      <c r="U209" s="447" t="str">
        <f>IF(MID(H209,4,1)="x", 'Messages d''erreur'!$B$13,IF(LEFT(T209,1)="A",'Messages d''erreur'!$B$12,""))</f>
        <v/>
      </c>
    </row>
    <row r="210" spans="1:21" ht="39" x14ac:dyDescent="0.35">
      <c r="A210" s="535" t="s">
        <v>1381</v>
      </c>
      <c r="B210" s="447" t="s">
        <v>1381</v>
      </c>
      <c r="C210" s="462" t="s">
        <v>1382</v>
      </c>
      <c r="D210" s="463" t="s">
        <v>1341</v>
      </c>
      <c r="E210" s="464" t="s">
        <v>61</v>
      </c>
      <c r="F210" s="464">
        <v>4</v>
      </c>
      <c r="G210" s="462" t="s">
        <v>1389</v>
      </c>
      <c r="H210" s="462" t="s">
        <v>1390</v>
      </c>
      <c r="I210" s="464" t="s">
        <v>1100</v>
      </c>
      <c r="J210" s="464" t="s">
        <v>1101</v>
      </c>
      <c r="K210" s="466" t="s">
        <v>1100</v>
      </c>
      <c r="L210" s="467">
        <f t="shared" si="15"/>
        <v>1</v>
      </c>
      <c r="M210" s="468">
        <f t="shared" si="16"/>
        <v>77241</v>
      </c>
      <c r="N210" s="467" t="str">
        <f>IF(IFERROR(SEARCH("-",K210,1),0) &gt; 0,IFERROR(VLOOKUP(K210,'Liste ECO'!A:A,1,FALSE),"ATTENTION CE Inexistant"),"")</f>
        <v/>
      </c>
      <c r="O210" s="467" t="str">
        <f>IF(LEFT(N210,1) ="A",'Messages d''erreur'!$B$9,"")</f>
        <v/>
      </c>
      <c r="P210" s="447">
        <f t="shared" si="13"/>
        <v>77241</v>
      </c>
      <c r="Q210" s="447" t="str">
        <f>IFERROR(VLOOKUP(B211,'Liste CG'!A:A,1,FALSE),"Attention erreur pas de CG")</f>
        <v>Attention erreur pas de CG</v>
      </c>
      <c r="R210" s="447" t="str">
        <f>IF(LEFT(Q210,1)="A",'Messages d''erreur'!B$10,"")</f>
        <v>Attention CG pas dans  CG</v>
      </c>
      <c r="S210" s="467">
        <f t="shared" si="14"/>
        <v>77241</v>
      </c>
      <c r="T210" s="469">
        <f>IFERROR(VLOOKUP(S210,'Liste CG'!A:A,1,FALSE),"Attention erreur pas de CG")</f>
        <v>77241</v>
      </c>
      <c r="U210" s="447" t="str">
        <f>IF(MID(H210,4,1)="x", 'Messages d''erreur'!$B$13,IF(LEFT(T210,1)="A",'Messages d''erreur'!$B$12,""))</f>
        <v/>
      </c>
    </row>
    <row r="211" spans="1:21" ht="39" x14ac:dyDescent="0.35">
      <c r="A211" s="535" t="s">
        <v>1391</v>
      </c>
      <c r="B211" s="447" t="s">
        <v>1391</v>
      </c>
      <c r="C211" s="462" t="s">
        <v>1392</v>
      </c>
      <c r="D211" s="463" t="s">
        <v>1341</v>
      </c>
      <c r="E211" s="464" t="s">
        <v>61</v>
      </c>
      <c r="F211" s="464">
        <v>1</v>
      </c>
      <c r="G211" s="462" t="s">
        <v>1393</v>
      </c>
      <c r="H211" s="462" t="s">
        <v>1384</v>
      </c>
      <c r="I211" s="464" t="s">
        <v>1353</v>
      </c>
      <c r="J211" s="464" t="s">
        <v>1101</v>
      </c>
      <c r="K211" s="466" t="s">
        <v>1100</v>
      </c>
      <c r="L211" s="467">
        <f t="shared" si="15"/>
        <v>0</v>
      </c>
      <c r="M211" s="468">
        <f t="shared" si="16"/>
        <v>24011</v>
      </c>
      <c r="N211" s="467" t="str">
        <f>IF(IFERROR(SEARCH("-",K211,1),0) &gt; 0,IFERROR(VLOOKUP(K211,'Liste ECO'!A:A,1,FALSE),"ATTENTION CE Inexistant"),"")</f>
        <v/>
      </c>
      <c r="O211" s="467" t="str">
        <f>IF(LEFT(N211,1) ="A",'Messages d''erreur'!$B$9,"")</f>
        <v/>
      </c>
      <c r="P211" s="447">
        <f t="shared" si="13"/>
        <v>24011</v>
      </c>
      <c r="Q211" s="447" t="str">
        <f>IFERROR(VLOOKUP(B212,'Liste CG'!A:A,1,FALSE),"Attention erreur pas de CG")</f>
        <v>Attention erreur pas de CG</v>
      </c>
      <c r="R211" s="447" t="str">
        <f>IF(LEFT(Q211,1)="A",'Messages d''erreur'!B$10,"")</f>
        <v>Attention CG pas dans  CG</v>
      </c>
      <c r="S211" s="467">
        <f t="shared" si="14"/>
        <v>24011</v>
      </c>
      <c r="T211" s="469">
        <f>IFERROR(VLOOKUP(S211,'Liste CG'!A:A,1,FALSE),"Attention erreur pas de CG")</f>
        <v>24011</v>
      </c>
      <c r="U211" s="447" t="str">
        <f>IF(MID(H211,4,1)="x", 'Messages d''erreur'!$B$13,IF(LEFT(T211,1)="A",'Messages d''erreur'!$B$12,""))</f>
        <v/>
      </c>
    </row>
    <row r="212" spans="1:21" ht="26" x14ac:dyDescent="0.35">
      <c r="A212" s="535" t="s">
        <v>1394</v>
      </c>
      <c r="B212" s="447" t="s">
        <v>1394</v>
      </c>
      <c r="C212" s="462" t="s">
        <v>1395</v>
      </c>
      <c r="D212" s="463" t="s">
        <v>1341</v>
      </c>
      <c r="E212" s="464" t="s">
        <v>1101</v>
      </c>
      <c r="F212" s="464">
        <v>1</v>
      </c>
      <c r="G212" s="462" t="s">
        <v>1396</v>
      </c>
      <c r="H212" s="462" t="s">
        <v>1397</v>
      </c>
      <c r="I212" s="464" t="s">
        <v>1100</v>
      </c>
      <c r="J212" s="464" t="s">
        <v>61</v>
      </c>
      <c r="K212" s="466" t="s">
        <v>1100</v>
      </c>
      <c r="L212" s="467">
        <f t="shared" si="15"/>
        <v>0</v>
      </c>
      <c r="M212" s="468">
        <f t="shared" si="16"/>
        <v>66120</v>
      </c>
      <c r="N212" s="467" t="str">
        <f>IF(IFERROR(SEARCH("-",K212,1),0) &gt; 0,IFERROR(VLOOKUP(K212,'Liste ECO'!A:A,1,FALSE),"ATTENTION CE Inexistant"),"")</f>
        <v/>
      </c>
      <c r="O212" s="467" t="str">
        <f>IF(LEFT(N212,1) ="A",'Messages d''erreur'!$B$9,"")</f>
        <v/>
      </c>
      <c r="P212" s="447">
        <f t="shared" si="13"/>
        <v>66120</v>
      </c>
      <c r="Q212" s="447" t="str">
        <f>IFERROR(VLOOKUP(B213,'Liste CG'!A:A,1,FALSE),"Attention erreur pas de CG")</f>
        <v>Attention erreur pas de CG</v>
      </c>
      <c r="R212" s="447" t="str">
        <f>IF(LEFT(Q212,1)="A",'Messages d''erreur'!B$10,"")</f>
        <v>Attention CG pas dans  CG</v>
      </c>
      <c r="S212" s="467">
        <f t="shared" si="14"/>
        <v>66120</v>
      </c>
      <c r="T212" s="469">
        <f>IFERROR(VLOOKUP(S212,'Liste CG'!A:A,1,FALSE),"Attention erreur pas de CG")</f>
        <v>66120</v>
      </c>
      <c r="U212" s="447" t="str">
        <f>IF(MID(H212,4,1)="x", 'Messages d''erreur'!$B$13,IF(LEFT(T212,1)="A",'Messages d''erreur'!$B$12,""))</f>
        <v/>
      </c>
    </row>
    <row r="213" spans="1:21" ht="26" x14ac:dyDescent="0.35">
      <c r="A213" s="535" t="s">
        <v>1394</v>
      </c>
      <c r="B213" s="447" t="s">
        <v>1394</v>
      </c>
      <c r="C213" s="462" t="s">
        <v>1395</v>
      </c>
      <c r="D213" s="463" t="s">
        <v>1341</v>
      </c>
      <c r="E213" s="464" t="s">
        <v>61</v>
      </c>
      <c r="F213" s="464">
        <v>2</v>
      </c>
      <c r="G213" s="462" t="s">
        <v>1398</v>
      </c>
      <c r="H213" s="462" t="s">
        <v>1399</v>
      </c>
      <c r="I213" s="464" t="s">
        <v>1100</v>
      </c>
      <c r="J213" s="464" t="s">
        <v>1101</v>
      </c>
      <c r="K213" s="466" t="s">
        <v>1100</v>
      </c>
      <c r="L213" s="467">
        <f t="shared" si="15"/>
        <v>1</v>
      </c>
      <c r="M213" s="468">
        <f t="shared" si="16"/>
        <v>76120</v>
      </c>
      <c r="N213" s="467" t="str">
        <f>IF(IFERROR(SEARCH("-",K213,1),0) &gt; 0,IFERROR(VLOOKUP(K213,'Liste ECO'!A:A,1,FALSE),"ATTENTION CE Inexistant"),"")</f>
        <v/>
      </c>
      <c r="O213" s="467" t="str">
        <f>IF(LEFT(N213,1) ="A",'Messages d''erreur'!$B$9,"")</f>
        <v/>
      </c>
      <c r="P213" s="447">
        <f t="shared" si="13"/>
        <v>76120</v>
      </c>
      <c r="Q213" s="447" t="str">
        <f>IFERROR(VLOOKUP(B214,'Liste CG'!A:A,1,FALSE),"Attention erreur pas de CG")</f>
        <v>Attention erreur pas de CG</v>
      </c>
      <c r="R213" s="447" t="str">
        <f>IF(LEFT(Q213,1)="A",'Messages d''erreur'!B$10,"")</f>
        <v>Attention CG pas dans  CG</v>
      </c>
      <c r="S213" s="467">
        <f t="shared" si="14"/>
        <v>76120</v>
      </c>
      <c r="T213" s="469">
        <f>IFERROR(VLOOKUP(S213,'Liste CG'!A:A,1,FALSE),"Attention erreur pas de CG")</f>
        <v>76120</v>
      </c>
      <c r="U213" s="447" t="str">
        <f>IF(MID(H213,4,1)="x", 'Messages d''erreur'!$B$13,IF(LEFT(T213,1)="A",'Messages d''erreur'!$B$12,""))</f>
        <v/>
      </c>
    </row>
    <row r="214" spans="1:21" ht="26" x14ac:dyDescent="0.35">
      <c r="A214" s="535" t="s">
        <v>1400</v>
      </c>
      <c r="B214" s="447" t="s">
        <v>1400</v>
      </c>
      <c r="C214" s="462" t="s">
        <v>1401</v>
      </c>
      <c r="D214" s="463" t="s">
        <v>1341</v>
      </c>
      <c r="E214" s="464" t="s">
        <v>1101</v>
      </c>
      <c r="F214" s="464">
        <v>1</v>
      </c>
      <c r="G214" s="462" t="s">
        <v>1396</v>
      </c>
      <c r="H214" s="462" t="s">
        <v>1402</v>
      </c>
      <c r="I214" s="464" t="s">
        <v>1100</v>
      </c>
      <c r="J214" s="464" t="s">
        <v>61</v>
      </c>
      <c r="K214" s="466" t="s">
        <v>1100</v>
      </c>
      <c r="L214" s="467">
        <f t="shared" si="15"/>
        <v>0</v>
      </c>
      <c r="M214" s="468">
        <f t="shared" si="16"/>
        <v>67371</v>
      </c>
      <c r="N214" s="467" t="str">
        <f>IF(IFERROR(SEARCH("-",K214,1),0) &gt; 0,IFERROR(VLOOKUP(K214,'Liste ECO'!A:A,1,FALSE),"ATTENTION CE Inexistant"),"")</f>
        <v/>
      </c>
      <c r="O214" s="467" t="str">
        <f>IF(LEFT(N214,1) ="A",'Messages d''erreur'!$B$9,"")</f>
        <v/>
      </c>
      <c r="P214" s="447">
        <f t="shared" si="13"/>
        <v>67371</v>
      </c>
      <c r="Q214" s="447" t="str">
        <f>IFERROR(VLOOKUP(B215,'Liste CG'!A:A,1,FALSE),"Attention erreur pas de CG")</f>
        <v>Attention erreur pas de CG</v>
      </c>
      <c r="R214" s="447" t="str">
        <f>IF(LEFT(Q214,1)="A",'Messages d''erreur'!B$10,"")</f>
        <v>Attention CG pas dans  CG</v>
      </c>
      <c r="S214" s="467">
        <f t="shared" si="14"/>
        <v>67371</v>
      </c>
      <c r="T214" s="469">
        <f>IFERROR(VLOOKUP(S214,'Liste CG'!A:A,1,FALSE),"Attention erreur pas de CG")</f>
        <v>67371</v>
      </c>
      <c r="U214" s="447" t="str">
        <f>IF(MID(H214,4,1)="x", 'Messages d''erreur'!$B$13,IF(LEFT(T214,1)="A",'Messages d''erreur'!$B$12,""))</f>
        <v/>
      </c>
    </row>
    <row r="215" spans="1:21" ht="26" x14ac:dyDescent="0.35">
      <c r="A215" s="535" t="s">
        <v>1400</v>
      </c>
      <c r="B215" s="447" t="s">
        <v>1400</v>
      </c>
      <c r="C215" s="462" t="s">
        <v>1401</v>
      </c>
      <c r="D215" s="463" t="s">
        <v>1341</v>
      </c>
      <c r="E215" s="464" t="s">
        <v>61</v>
      </c>
      <c r="F215" s="464">
        <v>2</v>
      </c>
      <c r="G215" s="462" t="s">
        <v>1398</v>
      </c>
      <c r="H215" s="462" t="s">
        <v>1403</v>
      </c>
      <c r="I215" s="464" t="s">
        <v>1100</v>
      </c>
      <c r="J215" s="464" t="s">
        <v>1101</v>
      </c>
      <c r="K215" s="466" t="s">
        <v>1100</v>
      </c>
      <c r="L215" s="467">
        <f t="shared" si="15"/>
        <v>1</v>
      </c>
      <c r="M215" s="468">
        <f t="shared" si="16"/>
        <v>77371</v>
      </c>
      <c r="N215" s="467" t="str">
        <f>IF(IFERROR(SEARCH("-",K215,1),0) &gt; 0,IFERROR(VLOOKUP(K215,'Liste ECO'!A:A,1,FALSE),"ATTENTION CE Inexistant"),"")</f>
        <v/>
      </c>
      <c r="O215" s="467" t="str">
        <f>IF(LEFT(N215,1) ="A",'Messages d''erreur'!$B$9,"")</f>
        <v/>
      </c>
      <c r="P215" s="447">
        <f t="shared" si="13"/>
        <v>77371</v>
      </c>
      <c r="Q215" s="447" t="str">
        <f>IFERROR(VLOOKUP(B216,'Liste CG'!A:A,1,FALSE),"Attention erreur pas de CG")</f>
        <v>Attention erreur pas de CG</v>
      </c>
      <c r="R215" s="447" t="str">
        <f>IF(LEFT(Q215,1)="A",'Messages d''erreur'!B$10,"")</f>
        <v>Attention CG pas dans  CG</v>
      </c>
      <c r="S215" s="467">
        <f t="shared" si="14"/>
        <v>77371</v>
      </c>
      <c r="T215" s="469">
        <f>IFERROR(VLOOKUP(S215,'Liste CG'!A:A,1,FALSE),"Attention erreur pas de CG")</f>
        <v>77371</v>
      </c>
      <c r="U215" s="447" t="str">
        <f>IF(MID(H215,4,1)="x", 'Messages d''erreur'!$B$13,IF(LEFT(T215,1)="A",'Messages d''erreur'!$B$12,""))</f>
        <v/>
      </c>
    </row>
    <row r="216" spans="1:21" ht="52" x14ac:dyDescent="0.35">
      <c r="A216" s="535" t="s">
        <v>1404</v>
      </c>
      <c r="B216" s="447" t="s">
        <v>1404</v>
      </c>
      <c r="C216" s="462" t="s">
        <v>1405</v>
      </c>
      <c r="D216" s="463" t="s">
        <v>1341</v>
      </c>
      <c r="E216" s="464" t="s">
        <v>1101</v>
      </c>
      <c r="F216" s="464">
        <v>1</v>
      </c>
      <c r="G216" s="462" t="s">
        <v>1406</v>
      </c>
      <c r="H216" s="462" t="s">
        <v>1407</v>
      </c>
      <c r="I216" s="464" t="s">
        <v>1100</v>
      </c>
      <c r="J216" s="464" t="s">
        <v>61</v>
      </c>
      <c r="K216" s="466" t="s">
        <v>1100</v>
      </c>
      <c r="L216" s="467">
        <f t="shared" si="15"/>
        <v>0</v>
      </c>
      <c r="M216" s="468">
        <f t="shared" si="16"/>
        <v>66020</v>
      </c>
      <c r="N216" s="467" t="str">
        <f>IF(IFERROR(SEARCH("-",K216,1),0) &gt; 0,IFERROR(VLOOKUP(K216,'Liste ECO'!A:A,1,FALSE),"ATTENTION CE Inexistant"),"")</f>
        <v/>
      </c>
      <c r="O216" s="467" t="str">
        <f>IF(LEFT(N216,1) ="A",'Messages d''erreur'!$B$9,"")</f>
        <v/>
      </c>
      <c r="P216" s="447">
        <f t="shared" si="13"/>
        <v>66020</v>
      </c>
      <c r="Q216" s="447" t="str">
        <f>IFERROR(VLOOKUP(B217,'Liste CG'!A:A,1,FALSE),"Attention erreur pas de CG")</f>
        <v>Attention erreur pas de CG</v>
      </c>
      <c r="R216" s="447" t="str">
        <f>IF(LEFT(Q216,1)="A",'Messages d''erreur'!B$10,"")</f>
        <v>Attention CG pas dans  CG</v>
      </c>
      <c r="S216" s="467">
        <f t="shared" si="14"/>
        <v>66020</v>
      </c>
      <c r="T216" s="469">
        <f>IFERROR(VLOOKUP(S216,'Liste CG'!A:A,1,FALSE),"Attention erreur pas de CG")</f>
        <v>66020</v>
      </c>
      <c r="U216" s="447" t="str">
        <f>IF(MID(H216,4,1)="x", 'Messages d''erreur'!$B$13,IF(LEFT(T216,1)="A",'Messages d''erreur'!$B$12,""))</f>
        <v/>
      </c>
    </row>
    <row r="217" spans="1:21" ht="52" x14ac:dyDescent="0.35">
      <c r="A217" s="535" t="s">
        <v>1404</v>
      </c>
      <c r="B217" s="447" t="s">
        <v>1404</v>
      </c>
      <c r="C217" s="462" t="s">
        <v>1405</v>
      </c>
      <c r="D217" s="463" t="s">
        <v>1341</v>
      </c>
      <c r="E217" s="464" t="s">
        <v>1101</v>
      </c>
      <c r="F217" s="464">
        <v>2</v>
      </c>
      <c r="G217" s="462" t="s">
        <v>1363</v>
      </c>
      <c r="H217" s="462" t="s">
        <v>1364</v>
      </c>
      <c r="I217" s="464" t="s">
        <v>1100</v>
      </c>
      <c r="J217" s="464" t="s">
        <v>61</v>
      </c>
      <c r="K217" s="466" t="s">
        <v>1100</v>
      </c>
      <c r="L217" s="467">
        <f t="shared" si="15"/>
        <v>1</v>
      </c>
      <c r="M217" s="468">
        <f t="shared" si="16"/>
        <v>67361</v>
      </c>
      <c r="N217" s="467" t="str">
        <f>IF(IFERROR(SEARCH("-",K217,1),0) &gt; 0,IFERROR(VLOOKUP(K217,'Liste ECO'!A:A,1,FALSE),"ATTENTION CE Inexistant"),"")</f>
        <v/>
      </c>
      <c r="O217" s="467" t="str">
        <f>IF(LEFT(N217,1) ="A",'Messages d''erreur'!$B$9,"")</f>
        <v/>
      </c>
      <c r="P217" s="447">
        <f t="shared" si="13"/>
        <v>67361</v>
      </c>
      <c r="Q217" s="447" t="str">
        <f>IFERROR(VLOOKUP(B218,'Liste CG'!A:A,1,FALSE),"Attention erreur pas de CG")</f>
        <v>Attention erreur pas de CG</v>
      </c>
      <c r="R217" s="447" t="str">
        <f>IF(LEFT(Q217,1)="A",'Messages d''erreur'!B$10,"")</f>
        <v>Attention CG pas dans  CG</v>
      </c>
      <c r="S217" s="467">
        <f t="shared" si="14"/>
        <v>67361</v>
      </c>
      <c r="T217" s="469">
        <f>IFERROR(VLOOKUP(S217,'Liste CG'!A:A,1,FALSE),"Attention erreur pas de CG")</f>
        <v>67361</v>
      </c>
      <c r="U217" s="447" t="str">
        <f>IF(MID(H217,4,1)="x", 'Messages d''erreur'!$B$13,IF(LEFT(T217,1)="A",'Messages d''erreur'!$B$12,""))</f>
        <v/>
      </c>
    </row>
    <row r="218" spans="1:21" ht="26" x14ac:dyDescent="0.35">
      <c r="A218" s="535" t="s">
        <v>1408</v>
      </c>
      <c r="B218" s="447" t="s">
        <v>1408</v>
      </c>
      <c r="C218" s="462" t="s">
        <v>1409</v>
      </c>
      <c r="D218" s="463" t="s">
        <v>1341</v>
      </c>
      <c r="E218" s="464" t="s">
        <v>61</v>
      </c>
      <c r="F218" s="464">
        <v>1</v>
      </c>
      <c r="G218" s="462" t="s">
        <v>1383</v>
      </c>
      <c r="H218" s="462" t="s">
        <v>1384</v>
      </c>
      <c r="I218" s="464" t="s">
        <v>1353</v>
      </c>
      <c r="J218" s="464" t="s">
        <v>1101</v>
      </c>
      <c r="K218" s="466" t="s">
        <v>1100</v>
      </c>
      <c r="L218" s="467">
        <f t="shared" si="15"/>
        <v>0</v>
      </c>
      <c r="M218" s="468">
        <f t="shared" si="16"/>
        <v>24011</v>
      </c>
      <c r="N218" s="467" t="str">
        <f>IF(IFERROR(SEARCH("-",K218,1),0) &gt; 0,IFERROR(VLOOKUP(K218,'Liste ECO'!A:A,1,FALSE),"ATTENTION CE Inexistant"),"")</f>
        <v/>
      </c>
      <c r="O218" s="467" t="str">
        <f>IF(LEFT(N218,1) ="A",'Messages d''erreur'!$B$9,"")</f>
        <v/>
      </c>
      <c r="P218" s="447">
        <f t="shared" si="13"/>
        <v>24011</v>
      </c>
      <c r="Q218" s="447" t="str">
        <f>IFERROR(VLOOKUP(B219,'Liste CG'!A:A,1,FALSE),"Attention erreur pas de CG")</f>
        <v>Attention erreur pas de CG</v>
      </c>
      <c r="R218" s="447" t="str">
        <f>IF(LEFT(Q218,1)="A",'Messages d''erreur'!B$10,"")</f>
        <v>Attention CG pas dans  CG</v>
      </c>
      <c r="S218" s="467">
        <f t="shared" si="14"/>
        <v>24011</v>
      </c>
      <c r="T218" s="469">
        <f>IFERROR(VLOOKUP(S218,'Liste CG'!A:A,1,FALSE),"Attention erreur pas de CG")</f>
        <v>24011</v>
      </c>
      <c r="U218" s="447" t="str">
        <f>IF(MID(H218,4,1)="x", 'Messages d''erreur'!$B$13,IF(LEFT(T218,1)="A",'Messages d''erreur'!$B$12,""))</f>
        <v/>
      </c>
    </row>
    <row r="219" spans="1:21" ht="14.5" x14ac:dyDescent="0.35">
      <c r="A219" s="535" t="s">
        <v>1408</v>
      </c>
      <c r="B219" s="447" t="s">
        <v>1408</v>
      </c>
      <c r="C219" s="462" t="s">
        <v>1409</v>
      </c>
      <c r="D219" s="463" t="s">
        <v>1341</v>
      </c>
      <c r="E219" s="464" t="s">
        <v>1101</v>
      </c>
      <c r="F219" s="464">
        <v>2</v>
      </c>
      <c r="G219" s="462" t="s">
        <v>1385</v>
      </c>
      <c r="H219" s="462" t="s">
        <v>1386</v>
      </c>
      <c r="I219" s="464" t="s">
        <v>1353</v>
      </c>
      <c r="J219" s="464" t="s">
        <v>61</v>
      </c>
      <c r="K219" s="466" t="s">
        <v>1100</v>
      </c>
      <c r="L219" s="467">
        <f t="shared" si="15"/>
        <v>1</v>
      </c>
      <c r="M219" s="468">
        <f t="shared" si="16"/>
        <v>24621</v>
      </c>
      <c r="N219" s="467" t="str">
        <f>IF(IFERROR(SEARCH("-",K219,1),0) &gt; 0,IFERROR(VLOOKUP(K219,'Liste ECO'!A:A,1,FALSE),"ATTENTION CE Inexistant"),"")</f>
        <v/>
      </c>
      <c r="O219" s="467" t="str">
        <f>IF(LEFT(N219,1) ="A",'Messages d''erreur'!$B$9,"")</f>
        <v/>
      </c>
      <c r="P219" s="447">
        <f t="shared" si="13"/>
        <v>24621</v>
      </c>
      <c r="Q219" s="447" t="str">
        <f>IFERROR(VLOOKUP(B220,'Liste CG'!A:A,1,FALSE),"Attention erreur pas de CG")</f>
        <v>Attention erreur pas de CG</v>
      </c>
      <c r="R219" s="447" t="str">
        <f>IF(LEFT(Q219,1)="A",'Messages d''erreur'!B$10,"")</f>
        <v>Attention CG pas dans  CG</v>
      </c>
      <c r="S219" s="467">
        <f t="shared" si="14"/>
        <v>24621</v>
      </c>
      <c r="T219" s="469">
        <f>IFERROR(VLOOKUP(S219,'Liste CG'!A:A,1,FALSE),"Attention erreur pas de CG")</f>
        <v>24621</v>
      </c>
      <c r="U219" s="447" t="str">
        <f>IF(MID(H219,4,1)="x", 'Messages d''erreur'!$B$13,IF(LEFT(T219,1)="A",'Messages d''erreur'!$B$12,""))</f>
        <v/>
      </c>
    </row>
    <row r="220" spans="1:21" ht="39" x14ac:dyDescent="0.35">
      <c r="A220" s="535" t="s">
        <v>1408</v>
      </c>
      <c r="B220" s="447" t="s">
        <v>1408</v>
      </c>
      <c r="C220" s="462" t="s">
        <v>1409</v>
      </c>
      <c r="D220" s="463" t="s">
        <v>1341</v>
      </c>
      <c r="E220" s="464" t="s">
        <v>1101</v>
      </c>
      <c r="F220" s="464">
        <v>3</v>
      </c>
      <c r="G220" s="462" t="s">
        <v>1387</v>
      </c>
      <c r="H220" s="462" t="s">
        <v>1388</v>
      </c>
      <c r="I220" s="464" t="s">
        <v>1100</v>
      </c>
      <c r="J220" s="464" t="s">
        <v>61</v>
      </c>
      <c r="K220" s="466" t="s">
        <v>1100</v>
      </c>
      <c r="L220" s="467">
        <f t="shared" si="15"/>
        <v>1</v>
      </c>
      <c r="M220" s="468">
        <f t="shared" si="16"/>
        <v>67241</v>
      </c>
      <c r="N220" s="467" t="str">
        <f>IF(IFERROR(SEARCH("-",K220,1),0) &gt; 0,IFERROR(VLOOKUP(K220,'Liste ECO'!A:A,1,FALSE),"ATTENTION CE Inexistant"),"")</f>
        <v/>
      </c>
      <c r="O220" s="467" t="str">
        <f>IF(LEFT(N220,1) ="A",'Messages d''erreur'!$B$9,"")</f>
        <v/>
      </c>
      <c r="P220" s="447">
        <f t="shared" si="13"/>
        <v>67241</v>
      </c>
      <c r="Q220" s="447" t="str">
        <f>IFERROR(VLOOKUP(B221,'Liste CG'!A:A,1,FALSE),"Attention erreur pas de CG")</f>
        <v>Attention erreur pas de CG</v>
      </c>
      <c r="R220" s="447" t="str">
        <f>IF(LEFT(Q220,1)="A",'Messages d''erreur'!B$10,"")</f>
        <v>Attention CG pas dans  CG</v>
      </c>
      <c r="S220" s="467">
        <f t="shared" si="14"/>
        <v>67241</v>
      </c>
      <c r="T220" s="469">
        <f>IFERROR(VLOOKUP(S220,'Liste CG'!A:A,1,FALSE),"Attention erreur pas de CG")</f>
        <v>67241</v>
      </c>
      <c r="U220" s="447" t="str">
        <f>IF(MID(H220,4,1)="x", 'Messages d''erreur'!$B$13,IF(LEFT(T220,1)="A",'Messages d''erreur'!$B$12,""))</f>
        <v/>
      </c>
    </row>
    <row r="221" spans="1:21" ht="39" x14ac:dyDescent="0.35">
      <c r="A221" s="535" t="s">
        <v>1408</v>
      </c>
      <c r="B221" s="447" t="s">
        <v>1408</v>
      </c>
      <c r="C221" s="462" t="s">
        <v>1409</v>
      </c>
      <c r="D221" s="463" t="s">
        <v>1341</v>
      </c>
      <c r="E221" s="464" t="s">
        <v>61</v>
      </c>
      <c r="F221" s="464">
        <v>4</v>
      </c>
      <c r="G221" s="462" t="s">
        <v>1389</v>
      </c>
      <c r="H221" s="462" t="s">
        <v>1390</v>
      </c>
      <c r="I221" s="464" t="s">
        <v>1100</v>
      </c>
      <c r="J221" s="464" t="s">
        <v>1101</v>
      </c>
      <c r="K221" s="466" t="s">
        <v>1100</v>
      </c>
      <c r="L221" s="467">
        <f t="shared" si="15"/>
        <v>1</v>
      </c>
      <c r="M221" s="468">
        <f t="shared" si="16"/>
        <v>77241</v>
      </c>
      <c r="N221" s="467" t="str">
        <f>IF(IFERROR(SEARCH("-",K221,1),0) &gt; 0,IFERROR(VLOOKUP(K221,'Liste ECO'!A:A,1,FALSE),"ATTENTION CE Inexistant"),"")</f>
        <v/>
      </c>
      <c r="O221" s="467" t="str">
        <f>IF(LEFT(N221,1) ="A",'Messages d''erreur'!$B$9,"")</f>
        <v/>
      </c>
      <c r="P221" s="447">
        <f t="shared" si="13"/>
        <v>77241</v>
      </c>
      <c r="Q221" s="447" t="str">
        <f>IFERROR(VLOOKUP(B222,'Liste CG'!A:A,1,FALSE),"Attention erreur pas de CG")</f>
        <v>Attention erreur pas de CG</v>
      </c>
      <c r="R221" s="447" t="str">
        <f>IF(LEFT(Q221,1)="A",'Messages d''erreur'!B$10,"")</f>
        <v>Attention CG pas dans  CG</v>
      </c>
      <c r="S221" s="467">
        <f t="shared" si="14"/>
        <v>77241</v>
      </c>
      <c r="T221" s="469">
        <f>IFERROR(VLOOKUP(S221,'Liste CG'!A:A,1,FALSE),"Attention erreur pas de CG")</f>
        <v>77241</v>
      </c>
      <c r="U221" s="447" t="str">
        <f>IF(MID(H221,4,1)="x", 'Messages d''erreur'!$B$13,IF(LEFT(T221,1)="A",'Messages d''erreur'!$B$12,""))</f>
        <v/>
      </c>
    </row>
    <row r="222" spans="1:21" ht="39" x14ac:dyDescent="0.35">
      <c r="A222" s="535" t="s">
        <v>1410</v>
      </c>
      <c r="B222" s="447" t="s">
        <v>1410</v>
      </c>
      <c r="C222" s="462" t="s">
        <v>1411</v>
      </c>
      <c r="D222" s="463" t="s">
        <v>1341</v>
      </c>
      <c r="E222" s="464" t="s">
        <v>61</v>
      </c>
      <c r="F222" s="464">
        <v>1</v>
      </c>
      <c r="G222" s="462" t="s">
        <v>1393</v>
      </c>
      <c r="H222" s="462" t="s">
        <v>1384</v>
      </c>
      <c r="I222" s="464" t="s">
        <v>1353</v>
      </c>
      <c r="J222" s="464" t="s">
        <v>1101</v>
      </c>
      <c r="K222" s="466" t="s">
        <v>1100</v>
      </c>
      <c r="L222" s="467">
        <f t="shared" si="15"/>
        <v>0</v>
      </c>
      <c r="M222" s="468">
        <f t="shared" si="16"/>
        <v>24011</v>
      </c>
      <c r="N222" s="467" t="str">
        <f>IF(IFERROR(SEARCH("-",K222,1),0) &gt; 0,IFERROR(VLOOKUP(K222,'Liste ECO'!A:A,1,FALSE),"ATTENTION CE Inexistant"),"")</f>
        <v/>
      </c>
      <c r="O222" s="467" t="str">
        <f>IF(LEFT(N222,1) ="A",'Messages d''erreur'!$B$9,"")</f>
        <v/>
      </c>
      <c r="P222" s="447">
        <f t="shared" si="13"/>
        <v>24011</v>
      </c>
      <c r="Q222" s="447" t="str">
        <f>IFERROR(VLOOKUP(B223,'Liste CG'!A:A,1,FALSE),"Attention erreur pas de CG")</f>
        <v>Attention erreur pas de CG</v>
      </c>
      <c r="R222" s="447" t="str">
        <f>IF(LEFT(Q222,1)="A",'Messages d''erreur'!B$10,"")</f>
        <v>Attention CG pas dans  CG</v>
      </c>
      <c r="S222" s="467">
        <f t="shared" si="14"/>
        <v>24011</v>
      </c>
      <c r="T222" s="469">
        <f>IFERROR(VLOOKUP(S222,'Liste CG'!A:A,1,FALSE),"Attention erreur pas de CG")</f>
        <v>24011</v>
      </c>
      <c r="U222" s="447" t="str">
        <f>IF(MID(H222,4,1)="x", 'Messages d''erreur'!$B$13,IF(LEFT(T222,1)="A",'Messages d''erreur'!$B$12,""))</f>
        <v/>
      </c>
    </row>
    <row r="223" spans="1:21" ht="26" x14ac:dyDescent="0.35">
      <c r="A223" s="535" t="s">
        <v>1412</v>
      </c>
      <c r="B223" s="447" t="s">
        <v>1412</v>
      </c>
      <c r="C223" s="462" t="s">
        <v>1413</v>
      </c>
      <c r="D223" s="463" t="s">
        <v>1341</v>
      </c>
      <c r="E223" s="464" t="s">
        <v>1101</v>
      </c>
      <c r="F223" s="464">
        <v>1</v>
      </c>
      <c r="G223" s="462" t="s">
        <v>1396</v>
      </c>
      <c r="H223" s="462" t="s">
        <v>1397</v>
      </c>
      <c r="I223" s="464" t="s">
        <v>1100</v>
      </c>
      <c r="J223" s="464" t="s">
        <v>61</v>
      </c>
      <c r="K223" s="466" t="s">
        <v>1100</v>
      </c>
      <c r="L223" s="467">
        <f t="shared" si="15"/>
        <v>0</v>
      </c>
      <c r="M223" s="468">
        <f t="shared" si="16"/>
        <v>66120</v>
      </c>
      <c r="N223" s="467" t="str">
        <f>IF(IFERROR(SEARCH("-",K223,1),0) &gt; 0,IFERROR(VLOOKUP(K223,'Liste ECO'!A:A,1,FALSE),"ATTENTION CE Inexistant"),"")</f>
        <v/>
      </c>
      <c r="O223" s="467" t="str">
        <f>IF(LEFT(N223,1) ="A",'Messages d''erreur'!$B$9,"")</f>
        <v/>
      </c>
      <c r="P223" s="447">
        <f t="shared" si="13"/>
        <v>66120</v>
      </c>
      <c r="Q223" s="447" t="str">
        <f>IFERROR(VLOOKUP(B224,'Liste CG'!A:A,1,FALSE),"Attention erreur pas de CG")</f>
        <v>Attention erreur pas de CG</v>
      </c>
      <c r="R223" s="447" t="str">
        <f>IF(LEFT(Q223,1)="A",'Messages d''erreur'!B$10,"")</f>
        <v>Attention CG pas dans  CG</v>
      </c>
      <c r="S223" s="467">
        <f t="shared" si="14"/>
        <v>66120</v>
      </c>
      <c r="T223" s="469">
        <f>IFERROR(VLOOKUP(S223,'Liste CG'!A:A,1,FALSE),"Attention erreur pas de CG")</f>
        <v>66120</v>
      </c>
      <c r="U223" s="447" t="str">
        <f>IF(MID(H223,4,1)="x", 'Messages d''erreur'!$B$13,IF(LEFT(T223,1)="A",'Messages d''erreur'!$B$12,""))</f>
        <v/>
      </c>
    </row>
    <row r="224" spans="1:21" ht="26" x14ac:dyDescent="0.35">
      <c r="A224" s="535" t="s">
        <v>1412</v>
      </c>
      <c r="B224" s="447" t="s">
        <v>1412</v>
      </c>
      <c r="C224" s="462" t="s">
        <v>1413</v>
      </c>
      <c r="D224" s="463" t="s">
        <v>1341</v>
      </c>
      <c r="E224" s="464" t="s">
        <v>61</v>
      </c>
      <c r="F224" s="464">
        <v>2</v>
      </c>
      <c r="G224" s="462" t="s">
        <v>1398</v>
      </c>
      <c r="H224" s="462" t="s">
        <v>1399</v>
      </c>
      <c r="I224" s="464" t="s">
        <v>1100</v>
      </c>
      <c r="J224" s="464" t="s">
        <v>1101</v>
      </c>
      <c r="K224" s="466" t="s">
        <v>1100</v>
      </c>
      <c r="L224" s="467">
        <f t="shared" si="15"/>
        <v>1</v>
      </c>
      <c r="M224" s="468">
        <f t="shared" si="16"/>
        <v>76120</v>
      </c>
      <c r="N224" s="467" t="str">
        <f>IF(IFERROR(SEARCH("-",K224,1),0) &gt; 0,IFERROR(VLOOKUP(K224,'Liste ECO'!A:A,1,FALSE),"ATTENTION CE Inexistant"),"")</f>
        <v/>
      </c>
      <c r="O224" s="467" t="str">
        <f>IF(LEFT(N224,1) ="A",'Messages d''erreur'!$B$9,"")</f>
        <v/>
      </c>
      <c r="P224" s="447">
        <f t="shared" si="13"/>
        <v>76120</v>
      </c>
      <c r="Q224" s="447" t="str">
        <f>IFERROR(VLOOKUP(B225,'Liste CG'!A:A,1,FALSE),"Attention erreur pas de CG")</f>
        <v>Attention erreur pas de CG</v>
      </c>
      <c r="R224" s="447" t="str">
        <f>IF(LEFT(Q224,1)="A",'Messages d''erreur'!B$10,"")</f>
        <v>Attention CG pas dans  CG</v>
      </c>
      <c r="S224" s="467">
        <f t="shared" si="14"/>
        <v>76120</v>
      </c>
      <c r="T224" s="469">
        <f>IFERROR(VLOOKUP(S224,'Liste CG'!A:A,1,FALSE),"Attention erreur pas de CG")</f>
        <v>76120</v>
      </c>
      <c r="U224" s="447" t="str">
        <f>IF(MID(H224,4,1)="x", 'Messages d''erreur'!$B$13,IF(LEFT(T224,1)="A",'Messages d''erreur'!$B$12,""))</f>
        <v/>
      </c>
    </row>
    <row r="225" spans="1:21" ht="26" x14ac:dyDescent="0.35">
      <c r="A225" s="535" t="s">
        <v>1414</v>
      </c>
      <c r="B225" s="447" t="s">
        <v>1414</v>
      </c>
      <c r="C225" s="462" t="s">
        <v>1415</v>
      </c>
      <c r="D225" s="463" t="s">
        <v>1341</v>
      </c>
      <c r="E225" s="464" t="s">
        <v>1101</v>
      </c>
      <c r="F225" s="464">
        <v>1</v>
      </c>
      <c r="G225" s="462" t="s">
        <v>1396</v>
      </c>
      <c r="H225" s="462" t="s">
        <v>1402</v>
      </c>
      <c r="I225" s="464" t="s">
        <v>1100</v>
      </c>
      <c r="J225" s="464" t="s">
        <v>61</v>
      </c>
      <c r="K225" s="466" t="s">
        <v>1100</v>
      </c>
      <c r="L225" s="467">
        <f t="shared" si="15"/>
        <v>0</v>
      </c>
      <c r="M225" s="468">
        <f t="shared" si="16"/>
        <v>67371</v>
      </c>
      <c r="N225" s="467" t="str">
        <f>IF(IFERROR(SEARCH("-",K225,1),0) &gt; 0,IFERROR(VLOOKUP(K225,'Liste ECO'!A:A,1,FALSE),"ATTENTION CE Inexistant"),"")</f>
        <v/>
      </c>
      <c r="O225" s="467" t="str">
        <f>IF(LEFT(N225,1) ="A",'Messages d''erreur'!$B$9,"")</f>
        <v/>
      </c>
      <c r="P225" s="447">
        <f t="shared" si="13"/>
        <v>67371</v>
      </c>
      <c r="Q225" s="447" t="str">
        <f>IFERROR(VLOOKUP(B226,'Liste CG'!A:A,1,FALSE),"Attention erreur pas de CG")</f>
        <v>Attention erreur pas de CG</v>
      </c>
      <c r="R225" s="447" t="str">
        <f>IF(LEFT(Q225,1)="A",'Messages d''erreur'!B$10,"")</f>
        <v>Attention CG pas dans  CG</v>
      </c>
      <c r="S225" s="467">
        <f t="shared" si="14"/>
        <v>67371</v>
      </c>
      <c r="T225" s="469">
        <f>IFERROR(VLOOKUP(S225,'Liste CG'!A:A,1,FALSE),"Attention erreur pas de CG")</f>
        <v>67371</v>
      </c>
      <c r="U225" s="447" t="str">
        <f>IF(MID(H225,4,1)="x", 'Messages d''erreur'!$B$13,IF(LEFT(T225,1)="A",'Messages d''erreur'!$B$12,""))</f>
        <v/>
      </c>
    </row>
    <row r="226" spans="1:21" ht="26" x14ac:dyDescent="0.35">
      <c r="A226" s="535" t="s">
        <v>1414</v>
      </c>
      <c r="B226" s="447" t="s">
        <v>1414</v>
      </c>
      <c r="C226" s="462" t="s">
        <v>1415</v>
      </c>
      <c r="D226" s="463" t="s">
        <v>1341</v>
      </c>
      <c r="E226" s="464" t="s">
        <v>61</v>
      </c>
      <c r="F226" s="464">
        <v>2</v>
      </c>
      <c r="G226" s="462" t="s">
        <v>1398</v>
      </c>
      <c r="H226" s="462" t="s">
        <v>1403</v>
      </c>
      <c r="I226" s="464" t="s">
        <v>1100</v>
      </c>
      <c r="J226" s="464" t="s">
        <v>1101</v>
      </c>
      <c r="K226" s="466" t="s">
        <v>1100</v>
      </c>
      <c r="L226" s="467">
        <f t="shared" si="15"/>
        <v>1</v>
      </c>
      <c r="M226" s="468">
        <f t="shared" si="16"/>
        <v>77371</v>
      </c>
      <c r="N226" s="467" t="str">
        <f>IF(IFERROR(SEARCH("-",K226,1),0) &gt; 0,IFERROR(VLOOKUP(K226,'Liste ECO'!A:A,1,FALSE),"ATTENTION CE Inexistant"),"")</f>
        <v/>
      </c>
      <c r="O226" s="467" t="str">
        <f>IF(LEFT(N226,1) ="A",'Messages d''erreur'!$B$9,"")</f>
        <v/>
      </c>
      <c r="P226" s="447">
        <f t="shared" si="13"/>
        <v>77371</v>
      </c>
      <c r="Q226" s="447" t="str">
        <f>IFERROR(VLOOKUP(B227,'Liste CG'!A:A,1,FALSE),"Attention erreur pas de CG")</f>
        <v>Attention erreur pas de CG</v>
      </c>
      <c r="R226" s="447" t="str">
        <f>IF(LEFT(Q226,1)="A",'Messages d''erreur'!B$10,"")</f>
        <v>Attention CG pas dans  CG</v>
      </c>
      <c r="S226" s="467">
        <f t="shared" si="14"/>
        <v>77371</v>
      </c>
      <c r="T226" s="469">
        <f>IFERROR(VLOOKUP(S226,'Liste CG'!A:A,1,FALSE),"Attention erreur pas de CG")</f>
        <v>77371</v>
      </c>
      <c r="U226" s="447" t="str">
        <f>IF(MID(H226,4,1)="x", 'Messages d''erreur'!$B$13,IF(LEFT(T226,1)="A",'Messages d''erreur'!$B$12,""))</f>
        <v/>
      </c>
    </row>
    <row r="227" spans="1:21" ht="52" x14ac:dyDescent="0.35">
      <c r="A227" s="535" t="s">
        <v>1416</v>
      </c>
      <c r="B227" s="447" t="s">
        <v>1416</v>
      </c>
      <c r="C227" s="462" t="s">
        <v>1417</v>
      </c>
      <c r="D227" s="463" t="s">
        <v>1341</v>
      </c>
      <c r="E227" s="464" t="s">
        <v>1101</v>
      </c>
      <c r="F227" s="464">
        <v>1</v>
      </c>
      <c r="G227" s="462" t="s">
        <v>1406</v>
      </c>
      <c r="H227" s="462" t="s">
        <v>1407</v>
      </c>
      <c r="I227" s="464" t="s">
        <v>1100</v>
      </c>
      <c r="J227" s="464" t="s">
        <v>61</v>
      </c>
      <c r="K227" s="466" t="s">
        <v>1100</v>
      </c>
      <c r="L227" s="467">
        <f t="shared" si="15"/>
        <v>0</v>
      </c>
      <c r="M227" s="468">
        <f t="shared" si="16"/>
        <v>66020</v>
      </c>
      <c r="N227" s="467" t="str">
        <f>IF(IFERROR(SEARCH("-",K227,1),0) &gt; 0,IFERROR(VLOOKUP(K227,'Liste ECO'!A:A,1,FALSE),"ATTENTION CE Inexistant"),"")</f>
        <v/>
      </c>
      <c r="O227" s="467" t="str">
        <f>IF(LEFT(N227,1) ="A",'Messages d''erreur'!$B$9,"")</f>
        <v/>
      </c>
      <c r="P227" s="447">
        <f t="shared" ref="P227:P290" si="17">VALUE(H227)</f>
        <v>66020</v>
      </c>
      <c r="Q227" s="447" t="str">
        <f>IFERROR(VLOOKUP(B228,'Liste CG'!A:A,1,FALSE),"Attention erreur pas de CG")</f>
        <v>Attention erreur pas de CG</v>
      </c>
      <c r="R227" s="447" t="str">
        <f>IF(LEFT(Q227,1)="A",'Messages d''erreur'!B$10,"")</f>
        <v>Attention CG pas dans  CG</v>
      </c>
      <c r="S227" s="467">
        <f t="shared" ref="S227:S290" si="18">VALUE(H227)</f>
        <v>66020</v>
      </c>
      <c r="T227" s="469">
        <f>IFERROR(VLOOKUP(S227,'Liste CG'!A:A,1,FALSE),"Attention erreur pas de CG")</f>
        <v>66020</v>
      </c>
      <c r="U227" s="447" t="str">
        <f>IF(MID(H227,4,1)="x", 'Messages d''erreur'!$B$13,IF(LEFT(T227,1)="A",'Messages d''erreur'!$B$12,""))</f>
        <v/>
      </c>
    </row>
    <row r="228" spans="1:21" ht="17.5" customHeight="1" x14ac:dyDescent="0.35">
      <c r="A228" s="535" t="s">
        <v>1416</v>
      </c>
      <c r="B228" s="447" t="s">
        <v>1416</v>
      </c>
      <c r="C228" s="462" t="s">
        <v>1417</v>
      </c>
      <c r="D228" s="463" t="s">
        <v>1341</v>
      </c>
      <c r="E228" s="464" t="s">
        <v>1101</v>
      </c>
      <c r="F228" s="464">
        <v>2</v>
      </c>
      <c r="G228" s="462" t="s">
        <v>1363</v>
      </c>
      <c r="H228" s="462" t="s">
        <v>1364</v>
      </c>
      <c r="I228" s="464" t="s">
        <v>1100</v>
      </c>
      <c r="J228" s="464" t="s">
        <v>61</v>
      </c>
      <c r="K228" s="466" t="s">
        <v>1100</v>
      </c>
      <c r="L228" s="467">
        <f t="shared" si="15"/>
        <v>1</v>
      </c>
      <c r="M228" s="468">
        <f t="shared" si="16"/>
        <v>67361</v>
      </c>
      <c r="N228" s="467" t="str">
        <f>IF(IFERROR(SEARCH("-",K228,1),0) &gt; 0,IFERROR(VLOOKUP(K228,'Liste ECO'!A:A,1,FALSE),"ATTENTION CE Inexistant"),"")</f>
        <v/>
      </c>
      <c r="O228" s="467" t="str">
        <f>IF(LEFT(N228,1) ="A",'Messages d''erreur'!$B$9,"")</f>
        <v/>
      </c>
      <c r="P228" s="447">
        <f t="shared" si="17"/>
        <v>67361</v>
      </c>
      <c r="Q228" s="447" t="str">
        <f>IFERROR(VLOOKUP(B229,'Liste CG'!A:A,1,FALSE),"Attention erreur pas de CG")</f>
        <v>Attention erreur pas de CG</v>
      </c>
      <c r="R228" s="447" t="str">
        <f>IF(LEFT(Q228,1)="A",'Messages d''erreur'!B$10,"")</f>
        <v>Attention CG pas dans  CG</v>
      </c>
      <c r="S228" s="467">
        <f t="shared" si="18"/>
        <v>67361</v>
      </c>
      <c r="T228" s="469">
        <f>IFERROR(VLOOKUP(S228,'Liste CG'!A:A,1,FALSE),"Attention erreur pas de CG")</f>
        <v>67361</v>
      </c>
      <c r="U228" s="447" t="str">
        <f>IF(MID(H228,4,1)="x", 'Messages d''erreur'!$B$13,IF(LEFT(T228,1)="A",'Messages d''erreur'!$B$12,""))</f>
        <v/>
      </c>
    </row>
    <row r="229" spans="1:21" ht="26" x14ac:dyDescent="0.35">
      <c r="A229" s="535" t="s">
        <v>1418</v>
      </c>
      <c r="B229" s="447" t="s">
        <v>1418</v>
      </c>
      <c r="C229" s="462" t="s">
        <v>1419</v>
      </c>
      <c r="D229" s="463" t="s">
        <v>1341</v>
      </c>
      <c r="E229" s="464" t="s">
        <v>61</v>
      </c>
      <c r="F229" s="464">
        <v>1</v>
      </c>
      <c r="G229" s="462" t="s">
        <v>1383</v>
      </c>
      <c r="H229" s="462" t="s">
        <v>1384</v>
      </c>
      <c r="I229" s="464" t="s">
        <v>1353</v>
      </c>
      <c r="J229" s="464" t="s">
        <v>1101</v>
      </c>
      <c r="K229" s="466" t="s">
        <v>1100</v>
      </c>
      <c r="L229" s="467">
        <f t="shared" si="15"/>
        <v>0</v>
      </c>
      <c r="M229" s="468">
        <f t="shared" si="16"/>
        <v>24011</v>
      </c>
      <c r="N229" s="467" t="str">
        <f>IF(IFERROR(SEARCH("-",K229,1),0) &gt; 0,IFERROR(VLOOKUP(K229,'Liste ECO'!A:A,1,FALSE),"ATTENTION CE Inexistant"),"")</f>
        <v/>
      </c>
      <c r="O229" s="467" t="str">
        <f>IF(LEFT(N229,1) ="A",'Messages d''erreur'!$B$9,"")</f>
        <v/>
      </c>
      <c r="P229" s="447">
        <f t="shared" si="17"/>
        <v>24011</v>
      </c>
      <c r="Q229" s="447" t="str">
        <f>IFERROR(VLOOKUP(B230,'Liste CG'!A:A,1,FALSE),"Attention erreur pas de CG")</f>
        <v>Attention erreur pas de CG</v>
      </c>
      <c r="R229" s="447" t="str">
        <f>IF(LEFT(Q229,1)="A",'Messages d''erreur'!B$10,"")</f>
        <v>Attention CG pas dans  CG</v>
      </c>
      <c r="S229" s="467">
        <f t="shared" si="18"/>
        <v>24011</v>
      </c>
      <c r="T229" s="469">
        <f>IFERROR(VLOOKUP(S229,'Liste CG'!A:A,1,FALSE),"Attention erreur pas de CG")</f>
        <v>24011</v>
      </c>
      <c r="U229" s="447" t="str">
        <f>IF(MID(H229,4,1)="x", 'Messages d''erreur'!$B$13,IF(LEFT(T229,1)="A",'Messages d''erreur'!$B$12,""))</f>
        <v/>
      </c>
    </row>
    <row r="230" spans="1:21" ht="14.5" x14ac:dyDescent="0.35">
      <c r="A230" s="535" t="s">
        <v>1418</v>
      </c>
      <c r="B230" s="447" t="s">
        <v>1418</v>
      </c>
      <c r="C230" s="462" t="s">
        <v>1419</v>
      </c>
      <c r="D230" s="463" t="s">
        <v>1341</v>
      </c>
      <c r="E230" s="464" t="s">
        <v>1101</v>
      </c>
      <c r="F230" s="464">
        <v>2</v>
      </c>
      <c r="G230" s="462" t="s">
        <v>1385</v>
      </c>
      <c r="H230" s="462" t="s">
        <v>1386</v>
      </c>
      <c r="I230" s="464" t="s">
        <v>1353</v>
      </c>
      <c r="J230" s="464" t="s">
        <v>61</v>
      </c>
      <c r="K230" s="466" t="s">
        <v>1100</v>
      </c>
      <c r="L230" s="467">
        <f t="shared" si="15"/>
        <v>1</v>
      </c>
      <c r="M230" s="468">
        <f t="shared" si="16"/>
        <v>24621</v>
      </c>
      <c r="N230" s="467" t="str">
        <f>IF(IFERROR(SEARCH("-",K230,1),0) &gt; 0,IFERROR(VLOOKUP(K230,'Liste ECO'!A:A,1,FALSE),"ATTENTION CE Inexistant"),"")</f>
        <v/>
      </c>
      <c r="O230" s="467" t="str">
        <f>IF(LEFT(N230,1) ="A",'Messages d''erreur'!$B$9,"")</f>
        <v/>
      </c>
      <c r="P230" s="447">
        <f t="shared" si="17"/>
        <v>24621</v>
      </c>
      <c r="Q230" s="447" t="str">
        <f>IFERROR(VLOOKUP(B231,'Liste CG'!A:A,1,FALSE),"Attention erreur pas de CG")</f>
        <v>Attention erreur pas de CG</v>
      </c>
      <c r="R230" s="447" t="str">
        <f>IF(LEFT(Q230,1)="A",'Messages d''erreur'!B$10,"")</f>
        <v>Attention CG pas dans  CG</v>
      </c>
      <c r="S230" s="467">
        <f t="shared" si="18"/>
        <v>24621</v>
      </c>
      <c r="T230" s="469">
        <f>IFERROR(VLOOKUP(S230,'Liste CG'!A:A,1,FALSE),"Attention erreur pas de CG")</f>
        <v>24621</v>
      </c>
      <c r="U230" s="447" t="str">
        <f>IF(MID(H230,4,1)="x", 'Messages d''erreur'!$B$13,IF(LEFT(T230,1)="A",'Messages d''erreur'!$B$12,""))</f>
        <v/>
      </c>
    </row>
    <row r="231" spans="1:21" ht="39" x14ac:dyDescent="0.35">
      <c r="A231" s="535" t="s">
        <v>1418</v>
      </c>
      <c r="B231" s="447" t="s">
        <v>1418</v>
      </c>
      <c r="C231" s="462" t="s">
        <v>1419</v>
      </c>
      <c r="D231" s="463" t="s">
        <v>1341</v>
      </c>
      <c r="E231" s="464" t="s">
        <v>1101</v>
      </c>
      <c r="F231" s="464">
        <v>3</v>
      </c>
      <c r="G231" s="462" t="s">
        <v>1387</v>
      </c>
      <c r="H231" s="462" t="s">
        <v>1388</v>
      </c>
      <c r="I231" s="464" t="s">
        <v>1100</v>
      </c>
      <c r="J231" s="464" t="s">
        <v>61</v>
      </c>
      <c r="K231" s="466" t="s">
        <v>1100</v>
      </c>
      <c r="L231" s="467">
        <f t="shared" si="15"/>
        <v>1</v>
      </c>
      <c r="M231" s="468">
        <f t="shared" si="16"/>
        <v>67241</v>
      </c>
      <c r="N231" s="467" t="str">
        <f>IF(IFERROR(SEARCH("-",K231,1),0) &gt; 0,IFERROR(VLOOKUP(K231,'Liste ECO'!A:A,1,FALSE),"ATTENTION CE Inexistant"),"")</f>
        <v/>
      </c>
      <c r="O231" s="467" t="str">
        <f>IF(LEFT(N231,1) ="A",'Messages d''erreur'!$B$9,"")</f>
        <v/>
      </c>
      <c r="P231" s="447">
        <f t="shared" si="17"/>
        <v>67241</v>
      </c>
      <c r="Q231" s="447" t="str">
        <f>IFERROR(VLOOKUP(B232,'Liste CG'!A:A,1,FALSE),"Attention erreur pas de CG")</f>
        <v>Attention erreur pas de CG</v>
      </c>
      <c r="R231" s="447" t="str">
        <f>IF(LEFT(Q231,1)="A",'Messages d''erreur'!B$10,"")</f>
        <v>Attention CG pas dans  CG</v>
      </c>
      <c r="S231" s="467">
        <f t="shared" si="18"/>
        <v>67241</v>
      </c>
      <c r="T231" s="469">
        <f>IFERROR(VLOOKUP(S231,'Liste CG'!A:A,1,FALSE),"Attention erreur pas de CG")</f>
        <v>67241</v>
      </c>
      <c r="U231" s="447" t="str">
        <f>IF(MID(H231,4,1)="x", 'Messages d''erreur'!$B$13,IF(LEFT(T231,1)="A",'Messages d''erreur'!$B$12,""))</f>
        <v/>
      </c>
    </row>
    <row r="232" spans="1:21" ht="39" x14ac:dyDescent="0.35">
      <c r="A232" s="535" t="s">
        <v>1418</v>
      </c>
      <c r="B232" s="447" t="s">
        <v>1418</v>
      </c>
      <c r="C232" s="462" t="s">
        <v>1419</v>
      </c>
      <c r="D232" s="463" t="s">
        <v>1341</v>
      </c>
      <c r="E232" s="464" t="s">
        <v>61</v>
      </c>
      <c r="F232" s="464">
        <v>4</v>
      </c>
      <c r="G232" s="462" t="s">
        <v>1389</v>
      </c>
      <c r="H232" s="462" t="s">
        <v>1390</v>
      </c>
      <c r="I232" s="464" t="s">
        <v>1100</v>
      </c>
      <c r="J232" s="464" t="s">
        <v>1101</v>
      </c>
      <c r="K232" s="466" t="s">
        <v>1100</v>
      </c>
      <c r="L232" s="467">
        <f t="shared" si="15"/>
        <v>1</v>
      </c>
      <c r="M232" s="468">
        <f t="shared" si="16"/>
        <v>77241</v>
      </c>
      <c r="N232" s="467" t="str">
        <f>IF(IFERROR(SEARCH("-",K232,1),0) &gt; 0,IFERROR(VLOOKUP(K232,'Liste ECO'!A:A,1,FALSE),"ATTENTION CE Inexistant"),"")</f>
        <v/>
      </c>
      <c r="O232" s="467" t="str">
        <f>IF(LEFT(N232,1) ="A",'Messages d''erreur'!$B$9,"")</f>
        <v/>
      </c>
      <c r="P232" s="447">
        <f t="shared" si="17"/>
        <v>77241</v>
      </c>
      <c r="Q232" s="447" t="str">
        <f>IFERROR(VLOOKUP(B233,'Liste CG'!A:A,1,FALSE),"Attention erreur pas de CG")</f>
        <v>Attention erreur pas de CG</v>
      </c>
      <c r="R232" s="447" t="str">
        <f>IF(LEFT(Q232,1)="A",'Messages d''erreur'!B$10,"")</f>
        <v>Attention CG pas dans  CG</v>
      </c>
      <c r="S232" s="467">
        <f t="shared" si="18"/>
        <v>77241</v>
      </c>
      <c r="T232" s="469">
        <f>IFERROR(VLOOKUP(S232,'Liste CG'!A:A,1,FALSE),"Attention erreur pas de CG")</f>
        <v>77241</v>
      </c>
      <c r="U232" s="447" t="str">
        <f>IF(MID(H232,4,1)="x", 'Messages d''erreur'!$B$13,IF(LEFT(T232,1)="A",'Messages d''erreur'!$B$12,""))</f>
        <v/>
      </c>
    </row>
    <row r="233" spans="1:21" ht="39" x14ac:dyDescent="0.35">
      <c r="A233" s="535" t="s">
        <v>1420</v>
      </c>
      <c r="B233" s="447" t="s">
        <v>1420</v>
      </c>
      <c r="C233" s="462" t="s">
        <v>1421</v>
      </c>
      <c r="D233" s="463" t="s">
        <v>1341</v>
      </c>
      <c r="E233" s="464" t="s">
        <v>61</v>
      </c>
      <c r="F233" s="464">
        <v>1</v>
      </c>
      <c r="G233" s="462" t="s">
        <v>1393</v>
      </c>
      <c r="H233" s="462" t="s">
        <v>1384</v>
      </c>
      <c r="I233" s="464" t="s">
        <v>1353</v>
      </c>
      <c r="J233" s="464" t="s">
        <v>1101</v>
      </c>
      <c r="K233" s="466" t="s">
        <v>1100</v>
      </c>
      <c r="L233" s="467">
        <f t="shared" si="15"/>
        <v>0</v>
      </c>
      <c r="M233" s="468">
        <f t="shared" si="16"/>
        <v>24011</v>
      </c>
      <c r="N233" s="467" t="str">
        <f>IF(IFERROR(SEARCH("-",K233,1),0) &gt; 0,IFERROR(VLOOKUP(K233,'Liste ECO'!A:A,1,FALSE),"ATTENTION CE Inexistant"),"")</f>
        <v/>
      </c>
      <c r="O233" s="467" t="str">
        <f>IF(LEFT(N233,1) ="A",'Messages d''erreur'!$B$9,"")</f>
        <v/>
      </c>
      <c r="P233" s="447">
        <f t="shared" si="17"/>
        <v>24011</v>
      </c>
      <c r="Q233" s="447" t="str">
        <f>IFERROR(VLOOKUP(B234,'Liste CG'!A:A,1,FALSE),"Attention erreur pas de CG")</f>
        <v>Attention erreur pas de CG</v>
      </c>
      <c r="R233" s="447" t="str">
        <f>IF(LEFT(Q233,1)="A",'Messages d''erreur'!B$10,"")</f>
        <v>Attention CG pas dans  CG</v>
      </c>
      <c r="S233" s="467">
        <f t="shared" si="18"/>
        <v>24011</v>
      </c>
      <c r="T233" s="469">
        <f>IFERROR(VLOOKUP(S233,'Liste CG'!A:A,1,FALSE),"Attention erreur pas de CG")</f>
        <v>24011</v>
      </c>
      <c r="U233" s="447" t="str">
        <f>IF(MID(H233,4,1)="x", 'Messages d''erreur'!$B$13,IF(LEFT(T233,1)="A",'Messages d''erreur'!$B$12,""))</f>
        <v/>
      </c>
    </row>
    <row r="234" spans="1:21" ht="26" x14ac:dyDescent="0.35">
      <c r="A234" s="535" t="s">
        <v>1422</v>
      </c>
      <c r="B234" s="447" t="s">
        <v>1422</v>
      </c>
      <c r="C234" s="462" t="s">
        <v>1423</v>
      </c>
      <c r="D234" s="463" t="s">
        <v>1341</v>
      </c>
      <c r="E234" s="464" t="s">
        <v>1101</v>
      </c>
      <c r="F234" s="464">
        <v>1</v>
      </c>
      <c r="G234" s="462" t="s">
        <v>1396</v>
      </c>
      <c r="H234" s="462" t="s">
        <v>1397</v>
      </c>
      <c r="I234" s="464" t="s">
        <v>1100</v>
      </c>
      <c r="J234" s="464" t="s">
        <v>61</v>
      </c>
      <c r="K234" s="466" t="s">
        <v>1100</v>
      </c>
      <c r="L234" s="467">
        <f t="shared" si="15"/>
        <v>0</v>
      </c>
      <c r="M234" s="468">
        <f t="shared" si="16"/>
        <v>66120</v>
      </c>
      <c r="N234" s="467" t="str">
        <f>IF(IFERROR(SEARCH("-",K234,1),0) &gt; 0,IFERROR(VLOOKUP(K234,'Liste ECO'!A:A,1,FALSE),"ATTENTION CE Inexistant"),"")</f>
        <v/>
      </c>
      <c r="O234" s="467" t="str">
        <f>IF(LEFT(N234,1) ="A",'Messages d''erreur'!$B$9,"")</f>
        <v/>
      </c>
      <c r="P234" s="447">
        <f t="shared" si="17"/>
        <v>66120</v>
      </c>
      <c r="Q234" s="447" t="str">
        <f>IFERROR(VLOOKUP(B235,'Liste CG'!A:A,1,FALSE),"Attention erreur pas de CG")</f>
        <v>Attention erreur pas de CG</v>
      </c>
      <c r="R234" s="447" t="str">
        <f>IF(LEFT(Q234,1)="A",'Messages d''erreur'!B$10,"")</f>
        <v>Attention CG pas dans  CG</v>
      </c>
      <c r="S234" s="467">
        <f t="shared" si="18"/>
        <v>66120</v>
      </c>
      <c r="T234" s="469">
        <f>IFERROR(VLOOKUP(S234,'Liste CG'!A:A,1,FALSE),"Attention erreur pas de CG")</f>
        <v>66120</v>
      </c>
      <c r="U234" s="447" t="str">
        <f>IF(MID(H234,4,1)="x", 'Messages d''erreur'!$B$13,IF(LEFT(T234,1)="A",'Messages d''erreur'!$B$12,""))</f>
        <v/>
      </c>
    </row>
    <row r="235" spans="1:21" ht="26" x14ac:dyDescent="0.35">
      <c r="A235" s="535" t="s">
        <v>1422</v>
      </c>
      <c r="B235" s="447" t="s">
        <v>1422</v>
      </c>
      <c r="C235" s="462" t="s">
        <v>1423</v>
      </c>
      <c r="D235" s="463" t="s">
        <v>1341</v>
      </c>
      <c r="E235" s="464" t="s">
        <v>61</v>
      </c>
      <c r="F235" s="464">
        <v>2</v>
      </c>
      <c r="G235" s="462" t="s">
        <v>1398</v>
      </c>
      <c r="H235" s="462" t="s">
        <v>1399</v>
      </c>
      <c r="I235" s="464" t="s">
        <v>1100</v>
      </c>
      <c r="J235" s="464" t="s">
        <v>1101</v>
      </c>
      <c r="K235" s="466" t="s">
        <v>1100</v>
      </c>
      <c r="L235" s="467">
        <f t="shared" si="15"/>
        <v>1</v>
      </c>
      <c r="M235" s="468">
        <f t="shared" si="16"/>
        <v>76120</v>
      </c>
      <c r="N235" s="467" t="str">
        <f>IF(IFERROR(SEARCH("-",K235,1),0) &gt; 0,IFERROR(VLOOKUP(K235,'Liste ECO'!A:A,1,FALSE),"ATTENTION CE Inexistant"),"")</f>
        <v/>
      </c>
      <c r="O235" s="467" t="str">
        <f>IF(LEFT(N235,1) ="A",'Messages d''erreur'!$B$9,"")</f>
        <v/>
      </c>
      <c r="P235" s="447">
        <f t="shared" si="17"/>
        <v>76120</v>
      </c>
      <c r="Q235" s="447" t="str">
        <f>IFERROR(VLOOKUP(B236,'Liste CG'!A:A,1,FALSE),"Attention erreur pas de CG")</f>
        <v>Attention erreur pas de CG</v>
      </c>
      <c r="R235" s="447" t="str">
        <f>IF(LEFT(Q235,1)="A",'Messages d''erreur'!B$10,"")</f>
        <v>Attention CG pas dans  CG</v>
      </c>
      <c r="S235" s="467">
        <f t="shared" si="18"/>
        <v>76120</v>
      </c>
      <c r="T235" s="469">
        <f>IFERROR(VLOOKUP(S235,'Liste CG'!A:A,1,FALSE),"Attention erreur pas de CG")</f>
        <v>76120</v>
      </c>
      <c r="U235" s="447" t="str">
        <f>IF(MID(H235,4,1)="x", 'Messages d''erreur'!$B$13,IF(LEFT(T235,1)="A",'Messages d''erreur'!$B$12,""))</f>
        <v/>
      </c>
    </row>
    <row r="236" spans="1:21" ht="26" x14ac:dyDescent="0.35">
      <c r="A236" s="535" t="s">
        <v>1424</v>
      </c>
      <c r="B236" s="447" t="s">
        <v>1424</v>
      </c>
      <c r="C236" s="462" t="s">
        <v>1425</v>
      </c>
      <c r="D236" s="463" t="s">
        <v>1341</v>
      </c>
      <c r="E236" s="464" t="s">
        <v>1101</v>
      </c>
      <c r="F236" s="464">
        <v>1</v>
      </c>
      <c r="G236" s="462" t="s">
        <v>1396</v>
      </c>
      <c r="H236" s="462" t="s">
        <v>1402</v>
      </c>
      <c r="I236" s="464" t="s">
        <v>1100</v>
      </c>
      <c r="J236" s="464" t="s">
        <v>61</v>
      </c>
      <c r="K236" s="466" t="s">
        <v>1100</v>
      </c>
      <c r="L236" s="467">
        <f t="shared" si="15"/>
        <v>0</v>
      </c>
      <c r="M236" s="468">
        <f t="shared" si="16"/>
        <v>67371</v>
      </c>
      <c r="N236" s="467" t="str">
        <f>IF(IFERROR(SEARCH("-",K236,1),0) &gt; 0,IFERROR(VLOOKUP(K236,'Liste ECO'!A:A,1,FALSE),"ATTENTION CE Inexistant"),"")</f>
        <v/>
      </c>
      <c r="O236" s="467" t="str">
        <f>IF(LEFT(N236,1) ="A",'Messages d''erreur'!$B$9,"")</f>
        <v/>
      </c>
      <c r="P236" s="447">
        <f t="shared" si="17"/>
        <v>67371</v>
      </c>
      <c r="Q236" s="447" t="str">
        <f>IFERROR(VLOOKUP(B237,'Liste CG'!A:A,1,FALSE),"Attention erreur pas de CG")</f>
        <v>Attention erreur pas de CG</v>
      </c>
      <c r="R236" s="447" t="str">
        <f>IF(LEFT(Q236,1)="A",'Messages d''erreur'!B$10,"")</f>
        <v>Attention CG pas dans  CG</v>
      </c>
      <c r="S236" s="467">
        <f t="shared" si="18"/>
        <v>67371</v>
      </c>
      <c r="T236" s="469">
        <f>IFERROR(VLOOKUP(S236,'Liste CG'!A:A,1,FALSE),"Attention erreur pas de CG")</f>
        <v>67371</v>
      </c>
      <c r="U236" s="447" t="str">
        <f>IF(MID(H236,4,1)="x", 'Messages d''erreur'!$B$13,IF(LEFT(T236,1)="A",'Messages d''erreur'!$B$12,""))</f>
        <v/>
      </c>
    </row>
    <row r="237" spans="1:21" ht="26" x14ac:dyDescent="0.35">
      <c r="A237" s="535" t="s">
        <v>1424</v>
      </c>
      <c r="B237" s="447" t="s">
        <v>1424</v>
      </c>
      <c r="C237" s="462" t="s">
        <v>1425</v>
      </c>
      <c r="D237" s="463" t="s">
        <v>1341</v>
      </c>
      <c r="E237" s="464" t="s">
        <v>61</v>
      </c>
      <c r="F237" s="464">
        <v>2</v>
      </c>
      <c r="G237" s="462" t="s">
        <v>1398</v>
      </c>
      <c r="H237" s="462" t="s">
        <v>1403</v>
      </c>
      <c r="I237" s="464" t="s">
        <v>1100</v>
      </c>
      <c r="J237" s="464" t="s">
        <v>1101</v>
      </c>
      <c r="K237" s="466" t="s">
        <v>1100</v>
      </c>
      <c r="L237" s="467">
        <f t="shared" si="15"/>
        <v>1</v>
      </c>
      <c r="M237" s="468">
        <f t="shared" si="16"/>
        <v>77371</v>
      </c>
      <c r="N237" s="467" t="str">
        <f>IF(IFERROR(SEARCH("-",K237,1),0) &gt; 0,IFERROR(VLOOKUP(K237,'Liste ECO'!A:A,1,FALSE),"ATTENTION CE Inexistant"),"")</f>
        <v/>
      </c>
      <c r="O237" s="467" t="str">
        <f>IF(LEFT(N237,1) ="A",'Messages d''erreur'!$B$9,"")</f>
        <v/>
      </c>
      <c r="P237" s="447">
        <f t="shared" si="17"/>
        <v>77371</v>
      </c>
      <c r="Q237" s="447" t="str">
        <f>IFERROR(VLOOKUP(B238,'Liste CG'!A:A,1,FALSE),"Attention erreur pas de CG")</f>
        <v>Attention erreur pas de CG</v>
      </c>
      <c r="R237" s="447" t="str">
        <f>IF(LEFT(Q237,1)="A",'Messages d''erreur'!B$10,"")</f>
        <v>Attention CG pas dans  CG</v>
      </c>
      <c r="S237" s="467">
        <f t="shared" si="18"/>
        <v>77371</v>
      </c>
      <c r="T237" s="469">
        <f>IFERROR(VLOOKUP(S237,'Liste CG'!A:A,1,FALSE),"Attention erreur pas de CG")</f>
        <v>77371</v>
      </c>
      <c r="U237" s="447" t="str">
        <f>IF(MID(H237,4,1)="x", 'Messages d''erreur'!$B$13,IF(LEFT(T237,1)="A",'Messages d''erreur'!$B$12,""))</f>
        <v/>
      </c>
    </row>
    <row r="238" spans="1:21" ht="52" x14ac:dyDescent="0.35">
      <c r="A238" s="535" t="s">
        <v>1426</v>
      </c>
      <c r="B238" s="447" t="s">
        <v>1426</v>
      </c>
      <c r="C238" s="462" t="s">
        <v>1427</v>
      </c>
      <c r="D238" s="463" t="s">
        <v>1341</v>
      </c>
      <c r="E238" s="464" t="s">
        <v>1101</v>
      </c>
      <c r="F238" s="464">
        <v>1</v>
      </c>
      <c r="G238" s="462" t="s">
        <v>1406</v>
      </c>
      <c r="H238" s="462" t="s">
        <v>1407</v>
      </c>
      <c r="I238" s="464" t="s">
        <v>1100</v>
      </c>
      <c r="J238" s="464" t="s">
        <v>61</v>
      </c>
      <c r="K238" s="466" t="s">
        <v>1100</v>
      </c>
      <c r="L238" s="467">
        <f t="shared" si="15"/>
        <v>0</v>
      </c>
      <c r="M238" s="468">
        <f t="shared" si="16"/>
        <v>66020</v>
      </c>
      <c r="N238" s="467" t="str">
        <f>IF(IFERROR(SEARCH("-",K238,1),0) &gt; 0,IFERROR(VLOOKUP(K238,'Liste ECO'!A:A,1,FALSE),"ATTENTION CE Inexistant"),"")</f>
        <v/>
      </c>
      <c r="O238" s="467" t="str">
        <f>IF(LEFT(N238,1) ="A",'Messages d''erreur'!$B$9,"")</f>
        <v/>
      </c>
      <c r="P238" s="447">
        <f t="shared" si="17"/>
        <v>66020</v>
      </c>
      <c r="Q238" s="447" t="str">
        <f>IFERROR(VLOOKUP(B239,'Liste CG'!A:A,1,FALSE),"Attention erreur pas de CG")</f>
        <v>Attention erreur pas de CG</v>
      </c>
      <c r="R238" s="447" t="str">
        <f>IF(LEFT(Q238,1)="A",'Messages d''erreur'!B$10,"")</f>
        <v>Attention CG pas dans  CG</v>
      </c>
      <c r="S238" s="467">
        <f t="shared" si="18"/>
        <v>66020</v>
      </c>
      <c r="T238" s="469">
        <f>IFERROR(VLOOKUP(S238,'Liste CG'!A:A,1,FALSE),"Attention erreur pas de CG")</f>
        <v>66020</v>
      </c>
      <c r="U238" s="447" t="str">
        <f>IF(MID(H238,4,1)="x", 'Messages d''erreur'!$B$13,IF(LEFT(T238,1)="A",'Messages d''erreur'!$B$12,""))</f>
        <v/>
      </c>
    </row>
    <row r="239" spans="1:21" ht="52" x14ac:dyDescent="0.35">
      <c r="A239" s="535" t="s">
        <v>1426</v>
      </c>
      <c r="B239" s="447" t="s">
        <v>1426</v>
      </c>
      <c r="C239" s="462" t="s">
        <v>1427</v>
      </c>
      <c r="D239" s="463" t="s">
        <v>1341</v>
      </c>
      <c r="E239" s="464" t="s">
        <v>1101</v>
      </c>
      <c r="F239" s="464">
        <v>2</v>
      </c>
      <c r="G239" s="462" t="s">
        <v>1363</v>
      </c>
      <c r="H239" s="462" t="s">
        <v>1364</v>
      </c>
      <c r="I239" s="464" t="s">
        <v>1100</v>
      </c>
      <c r="J239" s="464" t="s">
        <v>61</v>
      </c>
      <c r="K239" s="466" t="s">
        <v>1100</v>
      </c>
      <c r="L239" s="467">
        <f t="shared" si="15"/>
        <v>1</v>
      </c>
      <c r="M239" s="468">
        <f t="shared" si="16"/>
        <v>67361</v>
      </c>
      <c r="N239" s="467" t="str">
        <f>IF(IFERROR(SEARCH("-",K239,1),0) &gt; 0,IFERROR(VLOOKUP(K239,'Liste ECO'!A:A,1,FALSE),"ATTENTION CE Inexistant"),"")</f>
        <v/>
      </c>
      <c r="O239" s="467" t="str">
        <f>IF(LEFT(N239,1) ="A",'Messages d''erreur'!$B$9,"")</f>
        <v/>
      </c>
      <c r="P239" s="447">
        <f t="shared" si="17"/>
        <v>67361</v>
      </c>
      <c r="Q239" s="447" t="str">
        <f>IFERROR(VLOOKUP(B240,'Liste CG'!A:A,1,FALSE),"Attention erreur pas de CG")</f>
        <v>Attention erreur pas de CG</v>
      </c>
      <c r="R239" s="447" t="str">
        <f>IF(LEFT(Q239,1)="A",'Messages d''erreur'!B$10,"")</f>
        <v>Attention CG pas dans  CG</v>
      </c>
      <c r="S239" s="467">
        <f t="shared" si="18"/>
        <v>67361</v>
      </c>
      <c r="T239" s="469">
        <f>IFERROR(VLOOKUP(S239,'Liste CG'!A:A,1,FALSE),"Attention erreur pas de CG")</f>
        <v>67361</v>
      </c>
      <c r="U239" s="447" t="str">
        <f>IF(MID(H239,4,1)="x", 'Messages d''erreur'!$B$13,IF(LEFT(T239,1)="A",'Messages d''erreur'!$B$12,""))</f>
        <v/>
      </c>
    </row>
    <row r="240" spans="1:21" ht="39" x14ac:dyDescent="0.35">
      <c r="A240" s="535" t="s">
        <v>1428</v>
      </c>
      <c r="B240" s="447" t="s">
        <v>1428</v>
      </c>
      <c r="C240" s="462" t="s">
        <v>1429</v>
      </c>
      <c r="D240" s="463" t="s">
        <v>1341</v>
      </c>
      <c r="E240" s="464" t="s">
        <v>61</v>
      </c>
      <c r="F240" s="464">
        <v>1</v>
      </c>
      <c r="G240" s="462" t="s">
        <v>1383</v>
      </c>
      <c r="H240" s="462" t="s">
        <v>1384</v>
      </c>
      <c r="I240" s="464" t="s">
        <v>1353</v>
      </c>
      <c r="J240" s="464" t="s">
        <v>1101</v>
      </c>
      <c r="K240" s="466" t="s">
        <v>1100</v>
      </c>
      <c r="L240" s="467">
        <f t="shared" si="15"/>
        <v>0</v>
      </c>
      <c r="M240" s="468">
        <f t="shared" si="16"/>
        <v>24011</v>
      </c>
      <c r="N240" s="467" t="str">
        <f>IF(IFERROR(SEARCH("-",K240,1),0) &gt; 0,IFERROR(VLOOKUP(K240,'Liste ECO'!A:A,1,FALSE),"ATTENTION CE Inexistant"),"")</f>
        <v/>
      </c>
      <c r="O240" s="467" t="str">
        <f>IF(LEFT(N240,1) ="A",'Messages d''erreur'!$B$9,"")</f>
        <v/>
      </c>
      <c r="P240" s="447">
        <f t="shared" si="17"/>
        <v>24011</v>
      </c>
      <c r="Q240" s="447" t="str">
        <f>IFERROR(VLOOKUP(B241,'Liste CG'!A:A,1,FALSE),"Attention erreur pas de CG")</f>
        <v>Attention erreur pas de CG</v>
      </c>
      <c r="R240" s="447" t="str">
        <f>IF(LEFT(Q240,1)="A",'Messages d''erreur'!B$10,"")</f>
        <v>Attention CG pas dans  CG</v>
      </c>
      <c r="S240" s="467">
        <f t="shared" si="18"/>
        <v>24011</v>
      </c>
      <c r="T240" s="469">
        <f>IFERROR(VLOOKUP(S240,'Liste CG'!A:A,1,FALSE),"Attention erreur pas de CG")</f>
        <v>24011</v>
      </c>
      <c r="U240" s="447" t="str">
        <f>IF(MID(H240,4,1)="x", 'Messages d''erreur'!$B$13,IF(LEFT(T240,1)="A",'Messages d''erreur'!$B$12,""))</f>
        <v/>
      </c>
    </row>
    <row r="241" spans="1:21" ht="39" x14ac:dyDescent="0.35">
      <c r="A241" s="535" t="s">
        <v>1428</v>
      </c>
      <c r="B241" s="447" t="s">
        <v>1428</v>
      </c>
      <c r="C241" s="462" t="s">
        <v>1429</v>
      </c>
      <c r="D241" s="463" t="s">
        <v>1341</v>
      </c>
      <c r="E241" s="464" t="s">
        <v>1101</v>
      </c>
      <c r="F241" s="464">
        <v>2</v>
      </c>
      <c r="G241" s="462" t="s">
        <v>1385</v>
      </c>
      <c r="H241" s="462" t="s">
        <v>1386</v>
      </c>
      <c r="I241" s="464" t="s">
        <v>1353</v>
      </c>
      <c r="J241" s="464" t="s">
        <v>61</v>
      </c>
      <c r="K241" s="466" t="s">
        <v>1100</v>
      </c>
      <c r="L241" s="467">
        <f t="shared" si="15"/>
        <v>1</v>
      </c>
      <c r="M241" s="468">
        <f t="shared" si="16"/>
        <v>24621</v>
      </c>
      <c r="N241" s="467" t="str">
        <f>IF(IFERROR(SEARCH("-",K241,1),0) &gt; 0,IFERROR(VLOOKUP(K241,'Liste ECO'!A:A,1,FALSE),"ATTENTION CE Inexistant"),"")</f>
        <v/>
      </c>
      <c r="O241" s="467" t="str">
        <f>IF(LEFT(N241,1) ="A",'Messages d''erreur'!$B$9,"")</f>
        <v/>
      </c>
      <c r="P241" s="447">
        <f t="shared" si="17"/>
        <v>24621</v>
      </c>
      <c r="Q241" s="447" t="str">
        <f>IFERROR(VLOOKUP(B242,'Liste CG'!A:A,1,FALSE),"Attention erreur pas de CG")</f>
        <v>Attention erreur pas de CG</v>
      </c>
      <c r="R241" s="447" t="str">
        <f>IF(LEFT(Q241,1)="A",'Messages d''erreur'!B$10,"")</f>
        <v>Attention CG pas dans  CG</v>
      </c>
      <c r="S241" s="467">
        <f t="shared" si="18"/>
        <v>24621</v>
      </c>
      <c r="T241" s="469">
        <f>IFERROR(VLOOKUP(S241,'Liste CG'!A:A,1,FALSE),"Attention erreur pas de CG")</f>
        <v>24621</v>
      </c>
      <c r="U241" s="447" t="str">
        <f>IF(MID(H241,4,1)="x", 'Messages d''erreur'!$B$13,IF(LEFT(T241,1)="A",'Messages d''erreur'!$B$12,""))</f>
        <v/>
      </c>
    </row>
    <row r="242" spans="1:21" ht="39" x14ac:dyDescent="0.35">
      <c r="A242" s="535" t="s">
        <v>1428</v>
      </c>
      <c r="B242" s="447" t="s">
        <v>1428</v>
      </c>
      <c r="C242" s="462" t="s">
        <v>1429</v>
      </c>
      <c r="D242" s="463" t="s">
        <v>1341</v>
      </c>
      <c r="E242" s="464" t="s">
        <v>1101</v>
      </c>
      <c r="F242" s="464">
        <v>3</v>
      </c>
      <c r="G242" s="462" t="s">
        <v>1387</v>
      </c>
      <c r="H242" s="462" t="s">
        <v>1388</v>
      </c>
      <c r="I242" s="464" t="s">
        <v>1100</v>
      </c>
      <c r="J242" s="464" t="s">
        <v>61</v>
      </c>
      <c r="K242" s="466" t="s">
        <v>1100</v>
      </c>
      <c r="L242" s="467">
        <f t="shared" si="15"/>
        <v>1</v>
      </c>
      <c r="M242" s="468">
        <f t="shared" si="16"/>
        <v>67241</v>
      </c>
      <c r="N242" s="467" t="str">
        <f>IF(IFERROR(SEARCH("-",K242,1),0) &gt; 0,IFERROR(VLOOKUP(K242,'Liste ECO'!A:A,1,FALSE),"ATTENTION CE Inexistant"),"")</f>
        <v/>
      </c>
      <c r="O242" s="467" t="str">
        <f>IF(LEFT(N242,1) ="A",'Messages d''erreur'!$B$9,"")</f>
        <v/>
      </c>
      <c r="P242" s="447">
        <f t="shared" si="17"/>
        <v>67241</v>
      </c>
      <c r="Q242" s="447" t="str">
        <f>IFERROR(VLOOKUP(B243,'Liste CG'!A:A,1,FALSE),"Attention erreur pas de CG")</f>
        <v>Attention erreur pas de CG</v>
      </c>
      <c r="R242" s="447" t="str">
        <f>IF(LEFT(Q242,1)="A",'Messages d''erreur'!B$10,"")</f>
        <v>Attention CG pas dans  CG</v>
      </c>
      <c r="S242" s="467">
        <f t="shared" si="18"/>
        <v>67241</v>
      </c>
      <c r="T242" s="469">
        <f>IFERROR(VLOOKUP(S242,'Liste CG'!A:A,1,FALSE),"Attention erreur pas de CG")</f>
        <v>67241</v>
      </c>
      <c r="U242" s="447" t="str">
        <f>IF(MID(H242,4,1)="x", 'Messages d''erreur'!$B$13,IF(LEFT(T242,1)="A",'Messages d''erreur'!$B$12,""))</f>
        <v/>
      </c>
    </row>
    <row r="243" spans="1:21" ht="39" x14ac:dyDescent="0.35">
      <c r="A243" s="535" t="s">
        <v>1428</v>
      </c>
      <c r="B243" s="447" t="s">
        <v>1428</v>
      </c>
      <c r="C243" s="462" t="s">
        <v>1429</v>
      </c>
      <c r="D243" s="463" t="s">
        <v>1341</v>
      </c>
      <c r="E243" s="464" t="s">
        <v>61</v>
      </c>
      <c r="F243" s="464">
        <v>4</v>
      </c>
      <c r="G243" s="462" t="s">
        <v>1389</v>
      </c>
      <c r="H243" s="462" t="s">
        <v>1390</v>
      </c>
      <c r="I243" s="464" t="s">
        <v>1100</v>
      </c>
      <c r="J243" s="464" t="s">
        <v>1101</v>
      </c>
      <c r="K243" s="466" t="s">
        <v>1100</v>
      </c>
      <c r="L243" s="467">
        <f t="shared" si="15"/>
        <v>1</v>
      </c>
      <c r="M243" s="468">
        <f t="shared" si="16"/>
        <v>77241</v>
      </c>
      <c r="N243" s="467" t="str">
        <f>IF(IFERROR(SEARCH("-",K243,1),0) &gt; 0,IFERROR(VLOOKUP(K243,'Liste ECO'!A:A,1,FALSE),"ATTENTION CE Inexistant"),"")</f>
        <v/>
      </c>
      <c r="O243" s="467" t="str">
        <f>IF(LEFT(N243,1) ="A",'Messages d''erreur'!$B$9,"")</f>
        <v/>
      </c>
      <c r="P243" s="447">
        <f t="shared" si="17"/>
        <v>77241</v>
      </c>
      <c r="Q243" s="447" t="str">
        <f>IFERROR(VLOOKUP(B244,'Liste CG'!A:A,1,FALSE),"Attention erreur pas de CG")</f>
        <v>Attention erreur pas de CG</v>
      </c>
      <c r="R243" s="447" t="str">
        <f>IF(LEFT(Q243,1)="A",'Messages d''erreur'!B$10,"")</f>
        <v>Attention CG pas dans  CG</v>
      </c>
      <c r="S243" s="467">
        <f t="shared" si="18"/>
        <v>77241</v>
      </c>
      <c r="T243" s="469">
        <f>IFERROR(VLOOKUP(S243,'Liste CG'!A:A,1,FALSE),"Attention erreur pas de CG")</f>
        <v>77241</v>
      </c>
      <c r="U243" s="447" t="str">
        <f>IF(MID(H243,4,1)="x", 'Messages d''erreur'!$B$13,IF(LEFT(T243,1)="A",'Messages d''erreur'!$B$12,""))</f>
        <v/>
      </c>
    </row>
    <row r="244" spans="1:21" ht="52" x14ac:dyDescent="0.35">
      <c r="A244" s="535" t="s">
        <v>1430</v>
      </c>
      <c r="B244" s="447" t="s">
        <v>1430</v>
      </c>
      <c r="C244" s="462" t="s">
        <v>1431</v>
      </c>
      <c r="D244" s="463" t="s">
        <v>1341</v>
      </c>
      <c r="E244" s="464" t="s">
        <v>61</v>
      </c>
      <c r="F244" s="464">
        <v>1</v>
      </c>
      <c r="G244" s="462" t="s">
        <v>1393</v>
      </c>
      <c r="H244" s="462" t="s">
        <v>1384</v>
      </c>
      <c r="I244" s="464" t="s">
        <v>1353</v>
      </c>
      <c r="J244" s="464" t="s">
        <v>1101</v>
      </c>
      <c r="K244" s="466" t="s">
        <v>1100</v>
      </c>
      <c r="L244" s="467">
        <f t="shared" si="15"/>
        <v>0</v>
      </c>
      <c r="M244" s="468">
        <f t="shared" si="16"/>
        <v>24011</v>
      </c>
      <c r="N244" s="467" t="str">
        <f>IF(IFERROR(SEARCH("-",K244,1),0) &gt; 0,IFERROR(VLOOKUP(K244,'Liste ECO'!A:A,1,FALSE),"ATTENTION CE Inexistant"),"")</f>
        <v/>
      </c>
      <c r="O244" s="467" t="str">
        <f>IF(LEFT(N244,1) ="A",'Messages d''erreur'!$B$9,"")</f>
        <v/>
      </c>
      <c r="P244" s="447">
        <f t="shared" si="17"/>
        <v>24011</v>
      </c>
      <c r="Q244" s="447" t="str">
        <f>IFERROR(VLOOKUP(B245,'Liste CG'!A:A,1,FALSE),"Attention erreur pas de CG")</f>
        <v>Attention erreur pas de CG</v>
      </c>
      <c r="R244" s="447" t="str">
        <f>IF(LEFT(Q244,1)="A",'Messages d''erreur'!B$10,"")</f>
        <v>Attention CG pas dans  CG</v>
      </c>
      <c r="S244" s="467">
        <f t="shared" si="18"/>
        <v>24011</v>
      </c>
      <c r="T244" s="469">
        <f>IFERROR(VLOOKUP(S244,'Liste CG'!A:A,1,FALSE),"Attention erreur pas de CG")</f>
        <v>24011</v>
      </c>
      <c r="U244" s="447" t="str">
        <f>IF(MID(H244,4,1)="x", 'Messages d''erreur'!$B$13,IF(LEFT(T244,1)="A",'Messages d''erreur'!$B$12,""))</f>
        <v/>
      </c>
    </row>
    <row r="245" spans="1:21" ht="52" x14ac:dyDescent="0.35">
      <c r="A245" s="535" t="s">
        <v>1432</v>
      </c>
      <c r="B245" s="447" t="s">
        <v>1432</v>
      </c>
      <c r="C245" s="462" t="s">
        <v>1433</v>
      </c>
      <c r="D245" s="463" t="s">
        <v>1341</v>
      </c>
      <c r="E245" s="464" t="s">
        <v>1101</v>
      </c>
      <c r="F245" s="464">
        <v>1</v>
      </c>
      <c r="G245" s="462" t="s">
        <v>1396</v>
      </c>
      <c r="H245" s="462" t="s">
        <v>1397</v>
      </c>
      <c r="I245" s="464" t="s">
        <v>1100</v>
      </c>
      <c r="J245" s="464" t="s">
        <v>61</v>
      </c>
      <c r="K245" s="466" t="s">
        <v>1100</v>
      </c>
      <c r="L245" s="467">
        <f t="shared" si="15"/>
        <v>0</v>
      </c>
      <c r="M245" s="468">
        <f t="shared" si="16"/>
        <v>66120</v>
      </c>
      <c r="N245" s="467" t="str">
        <f>IF(IFERROR(SEARCH("-",K245,1),0) &gt; 0,IFERROR(VLOOKUP(K245,'Liste ECO'!A:A,1,FALSE),"ATTENTION CE Inexistant"),"")</f>
        <v/>
      </c>
      <c r="O245" s="467" t="str">
        <f>IF(LEFT(N245,1) ="A",'Messages d''erreur'!$B$9,"")</f>
        <v/>
      </c>
      <c r="P245" s="447">
        <f t="shared" si="17"/>
        <v>66120</v>
      </c>
      <c r="Q245" s="447" t="str">
        <f>IFERROR(VLOOKUP(B246,'Liste CG'!A:A,1,FALSE),"Attention erreur pas de CG")</f>
        <v>Attention erreur pas de CG</v>
      </c>
      <c r="R245" s="447" t="str">
        <f>IF(LEFT(Q245,1)="A",'Messages d''erreur'!B$10,"")</f>
        <v>Attention CG pas dans  CG</v>
      </c>
      <c r="S245" s="467">
        <f t="shared" si="18"/>
        <v>66120</v>
      </c>
      <c r="T245" s="469">
        <f>IFERROR(VLOOKUP(S245,'Liste CG'!A:A,1,FALSE),"Attention erreur pas de CG")</f>
        <v>66120</v>
      </c>
      <c r="U245" s="447" t="str">
        <f>IF(MID(H245,4,1)="x", 'Messages d''erreur'!$B$13,IF(LEFT(T245,1)="A",'Messages d''erreur'!$B$12,""))</f>
        <v/>
      </c>
    </row>
    <row r="246" spans="1:21" ht="52" x14ac:dyDescent="0.35">
      <c r="A246" s="535" t="s">
        <v>1432</v>
      </c>
      <c r="B246" s="447" t="s">
        <v>1432</v>
      </c>
      <c r="C246" s="462" t="s">
        <v>1433</v>
      </c>
      <c r="D246" s="463" t="s">
        <v>1341</v>
      </c>
      <c r="E246" s="464" t="s">
        <v>61</v>
      </c>
      <c r="F246" s="464">
        <v>2</v>
      </c>
      <c r="G246" s="462" t="s">
        <v>1398</v>
      </c>
      <c r="H246" s="462" t="s">
        <v>1399</v>
      </c>
      <c r="I246" s="464" t="s">
        <v>1100</v>
      </c>
      <c r="J246" s="464" t="s">
        <v>1101</v>
      </c>
      <c r="K246" s="466" t="s">
        <v>1100</v>
      </c>
      <c r="L246" s="467">
        <f t="shared" si="15"/>
        <v>1</v>
      </c>
      <c r="M246" s="468">
        <f t="shared" si="16"/>
        <v>76120</v>
      </c>
      <c r="N246" s="467" t="str">
        <f>IF(IFERROR(SEARCH("-",K246,1),0) &gt; 0,IFERROR(VLOOKUP(K246,'Liste ECO'!A:A,1,FALSE),"ATTENTION CE Inexistant"),"")</f>
        <v/>
      </c>
      <c r="O246" s="467" t="str">
        <f>IF(LEFT(N246,1) ="A",'Messages d''erreur'!$B$9,"")</f>
        <v/>
      </c>
      <c r="P246" s="447">
        <f t="shared" si="17"/>
        <v>76120</v>
      </c>
      <c r="Q246" s="447" t="str">
        <f>IFERROR(VLOOKUP(B247,'Liste CG'!A:A,1,FALSE),"Attention erreur pas de CG")</f>
        <v>Attention erreur pas de CG</v>
      </c>
      <c r="R246" s="447" t="str">
        <f>IF(LEFT(Q246,1)="A",'Messages d''erreur'!B$10,"")</f>
        <v>Attention CG pas dans  CG</v>
      </c>
      <c r="S246" s="467">
        <f t="shared" si="18"/>
        <v>76120</v>
      </c>
      <c r="T246" s="469">
        <f>IFERROR(VLOOKUP(S246,'Liste CG'!A:A,1,FALSE),"Attention erreur pas de CG")</f>
        <v>76120</v>
      </c>
      <c r="U246" s="447" t="str">
        <f>IF(MID(H246,4,1)="x", 'Messages d''erreur'!$B$13,IF(LEFT(T246,1)="A",'Messages d''erreur'!$B$12,""))</f>
        <v/>
      </c>
    </row>
    <row r="247" spans="1:21" ht="52" x14ac:dyDescent="0.35">
      <c r="A247" s="535" t="s">
        <v>1434</v>
      </c>
      <c r="B247" s="447" t="s">
        <v>1434</v>
      </c>
      <c r="C247" s="462" t="s">
        <v>1435</v>
      </c>
      <c r="D247" s="463" t="s">
        <v>1341</v>
      </c>
      <c r="E247" s="464" t="s">
        <v>1101</v>
      </c>
      <c r="F247" s="464">
        <v>1</v>
      </c>
      <c r="G247" s="462" t="s">
        <v>1396</v>
      </c>
      <c r="H247" s="462" t="s">
        <v>1402</v>
      </c>
      <c r="I247" s="464" t="s">
        <v>1100</v>
      </c>
      <c r="J247" s="464" t="s">
        <v>61</v>
      </c>
      <c r="K247" s="466" t="s">
        <v>1100</v>
      </c>
      <c r="L247" s="467">
        <f t="shared" si="15"/>
        <v>0</v>
      </c>
      <c r="M247" s="468">
        <f t="shared" si="16"/>
        <v>67371</v>
      </c>
      <c r="N247" s="467" t="str">
        <f>IF(IFERROR(SEARCH("-",K247,1),0) &gt; 0,IFERROR(VLOOKUP(K247,'Liste ECO'!A:A,1,FALSE),"ATTENTION CE Inexistant"),"")</f>
        <v/>
      </c>
      <c r="O247" s="467" t="str">
        <f>IF(LEFT(N247,1) ="A",'Messages d''erreur'!$B$9,"")</f>
        <v/>
      </c>
      <c r="P247" s="447">
        <f t="shared" si="17"/>
        <v>67371</v>
      </c>
      <c r="Q247" s="447" t="str">
        <f>IFERROR(VLOOKUP(B248,'Liste CG'!A:A,1,FALSE),"Attention erreur pas de CG")</f>
        <v>Attention erreur pas de CG</v>
      </c>
      <c r="R247" s="447" t="str">
        <f>IF(LEFT(Q247,1)="A",'Messages d''erreur'!B$10,"")</f>
        <v>Attention CG pas dans  CG</v>
      </c>
      <c r="S247" s="467">
        <f t="shared" si="18"/>
        <v>67371</v>
      </c>
      <c r="T247" s="469">
        <f>IFERROR(VLOOKUP(S247,'Liste CG'!A:A,1,FALSE),"Attention erreur pas de CG")</f>
        <v>67371</v>
      </c>
      <c r="U247" s="447" t="str">
        <f>IF(MID(H247,4,1)="x", 'Messages d''erreur'!$B$13,IF(LEFT(T247,1)="A",'Messages d''erreur'!$B$12,""))</f>
        <v/>
      </c>
    </row>
    <row r="248" spans="1:21" ht="52" x14ac:dyDescent="0.35">
      <c r="A248" s="535" t="s">
        <v>1434</v>
      </c>
      <c r="B248" s="447" t="s">
        <v>1434</v>
      </c>
      <c r="C248" s="462" t="s">
        <v>1435</v>
      </c>
      <c r="D248" s="463" t="s">
        <v>1341</v>
      </c>
      <c r="E248" s="464" t="s">
        <v>61</v>
      </c>
      <c r="F248" s="464">
        <v>2</v>
      </c>
      <c r="G248" s="462" t="s">
        <v>1398</v>
      </c>
      <c r="H248" s="462" t="s">
        <v>1403</v>
      </c>
      <c r="I248" s="464" t="s">
        <v>1100</v>
      </c>
      <c r="J248" s="464" t="s">
        <v>1101</v>
      </c>
      <c r="K248" s="466" t="s">
        <v>1100</v>
      </c>
      <c r="L248" s="467">
        <f t="shared" si="15"/>
        <v>1</v>
      </c>
      <c r="M248" s="468">
        <f t="shared" si="16"/>
        <v>77371</v>
      </c>
      <c r="N248" s="467" t="str">
        <f>IF(IFERROR(SEARCH("-",K248,1),0) &gt; 0,IFERROR(VLOOKUP(K248,'Liste ECO'!A:A,1,FALSE),"ATTENTION CE Inexistant"),"")</f>
        <v/>
      </c>
      <c r="O248" s="467" t="str">
        <f>IF(LEFT(N248,1) ="A",'Messages d''erreur'!$B$9,"")</f>
        <v/>
      </c>
      <c r="P248" s="447">
        <f t="shared" si="17"/>
        <v>77371</v>
      </c>
      <c r="Q248" s="447" t="str">
        <f>IFERROR(VLOOKUP(B249,'Liste CG'!A:A,1,FALSE),"Attention erreur pas de CG")</f>
        <v>Attention erreur pas de CG</v>
      </c>
      <c r="R248" s="447" t="str">
        <f>IF(LEFT(Q248,1)="A",'Messages d''erreur'!B$10,"")</f>
        <v>Attention CG pas dans  CG</v>
      </c>
      <c r="S248" s="467">
        <f t="shared" si="18"/>
        <v>77371</v>
      </c>
      <c r="T248" s="469">
        <f>IFERROR(VLOOKUP(S248,'Liste CG'!A:A,1,FALSE),"Attention erreur pas de CG")</f>
        <v>77371</v>
      </c>
      <c r="U248" s="447" t="str">
        <f>IF(MID(H248,4,1)="x", 'Messages d''erreur'!$B$13,IF(LEFT(T248,1)="A",'Messages d''erreur'!$B$12,""))</f>
        <v/>
      </c>
    </row>
    <row r="249" spans="1:21" ht="65" x14ac:dyDescent="0.35">
      <c r="A249" s="535" t="s">
        <v>1436</v>
      </c>
      <c r="B249" s="447" t="s">
        <v>1436</v>
      </c>
      <c r="C249" s="462" t="s">
        <v>1437</v>
      </c>
      <c r="D249" s="463" t="s">
        <v>1341</v>
      </c>
      <c r="E249" s="464" t="s">
        <v>1101</v>
      </c>
      <c r="F249" s="464">
        <v>1</v>
      </c>
      <c r="G249" s="462" t="s">
        <v>1406</v>
      </c>
      <c r="H249" s="462" t="s">
        <v>1407</v>
      </c>
      <c r="I249" s="464" t="s">
        <v>1100</v>
      </c>
      <c r="J249" s="464" t="s">
        <v>61</v>
      </c>
      <c r="K249" s="466" t="s">
        <v>1100</v>
      </c>
      <c r="L249" s="467">
        <f t="shared" ref="L249:L312" si="19">IF(A249=A248,1,0)</f>
        <v>0</v>
      </c>
      <c r="M249" s="468">
        <f t="shared" si="16"/>
        <v>66020</v>
      </c>
      <c r="N249" s="467" t="str">
        <f>IF(IFERROR(SEARCH("-",K249,1),0) &gt; 0,IFERROR(VLOOKUP(K249,'Liste ECO'!A:A,1,FALSE),"ATTENTION CE Inexistant"),"")</f>
        <v/>
      </c>
      <c r="O249" s="467" t="str">
        <f>IF(LEFT(N249,1) ="A",'Messages d''erreur'!$B$9,"")</f>
        <v/>
      </c>
      <c r="P249" s="447">
        <f t="shared" si="17"/>
        <v>66020</v>
      </c>
      <c r="Q249" s="447" t="str">
        <f>IFERROR(VLOOKUP(B250,'Liste CG'!A:A,1,FALSE),"Attention erreur pas de CG")</f>
        <v>Attention erreur pas de CG</v>
      </c>
      <c r="R249" s="447" t="str">
        <f>IF(LEFT(Q249,1)="A",'Messages d''erreur'!B$10,"")</f>
        <v>Attention CG pas dans  CG</v>
      </c>
      <c r="S249" s="467">
        <f t="shared" si="18"/>
        <v>66020</v>
      </c>
      <c r="T249" s="469">
        <f>IFERROR(VLOOKUP(S249,'Liste CG'!A:A,1,FALSE),"Attention erreur pas de CG")</f>
        <v>66020</v>
      </c>
      <c r="U249" s="447" t="str">
        <f>IF(MID(H249,4,1)="x", 'Messages d''erreur'!$B$13,IF(LEFT(T249,1)="A",'Messages d''erreur'!$B$12,""))</f>
        <v/>
      </c>
    </row>
    <row r="250" spans="1:21" ht="65" x14ac:dyDescent="0.35">
      <c r="A250" s="535" t="s">
        <v>1436</v>
      </c>
      <c r="B250" s="447" t="s">
        <v>1436</v>
      </c>
      <c r="C250" s="462" t="s">
        <v>1437</v>
      </c>
      <c r="D250" s="463" t="s">
        <v>1341</v>
      </c>
      <c r="E250" s="464" t="s">
        <v>1101</v>
      </c>
      <c r="F250" s="464">
        <v>2</v>
      </c>
      <c r="G250" s="462" t="s">
        <v>1363</v>
      </c>
      <c r="H250" s="462" t="s">
        <v>1364</v>
      </c>
      <c r="I250" s="464" t="s">
        <v>1100</v>
      </c>
      <c r="J250" s="464" t="s">
        <v>61</v>
      </c>
      <c r="K250" s="466" t="s">
        <v>1100</v>
      </c>
      <c r="L250" s="467">
        <f t="shared" si="19"/>
        <v>1</v>
      </c>
      <c r="M250" s="468">
        <f t="shared" si="16"/>
        <v>67361</v>
      </c>
      <c r="N250" s="467" t="str">
        <f>IF(IFERROR(SEARCH("-",K250,1),0) &gt; 0,IFERROR(VLOOKUP(K250,'Liste ECO'!A:A,1,FALSE),"ATTENTION CE Inexistant"),"")</f>
        <v/>
      </c>
      <c r="O250" s="467" t="str">
        <f>IF(LEFT(N250,1) ="A",'Messages d''erreur'!$B$9,"")</f>
        <v/>
      </c>
      <c r="P250" s="447">
        <f t="shared" si="17"/>
        <v>67361</v>
      </c>
      <c r="Q250" s="447" t="str">
        <f>IFERROR(VLOOKUP(B251,'Liste CG'!A:A,1,FALSE),"Attention erreur pas de CG")</f>
        <v>Attention erreur pas de CG</v>
      </c>
      <c r="R250" s="447" t="str">
        <f>IF(LEFT(Q250,1)="A",'Messages d''erreur'!B$10,"")</f>
        <v>Attention CG pas dans  CG</v>
      </c>
      <c r="S250" s="467">
        <f t="shared" si="18"/>
        <v>67361</v>
      </c>
      <c r="T250" s="469">
        <f>IFERROR(VLOOKUP(S250,'Liste CG'!A:A,1,FALSE),"Attention erreur pas de CG")</f>
        <v>67361</v>
      </c>
      <c r="U250" s="447" t="str">
        <f>IF(MID(H250,4,1)="x", 'Messages d''erreur'!$B$13,IF(LEFT(T250,1)="A",'Messages d''erreur'!$B$12,""))</f>
        <v/>
      </c>
    </row>
    <row r="251" spans="1:21" ht="26" x14ac:dyDescent="0.35">
      <c r="A251" s="535" t="s">
        <v>1438</v>
      </c>
      <c r="B251" s="447" t="s">
        <v>1438</v>
      </c>
      <c r="C251" s="462" t="s">
        <v>1439</v>
      </c>
      <c r="D251" s="463" t="s">
        <v>1341</v>
      </c>
      <c r="E251" s="464" t="s">
        <v>61</v>
      </c>
      <c r="F251" s="464">
        <v>1</v>
      </c>
      <c r="G251" s="462" t="s">
        <v>1383</v>
      </c>
      <c r="H251" s="462" t="s">
        <v>1384</v>
      </c>
      <c r="I251" s="464" t="s">
        <v>1353</v>
      </c>
      <c r="J251" s="464" t="s">
        <v>1101</v>
      </c>
      <c r="K251" s="466" t="s">
        <v>1100</v>
      </c>
      <c r="L251" s="467">
        <f t="shared" si="19"/>
        <v>0</v>
      </c>
      <c r="M251" s="468">
        <f t="shared" si="16"/>
        <v>24011</v>
      </c>
      <c r="N251" s="467" t="str">
        <f>IF(IFERROR(SEARCH("-",K251,1),0) &gt; 0,IFERROR(VLOOKUP(K251,'Liste ECO'!A:A,1,FALSE),"ATTENTION CE Inexistant"),"")</f>
        <v/>
      </c>
      <c r="O251" s="467" t="str">
        <f>IF(LEFT(N251,1) ="A",'Messages d''erreur'!$B$9,"")</f>
        <v/>
      </c>
      <c r="P251" s="447">
        <f t="shared" si="17"/>
        <v>24011</v>
      </c>
      <c r="Q251" s="447" t="str">
        <f>IFERROR(VLOOKUP(B252,'Liste CG'!A:A,1,FALSE),"Attention erreur pas de CG")</f>
        <v>Attention erreur pas de CG</v>
      </c>
      <c r="R251" s="447" t="str">
        <f>IF(LEFT(Q251,1)="A",'Messages d''erreur'!B$10,"")</f>
        <v>Attention CG pas dans  CG</v>
      </c>
      <c r="S251" s="467">
        <f t="shared" si="18"/>
        <v>24011</v>
      </c>
      <c r="T251" s="469">
        <f>IFERROR(VLOOKUP(S251,'Liste CG'!A:A,1,FALSE),"Attention erreur pas de CG")</f>
        <v>24011</v>
      </c>
      <c r="U251" s="447" t="str">
        <f>IF(MID(H251,4,1)="x", 'Messages d''erreur'!$B$13,IF(LEFT(T251,1)="A",'Messages d''erreur'!$B$12,""))</f>
        <v/>
      </c>
    </row>
    <row r="252" spans="1:21" ht="26" x14ac:dyDescent="0.35">
      <c r="A252" s="535" t="s">
        <v>1438</v>
      </c>
      <c r="B252" s="447" t="s">
        <v>1438</v>
      </c>
      <c r="C252" s="462" t="s">
        <v>1439</v>
      </c>
      <c r="D252" s="463" t="s">
        <v>1341</v>
      </c>
      <c r="E252" s="464" t="s">
        <v>1101</v>
      </c>
      <c r="F252" s="464">
        <v>2</v>
      </c>
      <c r="G252" s="462" t="s">
        <v>1385</v>
      </c>
      <c r="H252" s="462" t="s">
        <v>1386</v>
      </c>
      <c r="I252" s="464" t="s">
        <v>1353</v>
      </c>
      <c r="J252" s="464" t="s">
        <v>61</v>
      </c>
      <c r="K252" s="466" t="s">
        <v>1100</v>
      </c>
      <c r="L252" s="467">
        <f t="shared" si="19"/>
        <v>1</v>
      </c>
      <c r="M252" s="468">
        <f t="shared" si="16"/>
        <v>24621</v>
      </c>
      <c r="N252" s="467" t="str">
        <f>IF(IFERROR(SEARCH("-",K252,1),0) &gt; 0,IFERROR(VLOOKUP(K252,'Liste ECO'!A:A,1,FALSE),"ATTENTION CE Inexistant"),"")</f>
        <v/>
      </c>
      <c r="O252" s="467" t="str">
        <f>IF(LEFT(N252,1) ="A",'Messages d''erreur'!$B$9,"")</f>
        <v/>
      </c>
      <c r="P252" s="447">
        <f t="shared" si="17"/>
        <v>24621</v>
      </c>
      <c r="Q252" s="447" t="str">
        <f>IFERROR(VLOOKUP(B253,'Liste CG'!A:A,1,FALSE),"Attention erreur pas de CG")</f>
        <v>Attention erreur pas de CG</v>
      </c>
      <c r="R252" s="447" t="str">
        <f>IF(LEFT(Q252,1)="A",'Messages d''erreur'!B$10,"")</f>
        <v>Attention CG pas dans  CG</v>
      </c>
      <c r="S252" s="467">
        <f t="shared" si="18"/>
        <v>24621</v>
      </c>
      <c r="T252" s="469">
        <f>IFERROR(VLOOKUP(S252,'Liste CG'!A:A,1,FALSE),"Attention erreur pas de CG")</f>
        <v>24621</v>
      </c>
      <c r="U252" s="447" t="str">
        <f>IF(MID(H252,4,1)="x", 'Messages d''erreur'!$B$13,IF(LEFT(T252,1)="A",'Messages d''erreur'!$B$12,""))</f>
        <v/>
      </c>
    </row>
    <row r="253" spans="1:21" ht="39" x14ac:dyDescent="0.35">
      <c r="A253" s="535" t="s">
        <v>1438</v>
      </c>
      <c r="B253" s="447" t="s">
        <v>1438</v>
      </c>
      <c r="C253" s="462" t="s">
        <v>1439</v>
      </c>
      <c r="D253" s="463" t="s">
        <v>1341</v>
      </c>
      <c r="E253" s="464" t="s">
        <v>1101</v>
      </c>
      <c r="F253" s="464">
        <v>3</v>
      </c>
      <c r="G253" s="462" t="s">
        <v>1387</v>
      </c>
      <c r="H253" s="462" t="s">
        <v>1388</v>
      </c>
      <c r="I253" s="464" t="s">
        <v>1100</v>
      </c>
      <c r="J253" s="464" t="s">
        <v>61</v>
      </c>
      <c r="K253" s="466" t="s">
        <v>1100</v>
      </c>
      <c r="L253" s="467">
        <f t="shared" si="19"/>
        <v>1</v>
      </c>
      <c r="M253" s="468">
        <f t="shared" si="16"/>
        <v>67241</v>
      </c>
      <c r="N253" s="467" t="str">
        <f>IF(IFERROR(SEARCH("-",K253,1),0) &gt; 0,IFERROR(VLOOKUP(K253,'Liste ECO'!A:A,1,FALSE),"ATTENTION CE Inexistant"),"")</f>
        <v/>
      </c>
      <c r="O253" s="467" t="str">
        <f>IF(LEFT(N253,1) ="A",'Messages d''erreur'!$B$9,"")</f>
        <v/>
      </c>
      <c r="P253" s="447">
        <f t="shared" si="17"/>
        <v>67241</v>
      </c>
      <c r="Q253" s="447" t="str">
        <f>IFERROR(VLOOKUP(B254,'Liste CG'!A:A,1,FALSE),"Attention erreur pas de CG")</f>
        <v>Attention erreur pas de CG</v>
      </c>
      <c r="R253" s="447" t="str">
        <f>IF(LEFT(Q253,1)="A",'Messages d''erreur'!B$10,"")</f>
        <v>Attention CG pas dans  CG</v>
      </c>
      <c r="S253" s="467">
        <f t="shared" si="18"/>
        <v>67241</v>
      </c>
      <c r="T253" s="469">
        <f>IFERROR(VLOOKUP(S253,'Liste CG'!A:A,1,FALSE),"Attention erreur pas de CG")</f>
        <v>67241</v>
      </c>
      <c r="U253" s="447" t="str">
        <f>IF(MID(H253,4,1)="x", 'Messages d''erreur'!$B$13,IF(LEFT(T253,1)="A",'Messages d''erreur'!$B$12,""))</f>
        <v/>
      </c>
    </row>
    <row r="254" spans="1:21" ht="39" x14ac:dyDescent="0.35">
      <c r="A254" s="535" t="s">
        <v>1438</v>
      </c>
      <c r="B254" s="447" t="s">
        <v>1438</v>
      </c>
      <c r="C254" s="462" t="s">
        <v>1439</v>
      </c>
      <c r="D254" s="463" t="s">
        <v>1341</v>
      </c>
      <c r="E254" s="464" t="s">
        <v>61</v>
      </c>
      <c r="F254" s="464">
        <v>4</v>
      </c>
      <c r="G254" s="462" t="s">
        <v>1389</v>
      </c>
      <c r="H254" s="462" t="s">
        <v>1390</v>
      </c>
      <c r="I254" s="464" t="s">
        <v>1100</v>
      </c>
      <c r="J254" s="464" t="s">
        <v>1101</v>
      </c>
      <c r="K254" s="466" t="s">
        <v>1100</v>
      </c>
      <c r="L254" s="467">
        <f t="shared" si="19"/>
        <v>1</v>
      </c>
      <c r="M254" s="468">
        <f t="shared" si="16"/>
        <v>77241</v>
      </c>
      <c r="N254" s="467" t="str">
        <f>IF(IFERROR(SEARCH("-",K254,1),0) &gt; 0,IFERROR(VLOOKUP(K254,'Liste ECO'!A:A,1,FALSE),"ATTENTION CE Inexistant"),"")</f>
        <v/>
      </c>
      <c r="O254" s="467" t="str">
        <f>IF(LEFT(N254,1) ="A",'Messages d''erreur'!$B$9,"")</f>
        <v/>
      </c>
      <c r="P254" s="447">
        <f t="shared" si="17"/>
        <v>77241</v>
      </c>
      <c r="Q254" s="447" t="str">
        <f>IFERROR(VLOOKUP(B255,'Liste CG'!A:A,1,FALSE),"Attention erreur pas de CG")</f>
        <v>Attention erreur pas de CG</v>
      </c>
      <c r="R254" s="447" t="str">
        <f>IF(LEFT(Q254,1)="A",'Messages d''erreur'!B$10,"")</f>
        <v>Attention CG pas dans  CG</v>
      </c>
      <c r="S254" s="467">
        <f t="shared" si="18"/>
        <v>77241</v>
      </c>
      <c r="T254" s="469">
        <f>IFERROR(VLOOKUP(S254,'Liste CG'!A:A,1,FALSE),"Attention erreur pas de CG")</f>
        <v>77241</v>
      </c>
      <c r="U254" s="447" t="str">
        <f>IF(MID(H254,4,1)="x", 'Messages d''erreur'!$B$13,IF(LEFT(T254,1)="A",'Messages d''erreur'!$B$12,""))</f>
        <v/>
      </c>
    </row>
    <row r="255" spans="1:21" ht="52" x14ac:dyDescent="0.35">
      <c r="A255" s="535" t="s">
        <v>1440</v>
      </c>
      <c r="B255" s="447" t="s">
        <v>1440</v>
      </c>
      <c r="C255" s="462" t="s">
        <v>1441</v>
      </c>
      <c r="D255" s="463" t="s">
        <v>1341</v>
      </c>
      <c r="E255" s="464" t="s">
        <v>61</v>
      </c>
      <c r="F255" s="464">
        <v>1</v>
      </c>
      <c r="G255" s="462" t="s">
        <v>1393</v>
      </c>
      <c r="H255" s="462" t="s">
        <v>1384</v>
      </c>
      <c r="I255" s="464" t="s">
        <v>1353</v>
      </c>
      <c r="J255" s="464" t="s">
        <v>1101</v>
      </c>
      <c r="K255" s="466" t="s">
        <v>1100</v>
      </c>
      <c r="L255" s="467">
        <f t="shared" si="19"/>
        <v>0</v>
      </c>
      <c r="M255" s="468">
        <f t="shared" si="16"/>
        <v>24011</v>
      </c>
      <c r="N255" s="467" t="str">
        <f>IF(IFERROR(SEARCH("-",K255,1),0) &gt; 0,IFERROR(VLOOKUP(K255,'Liste ECO'!A:A,1,FALSE),"ATTENTION CE Inexistant"),"")</f>
        <v/>
      </c>
      <c r="O255" s="467" t="str">
        <f>IF(LEFT(N255,1) ="A",'Messages d''erreur'!$B$9,"")</f>
        <v/>
      </c>
      <c r="P255" s="447">
        <f t="shared" si="17"/>
        <v>24011</v>
      </c>
      <c r="Q255" s="447" t="str">
        <f>IFERROR(VLOOKUP(B256,'Liste CG'!A:A,1,FALSE),"Attention erreur pas de CG")</f>
        <v>Attention erreur pas de CG</v>
      </c>
      <c r="R255" s="447" t="str">
        <f>IF(LEFT(Q255,1)="A",'Messages d''erreur'!B$10,"")</f>
        <v>Attention CG pas dans  CG</v>
      </c>
      <c r="S255" s="467">
        <f t="shared" si="18"/>
        <v>24011</v>
      </c>
      <c r="T255" s="469">
        <f>IFERROR(VLOOKUP(S255,'Liste CG'!A:A,1,FALSE),"Attention erreur pas de CG")</f>
        <v>24011</v>
      </c>
      <c r="U255" s="447" t="str">
        <f>IF(MID(H255,4,1)="x", 'Messages d''erreur'!$B$13,IF(LEFT(T255,1)="A",'Messages d''erreur'!$B$12,""))</f>
        <v/>
      </c>
    </row>
    <row r="256" spans="1:21" ht="39" x14ac:dyDescent="0.35">
      <c r="A256" s="535" t="s">
        <v>1442</v>
      </c>
      <c r="B256" s="447" t="s">
        <v>1442</v>
      </c>
      <c r="C256" s="462" t="s">
        <v>1443</v>
      </c>
      <c r="D256" s="463" t="s">
        <v>1341</v>
      </c>
      <c r="E256" s="464" t="s">
        <v>1101</v>
      </c>
      <c r="F256" s="464">
        <v>1</v>
      </c>
      <c r="G256" s="462" t="s">
        <v>1396</v>
      </c>
      <c r="H256" s="462" t="s">
        <v>1397</v>
      </c>
      <c r="I256" s="464" t="s">
        <v>1100</v>
      </c>
      <c r="J256" s="464" t="s">
        <v>61</v>
      </c>
      <c r="K256" s="466" t="s">
        <v>1100</v>
      </c>
      <c r="L256" s="467">
        <f t="shared" si="19"/>
        <v>0</v>
      </c>
      <c r="M256" s="468">
        <f t="shared" si="16"/>
        <v>66120</v>
      </c>
      <c r="N256" s="467" t="str">
        <f>IF(IFERROR(SEARCH("-",K256,1),0) &gt; 0,IFERROR(VLOOKUP(K256,'Liste ECO'!A:A,1,FALSE),"ATTENTION CE Inexistant"),"")</f>
        <v/>
      </c>
      <c r="O256" s="467" t="str">
        <f>IF(LEFT(N256,1) ="A",'Messages d''erreur'!$B$9,"")</f>
        <v/>
      </c>
      <c r="P256" s="447">
        <f t="shared" si="17"/>
        <v>66120</v>
      </c>
      <c r="Q256" s="447" t="str">
        <f>IFERROR(VLOOKUP(B257,'Liste CG'!A:A,1,FALSE),"Attention erreur pas de CG")</f>
        <v>Attention erreur pas de CG</v>
      </c>
      <c r="R256" s="447" t="str">
        <f>IF(LEFT(Q256,1)="A",'Messages d''erreur'!B$10,"")</f>
        <v>Attention CG pas dans  CG</v>
      </c>
      <c r="S256" s="467">
        <f t="shared" si="18"/>
        <v>66120</v>
      </c>
      <c r="T256" s="469">
        <f>IFERROR(VLOOKUP(S256,'Liste CG'!A:A,1,FALSE),"Attention erreur pas de CG")</f>
        <v>66120</v>
      </c>
      <c r="U256" s="447" t="str">
        <f>IF(MID(H256,4,1)="x", 'Messages d''erreur'!$B$13,IF(LEFT(T256,1)="A",'Messages d''erreur'!$B$12,""))</f>
        <v/>
      </c>
    </row>
    <row r="257" spans="1:21" ht="39" x14ac:dyDescent="0.35">
      <c r="A257" s="535" t="s">
        <v>1442</v>
      </c>
      <c r="B257" s="447" t="s">
        <v>1442</v>
      </c>
      <c r="C257" s="462" t="s">
        <v>1443</v>
      </c>
      <c r="D257" s="463" t="s">
        <v>1341</v>
      </c>
      <c r="E257" s="464" t="s">
        <v>61</v>
      </c>
      <c r="F257" s="464">
        <v>2</v>
      </c>
      <c r="G257" s="462" t="s">
        <v>1398</v>
      </c>
      <c r="H257" s="462" t="s">
        <v>1399</v>
      </c>
      <c r="I257" s="464" t="s">
        <v>1100</v>
      </c>
      <c r="J257" s="464" t="s">
        <v>1101</v>
      </c>
      <c r="K257" s="466" t="s">
        <v>1100</v>
      </c>
      <c r="L257" s="467">
        <f t="shared" si="19"/>
        <v>1</v>
      </c>
      <c r="M257" s="468">
        <f t="shared" si="16"/>
        <v>76120</v>
      </c>
      <c r="N257" s="467" t="str">
        <f>IF(IFERROR(SEARCH("-",K257,1),0) &gt; 0,IFERROR(VLOOKUP(K257,'Liste ECO'!A:A,1,FALSE),"ATTENTION CE Inexistant"),"")</f>
        <v/>
      </c>
      <c r="O257" s="467" t="str">
        <f>IF(LEFT(N257,1) ="A",'Messages d''erreur'!$B$9,"")</f>
        <v/>
      </c>
      <c r="P257" s="447">
        <f t="shared" si="17"/>
        <v>76120</v>
      </c>
      <c r="Q257" s="447" t="str">
        <f>IFERROR(VLOOKUP(B258,'Liste CG'!A:A,1,FALSE),"Attention erreur pas de CG")</f>
        <v>Attention erreur pas de CG</v>
      </c>
      <c r="R257" s="447" t="str">
        <f>IF(LEFT(Q257,1)="A",'Messages d''erreur'!B$10,"")</f>
        <v>Attention CG pas dans  CG</v>
      </c>
      <c r="S257" s="467">
        <f t="shared" si="18"/>
        <v>76120</v>
      </c>
      <c r="T257" s="469">
        <f>IFERROR(VLOOKUP(S257,'Liste CG'!A:A,1,FALSE),"Attention erreur pas de CG")</f>
        <v>76120</v>
      </c>
      <c r="U257" s="447" t="str">
        <f>IF(MID(H257,4,1)="x", 'Messages d''erreur'!$B$13,IF(LEFT(T257,1)="A",'Messages d''erreur'!$B$12,""))</f>
        <v/>
      </c>
    </row>
    <row r="258" spans="1:21" ht="39" x14ac:dyDescent="0.35">
      <c r="A258" s="535" t="s">
        <v>1444</v>
      </c>
      <c r="B258" s="447" t="s">
        <v>1444</v>
      </c>
      <c r="C258" s="462" t="s">
        <v>1445</v>
      </c>
      <c r="D258" s="463" t="s">
        <v>1341</v>
      </c>
      <c r="E258" s="464" t="s">
        <v>1101</v>
      </c>
      <c r="F258" s="464">
        <v>1</v>
      </c>
      <c r="G258" s="462" t="s">
        <v>1396</v>
      </c>
      <c r="H258" s="462" t="s">
        <v>1402</v>
      </c>
      <c r="I258" s="464" t="s">
        <v>1100</v>
      </c>
      <c r="J258" s="464" t="s">
        <v>61</v>
      </c>
      <c r="K258" s="466" t="s">
        <v>1100</v>
      </c>
      <c r="L258" s="467">
        <f t="shared" si="19"/>
        <v>0</v>
      </c>
      <c r="M258" s="468">
        <f t="shared" si="16"/>
        <v>67371</v>
      </c>
      <c r="N258" s="467" t="str">
        <f>IF(IFERROR(SEARCH("-",K258,1),0) &gt; 0,IFERROR(VLOOKUP(K258,'Liste ECO'!A:A,1,FALSE),"ATTENTION CE Inexistant"),"")</f>
        <v/>
      </c>
      <c r="O258" s="467" t="str">
        <f>IF(LEFT(N258,1) ="A",'Messages d''erreur'!$B$9,"")</f>
        <v/>
      </c>
      <c r="P258" s="447">
        <f t="shared" si="17"/>
        <v>67371</v>
      </c>
      <c r="Q258" s="447" t="str">
        <f>IFERROR(VLOOKUP(B259,'Liste CG'!A:A,1,FALSE),"Attention erreur pas de CG")</f>
        <v>Attention erreur pas de CG</v>
      </c>
      <c r="R258" s="447" t="str">
        <f>IF(LEFT(Q258,1)="A",'Messages d''erreur'!B$10,"")</f>
        <v>Attention CG pas dans  CG</v>
      </c>
      <c r="S258" s="467">
        <f t="shared" si="18"/>
        <v>67371</v>
      </c>
      <c r="T258" s="469">
        <f>IFERROR(VLOOKUP(S258,'Liste CG'!A:A,1,FALSE),"Attention erreur pas de CG")</f>
        <v>67371</v>
      </c>
      <c r="U258" s="447" t="str">
        <f>IF(MID(H258,4,1)="x", 'Messages d''erreur'!$B$13,IF(LEFT(T258,1)="A",'Messages d''erreur'!$B$12,""))</f>
        <v/>
      </c>
    </row>
    <row r="259" spans="1:21" ht="39" x14ac:dyDescent="0.35">
      <c r="A259" s="535" t="s">
        <v>1444</v>
      </c>
      <c r="B259" s="447" t="s">
        <v>1444</v>
      </c>
      <c r="C259" s="462" t="s">
        <v>1445</v>
      </c>
      <c r="D259" s="463" t="s">
        <v>1341</v>
      </c>
      <c r="E259" s="464" t="s">
        <v>61</v>
      </c>
      <c r="F259" s="464">
        <v>2</v>
      </c>
      <c r="G259" s="462" t="s">
        <v>1398</v>
      </c>
      <c r="H259" s="462" t="s">
        <v>1403</v>
      </c>
      <c r="I259" s="464" t="s">
        <v>1100</v>
      </c>
      <c r="J259" s="464" t="s">
        <v>1101</v>
      </c>
      <c r="K259" s="466" t="s">
        <v>1100</v>
      </c>
      <c r="L259" s="467">
        <f t="shared" si="19"/>
        <v>1</v>
      </c>
      <c r="M259" s="468">
        <f t="shared" ref="M259:M322" si="20">VALUE(H259)</f>
        <v>77371</v>
      </c>
      <c r="N259" s="467" t="str">
        <f>IF(IFERROR(SEARCH("-",K259,1),0) &gt; 0,IFERROR(VLOOKUP(K259,'Liste ECO'!A:A,1,FALSE),"ATTENTION CE Inexistant"),"")</f>
        <v/>
      </c>
      <c r="O259" s="467" t="str">
        <f>IF(LEFT(N259,1) ="A",'Messages d''erreur'!$B$9,"")</f>
        <v/>
      </c>
      <c r="P259" s="447">
        <f t="shared" si="17"/>
        <v>77371</v>
      </c>
      <c r="Q259" s="447" t="str">
        <f>IFERROR(VLOOKUP(B260,'Liste CG'!A:A,1,FALSE),"Attention erreur pas de CG")</f>
        <v>Attention erreur pas de CG</v>
      </c>
      <c r="R259" s="447" t="str">
        <f>IF(LEFT(Q259,1)="A",'Messages d''erreur'!B$10,"")</f>
        <v>Attention CG pas dans  CG</v>
      </c>
      <c r="S259" s="467">
        <f t="shared" si="18"/>
        <v>77371</v>
      </c>
      <c r="T259" s="469">
        <f>IFERROR(VLOOKUP(S259,'Liste CG'!A:A,1,FALSE),"Attention erreur pas de CG")</f>
        <v>77371</v>
      </c>
      <c r="U259" s="447" t="str">
        <f>IF(MID(H259,4,1)="x", 'Messages d''erreur'!$B$13,IF(LEFT(T259,1)="A",'Messages d''erreur'!$B$12,""))</f>
        <v/>
      </c>
    </row>
    <row r="260" spans="1:21" ht="65" x14ac:dyDescent="0.35">
      <c r="A260" s="535" t="s">
        <v>1446</v>
      </c>
      <c r="B260" s="447" t="s">
        <v>1446</v>
      </c>
      <c r="C260" s="462" t="s">
        <v>1447</v>
      </c>
      <c r="D260" s="463" t="s">
        <v>1341</v>
      </c>
      <c r="E260" s="464" t="s">
        <v>1101</v>
      </c>
      <c r="F260" s="464">
        <v>1</v>
      </c>
      <c r="G260" s="462" t="s">
        <v>1406</v>
      </c>
      <c r="H260" s="462" t="s">
        <v>1407</v>
      </c>
      <c r="I260" s="464" t="s">
        <v>1100</v>
      </c>
      <c r="J260" s="464" t="s">
        <v>61</v>
      </c>
      <c r="K260" s="466" t="s">
        <v>1100</v>
      </c>
      <c r="L260" s="467">
        <f t="shared" si="19"/>
        <v>0</v>
      </c>
      <c r="M260" s="468">
        <f t="shared" si="20"/>
        <v>66020</v>
      </c>
      <c r="N260" s="467" t="str">
        <f>IF(IFERROR(SEARCH("-",K260,1),0) &gt; 0,IFERROR(VLOOKUP(K260,'Liste ECO'!A:A,1,FALSE),"ATTENTION CE Inexistant"),"")</f>
        <v/>
      </c>
      <c r="O260" s="467" t="str">
        <f>IF(LEFT(N260,1) ="A",'Messages d''erreur'!$B$9,"")</f>
        <v/>
      </c>
      <c r="P260" s="447">
        <f t="shared" si="17"/>
        <v>66020</v>
      </c>
      <c r="Q260" s="447" t="str">
        <f>IFERROR(VLOOKUP(B261,'Liste CG'!A:A,1,FALSE),"Attention erreur pas de CG")</f>
        <v>Attention erreur pas de CG</v>
      </c>
      <c r="R260" s="447" t="str">
        <f>IF(LEFT(Q260,1)="A",'Messages d''erreur'!B$10,"")</f>
        <v>Attention CG pas dans  CG</v>
      </c>
      <c r="S260" s="467">
        <f t="shared" si="18"/>
        <v>66020</v>
      </c>
      <c r="T260" s="469">
        <f>IFERROR(VLOOKUP(S260,'Liste CG'!A:A,1,FALSE),"Attention erreur pas de CG")</f>
        <v>66020</v>
      </c>
      <c r="U260" s="447" t="str">
        <f>IF(MID(H260,4,1)="x", 'Messages d''erreur'!$B$13,IF(LEFT(T260,1)="A",'Messages d''erreur'!$B$12,""))</f>
        <v/>
      </c>
    </row>
    <row r="261" spans="1:21" ht="65" x14ac:dyDescent="0.35">
      <c r="A261" s="535" t="s">
        <v>1446</v>
      </c>
      <c r="B261" s="447" t="s">
        <v>1446</v>
      </c>
      <c r="C261" s="462" t="s">
        <v>1447</v>
      </c>
      <c r="D261" s="463" t="s">
        <v>1341</v>
      </c>
      <c r="E261" s="464" t="s">
        <v>1101</v>
      </c>
      <c r="F261" s="464">
        <v>2</v>
      </c>
      <c r="G261" s="462" t="s">
        <v>1363</v>
      </c>
      <c r="H261" s="462" t="s">
        <v>1364</v>
      </c>
      <c r="I261" s="464" t="s">
        <v>1100</v>
      </c>
      <c r="J261" s="464" t="s">
        <v>61</v>
      </c>
      <c r="K261" s="466" t="s">
        <v>1100</v>
      </c>
      <c r="L261" s="467">
        <f t="shared" si="19"/>
        <v>1</v>
      </c>
      <c r="M261" s="468">
        <f t="shared" si="20"/>
        <v>67361</v>
      </c>
      <c r="N261" s="467" t="str">
        <f>IF(IFERROR(SEARCH("-",K261,1),0) &gt; 0,IFERROR(VLOOKUP(K261,'Liste ECO'!A:A,1,FALSE),"ATTENTION CE Inexistant"),"")</f>
        <v/>
      </c>
      <c r="O261" s="467" t="str">
        <f>IF(LEFT(N261,1) ="A",'Messages d''erreur'!$B$9,"")</f>
        <v/>
      </c>
      <c r="P261" s="447">
        <f t="shared" si="17"/>
        <v>67361</v>
      </c>
      <c r="Q261" s="447" t="str">
        <f>IFERROR(VLOOKUP(B262,'Liste CG'!A:A,1,FALSE),"Attention erreur pas de CG")</f>
        <v>Attention erreur pas de CG</v>
      </c>
      <c r="R261" s="447" t="str">
        <f>IF(LEFT(Q261,1)="A",'Messages d''erreur'!B$10,"")</f>
        <v>Attention CG pas dans  CG</v>
      </c>
      <c r="S261" s="467">
        <f t="shared" si="18"/>
        <v>67361</v>
      </c>
      <c r="T261" s="469">
        <f>IFERROR(VLOOKUP(S261,'Liste CG'!A:A,1,FALSE),"Attention erreur pas de CG")</f>
        <v>67361</v>
      </c>
      <c r="U261" s="447" t="str">
        <f>IF(MID(H261,4,1)="x", 'Messages d''erreur'!$B$13,IF(LEFT(T261,1)="A",'Messages d''erreur'!$B$12,""))</f>
        <v/>
      </c>
    </row>
    <row r="262" spans="1:21" ht="26" x14ac:dyDescent="0.35">
      <c r="A262" s="535" t="s">
        <v>1448</v>
      </c>
      <c r="B262" s="447" t="s">
        <v>1448</v>
      </c>
      <c r="C262" s="462" t="s">
        <v>1449</v>
      </c>
      <c r="D262" s="463" t="s">
        <v>1341</v>
      </c>
      <c r="E262" s="464" t="s">
        <v>61</v>
      </c>
      <c r="F262" s="464">
        <v>1</v>
      </c>
      <c r="G262" s="462" t="s">
        <v>1450</v>
      </c>
      <c r="H262" s="462" t="s">
        <v>1384</v>
      </c>
      <c r="I262" s="464" t="s">
        <v>1353</v>
      </c>
      <c r="J262" s="464" t="s">
        <v>1101</v>
      </c>
      <c r="K262" s="466" t="s">
        <v>1100</v>
      </c>
      <c r="L262" s="467">
        <f t="shared" si="19"/>
        <v>0</v>
      </c>
      <c r="M262" s="468">
        <f t="shared" si="20"/>
        <v>24011</v>
      </c>
      <c r="N262" s="467" t="str">
        <f>IF(IFERROR(SEARCH("-",K262,1),0) &gt; 0,IFERROR(VLOOKUP(K262,'Liste ECO'!A:A,1,FALSE),"ATTENTION CE Inexistant"),"")</f>
        <v/>
      </c>
      <c r="O262" s="467" t="str">
        <f>IF(LEFT(N262,1) ="A",'Messages d''erreur'!$B$9,"")</f>
        <v/>
      </c>
      <c r="P262" s="447">
        <f t="shared" si="17"/>
        <v>24011</v>
      </c>
      <c r="Q262" s="447" t="str">
        <f>IFERROR(VLOOKUP(B263,'Liste CG'!A:A,1,FALSE),"Attention erreur pas de CG")</f>
        <v>Attention erreur pas de CG</v>
      </c>
      <c r="R262" s="447" t="str">
        <f>IF(LEFT(Q262,1)="A",'Messages d''erreur'!B$10,"")</f>
        <v>Attention CG pas dans  CG</v>
      </c>
      <c r="S262" s="467">
        <f t="shared" si="18"/>
        <v>24011</v>
      </c>
      <c r="T262" s="469">
        <f>IFERROR(VLOOKUP(S262,'Liste CG'!A:A,1,FALSE),"Attention erreur pas de CG")</f>
        <v>24011</v>
      </c>
      <c r="U262" s="447" t="str">
        <f>IF(MID(H262,4,1)="x", 'Messages d''erreur'!$B$13,IF(LEFT(T262,1)="A",'Messages d''erreur'!$B$12,""))</f>
        <v/>
      </c>
    </row>
    <row r="263" spans="1:21" ht="14.5" x14ac:dyDescent="0.35">
      <c r="A263" s="535" t="s">
        <v>1448</v>
      </c>
      <c r="B263" s="447" t="s">
        <v>1448</v>
      </c>
      <c r="C263" s="462" t="s">
        <v>1449</v>
      </c>
      <c r="D263" s="463" t="s">
        <v>1341</v>
      </c>
      <c r="E263" s="464" t="s">
        <v>1101</v>
      </c>
      <c r="F263" s="464">
        <v>2</v>
      </c>
      <c r="G263" s="462" t="s">
        <v>1385</v>
      </c>
      <c r="H263" s="462" t="s">
        <v>1386</v>
      </c>
      <c r="I263" s="464" t="s">
        <v>1353</v>
      </c>
      <c r="J263" s="464" t="s">
        <v>61</v>
      </c>
      <c r="K263" s="466" t="s">
        <v>1100</v>
      </c>
      <c r="L263" s="467">
        <f t="shared" si="19"/>
        <v>1</v>
      </c>
      <c r="M263" s="468">
        <f t="shared" si="20"/>
        <v>24621</v>
      </c>
      <c r="N263" s="467" t="str">
        <f>IF(IFERROR(SEARCH("-",K263,1),0) &gt; 0,IFERROR(VLOOKUP(K263,'Liste ECO'!A:A,1,FALSE),"ATTENTION CE Inexistant"),"")</f>
        <v/>
      </c>
      <c r="O263" s="467" t="str">
        <f>IF(LEFT(N263,1) ="A",'Messages d''erreur'!$B$9,"")</f>
        <v/>
      </c>
      <c r="P263" s="447">
        <f t="shared" si="17"/>
        <v>24621</v>
      </c>
      <c r="Q263" s="447" t="str">
        <f>IFERROR(VLOOKUP(B264,'Liste CG'!A:A,1,FALSE),"Attention erreur pas de CG")</f>
        <v>Attention erreur pas de CG</v>
      </c>
      <c r="R263" s="447" t="str">
        <f>IF(LEFT(Q263,1)="A",'Messages d''erreur'!B$10,"")</f>
        <v>Attention CG pas dans  CG</v>
      </c>
      <c r="S263" s="467">
        <f t="shared" si="18"/>
        <v>24621</v>
      </c>
      <c r="T263" s="469">
        <f>IFERROR(VLOOKUP(S263,'Liste CG'!A:A,1,FALSE),"Attention erreur pas de CG")</f>
        <v>24621</v>
      </c>
      <c r="U263" s="447" t="str">
        <f>IF(MID(H263,4,1)="x", 'Messages d''erreur'!$B$13,IF(LEFT(T263,1)="A",'Messages d''erreur'!$B$12,""))</f>
        <v/>
      </c>
    </row>
    <row r="264" spans="1:21" ht="39" x14ac:dyDescent="0.35">
      <c r="A264" s="535" t="s">
        <v>1448</v>
      </c>
      <c r="B264" s="447" t="s">
        <v>1448</v>
      </c>
      <c r="C264" s="462" t="s">
        <v>1449</v>
      </c>
      <c r="D264" s="463" t="s">
        <v>1341</v>
      </c>
      <c r="E264" s="464" t="s">
        <v>1101</v>
      </c>
      <c r="F264" s="464">
        <v>3</v>
      </c>
      <c r="G264" s="462" t="s">
        <v>1387</v>
      </c>
      <c r="H264" s="462" t="s">
        <v>1388</v>
      </c>
      <c r="I264" s="464" t="s">
        <v>1100</v>
      </c>
      <c r="J264" s="464" t="s">
        <v>61</v>
      </c>
      <c r="K264" s="466" t="s">
        <v>1100</v>
      </c>
      <c r="L264" s="467">
        <f t="shared" si="19"/>
        <v>1</v>
      </c>
      <c r="M264" s="468">
        <f t="shared" si="20"/>
        <v>67241</v>
      </c>
      <c r="N264" s="467" t="str">
        <f>IF(IFERROR(SEARCH("-",K264,1),0) &gt; 0,IFERROR(VLOOKUP(K264,'Liste ECO'!A:A,1,FALSE),"ATTENTION CE Inexistant"),"")</f>
        <v/>
      </c>
      <c r="O264" s="467" t="str">
        <f>IF(LEFT(N264,1) ="A",'Messages d''erreur'!$B$9,"")</f>
        <v/>
      </c>
      <c r="P264" s="447">
        <f t="shared" si="17"/>
        <v>67241</v>
      </c>
      <c r="Q264" s="447" t="str">
        <f>IFERROR(VLOOKUP(B265,'Liste CG'!A:A,1,FALSE),"Attention erreur pas de CG")</f>
        <v>Attention erreur pas de CG</v>
      </c>
      <c r="R264" s="447" t="str">
        <f>IF(LEFT(Q264,1)="A",'Messages d''erreur'!B$10,"")</f>
        <v>Attention CG pas dans  CG</v>
      </c>
      <c r="S264" s="467">
        <f t="shared" si="18"/>
        <v>67241</v>
      </c>
      <c r="T264" s="469">
        <f>IFERROR(VLOOKUP(S264,'Liste CG'!A:A,1,FALSE),"Attention erreur pas de CG")</f>
        <v>67241</v>
      </c>
      <c r="U264" s="447" t="str">
        <f>IF(MID(H264,4,1)="x", 'Messages d''erreur'!$B$13,IF(LEFT(T264,1)="A",'Messages d''erreur'!$B$12,""))</f>
        <v/>
      </c>
    </row>
    <row r="265" spans="1:21" ht="39" x14ac:dyDescent="0.35">
      <c r="A265" s="535" t="s">
        <v>1448</v>
      </c>
      <c r="B265" s="447" t="s">
        <v>1448</v>
      </c>
      <c r="C265" s="462" t="s">
        <v>1449</v>
      </c>
      <c r="D265" s="463" t="s">
        <v>1341</v>
      </c>
      <c r="E265" s="464" t="s">
        <v>61</v>
      </c>
      <c r="F265" s="464">
        <v>4</v>
      </c>
      <c r="G265" s="462" t="s">
        <v>1389</v>
      </c>
      <c r="H265" s="462" t="s">
        <v>1390</v>
      </c>
      <c r="I265" s="464" t="s">
        <v>1100</v>
      </c>
      <c r="J265" s="464" t="s">
        <v>1101</v>
      </c>
      <c r="K265" s="466" t="s">
        <v>1100</v>
      </c>
      <c r="L265" s="467">
        <f t="shared" si="19"/>
        <v>1</v>
      </c>
      <c r="M265" s="468">
        <f t="shared" si="20"/>
        <v>77241</v>
      </c>
      <c r="N265" s="467" t="str">
        <f>IF(IFERROR(SEARCH("-",K265,1),0) &gt; 0,IFERROR(VLOOKUP(K265,'Liste ECO'!A:A,1,FALSE),"ATTENTION CE Inexistant"),"")</f>
        <v/>
      </c>
      <c r="O265" s="467" t="str">
        <f>IF(LEFT(N265,1) ="A",'Messages d''erreur'!$B$9,"")</f>
        <v/>
      </c>
      <c r="P265" s="447">
        <f t="shared" si="17"/>
        <v>77241</v>
      </c>
      <c r="Q265" s="447" t="str">
        <f>IFERROR(VLOOKUP(B266,'Liste CG'!A:A,1,FALSE),"Attention erreur pas de CG")</f>
        <v>Attention erreur pas de CG</v>
      </c>
      <c r="R265" s="447" t="str">
        <f>IF(LEFT(Q265,1)="A",'Messages d''erreur'!B$10,"")</f>
        <v>Attention CG pas dans  CG</v>
      </c>
      <c r="S265" s="467">
        <f t="shared" si="18"/>
        <v>77241</v>
      </c>
      <c r="T265" s="469">
        <f>IFERROR(VLOOKUP(S265,'Liste CG'!A:A,1,FALSE),"Attention erreur pas de CG")</f>
        <v>77241</v>
      </c>
      <c r="U265" s="447" t="str">
        <f>IF(MID(H265,4,1)="x", 'Messages d''erreur'!$B$13,IF(LEFT(T265,1)="A",'Messages d''erreur'!$B$12,""))</f>
        <v/>
      </c>
    </row>
    <row r="266" spans="1:21" ht="39" x14ac:dyDescent="0.35">
      <c r="A266" s="535" t="s">
        <v>1451</v>
      </c>
      <c r="B266" s="447" t="s">
        <v>1451</v>
      </c>
      <c r="C266" s="462" t="s">
        <v>1452</v>
      </c>
      <c r="D266" s="463" t="s">
        <v>1341</v>
      </c>
      <c r="E266" s="464" t="s">
        <v>61</v>
      </c>
      <c r="F266" s="464">
        <v>1</v>
      </c>
      <c r="G266" s="462" t="s">
        <v>1453</v>
      </c>
      <c r="H266" s="462" t="s">
        <v>1384</v>
      </c>
      <c r="I266" s="464" t="s">
        <v>1353</v>
      </c>
      <c r="J266" s="464" t="s">
        <v>1101</v>
      </c>
      <c r="K266" s="466" t="s">
        <v>1100</v>
      </c>
      <c r="L266" s="467">
        <f t="shared" si="19"/>
        <v>0</v>
      </c>
      <c r="M266" s="468">
        <f t="shared" si="20"/>
        <v>24011</v>
      </c>
      <c r="N266" s="467" t="str">
        <f>IF(IFERROR(SEARCH("-",K266,1),0) &gt; 0,IFERROR(VLOOKUP(K266,'Liste ECO'!A:A,1,FALSE),"ATTENTION CE Inexistant"),"")</f>
        <v/>
      </c>
      <c r="O266" s="467" t="str">
        <f>IF(LEFT(N266,1) ="A",'Messages d''erreur'!$B$9,"")</f>
        <v/>
      </c>
      <c r="P266" s="447">
        <f t="shared" si="17"/>
        <v>24011</v>
      </c>
      <c r="Q266" s="447" t="str">
        <f>IFERROR(VLOOKUP(B267,'Liste CG'!A:A,1,FALSE),"Attention erreur pas de CG")</f>
        <v>Attention erreur pas de CG</v>
      </c>
      <c r="R266" s="447" t="str">
        <f>IF(LEFT(Q266,1)="A",'Messages d''erreur'!B$10,"")</f>
        <v>Attention CG pas dans  CG</v>
      </c>
      <c r="S266" s="467">
        <f t="shared" si="18"/>
        <v>24011</v>
      </c>
      <c r="T266" s="469">
        <f>IFERROR(VLOOKUP(S266,'Liste CG'!A:A,1,FALSE),"Attention erreur pas de CG")</f>
        <v>24011</v>
      </c>
      <c r="U266" s="447" t="str">
        <f>IF(MID(H266,4,1)="x", 'Messages d''erreur'!$B$13,IF(LEFT(T266,1)="A",'Messages d''erreur'!$B$12,""))</f>
        <v/>
      </c>
    </row>
    <row r="267" spans="1:21" ht="26" x14ac:dyDescent="0.35">
      <c r="A267" s="535" t="s">
        <v>1454</v>
      </c>
      <c r="B267" s="447" t="s">
        <v>1454</v>
      </c>
      <c r="C267" s="462" t="s">
        <v>1455</v>
      </c>
      <c r="D267" s="463" t="s">
        <v>1341</v>
      </c>
      <c r="E267" s="464" t="s">
        <v>1101</v>
      </c>
      <c r="F267" s="464">
        <v>1</v>
      </c>
      <c r="G267" s="462" t="s">
        <v>1396</v>
      </c>
      <c r="H267" s="462" t="s">
        <v>1402</v>
      </c>
      <c r="I267" s="464" t="s">
        <v>1100</v>
      </c>
      <c r="J267" s="464" t="s">
        <v>61</v>
      </c>
      <c r="K267" s="466" t="s">
        <v>1100</v>
      </c>
      <c r="L267" s="467">
        <f t="shared" si="19"/>
        <v>0</v>
      </c>
      <c r="M267" s="468">
        <f t="shared" si="20"/>
        <v>67371</v>
      </c>
      <c r="N267" s="467" t="str">
        <f>IF(IFERROR(SEARCH("-",K267,1),0) &gt; 0,IFERROR(VLOOKUP(K267,'Liste ECO'!A:A,1,FALSE),"ATTENTION CE Inexistant"),"")</f>
        <v/>
      </c>
      <c r="O267" s="467" t="str">
        <f>IF(LEFT(N267,1) ="A",'Messages d''erreur'!$B$9,"")</f>
        <v/>
      </c>
      <c r="P267" s="447">
        <f t="shared" si="17"/>
        <v>67371</v>
      </c>
      <c r="Q267" s="447" t="str">
        <f>IFERROR(VLOOKUP(B268,'Liste CG'!A:A,1,FALSE),"Attention erreur pas de CG")</f>
        <v>Attention erreur pas de CG</v>
      </c>
      <c r="R267" s="447" t="str">
        <f>IF(LEFT(Q267,1)="A",'Messages d''erreur'!B$10,"")</f>
        <v>Attention CG pas dans  CG</v>
      </c>
      <c r="S267" s="467">
        <f t="shared" si="18"/>
        <v>67371</v>
      </c>
      <c r="T267" s="469">
        <f>IFERROR(VLOOKUP(S267,'Liste CG'!A:A,1,FALSE),"Attention erreur pas de CG")</f>
        <v>67371</v>
      </c>
      <c r="U267" s="447" t="str">
        <f>IF(MID(H267,4,1)="x", 'Messages d''erreur'!$B$13,IF(LEFT(T267,1)="A",'Messages d''erreur'!$B$12,""))</f>
        <v/>
      </c>
    </row>
    <row r="268" spans="1:21" ht="26" x14ac:dyDescent="0.35">
      <c r="A268" s="535" t="s">
        <v>1454</v>
      </c>
      <c r="B268" s="447" t="s">
        <v>1454</v>
      </c>
      <c r="C268" s="462" t="s">
        <v>1455</v>
      </c>
      <c r="D268" s="463" t="s">
        <v>1341</v>
      </c>
      <c r="E268" s="464" t="s">
        <v>61</v>
      </c>
      <c r="F268" s="464">
        <v>2</v>
      </c>
      <c r="G268" s="462" t="s">
        <v>1398</v>
      </c>
      <c r="H268" s="462" t="s">
        <v>1403</v>
      </c>
      <c r="I268" s="464" t="s">
        <v>1100</v>
      </c>
      <c r="J268" s="464" t="s">
        <v>1101</v>
      </c>
      <c r="K268" s="466" t="s">
        <v>1100</v>
      </c>
      <c r="L268" s="467">
        <f t="shared" si="19"/>
        <v>1</v>
      </c>
      <c r="M268" s="468">
        <f t="shared" si="20"/>
        <v>77371</v>
      </c>
      <c r="N268" s="467" t="str">
        <f>IF(IFERROR(SEARCH("-",K268,1),0) &gt; 0,IFERROR(VLOOKUP(K268,'Liste ECO'!A:A,1,FALSE),"ATTENTION CE Inexistant"),"")</f>
        <v/>
      </c>
      <c r="O268" s="467" t="str">
        <f>IF(LEFT(N268,1) ="A",'Messages d''erreur'!$B$9,"")</f>
        <v/>
      </c>
      <c r="P268" s="447">
        <f t="shared" si="17"/>
        <v>77371</v>
      </c>
      <c r="Q268" s="447" t="str">
        <f>IFERROR(VLOOKUP(B269,'Liste CG'!A:A,1,FALSE),"Attention erreur pas de CG")</f>
        <v>Attention erreur pas de CG</v>
      </c>
      <c r="R268" s="447" t="str">
        <f>IF(LEFT(Q268,1)="A",'Messages d''erreur'!B$10,"")</f>
        <v>Attention CG pas dans  CG</v>
      </c>
      <c r="S268" s="467">
        <f t="shared" si="18"/>
        <v>77371</v>
      </c>
      <c r="T268" s="469">
        <f>IFERROR(VLOOKUP(S268,'Liste CG'!A:A,1,FALSE),"Attention erreur pas de CG")</f>
        <v>77371</v>
      </c>
      <c r="U268" s="447" t="str">
        <f>IF(MID(H268,4,1)="x", 'Messages d''erreur'!$B$13,IF(LEFT(T268,1)="A",'Messages d''erreur'!$B$12,""))</f>
        <v/>
      </c>
    </row>
    <row r="269" spans="1:21" ht="39" x14ac:dyDescent="0.35">
      <c r="A269" s="535" t="s">
        <v>1456</v>
      </c>
      <c r="B269" s="447" t="s">
        <v>1456</v>
      </c>
      <c r="C269" s="462" t="s">
        <v>1457</v>
      </c>
      <c r="D269" s="463" t="s">
        <v>1341</v>
      </c>
      <c r="E269" s="464" t="s">
        <v>1101</v>
      </c>
      <c r="F269" s="464">
        <v>1</v>
      </c>
      <c r="G269" s="462" t="s">
        <v>1458</v>
      </c>
      <c r="H269" s="462" t="s">
        <v>1407</v>
      </c>
      <c r="I269" s="464" t="s">
        <v>1100</v>
      </c>
      <c r="J269" s="464" t="s">
        <v>61</v>
      </c>
      <c r="K269" s="466" t="s">
        <v>1100</v>
      </c>
      <c r="L269" s="467">
        <f t="shared" si="19"/>
        <v>0</v>
      </c>
      <c r="M269" s="468">
        <f t="shared" si="20"/>
        <v>66020</v>
      </c>
      <c r="N269" s="467" t="str">
        <f>IF(IFERROR(SEARCH("-",K269,1),0) &gt; 0,IFERROR(VLOOKUP(K269,'Liste ECO'!A:A,1,FALSE),"ATTENTION CE Inexistant"),"")</f>
        <v/>
      </c>
      <c r="O269" s="467" t="str">
        <f>IF(LEFT(N269,1) ="A",'Messages d''erreur'!$B$9,"")</f>
        <v/>
      </c>
      <c r="P269" s="447">
        <f t="shared" si="17"/>
        <v>66020</v>
      </c>
      <c r="Q269" s="447" t="str">
        <f>IFERROR(VLOOKUP(B270,'Liste CG'!A:A,1,FALSE),"Attention erreur pas de CG")</f>
        <v>Attention erreur pas de CG</v>
      </c>
      <c r="R269" s="447" t="str">
        <f>IF(LEFT(Q269,1)="A",'Messages d''erreur'!B$10,"")</f>
        <v>Attention CG pas dans  CG</v>
      </c>
      <c r="S269" s="467">
        <f t="shared" si="18"/>
        <v>66020</v>
      </c>
      <c r="T269" s="469">
        <f>IFERROR(VLOOKUP(S269,'Liste CG'!A:A,1,FALSE),"Attention erreur pas de CG")</f>
        <v>66020</v>
      </c>
      <c r="U269" s="447" t="str">
        <f>IF(MID(H269,4,1)="x", 'Messages d''erreur'!$B$13,IF(LEFT(T269,1)="A",'Messages d''erreur'!$B$12,""))</f>
        <v/>
      </c>
    </row>
    <row r="270" spans="1:21" ht="39" x14ac:dyDescent="0.35">
      <c r="A270" s="535" t="s">
        <v>1456</v>
      </c>
      <c r="B270" s="447" t="s">
        <v>1456</v>
      </c>
      <c r="C270" s="462" t="s">
        <v>1457</v>
      </c>
      <c r="D270" s="463" t="s">
        <v>1341</v>
      </c>
      <c r="E270" s="464" t="s">
        <v>1101</v>
      </c>
      <c r="F270" s="464">
        <v>2</v>
      </c>
      <c r="G270" s="462" t="s">
        <v>1363</v>
      </c>
      <c r="H270" s="462" t="s">
        <v>1364</v>
      </c>
      <c r="I270" s="464" t="s">
        <v>1100</v>
      </c>
      <c r="J270" s="464" t="s">
        <v>61</v>
      </c>
      <c r="K270" s="466" t="s">
        <v>1100</v>
      </c>
      <c r="L270" s="467">
        <f t="shared" si="19"/>
        <v>1</v>
      </c>
      <c r="M270" s="468">
        <f t="shared" si="20"/>
        <v>67361</v>
      </c>
      <c r="N270" s="467" t="str">
        <f>IF(IFERROR(SEARCH("-",K270,1),0) &gt; 0,IFERROR(VLOOKUP(K270,'Liste ECO'!A:A,1,FALSE),"ATTENTION CE Inexistant"),"")</f>
        <v/>
      </c>
      <c r="O270" s="467" t="str">
        <f>IF(LEFT(N270,1) ="A",'Messages d''erreur'!$B$9,"")</f>
        <v/>
      </c>
      <c r="P270" s="447">
        <f t="shared" si="17"/>
        <v>67361</v>
      </c>
      <c r="Q270" s="447" t="str">
        <f>IFERROR(VLOOKUP(B271,'Liste CG'!A:A,1,FALSE),"Attention erreur pas de CG")</f>
        <v>Attention erreur pas de CG</v>
      </c>
      <c r="R270" s="447" t="str">
        <f>IF(LEFT(Q270,1)="A",'Messages d''erreur'!B$10,"")</f>
        <v>Attention CG pas dans  CG</v>
      </c>
      <c r="S270" s="467">
        <f t="shared" si="18"/>
        <v>67361</v>
      </c>
      <c r="T270" s="469">
        <f>IFERROR(VLOOKUP(S270,'Liste CG'!A:A,1,FALSE),"Attention erreur pas de CG")</f>
        <v>67361</v>
      </c>
      <c r="U270" s="447" t="str">
        <f>IF(MID(H270,4,1)="x", 'Messages d''erreur'!$B$13,IF(LEFT(T270,1)="A",'Messages d''erreur'!$B$12,""))</f>
        <v/>
      </c>
    </row>
    <row r="271" spans="1:21" ht="39" x14ac:dyDescent="0.35">
      <c r="A271" s="535" t="s">
        <v>1459</v>
      </c>
      <c r="B271" s="447" t="s">
        <v>1459</v>
      </c>
      <c r="C271" s="462" t="s">
        <v>1460</v>
      </c>
      <c r="D271" s="463" t="s">
        <v>1341</v>
      </c>
      <c r="E271" s="464" t="s">
        <v>61</v>
      </c>
      <c r="F271" s="464">
        <v>1</v>
      </c>
      <c r="G271" s="462" t="s">
        <v>1461</v>
      </c>
      <c r="H271" s="462" t="s">
        <v>1384</v>
      </c>
      <c r="I271" s="464" t="s">
        <v>1353</v>
      </c>
      <c r="J271" s="464" t="s">
        <v>1101</v>
      </c>
      <c r="K271" s="466" t="s">
        <v>1100</v>
      </c>
      <c r="L271" s="467">
        <f t="shared" si="19"/>
        <v>0</v>
      </c>
      <c r="M271" s="468">
        <f t="shared" si="20"/>
        <v>24011</v>
      </c>
      <c r="N271" s="467" t="str">
        <f>IF(IFERROR(SEARCH("-",K271,1),0) &gt; 0,IFERROR(VLOOKUP(K271,'Liste ECO'!A:A,1,FALSE),"ATTENTION CE Inexistant"),"")</f>
        <v/>
      </c>
      <c r="O271" s="467" t="str">
        <f>IF(LEFT(N271,1) ="A",'Messages d''erreur'!$B$9,"")</f>
        <v/>
      </c>
      <c r="P271" s="447">
        <f t="shared" si="17"/>
        <v>24011</v>
      </c>
      <c r="Q271" s="447" t="str">
        <f>IFERROR(VLOOKUP(B272,'Liste CG'!A:A,1,FALSE),"Attention erreur pas de CG")</f>
        <v>Attention erreur pas de CG</v>
      </c>
      <c r="R271" s="447" t="str">
        <f>IF(LEFT(Q271,1)="A",'Messages d''erreur'!B$10,"")</f>
        <v>Attention CG pas dans  CG</v>
      </c>
      <c r="S271" s="467">
        <f t="shared" si="18"/>
        <v>24011</v>
      </c>
      <c r="T271" s="469">
        <f>IFERROR(VLOOKUP(S271,'Liste CG'!A:A,1,FALSE),"Attention erreur pas de CG")</f>
        <v>24011</v>
      </c>
      <c r="U271" s="447" t="str">
        <f>IF(MID(H271,4,1)="x", 'Messages d''erreur'!$B$13,IF(LEFT(T271,1)="A",'Messages d''erreur'!$B$12,""))</f>
        <v/>
      </c>
    </row>
    <row r="272" spans="1:21" ht="26" x14ac:dyDescent="0.35">
      <c r="A272" s="535" t="s">
        <v>1459</v>
      </c>
      <c r="B272" s="447" t="s">
        <v>1459</v>
      </c>
      <c r="C272" s="462" t="s">
        <v>1460</v>
      </c>
      <c r="D272" s="463" t="s">
        <v>1341</v>
      </c>
      <c r="E272" s="464" t="s">
        <v>1101</v>
      </c>
      <c r="F272" s="464">
        <v>2</v>
      </c>
      <c r="G272" s="462" t="s">
        <v>1385</v>
      </c>
      <c r="H272" s="462" t="s">
        <v>1386</v>
      </c>
      <c r="I272" s="464" t="s">
        <v>1353</v>
      </c>
      <c r="J272" s="464" t="s">
        <v>61</v>
      </c>
      <c r="K272" s="466" t="s">
        <v>1100</v>
      </c>
      <c r="L272" s="467">
        <f t="shared" si="19"/>
        <v>1</v>
      </c>
      <c r="M272" s="468">
        <f t="shared" si="20"/>
        <v>24621</v>
      </c>
      <c r="N272" s="467" t="str">
        <f>IF(IFERROR(SEARCH("-",K272,1),0) &gt; 0,IFERROR(VLOOKUP(K272,'Liste ECO'!A:A,1,FALSE),"ATTENTION CE Inexistant"),"")</f>
        <v/>
      </c>
      <c r="O272" s="467" t="str">
        <f>IF(LEFT(N272,1) ="A",'Messages d''erreur'!$B$9,"")</f>
        <v/>
      </c>
      <c r="P272" s="447">
        <f t="shared" si="17"/>
        <v>24621</v>
      </c>
      <c r="Q272" s="447" t="str">
        <f>IFERROR(VLOOKUP(B273,'Liste CG'!A:A,1,FALSE),"Attention erreur pas de CG")</f>
        <v>Attention erreur pas de CG</v>
      </c>
      <c r="R272" s="447" t="str">
        <f>IF(LEFT(Q272,1)="A",'Messages d''erreur'!B$10,"")</f>
        <v>Attention CG pas dans  CG</v>
      </c>
      <c r="S272" s="467">
        <f t="shared" si="18"/>
        <v>24621</v>
      </c>
      <c r="T272" s="469">
        <f>IFERROR(VLOOKUP(S272,'Liste CG'!A:A,1,FALSE),"Attention erreur pas de CG")</f>
        <v>24621</v>
      </c>
      <c r="U272" s="447" t="str">
        <f>IF(MID(H272,4,1)="x", 'Messages d''erreur'!$B$13,IF(LEFT(T272,1)="A",'Messages d''erreur'!$B$12,""))</f>
        <v/>
      </c>
    </row>
    <row r="273" spans="1:21" ht="39" x14ac:dyDescent="0.35">
      <c r="A273" s="535" t="s">
        <v>1459</v>
      </c>
      <c r="B273" s="447" t="s">
        <v>1459</v>
      </c>
      <c r="C273" s="462" t="s">
        <v>1460</v>
      </c>
      <c r="D273" s="463" t="s">
        <v>1341</v>
      </c>
      <c r="E273" s="464" t="s">
        <v>1101</v>
      </c>
      <c r="F273" s="464">
        <v>3</v>
      </c>
      <c r="G273" s="462" t="s">
        <v>1387</v>
      </c>
      <c r="H273" s="462" t="s">
        <v>1388</v>
      </c>
      <c r="I273" s="464" t="s">
        <v>1100</v>
      </c>
      <c r="J273" s="464" t="s">
        <v>61</v>
      </c>
      <c r="K273" s="466" t="s">
        <v>1100</v>
      </c>
      <c r="L273" s="467">
        <f t="shared" si="19"/>
        <v>1</v>
      </c>
      <c r="M273" s="468">
        <f t="shared" si="20"/>
        <v>67241</v>
      </c>
      <c r="N273" s="467" t="str">
        <f>IF(IFERROR(SEARCH("-",K273,1),0) &gt; 0,IFERROR(VLOOKUP(K273,'Liste ECO'!A:A,1,FALSE),"ATTENTION CE Inexistant"),"")</f>
        <v/>
      </c>
      <c r="O273" s="467" t="str">
        <f>IF(LEFT(N273,1) ="A",'Messages d''erreur'!$B$9,"")</f>
        <v/>
      </c>
      <c r="P273" s="447">
        <f t="shared" si="17"/>
        <v>67241</v>
      </c>
      <c r="Q273" s="447" t="str">
        <f>IFERROR(VLOOKUP(B274,'Liste CG'!A:A,1,FALSE),"Attention erreur pas de CG")</f>
        <v>Attention erreur pas de CG</v>
      </c>
      <c r="R273" s="447" t="str">
        <f>IF(LEFT(Q273,1)="A",'Messages d''erreur'!B$10,"")</f>
        <v>Attention CG pas dans  CG</v>
      </c>
      <c r="S273" s="467">
        <f t="shared" si="18"/>
        <v>67241</v>
      </c>
      <c r="T273" s="469">
        <f>IFERROR(VLOOKUP(S273,'Liste CG'!A:A,1,FALSE),"Attention erreur pas de CG")</f>
        <v>67241</v>
      </c>
      <c r="U273" s="447" t="str">
        <f>IF(MID(H273,4,1)="x", 'Messages d''erreur'!$B$13,IF(LEFT(T273,1)="A",'Messages d''erreur'!$B$12,""))</f>
        <v/>
      </c>
    </row>
    <row r="274" spans="1:21" ht="39" x14ac:dyDescent="0.35">
      <c r="A274" s="535" t="s">
        <v>1459</v>
      </c>
      <c r="B274" s="447" t="s">
        <v>1459</v>
      </c>
      <c r="C274" s="462" t="s">
        <v>1460</v>
      </c>
      <c r="D274" s="463" t="s">
        <v>1341</v>
      </c>
      <c r="E274" s="464" t="s">
        <v>61</v>
      </c>
      <c r="F274" s="464">
        <v>4</v>
      </c>
      <c r="G274" s="462" t="s">
        <v>1389</v>
      </c>
      <c r="H274" s="462" t="s">
        <v>1390</v>
      </c>
      <c r="I274" s="464" t="s">
        <v>1100</v>
      </c>
      <c r="J274" s="464" t="s">
        <v>1101</v>
      </c>
      <c r="K274" s="466" t="s">
        <v>1100</v>
      </c>
      <c r="L274" s="467">
        <f t="shared" si="19"/>
        <v>1</v>
      </c>
      <c r="M274" s="468">
        <f t="shared" si="20"/>
        <v>77241</v>
      </c>
      <c r="N274" s="467" t="str">
        <f>IF(IFERROR(SEARCH("-",K274,1),0) &gt; 0,IFERROR(VLOOKUP(K274,'Liste ECO'!A:A,1,FALSE),"ATTENTION CE Inexistant"),"")</f>
        <v/>
      </c>
      <c r="O274" s="467" t="str">
        <f>IF(LEFT(N274,1) ="A",'Messages d''erreur'!$B$9,"")</f>
        <v/>
      </c>
      <c r="P274" s="447">
        <f t="shared" si="17"/>
        <v>77241</v>
      </c>
      <c r="Q274" s="447" t="str">
        <f>IFERROR(VLOOKUP(B275,'Liste CG'!A:A,1,FALSE),"Attention erreur pas de CG")</f>
        <v>Attention erreur pas de CG</v>
      </c>
      <c r="R274" s="447" t="str">
        <f>IF(LEFT(Q274,1)="A",'Messages d''erreur'!B$10,"")</f>
        <v>Attention CG pas dans  CG</v>
      </c>
      <c r="S274" s="467">
        <f t="shared" si="18"/>
        <v>77241</v>
      </c>
      <c r="T274" s="469">
        <f>IFERROR(VLOOKUP(S274,'Liste CG'!A:A,1,FALSE),"Attention erreur pas de CG")</f>
        <v>77241</v>
      </c>
      <c r="U274" s="447" t="str">
        <f>IF(MID(H274,4,1)="x", 'Messages d''erreur'!$B$13,IF(LEFT(T274,1)="A",'Messages d''erreur'!$B$12,""))</f>
        <v/>
      </c>
    </row>
    <row r="275" spans="1:21" ht="26" x14ac:dyDescent="0.35">
      <c r="A275" s="535" t="s">
        <v>1462</v>
      </c>
      <c r="B275" s="447" t="s">
        <v>1462</v>
      </c>
      <c r="C275" s="462" t="s">
        <v>1463</v>
      </c>
      <c r="D275" s="463" t="s">
        <v>1341</v>
      </c>
      <c r="E275" s="464" t="s">
        <v>61</v>
      </c>
      <c r="F275" s="464">
        <v>1</v>
      </c>
      <c r="G275" s="462" t="s">
        <v>1464</v>
      </c>
      <c r="H275" s="462" t="s">
        <v>1384</v>
      </c>
      <c r="I275" s="464" t="s">
        <v>1353</v>
      </c>
      <c r="J275" s="464" t="s">
        <v>1101</v>
      </c>
      <c r="K275" s="466" t="s">
        <v>1100</v>
      </c>
      <c r="L275" s="467">
        <f t="shared" si="19"/>
        <v>0</v>
      </c>
      <c r="M275" s="468">
        <f t="shared" si="20"/>
        <v>24011</v>
      </c>
      <c r="N275" s="467" t="str">
        <f>IF(IFERROR(SEARCH("-",K275,1),0) &gt; 0,IFERROR(VLOOKUP(K275,'Liste ECO'!A:A,1,FALSE),"ATTENTION CE Inexistant"),"")</f>
        <v/>
      </c>
      <c r="O275" s="467" t="str">
        <f>IF(LEFT(N275,1) ="A",'Messages d''erreur'!$B$9,"")</f>
        <v/>
      </c>
      <c r="P275" s="447">
        <f t="shared" si="17"/>
        <v>24011</v>
      </c>
      <c r="Q275" s="447" t="str">
        <f>IFERROR(VLOOKUP(B276,'Liste CG'!A:A,1,FALSE),"Attention erreur pas de CG")</f>
        <v>Attention erreur pas de CG</v>
      </c>
      <c r="R275" s="447" t="str">
        <f>IF(LEFT(Q275,1)="A",'Messages d''erreur'!B$10,"")</f>
        <v>Attention CG pas dans  CG</v>
      </c>
      <c r="S275" s="467">
        <f t="shared" si="18"/>
        <v>24011</v>
      </c>
      <c r="T275" s="469">
        <f>IFERROR(VLOOKUP(S275,'Liste CG'!A:A,1,FALSE),"Attention erreur pas de CG")</f>
        <v>24011</v>
      </c>
      <c r="U275" s="447" t="str">
        <f>IF(MID(H275,4,1)="x", 'Messages d''erreur'!$B$13,IF(LEFT(T275,1)="A",'Messages d''erreur'!$B$12,""))</f>
        <v/>
      </c>
    </row>
    <row r="276" spans="1:21" ht="26" x14ac:dyDescent="0.35">
      <c r="A276" s="535" t="s">
        <v>1462</v>
      </c>
      <c r="B276" s="447" t="s">
        <v>1462</v>
      </c>
      <c r="C276" s="462" t="s">
        <v>1463</v>
      </c>
      <c r="D276" s="463" t="s">
        <v>1341</v>
      </c>
      <c r="E276" s="464" t="s">
        <v>1101</v>
      </c>
      <c r="F276" s="464">
        <v>2</v>
      </c>
      <c r="G276" s="462" t="s">
        <v>1385</v>
      </c>
      <c r="H276" s="462" t="s">
        <v>1386</v>
      </c>
      <c r="I276" s="464" t="s">
        <v>1353</v>
      </c>
      <c r="J276" s="464" t="s">
        <v>61</v>
      </c>
      <c r="K276" s="466" t="s">
        <v>1100</v>
      </c>
      <c r="L276" s="467">
        <f t="shared" si="19"/>
        <v>1</v>
      </c>
      <c r="M276" s="468">
        <f t="shared" si="20"/>
        <v>24621</v>
      </c>
      <c r="N276" s="467" t="str">
        <f>IF(IFERROR(SEARCH("-",K276,1),0) &gt; 0,IFERROR(VLOOKUP(K276,'Liste ECO'!A:A,1,FALSE),"ATTENTION CE Inexistant"),"")</f>
        <v/>
      </c>
      <c r="O276" s="467" t="str">
        <f>IF(LEFT(N276,1) ="A",'Messages d''erreur'!$B$9,"")</f>
        <v/>
      </c>
      <c r="P276" s="447">
        <f t="shared" si="17"/>
        <v>24621</v>
      </c>
      <c r="Q276" s="447" t="str">
        <f>IFERROR(VLOOKUP(B277,'Liste CG'!A:A,1,FALSE),"Attention erreur pas de CG")</f>
        <v>Attention erreur pas de CG</v>
      </c>
      <c r="R276" s="447" t="str">
        <f>IF(LEFT(Q276,1)="A",'Messages d''erreur'!B$10,"")</f>
        <v>Attention CG pas dans  CG</v>
      </c>
      <c r="S276" s="467">
        <f t="shared" si="18"/>
        <v>24621</v>
      </c>
      <c r="T276" s="469">
        <f>IFERROR(VLOOKUP(S276,'Liste CG'!A:A,1,FALSE),"Attention erreur pas de CG")</f>
        <v>24621</v>
      </c>
      <c r="U276" s="447" t="str">
        <f>IF(MID(H276,4,1)="x", 'Messages d''erreur'!$B$13,IF(LEFT(T276,1)="A",'Messages d''erreur'!$B$12,""))</f>
        <v/>
      </c>
    </row>
    <row r="277" spans="1:21" ht="39" x14ac:dyDescent="0.35">
      <c r="A277" s="535" t="s">
        <v>1462</v>
      </c>
      <c r="B277" s="447" t="s">
        <v>1462</v>
      </c>
      <c r="C277" s="462" t="s">
        <v>1463</v>
      </c>
      <c r="D277" s="463" t="s">
        <v>1341</v>
      </c>
      <c r="E277" s="464" t="s">
        <v>1101</v>
      </c>
      <c r="F277" s="464">
        <v>3</v>
      </c>
      <c r="G277" s="462" t="s">
        <v>1387</v>
      </c>
      <c r="H277" s="462" t="s">
        <v>1388</v>
      </c>
      <c r="I277" s="464" t="s">
        <v>1100</v>
      </c>
      <c r="J277" s="464" t="s">
        <v>61</v>
      </c>
      <c r="K277" s="466" t="s">
        <v>1100</v>
      </c>
      <c r="L277" s="467">
        <f t="shared" si="19"/>
        <v>1</v>
      </c>
      <c r="M277" s="468">
        <f t="shared" si="20"/>
        <v>67241</v>
      </c>
      <c r="N277" s="467" t="str">
        <f>IF(IFERROR(SEARCH("-",K277,1),0) &gt; 0,IFERROR(VLOOKUP(K277,'Liste ECO'!A:A,1,FALSE),"ATTENTION CE Inexistant"),"")</f>
        <v/>
      </c>
      <c r="O277" s="467" t="str">
        <f>IF(LEFT(N277,1) ="A",'Messages d''erreur'!$B$9,"")</f>
        <v/>
      </c>
      <c r="P277" s="447">
        <f t="shared" si="17"/>
        <v>67241</v>
      </c>
      <c r="Q277" s="447" t="str">
        <f>IFERROR(VLOOKUP(B278,'Liste CG'!A:A,1,FALSE),"Attention erreur pas de CG")</f>
        <v>Attention erreur pas de CG</v>
      </c>
      <c r="R277" s="447" t="str">
        <f>IF(LEFT(Q277,1)="A",'Messages d''erreur'!B$10,"")</f>
        <v>Attention CG pas dans  CG</v>
      </c>
      <c r="S277" s="467">
        <f t="shared" si="18"/>
        <v>67241</v>
      </c>
      <c r="T277" s="469">
        <f>IFERROR(VLOOKUP(S277,'Liste CG'!A:A,1,FALSE),"Attention erreur pas de CG")</f>
        <v>67241</v>
      </c>
      <c r="U277" s="447" t="str">
        <f>IF(MID(H277,4,1)="x", 'Messages d''erreur'!$B$13,IF(LEFT(T277,1)="A",'Messages d''erreur'!$B$12,""))</f>
        <v/>
      </c>
    </row>
    <row r="278" spans="1:21" ht="39" x14ac:dyDescent="0.35">
      <c r="A278" s="535" t="s">
        <v>1462</v>
      </c>
      <c r="B278" s="447" t="s">
        <v>1462</v>
      </c>
      <c r="C278" s="462" t="s">
        <v>1463</v>
      </c>
      <c r="D278" s="463" t="s">
        <v>1341</v>
      </c>
      <c r="E278" s="464" t="s">
        <v>61</v>
      </c>
      <c r="F278" s="464">
        <v>4</v>
      </c>
      <c r="G278" s="462" t="s">
        <v>1389</v>
      </c>
      <c r="H278" s="462" t="s">
        <v>1390</v>
      </c>
      <c r="I278" s="464" t="s">
        <v>1100</v>
      </c>
      <c r="J278" s="464" t="s">
        <v>1101</v>
      </c>
      <c r="K278" s="466" t="s">
        <v>1100</v>
      </c>
      <c r="L278" s="467">
        <f t="shared" si="19"/>
        <v>1</v>
      </c>
      <c r="M278" s="468">
        <f t="shared" si="20"/>
        <v>77241</v>
      </c>
      <c r="N278" s="467" t="str">
        <f>IF(IFERROR(SEARCH("-",K278,1),0) &gt; 0,IFERROR(VLOOKUP(K278,'Liste ECO'!A:A,1,FALSE),"ATTENTION CE Inexistant"),"")</f>
        <v/>
      </c>
      <c r="O278" s="467" t="str">
        <f>IF(LEFT(N278,1) ="A",'Messages d''erreur'!$B$9,"")</f>
        <v/>
      </c>
      <c r="P278" s="447">
        <f t="shared" si="17"/>
        <v>77241</v>
      </c>
      <c r="Q278" s="447" t="str">
        <f>IFERROR(VLOOKUP(B279,'Liste CG'!A:A,1,FALSE),"Attention erreur pas de CG")</f>
        <v>Attention erreur pas de CG</v>
      </c>
      <c r="R278" s="447" t="str">
        <f>IF(LEFT(Q278,1)="A",'Messages d''erreur'!B$10,"")</f>
        <v>Attention CG pas dans  CG</v>
      </c>
      <c r="S278" s="467">
        <f t="shared" si="18"/>
        <v>77241</v>
      </c>
      <c r="T278" s="469">
        <f>IFERROR(VLOOKUP(S278,'Liste CG'!A:A,1,FALSE),"Attention erreur pas de CG")</f>
        <v>77241</v>
      </c>
      <c r="U278" s="447" t="str">
        <f>IF(MID(H278,4,1)="x", 'Messages d''erreur'!$B$13,IF(LEFT(T278,1)="A",'Messages d''erreur'!$B$12,""))</f>
        <v/>
      </c>
    </row>
    <row r="279" spans="1:21" ht="39" x14ac:dyDescent="0.35">
      <c r="A279" s="535" t="s">
        <v>1465</v>
      </c>
      <c r="B279" s="447" t="s">
        <v>1465</v>
      </c>
      <c r="C279" s="462" t="s">
        <v>1466</v>
      </c>
      <c r="D279" s="463" t="s">
        <v>1341</v>
      </c>
      <c r="E279" s="464" t="s">
        <v>1101</v>
      </c>
      <c r="F279" s="464">
        <v>1</v>
      </c>
      <c r="G279" s="462" t="s">
        <v>1396</v>
      </c>
      <c r="H279" s="462" t="s">
        <v>1402</v>
      </c>
      <c r="I279" s="464" t="s">
        <v>1100</v>
      </c>
      <c r="J279" s="464" t="s">
        <v>61</v>
      </c>
      <c r="K279" s="466" t="s">
        <v>1100</v>
      </c>
      <c r="L279" s="467">
        <f t="shared" si="19"/>
        <v>0</v>
      </c>
      <c r="M279" s="468">
        <f t="shared" si="20"/>
        <v>67371</v>
      </c>
      <c r="N279" s="467" t="str">
        <f>IF(IFERROR(SEARCH("-",K279,1),0) &gt; 0,IFERROR(VLOOKUP(K279,'Liste ECO'!A:A,1,FALSE),"ATTENTION CE Inexistant"),"")</f>
        <v/>
      </c>
      <c r="O279" s="467" t="str">
        <f>IF(LEFT(N279,1) ="A",'Messages d''erreur'!$B$9,"")</f>
        <v/>
      </c>
      <c r="P279" s="447">
        <f t="shared" si="17"/>
        <v>67371</v>
      </c>
      <c r="Q279" s="447" t="str">
        <f>IFERROR(VLOOKUP(B280,'Liste CG'!A:A,1,FALSE),"Attention erreur pas de CG")</f>
        <v>Attention erreur pas de CG</v>
      </c>
      <c r="R279" s="447" t="str">
        <f>IF(LEFT(Q279,1)="A",'Messages d''erreur'!B$10,"")</f>
        <v>Attention CG pas dans  CG</v>
      </c>
      <c r="S279" s="467">
        <f t="shared" si="18"/>
        <v>67371</v>
      </c>
      <c r="T279" s="469">
        <f>IFERROR(VLOOKUP(S279,'Liste CG'!A:A,1,FALSE),"Attention erreur pas de CG")</f>
        <v>67371</v>
      </c>
      <c r="U279" s="447" t="str">
        <f>IF(MID(H279,4,1)="x", 'Messages d''erreur'!$B$13,IF(LEFT(T279,1)="A",'Messages d''erreur'!$B$12,""))</f>
        <v/>
      </c>
    </row>
    <row r="280" spans="1:21" ht="39" x14ac:dyDescent="0.35">
      <c r="A280" s="535" t="s">
        <v>1465</v>
      </c>
      <c r="B280" s="447" t="s">
        <v>1465</v>
      </c>
      <c r="C280" s="462" t="s">
        <v>1466</v>
      </c>
      <c r="D280" s="463" t="s">
        <v>1341</v>
      </c>
      <c r="E280" s="464" t="s">
        <v>61</v>
      </c>
      <c r="F280" s="464">
        <v>2</v>
      </c>
      <c r="G280" s="462" t="s">
        <v>1398</v>
      </c>
      <c r="H280" s="462" t="s">
        <v>1403</v>
      </c>
      <c r="I280" s="464" t="s">
        <v>1100</v>
      </c>
      <c r="J280" s="464" t="s">
        <v>1101</v>
      </c>
      <c r="K280" s="466" t="s">
        <v>1100</v>
      </c>
      <c r="L280" s="467">
        <f t="shared" si="19"/>
        <v>1</v>
      </c>
      <c r="M280" s="468">
        <f t="shared" si="20"/>
        <v>77371</v>
      </c>
      <c r="N280" s="467" t="str">
        <f>IF(IFERROR(SEARCH("-",K280,1),0) &gt; 0,IFERROR(VLOOKUP(K280,'Liste ECO'!A:A,1,FALSE),"ATTENTION CE Inexistant"),"")</f>
        <v/>
      </c>
      <c r="O280" s="467" t="str">
        <f>IF(LEFT(N280,1) ="A",'Messages d''erreur'!$B$9,"")</f>
        <v/>
      </c>
      <c r="P280" s="447">
        <f t="shared" si="17"/>
        <v>77371</v>
      </c>
      <c r="Q280" s="447" t="str">
        <f>IFERROR(VLOOKUP(B281,'Liste CG'!A:A,1,FALSE),"Attention erreur pas de CG")</f>
        <v>Attention erreur pas de CG</v>
      </c>
      <c r="R280" s="447" t="str">
        <f>IF(LEFT(Q280,1)="A",'Messages d''erreur'!B$10,"")</f>
        <v>Attention CG pas dans  CG</v>
      </c>
      <c r="S280" s="467">
        <f t="shared" si="18"/>
        <v>77371</v>
      </c>
      <c r="T280" s="469">
        <f>IFERROR(VLOOKUP(S280,'Liste CG'!A:A,1,FALSE),"Attention erreur pas de CG")</f>
        <v>77371</v>
      </c>
      <c r="U280" s="447" t="str">
        <f>IF(MID(H280,4,1)="x", 'Messages d''erreur'!$B$13,IF(LEFT(T280,1)="A",'Messages d''erreur'!$B$12,""))</f>
        <v/>
      </c>
    </row>
    <row r="281" spans="1:21" ht="26" x14ac:dyDescent="0.35">
      <c r="A281" s="535" t="s">
        <v>1467</v>
      </c>
      <c r="B281" s="447" t="s">
        <v>1467</v>
      </c>
      <c r="C281" s="462" t="s">
        <v>1468</v>
      </c>
      <c r="D281" s="463" t="s">
        <v>1341</v>
      </c>
      <c r="E281" s="464" t="s">
        <v>1101</v>
      </c>
      <c r="F281" s="464">
        <v>1</v>
      </c>
      <c r="G281" s="462" t="s">
        <v>1469</v>
      </c>
      <c r="H281" s="462" t="s">
        <v>1407</v>
      </c>
      <c r="I281" s="464" t="s">
        <v>1100</v>
      </c>
      <c r="J281" s="464" t="s">
        <v>61</v>
      </c>
      <c r="K281" s="466" t="s">
        <v>1100</v>
      </c>
      <c r="L281" s="467">
        <f t="shared" si="19"/>
        <v>0</v>
      </c>
      <c r="M281" s="468">
        <f t="shared" si="20"/>
        <v>66020</v>
      </c>
      <c r="N281" s="467" t="str">
        <f>IF(IFERROR(SEARCH("-",K281,1),0) &gt; 0,IFERROR(VLOOKUP(K281,'Liste ECO'!A:A,1,FALSE),"ATTENTION CE Inexistant"),"")</f>
        <v/>
      </c>
      <c r="O281" s="467" t="str">
        <f>IF(LEFT(N281,1) ="A",'Messages d''erreur'!$B$9,"")</f>
        <v/>
      </c>
      <c r="P281" s="447">
        <f t="shared" si="17"/>
        <v>66020</v>
      </c>
      <c r="Q281" s="447" t="str">
        <f>IFERROR(VLOOKUP(B282,'Liste CG'!A:A,1,FALSE),"Attention erreur pas de CG")</f>
        <v>Attention erreur pas de CG</v>
      </c>
      <c r="R281" s="447" t="str">
        <f>IF(LEFT(Q281,1)="A",'Messages d''erreur'!B$10,"")</f>
        <v>Attention CG pas dans  CG</v>
      </c>
      <c r="S281" s="467">
        <f t="shared" si="18"/>
        <v>66020</v>
      </c>
      <c r="T281" s="469">
        <f>IFERROR(VLOOKUP(S281,'Liste CG'!A:A,1,FALSE),"Attention erreur pas de CG")</f>
        <v>66020</v>
      </c>
      <c r="U281" s="447" t="str">
        <f>IF(MID(H281,4,1)="x", 'Messages d''erreur'!$B$13,IF(LEFT(T281,1)="A",'Messages d''erreur'!$B$12,""))</f>
        <v/>
      </c>
    </row>
    <row r="282" spans="1:21" ht="26" x14ac:dyDescent="0.35">
      <c r="A282" s="535" t="s">
        <v>1467</v>
      </c>
      <c r="B282" s="447" t="s">
        <v>1467</v>
      </c>
      <c r="C282" s="462" t="s">
        <v>1468</v>
      </c>
      <c r="D282" s="463" t="s">
        <v>1341</v>
      </c>
      <c r="E282" s="464" t="s">
        <v>1101</v>
      </c>
      <c r="F282" s="464">
        <v>2</v>
      </c>
      <c r="G282" s="462" t="s">
        <v>1363</v>
      </c>
      <c r="H282" s="462" t="s">
        <v>1364</v>
      </c>
      <c r="I282" s="464" t="s">
        <v>1100</v>
      </c>
      <c r="J282" s="464" t="s">
        <v>61</v>
      </c>
      <c r="K282" s="466" t="s">
        <v>1100</v>
      </c>
      <c r="L282" s="467">
        <f t="shared" si="19"/>
        <v>1</v>
      </c>
      <c r="M282" s="468">
        <f t="shared" si="20"/>
        <v>67361</v>
      </c>
      <c r="N282" s="467" t="str">
        <f>IF(IFERROR(SEARCH("-",K282,1),0) &gt; 0,IFERROR(VLOOKUP(K282,'Liste ECO'!A:A,1,FALSE),"ATTENTION CE Inexistant"),"")</f>
        <v/>
      </c>
      <c r="O282" s="467" t="str">
        <f>IF(LEFT(N282,1) ="A",'Messages d''erreur'!$B$9,"")</f>
        <v/>
      </c>
      <c r="P282" s="447">
        <f t="shared" si="17"/>
        <v>67361</v>
      </c>
      <c r="Q282" s="447" t="str">
        <f>IFERROR(VLOOKUP(B283,'Liste CG'!A:A,1,FALSE),"Attention erreur pas de CG")</f>
        <v>Attention erreur pas de CG</v>
      </c>
      <c r="R282" s="447" t="str">
        <f>IF(LEFT(Q282,1)="A",'Messages d''erreur'!B$10,"")</f>
        <v>Attention CG pas dans  CG</v>
      </c>
      <c r="S282" s="467">
        <f t="shared" si="18"/>
        <v>67361</v>
      </c>
      <c r="T282" s="469">
        <f>IFERROR(VLOOKUP(S282,'Liste CG'!A:A,1,FALSE),"Attention erreur pas de CG")</f>
        <v>67361</v>
      </c>
      <c r="U282" s="447" t="str">
        <f>IF(MID(H282,4,1)="x", 'Messages d''erreur'!$B$13,IF(LEFT(T282,1)="A",'Messages d''erreur'!$B$12,""))</f>
        <v/>
      </c>
    </row>
    <row r="283" spans="1:21" ht="26" x14ac:dyDescent="0.35">
      <c r="A283" s="535" t="s">
        <v>1470</v>
      </c>
      <c r="B283" s="447" t="s">
        <v>1470</v>
      </c>
      <c r="C283" s="462" t="s">
        <v>1471</v>
      </c>
      <c r="D283" s="463" t="s">
        <v>1341</v>
      </c>
      <c r="E283" s="464" t="s">
        <v>61</v>
      </c>
      <c r="F283" s="464">
        <v>1</v>
      </c>
      <c r="G283" s="462" t="s">
        <v>1383</v>
      </c>
      <c r="H283" s="462" t="s">
        <v>1384</v>
      </c>
      <c r="I283" s="464" t="s">
        <v>1353</v>
      </c>
      <c r="J283" s="464" t="s">
        <v>1101</v>
      </c>
      <c r="K283" s="466" t="s">
        <v>1100</v>
      </c>
      <c r="L283" s="467">
        <f t="shared" si="19"/>
        <v>0</v>
      </c>
      <c r="M283" s="468">
        <f t="shared" si="20"/>
        <v>24011</v>
      </c>
      <c r="N283" s="467" t="str">
        <f>IF(IFERROR(SEARCH("-",K283,1),0) &gt; 0,IFERROR(VLOOKUP(K283,'Liste ECO'!A:A,1,FALSE),"ATTENTION CE Inexistant"),"")</f>
        <v/>
      </c>
      <c r="O283" s="467" t="str">
        <f>IF(LEFT(N283,1) ="A",'Messages d''erreur'!$B$9,"")</f>
        <v/>
      </c>
      <c r="P283" s="447">
        <f t="shared" si="17"/>
        <v>24011</v>
      </c>
      <c r="Q283" s="447" t="str">
        <f>IFERROR(VLOOKUP(B284,'Liste CG'!A:A,1,FALSE),"Attention erreur pas de CG")</f>
        <v>Attention erreur pas de CG</v>
      </c>
      <c r="R283" s="447" t="str">
        <f>IF(LEFT(Q283,1)="A",'Messages d''erreur'!B$10,"")</f>
        <v>Attention CG pas dans  CG</v>
      </c>
      <c r="S283" s="467">
        <f t="shared" si="18"/>
        <v>24011</v>
      </c>
      <c r="T283" s="469">
        <f>IFERROR(VLOOKUP(S283,'Liste CG'!A:A,1,FALSE),"Attention erreur pas de CG")</f>
        <v>24011</v>
      </c>
      <c r="U283" s="447" t="str">
        <f>IF(MID(H283,4,1)="x", 'Messages d''erreur'!$B$13,IF(LEFT(T283,1)="A",'Messages d''erreur'!$B$12,""))</f>
        <v/>
      </c>
    </row>
    <row r="284" spans="1:21" ht="14.5" x14ac:dyDescent="0.35">
      <c r="A284" s="535" t="s">
        <v>1470</v>
      </c>
      <c r="B284" s="447" t="s">
        <v>1470</v>
      </c>
      <c r="C284" s="462" t="s">
        <v>1471</v>
      </c>
      <c r="D284" s="463" t="s">
        <v>1341</v>
      </c>
      <c r="E284" s="464" t="s">
        <v>1101</v>
      </c>
      <c r="F284" s="464">
        <v>2</v>
      </c>
      <c r="G284" s="462" t="s">
        <v>1385</v>
      </c>
      <c r="H284" s="462" t="s">
        <v>1386</v>
      </c>
      <c r="I284" s="464" t="s">
        <v>1353</v>
      </c>
      <c r="J284" s="464" t="s">
        <v>61</v>
      </c>
      <c r="K284" s="466" t="s">
        <v>1100</v>
      </c>
      <c r="L284" s="467">
        <f t="shared" si="19"/>
        <v>1</v>
      </c>
      <c r="M284" s="468">
        <f t="shared" si="20"/>
        <v>24621</v>
      </c>
      <c r="N284" s="467" t="str">
        <f>IF(IFERROR(SEARCH("-",K284,1),0) &gt; 0,IFERROR(VLOOKUP(K284,'Liste ECO'!A:A,1,FALSE),"ATTENTION CE Inexistant"),"")</f>
        <v/>
      </c>
      <c r="O284" s="467" t="str">
        <f>IF(LEFT(N284,1) ="A",'Messages d''erreur'!$B$9,"")</f>
        <v/>
      </c>
      <c r="P284" s="447">
        <f t="shared" si="17"/>
        <v>24621</v>
      </c>
      <c r="Q284" s="447" t="str">
        <f>IFERROR(VLOOKUP(B285,'Liste CG'!A:A,1,FALSE),"Attention erreur pas de CG")</f>
        <v>Attention erreur pas de CG</v>
      </c>
      <c r="R284" s="447" t="str">
        <f>IF(LEFT(Q284,1)="A",'Messages d''erreur'!B$10,"")</f>
        <v>Attention CG pas dans  CG</v>
      </c>
      <c r="S284" s="467">
        <f t="shared" si="18"/>
        <v>24621</v>
      </c>
      <c r="T284" s="469">
        <f>IFERROR(VLOOKUP(S284,'Liste CG'!A:A,1,FALSE),"Attention erreur pas de CG")</f>
        <v>24621</v>
      </c>
      <c r="U284" s="447" t="str">
        <f>IF(MID(H284,4,1)="x", 'Messages d''erreur'!$B$13,IF(LEFT(T284,1)="A",'Messages d''erreur'!$B$12,""))</f>
        <v/>
      </c>
    </row>
    <row r="285" spans="1:21" ht="39" x14ac:dyDescent="0.35">
      <c r="A285" s="535" t="s">
        <v>1470</v>
      </c>
      <c r="B285" s="447" t="s">
        <v>1470</v>
      </c>
      <c r="C285" s="462" t="s">
        <v>1471</v>
      </c>
      <c r="D285" s="463" t="s">
        <v>1341</v>
      </c>
      <c r="E285" s="464" t="s">
        <v>1101</v>
      </c>
      <c r="F285" s="464">
        <v>3</v>
      </c>
      <c r="G285" s="462" t="s">
        <v>1387</v>
      </c>
      <c r="H285" s="462" t="s">
        <v>1388</v>
      </c>
      <c r="I285" s="464" t="s">
        <v>1100</v>
      </c>
      <c r="J285" s="464" t="s">
        <v>61</v>
      </c>
      <c r="K285" s="466" t="s">
        <v>1100</v>
      </c>
      <c r="L285" s="467">
        <f t="shared" si="19"/>
        <v>1</v>
      </c>
      <c r="M285" s="468">
        <f t="shared" si="20"/>
        <v>67241</v>
      </c>
      <c r="N285" s="467" t="str">
        <f>IF(IFERROR(SEARCH("-",K285,1),0) &gt; 0,IFERROR(VLOOKUP(K285,'Liste ECO'!A:A,1,FALSE),"ATTENTION CE Inexistant"),"")</f>
        <v/>
      </c>
      <c r="O285" s="467" t="str">
        <f>IF(LEFT(N285,1) ="A",'Messages d''erreur'!$B$9,"")</f>
        <v/>
      </c>
      <c r="P285" s="447">
        <f t="shared" si="17"/>
        <v>67241</v>
      </c>
      <c r="Q285" s="447" t="str">
        <f>IFERROR(VLOOKUP(B286,'Liste CG'!A:A,1,FALSE),"Attention erreur pas de CG")</f>
        <v>Attention erreur pas de CG</v>
      </c>
      <c r="R285" s="447" t="str">
        <f>IF(LEFT(Q285,1)="A",'Messages d''erreur'!B$10,"")</f>
        <v>Attention CG pas dans  CG</v>
      </c>
      <c r="S285" s="467">
        <f t="shared" si="18"/>
        <v>67241</v>
      </c>
      <c r="T285" s="469">
        <f>IFERROR(VLOOKUP(S285,'Liste CG'!A:A,1,FALSE),"Attention erreur pas de CG")</f>
        <v>67241</v>
      </c>
      <c r="U285" s="447" t="str">
        <f>IF(MID(H285,4,1)="x", 'Messages d''erreur'!$B$13,IF(LEFT(T285,1)="A",'Messages d''erreur'!$B$12,""))</f>
        <v/>
      </c>
    </row>
    <row r="286" spans="1:21" ht="39" x14ac:dyDescent="0.35">
      <c r="A286" s="535" t="s">
        <v>1470</v>
      </c>
      <c r="B286" s="447" t="s">
        <v>1470</v>
      </c>
      <c r="C286" s="462" t="s">
        <v>1471</v>
      </c>
      <c r="D286" s="463" t="s">
        <v>1341</v>
      </c>
      <c r="E286" s="464" t="s">
        <v>61</v>
      </c>
      <c r="F286" s="464">
        <v>4</v>
      </c>
      <c r="G286" s="462" t="s">
        <v>1389</v>
      </c>
      <c r="H286" s="462" t="s">
        <v>1390</v>
      </c>
      <c r="I286" s="464" t="s">
        <v>1100</v>
      </c>
      <c r="J286" s="464" t="s">
        <v>1101</v>
      </c>
      <c r="K286" s="466" t="s">
        <v>1100</v>
      </c>
      <c r="L286" s="467">
        <f t="shared" si="19"/>
        <v>1</v>
      </c>
      <c r="M286" s="468">
        <f t="shared" si="20"/>
        <v>77241</v>
      </c>
      <c r="N286" s="467" t="str">
        <f>IF(IFERROR(SEARCH("-",K286,1),0) &gt; 0,IFERROR(VLOOKUP(K286,'Liste ECO'!A:A,1,FALSE),"ATTENTION CE Inexistant"),"")</f>
        <v/>
      </c>
      <c r="O286" s="467" t="str">
        <f>IF(LEFT(N286,1) ="A",'Messages d''erreur'!$B$9,"")</f>
        <v/>
      </c>
      <c r="P286" s="447">
        <f t="shared" si="17"/>
        <v>77241</v>
      </c>
      <c r="Q286" s="447" t="str">
        <f>IFERROR(VLOOKUP(B287,'Liste CG'!A:A,1,FALSE),"Attention erreur pas de CG")</f>
        <v>Attention erreur pas de CG</v>
      </c>
      <c r="R286" s="447" t="str">
        <f>IF(LEFT(Q286,1)="A",'Messages d''erreur'!B$10,"")</f>
        <v>Attention CG pas dans  CG</v>
      </c>
      <c r="S286" s="467">
        <f t="shared" si="18"/>
        <v>77241</v>
      </c>
      <c r="T286" s="469">
        <f>IFERROR(VLOOKUP(S286,'Liste CG'!A:A,1,FALSE),"Attention erreur pas de CG")</f>
        <v>77241</v>
      </c>
      <c r="U286" s="447" t="str">
        <f>IF(MID(H286,4,1)="x", 'Messages d''erreur'!$B$13,IF(LEFT(T286,1)="A",'Messages d''erreur'!$B$12,""))</f>
        <v/>
      </c>
    </row>
    <row r="287" spans="1:21" ht="39" x14ac:dyDescent="0.35">
      <c r="A287" s="535" t="s">
        <v>1472</v>
      </c>
      <c r="B287" s="447" t="s">
        <v>1472</v>
      </c>
      <c r="C287" s="462" t="s">
        <v>1473</v>
      </c>
      <c r="D287" s="463" t="s">
        <v>1341</v>
      </c>
      <c r="E287" s="464" t="s">
        <v>61</v>
      </c>
      <c r="F287" s="464">
        <v>1</v>
      </c>
      <c r="G287" s="462" t="s">
        <v>1393</v>
      </c>
      <c r="H287" s="462" t="s">
        <v>1384</v>
      </c>
      <c r="I287" s="464" t="s">
        <v>1353</v>
      </c>
      <c r="J287" s="464" t="s">
        <v>1101</v>
      </c>
      <c r="K287" s="466" t="s">
        <v>1100</v>
      </c>
      <c r="L287" s="467">
        <f t="shared" si="19"/>
        <v>0</v>
      </c>
      <c r="M287" s="468">
        <f t="shared" si="20"/>
        <v>24011</v>
      </c>
      <c r="N287" s="467" t="str">
        <f>IF(IFERROR(SEARCH("-",K287,1),0) &gt; 0,IFERROR(VLOOKUP(K287,'Liste ECO'!A:A,1,FALSE),"ATTENTION CE Inexistant"),"")</f>
        <v/>
      </c>
      <c r="O287" s="467" t="str">
        <f>IF(LEFT(N287,1) ="A",'Messages d''erreur'!$B$9,"")</f>
        <v/>
      </c>
      <c r="P287" s="447">
        <f t="shared" si="17"/>
        <v>24011</v>
      </c>
      <c r="Q287" s="447" t="str">
        <f>IFERROR(VLOOKUP(B288,'Liste CG'!A:A,1,FALSE),"Attention erreur pas de CG")</f>
        <v>Attention erreur pas de CG</v>
      </c>
      <c r="R287" s="447" t="str">
        <f>IF(LEFT(Q287,1)="A",'Messages d''erreur'!B$10,"")</f>
        <v>Attention CG pas dans  CG</v>
      </c>
      <c r="S287" s="467">
        <f t="shared" si="18"/>
        <v>24011</v>
      </c>
      <c r="T287" s="469">
        <f>IFERROR(VLOOKUP(S287,'Liste CG'!A:A,1,FALSE),"Attention erreur pas de CG")</f>
        <v>24011</v>
      </c>
      <c r="U287" s="447" t="str">
        <f>IF(MID(H287,4,1)="x", 'Messages d''erreur'!$B$13,IF(LEFT(T287,1)="A",'Messages d''erreur'!$B$12,""))</f>
        <v/>
      </c>
    </row>
    <row r="288" spans="1:21" ht="26" x14ac:dyDescent="0.35">
      <c r="A288" s="535" t="s">
        <v>1474</v>
      </c>
      <c r="B288" s="447" t="s">
        <v>1474</v>
      </c>
      <c r="C288" s="462" t="s">
        <v>1475</v>
      </c>
      <c r="D288" s="463" t="s">
        <v>1341</v>
      </c>
      <c r="E288" s="464" t="s">
        <v>1101</v>
      </c>
      <c r="F288" s="464">
        <v>1</v>
      </c>
      <c r="G288" s="462" t="s">
        <v>1396</v>
      </c>
      <c r="H288" s="462" t="s">
        <v>1397</v>
      </c>
      <c r="I288" s="464" t="s">
        <v>1100</v>
      </c>
      <c r="J288" s="464" t="s">
        <v>61</v>
      </c>
      <c r="K288" s="466" t="s">
        <v>1100</v>
      </c>
      <c r="L288" s="467">
        <f t="shared" si="19"/>
        <v>0</v>
      </c>
      <c r="M288" s="468">
        <f t="shared" si="20"/>
        <v>66120</v>
      </c>
      <c r="N288" s="467" t="str">
        <f>IF(IFERROR(SEARCH("-",K288,1),0) &gt; 0,IFERROR(VLOOKUP(K288,'Liste ECO'!A:A,1,FALSE),"ATTENTION CE Inexistant"),"")</f>
        <v/>
      </c>
      <c r="O288" s="467" t="str">
        <f>IF(LEFT(N288,1) ="A",'Messages d''erreur'!$B$9,"")</f>
        <v/>
      </c>
      <c r="P288" s="447">
        <f t="shared" si="17"/>
        <v>66120</v>
      </c>
      <c r="Q288" s="447" t="str">
        <f>IFERROR(VLOOKUP(B289,'Liste CG'!A:A,1,FALSE),"Attention erreur pas de CG")</f>
        <v>Attention erreur pas de CG</v>
      </c>
      <c r="R288" s="447" t="str">
        <f>IF(LEFT(Q288,1)="A",'Messages d''erreur'!B$10,"")</f>
        <v>Attention CG pas dans  CG</v>
      </c>
      <c r="S288" s="467">
        <f t="shared" si="18"/>
        <v>66120</v>
      </c>
      <c r="T288" s="469">
        <f>IFERROR(VLOOKUP(S288,'Liste CG'!A:A,1,FALSE),"Attention erreur pas de CG")</f>
        <v>66120</v>
      </c>
      <c r="U288" s="447" t="str">
        <f>IF(MID(H288,4,1)="x", 'Messages d''erreur'!$B$13,IF(LEFT(T288,1)="A",'Messages d''erreur'!$B$12,""))</f>
        <v/>
      </c>
    </row>
    <row r="289" spans="1:21" ht="26" x14ac:dyDescent="0.35">
      <c r="A289" s="535" t="s">
        <v>1474</v>
      </c>
      <c r="B289" s="447" t="s">
        <v>1474</v>
      </c>
      <c r="C289" s="462" t="s">
        <v>1475</v>
      </c>
      <c r="D289" s="463" t="s">
        <v>1341</v>
      </c>
      <c r="E289" s="464" t="s">
        <v>61</v>
      </c>
      <c r="F289" s="464">
        <v>2</v>
      </c>
      <c r="G289" s="462" t="s">
        <v>1398</v>
      </c>
      <c r="H289" s="462" t="s">
        <v>1399</v>
      </c>
      <c r="I289" s="464" t="s">
        <v>1100</v>
      </c>
      <c r="J289" s="464" t="s">
        <v>1101</v>
      </c>
      <c r="K289" s="466" t="s">
        <v>1100</v>
      </c>
      <c r="L289" s="467">
        <f t="shared" si="19"/>
        <v>1</v>
      </c>
      <c r="M289" s="468">
        <f t="shared" si="20"/>
        <v>76120</v>
      </c>
      <c r="N289" s="467" t="str">
        <f>IF(IFERROR(SEARCH("-",K289,1),0) &gt; 0,IFERROR(VLOOKUP(K289,'Liste ECO'!A:A,1,FALSE),"ATTENTION CE Inexistant"),"")</f>
        <v/>
      </c>
      <c r="O289" s="467" t="str">
        <f>IF(LEFT(N289,1) ="A",'Messages d''erreur'!$B$9,"")</f>
        <v/>
      </c>
      <c r="P289" s="447">
        <f t="shared" si="17"/>
        <v>76120</v>
      </c>
      <c r="Q289" s="447" t="str">
        <f>IFERROR(VLOOKUP(B290,'Liste CG'!A:A,1,FALSE),"Attention erreur pas de CG")</f>
        <v>Attention erreur pas de CG</v>
      </c>
      <c r="R289" s="447" t="str">
        <f>IF(LEFT(Q289,1)="A",'Messages d''erreur'!B$10,"")</f>
        <v>Attention CG pas dans  CG</v>
      </c>
      <c r="S289" s="467">
        <f t="shared" si="18"/>
        <v>76120</v>
      </c>
      <c r="T289" s="469">
        <f>IFERROR(VLOOKUP(S289,'Liste CG'!A:A,1,FALSE),"Attention erreur pas de CG")</f>
        <v>76120</v>
      </c>
      <c r="U289" s="447" t="str">
        <f>IF(MID(H289,4,1)="x", 'Messages d''erreur'!$B$13,IF(LEFT(T289,1)="A",'Messages d''erreur'!$B$12,""))</f>
        <v/>
      </c>
    </row>
    <row r="290" spans="1:21" ht="26" x14ac:dyDescent="0.35">
      <c r="A290" s="535" t="s">
        <v>1476</v>
      </c>
      <c r="B290" s="447" t="s">
        <v>1476</v>
      </c>
      <c r="C290" s="462" t="s">
        <v>1477</v>
      </c>
      <c r="D290" s="463" t="s">
        <v>1341</v>
      </c>
      <c r="E290" s="464" t="s">
        <v>1101</v>
      </c>
      <c r="F290" s="464">
        <v>1</v>
      </c>
      <c r="G290" s="462" t="s">
        <v>1396</v>
      </c>
      <c r="H290" s="462" t="s">
        <v>1402</v>
      </c>
      <c r="I290" s="464" t="s">
        <v>1100</v>
      </c>
      <c r="J290" s="464" t="s">
        <v>61</v>
      </c>
      <c r="K290" s="466" t="s">
        <v>1100</v>
      </c>
      <c r="L290" s="467">
        <f t="shared" si="19"/>
        <v>0</v>
      </c>
      <c r="M290" s="468">
        <f t="shared" si="20"/>
        <v>67371</v>
      </c>
      <c r="N290" s="467" t="str">
        <f>IF(IFERROR(SEARCH("-",K290,1),0) &gt; 0,IFERROR(VLOOKUP(K290,'Liste ECO'!A:A,1,FALSE),"ATTENTION CE Inexistant"),"")</f>
        <v/>
      </c>
      <c r="O290" s="467" t="str">
        <f>IF(LEFT(N290,1) ="A",'Messages d''erreur'!$B$9,"")</f>
        <v/>
      </c>
      <c r="P290" s="447">
        <f t="shared" si="17"/>
        <v>67371</v>
      </c>
      <c r="Q290" s="447" t="str">
        <f>IFERROR(VLOOKUP(B291,'Liste CG'!A:A,1,FALSE),"Attention erreur pas de CG")</f>
        <v>Attention erreur pas de CG</v>
      </c>
      <c r="R290" s="447" t="str">
        <f>IF(LEFT(Q290,1)="A",'Messages d''erreur'!B$10,"")</f>
        <v>Attention CG pas dans  CG</v>
      </c>
      <c r="S290" s="467">
        <f t="shared" si="18"/>
        <v>67371</v>
      </c>
      <c r="T290" s="469">
        <f>IFERROR(VLOOKUP(S290,'Liste CG'!A:A,1,FALSE),"Attention erreur pas de CG")</f>
        <v>67371</v>
      </c>
      <c r="U290" s="447" t="str">
        <f>IF(MID(H290,4,1)="x", 'Messages d''erreur'!$B$13,IF(LEFT(T290,1)="A",'Messages d''erreur'!$B$12,""))</f>
        <v/>
      </c>
    </row>
    <row r="291" spans="1:21" ht="26" x14ac:dyDescent="0.35">
      <c r="A291" s="535" t="s">
        <v>1476</v>
      </c>
      <c r="B291" s="447" t="s">
        <v>1476</v>
      </c>
      <c r="C291" s="462" t="s">
        <v>1477</v>
      </c>
      <c r="D291" s="463" t="s">
        <v>1341</v>
      </c>
      <c r="E291" s="464" t="s">
        <v>61</v>
      </c>
      <c r="F291" s="464">
        <v>2</v>
      </c>
      <c r="G291" s="462" t="s">
        <v>1398</v>
      </c>
      <c r="H291" s="462" t="s">
        <v>1403</v>
      </c>
      <c r="I291" s="464" t="s">
        <v>1100</v>
      </c>
      <c r="J291" s="464" t="s">
        <v>1101</v>
      </c>
      <c r="K291" s="466" t="s">
        <v>1100</v>
      </c>
      <c r="L291" s="467">
        <f t="shared" si="19"/>
        <v>1</v>
      </c>
      <c r="M291" s="468">
        <f t="shared" si="20"/>
        <v>77371</v>
      </c>
      <c r="N291" s="467" t="str">
        <f>IF(IFERROR(SEARCH("-",K291,1),0) &gt; 0,IFERROR(VLOOKUP(K291,'Liste ECO'!A:A,1,FALSE),"ATTENTION CE Inexistant"),"")</f>
        <v/>
      </c>
      <c r="O291" s="467" t="str">
        <f>IF(LEFT(N291,1) ="A",'Messages d''erreur'!$B$9,"")</f>
        <v/>
      </c>
      <c r="P291" s="447">
        <f t="shared" ref="P291:P354" si="21">VALUE(H291)</f>
        <v>77371</v>
      </c>
      <c r="Q291" s="447" t="str">
        <f>IFERROR(VLOOKUP(B292,'Liste CG'!A:A,1,FALSE),"Attention erreur pas de CG")</f>
        <v>Attention erreur pas de CG</v>
      </c>
      <c r="R291" s="447" t="str">
        <f>IF(LEFT(Q291,1)="A",'Messages d''erreur'!B$10,"")</f>
        <v>Attention CG pas dans  CG</v>
      </c>
      <c r="S291" s="467">
        <f t="shared" ref="S291:S354" si="22">VALUE(H291)</f>
        <v>77371</v>
      </c>
      <c r="T291" s="469">
        <f>IFERROR(VLOOKUP(S291,'Liste CG'!A:A,1,FALSE),"Attention erreur pas de CG")</f>
        <v>77371</v>
      </c>
      <c r="U291" s="447" t="str">
        <f>IF(MID(H291,4,1)="x", 'Messages d''erreur'!$B$13,IF(LEFT(T291,1)="A",'Messages d''erreur'!$B$12,""))</f>
        <v/>
      </c>
    </row>
    <row r="292" spans="1:21" ht="52" x14ac:dyDescent="0.35">
      <c r="A292" s="535" t="s">
        <v>1478</v>
      </c>
      <c r="B292" s="447" t="s">
        <v>1478</v>
      </c>
      <c r="C292" s="462" t="s">
        <v>1479</v>
      </c>
      <c r="D292" s="463" t="s">
        <v>1341</v>
      </c>
      <c r="E292" s="464" t="s">
        <v>1101</v>
      </c>
      <c r="F292" s="464">
        <v>1</v>
      </c>
      <c r="G292" s="462" t="s">
        <v>1406</v>
      </c>
      <c r="H292" s="462" t="s">
        <v>1407</v>
      </c>
      <c r="I292" s="464" t="s">
        <v>1100</v>
      </c>
      <c r="J292" s="464" t="s">
        <v>61</v>
      </c>
      <c r="K292" s="466" t="s">
        <v>1100</v>
      </c>
      <c r="L292" s="467">
        <f t="shared" si="19"/>
        <v>0</v>
      </c>
      <c r="M292" s="468">
        <f t="shared" si="20"/>
        <v>66020</v>
      </c>
      <c r="N292" s="467" t="str">
        <f>IF(IFERROR(SEARCH("-",K292,1),0) &gt; 0,IFERROR(VLOOKUP(K292,'Liste ECO'!A:A,1,FALSE),"ATTENTION CE Inexistant"),"")</f>
        <v/>
      </c>
      <c r="O292" s="467" t="str">
        <f>IF(LEFT(N292,1) ="A",'Messages d''erreur'!$B$9,"")</f>
        <v/>
      </c>
      <c r="P292" s="447">
        <f t="shared" si="21"/>
        <v>66020</v>
      </c>
      <c r="Q292" s="447" t="str">
        <f>IFERROR(VLOOKUP(B293,'Liste CG'!A:A,1,FALSE),"Attention erreur pas de CG")</f>
        <v>Attention erreur pas de CG</v>
      </c>
      <c r="R292" s="447" t="str">
        <f>IF(LEFT(Q292,1)="A",'Messages d''erreur'!B$10,"")</f>
        <v>Attention CG pas dans  CG</v>
      </c>
      <c r="S292" s="467">
        <f t="shared" si="22"/>
        <v>66020</v>
      </c>
      <c r="T292" s="469">
        <f>IFERROR(VLOOKUP(S292,'Liste CG'!A:A,1,FALSE),"Attention erreur pas de CG")</f>
        <v>66020</v>
      </c>
      <c r="U292" s="447" t="str">
        <f>IF(MID(H292,4,1)="x", 'Messages d''erreur'!$B$13,IF(LEFT(T292,1)="A",'Messages d''erreur'!$B$12,""))</f>
        <v/>
      </c>
    </row>
    <row r="293" spans="1:21" ht="52" x14ac:dyDescent="0.35">
      <c r="A293" s="535" t="s">
        <v>1478</v>
      </c>
      <c r="B293" s="447" t="s">
        <v>1478</v>
      </c>
      <c r="C293" s="462" t="s">
        <v>1479</v>
      </c>
      <c r="D293" s="463" t="s">
        <v>1341</v>
      </c>
      <c r="E293" s="464" t="s">
        <v>1101</v>
      </c>
      <c r="F293" s="464">
        <v>2</v>
      </c>
      <c r="G293" s="462" t="s">
        <v>1363</v>
      </c>
      <c r="H293" s="462" t="s">
        <v>1364</v>
      </c>
      <c r="I293" s="464" t="s">
        <v>1100</v>
      </c>
      <c r="J293" s="464" t="s">
        <v>61</v>
      </c>
      <c r="K293" s="466" t="s">
        <v>1100</v>
      </c>
      <c r="L293" s="467">
        <f t="shared" si="19"/>
        <v>1</v>
      </c>
      <c r="M293" s="468">
        <f t="shared" si="20"/>
        <v>67361</v>
      </c>
      <c r="N293" s="467" t="str">
        <f>IF(IFERROR(SEARCH("-",K293,1),0) &gt; 0,IFERROR(VLOOKUP(K293,'Liste ECO'!A:A,1,FALSE),"ATTENTION CE Inexistant"),"")</f>
        <v/>
      </c>
      <c r="O293" s="467" t="str">
        <f>IF(LEFT(N293,1) ="A",'Messages d''erreur'!$B$9,"")</f>
        <v/>
      </c>
      <c r="P293" s="447">
        <f t="shared" si="21"/>
        <v>67361</v>
      </c>
      <c r="Q293" s="447" t="str">
        <f>IFERROR(VLOOKUP(B294,'Liste CG'!A:A,1,FALSE),"Attention erreur pas de CG")</f>
        <v>Attention erreur pas de CG</v>
      </c>
      <c r="R293" s="447" t="str">
        <f>IF(LEFT(Q293,1)="A",'Messages d''erreur'!B$10,"")</f>
        <v>Attention CG pas dans  CG</v>
      </c>
      <c r="S293" s="467">
        <f t="shared" si="22"/>
        <v>67361</v>
      </c>
      <c r="T293" s="469">
        <f>IFERROR(VLOOKUP(S293,'Liste CG'!A:A,1,FALSE),"Attention erreur pas de CG")</f>
        <v>67361</v>
      </c>
      <c r="U293" s="447" t="str">
        <f>IF(MID(H293,4,1)="x", 'Messages d''erreur'!$B$13,IF(LEFT(T293,1)="A",'Messages d''erreur'!$B$12,""))</f>
        <v/>
      </c>
    </row>
    <row r="294" spans="1:21" ht="39" x14ac:dyDescent="0.35">
      <c r="A294" s="535" t="s">
        <v>1480</v>
      </c>
      <c r="B294" s="447" t="s">
        <v>1480</v>
      </c>
      <c r="C294" s="462" t="s">
        <v>1481</v>
      </c>
      <c r="D294" s="463" t="s">
        <v>1341</v>
      </c>
      <c r="E294" s="464" t="s">
        <v>61</v>
      </c>
      <c r="F294" s="464">
        <v>1</v>
      </c>
      <c r="G294" s="462" t="s">
        <v>1482</v>
      </c>
      <c r="H294" s="462" t="s">
        <v>1483</v>
      </c>
      <c r="I294" s="464" t="s">
        <v>1353</v>
      </c>
      <c r="J294" s="464" t="s">
        <v>1101</v>
      </c>
      <c r="K294" s="466" t="s">
        <v>1100</v>
      </c>
      <c r="L294" s="467">
        <f t="shared" si="19"/>
        <v>0</v>
      </c>
      <c r="M294" s="468">
        <f t="shared" si="20"/>
        <v>24021</v>
      </c>
      <c r="N294" s="467" t="str">
        <f>IF(IFERROR(SEARCH("-",K294,1),0) &gt; 0,IFERROR(VLOOKUP(K294,'Liste ECO'!A:A,1,FALSE),"ATTENTION CE Inexistant"),"")</f>
        <v/>
      </c>
      <c r="O294" s="467" t="str">
        <f>IF(LEFT(N294,1) ="A",'Messages d''erreur'!$B$9,"")</f>
        <v/>
      </c>
      <c r="P294" s="447">
        <f t="shared" si="21"/>
        <v>24021</v>
      </c>
      <c r="Q294" s="447" t="str">
        <f>IFERROR(VLOOKUP(B295,'Liste CG'!A:A,1,FALSE),"Attention erreur pas de CG")</f>
        <v>Attention erreur pas de CG</v>
      </c>
      <c r="R294" s="447" t="str">
        <f>IF(LEFT(Q294,1)="A",'Messages d''erreur'!B$10,"")</f>
        <v>Attention CG pas dans  CG</v>
      </c>
      <c r="S294" s="467">
        <f t="shared" si="22"/>
        <v>24021</v>
      </c>
      <c r="T294" s="469">
        <f>IFERROR(VLOOKUP(S294,'Liste CG'!A:A,1,FALSE),"Attention erreur pas de CG")</f>
        <v>24021</v>
      </c>
      <c r="U294" s="447" t="str">
        <f>IF(MID(H294,4,1)="x", 'Messages d''erreur'!$B$13,IF(LEFT(T294,1)="A",'Messages d''erreur'!$B$12,""))</f>
        <v/>
      </c>
    </row>
    <row r="295" spans="1:21" ht="14.5" x14ac:dyDescent="0.35">
      <c r="A295" s="535" t="s">
        <v>1480</v>
      </c>
      <c r="B295" s="447" t="s">
        <v>1480</v>
      </c>
      <c r="C295" s="462" t="s">
        <v>1481</v>
      </c>
      <c r="D295" s="463" t="s">
        <v>1341</v>
      </c>
      <c r="E295" s="464" t="s">
        <v>1101</v>
      </c>
      <c r="F295" s="464">
        <v>2</v>
      </c>
      <c r="G295" s="462" t="s">
        <v>1385</v>
      </c>
      <c r="H295" s="462" t="s">
        <v>1386</v>
      </c>
      <c r="I295" s="464" t="s">
        <v>1353</v>
      </c>
      <c r="J295" s="464" t="s">
        <v>61</v>
      </c>
      <c r="K295" s="466" t="s">
        <v>1100</v>
      </c>
      <c r="L295" s="467">
        <f t="shared" si="19"/>
        <v>1</v>
      </c>
      <c r="M295" s="468">
        <f t="shared" si="20"/>
        <v>24621</v>
      </c>
      <c r="N295" s="467" t="str">
        <f>IF(IFERROR(SEARCH("-",K295,1),0) &gt; 0,IFERROR(VLOOKUP(K295,'Liste ECO'!A:A,1,FALSE),"ATTENTION CE Inexistant"),"")</f>
        <v/>
      </c>
      <c r="O295" s="467" t="str">
        <f>IF(LEFT(N295,1) ="A",'Messages d''erreur'!$B$9,"")</f>
        <v/>
      </c>
      <c r="P295" s="447">
        <f t="shared" si="21"/>
        <v>24621</v>
      </c>
      <c r="Q295" s="447" t="str">
        <f>IFERROR(VLOOKUP(B296,'Liste CG'!A:A,1,FALSE),"Attention erreur pas de CG")</f>
        <v>Attention erreur pas de CG</v>
      </c>
      <c r="R295" s="447" t="str">
        <f>IF(LEFT(Q295,1)="A",'Messages d''erreur'!B$10,"")</f>
        <v>Attention CG pas dans  CG</v>
      </c>
      <c r="S295" s="467">
        <f t="shared" si="22"/>
        <v>24621</v>
      </c>
      <c r="T295" s="469">
        <f>IFERROR(VLOOKUP(S295,'Liste CG'!A:A,1,FALSE),"Attention erreur pas de CG")</f>
        <v>24621</v>
      </c>
      <c r="U295" s="447" t="str">
        <f>IF(MID(H295,4,1)="x", 'Messages d''erreur'!$B$13,IF(LEFT(T295,1)="A",'Messages d''erreur'!$B$12,""))</f>
        <v/>
      </c>
    </row>
    <row r="296" spans="1:21" ht="39" x14ac:dyDescent="0.35">
      <c r="A296" s="535" t="s">
        <v>1480</v>
      </c>
      <c r="B296" s="447" t="s">
        <v>1480</v>
      </c>
      <c r="C296" s="462" t="s">
        <v>1481</v>
      </c>
      <c r="D296" s="463" t="s">
        <v>1341</v>
      </c>
      <c r="E296" s="464" t="s">
        <v>1101</v>
      </c>
      <c r="F296" s="464">
        <v>3</v>
      </c>
      <c r="G296" s="462" t="s">
        <v>1387</v>
      </c>
      <c r="H296" s="462" t="s">
        <v>1388</v>
      </c>
      <c r="I296" s="464" t="s">
        <v>1100</v>
      </c>
      <c r="J296" s="464" t="s">
        <v>61</v>
      </c>
      <c r="K296" s="466" t="s">
        <v>1100</v>
      </c>
      <c r="L296" s="467">
        <f t="shared" si="19"/>
        <v>1</v>
      </c>
      <c r="M296" s="468">
        <f t="shared" si="20"/>
        <v>67241</v>
      </c>
      <c r="N296" s="467" t="str">
        <f>IF(IFERROR(SEARCH("-",K296,1),0) &gt; 0,IFERROR(VLOOKUP(K296,'Liste ECO'!A:A,1,FALSE),"ATTENTION CE Inexistant"),"")</f>
        <v/>
      </c>
      <c r="O296" s="467" t="str">
        <f>IF(LEFT(N296,1) ="A",'Messages d''erreur'!$B$9,"")</f>
        <v/>
      </c>
      <c r="P296" s="447">
        <f t="shared" si="21"/>
        <v>67241</v>
      </c>
      <c r="Q296" s="447" t="str">
        <f>IFERROR(VLOOKUP(B297,'Liste CG'!A:A,1,FALSE),"Attention erreur pas de CG")</f>
        <v>Attention erreur pas de CG</v>
      </c>
      <c r="R296" s="447" t="str">
        <f>IF(LEFT(Q296,1)="A",'Messages d''erreur'!B$10,"")</f>
        <v>Attention CG pas dans  CG</v>
      </c>
      <c r="S296" s="467">
        <f t="shared" si="22"/>
        <v>67241</v>
      </c>
      <c r="T296" s="469">
        <f>IFERROR(VLOOKUP(S296,'Liste CG'!A:A,1,FALSE),"Attention erreur pas de CG")</f>
        <v>67241</v>
      </c>
      <c r="U296" s="447" t="str">
        <f>IF(MID(H296,4,1)="x", 'Messages d''erreur'!$B$13,IF(LEFT(T296,1)="A",'Messages d''erreur'!$B$12,""))</f>
        <v/>
      </c>
    </row>
    <row r="297" spans="1:21" ht="39" x14ac:dyDescent="0.35">
      <c r="A297" s="535" t="s">
        <v>1480</v>
      </c>
      <c r="B297" s="447" t="s">
        <v>1480</v>
      </c>
      <c r="C297" s="462" t="s">
        <v>1481</v>
      </c>
      <c r="D297" s="463" t="s">
        <v>1341</v>
      </c>
      <c r="E297" s="464" t="s">
        <v>61</v>
      </c>
      <c r="F297" s="464">
        <v>4</v>
      </c>
      <c r="G297" s="462" t="s">
        <v>1389</v>
      </c>
      <c r="H297" s="462" t="s">
        <v>1390</v>
      </c>
      <c r="I297" s="464" t="s">
        <v>1100</v>
      </c>
      <c r="J297" s="464" t="s">
        <v>1101</v>
      </c>
      <c r="K297" s="466" t="s">
        <v>1100</v>
      </c>
      <c r="L297" s="467">
        <f t="shared" si="19"/>
        <v>1</v>
      </c>
      <c r="M297" s="468">
        <f t="shared" si="20"/>
        <v>77241</v>
      </c>
      <c r="N297" s="467" t="str">
        <f>IF(IFERROR(SEARCH("-",K297,1),0) &gt; 0,IFERROR(VLOOKUP(K297,'Liste ECO'!A:A,1,FALSE),"ATTENTION CE Inexistant"),"")</f>
        <v/>
      </c>
      <c r="O297" s="467" t="str">
        <f>IF(LEFT(N297,1) ="A",'Messages d''erreur'!$B$9,"")</f>
        <v/>
      </c>
      <c r="P297" s="447">
        <f t="shared" si="21"/>
        <v>77241</v>
      </c>
      <c r="Q297" s="447" t="str">
        <f>IFERROR(VLOOKUP(B298,'Liste CG'!A:A,1,FALSE),"Attention erreur pas de CG")</f>
        <v>Attention erreur pas de CG</v>
      </c>
      <c r="R297" s="447" t="str">
        <f>IF(LEFT(Q297,1)="A",'Messages d''erreur'!B$10,"")</f>
        <v>Attention CG pas dans  CG</v>
      </c>
      <c r="S297" s="467">
        <f t="shared" si="22"/>
        <v>77241</v>
      </c>
      <c r="T297" s="469">
        <f>IFERROR(VLOOKUP(S297,'Liste CG'!A:A,1,FALSE),"Attention erreur pas de CG")</f>
        <v>77241</v>
      </c>
      <c r="U297" s="447" t="str">
        <f>IF(MID(H297,4,1)="x", 'Messages d''erreur'!$B$13,IF(LEFT(T297,1)="A",'Messages d''erreur'!$B$12,""))</f>
        <v/>
      </c>
    </row>
    <row r="298" spans="1:21" ht="39" x14ac:dyDescent="0.35">
      <c r="A298" s="535" t="s">
        <v>1484</v>
      </c>
      <c r="B298" s="447" t="s">
        <v>1484</v>
      </c>
      <c r="C298" s="462" t="s">
        <v>1485</v>
      </c>
      <c r="D298" s="463" t="s">
        <v>1341</v>
      </c>
      <c r="E298" s="464" t="s">
        <v>61</v>
      </c>
      <c r="F298" s="464">
        <v>1</v>
      </c>
      <c r="G298" s="462" t="s">
        <v>1393</v>
      </c>
      <c r="H298" s="462" t="s">
        <v>1384</v>
      </c>
      <c r="I298" s="464" t="s">
        <v>1353</v>
      </c>
      <c r="J298" s="464" t="s">
        <v>1101</v>
      </c>
      <c r="K298" s="466" t="s">
        <v>1100</v>
      </c>
      <c r="L298" s="467">
        <f t="shared" si="19"/>
        <v>0</v>
      </c>
      <c r="M298" s="468">
        <f t="shared" si="20"/>
        <v>24011</v>
      </c>
      <c r="N298" s="467" t="str">
        <f>IF(IFERROR(SEARCH("-",K298,1),0) &gt; 0,IFERROR(VLOOKUP(K298,'Liste ECO'!A:A,1,FALSE),"ATTENTION CE Inexistant"),"")</f>
        <v/>
      </c>
      <c r="O298" s="467" t="str">
        <f>IF(LEFT(N298,1) ="A",'Messages d''erreur'!$B$9,"")</f>
        <v/>
      </c>
      <c r="P298" s="447">
        <f t="shared" si="21"/>
        <v>24011</v>
      </c>
      <c r="Q298" s="447" t="str">
        <f>IFERROR(VLOOKUP(B299,'Liste CG'!A:A,1,FALSE),"Attention erreur pas de CG")</f>
        <v>Attention erreur pas de CG</v>
      </c>
      <c r="R298" s="447" t="str">
        <f>IF(LEFT(Q298,1)="A",'Messages d''erreur'!B$10,"")</f>
        <v>Attention CG pas dans  CG</v>
      </c>
      <c r="S298" s="467">
        <f t="shared" si="22"/>
        <v>24011</v>
      </c>
      <c r="T298" s="469">
        <f>IFERROR(VLOOKUP(S298,'Liste CG'!A:A,1,FALSE),"Attention erreur pas de CG")</f>
        <v>24011</v>
      </c>
      <c r="U298" s="447" t="str">
        <f>IF(MID(H298,4,1)="x", 'Messages d''erreur'!$B$13,IF(LEFT(T298,1)="A",'Messages d''erreur'!$B$12,""))</f>
        <v/>
      </c>
    </row>
    <row r="299" spans="1:21" ht="26" x14ac:dyDescent="0.35">
      <c r="A299" s="535" t="s">
        <v>1486</v>
      </c>
      <c r="B299" s="447" t="s">
        <v>1486</v>
      </c>
      <c r="C299" s="462" t="s">
        <v>1487</v>
      </c>
      <c r="D299" s="463" t="s">
        <v>1341</v>
      </c>
      <c r="E299" s="464" t="s">
        <v>1101</v>
      </c>
      <c r="F299" s="464">
        <v>1</v>
      </c>
      <c r="G299" s="462" t="s">
        <v>1396</v>
      </c>
      <c r="H299" s="462" t="s">
        <v>1397</v>
      </c>
      <c r="I299" s="464" t="s">
        <v>1100</v>
      </c>
      <c r="J299" s="464" t="s">
        <v>61</v>
      </c>
      <c r="K299" s="466" t="s">
        <v>1100</v>
      </c>
      <c r="L299" s="467">
        <f t="shared" si="19"/>
        <v>0</v>
      </c>
      <c r="M299" s="468">
        <f t="shared" si="20"/>
        <v>66120</v>
      </c>
      <c r="N299" s="467" t="str">
        <f>IF(IFERROR(SEARCH("-",K299,1),0) &gt; 0,IFERROR(VLOOKUP(K299,'Liste ECO'!A:A,1,FALSE),"ATTENTION CE Inexistant"),"")</f>
        <v/>
      </c>
      <c r="O299" s="467" t="str">
        <f>IF(LEFT(N299,1) ="A",'Messages d''erreur'!$B$9,"")</f>
        <v/>
      </c>
      <c r="P299" s="447">
        <f t="shared" si="21"/>
        <v>66120</v>
      </c>
      <c r="Q299" s="447" t="str">
        <f>IFERROR(VLOOKUP(B300,'Liste CG'!A:A,1,FALSE),"Attention erreur pas de CG")</f>
        <v>Attention erreur pas de CG</v>
      </c>
      <c r="R299" s="447" t="str">
        <f>IF(LEFT(Q299,1)="A",'Messages d''erreur'!B$10,"")</f>
        <v>Attention CG pas dans  CG</v>
      </c>
      <c r="S299" s="467">
        <f t="shared" si="22"/>
        <v>66120</v>
      </c>
      <c r="T299" s="469">
        <f>IFERROR(VLOOKUP(S299,'Liste CG'!A:A,1,FALSE),"Attention erreur pas de CG")</f>
        <v>66120</v>
      </c>
      <c r="U299" s="447" t="str">
        <f>IF(MID(H299,4,1)="x", 'Messages d''erreur'!$B$13,IF(LEFT(T299,1)="A",'Messages d''erreur'!$B$12,""))</f>
        <v/>
      </c>
    </row>
    <row r="300" spans="1:21" ht="26" x14ac:dyDescent="0.35">
      <c r="A300" s="535" t="s">
        <v>1486</v>
      </c>
      <c r="B300" s="447" t="s">
        <v>1486</v>
      </c>
      <c r="C300" s="462" t="s">
        <v>1487</v>
      </c>
      <c r="D300" s="463" t="s">
        <v>1341</v>
      </c>
      <c r="E300" s="464" t="s">
        <v>61</v>
      </c>
      <c r="F300" s="464">
        <v>2</v>
      </c>
      <c r="G300" s="462" t="s">
        <v>1398</v>
      </c>
      <c r="H300" s="462" t="s">
        <v>1399</v>
      </c>
      <c r="I300" s="464" t="s">
        <v>1100</v>
      </c>
      <c r="J300" s="464" t="s">
        <v>1101</v>
      </c>
      <c r="K300" s="466" t="s">
        <v>1100</v>
      </c>
      <c r="L300" s="467">
        <f t="shared" si="19"/>
        <v>1</v>
      </c>
      <c r="M300" s="468">
        <f t="shared" si="20"/>
        <v>76120</v>
      </c>
      <c r="N300" s="467" t="str">
        <f>IF(IFERROR(SEARCH("-",K300,1),0) &gt; 0,IFERROR(VLOOKUP(K300,'Liste ECO'!A:A,1,FALSE),"ATTENTION CE Inexistant"),"")</f>
        <v/>
      </c>
      <c r="O300" s="467" t="str">
        <f>IF(LEFT(N300,1) ="A",'Messages d''erreur'!$B$9,"")</f>
        <v/>
      </c>
      <c r="P300" s="447">
        <f t="shared" si="21"/>
        <v>76120</v>
      </c>
      <c r="Q300" s="447" t="str">
        <f>IFERROR(VLOOKUP(B301,'Liste CG'!A:A,1,FALSE),"Attention erreur pas de CG")</f>
        <v>Attention erreur pas de CG</v>
      </c>
      <c r="R300" s="447" t="str">
        <f>IF(LEFT(Q300,1)="A",'Messages d''erreur'!B$10,"")</f>
        <v>Attention CG pas dans  CG</v>
      </c>
      <c r="S300" s="467">
        <f t="shared" si="22"/>
        <v>76120</v>
      </c>
      <c r="T300" s="469">
        <f>IFERROR(VLOOKUP(S300,'Liste CG'!A:A,1,FALSE),"Attention erreur pas de CG")</f>
        <v>76120</v>
      </c>
      <c r="U300" s="447" t="str">
        <f>IF(MID(H300,4,1)="x", 'Messages d''erreur'!$B$13,IF(LEFT(T300,1)="A",'Messages d''erreur'!$B$12,""))</f>
        <v/>
      </c>
    </row>
    <row r="301" spans="1:21" ht="26" x14ac:dyDescent="0.35">
      <c r="A301" s="535" t="s">
        <v>1488</v>
      </c>
      <c r="B301" s="447" t="s">
        <v>1488</v>
      </c>
      <c r="C301" s="462" t="s">
        <v>1489</v>
      </c>
      <c r="D301" s="463" t="s">
        <v>1341</v>
      </c>
      <c r="E301" s="464" t="s">
        <v>1101</v>
      </c>
      <c r="F301" s="464">
        <v>1</v>
      </c>
      <c r="G301" s="462" t="s">
        <v>1396</v>
      </c>
      <c r="H301" s="462" t="s">
        <v>1402</v>
      </c>
      <c r="I301" s="464" t="s">
        <v>1100</v>
      </c>
      <c r="J301" s="464" t="s">
        <v>61</v>
      </c>
      <c r="K301" s="466" t="s">
        <v>1100</v>
      </c>
      <c r="L301" s="467">
        <f t="shared" si="19"/>
        <v>0</v>
      </c>
      <c r="M301" s="468">
        <f t="shared" si="20"/>
        <v>67371</v>
      </c>
      <c r="N301" s="467" t="str">
        <f>IF(IFERROR(SEARCH("-",K301,1),0) &gt; 0,IFERROR(VLOOKUP(K301,'Liste ECO'!A:A,1,FALSE),"ATTENTION CE Inexistant"),"")</f>
        <v/>
      </c>
      <c r="O301" s="467" t="str">
        <f>IF(LEFT(N301,1) ="A",'Messages d''erreur'!$B$9,"")</f>
        <v/>
      </c>
      <c r="P301" s="447">
        <f t="shared" si="21"/>
        <v>67371</v>
      </c>
      <c r="Q301" s="447" t="str">
        <f>IFERROR(VLOOKUP(B302,'Liste CG'!A:A,1,FALSE),"Attention erreur pas de CG")</f>
        <v>Attention erreur pas de CG</v>
      </c>
      <c r="R301" s="447" t="str">
        <f>IF(LEFT(Q301,1)="A",'Messages d''erreur'!B$10,"")</f>
        <v>Attention CG pas dans  CG</v>
      </c>
      <c r="S301" s="467">
        <f t="shared" si="22"/>
        <v>67371</v>
      </c>
      <c r="T301" s="469">
        <f>IFERROR(VLOOKUP(S301,'Liste CG'!A:A,1,FALSE),"Attention erreur pas de CG")</f>
        <v>67371</v>
      </c>
      <c r="U301" s="447" t="str">
        <f>IF(MID(H301,4,1)="x", 'Messages d''erreur'!$B$13,IF(LEFT(T301,1)="A",'Messages d''erreur'!$B$12,""))</f>
        <v/>
      </c>
    </row>
    <row r="302" spans="1:21" ht="26" x14ac:dyDescent="0.35">
      <c r="A302" s="535" t="s">
        <v>1488</v>
      </c>
      <c r="B302" s="447" t="s">
        <v>1488</v>
      </c>
      <c r="C302" s="462" t="s">
        <v>1489</v>
      </c>
      <c r="D302" s="463" t="s">
        <v>1341</v>
      </c>
      <c r="E302" s="464" t="s">
        <v>61</v>
      </c>
      <c r="F302" s="464">
        <v>2</v>
      </c>
      <c r="G302" s="462" t="s">
        <v>1398</v>
      </c>
      <c r="H302" s="462" t="s">
        <v>1403</v>
      </c>
      <c r="I302" s="464" t="s">
        <v>1100</v>
      </c>
      <c r="J302" s="464" t="s">
        <v>1101</v>
      </c>
      <c r="K302" s="466" t="s">
        <v>1100</v>
      </c>
      <c r="L302" s="467">
        <f t="shared" si="19"/>
        <v>1</v>
      </c>
      <c r="M302" s="468">
        <f t="shared" si="20"/>
        <v>77371</v>
      </c>
      <c r="N302" s="467" t="str">
        <f>IF(IFERROR(SEARCH("-",K302,1),0) &gt; 0,IFERROR(VLOOKUP(K302,'Liste ECO'!A:A,1,FALSE),"ATTENTION CE Inexistant"),"")</f>
        <v/>
      </c>
      <c r="O302" s="467" t="str">
        <f>IF(LEFT(N302,1) ="A",'Messages d''erreur'!$B$9,"")</f>
        <v/>
      </c>
      <c r="P302" s="447">
        <f t="shared" si="21"/>
        <v>77371</v>
      </c>
      <c r="Q302" s="447" t="str">
        <f>IFERROR(VLOOKUP(B303,'Liste CG'!A:A,1,FALSE),"Attention erreur pas de CG")</f>
        <v>Attention erreur pas de CG</v>
      </c>
      <c r="R302" s="447" t="str">
        <f>IF(LEFT(Q302,1)="A",'Messages d''erreur'!B$10,"")</f>
        <v>Attention CG pas dans  CG</v>
      </c>
      <c r="S302" s="467">
        <f t="shared" si="22"/>
        <v>77371</v>
      </c>
      <c r="T302" s="469">
        <f>IFERROR(VLOOKUP(S302,'Liste CG'!A:A,1,FALSE),"Attention erreur pas de CG")</f>
        <v>77371</v>
      </c>
      <c r="U302" s="447" t="str">
        <f>IF(MID(H302,4,1)="x", 'Messages d''erreur'!$B$13,IF(LEFT(T302,1)="A",'Messages d''erreur'!$B$12,""))</f>
        <v/>
      </c>
    </row>
    <row r="303" spans="1:21" ht="52" x14ac:dyDescent="0.35">
      <c r="A303" s="535" t="s">
        <v>1490</v>
      </c>
      <c r="B303" s="447" t="s">
        <v>1490</v>
      </c>
      <c r="C303" s="462" t="s">
        <v>1491</v>
      </c>
      <c r="D303" s="463" t="s">
        <v>1341</v>
      </c>
      <c r="E303" s="464" t="s">
        <v>1101</v>
      </c>
      <c r="F303" s="464">
        <v>1</v>
      </c>
      <c r="G303" s="462" t="s">
        <v>1406</v>
      </c>
      <c r="H303" s="462" t="s">
        <v>1407</v>
      </c>
      <c r="I303" s="464" t="s">
        <v>1100</v>
      </c>
      <c r="J303" s="464" t="s">
        <v>61</v>
      </c>
      <c r="K303" s="466" t="s">
        <v>1100</v>
      </c>
      <c r="L303" s="467">
        <f t="shared" si="19"/>
        <v>0</v>
      </c>
      <c r="M303" s="468">
        <f t="shared" si="20"/>
        <v>66020</v>
      </c>
      <c r="N303" s="467" t="str">
        <f>IF(IFERROR(SEARCH("-",K303,1),0) &gt; 0,IFERROR(VLOOKUP(K303,'Liste ECO'!A:A,1,FALSE),"ATTENTION CE Inexistant"),"")</f>
        <v/>
      </c>
      <c r="O303" s="467" t="str">
        <f>IF(LEFT(N303,1) ="A",'Messages d''erreur'!$B$9,"")</f>
        <v/>
      </c>
      <c r="P303" s="447">
        <f t="shared" si="21"/>
        <v>66020</v>
      </c>
      <c r="Q303" s="447" t="str">
        <f>IFERROR(VLOOKUP(B304,'Liste CG'!A:A,1,FALSE),"Attention erreur pas de CG")</f>
        <v>Attention erreur pas de CG</v>
      </c>
      <c r="R303" s="447" t="str">
        <f>IF(LEFT(Q303,1)="A",'Messages d''erreur'!B$10,"")</f>
        <v>Attention CG pas dans  CG</v>
      </c>
      <c r="S303" s="467">
        <f t="shared" si="22"/>
        <v>66020</v>
      </c>
      <c r="T303" s="469">
        <f>IFERROR(VLOOKUP(S303,'Liste CG'!A:A,1,FALSE),"Attention erreur pas de CG")</f>
        <v>66020</v>
      </c>
      <c r="U303" s="447" t="str">
        <f>IF(MID(H303,4,1)="x", 'Messages d''erreur'!$B$13,IF(LEFT(T303,1)="A",'Messages d''erreur'!$B$12,""))</f>
        <v/>
      </c>
    </row>
    <row r="304" spans="1:21" ht="52" x14ac:dyDescent="0.35">
      <c r="A304" s="535" t="s">
        <v>1490</v>
      </c>
      <c r="B304" s="447" t="s">
        <v>1490</v>
      </c>
      <c r="C304" s="462" t="s">
        <v>1491</v>
      </c>
      <c r="D304" s="463" t="s">
        <v>1341</v>
      </c>
      <c r="E304" s="464" t="s">
        <v>1101</v>
      </c>
      <c r="F304" s="464">
        <v>2</v>
      </c>
      <c r="G304" s="462" t="s">
        <v>1363</v>
      </c>
      <c r="H304" s="462" t="s">
        <v>1364</v>
      </c>
      <c r="I304" s="464" t="s">
        <v>1100</v>
      </c>
      <c r="J304" s="464" t="s">
        <v>61</v>
      </c>
      <c r="K304" s="466" t="s">
        <v>1100</v>
      </c>
      <c r="L304" s="467">
        <f t="shared" si="19"/>
        <v>1</v>
      </c>
      <c r="M304" s="468">
        <f t="shared" si="20"/>
        <v>67361</v>
      </c>
      <c r="N304" s="467" t="str">
        <f>IF(IFERROR(SEARCH("-",K304,1),0) &gt; 0,IFERROR(VLOOKUP(K304,'Liste ECO'!A:A,1,FALSE),"ATTENTION CE Inexistant"),"")</f>
        <v/>
      </c>
      <c r="O304" s="467" t="str">
        <f>IF(LEFT(N304,1) ="A",'Messages d''erreur'!$B$9,"")</f>
        <v/>
      </c>
      <c r="P304" s="447">
        <f t="shared" si="21"/>
        <v>67361</v>
      </c>
      <c r="Q304" s="447" t="str">
        <f>IFERROR(VLOOKUP(B305,'Liste CG'!A:A,1,FALSE),"Attention erreur pas de CG")</f>
        <v>Attention erreur pas de CG</v>
      </c>
      <c r="R304" s="447" t="str">
        <f>IF(LEFT(Q304,1)="A",'Messages d''erreur'!B$10,"")</f>
        <v>Attention CG pas dans  CG</v>
      </c>
      <c r="S304" s="467">
        <f t="shared" si="22"/>
        <v>67361</v>
      </c>
      <c r="T304" s="469">
        <f>IFERROR(VLOOKUP(S304,'Liste CG'!A:A,1,FALSE),"Attention erreur pas de CG")</f>
        <v>67361</v>
      </c>
      <c r="U304" s="447" t="str">
        <f>IF(MID(H304,4,1)="x", 'Messages d''erreur'!$B$13,IF(LEFT(T304,1)="A",'Messages d''erreur'!$B$12,""))</f>
        <v/>
      </c>
    </row>
    <row r="305" spans="1:21" ht="39" x14ac:dyDescent="0.35">
      <c r="A305" s="535" t="s">
        <v>1492</v>
      </c>
      <c r="B305" s="447" t="s">
        <v>1492</v>
      </c>
      <c r="C305" s="462" t="s">
        <v>1493</v>
      </c>
      <c r="D305" s="463" t="s">
        <v>1341</v>
      </c>
      <c r="E305" s="464" t="s">
        <v>61</v>
      </c>
      <c r="F305" s="464">
        <v>1</v>
      </c>
      <c r="G305" s="462" t="s">
        <v>1494</v>
      </c>
      <c r="H305" s="462" t="s">
        <v>1483</v>
      </c>
      <c r="I305" s="464" t="s">
        <v>1353</v>
      </c>
      <c r="J305" s="464" t="s">
        <v>1101</v>
      </c>
      <c r="K305" s="466" t="s">
        <v>1100</v>
      </c>
      <c r="L305" s="467">
        <f t="shared" si="19"/>
        <v>0</v>
      </c>
      <c r="M305" s="468">
        <f t="shared" si="20"/>
        <v>24021</v>
      </c>
      <c r="N305" s="467" t="str">
        <f>IF(IFERROR(SEARCH("-",K305,1),0) &gt; 0,IFERROR(VLOOKUP(K305,'Liste ECO'!A:A,1,FALSE),"ATTENTION CE Inexistant"),"")</f>
        <v/>
      </c>
      <c r="O305" s="467" t="str">
        <f>IF(LEFT(N305,1) ="A",'Messages d''erreur'!$B$9,"")</f>
        <v/>
      </c>
      <c r="P305" s="447">
        <f t="shared" si="21"/>
        <v>24021</v>
      </c>
      <c r="Q305" s="447" t="str">
        <f>IFERROR(VLOOKUP(B306,'Liste CG'!A:A,1,FALSE),"Attention erreur pas de CG")</f>
        <v>Attention erreur pas de CG</v>
      </c>
      <c r="R305" s="447" t="str">
        <f>IF(LEFT(Q305,1)="A",'Messages d''erreur'!B$10,"")</f>
        <v>Attention CG pas dans  CG</v>
      </c>
      <c r="S305" s="467">
        <f t="shared" si="22"/>
        <v>24021</v>
      </c>
      <c r="T305" s="469">
        <f>IFERROR(VLOOKUP(S305,'Liste CG'!A:A,1,FALSE),"Attention erreur pas de CG")</f>
        <v>24021</v>
      </c>
      <c r="U305" s="447" t="str">
        <f>IF(MID(H305,4,1)="x", 'Messages d''erreur'!$B$13,IF(LEFT(T305,1)="A",'Messages d''erreur'!$B$12,""))</f>
        <v/>
      </c>
    </row>
    <row r="306" spans="1:21" ht="14.5" x14ac:dyDescent="0.35">
      <c r="A306" s="535" t="s">
        <v>1492</v>
      </c>
      <c r="B306" s="447" t="s">
        <v>1492</v>
      </c>
      <c r="C306" s="462" t="s">
        <v>1493</v>
      </c>
      <c r="D306" s="463" t="s">
        <v>1341</v>
      </c>
      <c r="E306" s="464" t="s">
        <v>1101</v>
      </c>
      <c r="F306" s="464">
        <v>2</v>
      </c>
      <c r="G306" s="462" t="s">
        <v>1385</v>
      </c>
      <c r="H306" s="462" t="s">
        <v>1386</v>
      </c>
      <c r="I306" s="464" t="s">
        <v>1353</v>
      </c>
      <c r="J306" s="464" t="s">
        <v>61</v>
      </c>
      <c r="K306" s="466" t="s">
        <v>1100</v>
      </c>
      <c r="L306" s="467">
        <f t="shared" si="19"/>
        <v>1</v>
      </c>
      <c r="M306" s="468">
        <f t="shared" si="20"/>
        <v>24621</v>
      </c>
      <c r="N306" s="467" t="str">
        <f>IF(IFERROR(SEARCH("-",K306,1),0) &gt; 0,IFERROR(VLOOKUP(K306,'Liste ECO'!A:A,1,FALSE),"ATTENTION CE Inexistant"),"")</f>
        <v/>
      </c>
      <c r="O306" s="467" t="str">
        <f>IF(LEFT(N306,1) ="A",'Messages d''erreur'!$B$9,"")</f>
        <v/>
      </c>
      <c r="P306" s="447">
        <f t="shared" si="21"/>
        <v>24621</v>
      </c>
      <c r="Q306" s="447" t="str">
        <f>IFERROR(VLOOKUP(B307,'Liste CG'!A:A,1,FALSE),"Attention erreur pas de CG")</f>
        <v>Attention erreur pas de CG</v>
      </c>
      <c r="R306" s="447" t="str">
        <f>IF(LEFT(Q306,1)="A",'Messages d''erreur'!B$10,"")</f>
        <v>Attention CG pas dans  CG</v>
      </c>
      <c r="S306" s="467">
        <f t="shared" si="22"/>
        <v>24621</v>
      </c>
      <c r="T306" s="469">
        <f>IFERROR(VLOOKUP(S306,'Liste CG'!A:A,1,FALSE),"Attention erreur pas de CG")</f>
        <v>24621</v>
      </c>
      <c r="U306" s="447" t="str">
        <f>IF(MID(H306,4,1)="x", 'Messages d''erreur'!$B$13,IF(LEFT(T306,1)="A",'Messages d''erreur'!$B$12,""))</f>
        <v/>
      </c>
    </row>
    <row r="307" spans="1:21" ht="39" x14ac:dyDescent="0.35">
      <c r="A307" s="535" t="s">
        <v>1492</v>
      </c>
      <c r="B307" s="447" t="s">
        <v>1492</v>
      </c>
      <c r="C307" s="462" t="s">
        <v>1493</v>
      </c>
      <c r="D307" s="463" t="s">
        <v>1341</v>
      </c>
      <c r="E307" s="464" t="s">
        <v>1101</v>
      </c>
      <c r="F307" s="464">
        <v>3</v>
      </c>
      <c r="G307" s="462" t="s">
        <v>1387</v>
      </c>
      <c r="H307" s="462" t="s">
        <v>1388</v>
      </c>
      <c r="I307" s="464" t="s">
        <v>1100</v>
      </c>
      <c r="J307" s="464" t="s">
        <v>61</v>
      </c>
      <c r="K307" s="466" t="s">
        <v>1100</v>
      </c>
      <c r="L307" s="467">
        <f t="shared" si="19"/>
        <v>1</v>
      </c>
      <c r="M307" s="468">
        <f t="shared" si="20"/>
        <v>67241</v>
      </c>
      <c r="N307" s="467" t="str">
        <f>IF(IFERROR(SEARCH("-",K307,1),0) &gt; 0,IFERROR(VLOOKUP(K307,'Liste ECO'!A:A,1,FALSE),"ATTENTION CE Inexistant"),"")</f>
        <v/>
      </c>
      <c r="O307" s="467" t="str">
        <f>IF(LEFT(N307,1) ="A",'Messages d''erreur'!$B$9,"")</f>
        <v/>
      </c>
      <c r="P307" s="447">
        <f t="shared" si="21"/>
        <v>67241</v>
      </c>
      <c r="Q307" s="447" t="str">
        <f>IFERROR(VLOOKUP(B308,'Liste CG'!A:A,1,FALSE),"Attention erreur pas de CG")</f>
        <v>Attention erreur pas de CG</v>
      </c>
      <c r="R307" s="447" t="str">
        <f>IF(LEFT(Q307,1)="A",'Messages d''erreur'!B$10,"")</f>
        <v>Attention CG pas dans  CG</v>
      </c>
      <c r="S307" s="467">
        <f t="shared" si="22"/>
        <v>67241</v>
      </c>
      <c r="T307" s="469">
        <f>IFERROR(VLOOKUP(S307,'Liste CG'!A:A,1,FALSE),"Attention erreur pas de CG")</f>
        <v>67241</v>
      </c>
      <c r="U307" s="447" t="str">
        <f>IF(MID(H307,4,1)="x", 'Messages d''erreur'!$B$13,IF(LEFT(T307,1)="A",'Messages d''erreur'!$B$12,""))</f>
        <v/>
      </c>
    </row>
    <row r="308" spans="1:21" ht="39" x14ac:dyDescent="0.35">
      <c r="A308" s="535" t="s">
        <v>1492</v>
      </c>
      <c r="B308" s="447" t="s">
        <v>1492</v>
      </c>
      <c r="C308" s="462" t="s">
        <v>1493</v>
      </c>
      <c r="D308" s="463" t="s">
        <v>1341</v>
      </c>
      <c r="E308" s="464" t="s">
        <v>61</v>
      </c>
      <c r="F308" s="464">
        <v>4</v>
      </c>
      <c r="G308" s="462" t="s">
        <v>1389</v>
      </c>
      <c r="H308" s="462" t="s">
        <v>1390</v>
      </c>
      <c r="I308" s="464" t="s">
        <v>1100</v>
      </c>
      <c r="J308" s="464" t="s">
        <v>1101</v>
      </c>
      <c r="K308" s="466" t="s">
        <v>1100</v>
      </c>
      <c r="L308" s="467">
        <f t="shared" si="19"/>
        <v>1</v>
      </c>
      <c r="M308" s="468">
        <f t="shared" si="20"/>
        <v>77241</v>
      </c>
      <c r="N308" s="467" t="str">
        <f>IF(IFERROR(SEARCH("-",K308,1),0) &gt; 0,IFERROR(VLOOKUP(K308,'Liste ECO'!A:A,1,FALSE),"ATTENTION CE Inexistant"),"")</f>
        <v/>
      </c>
      <c r="O308" s="467" t="str">
        <f>IF(LEFT(N308,1) ="A",'Messages d''erreur'!$B$9,"")</f>
        <v/>
      </c>
      <c r="P308" s="447">
        <f t="shared" si="21"/>
        <v>77241</v>
      </c>
      <c r="Q308" s="447" t="str">
        <f>IFERROR(VLOOKUP(B309,'Liste CG'!A:A,1,FALSE),"Attention erreur pas de CG")</f>
        <v>Attention erreur pas de CG</v>
      </c>
      <c r="R308" s="447" t="str">
        <f>IF(LEFT(Q308,1)="A",'Messages d''erreur'!B$10,"")</f>
        <v>Attention CG pas dans  CG</v>
      </c>
      <c r="S308" s="467">
        <f t="shared" si="22"/>
        <v>77241</v>
      </c>
      <c r="T308" s="469">
        <f>IFERROR(VLOOKUP(S308,'Liste CG'!A:A,1,FALSE),"Attention erreur pas de CG")</f>
        <v>77241</v>
      </c>
      <c r="U308" s="447" t="str">
        <f>IF(MID(H308,4,1)="x", 'Messages d''erreur'!$B$13,IF(LEFT(T308,1)="A",'Messages d''erreur'!$B$12,""))</f>
        <v/>
      </c>
    </row>
    <row r="309" spans="1:21" ht="39" x14ac:dyDescent="0.35">
      <c r="A309" s="535" t="s">
        <v>1495</v>
      </c>
      <c r="B309" s="447" t="s">
        <v>1495</v>
      </c>
      <c r="C309" s="462" t="s">
        <v>1496</v>
      </c>
      <c r="D309" s="463" t="s">
        <v>1341</v>
      </c>
      <c r="E309" s="464" t="s">
        <v>61</v>
      </c>
      <c r="F309" s="464">
        <v>1</v>
      </c>
      <c r="G309" s="462" t="s">
        <v>1393</v>
      </c>
      <c r="H309" s="462" t="s">
        <v>1483</v>
      </c>
      <c r="I309" s="464" t="s">
        <v>1353</v>
      </c>
      <c r="J309" s="464" t="s">
        <v>1101</v>
      </c>
      <c r="K309" s="466" t="s">
        <v>1100</v>
      </c>
      <c r="L309" s="467">
        <f t="shared" si="19"/>
        <v>0</v>
      </c>
      <c r="M309" s="468">
        <f t="shared" si="20"/>
        <v>24021</v>
      </c>
      <c r="N309" s="467" t="str">
        <f>IF(IFERROR(SEARCH("-",K309,1),0) &gt; 0,IFERROR(VLOOKUP(K309,'Liste ECO'!A:A,1,FALSE),"ATTENTION CE Inexistant"),"")</f>
        <v/>
      </c>
      <c r="O309" s="467" t="str">
        <f>IF(LEFT(N309,1) ="A",'Messages d''erreur'!$B$9,"")</f>
        <v/>
      </c>
      <c r="P309" s="447">
        <f t="shared" si="21"/>
        <v>24021</v>
      </c>
      <c r="Q309" s="447" t="str">
        <f>IFERROR(VLOOKUP(B310,'Liste CG'!A:A,1,FALSE),"Attention erreur pas de CG")</f>
        <v>Attention erreur pas de CG</v>
      </c>
      <c r="R309" s="447" t="str">
        <f>IF(LEFT(Q309,1)="A",'Messages d''erreur'!B$10,"")</f>
        <v>Attention CG pas dans  CG</v>
      </c>
      <c r="S309" s="467">
        <f t="shared" si="22"/>
        <v>24021</v>
      </c>
      <c r="T309" s="469">
        <f>IFERROR(VLOOKUP(S309,'Liste CG'!A:A,1,FALSE),"Attention erreur pas de CG")</f>
        <v>24021</v>
      </c>
      <c r="U309" s="447" t="str">
        <f>IF(MID(H309,4,1)="x", 'Messages d''erreur'!$B$13,IF(LEFT(T309,1)="A",'Messages d''erreur'!$B$12,""))</f>
        <v/>
      </c>
    </row>
    <row r="310" spans="1:21" ht="26" x14ac:dyDescent="0.35">
      <c r="A310" s="535" t="s">
        <v>1497</v>
      </c>
      <c r="B310" s="447" t="s">
        <v>1497</v>
      </c>
      <c r="C310" s="462" t="s">
        <v>1498</v>
      </c>
      <c r="D310" s="463" t="s">
        <v>1341</v>
      </c>
      <c r="E310" s="464" t="s">
        <v>1101</v>
      </c>
      <c r="F310" s="464">
        <v>1</v>
      </c>
      <c r="G310" s="462" t="s">
        <v>1396</v>
      </c>
      <c r="H310" s="462" t="s">
        <v>1397</v>
      </c>
      <c r="I310" s="464" t="s">
        <v>1100</v>
      </c>
      <c r="J310" s="464" t="s">
        <v>61</v>
      </c>
      <c r="K310" s="466" t="s">
        <v>1100</v>
      </c>
      <c r="L310" s="467">
        <f t="shared" si="19"/>
        <v>0</v>
      </c>
      <c r="M310" s="468">
        <f t="shared" si="20"/>
        <v>66120</v>
      </c>
      <c r="N310" s="467" t="str">
        <f>IF(IFERROR(SEARCH("-",K310,1),0) &gt; 0,IFERROR(VLOOKUP(K310,'Liste ECO'!A:A,1,FALSE),"ATTENTION CE Inexistant"),"")</f>
        <v/>
      </c>
      <c r="O310" s="467" t="str">
        <f>IF(LEFT(N310,1) ="A",'Messages d''erreur'!$B$9,"")</f>
        <v/>
      </c>
      <c r="P310" s="447">
        <f t="shared" si="21"/>
        <v>66120</v>
      </c>
      <c r="Q310" s="447" t="str">
        <f>IFERROR(VLOOKUP(B311,'Liste CG'!A:A,1,FALSE),"Attention erreur pas de CG")</f>
        <v>Attention erreur pas de CG</v>
      </c>
      <c r="R310" s="447" t="str">
        <f>IF(LEFT(Q310,1)="A",'Messages d''erreur'!B$10,"")</f>
        <v>Attention CG pas dans  CG</v>
      </c>
      <c r="S310" s="467">
        <f t="shared" si="22"/>
        <v>66120</v>
      </c>
      <c r="T310" s="469">
        <f>IFERROR(VLOOKUP(S310,'Liste CG'!A:A,1,FALSE),"Attention erreur pas de CG")</f>
        <v>66120</v>
      </c>
      <c r="U310" s="447" t="str">
        <f>IF(MID(H310,4,1)="x", 'Messages d''erreur'!$B$13,IF(LEFT(T310,1)="A",'Messages d''erreur'!$B$12,""))</f>
        <v/>
      </c>
    </row>
    <row r="311" spans="1:21" ht="26" x14ac:dyDescent="0.35">
      <c r="A311" s="535" t="s">
        <v>1497</v>
      </c>
      <c r="B311" s="447" t="s">
        <v>1497</v>
      </c>
      <c r="C311" s="462" t="s">
        <v>1498</v>
      </c>
      <c r="D311" s="463" t="s">
        <v>1341</v>
      </c>
      <c r="E311" s="464" t="s">
        <v>61</v>
      </c>
      <c r="F311" s="464">
        <v>2</v>
      </c>
      <c r="G311" s="462" t="s">
        <v>1398</v>
      </c>
      <c r="H311" s="462" t="s">
        <v>1399</v>
      </c>
      <c r="I311" s="464" t="s">
        <v>1100</v>
      </c>
      <c r="J311" s="464" t="s">
        <v>1101</v>
      </c>
      <c r="K311" s="466" t="s">
        <v>1100</v>
      </c>
      <c r="L311" s="467">
        <f t="shared" si="19"/>
        <v>1</v>
      </c>
      <c r="M311" s="468">
        <f t="shared" si="20"/>
        <v>76120</v>
      </c>
      <c r="N311" s="467" t="str">
        <f>IF(IFERROR(SEARCH("-",K311,1),0) &gt; 0,IFERROR(VLOOKUP(K311,'Liste ECO'!A:A,1,FALSE),"ATTENTION CE Inexistant"),"")</f>
        <v/>
      </c>
      <c r="O311" s="467" t="str">
        <f>IF(LEFT(N311,1) ="A",'Messages d''erreur'!$B$9,"")</f>
        <v/>
      </c>
      <c r="P311" s="447">
        <f t="shared" si="21"/>
        <v>76120</v>
      </c>
      <c r="Q311" s="447" t="str">
        <f>IFERROR(VLOOKUP(B312,'Liste CG'!A:A,1,FALSE),"Attention erreur pas de CG")</f>
        <v>Attention erreur pas de CG</v>
      </c>
      <c r="R311" s="447" t="str">
        <f>IF(LEFT(Q311,1)="A",'Messages d''erreur'!B$10,"")</f>
        <v>Attention CG pas dans  CG</v>
      </c>
      <c r="S311" s="467">
        <f t="shared" si="22"/>
        <v>76120</v>
      </c>
      <c r="T311" s="469">
        <f>IFERROR(VLOOKUP(S311,'Liste CG'!A:A,1,FALSE),"Attention erreur pas de CG")</f>
        <v>76120</v>
      </c>
      <c r="U311" s="447" t="str">
        <f>IF(MID(H311,4,1)="x", 'Messages d''erreur'!$B$13,IF(LEFT(T311,1)="A",'Messages d''erreur'!$B$12,""))</f>
        <v/>
      </c>
    </row>
    <row r="312" spans="1:21" ht="26" x14ac:dyDescent="0.35">
      <c r="A312" s="535" t="s">
        <v>1499</v>
      </c>
      <c r="B312" s="447" t="s">
        <v>1499</v>
      </c>
      <c r="C312" s="462" t="s">
        <v>1500</v>
      </c>
      <c r="D312" s="463" t="s">
        <v>1341</v>
      </c>
      <c r="E312" s="464" t="s">
        <v>1101</v>
      </c>
      <c r="F312" s="464">
        <v>1</v>
      </c>
      <c r="G312" s="462" t="s">
        <v>1396</v>
      </c>
      <c r="H312" s="462" t="s">
        <v>1402</v>
      </c>
      <c r="I312" s="464" t="s">
        <v>1100</v>
      </c>
      <c r="J312" s="464" t="s">
        <v>61</v>
      </c>
      <c r="K312" s="466" t="s">
        <v>1100</v>
      </c>
      <c r="L312" s="467">
        <f t="shared" si="19"/>
        <v>0</v>
      </c>
      <c r="M312" s="468">
        <f t="shared" si="20"/>
        <v>67371</v>
      </c>
      <c r="N312" s="467" t="str">
        <f>IF(IFERROR(SEARCH("-",K312,1),0) &gt; 0,IFERROR(VLOOKUP(K312,'Liste ECO'!A:A,1,FALSE),"ATTENTION CE Inexistant"),"")</f>
        <v/>
      </c>
      <c r="O312" s="467" t="str">
        <f>IF(LEFT(N312,1) ="A",'Messages d''erreur'!$B$9,"")</f>
        <v/>
      </c>
      <c r="P312" s="447">
        <f t="shared" si="21"/>
        <v>67371</v>
      </c>
      <c r="Q312" s="447" t="str">
        <f>IFERROR(VLOOKUP(B313,'Liste CG'!A:A,1,FALSE),"Attention erreur pas de CG")</f>
        <v>Attention erreur pas de CG</v>
      </c>
      <c r="R312" s="447" t="str">
        <f>IF(LEFT(Q312,1)="A",'Messages d''erreur'!B$10,"")</f>
        <v>Attention CG pas dans  CG</v>
      </c>
      <c r="S312" s="467">
        <f t="shared" si="22"/>
        <v>67371</v>
      </c>
      <c r="T312" s="469">
        <f>IFERROR(VLOOKUP(S312,'Liste CG'!A:A,1,FALSE),"Attention erreur pas de CG")</f>
        <v>67371</v>
      </c>
      <c r="U312" s="447" t="str">
        <f>IF(MID(H312,4,1)="x", 'Messages d''erreur'!$B$13,IF(LEFT(T312,1)="A",'Messages d''erreur'!$B$12,""))</f>
        <v/>
      </c>
    </row>
    <row r="313" spans="1:21" ht="26" x14ac:dyDescent="0.35">
      <c r="A313" s="535" t="s">
        <v>1499</v>
      </c>
      <c r="B313" s="447" t="s">
        <v>1499</v>
      </c>
      <c r="C313" s="462" t="s">
        <v>1500</v>
      </c>
      <c r="D313" s="463" t="s">
        <v>1341</v>
      </c>
      <c r="E313" s="464" t="s">
        <v>61</v>
      </c>
      <c r="F313" s="464">
        <v>2</v>
      </c>
      <c r="G313" s="462" t="s">
        <v>1398</v>
      </c>
      <c r="H313" s="462" t="s">
        <v>1403</v>
      </c>
      <c r="I313" s="464" t="s">
        <v>1100</v>
      </c>
      <c r="J313" s="464" t="s">
        <v>1101</v>
      </c>
      <c r="K313" s="466" t="s">
        <v>1100</v>
      </c>
      <c r="L313" s="467">
        <f t="shared" ref="L313:L376" si="23">IF(A313=A312,1,0)</f>
        <v>1</v>
      </c>
      <c r="M313" s="468">
        <f t="shared" si="20"/>
        <v>77371</v>
      </c>
      <c r="N313" s="467" t="str">
        <f>IF(IFERROR(SEARCH("-",K313,1),0) &gt; 0,IFERROR(VLOOKUP(K313,'Liste ECO'!A:A,1,FALSE),"ATTENTION CE Inexistant"),"")</f>
        <v/>
      </c>
      <c r="O313" s="467" t="str">
        <f>IF(LEFT(N313,1) ="A",'Messages d''erreur'!$B$9,"")</f>
        <v/>
      </c>
      <c r="P313" s="447">
        <f t="shared" si="21"/>
        <v>77371</v>
      </c>
      <c r="Q313" s="447" t="str">
        <f>IFERROR(VLOOKUP(B314,'Liste CG'!A:A,1,FALSE),"Attention erreur pas de CG")</f>
        <v>Attention erreur pas de CG</v>
      </c>
      <c r="R313" s="447" t="str">
        <f>IF(LEFT(Q313,1)="A",'Messages d''erreur'!B$10,"")</f>
        <v>Attention CG pas dans  CG</v>
      </c>
      <c r="S313" s="467">
        <f t="shared" si="22"/>
        <v>77371</v>
      </c>
      <c r="T313" s="469">
        <f>IFERROR(VLOOKUP(S313,'Liste CG'!A:A,1,FALSE),"Attention erreur pas de CG")</f>
        <v>77371</v>
      </c>
      <c r="U313" s="447" t="str">
        <f>IF(MID(H313,4,1)="x", 'Messages d''erreur'!$B$13,IF(LEFT(T313,1)="A",'Messages d''erreur'!$B$12,""))</f>
        <v/>
      </c>
    </row>
    <row r="314" spans="1:21" ht="52" x14ac:dyDescent="0.35">
      <c r="A314" s="535" t="s">
        <v>1501</v>
      </c>
      <c r="B314" s="447" t="s">
        <v>1501</v>
      </c>
      <c r="C314" s="462" t="s">
        <v>1502</v>
      </c>
      <c r="D314" s="463" t="s">
        <v>1341</v>
      </c>
      <c r="E314" s="464" t="s">
        <v>1101</v>
      </c>
      <c r="F314" s="464">
        <v>1</v>
      </c>
      <c r="G314" s="462" t="s">
        <v>1503</v>
      </c>
      <c r="H314" s="462" t="s">
        <v>1504</v>
      </c>
      <c r="I314" s="464" t="s">
        <v>1100</v>
      </c>
      <c r="J314" s="464" t="s">
        <v>61</v>
      </c>
      <c r="K314" s="466" t="s">
        <v>1100</v>
      </c>
      <c r="L314" s="467">
        <f t="shared" si="23"/>
        <v>0</v>
      </c>
      <c r="M314" s="468">
        <f t="shared" si="20"/>
        <v>66021</v>
      </c>
      <c r="N314" s="467" t="str">
        <f>IF(IFERROR(SEARCH("-",K314,1),0) &gt; 0,IFERROR(VLOOKUP(K314,'Liste ECO'!A:A,1,FALSE),"ATTENTION CE Inexistant"),"")</f>
        <v/>
      </c>
      <c r="O314" s="467" t="str">
        <f>IF(LEFT(N314,1) ="A",'Messages d''erreur'!$B$9,"")</f>
        <v/>
      </c>
      <c r="P314" s="447">
        <f t="shared" si="21"/>
        <v>66021</v>
      </c>
      <c r="Q314" s="447" t="str">
        <f>IFERROR(VLOOKUP(B315,'Liste CG'!A:A,1,FALSE),"Attention erreur pas de CG")</f>
        <v>Attention erreur pas de CG</v>
      </c>
      <c r="R314" s="447" t="str">
        <f>IF(LEFT(Q314,1)="A",'Messages d''erreur'!B$10,"")</f>
        <v>Attention CG pas dans  CG</v>
      </c>
      <c r="S314" s="467">
        <f t="shared" si="22"/>
        <v>66021</v>
      </c>
      <c r="T314" s="469">
        <f>IFERROR(VLOOKUP(S314,'Liste CG'!A:A,1,FALSE),"Attention erreur pas de CG")</f>
        <v>66021</v>
      </c>
      <c r="U314" s="447" t="str">
        <f>IF(MID(H314,4,1)="x", 'Messages d''erreur'!$B$13,IF(LEFT(T314,1)="A",'Messages d''erreur'!$B$12,""))</f>
        <v/>
      </c>
    </row>
    <row r="315" spans="1:21" ht="52" x14ac:dyDescent="0.35">
      <c r="A315" s="535" t="s">
        <v>1501</v>
      </c>
      <c r="B315" s="447" t="s">
        <v>1501</v>
      </c>
      <c r="C315" s="462" t="s">
        <v>1502</v>
      </c>
      <c r="D315" s="463" t="s">
        <v>1341</v>
      </c>
      <c r="E315" s="464" t="s">
        <v>1101</v>
      </c>
      <c r="F315" s="464">
        <v>2</v>
      </c>
      <c r="G315" s="462" t="s">
        <v>1505</v>
      </c>
      <c r="H315" s="462" t="s">
        <v>1364</v>
      </c>
      <c r="I315" s="464" t="s">
        <v>1100</v>
      </c>
      <c r="J315" s="464" t="s">
        <v>61</v>
      </c>
      <c r="K315" s="466" t="s">
        <v>1100</v>
      </c>
      <c r="L315" s="467">
        <f t="shared" si="23"/>
        <v>1</v>
      </c>
      <c r="M315" s="468">
        <f t="shared" si="20"/>
        <v>67361</v>
      </c>
      <c r="N315" s="467" t="str">
        <f>IF(IFERROR(SEARCH("-",K315,1),0) &gt; 0,IFERROR(VLOOKUP(K315,'Liste ECO'!A:A,1,FALSE),"ATTENTION CE Inexistant"),"")</f>
        <v/>
      </c>
      <c r="O315" s="467" t="str">
        <f>IF(LEFT(N315,1) ="A",'Messages d''erreur'!$B$9,"")</f>
        <v/>
      </c>
      <c r="P315" s="447">
        <f t="shared" si="21"/>
        <v>67361</v>
      </c>
      <c r="Q315" s="447" t="str">
        <f>IFERROR(VLOOKUP(B316,'Liste CG'!A:A,1,FALSE),"Attention erreur pas de CG")</f>
        <v>Attention erreur pas de CG</v>
      </c>
      <c r="R315" s="447" t="str">
        <f>IF(LEFT(Q315,1)="A",'Messages d''erreur'!B$10,"")</f>
        <v>Attention CG pas dans  CG</v>
      </c>
      <c r="S315" s="467">
        <f t="shared" si="22"/>
        <v>67361</v>
      </c>
      <c r="T315" s="469">
        <f>IFERROR(VLOOKUP(S315,'Liste CG'!A:A,1,FALSE),"Attention erreur pas de CG")</f>
        <v>67361</v>
      </c>
      <c r="U315" s="447" t="str">
        <f>IF(MID(H315,4,1)="x", 'Messages d''erreur'!$B$13,IF(LEFT(T315,1)="A",'Messages d''erreur'!$B$12,""))</f>
        <v/>
      </c>
    </row>
    <row r="316" spans="1:21" ht="26" x14ac:dyDescent="0.35">
      <c r="A316" s="535" t="s">
        <v>1506</v>
      </c>
      <c r="B316" s="447" t="s">
        <v>1506</v>
      </c>
      <c r="C316" s="462" t="s">
        <v>1507</v>
      </c>
      <c r="D316" s="463" t="s">
        <v>1341</v>
      </c>
      <c r="E316" s="464" t="s">
        <v>1101</v>
      </c>
      <c r="F316" s="464">
        <v>1</v>
      </c>
      <c r="G316" s="462" t="s">
        <v>1508</v>
      </c>
      <c r="H316" s="462" t="s">
        <v>1504</v>
      </c>
      <c r="I316" s="464" t="s">
        <v>1100</v>
      </c>
      <c r="J316" s="464" t="s">
        <v>61</v>
      </c>
      <c r="K316" s="466" t="s">
        <v>1100</v>
      </c>
      <c r="L316" s="467">
        <f t="shared" si="23"/>
        <v>0</v>
      </c>
      <c r="M316" s="468">
        <f t="shared" si="20"/>
        <v>66021</v>
      </c>
      <c r="N316" s="467" t="str">
        <f>IF(IFERROR(SEARCH("-",K316,1),0) &gt; 0,IFERROR(VLOOKUP(K316,'Liste ECO'!A:A,1,FALSE),"ATTENTION CE Inexistant"),"")</f>
        <v/>
      </c>
      <c r="O316" s="467" t="str">
        <f>IF(LEFT(N316,1) ="A",'Messages d''erreur'!$B$9,"")</f>
        <v/>
      </c>
      <c r="P316" s="447">
        <f t="shared" si="21"/>
        <v>66021</v>
      </c>
      <c r="Q316" s="447" t="str">
        <f>IFERROR(VLOOKUP(B317,'Liste CG'!A:A,1,FALSE),"Attention erreur pas de CG")</f>
        <v>Attention erreur pas de CG</v>
      </c>
      <c r="R316" s="447" t="str">
        <f>IF(LEFT(Q316,1)="A",'Messages d''erreur'!B$10,"")</f>
        <v>Attention CG pas dans  CG</v>
      </c>
      <c r="S316" s="467">
        <f t="shared" si="22"/>
        <v>66021</v>
      </c>
      <c r="T316" s="469">
        <f>IFERROR(VLOOKUP(S316,'Liste CG'!A:A,1,FALSE),"Attention erreur pas de CG")</f>
        <v>66021</v>
      </c>
      <c r="U316" s="447" t="str">
        <f>IF(MID(H316,4,1)="x", 'Messages d''erreur'!$B$13,IF(LEFT(T316,1)="A",'Messages d''erreur'!$B$12,""))</f>
        <v/>
      </c>
    </row>
    <row r="317" spans="1:21" ht="26" x14ac:dyDescent="0.35">
      <c r="A317" s="535" t="s">
        <v>1506</v>
      </c>
      <c r="B317" s="447" t="s">
        <v>1506</v>
      </c>
      <c r="C317" s="462" t="s">
        <v>1507</v>
      </c>
      <c r="D317" s="463" t="s">
        <v>1341</v>
      </c>
      <c r="E317" s="464" t="s">
        <v>1101</v>
      </c>
      <c r="F317" s="464">
        <v>2</v>
      </c>
      <c r="G317" s="462" t="s">
        <v>1509</v>
      </c>
      <c r="H317" s="462" t="s">
        <v>1364</v>
      </c>
      <c r="I317" s="464" t="s">
        <v>1100</v>
      </c>
      <c r="J317" s="464" t="s">
        <v>61</v>
      </c>
      <c r="K317" s="466" t="s">
        <v>1100</v>
      </c>
      <c r="L317" s="467">
        <f t="shared" si="23"/>
        <v>1</v>
      </c>
      <c r="M317" s="468">
        <f t="shared" si="20"/>
        <v>67361</v>
      </c>
      <c r="N317" s="467" t="str">
        <f>IF(IFERROR(SEARCH("-",K317,1),0) &gt; 0,IFERROR(VLOOKUP(K317,'Liste ECO'!A:A,1,FALSE),"ATTENTION CE Inexistant"),"")</f>
        <v/>
      </c>
      <c r="O317" s="467" t="str">
        <f>IF(LEFT(N317,1) ="A",'Messages d''erreur'!$B$9,"")</f>
        <v/>
      </c>
      <c r="P317" s="447">
        <f t="shared" si="21"/>
        <v>67361</v>
      </c>
      <c r="Q317" s="447" t="str">
        <f>IFERROR(VLOOKUP(B318,'Liste CG'!A:A,1,FALSE),"Attention erreur pas de CG")</f>
        <v>Attention erreur pas de CG</v>
      </c>
      <c r="R317" s="447" t="str">
        <f>IF(LEFT(Q317,1)="A",'Messages d''erreur'!B$10,"")</f>
        <v>Attention CG pas dans  CG</v>
      </c>
      <c r="S317" s="467">
        <f t="shared" si="22"/>
        <v>67361</v>
      </c>
      <c r="T317" s="469">
        <f>IFERROR(VLOOKUP(S317,'Liste CG'!A:A,1,FALSE),"Attention erreur pas de CG")</f>
        <v>67361</v>
      </c>
      <c r="U317" s="447" t="str">
        <f>IF(MID(H317,4,1)="x", 'Messages d''erreur'!$B$13,IF(LEFT(T317,1)="A",'Messages d''erreur'!$B$12,""))</f>
        <v/>
      </c>
    </row>
    <row r="318" spans="1:21" ht="39" x14ac:dyDescent="0.35">
      <c r="A318" s="535" t="s">
        <v>1510</v>
      </c>
      <c r="B318" s="447" t="s">
        <v>1510</v>
      </c>
      <c r="C318" s="462" t="s">
        <v>1511</v>
      </c>
      <c r="D318" s="463" t="s">
        <v>1341</v>
      </c>
      <c r="E318" s="464" t="s">
        <v>61</v>
      </c>
      <c r="F318" s="464">
        <v>1</v>
      </c>
      <c r="G318" s="462" t="s">
        <v>1512</v>
      </c>
      <c r="H318" s="462" t="s">
        <v>1483</v>
      </c>
      <c r="I318" s="464" t="s">
        <v>1353</v>
      </c>
      <c r="J318" s="464" t="s">
        <v>1101</v>
      </c>
      <c r="K318" s="466" t="s">
        <v>1100</v>
      </c>
      <c r="L318" s="467">
        <f t="shared" si="23"/>
        <v>0</v>
      </c>
      <c r="M318" s="468">
        <f t="shared" si="20"/>
        <v>24021</v>
      </c>
      <c r="N318" s="467" t="str">
        <f>IF(IFERROR(SEARCH("-",K318,1),0) &gt; 0,IFERROR(VLOOKUP(K318,'Liste ECO'!A:A,1,FALSE),"ATTENTION CE Inexistant"),"")</f>
        <v/>
      </c>
      <c r="O318" s="467" t="str">
        <f>IF(LEFT(N318,1) ="A",'Messages d''erreur'!$B$9,"")</f>
        <v/>
      </c>
      <c r="P318" s="447">
        <f t="shared" si="21"/>
        <v>24021</v>
      </c>
      <c r="Q318" s="447" t="str">
        <f>IFERROR(VLOOKUP(B319,'Liste CG'!A:A,1,FALSE),"Attention erreur pas de CG")</f>
        <v>Attention erreur pas de CG</v>
      </c>
      <c r="R318" s="447" t="str">
        <f>IF(LEFT(Q318,1)="A",'Messages d''erreur'!B$10,"")</f>
        <v>Attention CG pas dans  CG</v>
      </c>
      <c r="S318" s="467">
        <f t="shared" si="22"/>
        <v>24021</v>
      </c>
      <c r="T318" s="469">
        <f>IFERROR(VLOOKUP(S318,'Liste CG'!A:A,1,FALSE),"Attention erreur pas de CG")</f>
        <v>24021</v>
      </c>
      <c r="U318" s="447" t="str">
        <f>IF(MID(H318,4,1)="x", 'Messages d''erreur'!$B$13,IF(LEFT(T318,1)="A",'Messages d''erreur'!$B$12,""))</f>
        <v/>
      </c>
    </row>
    <row r="319" spans="1:21" ht="14.5" x14ac:dyDescent="0.35">
      <c r="A319" s="535" t="s">
        <v>1510</v>
      </c>
      <c r="B319" s="447" t="s">
        <v>1510</v>
      </c>
      <c r="C319" s="462" t="s">
        <v>1511</v>
      </c>
      <c r="D319" s="463" t="s">
        <v>1341</v>
      </c>
      <c r="E319" s="464" t="s">
        <v>1101</v>
      </c>
      <c r="F319" s="464">
        <v>2</v>
      </c>
      <c r="G319" s="462" t="s">
        <v>1385</v>
      </c>
      <c r="H319" s="462" t="s">
        <v>1386</v>
      </c>
      <c r="I319" s="464" t="s">
        <v>1353</v>
      </c>
      <c r="J319" s="464" t="s">
        <v>61</v>
      </c>
      <c r="K319" s="466" t="s">
        <v>1100</v>
      </c>
      <c r="L319" s="467">
        <f t="shared" si="23"/>
        <v>1</v>
      </c>
      <c r="M319" s="468">
        <f t="shared" si="20"/>
        <v>24621</v>
      </c>
      <c r="N319" s="467" t="str">
        <f>IF(IFERROR(SEARCH("-",K319,1),0) &gt; 0,IFERROR(VLOOKUP(K319,'Liste ECO'!A:A,1,FALSE),"ATTENTION CE Inexistant"),"")</f>
        <v/>
      </c>
      <c r="O319" s="467" t="str">
        <f>IF(LEFT(N319,1) ="A",'Messages d''erreur'!$B$9,"")</f>
        <v/>
      </c>
      <c r="P319" s="447">
        <f t="shared" si="21"/>
        <v>24621</v>
      </c>
      <c r="Q319" s="447" t="str">
        <f>IFERROR(VLOOKUP(B320,'Liste CG'!A:A,1,FALSE),"Attention erreur pas de CG")</f>
        <v>Attention erreur pas de CG</v>
      </c>
      <c r="R319" s="447" t="str">
        <f>IF(LEFT(Q319,1)="A",'Messages d''erreur'!B$10,"")</f>
        <v>Attention CG pas dans  CG</v>
      </c>
      <c r="S319" s="467">
        <f t="shared" si="22"/>
        <v>24621</v>
      </c>
      <c r="T319" s="469">
        <f>IFERROR(VLOOKUP(S319,'Liste CG'!A:A,1,FALSE),"Attention erreur pas de CG")</f>
        <v>24621</v>
      </c>
      <c r="U319" s="447" t="str">
        <f>IF(MID(H319,4,1)="x", 'Messages d''erreur'!$B$13,IF(LEFT(T319,1)="A",'Messages d''erreur'!$B$12,""))</f>
        <v/>
      </c>
    </row>
    <row r="320" spans="1:21" ht="39" x14ac:dyDescent="0.35">
      <c r="A320" s="535" t="s">
        <v>1510</v>
      </c>
      <c r="B320" s="447" t="s">
        <v>1510</v>
      </c>
      <c r="C320" s="462" t="s">
        <v>1511</v>
      </c>
      <c r="D320" s="463" t="s">
        <v>1341</v>
      </c>
      <c r="E320" s="464" t="s">
        <v>1101</v>
      </c>
      <c r="F320" s="464">
        <v>3</v>
      </c>
      <c r="G320" s="462" t="s">
        <v>1387</v>
      </c>
      <c r="H320" s="462" t="s">
        <v>1388</v>
      </c>
      <c r="I320" s="464" t="s">
        <v>1100</v>
      </c>
      <c r="J320" s="464" t="s">
        <v>61</v>
      </c>
      <c r="K320" s="466" t="s">
        <v>1100</v>
      </c>
      <c r="L320" s="467">
        <f t="shared" si="23"/>
        <v>1</v>
      </c>
      <c r="M320" s="468">
        <f t="shared" si="20"/>
        <v>67241</v>
      </c>
      <c r="N320" s="467" t="str">
        <f>IF(IFERROR(SEARCH("-",K320,1),0) &gt; 0,IFERROR(VLOOKUP(K320,'Liste ECO'!A:A,1,FALSE),"ATTENTION CE Inexistant"),"")</f>
        <v/>
      </c>
      <c r="O320" s="467" t="str">
        <f>IF(LEFT(N320,1) ="A",'Messages d''erreur'!$B$9,"")</f>
        <v/>
      </c>
      <c r="P320" s="447">
        <f t="shared" si="21"/>
        <v>67241</v>
      </c>
      <c r="Q320" s="447" t="str">
        <f>IFERROR(VLOOKUP(B321,'Liste CG'!A:A,1,FALSE),"Attention erreur pas de CG")</f>
        <v>Attention erreur pas de CG</v>
      </c>
      <c r="R320" s="447" t="str">
        <f>IF(LEFT(Q320,1)="A",'Messages d''erreur'!B$10,"")</f>
        <v>Attention CG pas dans  CG</v>
      </c>
      <c r="S320" s="467">
        <f t="shared" si="22"/>
        <v>67241</v>
      </c>
      <c r="T320" s="469">
        <f>IFERROR(VLOOKUP(S320,'Liste CG'!A:A,1,FALSE),"Attention erreur pas de CG")</f>
        <v>67241</v>
      </c>
      <c r="U320" s="447" t="str">
        <f>IF(MID(H320,4,1)="x", 'Messages d''erreur'!$B$13,IF(LEFT(T320,1)="A",'Messages d''erreur'!$B$12,""))</f>
        <v/>
      </c>
    </row>
    <row r="321" spans="1:21" ht="39" x14ac:dyDescent="0.35">
      <c r="A321" s="535" t="s">
        <v>1510</v>
      </c>
      <c r="B321" s="447" t="s">
        <v>1510</v>
      </c>
      <c r="C321" s="462" t="s">
        <v>1511</v>
      </c>
      <c r="D321" s="463" t="s">
        <v>1341</v>
      </c>
      <c r="E321" s="464" t="s">
        <v>61</v>
      </c>
      <c r="F321" s="464">
        <v>4</v>
      </c>
      <c r="G321" s="462" t="s">
        <v>1389</v>
      </c>
      <c r="H321" s="462" t="s">
        <v>1390</v>
      </c>
      <c r="I321" s="464" t="s">
        <v>1100</v>
      </c>
      <c r="J321" s="464" t="s">
        <v>1101</v>
      </c>
      <c r="K321" s="466" t="s">
        <v>1100</v>
      </c>
      <c r="L321" s="467">
        <f t="shared" si="23"/>
        <v>1</v>
      </c>
      <c r="M321" s="468">
        <f t="shared" si="20"/>
        <v>77241</v>
      </c>
      <c r="N321" s="467" t="str">
        <f>IF(IFERROR(SEARCH("-",K321,1),0) &gt; 0,IFERROR(VLOOKUP(K321,'Liste ECO'!A:A,1,FALSE),"ATTENTION CE Inexistant"),"")</f>
        <v/>
      </c>
      <c r="O321" s="467" t="str">
        <f>IF(LEFT(N321,1) ="A",'Messages d''erreur'!$B$9,"")</f>
        <v/>
      </c>
      <c r="P321" s="447">
        <f t="shared" si="21"/>
        <v>77241</v>
      </c>
      <c r="Q321" s="447" t="str">
        <f>IFERROR(VLOOKUP(B322,'Liste CG'!A:A,1,FALSE),"Attention erreur pas de CG")</f>
        <v>Attention erreur pas de CG</v>
      </c>
      <c r="R321" s="447" t="str">
        <f>IF(LEFT(Q321,1)="A",'Messages d''erreur'!B$10,"")</f>
        <v>Attention CG pas dans  CG</v>
      </c>
      <c r="S321" s="467">
        <f t="shared" si="22"/>
        <v>77241</v>
      </c>
      <c r="T321" s="469">
        <f>IFERROR(VLOOKUP(S321,'Liste CG'!A:A,1,FALSE),"Attention erreur pas de CG")</f>
        <v>77241</v>
      </c>
      <c r="U321" s="447" t="str">
        <f>IF(MID(H321,4,1)="x", 'Messages d''erreur'!$B$13,IF(LEFT(T321,1)="A",'Messages d''erreur'!$B$12,""))</f>
        <v/>
      </c>
    </row>
    <row r="322" spans="1:21" ht="39" x14ac:dyDescent="0.35">
      <c r="A322" s="535" t="s">
        <v>1513</v>
      </c>
      <c r="B322" s="447" t="s">
        <v>1513</v>
      </c>
      <c r="C322" s="462" t="s">
        <v>1514</v>
      </c>
      <c r="D322" s="463" t="s">
        <v>1341</v>
      </c>
      <c r="E322" s="464" t="s">
        <v>61</v>
      </c>
      <c r="F322" s="464">
        <v>1</v>
      </c>
      <c r="G322" s="462" t="s">
        <v>1393</v>
      </c>
      <c r="H322" s="462" t="s">
        <v>1483</v>
      </c>
      <c r="I322" s="464" t="s">
        <v>1353</v>
      </c>
      <c r="J322" s="464" t="s">
        <v>1101</v>
      </c>
      <c r="K322" s="466" t="s">
        <v>1100</v>
      </c>
      <c r="L322" s="467">
        <f t="shared" si="23"/>
        <v>0</v>
      </c>
      <c r="M322" s="468">
        <f t="shared" si="20"/>
        <v>24021</v>
      </c>
      <c r="N322" s="467" t="str">
        <f>IF(IFERROR(SEARCH("-",K322,1),0) &gt; 0,IFERROR(VLOOKUP(K322,'Liste ECO'!A:A,1,FALSE),"ATTENTION CE Inexistant"),"")</f>
        <v/>
      </c>
      <c r="O322" s="467" t="str">
        <f>IF(LEFT(N322,1) ="A",'Messages d''erreur'!$B$9,"")</f>
        <v/>
      </c>
      <c r="P322" s="447">
        <f t="shared" si="21"/>
        <v>24021</v>
      </c>
      <c r="Q322" s="447" t="str">
        <f>IFERROR(VLOOKUP(B323,'Liste CG'!A:A,1,FALSE),"Attention erreur pas de CG")</f>
        <v>Attention erreur pas de CG</v>
      </c>
      <c r="R322" s="447" t="str">
        <f>IF(LEFT(Q322,1)="A",'Messages d''erreur'!B$10,"")</f>
        <v>Attention CG pas dans  CG</v>
      </c>
      <c r="S322" s="467">
        <f t="shared" si="22"/>
        <v>24021</v>
      </c>
      <c r="T322" s="469">
        <f>IFERROR(VLOOKUP(S322,'Liste CG'!A:A,1,FALSE),"Attention erreur pas de CG")</f>
        <v>24021</v>
      </c>
      <c r="U322" s="447" t="str">
        <f>IF(MID(H322,4,1)="x", 'Messages d''erreur'!$B$13,IF(LEFT(T322,1)="A",'Messages d''erreur'!$B$12,""))</f>
        <v/>
      </c>
    </row>
    <row r="323" spans="1:21" ht="26" x14ac:dyDescent="0.35">
      <c r="A323" s="535" t="s">
        <v>1515</v>
      </c>
      <c r="B323" s="447" t="s">
        <v>1515</v>
      </c>
      <c r="C323" s="462" t="s">
        <v>1516</v>
      </c>
      <c r="D323" s="463" t="s">
        <v>1341</v>
      </c>
      <c r="E323" s="464" t="s">
        <v>1101</v>
      </c>
      <c r="F323" s="464">
        <v>1</v>
      </c>
      <c r="G323" s="462" t="s">
        <v>1396</v>
      </c>
      <c r="H323" s="462" t="s">
        <v>1397</v>
      </c>
      <c r="I323" s="464" t="s">
        <v>1100</v>
      </c>
      <c r="J323" s="464" t="s">
        <v>61</v>
      </c>
      <c r="K323" s="466" t="s">
        <v>1100</v>
      </c>
      <c r="L323" s="467">
        <f t="shared" si="23"/>
        <v>0</v>
      </c>
      <c r="M323" s="468">
        <f t="shared" ref="M323:M386" si="24">VALUE(H323)</f>
        <v>66120</v>
      </c>
      <c r="N323" s="467" t="str">
        <f>IF(IFERROR(SEARCH("-",K323,1),0) &gt; 0,IFERROR(VLOOKUP(K323,'Liste ECO'!A:A,1,FALSE),"ATTENTION CE Inexistant"),"")</f>
        <v/>
      </c>
      <c r="O323" s="467" t="str">
        <f>IF(LEFT(N323,1) ="A",'Messages d''erreur'!$B$9,"")</f>
        <v/>
      </c>
      <c r="P323" s="447">
        <f t="shared" si="21"/>
        <v>66120</v>
      </c>
      <c r="Q323" s="447" t="str">
        <f>IFERROR(VLOOKUP(B324,'Liste CG'!A:A,1,FALSE),"Attention erreur pas de CG")</f>
        <v>Attention erreur pas de CG</v>
      </c>
      <c r="R323" s="447" t="str">
        <f>IF(LEFT(Q323,1)="A",'Messages d''erreur'!B$10,"")</f>
        <v>Attention CG pas dans  CG</v>
      </c>
      <c r="S323" s="467">
        <f t="shared" si="22"/>
        <v>66120</v>
      </c>
      <c r="T323" s="469">
        <f>IFERROR(VLOOKUP(S323,'Liste CG'!A:A,1,FALSE),"Attention erreur pas de CG")</f>
        <v>66120</v>
      </c>
      <c r="U323" s="447" t="str">
        <f>IF(MID(H323,4,1)="x", 'Messages d''erreur'!$B$13,IF(LEFT(T323,1)="A",'Messages d''erreur'!$B$12,""))</f>
        <v/>
      </c>
    </row>
    <row r="324" spans="1:21" ht="26" x14ac:dyDescent="0.35">
      <c r="A324" s="535" t="s">
        <v>1515</v>
      </c>
      <c r="B324" s="447" t="s">
        <v>1515</v>
      </c>
      <c r="C324" s="462" t="s">
        <v>1516</v>
      </c>
      <c r="D324" s="463" t="s">
        <v>1341</v>
      </c>
      <c r="E324" s="464" t="s">
        <v>61</v>
      </c>
      <c r="F324" s="464">
        <v>2</v>
      </c>
      <c r="G324" s="462" t="s">
        <v>1398</v>
      </c>
      <c r="H324" s="462" t="s">
        <v>1399</v>
      </c>
      <c r="I324" s="464" t="s">
        <v>1100</v>
      </c>
      <c r="J324" s="464" t="s">
        <v>1101</v>
      </c>
      <c r="K324" s="466" t="s">
        <v>1100</v>
      </c>
      <c r="L324" s="467">
        <f t="shared" si="23"/>
        <v>1</v>
      </c>
      <c r="M324" s="468">
        <f t="shared" si="24"/>
        <v>76120</v>
      </c>
      <c r="N324" s="467" t="str">
        <f>IF(IFERROR(SEARCH("-",K324,1),0) &gt; 0,IFERROR(VLOOKUP(K324,'Liste ECO'!A:A,1,FALSE),"ATTENTION CE Inexistant"),"")</f>
        <v/>
      </c>
      <c r="O324" s="467" t="str">
        <f>IF(LEFT(N324,1) ="A",'Messages d''erreur'!$B$9,"")</f>
        <v/>
      </c>
      <c r="P324" s="447">
        <f t="shared" si="21"/>
        <v>76120</v>
      </c>
      <c r="Q324" s="447" t="str">
        <f>IFERROR(VLOOKUP(B325,'Liste CG'!A:A,1,FALSE),"Attention erreur pas de CG")</f>
        <v>Attention erreur pas de CG</v>
      </c>
      <c r="R324" s="447" t="str">
        <f>IF(LEFT(Q324,1)="A",'Messages d''erreur'!B$10,"")</f>
        <v>Attention CG pas dans  CG</v>
      </c>
      <c r="S324" s="467">
        <f t="shared" si="22"/>
        <v>76120</v>
      </c>
      <c r="T324" s="469">
        <f>IFERROR(VLOOKUP(S324,'Liste CG'!A:A,1,FALSE),"Attention erreur pas de CG")</f>
        <v>76120</v>
      </c>
      <c r="U324" s="447" t="str">
        <f>IF(MID(H324,4,1)="x", 'Messages d''erreur'!$B$13,IF(LEFT(T324,1)="A",'Messages d''erreur'!$B$12,""))</f>
        <v/>
      </c>
    </row>
    <row r="325" spans="1:21" ht="26" x14ac:dyDescent="0.35">
      <c r="A325" s="535" t="s">
        <v>1517</v>
      </c>
      <c r="B325" s="447" t="s">
        <v>1517</v>
      </c>
      <c r="C325" s="462" t="s">
        <v>1518</v>
      </c>
      <c r="D325" s="463" t="s">
        <v>1341</v>
      </c>
      <c r="E325" s="464" t="s">
        <v>1101</v>
      </c>
      <c r="F325" s="464">
        <v>1</v>
      </c>
      <c r="G325" s="462" t="s">
        <v>1396</v>
      </c>
      <c r="H325" s="462" t="s">
        <v>1402</v>
      </c>
      <c r="I325" s="464" t="s">
        <v>1100</v>
      </c>
      <c r="J325" s="464" t="s">
        <v>61</v>
      </c>
      <c r="K325" s="466" t="s">
        <v>1100</v>
      </c>
      <c r="L325" s="467">
        <f t="shared" si="23"/>
        <v>0</v>
      </c>
      <c r="M325" s="468">
        <f t="shared" si="24"/>
        <v>67371</v>
      </c>
      <c r="N325" s="467" t="str">
        <f>IF(IFERROR(SEARCH("-",K325,1),0) &gt; 0,IFERROR(VLOOKUP(K325,'Liste ECO'!A:A,1,FALSE),"ATTENTION CE Inexistant"),"")</f>
        <v/>
      </c>
      <c r="O325" s="467" t="str">
        <f>IF(LEFT(N325,1) ="A",'Messages d''erreur'!$B$9,"")</f>
        <v/>
      </c>
      <c r="P325" s="447">
        <f t="shared" si="21"/>
        <v>67371</v>
      </c>
      <c r="Q325" s="447" t="str">
        <f>IFERROR(VLOOKUP(B326,'Liste CG'!A:A,1,FALSE),"Attention erreur pas de CG")</f>
        <v>Attention erreur pas de CG</v>
      </c>
      <c r="R325" s="447" t="str">
        <f>IF(LEFT(Q325,1)="A",'Messages d''erreur'!B$10,"")</f>
        <v>Attention CG pas dans  CG</v>
      </c>
      <c r="S325" s="467">
        <f t="shared" si="22"/>
        <v>67371</v>
      </c>
      <c r="T325" s="469">
        <f>IFERROR(VLOOKUP(S325,'Liste CG'!A:A,1,FALSE),"Attention erreur pas de CG")</f>
        <v>67371</v>
      </c>
      <c r="U325" s="447" t="str">
        <f>IF(MID(H325,4,1)="x", 'Messages d''erreur'!$B$13,IF(LEFT(T325,1)="A",'Messages d''erreur'!$B$12,""))</f>
        <v/>
      </c>
    </row>
    <row r="326" spans="1:21" ht="26" x14ac:dyDescent="0.35">
      <c r="A326" s="535" t="s">
        <v>1517</v>
      </c>
      <c r="B326" s="447" t="s">
        <v>1517</v>
      </c>
      <c r="C326" s="462" t="s">
        <v>1518</v>
      </c>
      <c r="D326" s="463" t="s">
        <v>1341</v>
      </c>
      <c r="E326" s="464" t="s">
        <v>61</v>
      </c>
      <c r="F326" s="464">
        <v>2</v>
      </c>
      <c r="G326" s="462" t="s">
        <v>1398</v>
      </c>
      <c r="H326" s="462" t="s">
        <v>1403</v>
      </c>
      <c r="I326" s="464" t="s">
        <v>1100</v>
      </c>
      <c r="J326" s="464" t="s">
        <v>1101</v>
      </c>
      <c r="K326" s="466" t="s">
        <v>1100</v>
      </c>
      <c r="L326" s="467">
        <f t="shared" si="23"/>
        <v>1</v>
      </c>
      <c r="M326" s="468">
        <f t="shared" si="24"/>
        <v>77371</v>
      </c>
      <c r="N326" s="467" t="str">
        <f>IF(IFERROR(SEARCH("-",K326,1),0) &gt; 0,IFERROR(VLOOKUP(K326,'Liste ECO'!A:A,1,FALSE),"ATTENTION CE Inexistant"),"")</f>
        <v/>
      </c>
      <c r="O326" s="467" t="str">
        <f>IF(LEFT(N326,1) ="A",'Messages d''erreur'!$B$9,"")</f>
        <v/>
      </c>
      <c r="P326" s="447">
        <f t="shared" si="21"/>
        <v>77371</v>
      </c>
      <c r="Q326" s="447" t="str">
        <f>IFERROR(VLOOKUP(B327,'Liste CG'!A:A,1,FALSE),"Attention erreur pas de CG")</f>
        <v>Attention erreur pas de CG</v>
      </c>
      <c r="R326" s="447" t="str">
        <f>IF(LEFT(Q326,1)="A",'Messages d''erreur'!B$10,"")</f>
        <v>Attention CG pas dans  CG</v>
      </c>
      <c r="S326" s="467">
        <f t="shared" si="22"/>
        <v>77371</v>
      </c>
      <c r="T326" s="469">
        <f>IFERROR(VLOOKUP(S326,'Liste CG'!A:A,1,FALSE),"Attention erreur pas de CG")</f>
        <v>77371</v>
      </c>
      <c r="U326" s="447" t="str">
        <f>IF(MID(H326,4,1)="x", 'Messages d''erreur'!$B$13,IF(LEFT(T326,1)="A",'Messages d''erreur'!$B$12,""))</f>
        <v/>
      </c>
    </row>
    <row r="327" spans="1:21" ht="52" x14ac:dyDescent="0.35">
      <c r="A327" s="535" t="s">
        <v>1519</v>
      </c>
      <c r="B327" s="447" t="s">
        <v>1519</v>
      </c>
      <c r="C327" s="462" t="s">
        <v>1520</v>
      </c>
      <c r="D327" s="463" t="s">
        <v>1341</v>
      </c>
      <c r="E327" s="464" t="s">
        <v>1101</v>
      </c>
      <c r="F327" s="464">
        <v>1</v>
      </c>
      <c r="G327" s="462" t="s">
        <v>1503</v>
      </c>
      <c r="H327" s="462" t="s">
        <v>1504</v>
      </c>
      <c r="I327" s="464" t="s">
        <v>1100</v>
      </c>
      <c r="J327" s="464" t="s">
        <v>61</v>
      </c>
      <c r="K327" s="466" t="s">
        <v>1100</v>
      </c>
      <c r="L327" s="467">
        <f t="shared" si="23"/>
        <v>0</v>
      </c>
      <c r="M327" s="468">
        <f t="shared" si="24"/>
        <v>66021</v>
      </c>
      <c r="N327" s="467" t="str">
        <f>IF(IFERROR(SEARCH("-",K327,1),0) &gt; 0,IFERROR(VLOOKUP(K327,'Liste ECO'!A:A,1,FALSE),"ATTENTION CE Inexistant"),"")</f>
        <v/>
      </c>
      <c r="O327" s="467" t="str">
        <f>IF(LEFT(N327,1) ="A",'Messages d''erreur'!$B$9,"")</f>
        <v/>
      </c>
      <c r="P327" s="447">
        <f t="shared" si="21"/>
        <v>66021</v>
      </c>
      <c r="Q327" s="447" t="str">
        <f>IFERROR(VLOOKUP(B328,'Liste CG'!A:A,1,FALSE),"Attention erreur pas de CG")</f>
        <v>Attention erreur pas de CG</v>
      </c>
      <c r="R327" s="447" t="str">
        <f>IF(LEFT(Q327,1)="A",'Messages d''erreur'!B$10,"")</f>
        <v>Attention CG pas dans  CG</v>
      </c>
      <c r="S327" s="467">
        <f t="shared" si="22"/>
        <v>66021</v>
      </c>
      <c r="T327" s="469">
        <f>IFERROR(VLOOKUP(S327,'Liste CG'!A:A,1,FALSE),"Attention erreur pas de CG")</f>
        <v>66021</v>
      </c>
      <c r="U327" s="447" t="str">
        <f>IF(MID(H327,4,1)="x", 'Messages d''erreur'!$B$13,IF(LEFT(T327,1)="A",'Messages d''erreur'!$B$12,""))</f>
        <v/>
      </c>
    </row>
    <row r="328" spans="1:21" ht="52" x14ac:dyDescent="0.35">
      <c r="A328" s="535" t="s">
        <v>1519</v>
      </c>
      <c r="B328" s="447" t="s">
        <v>1519</v>
      </c>
      <c r="C328" s="462" t="s">
        <v>1520</v>
      </c>
      <c r="D328" s="463" t="s">
        <v>1341</v>
      </c>
      <c r="E328" s="464" t="s">
        <v>1101</v>
      </c>
      <c r="F328" s="464">
        <v>2</v>
      </c>
      <c r="G328" s="462" t="s">
        <v>1505</v>
      </c>
      <c r="H328" s="462" t="s">
        <v>1364</v>
      </c>
      <c r="I328" s="464" t="s">
        <v>1100</v>
      </c>
      <c r="J328" s="464" t="s">
        <v>61</v>
      </c>
      <c r="K328" s="466" t="s">
        <v>1100</v>
      </c>
      <c r="L328" s="467">
        <f t="shared" si="23"/>
        <v>1</v>
      </c>
      <c r="M328" s="468">
        <f t="shared" si="24"/>
        <v>67361</v>
      </c>
      <c r="N328" s="467" t="str">
        <f>IF(IFERROR(SEARCH("-",K328,1),0) &gt; 0,IFERROR(VLOOKUP(K328,'Liste ECO'!A:A,1,FALSE),"ATTENTION CE Inexistant"),"")</f>
        <v/>
      </c>
      <c r="O328" s="467" t="str">
        <f>IF(LEFT(N328,1) ="A",'Messages d''erreur'!$B$9,"")</f>
        <v/>
      </c>
      <c r="P328" s="447">
        <f t="shared" si="21"/>
        <v>67361</v>
      </c>
      <c r="Q328" s="447" t="str">
        <f>IFERROR(VLOOKUP(B329,'Liste CG'!A:A,1,FALSE),"Attention erreur pas de CG")</f>
        <v>Attention erreur pas de CG</v>
      </c>
      <c r="R328" s="447" t="str">
        <f>IF(LEFT(Q328,1)="A",'Messages d''erreur'!B$10,"")</f>
        <v>Attention CG pas dans  CG</v>
      </c>
      <c r="S328" s="467">
        <f t="shared" si="22"/>
        <v>67361</v>
      </c>
      <c r="T328" s="469">
        <f>IFERROR(VLOOKUP(S328,'Liste CG'!A:A,1,FALSE),"Attention erreur pas de CG")</f>
        <v>67361</v>
      </c>
      <c r="U328" s="447" t="str">
        <f>IF(MID(H328,4,1)="x", 'Messages d''erreur'!$B$13,IF(LEFT(T328,1)="A",'Messages d''erreur'!$B$12,""))</f>
        <v/>
      </c>
    </row>
    <row r="329" spans="1:21" ht="26" x14ac:dyDescent="0.35">
      <c r="A329" s="535" t="s">
        <v>1521</v>
      </c>
      <c r="B329" s="447" t="s">
        <v>1521</v>
      </c>
      <c r="C329" s="462" t="s">
        <v>1522</v>
      </c>
      <c r="D329" s="463" t="s">
        <v>1341</v>
      </c>
      <c r="E329" s="464" t="s">
        <v>1101</v>
      </c>
      <c r="F329" s="464">
        <v>1</v>
      </c>
      <c r="G329" s="462" t="s">
        <v>1508</v>
      </c>
      <c r="H329" s="462" t="s">
        <v>1504</v>
      </c>
      <c r="I329" s="464" t="s">
        <v>1100</v>
      </c>
      <c r="J329" s="464" t="s">
        <v>61</v>
      </c>
      <c r="K329" s="466" t="s">
        <v>1100</v>
      </c>
      <c r="L329" s="467">
        <f t="shared" si="23"/>
        <v>0</v>
      </c>
      <c r="M329" s="468">
        <f t="shared" si="24"/>
        <v>66021</v>
      </c>
      <c r="N329" s="467" t="str">
        <f>IF(IFERROR(SEARCH("-",K329,1),0) &gt; 0,IFERROR(VLOOKUP(K329,'Liste ECO'!A:A,1,FALSE),"ATTENTION CE Inexistant"),"")</f>
        <v/>
      </c>
      <c r="O329" s="467" t="str">
        <f>IF(LEFT(N329,1) ="A",'Messages d''erreur'!$B$9,"")</f>
        <v/>
      </c>
      <c r="P329" s="447">
        <f t="shared" si="21"/>
        <v>66021</v>
      </c>
      <c r="Q329" s="447" t="str">
        <f>IFERROR(VLOOKUP(B330,'Liste CG'!A:A,1,FALSE),"Attention erreur pas de CG")</f>
        <v>Attention erreur pas de CG</v>
      </c>
      <c r="R329" s="447" t="str">
        <f>IF(LEFT(Q329,1)="A",'Messages d''erreur'!B$10,"")</f>
        <v>Attention CG pas dans  CG</v>
      </c>
      <c r="S329" s="467">
        <f t="shared" si="22"/>
        <v>66021</v>
      </c>
      <c r="T329" s="469">
        <f>IFERROR(VLOOKUP(S329,'Liste CG'!A:A,1,FALSE),"Attention erreur pas de CG")</f>
        <v>66021</v>
      </c>
      <c r="U329" s="447" t="str">
        <f>IF(MID(H329,4,1)="x", 'Messages d''erreur'!$B$13,IF(LEFT(T329,1)="A",'Messages d''erreur'!$B$12,""))</f>
        <v/>
      </c>
    </row>
    <row r="330" spans="1:21" ht="26" x14ac:dyDescent="0.35">
      <c r="A330" s="535" t="s">
        <v>1521</v>
      </c>
      <c r="B330" s="447" t="s">
        <v>1521</v>
      </c>
      <c r="C330" s="462" t="s">
        <v>1522</v>
      </c>
      <c r="D330" s="463" t="s">
        <v>1341</v>
      </c>
      <c r="E330" s="464" t="s">
        <v>1101</v>
      </c>
      <c r="F330" s="464">
        <v>2</v>
      </c>
      <c r="G330" s="462" t="s">
        <v>1509</v>
      </c>
      <c r="H330" s="462" t="s">
        <v>1364</v>
      </c>
      <c r="I330" s="464" t="s">
        <v>1100</v>
      </c>
      <c r="J330" s="464" t="s">
        <v>61</v>
      </c>
      <c r="K330" s="466" t="s">
        <v>1100</v>
      </c>
      <c r="L330" s="467">
        <f t="shared" si="23"/>
        <v>1</v>
      </c>
      <c r="M330" s="468">
        <f t="shared" si="24"/>
        <v>67361</v>
      </c>
      <c r="N330" s="467" t="str">
        <f>IF(IFERROR(SEARCH("-",K330,1),0) &gt; 0,IFERROR(VLOOKUP(K330,'Liste ECO'!A:A,1,FALSE),"ATTENTION CE Inexistant"),"")</f>
        <v/>
      </c>
      <c r="O330" s="467" t="str">
        <f>IF(LEFT(N330,1) ="A",'Messages d''erreur'!$B$9,"")</f>
        <v/>
      </c>
      <c r="P330" s="447">
        <f t="shared" si="21"/>
        <v>67361</v>
      </c>
      <c r="Q330" s="447" t="str">
        <f>IFERROR(VLOOKUP(B331,'Liste CG'!A:A,1,FALSE),"Attention erreur pas de CG")</f>
        <v>Attention erreur pas de CG</v>
      </c>
      <c r="R330" s="447" t="str">
        <f>IF(LEFT(Q330,1)="A",'Messages d''erreur'!B$10,"")</f>
        <v>Attention CG pas dans  CG</v>
      </c>
      <c r="S330" s="467">
        <f t="shared" si="22"/>
        <v>67361</v>
      </c>
      <c r="T330" s="469">
        <f>IFERROR(VLOOKUP(S330,'Liste CG'!A:A,1,FALSE),"Attention erreur pas de CG")</f>
        <v>67361</v>
      </c>
      <c r="U330" s="447" t="str">
        <f>IF(MID(H330,4,1)="x", 'Messages d''erreur'!$B$13,IF(LEFT(T330,1)="A",'Messages d''erreur'!$B$12,""))</f>
        <v/>
      </c>
    </row>
    <row r="331" spans="1:21" ht="39" x14ac:dyDescent="0.35">
      <c r="A331" s="535" t="s">
        <v>1523</v>
      </c>
      <c r="B331" s="447" t="s">
        <v>1523</v>
      </c>
      <c r="C331" s="462" t="s">
        <v>1524</v>
      </c>
      <c r="D331" s="463" t="s">
        <v>1341</v>
      </c>
      <c r="E331" s="464" t="s">
        <v>61</v>
      </c>
      <c r="F331" s="464">
        <v>1</v>
      </c>
      <c r="G331" s="462" t="s">
        <v>1512</v>
      </c>
      <c r="H331" s="462" t="s">
        <v>1483</v>
      </c>
      <c r="I331" s="464" t="s">
        <v>1353</v>
      </c>
      <c r="J331" s="464" t="s">
        <v>1101</v>
      </c>
      <c r="K331" s="466" t="s">
        <v>1100</v>
      </c>
      <c r="L331" s="467">
        <f t="shared" si="23"/>
        <v>0</v>
      </c>
      <c r="M331" s="468">
        <f t="shared" si="24"/>
        <v>24021</v>
      </c>
      <c r="N331" s="467" t="str">
        <f>IF(IFERROR(SEARCH("-",K331,1),0) &gt; 0,IFERROR(VLOOKUP(K331,'Liste ECO'!A:A,1,FALSE),"ATTENTION CE Inexistant"),"")</f>
        <v/>
      </c>
      <c r="O331" s="467" t="str">
        <f>IF(LEFT(N331,1) ="A",'Messages d''erreur'!$B$9,"")</f>
        <v/>
      </c>
      <c r="P331" s="447">
        <f t="shared" si="21"/>
        <v>24021</v>
      </c>
      <c r="Q331" s="447" t="str">
        <f>IFERROR(VLOOKUP(B332,'Liste CG'!A:A,1,FALSE),"Attention erreur pas de CG")</f>
        <v>Attention erreur pas de CG</v>
      </c>
      <c r="R331" s="447" t="str">
        <f>IF(LEFT(Q331,1)="A",'Messages d''erreur'!B$10,"")</f>
        <v>Attention CG pas dans  CG</v>
      </c>
      <c r="S331" s="467">
        <f t="shared" si="22"/>
        <v>24021</v>
      </c>
      <c r="T331" s="469">
        <f>IFERROR(VLOOKUP(S331,'Liste CG'!A:A,1,FALSE),"Attention erreur pas de CG")</f>
        <v>24021</v>
      </c>
      <c r="U331" s="447" t="str">
        <f>IF(MID(H331,4,1)="x", 'Messages d''erreur'!$B$13,IF(LEFT(T331,1)="A",'Messages d''erreur'!$B$12,""))</f>
        <v/>
      </c>
    </row>
    <row r="332" spans="1:21" ht="26" x14ac:dyDescent="0.35">
      <c r="A332" s="535" t="s">
        <v>1523</v>
      </c>
      <c r="B332" s="447" t="s">
        <v>1523</v>
      </c>
      <c r="C332" s="462" t="s">
        <v>1524</v>
      </c>
      <c r="D332" s="463" t="s">
        <v>1341</v>
      </c>
      <c r="E332" s="464" t="s">
        <v>1101</v>
      </c>
      <c r="F332" s="464">
        <v>2</v>
      </c>
      <c r="G332" s="462" t="s">
        <v>1385</v>
      </c>
      <c r="H332" s="462" t="s">
        <v>1386</v>
      </c>
      <c r="I332" s="464" t="s">
        <v>1353</v>
      </c>
      <c r="J332" s="464" t="s">
        <v>61</v>
      </c>
      <c r="K332" s="466" t="s">
        <v>1100</v>
      </c>
      <c r="L332" s="467">
        <f t="shared" si="23"/>
        <v>1</v>
      </c>
      <c r="M332" s="468">
        <f t="shared" si="24"/>
        <v>24621</v>
      </c>
      <c r="N332" s="467" t="str">
        <f>IF(IFERROR(SEARCH("-",K332,1),0) &gt; 0,IFERROR(VLOOKUP(K332,'Liste ECO'!A:A,1,FALSE),"ATTENTION CE Inexistant"),"")</f>
        <v/>
      </c>
      <c r="O332" s="467" t="str">
        <f>IF(LEFT(N332,1) ="A",'Messages d''erreur'!$B$9,"")</f>
        <v/>
      </c>
      <c r="P332" s="447">
        <f t="shared" si="21"/>
        <v>24621</v>
      </c>
      <c r="Q332" s="447" t="str">
        <f>IFERROR(VLOOKUP(B333,'Liste CG'!A:A,1,FALSE),"Attention erreur pas de CG")</f>
        <v>Attention erreur pas de CG</v>
      </c>
      <c r="R332" s="447" t="str">
        <f>IF(LEFT(Q332,1)="A",'Messages d''erreur'!B$10,"")</f>
        <v>Attention CG pas dans  CG</v>
      </c>
      <c r="S332" s="467">
        <f t="shared" si="22"/>
        <v>24621</v>
      </c>
      <c r="T332" s="469">
        <f>IFERROR(VLOOKUP(S332,'Liste CG'!A:A,1,FALSE),"Attention erreur pas de CG")</f>
        <v>24621</v>
      </c>
      <c r="U332" s="447" t="str">
        <f>IF(MID(H332,4,1)="x", 'Messages d''erreur'!$B$13,IF(LEFT(T332,1)="A",'Messages d''erreur'!$B$12,""))</f>
        <v/>
      </c>
    </row>
    <row r="333" spans="1:21" ht="39" x14ac:dyDescent="0.35">
      <c r="A333" s="535" t="s">
        <v>1523</v>
      </c>
      <c r="B333" s="447" t="s">
        <v>1523</v>
      </c>
      <c r="C333" s="462" t="s">
        <v>1524</v>
      </c>
      <c r="D333" s="463" t="s">
        <v>1341</v>
      </c>
      <c r="E333" s="464" t="s">
        <v>1101</v>
      </c>
      <c r="F333" s="464">
        <v>3</v>
      </c>
      <c r="G333" s="462" t="s">
        <v>1387</v>
      </c>
      <c r="H333" s="462" t="s">
        <v>1388</v>
      </c>
      <c r="I333" s="464" t="s">
        <v>1100</v>
      </c>
      <c r="J333" s="464" t="s">
        <v>61</v>
      </c>
      <c r="K333" s="466" t="s">
        <v>1100</v>
      </c>
      <c r="L333" s="467">
        <f t="shared" si="23"/>
        <v>1</v>
      </c>
      <c r="M333" s="468">
        <f t="shared" si="24"/>
        <v>67241</v>
      </c>
      <c r="N333" s="467" t="str">
        <f>IF(IFERROR(SEARCH("-",K333,1),0) &gt; 0,IFERROR(VLOOKUP(K333,'Liste ECO'!A:A,1,FALSE),"ATTENTION CE Inexistant"),"")</f>
        <v/>
      </c>
      <c r="O333" s="467" t="str">
        <f>IF(LEFT(N333,1) ="A",'Messages d''erreur'!$B$9,"")</f>
        <v/>
      </c>
      <c r="P333" s="447">
        <f t="shared" si="21"/>
        <v>67241</v>
      </c>
      <c r="Q333" s="447" t="str">
        <f>IFERROR(VLOOKUP(B334,'Liste CG'!A:A,1,FALSE),"Attention erreur pas de CG")</f>
        <v>Attention erreur pas de CG</v>
      </c>
      <c r="R333" s="447" t="str">
        <f>IF(LEFT(Q333,1)="A",'Messages d''erreur'!B$10,"")</f>
        <v>Attention CG pas dans  CG</v>
      </c>
      <c r="S333" s="467">
        <f t="shared" si="22"/>
        <v>67241</v>
      </c>
      <c r="T333" s="469">
        <f>IFERROR(VLOOKUP(S333,'Liste CG'!A:A,1,FALSE),"Attention erreur pas de CG")</f>
        <v>67241</v>
      </c>
      <c r="U333" s="447" t="str">
        <f>IF(MID(H333,4,1)="x", 'Messages d''erreur'!$B$13,IF(LEFT(T333,1)="A",'Messages d''erreur'!$B$12,""))</f>
        <v/>
      </c>
    </row>
    <row r="334" spans="1:21" ht="39" x14ac:dyDescent="0.35">
      <c r="A334" s="535" t="s">
        <v>1523</v>
      </c>
      <c r="B334" s="447" t="s">
        <v>1523</v>
      </c>
      <c r="C334" s="462" t="s">
        <v>1524</v>
      </c>
      <c r="D334" s="463" t="s">
        <v>1341</v>
      </c>
      <c r="E334" s="464" t="s">
        <v>61</v>
      </c>
      <c r="F334" s="464">
        <v>4</v>
      </c>
      <c r="G334" s="462" t="s">
        <v>1389</v>
      </c>
      <c r="H334" s="462" t="s">
        <v>1390</v>
      </c>
      <c r="I334" s="464" t="s">
        <v>1100</v>
      </c>
      <c r="J334" s="464" t="s">
        <v>1101</v>
      </c>
      <c r="K334" s="466" t="s">
        <v>1100</v>
      </c>
      <c r="L334" s="467">
        <f t="shared" si="23"/>
        <v>1</v>
      </c>
      <c r="M334" s="468">
        <f t="shared" si="24"/>
        <v>77241</v>
      </c>
      <c r="N334" s="467" t="str">
        <f>IF(IFERROR(SEARCH("-",K334,1),0) &gt; 0,IFERROR(VLOOKUP(K334,'Liste ECO'!A:A,1,FALSE),"ATTENTION CE Inexistant"),"")</f>
        <v/>
      </c>
      <c r="O334" s="467" t="str">
        <f>IF(LEFT(N334,1) ="A",'Messages d''erreur'!$B$9,"")</f>
        <v/>
      </c>
      <c r="P334" s="447">
        <f t="shared" si="21"/>
        <v>77241</v>
      </c>
      <c r="Q334" s="447" t="str">
        <f>IFERROR(VLOOKUP(B335,'Liste CG'!A:A,1,FALSE),"Attention erreur pas de CG")</f>
        <v>Attention erreur pas de CG</v>
      </c>
      <c r="R334" s="447" t="str">
        <f>IF(LEFT(Q334,1)="A",'Messages d''erreur'!B$10,"")</f>
        <v>Attention CG pas dans  CG</v>
      </c>
      <c r="S334" s="467">
        <f t="shared" si="22"/>
        <v>77241</v>
      </c>
      <c r="T334" s="469">
        <f>IFERROR(VLOOKUP(S334,'Liste CG'!A:A,1,FALSE),"Attention erreur pas de CG")</f>
        <v>77241</v>
      </c>
      <c r="U334" s="447" t="str">
        <f>IF(MID(H334,4,1)="x", 'Messages d''erreur'!$B$13,IF(LEFT(T334,1)="A",'Messages d''erreur'!$B$12,""))</f>
        <v/>
      </c>
    </row>
    <row r="335" spans="1:21" ht="39" x14ac:dyDescent="0.35">
      <c r="A335" s="535" t="s">
        <v>1525</v>
      </c>
      <c r="B335" s="447" t="s">
        <v>1525</v>
      </c>
      <c r="C335" s="462" t="s">
        <v>1526</v>
      </c>
      <c r="D335" s="463" t="s">
        <v>1341</v>
      </c>
      <c r="E335" s="464" t="s">
        <v>61</v>
      </c>
      <c r="F335" s="464">
        <v>1</v>
      </c>
      <c r="G335" s="462" t="s">
        <v>1393</v>
      </c>
      <c r="H335" s="462" t="s">
        <v>1483</v>
      </c>
      <c r="I335" s="464" t="s">
        <v>1353</v>
      </c>
      <c r="J335" s="464" t="s">
        <v>1101</v>
      </c>
      <c r="K335" s="466" t="s">
        <v>1100</v>
      </c>
      <c r="L335" s="467">
        <f t="shared" si="23"/>
        <v>0</v>
      </c>
      <c r="M335" s="468">
        <f t="shared" si="24"/>
        <v>24021</v>
      </c>
      <c r="N335" s="467" t="str">
        <f>IF(IFERROR(SEARCH("-",K335,1),0) &gt; 0,IFERROR(VLOOKUP(K335,'Liste ECO'!A:A,1,FALSE),"ATTENTION CE Inexistant"),"")</f>
        <v/>
      </c>
      <c r="O335" s="467" t="str">
        <f>IF(LEFT(N335,1) ="A",'Messages d''erreur'!$B$9,"")</f>
        <v/>
      </c>
      <c r="P335" s="447">
        <f t="shared" si="21"/>
        <v>24021</v>
      </c>
      <c r="Q335" s="447" t="str">
        <f>IFERROR(VLOOKUP(B336,'Liste CG'!A:A,1,FALSE),"Attention erreur pas de CG")</f>
        <v>Attention erreur pas de CG</v>
      </c>
      <c r="R335" s="447" t="str">
        <f>IF(LEFT(Q335,1)="A",'Messages d''erreur'!B$10,"")</f>
        <v>Attention CG pas dans  CG</v>
      </c>
      <c r="S335" s="467">
        <f t="shared" si="22"/>
        <v>24021</v>
      </c>
      <c r="T335" s="469">
        <f>IFERROR(VLOOKUP(S335,'Liste CG'!A:A,1,FALSE),"Attention erreur pas de CG")</f>
        <v>24021</v>
      </c>
      <c r="U335" s="447" t="str">
        <f>IF(MID(H335,4,1)="x", 'Messages d''erreur'!$B$13,IF(LEFT(T335,1)="A",'Messages d''erreur'!$B$12,""))</f>
        <v/>
      </c>
    </row>
    <row r="336" spans="1:21" ht="39" x14ac:dyDescent="0.35">
      <c r="A336" s="535" t="s">
        <v>1527</v>
      </c>
      <c r="B336" s="447" t="s">
        <v>1527</v>
      </c>
      <c r="C336" s="462" t="s">
        <v>1528</v>
      </c>
      <c r="D336" s="463" t="s">
        <v>1341</v>
      </c>
      <c r="E336" s="464" t="s">
        <v>1101</v>
      </c>
      <c r="F336" s="464">
        <v>1</v>
      </c>
      <c r="G336" s="462" t="s">
        <v>1396</v>
      </c>
      <c r="H336" s="462" t="s">
        <v>1397</v>
      </c>
      <c r="I336" s="464" t="s">
        <v>1100</v>
      </c>
      <c r="J336" s="464" t="s">
        <v>61</v>
      </c>
      <c r="K336" s="466" t="s">
        <v>1100</v>
      </c>
      <c r="L336" s="467">
        <f t="shared" si="23"/>
        <v>0</v>
      </c>
      <c r="M336" s="468">
        <f t="shared" si="24"/>
        <v>66120</v>
      </c>
      <c r="N336" s="467" t="str">
        <f>IF(IFERROR(SEARCH("-",K336,1),0) &gt; 0,IFERROR(VLOOKUP(K336,'Liste ECO'!A:A,1,FALSE),"ATTENTION CE Inexistant"),"")</f>
        <v/>
      </c>
      <c r="O336" s="467" t="str">
        <f>IF(LEFT(N336,1) ="A",'Messages d''erreur'!$B$9,"")</f>
        <v/>
      </c>
      <c r="P336" s="447">
        <f t="shared" si="21"/>
        <v>66120</v>
      </c>
      <c r="Q336" s="447" t="str">
        <f>IFERROR(VLOOKUP(B337,'Liste CG'!A:A,1,FALSE),"Attention erreur pas de CG")</f>
        <v>Attention erreur pas de CG</v>
      </c>
      <c r="R336" s="447" t="str">
        <f>IF(LEFT(Q336,1)="A",'Messages d''erreur'!B$10,"")</f>
        <v>Attention CG pas dans  CG</v>
      </c>
      <c r="S336" s="467">
        <f t="shared" si="22"/>
        <v>66120</v>
      </c>
      <c r="T336" s="469">
        <f>IFERROR(VLOOKUP(S336,'Liste CG'!A:A,1,FALSE),"Attention erreur pas de CG")</f>
        <v>66120</v>
      </c>
      <c r="U336" s="447" t="str">
        <f>IF(MID(H336,4,1)="x", 'Messages d''erreur'!$B$13,IF(LEFT(T336,1)="A",'Messages d''erreur'!$B$12,""))</f>
        <v/>
      </c>
    </row>
    <row r="337" spans="1:21" ht="39" x14ac:dyDescent="0.35">
      <c r="A337" s="535" t="s">
        <v>1527</v>
      </c>
      <c r="B337" s="447" t="s">
        <v>1527</v>
      </c>
      <c r="C337" s="462" t="s">
        <v>1528</v>
      </c>
      <c r="D337" s="463" t="s">
        <v>1341</v>
      </c>
      <c r="E337" s="464" t="s">
        <v>61</v>
      </c>
      <c r="F337" s="464">
        <v>2</v>
      </c>
      <c r="G337" s="462" t="s">
        <v>1398</v>
      </c>
      <c r="H337" s="462" t="s">
        <v>1399</v>
      </c>
      <c r="I337" s="464" t="s">
        <v>1100</v>
      </c>
      <c r="J337" s="464" t="s">
        <v>1101</v>
      </c>
      <c r="K337" s="466" t="s">
        <v>1100</v>
      </c>
      <c r="L337" s="467">
        <f t="shared" si="23"/>
        <v>1</v>
      </c>
      <c r="M337" s="468">
        <f t="shared" si="24"/>
        <v>76120</v>
      </c>
      <c r="N337" s="467" t="str">
        <f>IF(IFERROR(SEARCH("-",K337,1),0) &gt; 0,IFERROR(VLOOKUP(K337,'Liste ECO'!A:A,1,FALSE),"ATTENTION CE Inexistant"),"")</f>
        <v/>
      </c>
      <c r="O337" s="467" t="str">
        <f>IF(LEFT(N337,1) ="A",'Messages d''erreur'!$B$9,"")</f>
        <v/>
      </c>
      <c r="P337" s="447">
        <f t="shared" si="21"/>
        <v>76120</v>
      </c>
      <c r="Q337" s="447" t="str">
        <f>IFERROR(VLOOKUP(B338,'Liste CG'!A:A,1,FALSE),"Attention erreur pas de CG")</f>
        <v>Attention erreur pas de CG</v>
      </c>
      <c r="R337" s="447" t="str">
        <f>IF(LEFT(Q337,1)="A",'Messages d''erreur'!B$10,"")</f>
        <v>Attention CG pas dans  CG</v>
      </c>
      <c r="S337" s="467">
        <f t="shared" si="22"/>
        <v>76120</v>
      </c>
      <c r="T337" s="469">
        <f>IFERROR(VLOOKUP(S337,'Liste CG'!A:A,1,FALSE),"Attention erreur pas de CG")</f>
        <v>76120</v>
      </c>
      <c r="U337" s="447" t="str">
        <f>IF(MID(H337,4,1)="x", 'Messages d''erreur'!$B$13,IF(LEFT(T337,1)="A",'Messages d''erreur'!$B$12,""))</f>
        <v/>
      </c>
    </row>
    <row r="338" spans="1:21" ht="39" x14ac:dyDescent="0.35">
      <c r="A338" s="535" t="s">
        <v>1529</v>
      </c>
      <c r="B338" s="447" t="s">
        <v>1529</v>
      </c>
      <c r="C338" s="462" t="s">
        <v>1530</v>
      </c>
      <c r="D338" s="463" t="s">
        <v>1341</v>
      </c>
      <c r="E338" s="464" t="s">
        <v>1101</v>
      </c>
      <c r="F338" s="464">
        <v>1</v>
      </c>
      <c r="G338" s="462" t="s">
        <v>1396</v>
      </c>
      <c r="H338" s="462" t="s">
        <v>1402</v>
      </c>
      <c r="I338" s="464" t="s">
        <v>1100</v>
      </c>
      <c r="J338" s="464" t="s">
        <v>61</v>
      </c>
      <c r="K338" s="466" t="s">
        <v>1100</v>
      </c>
      <c r="L338" s="467">
        <f t="shared" si="23"/>
        <v>0</v>
      </c>
      <c r="M338" s="468">
        <f t="shared" si="24"/>
        <v>67371</v>
      </c>
      <c r="N338" s="467" t="str">
        <f>IF(IFERROR(SEARCH("-",K338,1),0) &gt; 0,IFERROR(VLOOKUP(K338,'Liste ECO'!A:A,1,FALSE),"ATTENTION CE Inexistant"),"")</f>
        <v/>
      </c>
      <c r="O338" s="467" t="str">
        <f>IF(LEFT(N338,1) ="A",'Messages d''erreur'!$B$9,"")</f>
        <v/>
      </c>
      <c r="P338" s="447">
        <f t="shared" si="21"/>
        <v>67371</v>
      </c>
      <c r="Q338" s="447" t="str">
        <f>IFERROR(VLOOKUP(B339,'Liste CG'!A:A,1,FALSE),"Attention erreur pas de CG")</f>
        <v>Attention erreur pas de CG</v>
      </c>
      <c r="R338" s="447" t="str">
        <f>IF(LEFT(Q338,1)="A",'Messages d''erreur'!B$10,"")</f>
        <v>Attention CG pas dans  CG</v>
      </c>
      <c r="S338" s="467">
        <f t="shared" si="22"/>
        <v>67371</v>
      </c>
      <c r="T338" s="469">
        <f>IFERROR(VLOOKUP(S338,'Liste CG'!A:A,1,FALSE),"Attention erreur pas de CG")</f>
        <v>67371</v>
      </c>
      <c r="U338" s="447" t="str">
        <f>IF(MID(H338,4,1)="x", 'Messages d''erreur'!$B$13,IF(LEFT(T338,1)="A",'Messages d''erreur'!$B$12,""))</f>
        <v/>
      </c>
    </row>
    <row r="339" spans="1:21" ht="39" x14ac:dyDescent="0.35">
      <c r="A339" s="535" t="s">
        <v>1529</v>
      </c>
      <c r="B339" s="447" t="s">
        <v>1529</v>
      </c>
      <c r="C339" s="462" t="s">
        <v>1530</v>
      </c>
      <c r="D339" s="463" t="s">
        <v>1341</v>
      </c>
      <c r="E339" s="464" t="s">
        <v>61</v>
      </c>
      <c r="F339" s="464">
        <v>2</v>
      </c>
      <c r="G339" s="462" t="s">
        <v>1398</v>
      </c>
      <c r="H339" s="462" t="s">
        <v>1403</v>
      </c>
      <c r="I339" s="464" t="s">
        <v>1100</v>
      </c>
      <c r="J339" s="464" t="s">
        <v>1101</v>
      </c>
      <c r="K339" s="466" t="s">
        <v>1100</v>
      </c>
      <c r="L339" s="467">
        <f t="shared" si="23"/>
        <v>1</v>
      </c>
      <c r="M339" s="468">
        <f t="shared" si="24"/>
        <v>77371</v>
      </c>
      <c r="N339" s="467" t="str">
        <f>IF(IFERROR(SEARCH("-",K339,1),0) &gt; 0,IFERROR(VLOOKUP(K339,'Liste ECO'!A:A,1,FALSE),"ATTENTION CE Inexistant"),"")</f>
        <v/>
      </c>
      <c r="O339" s="467" t="str">
        <f>IF(LEFT(N339,1) ="A",'Messages d''erreur'!$B$9,"")</f>
        <v/>
      </c>
      <c r="P339" s="447">
        <f t="shared" si="21"/>
        <v>77371</v>
      </c>
      <c r="Q339" s="447" t="str">
        <f>IFERROR(VLOOKUP(B340,'Liste CG'!A:A,1,FALSE),"Attention erreur pas de CG")</f>
        <v>Attention erreur pas de CG</v>
      </c>
      <c r="R339" s="447" t="str">
        <f>IF(LEFT(Q339,1)="A",'Messages d''erreur'!B$10,"")</f>
        <v>Attention CG pas dans  CG</v>
      </c>
      <c r="S339" s="467">
        <f t="shared" si="22"/>
        <v>77371</v>
      </c>
      <c r="T339" s="469">
        <f>IFERROR(VLOOKUP(S339,'Liste CG'!A:A,1,FALSE),"Attention erreur pas de CG")</f>
        <v>77371</v>
      </c>
      <c r="U339" s="447" t="str">
        <f>IF(MID(H339,4,1)="x", 'Messages d''erreur'!$B$13,IF(LEFT(T339,1)="A",'Messages d''erreur'!$B$12,""))</f>
        <v/>
      </c>
    </row>
    <row r="340" spans="1:21" ht="52" x14ac:dyDescent="0.35">
      <c r="A340" s="535" t="s">
        <v>1531</v>
      </c>
      <c r="B340" s="447" t="s">
        <v>1531</v>
      </c>
      <c r="C340" s="462" t="s">
        <v>1532</v>
      </c>
      <c r="D340" s="463" t="s">
        <v>1341</v>
      </c>
      <c r="E340" s="464" t="s">
        <v>1101</v>
      </c>
      <c r="F340" s="464">
        <v>1</v>
      </c>
      <c r="G340" s="462" t="s">
        <v>1503</v>
      </c>
      <c r="H340" s="462" t="s">
        <v>1504</v>
      </c>
      <c r="I340" s="464" t="s">
        <v>1100</v>
      </c>
      <c r="J340" s="464" t="s">
        <v>61</v>
      </c>
      <c r="K340" s="466" t="s">
        <v>1100</v>
      </c>
      <c r="L340" s="467">
        <f t="shared" si="23"/>
        <v>0</v>
      </c>
      <c r="M340" s="468">
        <f t="shared" si="24"/>
        <v>66021</v>
      </c>
      <c r="N340" s="467" t="str">
        <f>IF(IFERROR(SEARCH("-",K340,1),0) &gt; 0,IFERROR(VLOOKUP(K340,'Liste ECO'!A:A,1,FALSE),"ATTENTION CE Inexistant"),"")</f>
        <v/>
      </c>
      <c r="O340" s="467" t="str">
        <f>IF(LEFT(N340,1) ="A",'Messages d''erreur'!$B$9,"")</f>
        <v/>
      </c>
      <c r="P340" s="447">
        <f t="shared" si="21"/>
        <v>66021</v>
      </c>
      <c r="Q340" s="447" t="str">
        <f>IFERROR(VLOOKUP(B341,'Liste CG'!A:A,1,FALSE),"Attention erreur pas de CG")</f>
        <v>Attention erreur pas de CG</v>
      </c>
      <c r="R340" s="447" t="str">
        <f>IF(LEFT(Q340,1)="A",'Messages d''erreur'!B$10,"")</f>
        <v>Attention CG pas dans  CG</v>
      </c>
      <c r="S340" s="467">
        <f t="shared" si="22"/>
        <v>66021</v>
      </c>
      <c r="T340" s="469">
        <f>IFERROR(VLOOKUP(S340,'Liste CG'!A:A,1,FALSE),"Attention erreur pas de CG")</f>
        <v>66021</v>
      </c>
      <c r="U340" s="447" t="str">
        <f>IF(MID(H340,4,1)="x", 'Messages d''erreur'!$B$13,IF(LEFT(T340,1)="A",'Messages d''erreur'!$B$12,""))</f>
        <v/>
      </c>
    </row>
    <row r="341" spans="1:21" ht="52" x14ac:dyDescent="0.35">
      <c r="A341" s="535" t="s">
        <v>1531</v>
      </c>
      <c r="B341" s="447" t="s">
        <v>1531</v>
      </c>
      <c r="C341" s="462" t="s">
        <v>1532</v>
      </c>
      <c r="D341" s="463" t="s">
        <v>1341</v>
      </c>
      <c r="E341" s="464" t="s">
        <v>1101</v>
      </c>
      <c r="F341" s="464">
        <v>2</v>
      </c>
      <c r="G341" s="462" t="s">
        <v>1505</v>
      </c>
      <c r="H341" s="462" t="s">
        <v>1364</v>
      </c>
      <c r="I341" s="464" t="s">
        <v>1100</v>
      </c>
      <c r="J341" s="464" t="s">
        <v>61</v>
      </c>
      <c r="K341" s="466" t="s">
        <v>1100</v>
      </c>
      <c r="L341" s="467">
        <f t="shared" si="23"/>
        <v>1</v>
      </c>
      <c r="M341" s="468">
        <f t="shared" si="24"/>
        <v>67361</v>
      </c>
      <c r="N341" s="467" t="str">
        <f>IF(IFERROR(SEARCH("-",K341,1),0) &gt; 0,IFERROR(VLOOKUP(K341,'Liste ECO'!A:A,1,FALSE),"ATTENTION CE Inexistant"),"")</f>
        <v/>
      </c>
      <c r="O341" s="467" t="str">
        <f>IF(LEFT(N341,1) ="A",'Messages d''erreur'!$B$9,"")</f>
        <v/>
      </c>
      <c r="P341" s="447">
        <f t="shared" si="21"/>
        <v>67361</v>
      </c>
      <c r="Q341" s="447" t="str">
        <f>IFERROR(VLOOKUP(B342,'Liste CG'!A:A,1,FALSE),"Attention erreur pas de CG")</f>
        <v>Attention erreur pas de CG</v>
      </c>
      <c r="R341" s="447" t="str">
        <f>IF(LEFT(Q341,1)="A",'Messages d''erreur'!B$10,"")</f>
        <v>Attention CG pas dans  CG</v>
      </c>
      <c r="S341" s="467">
        <f t="shared" si="22"/>
        <v>67361</v>
      </c>
      <c r="T341" s="469">
        <f>IFERROR(VLOOKUP(S341,'Liste CG'!A:A,1,FALSE),"Attention erreur pas de CG")</f>
        <v>67361</v>
      </c>
      <c r="U341" s="447" t="str">
        <f>IF(MID(H341,4,1)="x", 'Messages d''erreur'!$B$13,IF(LEFT(T341,1)="A",'Messages d''erreur'!$B$12,""))</f>
        <v/>
      </c>
    </row>
    <row r="342" spans="1:21" ht="26" x14ac:dyDescent="0.35">
      <c r="A342" s="535" t="s">
        <v>1533</v>
      </c>
      <c r="B342" s="447" t="s">
        <v>1533</v>
      </c>
      <c r="C342" s="462" t="s">
        <v>1534</v>
      </c>
      <c r="D342" s="463" t="s">
        <v>1341</v>
      </c>
      <c r="E342" s="464" t="s">
        <v>1101</v>
      </c>
      <c r="F342" s="464">
        <v>1</v>
      </c>
      <c r="G342" s="462" t="s">
        <v>1508</v>
      </c>
      <c r="H342" s="462" t="s">
        <v>1504</v>
      </c>
      <c r="I342" s="464" t="s">
        <v>1100</v>
      </c>
      <c r="J342" s="464" t="s">
        <v>61</v>
      </c>
      <c r="K342" s="466" t="s">
        <v>1100</v>
      </c>
      <c r="L342" s="467">
        <f t="shared" si="23"/>
        <v>0</v>
      </c>
      <c r="M342" s="468">
        <f t="shared" si="24"/>
        <v>66021</v>
      </c>
      <c r="N342" s="467" t="str">
        <f>IF(IFERROR(SEARCH("-",K342,1),0) &gt; 0,IFERROR(VLOOKUP(K342,'Liste ECO'!A:A,1,FALSE),"ATTENTION CE Inexistant"),"")</f>
        <v/>
      </c>
      <c r="O342" s="467" t="str">
        <f>IF(LEFT(N342,1) ="A",'Messages d''erreur'!$B$9,"")</f>
        <v/>
      </c>
      <c r="P342" s="447">
        <f t="shared" si="21"/>
        <v>66021</v>
      </c>
      <c r="Q342" s="447" t="str">
        <f>IFERROR(VLOOKUP(B343,'Liste CG'!A:A,1,FALSE),"Attention erreur pas de CG")</f>
        <v>Attention erreur pas de CG</v>
      </c>
      <c r="R342" s="447" t="str">
        <f>IF(LEFT(Q342,1)="A",'Messages d''erreur'!B$10,"")</f>
        <v>Attention CG pas dans  CG</v>
      </c>
      <c r="S342" s="467">
        <f t="shared" si="22"/>
        <v>66021</v>
      </c>
      <c r="T342" s="469">
        <f>IFERROR(VLOOKUP(S342,'Liste CG'!A:A,1,FALSE),"Attention erreur pas de CG")</f>
        <v>66021</v>
      </c>
      <c r="U342" s="447" t="str">
        <f>IF(MID(H342,4,1)="x", 'Messages d''erreur'!$B$13,IF(LEFT(T342,1)="A",'Messages d''erreur'!$B$12,""))</f>
        <v/>
      </c>
    </row>
    <row r="343" spans="1:21" ht="26" x14ac:dyDescent="0.35">
      <c r="A343" s="535" t="s">
        <v>1533</v>
      </c>
      <c r="B343" s="447" t="s">
        <v>1533</v>
      </c>
      <c r="C343" s="462" t="s">
        <v>1534</v>
      </c>
      <c r="D343" s="463" t="s">
        <v>1341</v>
      </c>
      <c r="E343" s="464" t="s">
        <v>1101</v>
      </c>
      <c r="F343" s="464">
        <v>2</v>
      </c>
      <c r="G343" s="462" t="s">
        <v>1509</v>
      </c>
      <c r="H343" s="462" t="s">
        <v>1364</v>
      </c>
      <c r="I343" s="464" t="s">
        <v>1100</v>
      </c>
      <c r="J343" s="464" t="s">
        <v>61</v>
      </c>
      <c r="K343" s="466" t="s">
        <v>1100</v>
      </c>
      <c r="L343" s="467">
        <f t="shared" si="23"/>
        <v>1</v>
      </c>
      <c r="M343" s="468">
        <f t="shared" si="24"/>
        <v>67361</v>
      </c>
      <c r="N343" s="467" t="str">
        <f>IF(IFERROR(SEARCH("-",K343,1),0) &gt; 0,IFERROR(VLOOKUP(K343,'Liste ECO'!A:A,1,FALSE),"ATTENTION CE Inexistant"),"")</f>
        <v/>
      </c>
      <c r="O343" s="467" t="str">
        <f>IF(LEFT(N343,1) ="A",'Messages d''erreur'!$B$9,"")</f>
        <v/>
      </c>
      <c r="P343" s="447">
        <f t="shared" si="21"/>
        <v>67361</v>
      </c>
      <c r="Q343" s="447" t="str">
        <f>IFERROR(VLOOKUP(B344,'Liste CG'!A:A,1,FALSE),"Attention erreur pas de CG")</f>
        <v>Attention erreur pas de CG</v>
      </c>
      <c r="R343" s="447" t="str">
        <f>IF(LEFT(Q343,1)="A",'Messages d''erreur'!B$10,"")</f>
        <v>Attention CG pas dans  CG</v>
      </c>
      <c r="S343" s="467">
        <f t="shared" si="22"/>
        <v>67361</v>
      </c>
      <c r="T343" s="469">
        <f>IFERROR(VLOOKUP(S343,'Liste CG'!A:A,1,FALSE),"Attention erreur pas de CG")</f>
        <v>67361</v>
      </c>
      <c r="U343" s="447" t="str">
        <f>IF(MID(H343,4,1)="x", 'Messages d''erreur'!$B$13,IF(LEFT(T343,1)="A",'Messages d''erreur'!$B$12,""))</f>
        <v/>
      </c>
    </row>
    <row r="344" spans="1:21" ht="39" x14ac:dyDescent="0.35">
      <c r="A344" s="535" t="s">
        <v>1535</v>
      </c>
      <c r="B344" s="447" t="s">
        <v>1535</v>
      </c>
      <c r="C344" s="462" t="s">
        <v>1536</v>
      </c>
      <c r="D344" s="463" t="s">
        <v>1341</v>
      </c>
      <c r="E344" s="464" t="s">
        <v>61</v>
      </c>
      <c r="F344" s="464">
        <v>1</v>
      </c>
      <c r="G344" s="462" t="s">
        <v>1494</v>
      </c>
      <c r="H344" s="462" t="s">
        <v>1483</v>
      </c>
      <c r="I344" s="464" t="s">
        <v>1353</v>
      </c>
      <c r="J344" s="464" t="s">
        <v>1101</v>
      </c>
      <c r="K344" s="466" t="s">
        <v>1100</v>
      </c>
      <c r="L344" s="467">
        <f t="shared" si="23"/>
        <v>0</v>
      </c>
      <c r="M344" s="468">
        <f t="shared" si="24"/>
        <v>24021</v>
      </c>
      <c r="N344" s="467" t="str">
        <f>IF(IFERROR(SEARCH("-",K344,1),0) &gt; 0,IFERROR(VLOOKUP(K344,'Liste ECO'!A:A,1,FALSE),"ATTENTION CE Inexistant"),"")</f>
        <v/>
      </c>
      <c r="O344" s="467" t="str">
        <f>IF(LEFT(N344,1) ="A",'Messages d''erreur'!$B$9,"")</f>
        <v/>
      </c>
      <c r="P344" s="447">
        <f t="shared" si="21"/>
        <v>24021</v>
      </c>
      <c r="Q344" s="447" t="str">
        <f>IFERROR(VLOOKUP(B345,'Liste CG'!A:A,1,FALSE),"Attention erreur pas de CG")</f>
        <v>Attention erreur pas de CG</v>
      </c>
      <c r="R344" s="447" t="str">
        <f>IF(LEFT(Q344,1)="A",'Messages d''erreur'!B$10,"")</f>
        <v>Attention CG pas dans  CG</v>
      </c>
      <c r="S344" s="467">
        <f t="shared" si="22"/>
        <v>24021</v>
      </c>
      <c r="T344" s="469">
        <f>IFERROR(VLOOKUP(S344,'Liste CG'!A:A,1,FALSE),"Attention erreur pas de CG")</f>
        <v>24021</v>
      </c>
      <c r="U344" s="447" t="str">
        <f>IF(MID(H344,4,1)="x", 'Messages d''erreur'!$B$13,IF(LEFT(T344,1)="A",'Messages d''erreur'!$B$12,""))</f>
        <v/>
      </c>
    </row>
    <row r="345" spans="1:21" ht="26" x14ac:dyDescent="0.35">
      <c r="A345" s="535" t="s">
        <v>1535</v>
      </c>
      <c r="B345" s="447" t="s">
        <v>1535</v>
      </c>
      <c r="C345" s="462" t="s">
        <v>1536</v>
      </c>
      <c r="D345" s="463" t="s">
        <v>1341</v>
      </c>
      <c r="E345" s="464" t="s">
        <v>1101</v>
      </c>
      <c r="F345" s="464">
        <v>2</v>
      </c>
      <c r="G345" s="462" t="s">
        <v>1385</v>
      </c>
      <c r="H345" s="462" t="s">
        <v>1386</v>
      </c>
      <c r="I345" s="464" t="s">
        <v>1353</v>
      </c>
      <c r="J345" s="464" t="s">
        <v>61</v>
      </c>
      <c r="K345" s="466" t="s">
        <v>1100</v>
      </c>
      <c r="L345" s="467">
        <f t="shared" si="23"/>
        <v>1</v>
      </c>
      <c r="M345" s="468">
        <f t="shared" si="24"/>
        <v>24621</v>
      </c>
      <c r="N345" s="467" t="str">
        <f>IF(IFERROR(SEARCH("-",K345,1),0) &gt; 0,IFERROR(VLOOKUP(K345,'Liste ECO'!A:A,1,FALSE),"ATTENTION CE Inexistant"),"")</f>
        <v/>
      </c>
      <c r="O345" s="467" t="str">
        <f>IF(LEFT(N345,1) ="A",'Messages d''erreur'!$B$9,"")</f>
        <v/>
      </c>
      <c r="P345" s="447">
        <f t="shared" si="21"/>
        <v>24621</v>
      </c>
      <c r="Q345" s="447" t="str">
        <f>IFERROR(VLOOKUP(B346,'Liste CG'!A:A,1,FALSE),"Attention erreur pas de CG")</f>
        <v>Attention erreur pas de CG</v>
      </c>
      <c r="R345" s="447" t="str">
        <f>IF(LEFT(Q345,1)="A",'Messages d''erreur'!B$10,"")</f>
        <v>Attention CG pas dans  CG</v>
      </c>
      <c r="S345" s="467">
        <f t="shared" si="22"/>
        <v>24621</v>
      </c>
      <c r="T345" s="469">
        <f>IFERROR(VLOOKUP(S345,'Liste CG'!A:A,1,FALSE),"Attention erreur pas de CG")</f>
        <v>24621</v>
      </c>
      <c r="U345" s="447" t="str">
        <f>IF(MID(H345,4,1)="x", 'Messages d''erreur'!$B$13,IF(LEFT(T345,1)="A",'Messages d''erreur'!$B$12,""))</f>
        <v/>
      </c>
    </row>
    <row r="346" spans="1:21" ht="39" x14ac:dyDescent="0.35">
      <c r="A346" s="535" t="s">
        <v>1535</v>
      </c>
      <c r="B346" s="447" t="s">
        <v>1535</v>
      </c>
      <c r="C346" s="462" t="s">
        <v>1536</v>
      </c>
      <c r="D346" s="463" t="s">
        <v>1341</v>
      </c>
      <c r="E346" s="464" t="s">
        <v>1101</v>
      </c>
      <c r="F346" s="464">
        <v>3</v>
      </c>
      <c r="G346" s="462" t="s">
        <v>1387</v>
      </c>
      <c r="H346" s="462" t="s">
        <v>1388</v>
      </c>
      <c r="I346" s="464" t="s">
        <v>1100</v>
      </c>
      <c r="J346" s="464" t="s">
        <v>61</v>
      </c>
      <c r="K346" s="466" t="s">
        <v>1100</v>
      </c>
      <c r="L346" s="467">
        <f t="shared" si="23"/>
        <v>1</v>
      </c>
      <c r="M346" s="468">
        <f t="shared" si="24"/>
        <v>67241</v>
      </c>
      <c r="N346" s="467" t="str">
        <f>IF(IFERROR(SEARCH("-",K346,1),0) &gt; 0,IFERROR(VLOOKUP(K346,'Liste ECO'!A:A,1,FALSE),"ATTENTION CE Inexistant"),"")</f>
        <v/>
      </c>
      <c r="O346" s="467" t="str">
        <f>IF(LEFT(N346,1) ="A",'Messages d''erreur'!$B$9,"")</f>
        <v/>
      </c>
      <c r="P346" s="447">
        <f t="shared" si="21"/>
        <v>67241</v>
      </c>
      <c r="Q346" s="447" t="str">
        <f>IFERROR(VLOOKUP(B347,'Liste CG'!A:A,1,FALSE),"Attention erreur pas de CG")</f>
        <v>Attention erreur pas de CG</v>
      </c>
      <c r="R346" s="447" t="str">
        <f>IF(LEFT(Q346,1)="A",'Messages d''erreur'!B$10,"")</f>
        <v>Attention CG pas dans  CG</v>
      </c>
      <c r="S346" s="467">
        <f t="shared" si="22"/>
        <v>67241</v>
      </c>
      <c r="T346" s="469">
        <f>IFERROR(VLOOKUP(S346,'Liste CG'!A:A,1,FALSE),"Attention erreur pas de CG")</f>
        <v>67241</v>
      </c>
      <c r="U346" s="447" t="str">
        <f>IF(MID(H346,4,1)="x", 'Messages d''erreur'!$B$13,IF(LEFT(T346,1)="A",'Messages d''erreur'!$B$12,""))</f>
        <v/>
      </c>
    </row>
    <row r="347" spans="1:21" ht="39" x14ac:dyDescent="0.35">
      <c r="A347" s="535" t="s">
        <v>1535</v>
      </c>
      <c r="B347" s="447" t="s">
        <v>1535</v>
      </c>
      <c r="C347" s="462" t="s">
        <v>1536</v>
      </c>
      <c r="D347" s="463" t="s">
        <v>1341</v>
      </c>
      <c r="E347" s="464" t="s">
        <v>61</v>
      </c>
      <c r="F347" s="464">
        <v>4</v>
      </c>
      <c r="G347" s="462" t="s">
        <v>1389</v>
      </c>
      <c r="H347" s="462" t="s">
        <v>1390</v>
      </c>
      <c r="I347" s="464" t="s">
        <v>1100</v>
      </c>
      <c r="J347" s="464" t="s">
        <v>1101</v>
      </c>
      <c r="K347" s="466" t="s">
        <v>1100</v>
      </c>
      <c r="L347" s="467">
        <f t="shared" si="23"/>
        <v>1</v>
      </c>
      <c r="M347" s="468">
        <f t="shared" si="24"/>
        <v>77241</v>
      </c>
      <c r="N347" s="467" t="str">
        <f>IF(IFERROR(SEARCH("-",K347,1),0) &gt; 0,IFERROR(VLOOKUP(K347,'Liste ECO'!A:A,1,FALSE),"ATTENTION CE Inexistant"),"")</f>
        <v/>
      </c>
      <c r="O347" s="467" t="str">
        <f>IF(LEFT(N347,1) ="A",'Messages d''erreur'!$B$9,"")</f>
        <v/>
      </c>
      <c r="P347" s="447">
        <f t="shared" si="21"/>
        <v>77241</v>
      </c>
      <c r="Q347" s="447" t="str">
        <f>IFERROR(VLOOKUP(B348,'Liste CG'!A:A,1,FALSE),"Attention erreur pas de CG")</f>
        <v>Attention erreur pas de CG</v>
      </c>
      <c r="R347" s="447" t="str">
        <f>IF(LEFT(Q347,1)="A",'Messages d''erreur'!B$10,"")</f>
        <v>Attention CG pas dans  CG</v>
      </c>
      <c r="S347" s="467">
        <f t="shared" si="22"/>
        <v>77241</v>
      </c>
      <c r="T347" s="469">
        <f>IFERROR(VLOOKUP(S347,'Liste CG'!A:A,1,FALSE),"Attention erreur pas de CG")</f>
        <v>77241</v>
      </c>
      <c r="U347" s="447" t="str">
        <f>IF(MID(H347,4,1)="x", 'Messages d''erreur'!$B$13,IF(LEFT(T347,1)="A",'Messages d''erreur'!$B$12,""))</f>
        <v/>
      </c>
    </row>
    <row r="348" spans="1:21" ht="52" x14ac:dyDescent="0.35">
      <c r="A348" s="535" t="s">
        <v>1537</v>
      </c>
      <c r="B348" s="447" t="s">
        <v>1537</v>
      </c>
      <c r="C348" s="462" t="s">
        <v>1538</v>
      </c>
      <c r="D348" s="463" t="s">
        <v>1341</v>
      </c>
      <c r="E348" s="464" t="s">
        <v>61</v>
      </c>
      <c r="F348" s="464">
        <v>1</v>
      </c>
      <c r="G348" s="462" t="s">
        <v>1393</v>
      </c>
      <c r="H348" s="462" t="s">
        <v>1483</v>
      </c>
      <c r="I348" s="464" t="s">
        <v>1353</v>
      </c>
      <c r="J348" s="464" t="s">
        <v>1101</v>
      </c>
      <c r="K348" s="466" t="s">
        <v>1100</v>
      </c>
      <c r="L348" s="467">
        <f t="shared" si="23"/>
        <v>0</v>
      </c>
      <c r="M348" s="468">
        <f t="shared" si="24"/>
        <v>24021</v>
      </c>
      <c r="N348" s="467" t="str">
        <f>IF(IFERROR(SEARCH("-",K348,1),0) &gt; 0,IFERROR(VLOOKUP(K348,'Liste ECO'!A:A,1,FALSE),"ATTENTION CE Inexistant"),"")</f>
        <v/>
      </c>
      <c r="O348" s="467" t="str">
        <f>IF(LEFT(N348,1) ="A",'Messages d''erreur'!$B$9,"")</f>
        <v/>
      </c>
      <c r="P348" s="447">
        <f t="shared" si="21"/>
        <v>24021</v>
      </c>
      <c r="Q348" s="447" t="str">
        <f>IFERROR(VLOOKUP(B349,'Liste CG'!A:A,1,FALSE),"Attention erreur pas de CG")</f>
        <v>Attention erreur pas de CG</v>
      </c>
      <c r="R348" s="447" t="str">
        <f>IF(LEFT(Q348,1)="A",'Messages d''erreur'!B$10,"")</f>
        <v>Attention CG pas dans  CG</v>
      </c>
      <c r="S348" s="467">
        <f t="shared" si="22"/>
        <v>24021</v>
      </c>
      <c r="T348" s="469">
        <f>IFERROR(VLOOKUP(S348,'Liste CG'!A:A,1,FALSE),"Attention erreur pas de CG")</f>
        <v>24021</v>
      </c>
      <c r="U348" s="447" t="str">
        <f>IF(MID(H348,4,1)="x", 'Messages d''erreur'!$B$13,IF(LEFT(T348,1)="A",'Messages d''erreur'!$B$12,""))</f>
        <v/>
      </c>
    </row>
    <row r="349" spans="1:21" ht="39" x14ac:dyDescent="0.35">
      <c r="A349" s="535" t="s">
        <v>1539</v>
      </c>
      <c r="B349" s="447" t="s">
        <v>1539</v>
      </c>
      <c r="C349" s="462" t="s">
        <v>1540</v>
      </c>
      <c r="D349" s="463" t="s">
        <v>1341</v>
      </c>
      <c r="E349" s="464" t="s">
        <v>1101</v>
      </c>
      <c r="F349" s="464">
        <v>1</v>
      </c>
      <c r="G349" s="462" t="s">
        <v>1396</v>
      </c>
      <c r="H349" s="462" t="s">
        <v>1397</v>
      </c>
      <c r="I349" s="464" t="s">
        <v>1100</v>
      </c>
      <c r="J349" s="464" t="s">
        <v>61</v>
      </c>
      <c r="K349" s="466" t="s">
        <v>1100</v>
      </c>
      <c r="L349" s="467">
        <f t="shared" si="23"/>
        <v>0</v>
      </c>
      <c r="M349" s="468">
        <f t="shared" si="24"/>
        <v>66120</v>
      </c>
      <c r="N349" s="467" t="str">
        <f>IF(IFERROR(SEARCH("-",K349,1),0) &gt; 0,IFERROR(VLOOKUP(K349,'Liste ECO'!A:A,1,FALSE),"ATTENTION CE Inexistant"),"")</f>
        <v/>
      </c>
      <c r="O349" s="467" t="str">
        <f>IF(LEFT(N349,1) ="A",'Messages d''erreur'!$B$9,"")</f>
        <v/>
      </c>
      <c r="P349" s="447">
        <f t="shared" si="21"/>
        <v>66120</v>
      </c>
      <c r="Q349" s="447" t="str">
        <f>IFERROR(VLOOKUP(B350,'Liste CG'!A:A,1,FALSE),"Attention erreur pas de CG")</f>
        <v>Attention erreur pas de CG</v>
      </c>
      <c r="R349" s="447" t="str">
        <f>IF(LEFT(Q349,1)="A",'Messages d''erreur'!B$10,"")</f>
        <v>Attention CG pas dans  CG</v>
      </c>
      <c r="S349" s="467">
        <f t="shared" si="22"/>
        <v>66120</v>
      </c>
      <c r="T349" s="469">
        <f>IFERROR(VLOOKUP(S349,'Liste CG'!A:A,1,FALSE),"Attention erreur pas de CG")</f>
        <v>66120</v>
      </c>
      <c r="U349" s="447" t="str">
        <f>IF(MID(H349,4,1)="x", 'Messages d''erreur'!$B$13,IF(LEFT(T349,1)="A",'Messages d''erreur'!$B$12,""))</f>
        <v/>
      </c>
    </row>
    <row r="350" spans="1:21" ht="39" x14ac:dyDescent="0.35">
      <c r="A350" s="535" t="s">
        <v>1539</v>
      </c>
      <c r="B350" s="447" t="s">
        <v>1539</v>
      </c>
      <c r="C350" s="462" t="s">
        <v>1540</v>
      </c>
      <c r="D350" s="463" t="s">
        <v>1341</v>
      </c>
      <c r="E350" s="464" t="s">
        <v>61</v>
      </c>
      <c r="F350" s="464">
        <v>2</v>
      </c>
      <c r="G350" s="462" t="s">
        <v>1398</v>
      </c>
      <c r="H350" s="462" t="s">
        <v>1399</v>
      </c>
      <c r="I350" s="464" t="s">
        <v>1100</v>
      </c>
      <c r="J350" s="464" t="s">
        <v>1101</v>
      </c>
      <c r="K350" s="466" t="s">
        <v>1100</v>
      </c>
      <c r="L350" s="467">
        <f t="shared" si="23"/>
        <v>1</v>
      </c>
      <c r="M350" s="468">
        <f t="shared" si="24"/>
        <v>76120</v>
      </c>
      <c r="N350" s="467" t="str">
        <f>IF(IFERROR(SEARCH("-",K350,1),0) &gt; 0,IFERROR(VLOOKUP(K350,'Liste ECO'!A:A,1,FALSE),"ATTENTION CE Inexistant"),"")</f>
        <v/>
      </c>
      <c r="O350" s="467" t="str">
        <f>IF(LEFT(N350,1) ="A",'Messages d''erreur'!$B$9,"")</f>
        <v/>
      </c>
      <c r="P350" s="447">
        <f t="shared" si="21"/>
        <v>76120</v>
      </c>
      <c r="Q350" s="447" t="str">
        <f>IFERROR(VLOOKUP(B351,'Liste CG'!A:A,1,FALSE),"Attention erreur pas de CG")</f>
        <v>Attention erreur pas de CG</v>
      </c>
      <c r="R350" s="447" t="str">
        <f>IF(LEFT(Q350,1)="A",'Messages d''erreur'!B$10,"")</f>
        <v>Attention CG pas dans  CG</v>
      </c>
      <c r="S350" s="467">
        <f t="shared" si="22"/>
        <v>76120</v>
      </c>
      <c r="T350" s="469">
        <f>IFERROR(VLOOKUP(S350,'Liste CG'!A:A,1,FALSE),"Attention erreur pas de CG")</f>
        <v>76120</v>
      </c>
      <c r="U350" s="447" t="str">
        <f>IF(MID(H350,4,1)="x", 'Messages d''erreur'!$B$13,IF(LEFT(T350,1)="A",'Messages d''erreur'!$B$12,""))</f>
        <v/>
      </c>
    </row>
    <row r="351" spans="1:21" ht="39" x14ac:dyDescent="0.35">
      <c r="A351" s="535" t="s">
        <v>1541</v>
      </c>
      <c r="B351" s="447" t="s">
        <v>1541</v>
      </c>
      <c r="C351" s="462" t="s">
        <v>1542</v>
      </c>
      <c r="D351" s="463" t="s">
        <v>1341</v>
      </c>
      <c r="E351" s="464" t="s">
        <v>1101</v>
      </c>
      <c r="F351" s="464">
        <v>1</v>
      </c>
      <c r="G351" s="462" t="s">
        <v>1396</v>
      </c>
      <c r="H351" s="462" t="s">
        <v>1402</v>
      </c>
      <c r="I351" s="464" t="s">
        <v>1100</v>
      </c>
      <c r="J351" s="464" t="s">
        <v>61</v>
      </c>
      <c r="K351" s="466" t="s">
        <v>1100</v>
      </c>
      <c r="L351" s="467">
        <f t="shared" si="23"/>
        <v>0</v>
      </c>
      <c r="M351" s="468">
        <f t="shared" si="24"/>
        <v>67371</v>
      </c>
      <c r="N351" s="467" t="str">
        <f>IF(IFERROR(SEARCH("-",K351,1),0) &gt; 0,IFERROR(VLOOKUP(K351,'Liste ECO'!A:A,1,FALSE),"ATTENTION CE Inexistant"),"")</f>
        <v/>
      </c>
      <c r="O351" s="467" t="str">
        <f>IF(LEFT(N351,1) ="A",'Messages d''erreur'!$B$9,"")</f>
        <v/>
      </c>
      <c r="P351" s="447">
        <f t="shared" si="21"/>
        <v>67371</v>
      </c>
      <c r="Q351" s="447" t="str">
        <f>IFERROR(VLOOKUP(B352,'Liste CG'!A:A,1,FALSE),"Attention erreur pas de CG")</f>
        <v>Attention erreur pas de CG</v>
      </c>
      <c r="R351" s="447" t="str">
        <f>IF(LEFT(Q351,1)="A",'Messages d''erreur'!B$10,"")</f>
        <v>Attention CG pas dans  CG</v>
      </c>
      <c r="S351" s="467">
        <f t="shared" si="22"/>
        <v>67371</v>
      </c>
      <c r="T351" s="469">
        <f>IFERROR(VLOOKUP(S351,'Liste CG'!A:A,1,FALSE),"Attention erreur pas de CG")</f>
        <v>67371</v>
      </c>
      <c r="U351" s="447" t="str">
        <f>IF(MID(H351,4,1)="x", 'Messages d''erreur'!$B$13,IF(LEFT(T351,1)="A",'Messages d''erreur'!$B$12,""))</f>
        <v/>
      </c>
    </row>
    <row r="352" spans="1:21" ht="39" x14ac:dyDescent="0.35">
      <c r="A352" s="535" t="s">
        <v>1541</v>
      </c>
      <c r="B352" s="447" t="s">
        <v>1541</v>
      </c>
      <c r="C352" s="462" t="s">
        <v>1542</v>
      </c>
      <c r="D352" s="463" t="s">
        <v>1341</v>
      </c>
      <c r="E352" s="464" t="s">
        <v>61</v>
      </c>
      <c r="F352" s="464">
        <v>2</v>
      </c>
      <c r="G352" s="462" t="s">
        <v>1398</v>
      </c>
      <c r="H352" s="462" t="s">
        <v>1403</v>
      </c>
      <c r="I352" s="464" t="s">
        <v>1100</v>
      </c>
      <c r="J352" s="464" t="s">
        <v>1101</v>
      </c>
      <c r="K352" s="466" t="s">
        <v>1100</v>
      </c>
      <c r="L352" s="467">
        <f t="shared" si="23"/>
        <v>1</v>
      </c>
      <c r="M352" s="468">
        <f t="shared" si="24"/>
        <v>77371</v>
      </c>
      <c r="N352" s="467" t="str">
        <f>IF(IFERROR(SEARCH("-",K352,1),0) &gt; 0,IFERROR(VLOOKUP(K352,'Liste ECO'!A:A,1,FALSE),"ATTENTION CE Inexistant"),"")</f>
        <v/>
      </c>
      <c r="O352" s="467" t="str">
        <f>IF(LEFT(N352,1) ="A",'Messages d''erreur'!$B$9,"")</f>
        <v/>
      </c>
      <c r="P352" s="447">
        <f t="shared" si="21"/>
        <v>77371</v>
      </c>
      <c r="Q352" s="447" t="str">
        <f>IFERROR(VLOOKUP(B353,'Liste CG'!A:A,1,FALSE),"Attention erreur pas de CG")</f>
        <v>Attention erreur pas de CG</v>
      </c>
      <c r="R352" s="447" t="str">
        <f>IF(LEFT(Q352,1)="A",'Messages d''erreur'!B$10,"")</f>
        <v>Attention CG pas dans  CG</v>
      </c>
      <c r="S352" s="467">
        <f t="shared" si="22"/>
        <v>77371</v>
      </c>
      <c r="T352" s="469">
        <f>IFERROR(VLOOKUP(S352,'Liste CG'!A:A,1,FALSE),"Attention erreur pas de CG")</f>
        <v>77371</v>
      </c>
      <c r="U352" s="447" t="str">
        <f>IF(MID(H352,4,1)="x", 'Messages d''erreur'!$B$13,IF(LEFT(T352,1)="A",'Messages d''erreur'!$B$12,""))</f>
        <v/>
      </c>
    </row>
    <row r="353" spans="1:21" ht="65" x14ac:dyDescent="0.35">
      <c r="A353" s="535" t="s">
        <v>1543</v>
      </c>
      <c r="B353" s="447" t="s">
        <v>1543</v>
      </c>
      <c r="C353" s="462" t="s">
        <v>1544</v>
      </c>
      <c r="D353" s="463" t="s">
        <v>1341</v>
      </c>
      <c r="E353" s="464" t="s">
        <v>1101</v>
      </c>
      <c r="F353" s="464">
        <v>1</v>
      </c>
      <c r="G353" s="462" t="s">
        <v>1503</v>
      </c>
      <c r="H353" s="462" t="s">
        <v>1504</v>
      </c>
      <c r="I353" s="464" t="s">
        <v>1100</v>
      </c>
      <c r="J353" s="464" t="s">
        <v>61</v>
      </c>
      <c r="K353" s="466" t="s">
        <v>1100</v>
      </c>
      <c r="L353" s="467">
        <f t="shared" si="23"/>
        <v>0</v>
      </c>
      <c r="M353" s="468">
        <f t="shared" si="24"/>
        <v>66021</v>
      </c>
      <c r="N353" s="467" t="str">
        <f>IF(IFERROR(SEARCH("-",K353,1),0) &gt; 0,IFERROR(VLOOKUP(K353,'Liste ECO'!A:A,1,FALSE),"ATTENTION CE Inexistant"),"")</f>
        <v/>
      </c>
      <c r="O353" s="467" t="str">
        <f>IF(LEFT(N353,1) ="A",'Messages d''erreur'!$B$9,"")</f>
        <v/>
      </c>
      <c r="P353" s="447">
        <f t="shared" si="21"/>
        <v>66021</v>
      </c>
      <c r="Q353" s="447" t="str">
        <f>IFERROR(VLOOKUP(B354,'Liste CG'!A:A,1,FALSE),"Attention erreur pas de CG")</f>
        <v>Attention erreur pas de CG</v>
      </c>
      <c r="R353" s="447" t="str">
        <f>IF(LEFT(Q353,1)="A",'Messages d''erreur'!B$10,"")</f>
        <v>Attention CG pas dans  CG</v>
      </c>
      <c r="S353" s="467">
        <f t="shared" si="22"/>
        <v>66021</v>
      </c>
      <c r="T353" s="469">
        <f>IFERROR(VLOOKUP(S353,'Liste CG'!A:A,1,FALSE),"Attention erreur pas de CG")</f>
        <v>66021</v>
      </c>
      <c r="U353" s="447" t="str">
        <f>IF(MID(H353,4,1)="x", 'Messages d''erreur'!$B$13,IF(LEFT(T353,1)="A",'Messages d''erreur'!$B$12,""))</f>
        <v/>
      </c>
    </row>
    <row r="354" spans="1:21" ht="65" x14ac:dyDescent="0.35">
      <c r="A354" s="535" t="s">
        <v>1543</v>
      </c>
      <c r="B354" s="447" t="s">
        <v>1543</v>
      </c>
      <c r="C354" s="462" t="s">
        <v>1544</v>
      </c>
      <c r="D354" s="463" t="s">
        <v>1341</v>
      </c>
      <c r="E354" s="464" t="s">
        <v>1101</v>
      </c>
      <c r="F354" s="464">
        <v>2</v>
      </c>
      <c r="G354" s="462" t="s">
        <v>1505</v>
      </c>
      <c r="H354" s="462" t="s">
        <v>1364</v>
      </c>
      <c r="I354" s="464" t="s">
        <v>1100</v>
      </c>
      <c r="J354" s="464" t="s">
        <v>61</v>
      </c>
      <c r="K354" s="466" t="s">
        <v>1100</v>
      </c>
      <c r="L354" s="467">
        <f t="shared" si="23"/>
        <v>1</v>
      </c>
      <c r="M354" s="468">
        <f t="shared" si="24"/>
        <v>67361</v>
      </c>
      <c r="N354" s="467" t="str">
        <f>IF(IFERROR(SEARCH("-",K354,1),0) &gt; 0,IFERROR(VLOOKUP(K354,'Liste ECO'!A:A,1,FALSE),"ATTENTION CE Inexistant"),"")</f>
        <v/>
      </c>
      <c r="O354" s="467" t="str">
        <f>IF(LEFT(N354,1) ="A",'Messages d''erreur'!$B$9,"")</f>
        <v/>
      </c>
      <c r="P354" s="447">
        <f t="shared" si="21"/>
        <v>67361</v>
      </c>
      <c r="Q354" s="447" t="str">
        <f>IFERROR(VLOOKUP(B355,'Liste CG'!A:A,1,FALSE),"Attention erreur pas de CG")</f>
        <v>Attention erreur pas de CG</v>
      </c>
      <c r="R354" s="447" t="str">
        <f>IF(LEFT(Q354,1)="A",'Messages d''erreur'!B$10,"")</f>
        <v>Attention CG pas dans  CG</v>
      </c>
      <c r="S354" s="467">
        <f t="shared" si="22"/>
        <v>67361</v>
      </c>
      <c r="T354" s="469">
        <f>IFERROR(VLOOKUP(S354,'Liste CG'!A:A,1,FALSE),"Attention erreur pas de CG")</f>
        <v>67361</v>
      </c>
      <c r="U354" s="447" t="str">
        <f>IF(MID(H354,4,1)="x", 'Messages d''erreur'!$B$13,IF(LEFT(T354,1)="A",'Messages d''erreur'!$B$12,""))</f>
        <v/>
      </c>
    </row>
    <row r="355" spans="1:21" ht="39" x14ac:dyDescent="0.35">
      <c r="A355" s="535" t="s">
        <v>1545</v>
      </c>
      <c r="B355" s="447" t="s">
        <v>1545</v>
      </c>
      <c r="C355" s="462" t="s">
        <v>1546</v>
      </c>
      <c r="D355" s="463" t="s">
        <v>1341</v>
      </c>
      <c r="E355" s="464" t="s">
        <v>1101</v>
      </c>
      <c r="F355" s="464">
        <v>1</v>
      </c>
      <c r="G355" s="462" t="s">
        <v>1508</v>
      </c>
      <c r="H355" s="462" t="s">
        <v>1504</v>
      </c>
      <c r="I355" s="464" t="s">
        <v>1100</v>
      </c>
      <c r="J355" s="464" t="s">
        <v>61</v>
      </c>
      <c r="K355" s="466" t="s">
        <v>1100</v>
      </c>
      <c r="L355" s="467">
        <f t="shared" si="23"/>
        <v>0</v>
      </c>
      <c r="M355" s="468">
        <f t="shared" si="24"/>
        <v>66021</v>
      </c>
      <c r="N355" s="467" t="str">
        <f>IF(IFERROR(SEARCH("-",K355,1),0) &gt; 0,IFERROR(VLOOKUP(K355,'Liste ECO'!A:A,1,FALSE),"ATTENTION CE Inexistant"),"")</f>
        <v/>
      </c>
      <c r="O355" s="467" t="str">
        <f>IF(LEFT(N355,1) ="A",'Messages d''erreur'!$B$9,"")</f>
        <v/>
      </c>
      <c r="P355" s="447">
        <f t="shared" ref="P355:P418" si="25">VALUE(H355)</f>
        <v>66021</v>
      </c>
      <c r="Q355" s="447" t="str">
        <f>IFERROR(VLOOKUP(B356,'Liste CG'!A:A,1,FALSE),"Attention erreur pas de CG")</f>
        <v>Attention erreur pas de CG</v>
      </c>
      <c r="R355" s="447" t="str">
        <f>IF(LEFT(Q355,1)="A",'Messages d''erreur'!B$10,"")</f>
        <v>Attention CG pas dans  CG</v>
      </c>
      <c r="S355" s="467">
        <f t="shared" ref="S355:S418" si="26">VALUE(H355)</f>
        <v>66021</v>
      </c>
      <c r="T355" s="469">
        <f>IFERROR(VLOOKUP(S355,'Liste CG'!A:A,1,FALSE),"Attention erreur pas de CG")</f>
        <v>66021</v>
      </c>
      <c r="U355" s="447" t="str">
        <f>IF(MID(H355,4,1)="x", 'Messages d''erreur'!$B$13,IF(LEFT(T355,1)="A",'Messages d''erreur'!$B$12,""))</f>
        <v/>
      </c>
    </row>
    <row r="356" spans="1:21" ht="39" x14ac:dyDescent="0.35">
      <c r="A356" s="535" t="s">
        <v>1545</v>
      </c>
      <c r="B356" s="447" t="s">
        <v>1545</v>
      </c>
      <c r="C356" s="462" t="s">
        <v>1546</v>
      </c>
      <c r="D356" s="463" t="s">
        <v>1341</v>
      </c>
      <c r="E356" s="464" t="s">
        <v>1101</v>
      </c>
      <c r="F356" s="464">
        <v>2</v>
      </c>
      <c r="G356" s="462" t="s">
        <v>1509</v>
      </c>
      <c r="H356" s="462" t="s">
        <v>1364</v>
      </c>
      <c r="I356" s="464" t="s">
        <v>1100</v>
      </c>
      <c r="J356" s="464" t="s">
        <v>61</v>
      </c>
      <c r="K356" s="466" t="s">
        <v>1100</v>
      </c>
      <c r="L356" s="467">
        <f t="shared" si="23"/>
        <v>1</v>
      </c>
      <c r="M356" s="468">
        <f t="shared" si="24"/>
        <v>67361</v>
      </c>
      <c r="N356" s="467" t="str">
        <f>IF(IFERROR(SEARCH("-",K356,1),0) &gt; 0,IFERROR(VLOOKUP(K356,'Liste ECO'!A:A,1,FALSE),"ATTENTION CE Inexistant"),"")</f>
        <v/>
      </c>
      <c r="O356" s="467" t="str">
        <f>IF(LEFT(N356,1) ="A",'Messages d''erreur'!$B$9,"")</f>
        <v/>
      </c>
      <c r="P356" s="447">
        <f t="shared" si="25"/>
        <v>67361</v>
      </c>
      <c r="Q356" s="447" t="str">
        <f>IFERROR(VLOOKUP(B357,'Liste CG'!A:A,1,FALSE),"Attention erreur pas de CG")</f>
        <v>Attention erreur pas de CG</v>
      </c>
      <c r="R356" s="447" t="str">
        <f>IF(LEFT(Q356,1)="A",'Messages d''erreur'!B$10,"")</f>
        <v>Attention CG pas dans  CG</v>
      </c>
      <c r="S356" s="467">
        <f t="shared" si="26"/>
        <v>67361</v>
      </c>
      <c r="T356" s="469">
        <f>IFERROR(VLOOKUP(S356,'Liste CG'!A:A,1,FALSE),"Attention erreur pas de CG")</f>
        <v>67361</v>
      </c>
      <c r="U356" s="447" t="str">
        <f>IF(MID(H356,4,1)="x", 'Messages d''erreur'!$B$13,IF(LEFT(T356,1)="A",'Messages d''erreur'!$B$12,""))</f>
        <v/>
      </c>
    </row>
    <row r="357" spans="1:21" ht="39" x14ac:dyDescent="0.35">
      <c r="A357" s="535" t="s">
        <v>1547</v>
      </c>
      <c r="B357" s="447" t="s">
        <v>1547</v>
      </c>
      <c r="C357" s="462" t="s">
        <v>1548</v>
      </c>
      <c r="D357" s="463" t="s">
        <v>1341</v>
      </c>
      <c r="E357" s="464" t="s">
        <v>61</v>
      </c>
      <c r="F357" s="464">
        <v>1</v>
      </c>
      <c r="G357" s="462" t="s">
        <v>1494</v>
      </c>
      <c r="H357" s="462" t="s">
        <v>1483</v>
      </c>
      <c r="I357" s="464" t="s">
        <v>1353</v>
      </c>
      <c r="J357" s="464" t="s">
        <v>1101</v>
      </c>
      <c r="K357" s="466" t="s">
        <v>1100</v>
      </c>
      <c r="L357" s="467">
        <f t="shared" si="23"/>
        <v>0</v>
      </c>
      <c r="M357" s="468">
        <f t="shared" si="24"/>
        <v>24021</v>
      </c>
      <c r="N357" s="467" t="str">
        <f>IF(IFERROR(SEARCH("-",K357,1),0) &gt; 0,IFERROR(VLOOKUP(K357,'Liste ECO'!A:A,1,FALSE),"ATTENTION CE Inexistant"),"")</f>
        <v/>
      </c>
      <c r="O357" s="467" t="str">
        <f>IF(LEFT(N357,1) ="A",'Messages d''erreur'!$B$9,"")</f>
        <v/>
      </c>
      <c r="P357" s="447">
        <f t="shared" si="25"/>
        <v>24021</v>
      </c>
      <c r="Q357" s="447" t="str">
        <f>IFERROR(VLOOKUP(B358,'Liste CG'!A:A,1,FALSE),"Attention erreur pas de CG")</f>
        <v>Attention erreur pas de CG</v>
      </c>
      <c r="R357" s="447" t="str">
        <f>IF(LEFT(Q357,1)="A",'Messages d''erreur'!B$10,"")</f>
        <v>Attention CG pas dans  CG</v>
      </c>
      <c r="S357" s="467">
        <f t="shared" si="26"/>
        <v>24021</v>
      </c>
      <c r="T357" s="469">
        <f>IFERROR(VLOOKUP(S357,'Liste CG'!A:A,1,FALSE),"Attention erreur pas de CG")</f>
        <v>24021</v>
      </c>
      <c r="U357" s="447" t="str">
        <f>IF(MID(H357,4,1)="x", 'Messages d''erreur'!$B$13,IF(LEFT(T357,1)="A",'Messages d''erreur'!$B$12,""))</f>
        <v/>
      </c>
    </row>
    <row r="358" spans="1:21" ht="26" x14ac:dyDescent="0.35">
      <c r="A358" s="535" t="s">
        <v>1547</v>
      </c>
      <c r="B358" s="447" t="s">
        <v>1547</v>
      </c>
      <c r="C358" s="462" t="s">
        <v>1548</v>
      </c>
      <c r="D358" s="463" t="s">
        <v>1341</v>
      </c>
      <c r="E358" s="464" t="s">
        <v>1101</v>
      </c>
      <c r="F358" s="464">
        <v>2</v>
      </c>
      <c r="G358" s="462" t="s">
        <v>1385</v>
      </c>
      <c r="H358" s="462" t="s">
        <v>1386</v>
      </c>
      <c r="I358" s="464" t="s">
        <v>1353</v>
      </c>
      <c r="J358" s="464" t="s">
        <v>61</v>
      </c>
      <c r="K358" s="466" t="s">
        <v>1100</v>
      </c>
      <c r="L358" s="467">
        <f t="shared" si="23"/>
        <v>1</v>
      </c>
      <c r="M358" s="468">
        <f t="shared" si="24"/>
        <v>24621</v>
      </c>
      <c r="N358" s="467" t="str">
        <f>IF(IFERROR(SEARCH("-",K358,1),0) &gt; 0,IFERROR(VLOOKUP(K358,'Liste ECO'!A:A,1,FALSE),"ATTENTION CE Inexistant"),"")</f>
        <v/>
      </c>
      <c r="O358" s="467" t="str">
        <f>IF(LEFT(N358,1) ="A",'Messages d''erreur'!$B$9,"")</f>
        <v/>
      </c>
      <c r="P358" s="447">
        <f t="shared" si="25"/>
        <v>24621</v>
      </c>
      <c r="Q358" s="447" t="str">
        <f>IFERROR(VLOOKUP(B359,'Liste CG'!A:A,1,FALSE),"Attention erreur pas de CG")</f>
        <v>Attention erreur pas de CG</v>
      </c>
      <c r="R358" s="447" t="str">
        <f>IF(LEFT(Q358,1)="A",'Messages d''erreur'!B$10,"")</f>
        <v>Attention CG pas dans  CG</v>
      </c>
      <c r="S358" s="467">
        <f t="shared" si="26"/>
        <v>24621</v>
      </c>
      <c r="T358" s="469">
        <f>IFERROR(VLOOKUP(S358,'Liste CG'!A:A,1,FALSE),"Attention erreur pas de CG")</f>
        <v>24621</v>
      </c>
      <c r="U358" s="447" t="str">
        <f>IF(MID(H358,4,1)="x", 'Messages d''erreur'!$B$13,IF(LEFT(T358,1)="A",'Messages d''erreur'!$B$12,""))</f>
        <v/>
      </c>
    </row>
    <row r="359" spans="1:21" ht="39" x14ac:dyDescent="0.35">
      <c r="A359" s="535" t="s">
        <v>1547</v>
      </c>
      <c r="B359" s="447" t="s">
        <v>1547</v>
      </c>
      <c r="C359" s="462" t="s">
        <v>1548</v>
      </c>
      <c r="D359" s="463" t="s">
        <v>1341</v>
      </c>
      <c r="E359" s="464" t="s">
        <v>1101</v>
      </c>
      <c r="F359" s="464">
        <v>3</v>
      </c>
      <c r="G359" s="462" t="s">
        <v>1387</v>
      </c>
      <c r="H359" s="462" t="s">
        <v>1388</v>
      </c>
      <c r="I359" s="464" t="s">
        <v>1100</v>
      </c>
      <c r="J359" s="464" t="s">
        <v>61</v>
      </c>
      <c r="K359" s="466" t="s">
        <v>1100</v>
      </c>
      <c r="L359" s="467">
        <f t="shared" si="23"/>
        <v>1</v>
      </c>
      <c r="M359" s="468">
        <f t="shared" si="24"/>
        <v>67241</v>
      </c>
      <c r="N359" s="467" t="str">
        <f>IF(IFERROR(SEARCH("-",K359,1),0) &gt; 0,IFERROR(VLOOKUP(K359,'Liste ECO'!A:A,1,FALSE),"ATTENTION CE Inexistant"),"")</f>
        <v/>
      </c>
      <c r="O359" s="467" t="str">
        <f>IF(LEFT(N359,1) ="A",'Messages d''erreur'!$B$9,"")</f>
        <v/>
      </c>
      <c r="P359" s="447">
        <f t="shared" si="25"/>
        <v>67241</v>
      </c>
      <c r="Q359" s="447" t="str">
        <f>IFERROR(VLOOKUP(B360,'Liste CG'!A:A,1,FALSE),"Attention erreur pas de CG")</f>
        <v>Attention erreur pas de CG</v>
      </c>
      <c r="R359" s="447" t="str">
        <f>IF(LEFT(Q359,1)="A",'Messages d''erreur'!B$10,"")</f>
        <v>Attention CG pas dans  CG</v>
      </c>
      <c r="S359" s="467">
        <f t="shared" si="26"/>
        <v>67241</v>
      </c>
      <c r="T359" s="469">
        <f>IFERROR(VLOOKUP(S359,'Liste CG'!A:A,1,FALSE),"Attention erreur pas de CG")</f>
        <v>67241</v>
      </c>
      <c r="U359" s="447" t="str">
        <f>IF(MID(H359,4,1)="x", 'Messages d''erreur'!$B$13,IF(LEFT(T359,1)="A",'Messages d''erreur'!$B$12,""))</f>
        <v/>
      </c>
    </row>
    <row r="360" spans="1:21" ht="39" x14ac:dyDescent="0.35">
      <c r="A360" s="535" t="s">
        <v>1547</v>
      </c>
      <c r="B360" s="447" t="s">
        <v>1547</v>
      </c>
      <c r="C360" s="462" t="s">
        <v>1548</v>
      </c>
      <c r="D360" s="463" t="s">
        <v>1341</v>
      </c>
      <c r="E360" s="464" t="s">
        <v>61</v>
      </c>
      <c r="F360" s="464">
        <v>4</v>
      </c>
      <c r="G360" s="462" t="s">
        <v>1389</v>
      </c>
      <c r="H360" s="462" t="s">
        <v>1390</v>
      </c>
      <c r="I360" s="464" t="s">
        <v>1100</v>
      </c>
      <c r="J360" s="464" t="s">
        <v>1101</v>
      </c>
      <c r="K360" s="466" t="s">
        <v>1100</v>
      </c>
      <c r="L360" s="467">
        <f t="shared" si="23"/>
        <v>1</v>
      </c>
      <c r="M360" s="468">
        <f t="shared" si="24"/>
        <v>77241</v>
      </c>
      <c r="N360" s="467" t="str">
        <f>IF(IFERROR(SEARCH("-",K360,1),0) &gt; 0,IFERROR(VLOOKUP(K360,'Liste ECO'!A:A,1,FALSE),"ATTENTION CE Inexistant"),"")</f>
        <v/>
      </c>
      <c r="O360" s="467" t="str">
        <f>IF(LEFT(N360,1) ="A",'Messages d''erreur'!$B$9,"")</f>
        <v/>
      </c>
      <c r="P360" s="447">
        <f t="shared" si="25"/>
        <v>77241</v>
      </c>
      <c r="Q360" s="447" t="str">
        <f>IFERROR(VLOOKUP(B361,'Liste CG'!A:A,1,FALSE),"Attention erreur pas de CG")</f>
        <v>Attention erreur pas de CG</v>
      </c>
      <c r="R360" s="447" t="str">
        <f>IF(LEFT(Q360,1)="A",'Messages d''erreur'!B$10,"")</f>
        <v>Attention CG pas dans  CG</v>
      </c>
      <c r="S360" s="467">
        <f t="shared" si="26"/>
        <v>77241</v>
      </c>
      <c r="T360" s="469">
        <f>IFERROR(VLOOKUP(S360,'Liste CG'!A:A,1,FALSE),"Attention erreur pas de CG")</f>
        <v>77241</v>
      </c>
      <c r="U360" s="447" t="str">
        <f>IF(MID(H360,4,1)="x", 'Messages d''erreur'!$B$13,IF(LEFT(T360,1)="A",'Messages d''erreur'!$B$12,""))</f>
        <v/>
      </c>
    </row>
    <row r="361" spans="1:21" ht="39" x14ac:dyDescent="0.35">
      <c r="A361" s="535" t="s">
        <v>1549</v>
      </c>
      <c r="B361" s="447" t="s">
        <v>1549</v>
      </c>
      <c r="C361" s="462" t="s">
        <v>1550</v>
      </c>
      <c r="D361" s="463" t="s">
        <v>1341</v>
      </c>
      <c r="E361" s="464" t="s">
        <v>61</v>
      </c>
      <c r="F361" s="464">
        <v>1</v>
      </c>
      <c r="G361" s="462" t="s">
        <v>1393</v>
      </c>
      <c r="H361" s="462" t="s">
        <v>1483</v>
      </c>
      <c r="I361" s="464" t="s">
        <v>1353</v>
      </c>
      <c r="J361" s="464" t="s">
        <v>1101</v>
      </c>
      <c r="K361" s="466" t="s">
        <v>1100</v>
      </c>
      <c r="L361" s="467">
        <f t="shared" si="23"/>
        <v>0</v>
      </c>
      <c r="M361" s="468">
        <f t="shared" si="24"/>
        <v>24021</v>
      </c>
      <c r="N361" s="467" t="str">
        <f>IF(IFERROR(SEARCH("-",K361,1),0) &gt; 0,IFERROR(VLOOKUP(K361,'Liste ECO'!A:A,1,FALSE),"ATTENTION CE Inexistant"),"")</f>
        <v/>
      </c>
      <c r="O361" s="467" t="str">
        <f>IF(LEFT(N361,1) ="A",'Messages d''erreur'!$B$9,"")</f>
        <v/>
      </c>
      <c r="P361" s="447">
        <f t="shared" si="25"/>
        <v>24021</v>
      </c>
      <c r="Q361" s="447" t="str">
        <f>IFERROR(VLOOKUP(B362,'Liste CG'!A:A,1,FALSE),"Attention erreur pas de CG")</f>
        <v>Attention erreur pas de CG</v>
      </c>
      <c r="R361" s="447" t="str">
        <f>IF(LEFT(Q361,1)="A",'Messages d''erreur'!B$10,"")</f>
        <v>Attention CG pas dans  CG</v>
      </c>
      <c r="S361" s="467">
        <f t="shared" si="26"/>
        <v>24021</v>
      </c>
      <c r="T361" s="469">
        <f>IFERROR(VLOOKUP(S361,'Liste CG'!A:A,1,FALSE),"Attention erreur pas de CG")</f>
        <v>24021</v>
      </c>
      <c r="U361" s="447" t="str">
        <f>IF(MID(H361,4,1)="x", 'Messages d''erreur'!$B$13,IF(LEFT(T361,1)="A",'Messages d''erreur'!$B$12,""))</f>
        <v/>
      </c>
    </row>
    <row r="362" spans="1:21" ht="26" x14ac:dyDescent="0.35">
      <c r="A362" s="535" t="s">
        <v>1551</v>
      </c>
      <c r="B362" s="447" t="s">
        <v>1551</v>
      </c>
      <c r="C362" s="462" t="s">
        <v>1552</v>
      </c>
      <c r="D362" s="463" t="s">
        <v>1341</v>
      </c>
      <c r="E362" s="464" t="s">
        <v>1101</v>
      </c>
      <c r="F362" s="464">
        <v>1</v>
      </c>
      <c r="G362" s="462" t="s">
        <v>1396</v>
      </c>
      <c r="H362" s="462" t="s">
        <v>1397</v>
      </c>
      <c r="I362" s="464" t="s">
        <v>1100</v>
      </c>
      <c r="J362" s="464" t="s">
        <v>61</v>
      </c>
      <c r="K362" s="466" t="s">
        <v>1100</v>
      </c>
      <c r="L362" s="467">
        <f t="shared" si="23"/>
        <v>0</v>
      </c>
      <c r="M362" s="468">
        <f t="shared" si="24"/>
        <v>66120</v>
      </c>
      <c r="N362" s="467" t="str">
        <f>IF(IFERROR(SEARCH("-",K362,1),0) &gt; 0,IFERROR(VLOOKUP(K362,'Liste ECO'!A:A,1,FALSE),"ATTENTION CE Inexistant"),"")</f>
        <v/>
      </c>
      <c r="O362" s="467" t="str">
        <f>IF(LEFT(N362,1) ="A",'Messages d''erreur'!$B$9,"")</f>
        <v/>
      </c>
      <c r="P362" s="447">
        <f t="shared" si="25"/>
        <v>66120</v>
      </c>
      <c r="Q362" s="447" t="str">
        <f>IFERROR(VLOOKUP(B363,'Liste CG'!A:A,1,FALSE),"Attention erreur pas de CG")</f>
        <v>Attention erreur pas de CG</v>
      </c>
      <c r="R362" s="447" t="str">
        <f>IF(LEFT(Q362,1)="A",'Messages d''erreur'!B$10,"")</f>
        <v>Attention CG pas dans  CG</v>
      </c>
      <c r="S362" s="467">
        <f t="shared" si="26"/>
        <v>66120</v>
      </c>
      <c r="T362" s="469">
        <f>IFERROR(VLOOKUP(S362,'Liste CG'!A:A,1,FALSE),"Attention erreur pas de CG")</f>
        <v>66120</v>
      </c>
      <c r="U362" s="447" t="str">
        <f>IF(MID(H362,4,1)="x", 'Messages d''erreur'!$B$13,IF(LEFT(T362,1)="A",'Messages d''erreur'!$B$12,""))</f>
        <v/>
      </c>
    </row>
    <row r="363" spans="1:21" ht="26" x14ac:dyDescent="0.35">
      <c r="A363" s="535" t="s">
        <v>1551</v>
      </c>
      <c r="B363" s="447" t="s">
        <v>1551</v>
      </c>
      <c r="C363" s="462" t="s">
        <v>1552</v>
      </c>
      <c r="D363" s="463" t="s">
        <v>1341</v>
      </c>
      <c r="E363" s="464" t="s">
        <v>61</v>
      </c>
      <c r="F363" s="464">
        <v>2</v>
      </c>
      <c r="G363" s="462" t="s">
        <v>1398</v>
      </c>
      <c r="H363" s="462" t="s">
        <v>1399</v>
      </c>
      <c r="I363" s="464" t="s">
        <v>1100</v>
      </c>
      <c r="J363" s="464" t="s">
        <v>1101</v>
      </c>
      <c r="K363" s="466" t="s">
        <v>1100</v>
      </c>
      <c r="L363" s="467">
        <f t="shared" si="23"/>
        <v>1</v>
      </c>
      <c r="M363" s="468">
        <f t="shared" si="24"/>
        <v>76120</v>
      </c>
      <c r="N363" s="467" t="str">
        <f>IF(IFERROR(SEARCH("-",K363,1),0) &gt; 0,IFERROR(VLOOKUP(K363,'Liste ECO'!A:A,1,FALSE),"ATTENTION CE Inexistant"),"")</f>
        <v/>
      </c>
      <c r="O363" s="467" t="str">
        <f>IF(LEFT(N363,1) ="A",'Messages d''erreur'!$B$9,"")</f>
        <v/>
      </c>
      <c r="P363" s="447">
        <f t="shared" si="25"/>
        <v>76120</v>
      </c>
      <c r="Q363" s="447" t="str">
        <f>IFERROR(VLOOKUP(B364,'Liste CG'!A:A,1,FALSE),"Attention erreur pas de CG")</f>
        <v>Attention erreur pas de CG</v>
      </c>
      <c r="R363" s="447" t="str">
        <f>IF(LEFT(Q363,1)="A",'Messages d''erreur'!B$10,"")</f>
        <v>Attention CG pas dans  CG</v>
      </c>
      <c r="S363" s="467">
        <f t="shared" si="26"/>
        <v>76120</v>
      </c>
      <c r="T363" s="469">
        <f>IFERROR(VLOOKUP(S363,'Liste CG'!A:A,1,FALSE),"Attention erreur pas de CG")</f>
        <v>76120</v>
      </c>
      <c r="U363" s="447" t="str">
        <f>IF(MID(H363,4,1)="x", 'Messages d''erreur'!$B$13,IF(LEFT(T363,1)="A",'Messages d''erreur'!$B$12,""))</f>
        <v/>
      </c>
    </row>
    <row r="364" spans="1:21" ht="26" x14ac:dyDescent="0.35">
      <c r="A364" s="535" t="s">
        <v>1553</v>
      </c>
      <c r="B364" s="447" t="s">
        <v>1553</v>
      </c>
      <c r="C364" s="462" t="s">
        <v>1554</v>
      </c>
      <c r="D364" s="463" t="s">
        <v>1341</v>
      </c>
      <c r="E364" s="464" t="s">
        <v>1101</v>
      </c>
      <c r="F364" s="464">
        <v>1</v>
      </c>
      <c r="G364" s="462" t="s">
        <v>1396</v>
      </c>
      <c r="H364" s="462" t="s">
        <v>1402</v>
      </c>
      <c r="I364" s="464" t="s">
        <v>1100</v>
      </c>
      <c r="J364" s="464" t="s">
        <v>61</v>
      </c>
      <c r="K364" s="466" t="s">
        <v>1100</v>
      </c>
      <c r="L364" s="467">
        <f t="shared" si="23"/>
        <v>0</v>
      </c>
      <c r="M364" s="468">
        <f t="shared" si="24"/>
        <v>67371</v>
      </c>
      <c r="N364" s="467" t="str">
        <f>IF(IFERROR(SEARCH("-",K364,1),0) &gt; 0,IFERROR(VLOOKUP(K364,'Liste ECO'!A:A,1,FALSE),"ATTENTION CE Inexistant"),"")</f>
        <v/>
      </c>
      <c r="O364" s="467" t="str">
        <f>IF(LEFT(N364,1) ="A",'Messages d''erreur'!$B$9,"")</f>
        <v/>
      </c>
      <c r="P364" s="447">
        <f t="shared" si="25"/>
        <v>67371</v>
      </c>
      <c r="Q364" s="447" t="str">
        <f>IFERROR(VLOOKUP(B365,'Liste CG'!A:A,1,FALSE),"Attention erreur pas de CG")</f>
        <v>Attention erreur pas de CG</v>
      </c>
      <c r="R364" s="447" t="str">
        <f>IF(LEFT(Q364,1)="A",'Messages d''erreur'!B$10,"")</f>
        <v>Attention CG pas dans  CG</v>
      </c>
      <c r="S364" s="467">
        <f t="shared" si="26"/>
        <v>67371</v>
      </c>
      <c r="T364" s="469">
        <f>IFERROR(VLOOKUP(S364,'Liste CG'!A:A,1,FALSE),"Attention erreur pas de CG")</f>
        <v>67371</v>
      </c>
      <c r="U364" s="447" t="str">
        <f>IF(MID(H364,4,1)="x", 'Messages d''erreur'!$B$13,IF(LEFT(T364,1)="A",'Messages d''erreur'!$B$12,""))</f>
        <v/>
      </c>
    </row>
    <row r="365" spans="1:21" ht="26" x14ac:dyDescent="0.35">
      <c r="A365" s="535" t="s">
        <v>1553</v>
      </c>
      <c r="B365" s="447" t="s">
        <v>1553</v>
      </c>
      <c r="C365" s="462" t="s">
        <v>1554</v>
      </c>
      <c r="D365" s="463" t="s">
        <v>1341</v>
      </c>
      <c r="E365" s="464" t="s">
        <v>61</v>
      </c>
      <c r="F365" s="464">
        <v>2</v>
      </c>
      <c r="G365" s="462" t="s">
        <v>1398</v>
      </c>
      <c r="H365" s="462" t="s">
        <v>1403</v>
      </c>
      <c r="I365" s="464" t="s">
        <v>1100</v>
      </c>
      <c r="J365" s="464" t="s">
        <v>1101</v>
      </c>
      <c r="K365" s="466" t="s">
        <v>1100</v>
      </c>
      <c r="L365" s="467">
        <f t="shared" si="23"/>
        <v>1</v>
      </c>
      <c r="M365" s="468">
        <f t="shared" si="24"/>
        <v>77371</v>
      </c>
      <c r="N365" s="467" t="str">
        <f>IF(IFERROR(SEARCH("-",K365,1),0) &gt; 0,IFERROR(VLOOKUP(K365,'Liste ECO'!A:A,1,FALSE),"ATTENTION CE Inexistant"),"")</f>
        <v/>
      </c>
      <c r="O365" s="467" t="str">
        <f>IF(LEFT(N365,1) ="A",'Messages d''erreur'!$B$9,"")</f>
        <v/>
      </c>
      <c r="P365" s="447">
        <f t="shared" si="25"/>
        <v>77371</v>
      </c>
      <c r="Q365" s="447" t="str">
        <f>IFERROR(VLOOKUP(B366,'Liste CG'!A:A,1,FALSE),"Attention erreur pas de CG")</f>
        <v>Attention erreur pas de CG</v>
      </c>
      <c r="R365" s="447" t="str">
        <f>IF(LEFT(Q365,1)="A",'Messages d''erreur'!B$10,"")</f>
        <v>Attention CG pas dans  CG</v>
      </c>
      <c r="S365" s="467">
        <f t="shared" si="26"/>
        <v>77371</v>
      </c>
      <c r="T365" s="469">
        <f>IFERROR(VLOOKUP(S365,'Liste CG'!A:A,1,FALSE),"Attention erreur pas de CG")</f>
        <v>77371</v>
      </c>
      <c r="U365" s="447" t="str">
        <f>IF(MID(H365,4,1)="x", 'Messages d''erreur'!$B$13,IF(LEFT(T365,1)="A",'Messages d''erreur'!$B$12,""))</f>
        <v/>
      </c>
    </row>
    <row r="366" spans="1:21" ht="52" x14ac:dyDescent="0.35">
      <c r="A366" s="535" t="s">
        <v>1555</v>
      </c>
      <c r="B366" s="447" t="s">
        <v>1555</v>
      </c>
      <c r="C366" s="462" t="s">
        <v>1556</v>
      </c>
      <c r="D366" s="463" t="s">
        <v>1341</v>
      </c>
      <c r="E366" s="464" t="s">
        <v>1101</v>
      </c>
      <c r="F366" s="464">
        <v>1</v>
      </c>
      <c r="G366" s="462" t="s">
        <v>1503</v>
      </c>
      <c r="H366" s="462" t="s">
        <v>1504</v>
      </c>
      <c r="I366" s="464" t="s">
        <v>1100</v>
      </c>
      <c r="J366" s="464" t="s">
        <v>61</v>
      </c>
      <c r="K366" s="466" t="s">
        <v>1100</v>
      </c>
      <c r="L366" s="467">
        <f t="shared" si="23"/>
        <v>0</v>
      </c>
      <c r="M366" s="468">
        <f t="shared" si="24"/>
        <v>66021</v>
      </c>
      <c r="N366" s="467" t="str">
        <f>IF(IFERROR(SEARCH("-",K366,1),0) &gt; 0,IFERROR(VLOOKUP(K366,'Liste ECO'!A:A,1,FALSE),"ATTENTION CE Inexistant"),"")</f>
        <v/>
      </c>
      <c r="O366" s="467" t="str">
        <f>IF(LEFT(N366,1) ="A",'Messages d''erreur'!$B$9,"")</f>
        <v/>
      </c>
      <c r="P366" s="447">
        <f t="shared" si="25"/>
        <v>66021</v>
      </c>
      <c r="Q366" s="447" t="str">
        <f>IFERROR(VLOOKUP(B367,'Liste CG'!A:A,1,FALSE),"Attention erreur pas de CG")</f>
        <v>Attention erreur pas de CG</v>
      </c>
      <c r="R366" s="447" t="str">
        <f>IF(LEFT(Q366,1)="A",'Messages d''erreur'!B$10,"")</f>
        <v>Attention CG pas dans  CG</v>
      </c>
      <c r="S366" s="467">
        <f t="shared" si="26"/>
        <v>66021</v>
      </c>
      <c r="T366" s="469">
        <f>IFERROR(VLOOKUP(S366,'Liste CG'!A:A,1,FALSE),"Attention erreur pas de CG")</f>
        <v>66021</v>
      </c>
      <c r="U366" s="447" t="str">
        <f>IF(MID(H366,4,1)="x", 'Messages d''erreur'!$B$13,IF(LEFT(T366,1)="A",'Messages d''erreur'!$B$12,""))</f>
        <v/>
      </c>
    </row>
    <row r="367" spans="1:21" ht="52" x14ac:dyDescent="0.35">
      <c r="A367" s="535" t="s">
        <v>1555</v>
      </c>
      <c r="B367" s="447" t="s">
        <v>1555</v>
      </c>
      <c r="C367" s="462" t="s">
        <v>1556</v>
      </c>
      <c r="D367" s="463" t="s">
        <v>1341</v>
      </c>
      <c r="E367" s="464" t="s">
        <v>1101</v>
      </c>
      <c r="F367" s="464">
        <v>2</v>
      </c>
      <c r="G367" s="462" t="s">
        <v>1505</v>
      </c>
      <c r="H367" s="462" t="s">
        <v>1364</v>
      </c>
      <c r="I367" s="464" t="s">
        <v>1100</v>
      </c>
      <c r="J367" s="464" t="s">
        <v>61</v>
      </c>
      <c r="K367" s="466" t="s">
        <v>1100</v>
      </c>
      <c r="L367" s="467">
        <f t="shared" si="23"/>
        <v>1</v>
      </c>
      <c r="M367" s="468">
        <f t="shared" si="24"/>
        <v>67361</v>
      </c>
      <c r="N367" s="467" t="str">
        <f>IF(IFERROR(SEARCH("-",K367,1),0) &gt; 0,IFERROR(VLOOKUP(K367,'Liste ECO'!A:A,1,FALSE),"ATTENTION CE Inexistant"),"")</f>
        <v/>
      </c>
      <c r="O367" s="467" t="str">
        <f>IF(LEFT(N367,1) ="A",'Messages d''erreur'!$B$9,"")</f>
        <v/>
      </c>
      <c r="P367" s="447">
        <f t="shared" si="25"/>
        <v>67361</v>
      </c>
      <c r="Q367" s="447" t="str">
        <f>IFERROR(VLOOKUP(B368,'Liste CG'!A:A,1,FALSE),"Attention erreur pas de CG")</f>
        <v>Attention erreur pas de CG</v>
      </c>
      <c r="R367" s="447" t="str">
        <f>IF(LEFT(Q367,1)="A",'Messages d''erreur'!B$10,"")</f>
        <v>Attention CG pas dans  CG</v>
      </c>
      <c r="S367" s="467">
        <f t="shared" si="26"/>
        <v>67361</v>
      </c>
      <c r="T367" s="469">
        <f>IFERROR(VLOOKUP(S367,'Liste CG'!A:A,1,FALSE),"Attention erreur pas de CG")</f>
        <v>67361</v>
      </c>
      <c r="U367" s="447" t="str">
        <f>IF(MID(H367,4,1)="x", 'Messages d''erreur'!$B$13,IF(LEFT(T367,1)="A",'Messages d''erreur'!$B$12,""))</f>
        <v/>
      </c>
    </row>
    <row r="368" spans="1:21" ht="26" x14ac:dyDescent="0.35">
      <c r="A368" s="535" t="s">
        <v>1557</v>
      </c>
      <c r="B368" s="447" t="s">
        <v>1557</v>
      </c>
      <c r="C368" s="462" t="s">
        <v>1558</v>
      </c>
      <c r="D368" s="463" t="s">
        <v>1341</v>
      </c>
      <c r="E368" s="464" t="s">
        <v>1101</v>
      </c>
      <c r="F368" s="464">
        <v>1</v>
      </c>
      <c r="G368" s="462" t="s">
        <v>1559</v>
      </c>
      <c r="H368" s="462" t="s">
        <v>1504</v>
      </c>
      <c r="I368" s="464" t="s">
        <v>1100</v>
      </c>
      <c r="J368" s="464" t="s">
        <v>61</v>
      </c>
      <c r="K368" s="466" t="s">
        <v>1100</v>
      </c>
      <c r="L368" s="467">
        <f t="shared" si="23"/>
        <v>0</v>
      </c>
      <c r="M368" s="468">
        <f t="shared" si="24"/>
        <v>66021</v>
      </c>
      <c r="N368" s="467" t="str">
        <f>IF(IFERROR(SEARCH("-",K368,1),0) &gt; 0,IFERROR(VLOOKUP(K368,'Liste ECO'!A:A,1,FALSE),"ATTENTION CE Inexistant"),"")</f>
        <v/>
      </c>
      <c r="O368" s="467" t="str">
        <f>IF(LEFT(N368,1) ="A",'Messages d''erreur'!$B$9,"")</f>
        <v/>
      </c>
      <c r="P368" s="447">
        <f t="shared" si="25"/>
        <v>66021</v>
      </c>
      <c r="Q368" s="447" t="str">
        <f>IFERROR(VLOOKUP(B369,'Liste CG'!A:A,1,FALSE),"Attention erreur pas de CG")</f>
        <v>Attention erreur pas de CG</v>
      </c>
      <c r="R368" s="447" t="str">
        <f>IF(LEFT(Q368,1)="A",'Messages d''erreur'!B$10,"")</f>
        <v>Attention CG pas dans  CG</v>
      </c>
      <c r="S368" s="467">
        <f t="shared" si="26"/>
        <v>66021</v>
      </c>
      <c r="T368" s="469">
        <f>IFERROR(VLOOKUP(S368,'Liste CG'!A:A,1,FALSE),"Attention erreur pas de CG")</f>
        <v>66021</v>
      </c>
      <c r="U368" s="447" t="str">
        <f>IF(MID(H368,4,1)="x", 'Messages d''erreur'!$B$13,IF(LEFT(T368,1)="A",'Messages d''erreur'!$B$12,""))</f>
        <v/>
      </c>
    </row>
    <row r="369" spans="1:21" ht="26" x14ac:dyDescent="0.35">
      <c r="A369" s="535" t="s">
        <v>1557</v>
      </c>
      <c r="B369" s="447" t="s">
        <v>1557</v>
      </c>
      <c r="C369" s="462" t="s">
        <v>1558</v>
      </c>
      <c r="D369" s="463" t="s">
        <v>1341</v>
      </c>
      <c r="E369" s="464" t="s">
        <v>1101</v>
      </c>
      <c r="F369" s="464">
        <v>2</v>
      </c>
      <c r="G369" s="462" t="s">
        <v>1560</v>
      </c>
      <c r="H369" s="462" t="s">
        <v>1364</v>
      </c>
      <c r="I369" s="464" t="s">
        <v>1100</v>
      </c>
      <c r="J369" s="464" t="s">
        <v>61</v>
      </c>
      <c r="K369" s="466" t="s">
        <v>1100</v>
      </c>
      <c r="L369" s="467">
        <f t="shared" si="23"/>
        <v>1</v>
      </c>
      <c r="M369" s="468">
        <f t="shared" si="24"/>
        <v>67361</v>
      </c>
      <c r="N369" s="467" t="str">
        <f>IF(IFERROR(SEARCH("-",K369,1),0) &gt; 0,IFERROR(VLOOKUP(K369,'Liste ECO'!A:A,1,FALSE),"ATTENTION CE Inexistant"),"")</f>
        <v/>
      </c>
      <c r="O369" s="467" t="str">
        <f>IF(LEFT(N369,1) ="A",'Messages d''erreur'!$B$9,"")</f>
        <v/>
      </c>
      <c r="P369" s="447">
        <f t="shared" si="25"/>
        <v>67361</v>
      </c>
      <c r="Q369" s="447" t="str">
        <f>IFERROR(VLOOKUP(B370,'Liste CG'!A:A,1,FALSE),"Attention erreur pas de CG")</f>
        <v>Attention erreur pas de CG</v>
      </c>
      <c r="R369" s="447" t="str">
        <f>IF(LEFT(Q369,1)="A",'Messages d''erreur'!B$10,"")</f>
        <v>Attention CG pas dans  CG</v>
      </c>
      <c r="S369" s="467">
        <f t="shared" si="26"/>
        <v>67361</v>
      </c>
      <c r="T369" s="469">
        <f>IFERROR(VLOOKUP(S369,'Liste CG'!A:A,1,FALSE),"Attention erreur pas de CG")</f>
        <v>67361</v>
      </c>
      <c r="U369" s="447" t="str">
        <f>IF(MID(H369,4,1)="x", 'Messages d''erreur'!$B$13,IF(LEFT(T369,1)="A",'Messages d''erreur'!$B$12,""))</f>
        <v/>
      </c>
    </row>
    <row r="370" spans="1:21" ht="39" x14ac:dyDescent="0.35">
      <c r="A370" s="535" t="s">
        <v>1561</v>
      </c>
      <c r="B370" s="447" t="s">
        <v>1561</v>
      </c>
      <c r="C370" s="462" t="s">
        <v>1562</v>
      </c>
      <c r="D370" s="463" t="s">
        <v>1341</v>
      </c>
      <c r="E370" s="464" t="s">
        <v>61</v>
      </c>
      <c r="F370" s="464">
        <v>1</v>
      </c>
      <c r="G370" s="462" t="s">
        <v>1494</v>
      </c>
      <c r="H370" s="462" t="s">
        <v>1483</v>
      </c>
      <c r="I370" s="464" t="s">
        <v>1353</v>
      </c>
      <c r="J370" s="464" t="s">
        <v>1101</v>
      </c>
      <c r="K370" s="466" t="s">
        <v>1100</v>
      </c>
      <c r="L370" s="467">
        <f t="shared" si="23"/>
        <v>0</v>
      </c>
      <c r="M370" s="468">
        <f t="shared" si="24"/>
        <v>24021</v>
      </c>
      <c r="N370" s="467" t="str">
        <f>IF(IFERROR(SEARCH("-",K370,1),0) &gt; 0,IFERROR(VLOOKUP(K370,'Liste ECO'!A:A,1,FALSE),"ATTENTION CE Inexistant"),"")</f>
        <v/>
      </c>
      <c r="O370" s="467" t="str">
        <f>IF(LEFT(N370,1) ="A",'Messages d''erreur'!$B$9,"")</f>
        <v/>
      </c>
      <c r="P370" s="447">
        <f t="shared" si="25"/>
        <v>24021</v>
      </c>
      <c r="Q370" s="447" t="str">
        <f>IFERROR(VLOOKUP(B371,'Liste CG'!A:A,1,FALSE),"Attention erreur pas de CG")</f>
        <v>Attention erreur pas de CG</v>
      </c>
      <c r="R370" s="447" t="str">
        <f>IF(LEFT(Q370,1)="A",'Messages d''erreur'!B$10,"")</f>
        <v>Attention CG pas dans  CG</v>
      </c>
      <c r="S370" s="467">
        <f t="shared" si="26"/>
        <v>24021</v>
      </c>
      <c r="T370" s="469">
        <f>IFERROR(VLOOKUP(S370,'Liste CG'!A:A,1,FALSE),"Attention erreur pas de CG")</f>
        <v>24021</v>
      </c>
      <c r="U370" s="447" t="str">
        <f>IF(MID(H370,4,1)="x", 'Messages d''erreur'!$B$13,IF(LEFT(T370,1)="A",'Messages d''erreur'!$B$12,""))</f>
        <v/>
      </c>
    </row>
    <row r="371" spans="1:21" ht="39" x14ac:dyDescent="0.35">
      <c r="A371" s="535" t="s">
        <v>1561</v>
      </c>
      <c r="B371" s="447" t="s">
        <v>1561</v>
      </c>
      <c r="C371" s="462" t="s">
        <v>1562</v>
      </c>
      <c r="D371" s="463" t="s">
        <v>1341</v>
      </c>
      <c r="E371" s="464" t="s">
        <v>1101</v>
      </c>
      <c r="F371" s="464">
        <v>2</v>
      </c>
      <c r="G371" s="462" t="s">
        <v>1385</v>
      </c>
      <c r="H371" s="462" t="s">
        <v>1386</v>
      </c>
      <c r="I371" s="464" t="s">
        <v>1353</v>
      </c>
      <c r="J371" s="464" t="s">
        <v>61</v>
      </c>
      <c r="K371" s="466" t="s">
        <v>1100</v>
      </c>
      <c r="L371" s="467">
        <f t="shared" si="23"/>
        <v>1</v>
      </c>
      <c r="M371" s="468">
        <f t="shared" si="24"/>
        <v>24621</v>
      </c>
      <c r="N371" s="467" t="str">
        <f>IF(IFERROR(SEARCH("-",K371,1),0) &gt; 0,IFERROR(VLOOKUP(K371,'Liste ECO'!A:A,1,FALSE),"ATTENTION CE Inexistant"),"")</f>
        <v/>
      </c>
      <c r="O371" s="467" t="str">
        <f>IF(LEFT(N371,1) ="A",'Messages d''erreur'!$B$9,"")</f>
        <v/>
      </c>
      <c r="P371" s="447">
        <f t="shared" si="25"/>
        <v>24621</v>
      </c>
      <c r="Q371" s="447" t="str">
        <f>IFERROR(VLOOKUP(B372,'Liste CG'!A:A,1,FALSE),"Attention erreur pas de CG")</f>
        <v>Attention erreur pas de CG</v>
      </c>
      <c r="R371" s="447" t="str">
        <f>IF(LEFT(Q371,1)="A",'Messages d''erreur'!B$10,"")</f>
        <v>Attention CG pas dans  CG</v>
      </c>
      <c r="S371" s="467">
        <f t="shared" si="26"/>
        <v>24621</v>
      </c>
      <c r="T371" s="469">
        <f>IFERROR(VLOOKUP(S371,'Liste CG'!A:A,1,FALSE),"Attention erreur pas de CG")</f>
        <v>24621</v>
      </c>
      <c r="U371" s="447" t="str">
        <f>IF(MID(H371,4,1)="x", 'Messages d''erreur'!$B$13,IF(LEFT(T371,1)="A",'Messages d''erreur'!$B$12,""))</f>
        <v/>
      </c>
    </row>
    <row r="372" spans="1:21" ht="39" x14ac:dyDescent="0.35">
      <c r="A372" s="535" t="s">
        <v>1561</v>
      </c>
      <c r="B372" s="447" t="s">
        <v>1561</v>
      </c>
      <c r="C372" s="462" t="s">
        <v>1562</v>
      </c>
      <c r="D372" s="463" t="s">
        <v>1341</v>
      </c>
      <c r="E372" s="464" t="s">
        <v>1101</v>
      </c>
      <c r="F372" s="464">
        <v>3</v>
      </c>
      <c r="G372" s="462" t="s">
        <v>1387</v>
      </c>
      <c r="H372" s="462" t="s">
        <v>1388</v>
      </c>
      <c r="I372" s="464" t="s">
        <v>1100</v>
      </c>
      <c r="J372" s="464" t="s">
        <v>61</v>
      </c>
      <c r="K372" s="466" t="s">
        <v>1100</v>
      </c>
      <c r="L372" s="467">
        <f t="shared" si="23"/>
        <v>1</v>
      </c>
      <c r="M372" s="468">
        <f t="shared" si="24"/>
        <v>67241</v>
      </c>
      <c r="N372" s="467" t="str">
        <f>IF(IFERROR(SEARCH("-",K372,1),0) &gt; 0,IFERROR(VLOOKUP(K372,'Liste ECO'!A:A,1,FALSE),"ATTENTION CE Inexistant"),"")</f>
        <v/>
      </c>
      <c r="O372" s="467" t="str">
        <f>IF(LEFT(N372,1) ="A",'Messages d''erreur'!$B$9,"")</f>
        <v/>
      </c>
      <c r="P372" s="447">
        <f t="shared" si="25"/>
        <v>67241</v>
      </c>
      <c r="Q372" s="447" t="str">
        <f>IFERROR(VLOOKUP(B373,'Liste CG'!A:A,1,FALSE),"Attention erreur pas de CG")</f>
        <v>Attention erreur pas de CG</v>
      </c>
      <c r="R372" s="447" t="str">
        <f>IF(LEFT(Q372,1)="A",'Messages d''erreur'!B$10,"")</f>
        <v>Attention CG pas dans  CG</v>
      </c>
      <c r="S372" s="467">
        <f t="shared" si="26"/>
        <v>67241</v>
      </c>
      <c r="T372" s="469">
        <f>IFERROR(VLOOKUP(S372,'Liste CG'!A:A,1,FALSE),"Attention erreur pas de CG")</f>
        <v>67241</v>
      </c>
      <c r="U372" s="447" t="str">
        <f>IF(MID(H372,4,1)="x", 'Messages d''erreur'!$B$13,IF(LEFT(T372,1)="A",'Messages d''erreur'!$B$12,""))</f>
        <v/>
      </c>
    </row>
    <row r="373" spans="1:21" ht="39" x14ac:dyDescent="0.35">
      <c r="A373" s="535" t="s">
        <v>1561</v>
      </c>
      <c r="B373" s="447" t="s">
        <v>1561</v>
      </c>
      <c r="C373" s="462" t="s">
        <v>1562</v>
      </c>
      <c r="D373" s="463" t="s">
        <v>1341</v>
      </c>
      <c r="E373" s="464" t="s">
        <v>61</v>
      </c>
      <c r="F373" s="464">
        <v>4</v>
      </c>
      <c r="G373" s="462" t="s">
        <v>1389</v>
      </c>
      <c r="H373" s="462" t="s">
        <v>1390</v>
      </c>
      <c r="I373" s="464" t="s">
        <v>1100</v>
      </c>
      <c r="J373" s="464" t="s">
        <v>1101</v>
      </c>
      <c r="K373" s="466" t="s">
        <v>1100</v>
      </c>
      <c r="L373" s="467">
        <f t="shared" si="23"/>
        <v>1</v>
      </c>
      <c r="M373" s="468">
        <f t="shared" si="24"/>
        <v>77241</v>
      </c>
      <c r="N373" s="467" t="str">
        <f>IF(IFERROR(SEARCH("-",K373,1),0) &gt; 0,IFERROR(VLOOKUP(K373,'Liste ECO'!A:A,1,FALSE),"ATTENTION CE Inexistant"),"")</f>
        <v/>
      </c>
      <c r="O373" s="467" t="str">
        <f>IF(LEFT(N373,1) ="A",'Messages d''erreur'!$B$9,"")</f>
        <v/>
      </c>
      <c r="P373" s="447">
        <f t="shared" si="25"/>
        <v>77241</v>
      </c>
      <c r="Q373" s="447" t="str">
        <f>IFERROR(VLOOKUP(B374,'Liste CG'!A:A,1,FALSE),"Attention erreur pas de CG")</f>
        <v>Attention erreur pas de CG</v>
      </c>
      <c r="R373" s="447" t="str">
        <f>IF(LEFT(Q373,1)="A",'Messages d''erreur'!B$10,"")</f>
        <v>Attention CG pas dans  CG</v>
      </c>
      <c r="S373" s="467">
        <f t="shared" si="26"/>
        <v>77241</v>
      </c>
      <c r="T373" s="469">
        <f>IFERROR(VLOOKUP(S373,'Liste CG'!A:A,1,FALSE),"Attention erreur pas de CG")</f>
        <v>77241</v>
      </c>
      <c r="U373" s="447" t="str">
        <f>IF(MID(H373,4,1)="x", 'Messages d''erreur'!$B$13,IF(LEFT(T373,1)="A",'Messages d''erreur'!$B$12,""))</f>
        <v/>
      </c>
    </row>
    <row r="374" spans="1:21" ht="65" x14ac:dyDescent="0.35">
      <c r="A374" s="535" t="s">
        <v>1563</v>
      </c>
      <c r="B374" s="447" t="s">
        <v>1563</v>
      </c>
      <c r="C374" s="462" t="s">
        <v>1564</v>
      </c>
      <c r="D374" s="463" t="s">
        <v>1341</v>
      </c>
      <c r="E374" s="464" t="s">
        <v>61</v>
      </c>
      <c r="F374" s="464">
        <v>1</v>
      </c>
      <c r="G374" s="462" t="s">
        <v>1393</v>
      </c>
      <c r="H374" s="462" t="s">
        <v>1483</v>
      </c>
      <c r="I374" s="464" t="s">
        <v>1353</v>
      </c>
      <c r="J374" s="464" t="s">
        <v>1101</v>
      </c>
      <c r="K374" s="466" t="s">
        <v>1100</v>
      </c>
      <c r="L374" s="467">
        <f t="shared" si="23"/>
        <v>0</v>
      </c>
      <c r="M374" s="468">
        <f t="shared" si="24"/>
        <v>24021</v>
      </c>
      <c r="N374" s="467" t="str">
        <f>IF(IFERROR(SEARCH("-",K374,1),0) &gt; 0,IFERROR(VLOOKUP(K374,'Liste ECO'!A:A,1,FALSE),"ATTENTION CE Inexistant"),"")</f>
        <v/>
      </c>
      <c r="O374" s="467" t="str">
        <f>IF(LEFT(N374,1) ="A",'Messages d''erreur'!$B$9,"")</f>
        <v/>
      </c>
      <c r="P374" s="447">
        <f t="shared" si="25"/>
        <v>24021</v>
      </c>
      <c r="Q374" s="447" t="str">
        <f>IFERROR(VLOOKUP(B375,'Liste CG'!A:A,1,FALSE),"Attention erreur pas de CG")</f>
        <v>Attention erreur pas de CG</v>
      </c>
      <c r="R374" s="447" t="str">
        <f>IF(LEFT(Q374,1)="A",'Messages d''erreur'!B$10,"")</f>
        <v>Attention CG pas dans  CG</v>
      </c>
      <c r="S374" s="467">
        <f t="shared" si="26"/>
        <v>24021</v>
      </c>
      <c r="T374" s="469">
        <f>IFERROR(VLOOKUP(S374,'Liste CG'!A:A,1,FALSE),"Attention erreur pas de CG")</f>
        <v>24021</v>
      </c>
      <c r="U374" s="447" t="str">
        <f>IF(MID(H374,4,1)="x", 'Messages d''erreur'!$B$13,IF(LEFT(T374,1)="A",'Messages d''erreur'!$B$12,""))</f>
        <v/>
      </c>
    </row>
    <row r="375" spans="1:21" ht="52" x14ac:dyDescent="0.35">
      <c r="A375" s="535" t="s">
        <v>1565</v>
      </c>
      <c r="B375" s="447" t="s">
        <v>1565</v>
      </c>
      <c r="C375" s="462" t="s">
        <v>1566</v>
      </c>
      <c r="D375" s="463" t="s">
        <v>1341</v>
      </c>
      <c r="E375" s="464" t="s">
        <v>1101</v>
      </c>
      <c r="F375" s="464">
        <v>1</v>
      </c>
      <c r="G375" s="462" t="s">
        <v>1396</v>
      </c>
      <c r="H375" s="462" t="s">
        <v>1397</v>
      </c>
      <c r="I375" s="464" t="s">
        <v>1100</v>
      </c>
      <c r="J375" s="464" t="s">
        <v>61</v>
      </c>
      <c r="K375" s="466" t="s">
        <v>1100</v>
      </c>
      <c r="L375" s="467">
        <f t="shared" si="23"/>
        <v>0</v>
      </c>
      <c r="M375" s="468">
        <f t="shared" si="24"/>
        <v>66120</v>
      </c>
      <c r="N375" s="467" t="str">
        <f>IF(IFERROR(SEARCH("-",K375,1),0) &gt; 0,IFERROR(VLOOKUP(K375,'Liste ECO'!A:A,1,FALSE),"ATTENTION CE Inexistant"),"")</f>
        <v/>
      </c>
      <c r="O375" s="467" t="str">
        <f>IF(LEFT(N375,1) ="A",'Messages d''erreur'!$B$9,"")</f>
        <v/>
      </c>
      <c r="P375" s="447">
        <f t="shared" si="25"/>
        <v>66120</v>
      </c>
      <c r="Q375" s="447" t="str">
        <f>IFERROR(VLOOKUP(B376,'Liste CG'!A:A,1,FALSE),"Attention erreur pas de CG")</f>
        <v>Attention erreur pas de CG</v>
      </c>
      <c r="R375" s="447" t="str">
        <f>IF(LEFT(Q375,1)="A",'Messages d''erreur'!B$10,"")</f>
        <v>Attention CG pas dans  CG</v>
      </c>
      <c r="S375" s="467">
        <f t="shared" si="26"/>
        <v>66120</v>
      </c>
      <c r="T375" s="469">
        <f>IFERROR(VLOOKUP(S375,'Liste CG'!A:A,1,FALSE),"Attention erreur pas de CG")</f>
        <v>66120</v>
      </c>
      <c r="U375" s="447" t="str">
        <f>IF(MID(H375,4,1)="x", 'Messages d''erreur'!$B$13,IF(LEFT(T375,1)="A",'Messages d''erreur'!$B$12,""))</f>
        <v/>
      </c>
    </row>
    <row r="376" spans="1:21" ht="52" x14ac:dyDescent="0.35">
      <c r="A376" s="535" t="s">
        <v>1565</v>
      </c>
      <c r="B376" s="447" t="s">
        <v>1565</v>
      </c>
      <c r="C376" s="462" t="s">
        <v>1566</v>
      </c>
      <c r="D376" s="463" t="s">
        <v>1341</v>
      </c>
      <c r="E376" s="464" t="s">
        <v>61</v>
      </c>
      <c r="F376" s="464">
        <v>2</v>
      </c>
      <c r="G376" s="462" t="s">
        <v>1398</v>
      </c>
      <c r="H376" s="462" t="s">
        <v>1399</v>
      </c>
      <c r="I376" s="464" t="s">
        <v>1100</v>
      </c>
      <c r="J376" s="464" t="s">
        <v>1101</v>
      </c>
      <c r="K376" s="466" t="s">
        <v>1100</v>
      </c>
      <c r="L376" s="467">
        <f t="shared" si="23"/>
        <v>1</v>
      </c>
      <c r="M376" s="468">
        <f t="shared" si="24"/>
        <v>76120</v>
      </c>
      <c r="N376" s="467" t="str">
        <f>IF(IFERROR(SEARCH("-",K376,1),0) &gt; 0,IFERROR(VLOOKUP(K376,'Liste ECO'!A:A,1,FALSE),"ATTENTION CE Inexistant"),"")</f>
        <v/>
      </c>
      <c r="O376" s="467" t="str">
        <f>IF(LEFT(N376,1) ="A",'Messages d''erreur'!$B$9,"")</f>
        <v/>
      </c>
      <c r="P376" s="447">
        <f t="shared" si="25"/>
        <v>76120</v>
      </c>
      <c r="Q376" s="447" t="str">
        <f>IFERROR(VLOOKUP(B377,'Liste CG'!A:A,1,FALSE),"Attention erreur pas de CG")</f>
        <v>Attention erreur pas de CG</v>
      </c>
      <c r="R376" s="447" t="str">
        <f>IF(LEFT(Q376,1)="A",'Messages d''erreur'!B$10,"")</f>
        <v>Attention CG pas dans  CG</v>
      </c>
      <c r="S376" s="467">
        <f t="shared" si="26"/>
        <v>76120</v>
      </c>
      <c r="T376" s="469">
        <f>IFERROR(VLOOKUP(S376,'Liste CG'!A:A,1,FALSE),"Attention erreur pas de CG")</f>
        <v>76120</v>
      </c>
      <c r="U376" s="447" t="str">
        <f>IF(MID(H376,4,1)="x", 'Messages d''erreur'!$B$13,IF(LEFT(T376,1)="A",'Messages d''erreur'!$B$12,""))</f>
        <v/>
      </c>
    </row>
    <row r="377" spans="1:21" ht="52" x14ac:dyDescent="0.35">
      <c r="A377" s="535" t="s">
        <v>1567</v>
      </c>
      <c r="B377" s="447" t="s">
        <v>1567</v>
      </c>
      <c r="C377" s="462" t="s">
        <v>1568</v>
      </c>
      <c r="D377" s="463" t="s">
        <v>1341</v>
      </c>
      <c r="E377" s="464" t="s">
        <v>1101</v>
      </c>
      <c r="F377" s="464">
        <v>1</v>
      </c>
      <c r="G377" s="462" t="s">
        <v>1396</v>
      </c>
      <c r="H377" s="462" t="s">
        <v>1402</v>
      </c>
      <c r="I377" s="464" t="s">
        <v>1100</v>
      </c>
      <c r="J377" s="464" t="s">
        <v>61</v>
      </c>
      <c r="K377" s="466" t="s">
        <v>1100</v>
      </c>
      <c r="L377" s="467">
        <f t="shared" ref="L377:L440" si="27">IF(A377=A376,1,0)</f>
        <v>0</v>
      </c>
      <c r="M377" s="468">
        <f t="shared" si="24"/>
        <v>67371</v>
      </c>
      <c r="N377" s="467" t="str">
        <f>IF(IFERROR(SEARCH("-",K377,1),0) &gt; 0,IFERROR(VLOOKUP(K377,'Liste ECO'!A:A,1,FALSE),"ATTENTION CE Inexistant"),"")</f>
        <v/>
      </c>
      <c r="O377" s="467" t="str">
        <f>IF(LEFT(N377,1) ="A",'Messages d''erreur'!$B$9,"")</f>
        <v/>
      </c>
      <c r="P377" s="447">
        <f t="shared" si="25"/>
        <v>67371</v>
      </c>
      <c r="Q377" s="447" t="str">
        <f>IFERROR(VLOOKUP(B378,'Liste CG'!A:A,1,FALSE),"Attention erreur pas de CG")</f>
        <v>Attention erreur pas de CG</v>
      </c>
      <c r="R377" s="447" t="str">
        <f>IF(LEFT(Q377,1)="A",'Messages d''erreur'!B$10,"")</f>
        <v>Attention CG pas dans  CG</v>
      </c>
      <c r="S377" s="467">
        <f t="shared" si="26"/>
        <v>67371</v>
      </c>
      <c r="T377" s="469">
        <f>IFERROR(VLOOKUP(S377,'Liste CG'!A:A,1,FALSE),"Attention erreur pas de CG")</f>
        <v>67371</v>
      </c>
      <c r="U377" s="447" t="str">
        <f>IF(MID(H377,4,1)="x", 'Messages d''erreur'!$B$13,IF(LEFT(T377,1)="A",'Messages d''erreur'!$B$12,""))</f>
        <v/>
      </c>
    </row>
    <row r="378" spans="1:21" ht="52" x14ac:dyDescent="0.35">
      <c r="A378" s="535" t="s">
        <v>1567</v>
      </c>
      <c r="B378" s="447" t="s">
        <v>1567</v>
      </c>
      <c r="C378" s="462" t="s">
        <v>1568</v>
      </c>
      <c r="D378" s="463" t="s">
        <v>1341</v>
      </c>
      <c r="E378" s="464" t="s">
        <v>61</v>
      </c>
      <c r="F378" s="464">
        <v>2</v>
      </c>
      <c r="G378" s="462" t="s">
        <v>1398</v>
      </c>
      <c r="H378" s="462" t="s">
        <v>1403</v>
      </c>
      <c r="I378" s="464" t="s">
        <v>1100</v>
      </c>
      <c r="J378" s="464" t="s">
        <v>1101</v>
      </c>
      <c r="K378" s="466" t="s">
        <v>1100</v>
      </c>
      <c r="L378" s="467">
        <f t="shared" si="27"/>
        <v>1</v>
      </c>
      <c r="M378" s="468">
        <f t="shared" si="24"/>
        <v>77371</v>
      </c>
      <c r="N378" s="467" t="str">
        <f>IF(IFERROR(SEARCH("-",K378,1),0) &gt; 0,IFERROR(VLOOKUP(K378,'Liste ECO'!A:A,1,FALSE),"ATTENTION CE Inexistant"),"")</f>
        <v/>
      </c>
      <c r="O378" s="467" t="str">
        <f>IF(LEFT(N378,1) ="A",'Messages d''erreur'!$B$9,"")</f>
        <v/>
      </c>
      <c r="P378" s="447">
        <f t="shared" si="25"/>
        <v>77371</v>
      </c>
      <c r="Q378" s="447" t="str">
        <f>IFERROR(VLOOKUP(B379,'Liste CG'!A:A,1,FALSE),"Attention erreur pas de CG")</f>
        <v>Attention erreur pas de CG</v>
      </c>
      <c r="R378" s="447" t="str">
        <f>IF(LEFT(Q378,1)="A",'Messages d''erreur'!B$10,"")</f>
        <v>Attention CG pas dans  CG</v>
      </c>
      <c r="S378" s="467">
        <f t="shared" si="26"/>
        <v>77371</v>
      </c>
      <c r="T378" s="469">
        <f>IFERROR(VLOOKUP(S378,'Liste CG'!A:A,1,FALSE),"Attention erreur pas de CG")</f>
        <v>77371</v>
      </c>
      <c r="U378" s="447" t="str">
        <f>IF(MID(H378,4,1)="x", 'Messages d''erreur'!$B$13,IF(LEFT(T378,1)="A",'Messages d''erreur'!$B$12,""))</f>
        <v/>
      </c>
    </row>
    <row r="379" spans="1:21" ht="78" x14ac:dyDescent="0.35">
      <c r="A379" s="535" t="s">
        <v>1569</v>
      </c>
      <c r="B379" s="447" t="s">
        <v>1569</v>
      </c>
      <c r="C379" s="462" t="s">
        <v>1570</v>
      </c>
      <c r="D379" s="463" t="s">
        <v>1341</v>
      </c>
      <c r="E379" s="464" t="s">
        <v>1101</v>
      </c>
      <c r="F379" s="464">
        <v>1</v>
      </c>
      <c r="G379" s="462" t="s">
        <v>1503</v>
      </c>
      <c r="H379" s="462" t="s">
        <v>1504</v>
      </c>
      <c r="I379" s="464" t="s">
        <v>1100</v>
      </c>
      <c r="J379" s="464" t="s">
        <v>61</v>
      </c>
      <c r="K379" s="466" t="s">
        <v>1100</v>
      </c>
      <c r="L379" s="467">
        <f t="shared" si="27"/>
        <v>0</v>
      </c>
      <c r="M379" s="468">
        <f t="shared" si="24"/>
        <v>66021</v>
      </c>
      <c r="N379" s="467" t="str">
        <f>IF(IFERROR(SEARCH("-",K379,1),0) &gt; 0,IFERROR(VLOOKUP(K379,'Liste ECO'!A:A,1,FALSE),"ATTENTION CE Inexistant"),"")</f>
        <v/>
      </c>
      <c r="O379" s="467" t="str">
        <f>IF(LEFT(N379,1) ="A",'Messages d''erreur'!$B$9,"")</f>
        <v/>
      </c>
      <c r="P379" s="447">
        <f t="shared" si="25"/>
        <v>66021</v>
      </c>
      <c r="Q379" s="447" t="str">
        <f>IFERROR(VLOOKUP(B380,'Liste CG'!A:A,1,FALSE),"Attention erreur pas de CG")</f>
        <v>Attention erreur pas de CG</v>
      </c>
      <c r="R379" s="447" t="str">
        <f>IF(LEFT(Q379,1)="A",'Messages d''erreur'!B$10,"")</f>
        <v>Attention CG pas dans  CG</v>
      </c>
      <c r="S379" s="467">
        <f t="shared" si="26"/>
        <v>66021</v>
      </c>
      <c r="T379" s="469">
        <f>IFERROR(VLOOKUP(S379,'Liste CG'!A:A,1,FALSE),"Attention erreur pas de CG")</f>
        <v>66021</v>
      </c>
      <c r="U379" s="447" t="str">
        <f>IF(MID(H379,4,1)="x", 'Messages d''erreur'!$B$13,IF(LEFT(T379,1)="A",'Messages d''erreur'!$B$12,""))</f>
        <v/>
      </c>
    </row>
    <row r="380" spans="1:21" ht="78" x14ac:dyDescent="0.35">
      <c r="A380" s="535" t="s">
        <v>1569</v>
      </c>
      <c r="B380" s="447" t="s">
        <v>1569</v>
      </c>
      <c r="C380" s="462" t="s">
        <v>1570</v>
      </c>
      <c r="D380" s="463" t="s">
        <v>1341</v>
      </c>
      <c r="E380" s="464" t="s">
        <v>1101</v>
      </c>
      <c r="F380" s="464">
        <v>2</v>
      </c>
      <c r="G380" s="462" t="s">
        <v>1505</v>
      </c>
      <c r="H380" s="462" t="s">
        <v>1364</v>
      </c>
      <c r="I380" s="464" t="s">
        <v>1100</v>
      </c>
      <c r="J380" s="464" t="s">
        <v>61</v>
      </c>
      <c r="K380" s="466" t="s">
        <v>1100</v>
      </c>
      <c r="L380" s="467">
        <f t="shared" si="27"/>
        <v>1</v>
      </c>
      <c r="M380" s="468">
        <f t="shared" si="24"/>
        <v>67361</v>
      </c>
      <c r="N380" s="467" t="str">
        <f>IF(IFERROR(SEARCH("-",K380,1),0) &gt; 0,IFERROR(VLOOKUP(K380,'Liste ECO'!A:A,1,FALSE),"ATTENTION CE Inexistant"),"")</f>
        <v/>
      </c>
      <c r="O380" s="467" t="str">
        <f>IF(LEFT(N380,1) ="A",'Messages d''erreur'!$B$9,"")</f>
        <v/>
      </c>
      <c r="P380" s="447">
        <f t="shared" si="25"/>
        <v>67361</v>
      </c>
      <c r="Q380" s="447" t="str">
        <f>IFERROR(VLOOKUP(B381,'Liste CG'!A:A,1,FALSE),"Attention erreur pas de CG")</f>
        <v>Attention erreur pas de CG</v>
      </c>
      <c r="R380" s="447" t="str">
        <f>IF(LEFT(Q380,1)="A",'Messages d''erreur'!B$10,"")</f>
        <v>Attention CG pas dans  CG</v>
      </c>
      <c r="S380" s="467">
        <f t="shared" si="26"/>
        <v>67361</v>
      </c>
      <c r="T380" s="469">
        <f>IFERROR(VLOOKUP(S380,'Liste CG'!A:A,1,FALSE),"Attention erreur pas de CG")</f>
        <v>67361</v>
      </c>
      <c r="U380" s="447" t="str">
        <f>IF(MID(H380,4,1)="x", 'Messages d''erreur'!$B$13,IF(LEFT(T380,1)="A",'Messages d''erreur'!$B$12,""))</f>
        <v/>
      </c>
    </row>
    <row r="381" spans="1:21" ht="52" x14ac:dyDescent="0.35">
      <c r="A381" s="535" t="s">
        <v>1571</v>
      </c>
      <c r="B381" s="447" t="s">
        <v>1571</v>
      </c>
      <c r="C381" s="462" t="s">
        <v>1572</v>
      </c>
      <c r="D381" s="463" t="s">
        <v>1341</v>
      </c>
      <c r="E381" s="464" t="s">
        <v>1101</v>
      </c>
      <c r="F381" s="464">
        <v>1</v>
      </c>
      <c r="G381" s="462" t="s">
        <v>1508</v>
      </c>
      <c r="H381" s="462" t="s">
        <v>1504</v>
      </c>
      <c r="I381" s="464" t="s">
        <v>1100</v>
      </c>
      <c r="J381" s="464" t="s">
        <v>61</v>
      </c>
      <c r="K381" s="466" t="s">
        <v>1100</v>
      </c>
      <c r="L381" s="467">
        <f t="shared" si="27"/>
        <v>0</v>
      </c>
      <c r="M381" s="468">
        <f t="shared" si="24"/>
        <v>66021</v>
      </c>
      <c r="N381" s="467" t="str">
        <f>IF(IFERROR(SEARCH("-",K381,1),0) &gt; 0,IFERROR(VLOOKUP(K381,'Liste ECO'!A:A,1,FALSE),"ATTENTION CE Inexistant"),"")</f>
        <v/>
      </c>
      <c r="O381" s="467" t="str">
        <f>IF(LEFT(N381,1) ="A",'Messages d''erreur'!$B$9,"")</f>
        <v/>
      </c>
      <c r="P381" s="447">
        <f t="shared" si="25"/>
        <v>66021</v>
      </c>
      <c r="Q381" s="447" t="str">
        <f>IFERROR(VLOOKUP(B382,'Liste CG'!A:A,1,FALSE),"Attention erreur pas de CG")</f>
        <v>Attention erreur pas de CG</v>
      </c>
      <c r="R381" s="447" t="str">
        <f>IF(LEFT(Q381,1)="A",'Messages d''erreur'!B$10,"")</f>
        <v>Attention CG pas dans  CG</v>
      </c>
      <c r="S381" s="467">
        <f t="shared" si="26"/>
        <v>66021</v>
      </c>
      <c r="T381" s="469">
        <f>IFERROR(VLOOKUP(S381,'Liste CG'!A:A,1,FALSE),"Attention erreur pas de CG")</f>
        <v>66021</v>
      </c>
      <c r="U381" s="447" t="str">
        <f>IF(MID(H381,4,1)="x", 'Messages d''erreur'!$B$13,IF(LEFT(T381,1)="A",'Messages d''erreur'!$B$12,""))</f>
        <v/>
      </c>
    </row>
    <row r="382" spans="1:21" ht="52" x14ac:dyDescent="0.35">
      <c r="A382" s="535" t="s">
        <v>1571</v>
      </c>
      <c r="B382" s="447" t="s">
        <v>1571</v>
      </c>
      <c r="C382" s="462" t="s">
        <v>1572</v>
      </c>
      <c r="D382" s="463" t="s">
        <v>1341</v>
      </c>
      <c r="E382" s="464" t="s">
        <v>1101</v>
      </c>
      <c r="F382" s="464">
        <v>2</v>
      </c>
      <c r="G382" s="462" t="s">
        <v>1509</v>
      </c>
      <c r="H382" s="462" t="s">
        <v>1364</v>
      </c>
      <c r="I382" s="464" t="s">
        <v>1100</v>
      </c>
      <c r="J382" s="464" t="s">
        <v>61</v>
      </c>
      <c r="K382" s="466" t="s">
        <v>1100</v>
      </c>
      <c r="L382" s="467">
        <f t="shared" si="27"/>
        <v>1</v>
      </c>
      <c r="M382" s="468">
        <f t="shared" si="24"/>
        <v>67361</v>
      </c>
      <c r="N382" s="467" t="str">
        <f>IF(IFERROR(SEARCH("-",K382,1),0) &gt; 0,IFERROR(VLOOKUP(K382,'Liste ECO'!A:A,1,FALSE),"ATTENTION CE Inexistant"),"")</f>
        <v/>
      </c>
      <c r="O382" s="467" t="str">
        <f>IF(LEFT(N382,1) ="A",'Messages d''erreur'!$B$9,"")</f>
        <v/>
      </c>
      <c r="P382" s="447">
        <f t="shared" si="25"/>
        <v>67361</v>
      </c>
      <c r="Q382" s="447" t="str">
        <f>IFERROR(VLOOKUP(B383,'Liste CG'!A:A,1,FALSE),"Attention erreur pas de CG")</f>
        <v>Attention erreur pas de CG</v>
      </c>
      <c r="R382" s="447" t="str">
        <f>IF(LEFT(Q382,1)="A",'Messages d''erreur'!B$10,"")</f>
        <v>Attention CG pas dans  CG</v>
      </c>
      <c r="S382" s="467">
        <f t="shared" si="26"/>
        <v>67361</v>
      </c>
      <c r="T382" s="469">
        <f>IFERROR(VLOOKUP(S382,'Liste CG'!A:A,1,FALSE),"Attention erreur pas de CG")</f>
        <v>67361</v>
      </c>
      <c r="U382" s="447" t="str">
        <f>IF(MID(H382,4,1)="x", 'Messages d''erreur'!$B$13,IF(LEFT(T382,1)="A",'Messages d''erreur'!$B$12,""))</f>
        <v/>
      </c>
    </row>
    <row r="383" spans="1:21" ht="39" x14ac:dyDescent="0.35">
      <c r="A383" s="535" t="s">
        <v>1573</v>
      </c>
      <c r="B383" s="447" t="s">
        <v>1573</v>
      </c>
      <c r="C383" s="462" t="s">
        <v>1574</v>
      </c>
      <c r="D383" s="463" t="s">
        <v>1341</v>
      </c>
      <c r="E383" s="464" t="s">
        <v>61</v>
      </c>
      <c r="F383" s="464">
        <v>1</v>
      </c>
      <c r="G383" s="462" t="s">
        <v>1494</v>
      </c>
      <c r="H383" s="462" t="s">
        <v>1483</v>
      </c>
      <c r="I383" s="464" t="s">
        <v>1353</v>
      </c>
      <c r="J383" s="464" t="s">
        <v>1101</v>
      </c>
      <c r="K383" s="466" t="s">
        <v>1100</v>
      </c>
      <c r="L383" s="467">
        <f t="shared" si="27"/>
        <v>0</v>
      </c>
      <c r="M383" s="468">
        <f t="shared" si="24"/>
        <v>24021</v>
      </c>
      <c r="N383" s="467" t="str">
        <f>IF(IFERROR(SEARCH("-",K383,1),0) &gt; 0,IFERROR(VLOOKUP(K383,'Liste ECO'!A:A,1,FALSE),"ATTENTION CE Inexistant"),"")</f>
        <v/>
      </c>
      <c r="O383" s="467" t="str">
        <f>IF(LEFT(N383,1) ="A",'Messages d''erreur'!$B$9,"")</f>
        <v/>
      </c>
      <c r="P383" s="447">
        <f t="shared" si="25"/>
        <v>24021</v>
      </c>
      <c r="Q383" s="447" t="str">
        <f>IFERROR(VLOOKUP(B384,'Liste CG'!A:A,1,FALSE),"Attention erreur pas de CG")</f>
        <v>Attention erreur pas de CG</v>
      </c>
      <c r="R383" s="447" t="str">
        <f>IF(LEFT(Q383,1)="A",'Messages d''erreur'!B$10,"")</f>
        <v>Attention CG pas dans  CG</v>
      </c>
      <c r="S383" s="467">
        <f t="shared" si="26"/>
        <v>24021</v>
      </c>
      <c r="T383" s="469">
        <f>IFERROR(VLOOKUP(S383,'Liste CG'!A:A,1,FALSE),"Attention erreur pas de CG")</f>
        <v>24021</v>
      </c>
      <c r="U383" s="447" t="str">
        <f>IF(MID(H383,4,1)="x", 'Messages d''erreur'!$B$13,IF(LEFT(T383,1)="A",'Messages d''erreur'!$B$12,""))</f>
        <v/>
      </c>
    </row>
    <row r="384" spans="1:21" ht="14.5" x14ac:dyDescent="0.35">
      <c r="A384" s="535" t="s">
        <v>1573</v>
      </c>
      <c r="B384" s="447" t="s">
        <v>1573</v>
      </c>
      <c r="C384" s="462" t="s">
        <v>1574</v>
      </c>
      <c r="D384" s="463" t="s">
        <v>1341</v>
      </c>
      <c r="E384" s="464" t="s">
        <v>1101</v>
      </c>
      <c r="F384" s="464">
        <v>2</v>
      </c>
      <c r="G384" s="462" t="s">
        <v>1385</v>
      </c>
      <c r="H384" s="462" t="s">
        <v>1386</v>
      </c>
      <c r="I384" s="464" t="s">
        <v>1353</v>
      </c>
      <c r="J384" s="464" t="s">
        <v>61</v>
      </c>
      <c r="K384" s="466" t="s">
        <v>1100</v>
      </c>
      <c r="L384" s="467">
        <f t="shared" si="27"/>
        <v>1</v>
      </c>
      <c r="M384" s="468">
        <f t="shared" si="24"/>
        <v>24621</v>
      </c>
      <c r="N384" s="467" t="str">
        <f>IF(IFERROR(SEARCH("-",K384,1),0) &gt; 0,IFERROR(VLOOKUP(K384,'Liste ECO'!A:A,1,FALSE),"ATTENTION CE Inexistant"),"")</f>
        <v/>
      </c>
      <c r="O384" s="467" t="str">
        <f>IF(LEFT(N384,1) ="A",'Messages d''erreur'!$B$9,"")</f>
        <v/>
      </c>
      <c r="P384" s="447">
        <f t="shared" si="25"/>
        <v>24621</v>
      </c>
      <c r="Q384" s="447" t="str">
        <f>IFERROR(VLOOKUP(B385,'Liste CG'!A:A,1,FALSE),"Attention erreur pas de CG")</f>
        <v>Attention erreur pas de CG</v>
      </c>
      <c r="R384" s="447" t="str">
        <f>IF(LEFT(Q384,1)="A",'Messages d''erreur'!B$10,"")</f>
        <v>Attention CG pas dans  CG</v>
      </c>
      <c r="S384" s="467">
        <f t="shared" si="26"/>
        <v>24621</v>
      </c>
      <c r="T384" s="469">
        <f>IFERROR(VLOOKUP(S384,'Liste CG'!A:A,1,FALSE),"Attention erreur pas de CG")</f>
        <v>24621</v>
      </c>
      <c r="U384" s="447" t="str">
        <f>IF(MID(H384,4,1)="x", 'Messages d''erreur'!$B$13,IF(LEFT(T384,1)="A",'Messages d''erreur'!$B$12,""))</f>
        <v/>
      </c>
    </row>
    <row r="385" spans="1:21" ht="39" x14ac:dyDescent="0.35">
      <c r="A385" s="535" t="s">
        <v>1573</v>
      </c>
      <c r="B385" s="447" t="s">
        <v>1573</v>
      </c>
      <c r="C385" s="462" t="s">
        <v>1574</v>
      </c>
      <c r="D385" s="463" t="s">
        <v>1341</v>
      </c>
      <c r="E385" s="464" t="s">
        <v>1101</v>
      </c>
      <c r="F385" s="464">
        <v>3</v>
      </c>
      <c r="G385" s="462" t="s">
        <v>1387</v>
      </c>
      <c r="H385" s="462" t="s">
        <v>1388</v>
      </c>
      <c r="I385" s="464" t="s">
        <v>1100</v>
      </c>
      <c r="J385" s="464" t="s">
        <v>61</v>
      </c>
      <c r="K385" s="466" t="s">
        <v>1100</v>
      </c>
      <c r="L385" s="467">
        <f t="shared" si="27"/>
        <v>1</v>
      </c>
      <c r="M385" s="468">
        <f t="shared" si="24"/>
        <v>67241</v>
      </c>
      <c r="N385" s="467" t="str">
        <f>IF(IFERROR(SEARCH("-",K385,1),0) &gt; 0,IFERROR(VLOOKUP(K385,'Liste ECO'!A:A,1,FALSE),"ATTENTION CE Inexistant"),"")</f>
        <v/>
      </c>
      <c r="O385" s="467" t="str">
        <f>IF(LEFT(N385,1) ="A",'Messages d''erreur'!$B$9,"")</f>
        <v/>
      </c>
      <c r="P385" s="447">
        <f t="shared" si="25"/>
        <v>67241</v>
      </c>
      <c r="Q385" s="447" t="str">
        <f>IFERROR(VLOOKUP(B386,'Liste CG'!A:A,1,FALSE),"Attention erreur pas de CG")</f>
        <v>Attention erreur pas de CG</v>
      </c>
      <c r="R385" s="447" t="str">
        <f>IF(LEFT(Q385,1)="A",'Messages d''erreur'!B$10,"")</f>
        <v>Attention CG pas dans  CG</v>
      </c>
      <c r="S385" s="467">
        <f t="shared" si="26"/>
        <v>67241</v>
      </c>
      <c r="T385" s="469">
        <f>IFERROR(VLOOKUP(S385,'Liste CG'!A:A,1,FALSE),"Attention erreur pas de CG")</f>
        <v>67241</v>
      </c>
      <c r="U385" s="447" t="str">
        <f>IF(MID(H385,4,1)="x", 'Messages d''erreur'!$B$13,IF(LEFT(T385,1)="A",'Messages d''erreur'!$B$12,""))</f>
        <v/>
      </c>
    </row>
    <row r="386" spans="1:21" ht="39" x14ac:dyDescent="0.35">
      <c r="A386" s="535" t="s">
        <v>1573</v>
      </c>
      <c r="B386" s="447" t="s">
        <v>1573</v>
      </c>
      <c r="C386" s="462" t="s">
        <v>1574</v>
      </c>
      <c r="D386" s="463" t="s">
        <v>1341</v>
      </c>
      <c r="E386" s="464" t="s">
        <v>61</v>
      </c>
      <c r="F386" s="464">
        <v>4</v>
      </c>
      <c r="G386" s="462" t="s">
        <v>1389</v>
      </c>
      <c r="H386" s="462" t="s">
        <v>1390</v>
      </c>
      <c r="I386" s="464" t="s">
        <v>1100</v>
      </c>
      <c r="J386" s="464" t="s">
        <v>1101</v>
      </c>
      <c r="K386" s="466" t="s">
        <v>1100</v>
      </c>
      <c r="L386" s="467">
        <f t="shared" si="27"/>
        <v>1</v>
      </c>
      <c r="M386" s="468">
        <f t="shared" si="24"/>
        <v>77241</v>
      </c>
      <c r="N386" s="467" t="str">
        <f>IF(IFERROR(SEARCH("-",K386,1),0) &gt; 0,IFERROR(VLOOKUP(K386,'Liste ECO'!A:A,1,FALSE),"ATTENTION CE Inexistant"),"")</f>
        <v/>
      </c>
      <c r="O386" s="467" t="str">
        <f>IF(LEFT(N386,1) ="A",'Messages d''erreur'!$B$9,"")</f>
        <v/>
      </c>
      <c r="P386" s="447">
        <f t="shared" si="25"/>
        <v>77241</v>
      </c>
      <c r="Q386" s="447" t="str">
        <f>IFERROR(VLOOKUP(B387,'Liste CG'!A:A,1,FALSE),"Attention erreur pas de CG")</f>
        <v>Attention erreur pas de CG</v>
      </c>
      <c r="R386" s="447" t="str">
        <f>IF(LEFT(Q386,1)="A",'Messages d''erreur'!B$10,"")</f>
        <v>Attention CG pas dans  CG</v>
      </c>
      <c r="S386" s="467">
        <f t="shared" si="26"/>
        <v>77241</v>
      </c>
      <c r="T386" s="469">
        <f>IFERROR(VLOOKUP(S386,'Liste CG'!A:A,1,FALSE),"Attention erreur pas de CG")</f>
        <v>77241</v>
      </c>
      <c r="U386" s="447" t="str">
        <f>IF(MID(H386,4,1)="x", 'Messages d''erreur'!$B$13,IF(LEFT(T386,1)="A",'Messages d''erreur'!$B$12,""))</f>
        <v/>
      </c>
    </row>
    <row r="387" spans="1:21" ht="39" x14ac:dyDescent="0.35">
      <c r="A387" s="535" t="s">
        <v>1575</v>
      </c>
      <c r="B387" s="447" t="s">
        <v>1575</v>
      </c>
      <c r="C387" s="462" t="s">
        <v>1576</v>
      </c>
      <c r="D387" s="463" t="s">
        <v>1341</v>
      </c>
      <c r="E387" s="464" t="s">
        <v>61</v>
      </c>
      <c r="F387" s="464">
        <v>1</v>
      </c>
      <c r="G387" s="462" t="s">
        <v>1393</v>
      </c>
      <c r="H387" s="462" t="s">
        <v>1483</v>
      </c>
      <c r="I387" s="464" t="s">
        <v>1353</v>
      </c>
      <c r="J387" s="464" t="s">
        <v>1101</v>
      </c>
      <c r="K387" s="466" t="s">
        <v>1100</v>
      </c>
      <c r="L387" s="467">
        <f t="shared" si="27"/>
        <v>0</v>
      </c>
      <c r="M387" s="468">
        <f t="shared" ref="M387:M450" si="28">VALUE(H387)</f>
        <v>24021</v>
      </c>
      <c r="N387" s="467" t="str">
        <f>IF(IFERROR(SEARCH("-",K387,1),0) &gt; 0,IFERROR(VLOOKUP(K387,'Liste ECO'!A:A,1,FALSE),"ATTENTION CE Inexistant"),"")</f>
        <v/>
      </c>
      <c r="O387" s="467" t="str">
        <f>IF(LEFT(N387,1) ="A",'Messages d''erreur'!$B$9,"")</f>
        <v/>
      </c>
      <c r="P387" s="447">
        <f t="shared" si="25"/>
        <v>24021</v>
      </c>
      <c r="Q387" s="447" t="str">
        <f>IFERROR(VLOOKUP(B388,'Liste CG'!A:A,1,FALSE),"Attention erreur pas de CG")</f>
        <v>Attention erreur pas de CG</v>
      </c>
      <c r="R387" s="447" t="str">
        <f>IF(LEFT(Q387,1)="A",'Messages d''erreur'!B$10,"")</f>
        <v>Attention CG pas dans  CG</v>
      </c>
      <c r="S387" s="467">
        <f t="shared" si="26"/>
        <v>24021</v>
      </c>
      <c r="T387" s="469">
        <f>IFERROR(VLOOKUP(S387,'Liste CG'!A:A,1,FALSE),"Attention erreur pas de CG")</f>
        <v>24021</v>
      </c>
      <c r="U387" s="447" t="str">
        <f>IF(MID(H387,4,1)="x", 'Messages d''erreur'!$B$13,IF(LEFT(T387,1)="A",'Messages d''erreur'!$B$12,""))</f>
        <v/>
      </c>
    </row>
    <row r="388" spans="1:21" ht="26" x14ac:dyDescent="0.35">
      <c r="A388" s="535" t="s">
        <v>1577</v>
      </c>
      <c r="B388" s="447" t="s">
        <v>1577</v>
      </c>
      <c r="C388" s="462" t="s">
        <v>1578</v>
      </c>
      <c r="D388" s="463" t="s">
        <v>1341</v>
      </c>
      <c r="E388" s="464" t="s">
        <v>1101</v>
      </c>
      <c r="F388" s="464">
        <v>1</v>
      </c>
      <c r="G388" s="462" t="s">
        <v>1396</v>
      </c>
      <c r="H388" s="462" t="s">
        <v>1397</v>
      </c>
      <c r="I388" s="464" t="s">
        <v>1100</v>
      </c>
      <c r="J388" s="464" t="s">
        <v>61</v>
      </c>
      <c r="K388" s="466" t="s">
        <v>1100</v>
      </c>
      <c r="L388" s="467">
        <f t="shared" si="27"/>
        <v>0</v>
      </c>
      <c r="M388" s="468">
        <f t="shared" si="28"/>
        <v>66120</v>
      </c>
      <c r="N388" s="467" t="str">
        <f>IF(IFERROR(SEARCH("-",K388,1),0) &gt; 0,IFERROR(VLOOKUP(K388,'Liste ECO'!A:A,1,FALSE),"ATTENTION CE Inexistant"),"")</f>
        <v/>
      </c>
      <c r="O388" s="467" t="str">
        <f>IF(LEFT(N388,1) ="A",'Messages d''erreur'!$B$9,"")</f>
        <v/>
      </c>
      <c r="P388" s="447">
        <f t="shared" si="25"/>
        <v>66120</v>
      </c>
      <c r="Q388" s="447" t="str">
        <f>IFERROR(VLOOKUP(B389,'Liste CG'!A:A,1,FALSE),"Attention erreur pas de CG")</f>
        <v>Attention erreur pas de CG</v>
      </c>
      <c r="R388" s="447" t="str">
        <f>IF(LEFT(Q388,1)="A",'Messages d''erreur'!B$10,"")</f>
        <v>Attention CG pas dans  CG</v>
      </c>
      <c r="S388" s="467">
        <f t="shared" si="26"/>
        <v>66120</v>
      </c>
      <c r="T388" s="469">
        <f>IFERROR(VLOOKUP(S388,'Liste CG'!A:A,1,FALSE),"Attention erreur pas de CG")</f>
        <v>66120</v>
      </c>
      <c r="U388" s="447" t="str">
        <f>IF(MID(H388,4,1)="x", 'Messages d''erreur'!$B$13,IF(LEFT(T388,1)="A",'Messages d''erreur'!$B$12,""))</f>
        <v/>
      </c>
    </row>
    <row r="389" spans="1:21" ht="26" x14ac:dyDescent="0.35">
      <c r="A389" s="535" t="s">
        <v>1577</v>
      </c>
      <c r="B389" s="447" t="s">
        <v>1577</v>
      </c>
      <c r="C389" s="462" t="s">
        <v>1578</v>
      </c>
      <c r="D389" s="463" t="s">
        <v>1341</v>
      </c>
      <c r="E389" s="464" t="s">
        <v>61</v>
      </c>
      <c r="F389" s="464">
        <v>2</v>
      </c>
      <c r="G389" s="462" t="s">
        <v>1398</v>
      </c>
      <c r="H389" s="462" t="s">
        <v>1399</v>
      </c>
      <c r="I389" s="464" t="s">
        <v>1100</v>
      </c>
      <c r="J389" s="464" t="s">
        <v>1101</v>
      </c>
      <c r="K389" s="466" t="s">
        <v>1100</v>
      </c>
      <c r="L389" s="467">
        <f t="shared" si="27"/>
        <v>1</v>
      </c>
      <c r="M389" s="468">
        <f t="shared" si="28"/>
        <v>76120</v>
      </c>
      <c r="N389" s="467" t="str">
        <f>IF(IFERROR(SEARCH("-",K389,1),0) &gt; 0,IFERROR(VLOOKUP(K389,'Liste ECO'!A:A,1,FALSE),"ATTENTION CE Inexistant"),"")</f>
        <v/>
      </c>
      <c r="O389" s="467" t="str">
        <f>IF(LEFT(N389,1) ="A",'Messages d''erreur'!$B$9,"")</f>
        <v/>
      </c>
      <c r="P389" s="447">
        <f t="shared" si="25"/>
        <v>76120</v>
      </c>
      <c r="Q389" s="447" t="str">
        <f>IFERROR(VLOOKUP(B390,'Liste CG'!A:A,1,FALSE),"Attention erreur pas de CG")</f>
        <v>Attention erreur pas de CG</v>
      </c>
      <c r="R389" s="447" t="str">
        <f>IF(LEFT(Q389,1)="A",'Messages d''erreur'!B$10,"")</f>
        <v>Attention CG pas dans  CG</v>
      </c>
      <c r="S389" s="467">
        <f t="shared" si="26"/>
        <v>76120</v>
      </c>
      <c r="T389" s="469">
        <f>IFERROR(VLOOKUP(S389,'Liste CG'!A:A,1,FALSE),"Attention erreur pas de CG")</f>
        <v>76120</v>
      </c>
      <c r="U389" s="447" t="str">
        <f>IF(MID(H389,4,1)="x", 'Messages d''erreur'!$B$13,IF(LEFT(T389,1)="A",'Messages d''erreur'!$B$12,""))</f>
        <v/>
      </c>
    </row>
    <row r="390" spans="1:21" ht="26" x14ac:dyDescent="0.35">
      <c r="A390" s="535" t="s">
        <v>1579</v>
      </c>
      <c r="B390" s="447" t="s">
        <v>1579</v>
      </c>
      <c r="C390" s="462" t="s">
        <v>1580</v>
      </c>
      <c r="D390" s="463" t="s">
        <v>1341</v>
      </c>
      <c r="E390" s="464" t="s">
        <v>1101</v>
      </c>
      <c r="F390" s="464">
        <v>1</v>
      </c>
      <c r="G390" s="462" t="s">
        <v>1396</v>
      </c>
      <c r="H390" s="462" t="s">
        <v>1402</v>
      </c>
      <c r="I390" s="464" t="s">
        <v>1100</v>
      </c>
      <c r="J390" s="464" t="s">
        <v>61</v>
      </c>
      <c r="K390" s="466" t="s">
        <v>1100</v>
      </c>
      <c r="L390" s="467">
        <f t="shared" si="27"/>
        <v>0</v>
      </c>
      <c r="M390" s="468">
        <f t="shared" si="28"/>
        <v>67371</v>
      </c>
      <c r="N390" s="467" t="str">
        <f>IF(IFERROR(SEARCH("-",K390,1),0) &gt; 0,IFERROR(VLOOKUP(K390,'Liste ECO'!A:A,1,FALSE),"ATTENTION CE Inexistant"),"")</f>
        <v/>
      </c>
      <c r="O390" s="467" t="str">
        <f>IF(LEFT(N390,1) ="A",'Messages d''erreur'!$B$9,"")</f>
        <v/>
      </c>
      <c r="P390" s="447">
        <f t="shared" si="25"/>
        <v>67371</v>
      </c>
      <c r="Q390" s="447" t="str">
        <f>IFERROR(VLOOKUP(B391,'Liste CG'!A:A,1,FALSE),"Attention erreur pas de CG")</f>
        <v>Attention erreur pas de CG</v>
      </c>
      <c r="R390" s="447" t="str">
        <f>IF(LEFT(Q390,1)="A",'Messages d''erreur'!B$10,"")</f>
        <v>Attention CG pas dans  CG</v>
      </c>
      <c r="S390" s="467">
        <f t="shared" si="26"/>
        <v>67371</v>
      </c>
      <c r="T390" s="469">
        <f>IFERROR(VLOOKUP(S390,'Liste CG'!A:A,1,FALSE),"Attention erreur pas de CG")</f>
        <v>67371</v>
      </c>
      <c r="U390" s="447" t="str">
        <f>IF(MID(H390,4,1)="x", 'Messages d''erreur'!$B$13,IF(LEFT(T390,1)="A",'Messages d''erreur'!$B$12,""))</f>
        <v/>
      </c>
    </row>
    <row r="391" spans="1:21" ht="26" x14ac:dyDescent="0.35">
      <c r="A391" s="535" t="s">
        <v>1579</v>
      </c>
      <c r="B391" s="447" t="s">
        <v>1579</v>
      </c>
      <c r="C391" s="462" t="s">
        <v>1580</v>
      </c>
      <c r="D391" s="463" t="s">
        <v>1341</v>
      </c>
      <c r="E391" s="464" t="s">
        <v>61</v>
      </c>
      <c r="F391" s="464">
        <v>2</v>
      </c>
      <c r="G391" s="462" t="s">
        <v>1398</v>
      </c>
      <c r="H391" s="462" t="s">
        <v>1403</v>
      </c>
      <c r="I391" s="464" t="s">
        <v>1100</v>
      </c>
      <c r="J391" s="464" t="s">
        <v>1101</v>
      </c>
      <c r="K391" s="466" t="s">
        <v>1100</v>
      </c>
      <c r="L391" s="467">
        <f t="shared" si="27"/>
        <v>1</v>
      </c>
      <c r="M391" s="468">
        <f t="shared" si="28"/>
        <v>77371</v>
      </c>
      <c r="N391" s="467" t="str">
        <f>IF(IFERROR(SEARCH("-",K391,1),0) &gt; 0,IFERROR(VLOOKUP(K391,'Liste ECO'!A:A,1,FALSE),"ATTENTION CE Inexistant"),"")</f>
        <v/>
      </c>
      <c r="O391" s="467" t="str">
        <f>IF(LEFT(N391,1) ="A",'Messages d''erreur'!$B$9,"")</f>
        <v/>
      </c>
      <c r="P391" s="447">
        <f t="shared" si="25"/>
        <v>77371</v>
      </c>
      <c r="Q391" s="447" t="str">
        <f>IFERROR(VLOOKUP(B392,'Liste CG'!A:A,1,FALSE),"Attention erreur pas de CG")</f>
        <v>Attention erreur pas de CG</v>
      </c>
      <c r="R391" s="447" t="str">
        <f>IF(LEFT(Q391,1)="A",'Messages d''erreur'!B$10,"")</f>
        <v>Attention CG pas dans  CG</v>
      </c>
      <c r="S391" s="467">
        <f t="shared" si="26"/>
        <v>77371</v>
      </c>
      <c r="T391" s="469">
        <f>IFERROR(VLOOKUP(S391,'Liste CG'!A:A,1,FALSE),"Attention erreur pas de CG")</f>
        <v>77371</v>
      </c>
      <c r="U391" s="447" t="str">
        <f>IF(MID(H391,4,1)="x", 'Messages d''erreur'!$B$13,IF(LEFT(T391,1)="A",'Messages d''erreur'!$B$12,""))</f>
        <v/>
      </c>
    </row>
    <row r="392" spans="1:21" ht="52" x14ac:dyDescent="0.35">
      <c r="A392" s="535" t="s">
        <v>1581</v>
      </c>
      <c r="B392" s="447" t="s">
        <v>1581</v>
      </c>
      <c r="C392" s="462" t="s">
        <v>1582</v>
      </c>
      <c r="D392" s="463" t="s">
        <v>1341</v>
      </c>
      <c r="E392" s="464" t="s">
        <v>1101</v>
      </c>
      <c r="F392" s="464">
        <v>1</v>
      </c>
      <c r="G392" s="462" t="s">
        <v>1503</v>
      </c>
      <c r="H392" s="462" t="s">
        <v>1504</v>
      </c>
      <c r="I392" s="464" t="s">
        <v>1100</v>
      </c>
      <c r="J392" s="464" t="s">
        <v>61</v>
      </c>
      <c r="K392" s="466" t="s">
        <v>1100</v>
      </c>
      <c r="L392" s="467">
        <f t="shared" si="27"/>
        <v>0</v>
      </c>
      <c r="M392" s="468">
        <f t="shared" si="28"/>
        <v>66021</v>
      </c>
      <c r="N392" s="467" t="str">
        <f>IF(IFERROR(SEARCH("-",K392,1),0) &gt; 0,IFERROR(VLOOKUP(K392,'Liste ECO'!A:A,1,FALSE),"ATTENTION CE Inexistant"),"")</f>
        <v/>
      </c>
      <c r="O392" s="467" t="str">
        <f>IF(LEFT(N392,1) ="A",'Messages d''erreur'!$B$9,"")</f>
        <v/>
      </c>
      <c r="P392" s="447">
        <f t="shared" si="25"/>
        <v>66021</v>
      </c>
      <c r="Q392" s="447" t="str">
        <f>IFERROR(VLOOKUP(B393,'Liste CG'!A:A,1,FALSE),"Attention erreur pas de CG")</f>
        <v>Attention erreur pas de CG</v>
      </c>
      <c r="R392" s="447" t="str">
        <f>IF(LEFT(Q392,1)="A",'Messages d''erreur'!B$10,"")</f>
        <v>Attention CG pas dans  CG</v>
      </c>
      <c r="S392" s="467">
        <f t="shared" si="26"/>
        <v>66021</v>
      </c>
      <c r="T392" s="469">
        <f>IFERROR(VLOOKUP(S392,'Liste CG'!A:A,1,FALSE),"Attention erreur pas de CG")</f>
        <v>66021</v>
      </c>
      <c r="U392" s="447" t="str">
        <f>IF(MID(H392,4,1)="x", 'Messages d''erreur'!$B$13,IF(LEFT(T392,1)="A",'Messages d''erreur'!$B$12,""))</f>
        <v/>
      </c>
    </row>
    <row r="393" spans="1:21" ht="52" x14ac:dyDescent="0.35">
      <c r="A393" s="535" t="s">
        <v>1581</v>
      </c>
      <c r="B393" s="447" t="s">
        <v>1581</v>
      </c>
      <c r="C393" s="462" t="s">
        <v>1582</v>
      </c>
      <c r="D393" s="463" t="s">
        <v>1341</v>
      </c>
      <c r="E393" s="464" t="s">
        <v>1101</v>
      </c>
      <c r="F393" s="464">
        <v>2</v>
      </c>
      <c r="G393" s="462" t="s">
        <v>1505</v>
      </c>
      <c r="H393" s="462" t="s">
        <v>1364</v>
      </c>
      <c r="I393" s="464" t="s">
        <v>1100</v>
      </c>
      <c r="J393" s="464" t="s">
        <v>61</v>
      </c>
      <c r="K393" s="466" t="s">
        <v>1100</v>
      </c>
      <c r="L393" s="467">
        <f t="shared" si="27"/>
        <v>1</v>
      </c>
      <c r="M393" s="468">
        <f t="shared" si="28"/>
        <v>67361</v>
      </c>
      <c r="N393" s="467" t="str">
        <f>IF(IFERROR(SEARCH("-",K393,1),0) &gt; 0,IFERROR(VLOOKUP(K393,'Liste ECO'!A:A,1,FALSE),"ATTENTION CE Inexistant"),"")</f>
        <v/>
      </c>
      <c r="O393" s="467" t="str">
        <f>IF(LEFT(N393,1) ="A",'Messages d''erreur'!$B$9,"")</f>
        <v/>
      </c>
      <c r="P393" s="447">
        <f t="shared" si="25"/>
        <v>67361</v>
      </c>
      <c r="Q393" s="447" t="str">
        <f>IFERROR(VLOOKUP(B394,'Liste CG'!A:A,1,FALSE),"Attention erreur pas de CG")</f>
        <v>Attention erreur pas de CG</v>
      </c>
      <c r="R393" s="447" t="str">
        <f>IF(LEFT(Q393,1)="A",'Messages d''erreur'!B$10,"")</f>
        <v>Attention CG pas dans  CG</v>
      </c>
      <c r="S393" s="467">
        <f t="shared" si="26"/>
        <v>67361</v>
      </c>
      <c r="T393" s="469">
        <f>IFERROR(VLOOKUP(S393,'Liste CG'!A:A,1,FALSE),"Attention erreur pas de CG")</f>
        <v>67361</v>
      </c>
      <c r="U393" s="447" t="str">
        <f>IF(MID(H393,4,1)="x", 'Messages d''erreur'!$B$13,IF(LEFT(T393,1)="A",'Messages d''erreur'!$B$12,""))</f>
        <v/>
      </c>
    </row>
    <row r="394" spans="1:21" ht="26" x14ac:dyDescent="0.35">
      <c r="A394" s="535" t="s">
        <v>1583</v>
      </c>
      <c r="B394" s="447" t="s">
        <v>1583</v>
      </c>
      <c r="C394" s="462" t="s">
        <v>1584</v>
      </c>
      <c r="D394" s="463" t="s">
        <v>1341</v>
      </c>
      <c r="E394" s="464" t="s">
        <v>1101</v>
      </c>
      <c r="F394" s="464">
        <v>1</v>
      </c>
      <c r="G394" s="462" t="s">
        <v>1508</v>
      </c>
      <c r="H394" s="462" t="s">
        <v>1504</v>
      </c>
      <c r="I394" s="464" t="s">
        <v>1100</v>
      </c>
      <c r="J394" s="464" t="s">
        <v>61</v>
      </c>
      <c r="K394" s="466" t="s">
        <v>1100</v>
      </c>
      <c r="L394" s="467">
        <f t="shared" si="27"/>
        <v>0</v>
      </c>
      <c r="M394" s="468">
        <f t="shared" si="28"/>
        <v>66021</v>
      </c>
      <c r="N394" s="467" t="str">
        <f>IF(IFERROR(SEARCH("-",K394,1),0) &gt; 0,IFERROR(VLOOKUP(K394,'Liste ECO'!A:A,1,FALSE),"ATTENTION CE Inexistant"),"")</f>
        <v/>
      </c>
      <c r="O394" s="467" t="str">
        <f>IF(LEFT(N394,1) ="A",'Messages d''erreur'!$B$9,"")</f>
        <v/>
      </c>
      <c r="P394" s="447">
        <f t="shared" si="25"/>
        <v>66021</v>
      </c>
      <c r="Q394" s="447" t="str">
        <f>IFERROR(VLOOKUP(B395,'Liste CG'!A:A,1,FALSE),"Attention erreur pas de CG")</f>
        <v>Attention erreur pas de CG</v>
      </c>
      <c r="R394" s="447" t="str">
        <f>IF(LEFT(Q394,1)="A",'Messages d''erreur'!B$10,"")</f>
        <v>Attention CG pas dans  CG</v>
      </c>
      <c r="S394" s="467">
        <f t="shared" si="26"/>
        <v>66021</v>
      </c>
      <c r="T394" s="469">
        <f>IFERROR(VLOOKUP(S394,'Liste CG'!A:A,1,FALSE),"Attention erreur pas de CG")</f>
        <v>66021</v>
      </c>
      <c r="U394" s="447" t="str">
        <f>IF(MID(H394,4,1)="x", 'Messages d''erreur'!$B$13,IF(LEFT(T394,1)="A",'Messages d''erreur'!$B$12,""))</f>
        <v/>
      </c>
    </row>
    <row r="395" spans="1:21" ht="26" x14ac:dyDescent="0.35">
      <c r="A395" s="535" t="s">
        <v>1583</v>
      </c>
      <c r="B395" s="447" t="s">
        <v>1583</v>
      </c>
      <c r="C395" s="462" t="s">
        <v>1584</v>
      </c>
      <c r="D395" s="463" t="s">
        <v>1341</v>
      </c>
      <c r="E395" s="464" t="s">
        <v>1101</v>
      </c>
      <c r="F395" s="464">
        <v>2</v>
      </c>
      <c r="G395" s="462" t="s">
        <v>1509</v>
      </c>
      <c r="H395" s="462" t="s">
        <v>1364</v>
      </c>
      <c r="I395" s="464" t="s">
        <v>1100</v>
      </c>
      <c r="J395" s="464" t="s">
        <v>61</v>
      </c>
      <c r="K395" s="466" t="s">
        <v>1100</v>
      </c>
      <c r="L395" s="467">
        <f t="shared" si="27"/>
        <v>1</v>
      </c>
      <c r="M395" s="468">
        <f t="shared" si="28"/>
        <v>67361</v>
      </c>
      <c r="N395" s="467" t="str">
        <f>IF(IFERROR(SEARCH("-",K395,1),0) &gt; 0,IFERROR(VLOOKUP(K395,'Liste ECO'!A:A,1,FALSE),"ATTENTION CE Inexistant"),"")</f>
        <v/>
      </c>
      <c r="O395" s="467" t="str">
        <f>IF(LEFT(N395,1) ="A",'Messages d''erreur'!$B$9,"")</f>
        <v/>
      </c>
      <c r="P395" s="447">
        <f t="shared" si="25"/>
        <v>67361</v>
      </c>
      <c r="Q395" s="447" t="str">
        <f>IFERROR(VLOOKUP(B396,'Liste CG'!A:A,1,FALSE),"Attention erreur pas de CG")</f>
        <v>Attention erreur pas de CG</v>
      </c>
      <c r="R395" s="447" t="str">
        <f>IF(LEFT(Q395,1)="A",'Messages d''erreur'!B$10,"")</f>
        <v>Attention CG pas dans  CG</v>
      </c>
      <c r="S395" s="467">
        <f t="shared" si="26"/>
        <v>67361</v>
      </c>
      <c r="T395" s="469">
        <f>IFERROR(VLOOKUP(S395,'Liste CG'!A:A,1,FALSE),"Attention erreur pas de CG")</f>
        <v>67361</v>
      </c>
      <c r="U395" s="447" t="str">
        <f>IF(MID(H395,4,1)="x", 'Messages d''erreur'!$B$13,IF(LEFT(T395,1)="A",'Messages d''erreur'!$B$12,""))</f>
        <v/>
      </c>
    </row>
    <row r="396" spans="1:21" ht="14.5" x14ac:dyDescent="0.35">
      <c r="A396" s="535" t="s">
        <v>1585</v>
      </c>
      <c r="B396" s="447" t="s">
        <v>1585</v>
      </c>
      <c r="C396" s="462" t="s">
        <v>1586</v>
      </c>
      <c r="D396" s="463" t="s">
        <v>1341</v>
      </c>
      <c r="E396" s="464" t="s">
        <v>61</v>
      </c>
      <c r="F396" s="464">
        <v>1</v>
      </c>
      <c r="G396" s="462" t="s">
        <v>1587</v>
      </c>
      <c r="H396" s="462" t="s">
        <v>1588</v>
      </c>
      <c r="I396" s="464" t="s">
        <v>1353</v>
      </c>
      <c r="J396" s="464" t="s">
        <v>1101</v>
      </c>
      <c r="K396" s="466" t="s">
        <v>1100</v>
      </c>
      <c r="L396" s="467">
        <f t="shared" si="27"/>
        <v>0</v>
      </c>
      <c r="M396" s="468">
        <f t="shared" si="28"/>
        <v>24031</v>
      </c>
      <c r="N396" s="467" t="str">
        <f>IF(IFERROR(SEARCH("-",K396,1),0) &gt; 0,IFERROR(VLOOKUP(K396,'Liste ECO'!A:A,1,FALSE),"ATTENTION CE Inexistant"),"")</f>
        <v/>
      </c>
      <c r="O396" s="467" t="str">
        <f>IF(LEFT(N396,1) ="A",'Messages d''erreur'!$B$9,"")</f>
        <v/>
      </c>
      <c r="P396" s="447">
        <f t="shared" si="25"/>
        <v>24031</v>
      </c>
      <c r="Q396" s="447" t="str">
        <f>IFERROR(VLOOKUP(B397,'Liste CG'!A:A,1,FALSE),"Attention erreur pas de CG")</f>
        <v>Attention erreur pas de CG</v>
      </c>
      <c r="R396" s="447" t="str">
        <f>IF(LEFT(Q396,1)="A",'Messages d''erreur'!B$10,"")</f>
        <v>Attention CG pas dans  CG</v>
      </c>
      <c r="S396" s="467">
        <f t="shared" si="26"/>
        <v>24031</v>
      </c>
      <c r="T396" s="469">
        <f>IFERROR(VLOOKUP(S396,'Liste CG'!A:A,1,FALSE),"Attention erreur pas de CG")</f>
        <v>24031</v>
      </c>
      <c r="U396" s="447" t="str">
        <f>IF(MID(H396,4,1)="x", 'Messages d''erreur'!$B$13,IF(LEFT(T396,1)="A",'Messages d''erreur'!$B$12,""))</f>
        <v/>
      </c>
    </row>
    <row r="397" spans="1:21" ht="14.5" x14ac:dyDescent="0.35">
      <c r="A397" s="535" t="s">
        <v>1585</v>
      </c>
      <c r="B397" s="447" t="s">
        <v>1585</v>
      </c>
      <c r="C397" s="462" t="s">
        <v>1586</v>
      </c>
      <c r="D397" s="463" t="s">
        <v>1341</v>
      </c>
      <c r="E397" s="464" t="s">
        <v>1101</v>
      </c>
      <c r="F397" s="464">
        <v>2</v>
      </c>
      <c r="G397" s="462" t="s">
        <v>1385</v>
      </c>
      <c r="H397" s="462" t="s">
        <v>1386</v>
      </c>
      <c r="I397" s="464" t="s">
        <v>1353</v>
      </c>
      <c r="J397" s="464" t="s">
        <v>61</v>
      </c>
      <c r="K397" s="466" t="s">
        <v>1100</v>
      </c>
      <c r="L397" s="467">
        <f t="shared" si="27"/>
        <v>1</v>
      </c>
      <c r="M397" s="468">
        <f t="shared" si="28"/>
        <v>24621</v>
      </c>
      <c r="N397" s="467" t="str">
        <f>IF(IFERROR(SEARCH("-",K397,1),0) &gt; 0,IFERROR(VLOOKUP(K397,'Liste ECO'!A:A,1,FALSE),"ATTENTION CE Inexistant"),"")</f>
        <v/>
      </c>
      <c r="O397" s="467" t="str">
        <f>IF(LEFT(N397,1) ="A",'Messages d''erreur'!$B$9,"")</f>
        <v/>
      </c>
      <c r="P397" s="447">
        <f t="shared" si="25"/>
        <v>24621</v>
      </c>
      <c r="Q397" s="447" t="str">
        <f>IFERROR(VLOOKUP(B398,'Liste CG'!A:A,1,FALSE),"Attention erreur pas de CG")</f>
        <v>Attention erreur pas de CG</v>
      </c>
      <c r="R397" s="447" t="str">
        <f>IF(LEFT(Q397,1)="A",'Messages d''erreur'!B$10,"")</f>
        <v>Attention CG pas dans  CG</v>
      </c>
      <c r="S397" s="467">
        <f t="shared" si="26"/>
        <v>24621</v>
      </c>
      <c r="T397" s="469">
        <f>IFERROR(VLOOKUP(S397,'Liste CG'!A:A,1,FALSE),"Attention erreur pas de CG")</f>
        <v>24621</v>
      </c>
      <c r="U397" s="447" t="str">
        <f>IF(MID(H397,4,1)="x", 'Messages d''erreur'!$B$13,IF(LEFT(T397,1)="A",'Messages d''erreur'!$B$12,""))</f>
        <v/>
      </c>
    </row>
    <row r="398" spans="1:21" ht="39" x14ac:dyDescent="0.35">
      <c r="A398" s="535" t="s">
        <v>1585</v>
      </c>
      <c r="B398" s="447" t="s">
        <v>1585</v>
      </c>
      <c r="C398" s="462" t="s">
        <v>1586</v>
      </c>
      <c r="D398" s="463" t="s">
        <v>1341</v>
      </c>
      <c r="E398" s="464" t="s">
        <v>1101</v>
      </c>
      <c r="F398" s="464">
        <v>3</v>
      </c>
      <c r="G398" s="462" t="s">
        <v>1387</v>
      </c>
      <c r="H398" s="462" t="s">
        <v>1388</v>
      </c>
      <c r="I398" s="464" t="s">
        <v>1100</v>
      </c>
      <c r="J398" s="464" t="s">
        <v>61</v>
      </c>
      <c r="K398" s="466" t="s">
        <v>1100</v>
      </c>
      <c r="L398" s="467">
        <f t="shared" si="27"/>
        <v>1</v>
      </c>
      <c r="M398" s="468">
        <f t="shared" si="28"/>
        <v>67241</v>
      </c>
      <c r="N398" s="467" t="str">
        <f>IF(IFERROR(SEARCH("-",K398,1),0) &gt; 0,IFERROR(VLOOKUP(K398,'Liste ECO'!A:A,1,FALSE),"ATTENTION CE Inexistant"),"")</f>
        <v/>
      </c>
      <c r="O398" s="467" t="str">
        <f>IF(LEFT(N398,1) ="A",'Messages d''erreur'!$B$9,"")</f>
        <v/>
      </c>
      <c r="P398" s="447">
        <f t="shared" si="25"/>
        <v>67241</v>
      </c>
      <c r="Q398" s="447" t="str">
        <f>IFERROR(VLOOKUP(B399,'Liste CG'!A:A,1,FALSE),"Attention erreur pas de CG")</f>
        <v>Attention erreur pas de CG</v>
      </c>
      <c r="R398" s="447" t="str">
        <f>IF(LEFT(Q398,1)="A",'Messages d''erreur'!B$10,"")</f>
        <v>Attention CG pas dans  CG</v>
      </c>
      <c r="S398" s="467">
        <f t="shared" si="26"/>
        <v>67241</v>
      </c>
      <c r="T398" s="469">
        <f>IFERROR(VLOOKUP(S398,'Liste CG'!A:A,1,FALSE),"Attention erreur pas de CG")</f>
        <v>67241</v>
      </c>
      <c r="U398" s="447" t="str">
        <f>IF(MID(H398,4,1)="x", 'Messages d''erreur'!$B$13,IF(LEFT(T398,1)="A",'Messages d''erreur'!$B$12,""))</f>
        <v/>
      </c>
    </row>
    <row r="399" spans="1:21" ht="39" x14ac:dyDescent="0.35">
      <c r="A399" s="535" t="s">
        <v>1585</v>
      </c>
      <c r="B399" s="447" t="s">
        <v>1585</v>
      </c>
      <c r="C399" s="462" t="s">
        <v>1586</v>
      </c>
      <c r="D399" s="463" t="s">
        <v>1341</v>
      </c>
      <c r="E399" s="464" t="s">
        <v>61</v>
      </c>
      <c r="F399" s="464">
        <v>4</v>
      </c>
      <c r="G399" s="462" t="s">
        <v>1389</v>
      </c>
      <c r="H399" s="462" t="s">
        <v>1390</v>
      </c>
      <c r="I399" s="464" t="s">
        <v>1100</v>
      </c>
      <c r="J399" s="464" t="s">
        <v>1101</v>
      </c>
      <c r="K399" s="466" t="s">
        <v>1100</v>
      </c>
      <c r="L399" s="467">
        <f t="shared" si="27"/>
        <v>1</v>
      </c>
      <c r="M399" s="468">
        <f t="shared" si="28"/>
        <v>77241</v>
      </c>
      <c r="N399" s="467" t="str">
        <f>IF(IFERROR(SEARCH("-",K399,1),0) &gt; 0,IFERROR(VLOOKUP(K399,'Liste ECO'!A:A,1,FALSE),"ATTENTION CE Inexistant"),"")</f>
        <v/>
      </c>
      <c r="O399" s="467" t="str">
        <f>IF(LEFT(N399,1) ="A",'Messages d''erreur'!$B$9,"")</f>
        <v/>
      </c>
      <c r="P399" s="447">
        <f t="shared" si="25"/>
        <v>77241</v>
      </c>
      <c r="Q399" s="447" t="str">
        <f>IFERROR(VLOOKUP(B400,'Liste CG'!A:A,1,FALSE),"Attention erreur pas de CG")</f>
        <v>Attention erreur pas de CG</v>
      </c>
      <c r="R399" s="447" t="str">
        <f>IF(LEFT(Q399,1)="A",'Messages d''erreur'!B$10,"")</f>
        <v>Attention CG pas dans  CG</v>
      </c>
      <c r="S399" s="467">
        <f t="shared" si="26"/>
        <v>77241</v>
      </c>
      <c r="T399" s="469">
        <f>IFERROR(VLOOKUP(S399,'Liste CG'!A:A,1,FALSE),"Attention erreur pas de CG")</f>
        <v>77241</v>
      </c>
      <c r="U399" s="447" t="str">
        <f>IF(MID(H399,4,1)="x", 'Messages d''erreur'!$B$13,IF(LEFT(T399,1)="A",'Messages d''erreur'!$B$12,""))</f>
        <v/>
      </c>
    </row>
    <row r="400" spans="1:21" ht="26" x14ac:dyDescent="0.35">
      <c r="A400" s="535" t="s">
        <v>1589</v>
      </c>
      <c r="B400" s="447" t="s">
        <v>1589</v>
      </c>
      <c r="C400" s="462" t="s">
        <v>1590</v>
      </c>
      <c r="D400" s="463" t="s">
        <v>1341</v>
      </c>
      <c r="E400" s="464" t="s">
        <v>1101</v>
      </c>
      <c r="F400" s="464">
        <v>1</v>
      </c>
      <c r="G400" s="462" t="s">
        <v>1396</v>
      </c>
      <c r="H400" s="462" t="s">
        <v>1397</v>
      </c>
      <c r="I400" s="464" t="s">
        <v>1100</v>
      </c>
      <c r="J400" s="464" t="s">
        <v>61</v>
      </c>
      <c r="K400" s="466" t="s">
        <v>1100</v>
      </c>
      <c r="L400" s="467">
        <f t="shared" si="27"/>
        <v>0</v>
      </c>
      <c r="M400" s="468">
        <f t="shared" si="28"/>
        <v>66120</v>
      </c>
      <c r="N400" s="467" t="str">
        <f>IF(IFERROR(SEARCH("-",K400,1),0) &gt; 0,IFERROR(VLOOKUP(K400,'Liste ECO'!A:A,1,FALSE),"ATTENTION CE Inexistant"),"")</f>
        <v/>
      </c>
      <c r="O400" s="467" t="str">
        <f>IF(LEFT(N400,1) ="A",'Messages d''erreur'!$B$9,"")</f>
        <v/>
      </c>
      <c r="P400" s="447">
        <f t="shared" si="25"/>
        <v>66120</v>
      </c>
      <c r="Q400" s="447" t="str">
        <f>IFERROR(VLOOKUP(B401,'Liste CG'!A:A,1,FALSE),"Attention erreur pas de CG")</f>
        <v>Attention erreur pas de CG</v>
      </c>
      <c r="R400" s="447" t="str">
        <f>IF(LEFT(Q400,1)="A",'Messages d''erreur'!B$10,"")</f>
        <v>Attention CG pas dans  CG</v>
      </c>
      <c r="S400" s="467">
        <f t="shared" si="26"/>
        <v>66120</v>
      </c>
      <c r="T400" s="469">
        <f>IFERROR(VLOOKUP(S400,'Liste CG'!A:A,1,FALSE),"Attention erreur pas de CG")</f>
        <v>66120</v>
      </c>
      <c r="U400" s="447" t="str">
        <f>IF(MID(H400,4,1)="x", 'Messages d''erreur'!$B$13,IF(LEFT(T400,1)="A",'Messages d''erreur'!$B$12,""))</f>
        <v/>
      </c>
    </row>
    <row r="401" spans="1:21" ht="26" x14ac:dyDescent="0.35">
      <c r="A401" s="535" t="s">
        <v>1589</v>
      </c>
      <c r="B401" s="447" t="s">
        <v>1589</v>
      </c>
      <c r="C401" s="462" t="s">
        <v>1590</v>
      </c>
      <c r="D401" s="463" t="s">
        <v>1341</v>
      </c>
      <c r="E401" s="464" t="s">
        <v>61</v>
      </c>
      <c r="F401" s="464">
        <v>2</v>
      </c>
      <c r="G401" s="462" t="s">
        <v>1398</v>
      </c>
      <c r="H401" s="462" t="s">
        <v>1399</v>
      </c>
      <c r="I401" s="464" t="s">
        <v>1100</v>
      </c>
      <c r="J401" s="464" t="s">
        <v>1101</v>
      </c>
      <c r="K401" s="466" t="s">
        <v>1100</v>
      </c>
      <c r="L401" s="467">
        <f t="shared" si="27"/>
        <v>1</v>
      </c>
      <c r="M401" s="468">
        <f t="shared" si="28"/>
        <v>76120</v>
      </c>
      <c r="N401" s="467" t="str">
        <f>IF(IFERROR(SEARCH("-",K401,1),0) &gt; 0,IFERROR(VLOOKUP(K401,'Liste ECO'!A:A,1,FALSE),"ATTENTION CE Inexistant"),"")</f>
        <v/>
      </c>
      <c r="O401" s="467" t="str">
        <f>IF(LEFT(N401,1) ="A",'Messages d''erreur'!$B$9,"")</f>
        <v/>
      </c>
      <c r="P401" s="447">
        <f t="shared" si="25"/>
        <v>76120</v>
      </c>
      <c r="Q401" s="447" t="str">
        <f>IFERROR(VLOOKUP(B402,'Liste CG'!A:A,1,FALSE),"Attention erreur pas de CG")</f>
        <v>Attention erreur pas de CG</v>
      </c>
      <c r="R401" s="447" t="str">
        <f>IF(LEFT(Q401,1)="A",'Messages d''erreur'!B$10,"")</f>
        <v>Attention CG pas dans  CG</v>
      </c>
      <c r="S401" s="467">
        <f t="shared" si="26"/>
        <v>76120</v>
      </c>
      <c r="T401" s="469">
        <f>IFERROR(VLOOKUP(S401,'Liste CG'!A:A,1,FALSE),"Attention erreur pas de CG")</f>
        <v>76120</v>
      </c>
      <c r="U401" s="447" t="str">
        <f>IF(MID(H401,4,1)="x", 'Messages d''erreur'!$B$13,IF(LEFT(T401,1)="A",'Messages d''erreur'!$B$12,""))</f>
        <v/>
      </c>
    </row>
    <row r="402" spans="1:21" ht="26" x14ac:dyDescent="0.35">
      <c r="A402" s="535" t="s">
        <v>1591</v>
      </c>
      <c r="B402" s="447" t="s">
        <v>1591</v>
      </c>
      <c r="C402" s="462" t="s">
        <v>1592</v>
      </c>
      <c r="D402" s="463" t="s">
        <v>1341</v>
      </c>
      <c r="E402" s="464" t="s">
        <v>1101</v>
      </c>
      <c r="F402" s="464">
        <v>1</v>
      </c>
      <c r="G402" s="462" t="s">
        <v>1396</v>
      </c>
      <c r="H402" s="462" t="s">
        <v>1402</v>
      </c>
      <c r="I402" s="464" t="s">
        <v>1100</v>
      </c>
      <c r="J402" s="464" t="s">
        <v>61</v>
      </c>
      <c r="K402" s="466" t="s">
        <v>1100</v>
      </c>
      <c r="L402" s="467">
        <f t="shared" si="27"/>
        <v>0</v>
      </c>
      <c r="M402" s="468">
        <f t="shared" si="28"/>
        <v>67371</v>
      </c>
      <c r="N402" s="467" t="str">
        <f>IF(IFERROR(SEARCH("-",K402,1),0) &gt; 0,IFERROR(VLOOKUP(K402,'Liste ECO'!A:A,1,FALSE),"ATTENTION CE Inexistant"),"")</f>
        <v/>
      </c>
      <c r="O402" s="467" t="str">
        <f>IF(LEFT(N402,1) ="A",'Messages d''erreur'!$B$9,"")</f>
        <v/>
      </c>
      <c r="P402" s="447">
        <f t="shared" si="25"/>
        <v>67371</v>
      </c>
      <c r="Q402" s="447" t="str">
        <f>IFERROR(VLOOKUP(B403,'Liste CG'!A:A,1,FALSE),"Attention erreur pas de CG")</f>
        <v>Attention erreur pas de CG</v>
      </c>
      <c r="R402" s="447" t="str">
        <f>IF(LEFT(Q402,1)="A",'Messages d''erreur'!B$10,"")</f>
        <v>Attention CG pas dans  CG</v>
      </c>
      <c r="S402" s="467">
        <f t="shared" si="26"/>
        <v>67371</v>
      </c>
      <c r="T402" s="469">
        <f>IFERROR(VLOOKUP(S402,'Liste CG'!A:A,1,FALSE),"Attention erreur pas de CG")</f>
        <v>67371</v>
      </c>
      <c r="U402" s="447" t="str">
        <f>IF(MID(H402,4,1)="x", 'Messages d''erreur'!$B$13,IF(LEFT(T402,1)="A",'Messages d''erreur'!$B$12,""))</f>
        <v/>
      </c>
    </row>
    <row r="403" spans="1:21" ht="26" x14ac:dyDescent="0.35">
      <c r="A403" s="535" t="s">
        <v>1591</v>
      </c>
      <c r="B403" s="447" t="s">
        <v>1591</v>
      </c>
      <c r="C403" s="462" t="s">
        <v>1592</v>
      </c>
      <c r="D403" s="463" t="s">
        <v>1341</v>
      </c>
      <c r="E403" s="464" t="s">
        <v>61</v>
      </c>
      <c r="F403" s="464">
        <v>2</v>
      </c>
      <c r="G403" s="462" t="s">
        <v>1398</v>
      </c>
      <c r="H403" s="462" t="s">
        <v>1403</v>
      </c>
      <c r="I403" s="464" t="s">
        <v>1100</v>
      </c>
      <c r="J403" s="464" t="s">
        <v>1101</v>
      </c>
      <c r="K403" s="466" t="s">
        <v>1100</v>
      </c>
      <c r="L403" s="467">
        <f t="shared" si="27"/>
        <v>1</v>
      </c>
      <c r="M403" s="468">
        <f t="shared" si="28"/>
        <v>77371</v>
      </c>
      <c r="N403" s="467" t="str">
        <f>IF(IFERROR(SEARCH("-",K403,1),0) &gt; 0,IFERROR(VLOOKUP(K403,'Liste ECO'!A:A,1,FALSE),"ATTENTION CE Inexistant"),"")</f>
        <v/>
      </c>
      <c r="O403" s="467" t="str">
        <f>IF(LEFT(N403,1) ="A",'Messages d''erreur'!$B$9,"")</f>
        <v/>
      </c>
      <c r="P403" s="447">
        <f t="shared" si="25"/>
        <v>77371</v>
      </c>
      <c r="Q403" s="447" t="str">
        <f>IFERROR(VLOOKUP(B404,'Liste CG'!A:A,1,FALSE),"Attention erreur pas de CG")</f>
        <v>Attention erreur pas de CG</v>
      </c>
      <c r="R403" s="447" t="str">
        <f>IF(LEFT(Q403,1)="A",'Messages d''erreur'!B$10,"")</f>
        <v>Attention CG pas dans  CG</v>
      </c>
      <c r="S403" s="467">
        <f t="shared" si="26"/>
        <v>77371</v>
      </c>
      <c r="T403" s="469">
        <f>IFERROR(VLOOKUP(S403,'Liste CG'!A:A,1,FALSE),"Attention erreur pas de CG")</f>
        <v>77371</v>
      </c>
      <c r="U403" s="447" t="str">
        <f>IF(MID(H403,4,1)="x", 'Messages d''erreur'!$B$13,IF(LEFT(T403,1)="A",'Messages d''erreur'!$B$12,""))</f>
        <v/>
      </c>
    </row>
    <row r="404" spans="1:21" ht="26" x14ac:dyDescent="0.35">
      <c r="A404" s="535" t="s">
        <v>1593</v>
      </c>
      <c r="B404" s="447" t="s">
        <v>1593</v>
      </c>
      <c r="C404" s="462" t="s">
        <v>1594</v>
      </c>
      <c r="D404" s="463" t="s">
        <v>1341</v>
      </c>
      <c r="E404" s="464" t="s">
        <v>61</v>
      </c>
      <c r="F404" s="464">
        <v>1</v>
      </c>
      <c r="G404" s="462" t="s">
        <v>1595</v>
      </c>
      <c r="H404" s="462" t="s">
        <v>1588</v>
      </c>
      <c r="I404" s="464" t="s">
        <v>1353</v>
      </c>
      <c r="J404" s="464" t="s">
        <v>1101</v>
      </c>
      <c r="K404" s="466" t="s">
        <v>1100</v>
      </c>
      <c r="L404" s="467">
        <f t="shared" si="27"/>
        <v>0</v>
      </c>
      <c r="M404" s="468">
        <f t="shared" si="28"/>
        <v>24031</v>
      </c>
      <c r="N404" s="467" t="str">
        <f>IF(IFERROR(SEARCH("-",K404,1),0) &gt; 0,IFERROR(VLOOKUP(K404,'Liste ECO'!A:A,1,FALSE),"ATTENTION CE Inexistant"),"")</f>
        <v/>
      </c>
      <c r="O404" s="467" t="str">
        <f>IF(LEFT(N404,1) ="A",'Messages d''erreur'!$B$9,"")</f>
        <v/>
      </c>
      <c r="P404" s="447">
        <f t="shared" si="25"/>
        <v>24031</v>
      </c>
      <c r="Q404" s="447" t="str">
        <f>IFERROR(VLOOKUP(B405,'Liste CG'!A:A,1,FALSE),"Attention erreur pas de CG")</f>
        <v>Attention erreur pas de CG</v>
      </c>
      <c r="R404" s="447" t="str">
        <f>IF(LEFT(Q404,1)="A",'Messages d''erreur'!B$10,"")</f>
        <v>Attention CG pas dans  CG</v>
      </c>
      <c r="S404" s="467">
        <f t="shared" si="26"/>
        <v>24031</v>
      </c>
      <c r="T404" s="469">
        <f>IFERROR(VLOOKUP(S404,'Liste CG'!A:A,1,FALSE),"Attention erreur pas de CG")</f>
        <v>24031</v>
      </c>
      <c r="U404" s="447" t="str">
        <f>IF(MID(H404,4,1)="x", 'Messages d''erreur'!$B$13,IF(LEFT(T404,1)="A",'Messages d''erreur'!$B$12,""))</f>
        <v/>
      </c>
    </row>
    <row r="405" spans="1:21" ht="39" x14ac:dyDescent="0.35">
      <c r="A405" s="535" t="s">
        <v>1596</v>
      </c>
      <c r="B405" s="447" t="s">
        <v>1596</v>
      </c>
      <c r="C405" s="462" t="s">
        <v>1597</v>
      </c>
      <c r="D405" s="463" t="s">
        <v>1341</v>
      </c>
      <c r="E405" s="464" t="s">
        <v>61</v>
      </c>
      <c r="F405" s="464">
        <v>1</v>
      </c>
      <c r="G405" s="462" t="s">
        <v>1595</v>
      </c>
      <c r="H405" s="462" t="s">
        <v>1588</v>
      </c>
      <c r="I405" s="464" t="s">
        <v>1353</v>
      </c>
      <c r="J405" s="464" t="s">
        <v>1101</v>
      </c>
      <c r="K405" s="466" t="s">
        <v>1100</v>
      </c>
      <c r="L405" s="467">
        <f t="shared" si="27"/>
        <v>0</v>
      </c>
      <c r="M405" s="468">
        <f t="shared" si="28"/>
        <v>24031</v>
      </c>
      <c r="N405" s="467" t="str">
        <f>IF(IFERROR(SEARCH("-",K405,1),0) &gt; 0,IFERROR(VLOOKUP(K405,'Liste ECO'!A:A,1,FALSE),"ATTENTION CE Inexistant"),"")</f>
        <v/>
      </c>
      <c r="O405" s="467" t="str">
        <f>IF(LEFT(N405,1) ="A",'Messages d''erreur'!$B$9,"")</f>
        <v/>
      </c>
      <c r="P405" s="447">
        <f t="shared" si="25"/>
        <v>24031</v>
      </c>
      <c r="Q405" s="447" t="str">
        <f>IFERROR(VLOOKUP(B406,'Liste CG'!A:A,1,FALSE),"Attention erreur pas de CG")</f>
        <v>Attention erreur pas de CG</v>
      </c>
      <c r="R405" s="447" t="str">
        <f>IF(LEFT(Q405,1)="A",'Messages d''erreur'!B$10,"")</f>
        <v>Attention CG pas dans  CG</v>
      </c>
      <c r="S405" s="467">
        <f t="shared" si="26"/>
        <v>24031</v>
      </c>
      <c r="T405" s="469">
        <f>IFERROR(VLOOKUP(S405,'Liste CG'!A:A,1,FALSE),"Attention erreur pas de CG")</f>
        <v>24031</v>
      </c>
      <c r="U405" s="447" t="str">
        <f>IF(MID(H405,4,1)="x", 'Messages d''erreur'!$B$13,IF(LEFT(T405,1)="A",'Messages d''erreur'!$B$12,""))</f>
        <v/>
      </c>
    </row>
    <row r="406" spans="1:21" ht="52" x14ac:dyDescent="0.35">
      <c r="A406" s="535" t="s">
        <v>1598</v>
      </c>
      <c r="B406" s="447" t="s">
        <v>1598</v>
      </c>
      <c r="C406" s="462" t="s">
        <v>1599</v>
      </c>
      <c r="D406" s="463" t="s">
        <v>1341</v>
      </c>
      <c r="E406" s="464" t="s">
        <v>1101</v>
      </c>
      <c r="F406" s="464">
        <v>1</v>
      </c>
      <c r="G406" s="462" t="s">
        <v>1600</v>
      </c>
      <c r="H406" s="462" t="s">
        <v>1601</v>
      </c>
      <c r="I406" s="464" t="s">
        <v>1100</v>
      </c>
      <c r="J406" s="464" t="s">
        <v>61</v>
      </c>
      <c r="K406" s="466" t="s">
        <v>1100</v>
      </c>
      <c r="L406" s="467">
        <f t="shared" si="27"/>
        <v>0</v>
      </c>
      <c r="M406" s="468">
        <f t="shared" si="28"/>
        <v>66023</v>
      </c>
      <c r="N406" s="467" t="str">
        <f>IF(IFERROR(SEARCH("-",K406,1),0) &gt; 0,IFERROR(VLOOKUP(K406,'Liste ECO'!A:A,1,FALSE),"ATTENTION CE Inexistant"),"")</f>
        <v/>
      </c>
      <c r="O406" s="467" t="str">
        <f>IF(LEFT(N406,1) ="A",'Messages d''erreur'!$B$9,"")</f>
        <v/>
      </c>
      <c r="P406" s="447">
        <f t="shared" si="25"/>
        <v>66023</v>
      </c>
      <c r="Q406" s="447" t="str">
        <f>IFERROR(VLOOKUP(B407,'Liste CG'!A:A,1,FALSE),"Attention erreur pas de CG")</f>
        <v>Attention erreur pas de CG</v>
      </c>
      <c r="R406" s="447" t="str">
        <f>IF(LEFT(Q406,1)="A",'Messages d''erreur'!B$10,"")</f>
        <v>Attention CG pas dans  CG</v>
      </c>
      <c r="S406" s="467">
        <f t="shared" si="26"/>
        <v>66023</v>
      </c>
      <c r="T406" s="469">
        <f>IFERROR(VLOOKUP(S406,'Liste CG'!A:A,1,FALSE),"Attention erreur pas de CG")</f>
        <v>66023</v>
      </c>
      <c r="U406" s="447" t="str">
        <f>IF(MID(H406,4,1)="x", 'Messages d''erreur'!$B$13,IF(LEFT(T406,1)="A",'Messages d''erreur'!$B$12,""))</f>
        <v/>
      </c>
    </row>
    <row r="407" spans="1:21" ht="52" x14ac:dyDescent="0.35">
      <c r="A407" s="535" t="s">
        <v>1598</v>
      </c>
      <c r="B407" s="447" t="s">
        <v>1598</v>
      </c>
      <c r="C407" s="462" t="s">
        <v>1599</v>
      </c>
      <c r="D407" s="463" t="s">
        <v>1341</v>
      </c>
      <c r="E407" s="464" t="s">
        <v>1101</v>
      </c>
      <c r="F407" s="464">
        <v>2</v>
      </c>
      <c r="G407" s="462" t="s">
        <v>1602</v>
      </c>
      <c r="H407" s="462" t="s">
        <v>1364</v>
      </c>
      <c r="I407" s="464" t="s">
        <v>1100</v>
      </c>
      <c r="J407" s="464" t="s">
        <v>61</v>
      </c>
      <c r="K407" s="466" t="s">
        <v>1100</v>
      </c>
      <c r="L407" s="467">
        <f t="shared" si="27"/>
        <v>1</v>
      </c>
      <c r="M407" s="468">
        <f t="shared" si="28"/>
        <v>67361</v>
      </c>
      <c r="N407" s="467" t="str">
        <f>IF(IFERROR(SEARCH("-",K407,1),0) &gt; 0,IFERROR(VLOOKUP(K407,'Liste ECO'!A:A,1,FALSE),"ATTENTION CE Inexistant"),"")</f>
        <v/>
      </c>
      <c r="O407" s="467" t="str">
        <f>IF(LEFT(N407,1) ="A",'Messages d''erreur'!$B$9,"")</f>
        <v/>
      </c>
      <c r="P407" s="447">
        <f t="shared" si="25"/>
        <v>67361</v>
      </c>
      <c r="Q407" s="447" t="str">
        <f>IFERROR(VLOOKUP(B408,'Liste CG'!A:A,1,FALSE),"Attention erreur pas de CG")</f>
        <v>Attention erreur pas de CG</v>
      </c>
      <c r="R407" s="447" t="str">
        <f>IF(LEFT(Q407,1)="A",'Messages d''erreur'!B$10,"")</f>
        <v>Attention CG pas dans  CG</v>
      </c>
      <c r="S407" s="467">
        <f t="shared" si="26"/>
        <v>67361</v>
      </c>
      <c r="T407" s="469">
        <f>IFERROR(VLOOKUP(S407,'Liste CG'!A:A,1,FALSE),"Attention erreur pas de CG")</f>
        <v>67361</v>
      </c>
      <c r="U407" s="447" t="str">
        <f>IF(MID(H407,4,1)="x", 'Messages d''erreur'!$B$13,IF(LEFT(T407,1)="A",'Messages d''erreur'!$B$12,""))</f>
        <v/>
      </c>
    </row>
    <row r="408" spans="1:21" ht="39" x14ac:dyDescent="0.35">
      <c r="A408" s="535" t="s">
        <v>1603</v>
      </c>
      <c r="B408" s="447" t="s">
        <v>1603</v>
      </c>
      <c r="C408" s="462" t="s">
        <v>1604</v>
      </c>
      <c r="D408" s="463" t="s">
        <v>1341</v>
      </c>
      <c r="E408" s="464" t="s">
        <v>1101</v>
      </c>
      <c r="F408" s="464">
        <v>1</v>
      </c>
      <c r="G408" s="462" t="s">
        <v>1347</v>
      </c>
      <c r="H408" s="462" t="s">
        <v>1601</v>
      </c>
      <c r="I408" s="464" t="s">
        <v>1100</v>
      </c>
      <c r="J408" s="464" t="s">
        <v>61</v>
      </c>
      <c r="K408" s="466" t="s">
        <v>1100</v>
      </c>
      <c r="L408" s="467">
        <f t="shared" si="27"/>
        <v>0</v>
      </c>
      <c r="M408" s="468">
        <f t="shared" si="28"/>
        <v>66023</v>
      </c>
      <c r="N408" s="467" t="str">
        <f>IF(IFERROR(SEARCH("-",K408,1),0) &gt; 0,IFERROR(VLOOKUP(K408,'Liste ECO'!A:A,1,FALSE),"ATTENTION CE Inexistant"),"")</f>
        <v/>
      </c>
      <c r="O408" s="467" t="str">
        <f>IF(LEFT(N408,1) ="A",'Messages d''erreur'!$B$9,"")</f>
        <v/>
      </c>
      <c r="P408" s="447">
        <f t="shared" si="25"/>
        <v>66023</v>
      </c>
      <c r="Q408" s="447" t="str">
        <f>IFERROR(VLOOKUP(B409,'Liste CG'!A:A,1,FALSE),"Attention erreur pas de CG")</f>
        <v>Attention erreur pas de CG</v>
      </c>
      <c r="R408" s="447" t="str">
        <f>IF(LEFT(Q408,1)="A",'Messages d''erreur'!B$10,"")</f>
        <v>Attention CG pas dans  CG</v>
      </c>
      <c r="S408" s="467">
        <f t="shared" si="26"/>
        <v>66023</v>
      </c>
      <c r="T408" s="469">
        <f>IFERROR(VLOOKUP(S408,'Liste CG'!A:A,1,FALSE),"Attention erreur pas de CG")</f>
        <v>66023</v>
      </c>
      <c r="U408" s="447" t="str">
        <f>IF(MID(H408,4,1)="x", 'Messages d''erreur'!$B$13,IF(LEFT(T408,1)="A",'Messages d''erreur'!$B$12,""))</f>
        <v/>
      </c>
    </row>
    <row r="409" spans="1:21" ht="39" x14ac:dyDescent="0.35">
      <c r="A409" s="535" t="s">
        <v>1603</v>
      </c>
      <c r="B409" s="447" t="s">
        <v>1603</v>
      </c>
      <c r="C409" s="462" t="s">
        <v>1604</v>
      </c>
      <c r="D409" s="463" t="s">
        <v>1341</v>
      </c>
      <c r="E409" s="464" t="s">
        <v>1101</v>
      </c>
      <c r="F409" s="464">
        <v>2</v>
      </c>
      <c r="G409" s="462" t="s">
        <v>1363</v>
      </c>
      <c r="H409" s="462" t="s">
        <v>1364</v>
      </c>
      <c r="I409" s="464" t="s">
        <v>1100</v>
      </c>
      <c r="J409" s="464" t="s">
        <v>61</v>
      </c>
      <c r="K409" s="466" t="s">
        <v>1100</v>
      </c>
      <c r="L409" s="467">
        <f t="shared" si="27"/>
        <v>1</v>
      </c>
      <c r="M409" s="468">
        <f t="shared" si="28"/>
        <v>67361</v>
      </c>
      <c r="N409" s="467" t="str">
        <f>IF(IFERROR(SEARCH("-",K409,1),0) &gt; 0,IFERROR(VLOOKUP(K409,'Liste ECO'!A:A,1,FALSE),"ATTENTION CE Inexistant"),"")</f>
        <v/>
      </c>
      <c r="O409" s="467" t="str">
        <f>IF(LEFT(N409,1) ="A",'Messages d''erreur'!$B$9,"")</f>
        <v/>
      </c>
      <c r="P409" s="447">
        <f t="shared" si="25"/>
        <v>67361</v>
      </c>
      <c r="Q409" s="447" t="str">
        <f>IFERROR(VLOOKUP(B410,'Liste CG'!A:A,1,FALSE),"Attention erreur pas de CG")</f>
        <v>Attention erreur pas de CG</v>
      </c>
      <c r="R409" s="447" t="str">
        <f>IF(LEFT(Q409,1)="A",'Messages d''erreur'!B$10,"")</f>
        <v>Attention CG pas dans  CG</v>
      </c>
      <c r="S409" s="467">
        <f t="shared" si="26"/>
        <v>67361</v>
      </c>
      <c r="T409" s="469">
        <f>IFERROR(VLOOKUP(S409,'Liste CG'!A:A,1,FALSE),"Attention erreur pas de CG")</f>
        <v>67361</v>
      </c>
      <c r="U409" s="447" t="str">
        <f>IF(MID(H409,4,1)="x", 'Messages d''erreur'!$B$13,IF(LEFT(T409,1)="A",'Messages d''erreur'!$B$12,""))</f>
        <v/>
      </c>
    </row>
    <row r="410" spans="1:21" ht="26" x14ac:dyDescent="0.35">
      <c r="A410" s="535" t="s">
        <v>1605</v>
      </c>
      <c r="B410" s="447" t="s">
        <v>1605</v>
      </c>
      <c r="C410" s="462" t="s">
        <v>1606</v>
      </c>
      <c r="D410" s="463" t="s">
        <v>1341</v>
      </c>
      <c r="E410" s="464" t="s">
        <v>61</v>
      </c>
      <c r="F410" s="464">
        <v>1</v>
      </c>
      <c r="G410" s="462" t="s">
        <v>1595</v>
      </c>
      <c r="H410" s="462" t="s">
        <v>1588</v>
      </c>
      <c r="I410" s="464" t="s">
        <v>1353</v>
      </c>
      <c r="J410" s="464" t="s">
        <v>1101</v>
      </c>
      <c r="K410" s="466" t="s">
        <v>1100</v>
      </c>
      <c r="L410" s="467">
        <f t="shared" si="27"/>
        <v>0</v>
      </c>
      <c r="M410" s="468">
        <f t="shared" si="28"/>
        <v>24031</v>
      </c>
      <c r="N410" s="467" t="str">
        <f>IF(IFERROR(SEARCH("-",K410,1),0) &gt; 0,IFERROR(VLOOKUP(K410,'Liste ECO'!A:A,1,FALSE),"ATTENTION CE Inexistant"),"")</f>
        <v/>
      </c>
      <c r="O410" s="467" t="str">
        <f>IF(LEFT(N410,1) ="A",'Messages d''erreur'!$B$9,"")</f>
        <v/>
      </c>
      <c r="P410" s="447">
        <f t="shared" si="25"/>
        <v>24031</v>
      </c>
      <c r="Q410" s="447" t="str">
        <f>IFERROR(VLOOKUP(B411,'Liste CG'!A:A,1,FALSE),"Attention erreur pas de CG")</f>
        <v>Attention erreur pas de CG</v>
      </c>
      <c r="R410" s="447" t="str">
        <f>IF(LEFT(Q410,1)="A",'Messages d''erreur'!B$10,"")</f>
        <v>Attention CG pas dans  CG</v>
      </c>
      <c r="S410" s="467">
        <f t="shared" si="26"/>
        <v>24031</v>
      </c>
      <c r="T410" s="469">
        <f>IFERROR(VLOOKUP(S410,'Liste CG'!A:A,1,FALSE),"Attention erreur pas de CG")</f>
        <v>24031</v>
      </c>
      <c r="U410" s="447" t="str">
        <f>IF(MID(H410,4,1)="x", 'Messages d''erreur'!$B$13,IF(LEFT(T410,1)="A",'Messages d''erreur'!$B$12,""))</f>
        <v/>
      </c>
    </row>
    <row r="411" spans="1:21" ht="26" x14ac:dyDescent="0.35">
      <c r="A411" s="535" t="s">
        <v>1607</v>
      </c>
      <c r="B411" s="447" t="s">
        <v>1607</v>
      </c>
      <c r="C411" s="462" t="s">
        <v>1608</v>
      </c>
      <c r="D411" s="463" t="s">
        <v>1341</v>
      </c>
      <c r="E411" s="464" t="s">
        <v>1101</v>
      </c>
      <c r="F411" s="464">
        <v>1</v>
      </c>
      <c r="G411" s="462" t="s">
        <v>1347</v>
      </c>
      <c r="H411" s="462" t="s">
        <v>1601</v>
      </c>
      <c r="I411" s="464" t="s">
        <v>1100</v>
      </c>
      <c r="J411" s="464" t="s">
        <v>61</v>
      </c>
      <c r="K411" s="466" t="s">
        <v>1100</v>
      </c>
      <c r="L411" s="467">
        <f t="shared" si="27"/>
        <v>0</v>
      </c>
      <c r="M411" s="468">
        <f t="shared" si="28"/>
        <v>66023</v>
      </c>
      <c r="N411" s="467" t="str">
        <f>IF(IFERROR(SEARCH("-",K411,1),0) &gt; 0,IFERROR(VLOOKUP(K411,'Liste ECO'!A:A,1,FALSE),"ATTENTION CE Inexistant"),"")</f>
        <v/>
      </c>
      <c r="O411" s="467" t="str">
        <f>IF(LEFT(N411,1) ="A",'Messages d''erreur'!$B$9,"")</f>
        <v/>
      </c>
      <c r="P411" s="447">
        <f t="shared" si="25"/>
        <v>66023</v>
      </c>
      <c r="Q411" s="447" t="str">
        <f>IFERROR(VLOOKUP(B412,'Liste CG'!A:A,1,FALSE),"Attention erreur pas de CG")</f>
        <v>Attention erreur pas de CG</v>
      </c>
      <c r="R411" s="447" t="str">
        <f>IF(LEFT(Q411,1)="A",'Messages d''erreur'!B$10,"")</f>
        <v>Attention CG pas dans  CG</v>
      </c>
      <c r="S411" s="467">
        <f t="shared" si="26"/>
        <v>66023</v>
      </c>
      <c r="T411" s="469">
        <f>IFERROR(VLOOKUP(S411,'Liste CG'!A:A,1,FALSE),"Attention erreur pas de CG")</f>
        <v>66023</v>
      </c>
      <c r="U411" s="447" t="str">
        <f>IF(MID(H411,4,1)="x", 'Messages d''erreur'!$B$13,IF(LEFT(T411,1)="A",'Messages d''erreur'!$B$12,""))</f>
        <v/>
      </c>
    </row>
    <row r="412" spans="1:21" ht="26" x14ac:dyDescent="0.35">
      <c r="A412" s="535" t="s">
        <v>1607</v>
      </c>
      <c r="B412" s="447" t="s">
        <v>1607</v>
      </c>
      <c r="C412" s="462" t="s">
        <v>1608</v>
      </c>
      <c r="D412" s="463" t="s">
        <v>1341</v>
      </c>
      <c r="E412" s="464" t="s">
        <v>1101</v>
      </c>
      <c r="F412" s="464">
        <v>2</v>
      </c>
      <c r="G412" s="462" t="s">
        <v>1363</v>
      </c>
      <c r="H412" s="462" t="s">
        <v>1364</v>
      </c>
      <c r="I412" s="464" t="s">
        <v>1100</v>
      </c>
      <c r="J412" s="464" t="s">
        <v>61</v>
      </c>
      <c r="K412" s="466" t="s">
        <v>1100</v>
      </c>
      <c r="L412" s="467">
        <f t="shared" si="27"/>
        <v>1</v>
      </c>
      <c r="M412" s="468">
        <f t="shared" si="28"/>
        <v>67361</v>
      </c>
      <c r="N412" s="467" t="str">
        <f>IF(IFERROR(SEARCH("-",K412,1),0) &gt; 0,IFERROR(VLOOKUP(K412,'Liste ECO'!A:A,1,FALSE),"ATTENTION CE Inexistant"),"")</f>
        <v/>
      </c>
      <c r="O412" s="467" t="str">
        <f>IF(LEFT(N412,1) ="A",'Messages d''erreur'!$B$9,"")</f>
        <v/>
      </c>
      <c r="P412" s="447">
        <f t="shared" si="25"/>
        <v>67361</v>
      </c>
      <c r="Q412" s="447" t="str">
        <f>IFERROR(VLOOKUP(B413,'Liste CG'!A:A,1,FALSE),"Attention erreur pas de CG")</f>
        <v>Attention erreur pas de CG</v>
      </c>
      <c r="R412" s="447" t="str">
        <f>IF(LEFT(Q412,1)="A",'Messages d''erreur'!B$10,"")</f>
        <v>Attention CG pas dans  CG</v>
      </c>
      <c r="S412" s="467">
        <f t="shared" si="26"/>
        <v>67361</v>
      </c>
      <c r="T412" s="469">
        <f>IFERROR(VLOOKUP(S412,'Liste CG'!A:A,1,FALSE),"Attention erreur pas de CG")</f>
        <v>67361</v>
      </c>
      <c r="U412" s="447" t="str">
        <f>IF(MID(H412,4,1)="x", 'Messages d''erreur'!$B$13,IF(LEFT(T412,1)="A",'Messages d''erreur'!$B$12,""))</f>
        <v/>
      </c>
    </row>
    <row r="413" spans="1:21" ht="26" x14ac:dyDescent="0.35">
      <c r="A413" s="535" t="s">
        <v>1609</v>
      </c>
      <c r="B413" s="447" t="s">
        <v>1609</v>
      </c>
      <c r="C413" s="462" t="s">
        <v>1610</v>
      </c>
      <c r="D413" s="463" t="s">
        <v>1341</v>
      </c>
      <c r="E413" s="464" t="s">
        <v>61</v>
      </c>
      <c r="F413" s="464">
        <v>1</v>
      </c>
      <c r="G413" s="462" t="s">
        <v>1595</v>
      </c>
      <c r="H413" s="462" t="s">
        <v>1588</v>
      </c>
      <c r="I413" s="464" t="s">
        <v>1353</v>
      </c>
      <c r="J413" s="464" t="s">
        <v>1101</v>
      </c>
      <c r="K413" s="466" t="s">
        <v>1100</v>
      </c>
      <c r="L413" s="467">
        <f t="shared" si="27"/>
        <v>0</v>
      </c>
      <c r="M413" s="468">
        <f t="shared" si="28"/>
        <v>24031</v>
      </c>
      <c r="N413" s="467" t="str">
        <f>IF(IFERROR(SEARCH("-",K413,1),0) &gt; 0,IFERROR(VLOOKUP(K413,'Liste ECO'!A:A,1,FALSE),"ATTENTION CE Inexistant"),"")</f>
        <v/>
      </c>
      <c r="O413" s="467" t="str">
        <f>IF(LEFT(N413,1) ="A",'Messages d''erreur'!$B$9,"")</f>
        <v/>
      </c>
      <c r="P413" s="447">
        <f t="shared" si="25"/>
        <v>24031</v>
      </c>
      <c r="Q413" s="447" t="str">
        <f>IFERROR(VLOOKUP(B414,'Liste CG'!A:A,1,FALSE),"Attention erreur pas de CG")</f>
        <v>Attention erreur pas de CG</v>
      </c>
      <c r="R413" s="447" t="str">
        <f>IF(LEFT(Q413,1)="A",'Messages d''erreur'!B$10,"")</f>
        <v>Attention CG pas dans  CG</v>
      </c>
      <c r="S413" s="467">
        <f t="shared" si="26"/>
        <v>24031</v>
      </c>
      <c r="T413" s="469">
        <f>IFERROR(VLOOKUP(S413,'Liste CG'!A:A,1,FALSE),"Attention erreur pas de CG")</f>
        <v>24031</v>
      </c>
      <c r="U413" s="447" t="str">
        <f>IF(MID(H413,4,1)="x", 'Messages d''erreur'!$B$13,IF(LEFT(T413,1)="A",'Messages d''erreur'!$B$12,""))</f>
        <v/>
      </c>
    </row>
    <row r="414" spans="1:21" ht="26" x14ac:dyDescent="0.35">
      <c r="A414" s="535" t="s">
        <v>1611</v>
      </c>
      <c r="B414" s="447" t="s">
        <v>1611</v>
      </c>
      <c r="C414" s="462" t="s">
        <v>1612</v>
      </c>
      <c r="D414" s="463" t="s">
        <v>1341</v>
      </c>
      <c r="E414" s="464" t="s">
        <v>61</v>
      </c>
      <c r="F414" s="464">
        <v>1</v>
      </c>
      <c r="G414" s="462" t="s">
        <v>1393</v>
      </c>
      <c r="H414" s="462" t="s">
        <v>1588</v>
      </c>
      <c r="I414" s="464" t="s">
        <v>1353</v>
      </c>
      <c r="J414" s="464" t="s">
        <v>1101</v>
      </c>
      <c r="K414" s="466" t="s">
        <v>1100</v>
      </c>
      <c r="L414" s="467">
        <f t="shared" si="27"/>
        <v>0</v>
      </c>
      <c r="M414" s="468">
        <f t="shared" si="28"/>
        <v>24031</v>
      </c>
      <c r="N414" s="467" t="str">
        <f>IF(IFERROR(SEARCH("-",K414,1),0) &gt; 0,IFERROR(VLOOKUP(K414,'Liste ECO'!A:A,1,FALSE),"ATTENTION CE Inexistant"),"")</f>
        <v/>
      </c>
      <c r="O414" s="467" t="str">
        <f>IF(LEFT(N414,1) ="A",'Messages d''erreur'!$B$9,"")</f>
        <v/>
      </c>
      <c r="P414" s="447">
        <f t="shared" si="25"/>
        <v>24031</v>
      </c>
      <c r="Q414" s="447" t="str">
        <f>IFERROR(VLOOKUP(B415,'Liste CG'!A:A,1,FALSE),"Attention erreur pas de CG")</f>
        <v>Attention erreur pas de CG</v>
      </c>
      <c r="R414" s="447" t="str">
        <f>IF(LEFT(Q414,1)="A",'Messages d''erreur'!B$10,"")</f>
        <v>Attention CG pas dans  CG</v>
      </c>
      <c r="S414" s="467">
        <f t="shared" si="26"/>
        <v>24031</v>
      </c>
      <c r="T414" s="469">
        <f>IFERROR(VLOOKUP(S414,'Liste CG'!A:A,1,FALSE),"Attention erreur pas de CG")</f>
        <v>24031</v>
      </c>
      <c r="U414" s="447" t="str">
        <f>IF(MID(H414,4,1)="x", 'Messages d''erreur'!$B$13,IF(LEFT(T414,1)="A",'Messages d''erreur'!$B$12,""))</f>
        <v/>
      </c>
    </row>
    <row r="415" spans="1:21" ht="39" x14ac:dyDescent="0.35">
      <c r="A415" s="535" t="s">
        <v>1613</v>
      </c>
      <c r="B415" s="447" t="s">
        <v>1613</v>
      </c>
      <c r="C415" s="462" t="s">
        <v>1614</v>
      </c>
      <c r="D415" s="463" t="s">
        <v>1341</v>
      </c>
      <c r="E415" s="464" t="s">
        <v>1101</v>
      </c>
      <c r="F415" s="464">
        <v>1</v>
      </c>
      <c r="G415" s="462" t="s">
        <v>1600</v>
      </c>
      <c r="H415" s="462" t="s">
        <v>1601</v>
      </c>
      <c r="I415" s="464" t="s">
        <v>1100</v>
      </c>
      <c r="J415" s="464" t="s">
        <v>61</v>
      </c>
      <c r="K415" s="466" t="s">
        <v>1100</v>
      </c>
      <c r="L415" s="467">
        <f t="shared" si="27"/>
        <v>0</v>
      </c>
      <c r="M415" s="468">
        <f t="shared" si="28"/>
        <v>66023</v>
      </c>
      <c r="N415" s="467" t="str">
        <f>IF(IFERROR(SEARCH("-",K415,1),0) &gt; 0,IFERROR(VLOOKUP(K415,'Liste ECO'!A:A,1,FALSE),"ATTENTION CE Inexistant"),"")</f>
        <v/>
      </c>
      <c r="O415" s="467" t="str">
        <f>IF(LEFT(N415,1) ="A",'Messages d''erreur'!$B$9,"")</f>
        <v/>
      </c>
      <c r="P415" s="447">
        <f t="shared" si="25"/>
        <v>66023</v>
      </c>
      <c r="Q415" s="447" t="str">
        <f>IFERROR(VLOOKUP(B416,'Liste CG'!A:A,1,FALSE),"Attention erreur pas de CG")</f>
        <v>Attention erreur pas de CG</v>
      </c>
      <c r="R415" s="447" t="str">
        <f>IF(LEFT(Q415,1)="A",'Messages d''erreur'!B$10,"")</f>
        <v>Attention CG pas dans  CG</v>
      </c>
      <c r="S415" s="467">
        <f t="shared" si="26"/>
        <v>66023</v>
      </c>
      <c r="T415" s="469">
        <f>IFERROR(VLOOKUP(S415,'Liste CG'!A:A,1,FALSE),"Attention erreur pas de CG")</f>
        <v>66023</v>
      </c>
      <c r="U415" s="447" t="str">
        <f>IF(MID(H415,4,1)="x", 'Messages d''erreur'!$B$13,IF(LEFT(T415,1)="A",'Messages d''erreur'!$B$12,""))</f>
        <v/>
      </c>
    </row>
    <row r="416" spans="1:21" ht="39" x14ac:dyDescent="0.35">
      <c r="A416" s="535" t="s">
        <v>1613</v>
      </c>
      <c r="B416" s="447" t="s">
        <v>1613</v>
      </c>
      <c r="C416" s="462" t="s">
        <v>1614</v>
      </c>
      <c r="D416" s="463" t="s">
        <v>1341</v>
      </c>
      <c r="E416" s="464" t="s">
        <v>1101</v>
      </c>
      <c r="F416" s="464">
        <v>2</v>
      </c>
      <c r="G416" s="462" t="s">
        <v>1602</v>
      </c>
      <c r="H416" s="462" t="s">
        <v>1364</v>
      </c>
      <c r="I416" s="464" t="s">
        <v>1100</v>
      </c>
      <c r="J416" s="464" t="s">
        <v>61</v>
      </c>
      <c r="K416" s="466" t="s">
        <v>1100</v>
      </c>
      <c r="L416" s="467">
        <f t="shared" si="27"/>
        <v>1</v>
      </c>
      <c r="M416" s="468">
        <f t="shared" si="28"/>
        <v>67361</v>
      </c>
      <c r="N416" s="467" t="str">
        <f>IF(IFERROR(SEARCH("-",K416,1),0) &gt; 0,IFERROR(VLOOKUP(K416,'Liste ECO'!A:A,1,FALSE),"ATTENTION CE Inexistant"),"")</f>
        <v/>
      </c>
      <c r="O416" s="467" t="str">
        <f>IF(LEFT(N416,1) ="A",'Messages d''erreur'!$B$9,"")</f>
        <v/>
      </c>
      <c r="P416" s="447">
        <f t="shared" si="25"/>
        <v>67361</v>
      </c>
      <c r="Q416" s="447" t="str">
        <f>IFERROR(VLOOKUP(B417,'Liste CG'!A:A,1,FALSE),"Attention erreur pas de CG")</f>
        <v>Attention erreur pas de CG</v>
      </c>
      <c r="R416" s="447" t="str">
        <f>IF(LEFT(Q416,1)="A",'Messages d''erreur'!B$10,"")</f>
        <v>Attention CG pas dans  CG</v>
      </c>
      <c r="S416" s="467">
        <f t="shared" si="26"/>
        <v>67361</v>
      </c>
      <c r="T416" s="469">
        <f>IFERROR(VLOOKUP(S416,'Liste CG'!A:A,1,FALSE),"Attention erreur pas de CG")</f>
        <v>67361</v>
      </c>
      <c r="U416" s="447" t="str">
        <f>IF(MID(H416,4,1)="x", 'Messages d''erreur'!$B$13,IF(LEFT(T416,1)="A",'Messages d''erreur'!$B$12,""))</f>
        <v/>
      </c>
    </row>
    <row r="417" spans="1:21" ht="26" x14ac:dyDescent="0.35">
      <c r="A417" s="535" t="s">
        <v>1615</v>
      </c>
      <c r="B417" s="447" t="s">
        <v>1615</v>
      </c>
      <c r="C417" s="462" t="s">
        <v>1616</v>
      </c>
      <c r="D417" s="463" t="s">
        <v>1341</v>
      </c>
      <c r="E417" s="464" t="s">
        <v>1101</v>
      </c>
      <c r="F417" s="464">
        <v>1</v>
      </c>
      <c r="G417" s="462" t="s">
        <v>1347</v>
      </c>
      <c r="H417" s="462" t="s">
        <v>1601</v>
      </c>
      <c r="I417" s="464" t="s">
        <v>1100</v>
      </c>
      <c r="J417" s="464" t="s">
        <v>61</v>
      </c>
      <c r="K417" s="466" t="s">
        <v>1100</v>
      </c>
      <c r="L417" s="467">
        <f t="shared" si="27"/>
        <v>0</v>
      </c>
      <c r="M417" s="468">
        <f t="shared" si="28"/>
        <v>66023</v>
      </c>
      <c r="N417" s="467" t="str">
        <f>IF(IFERROR(SEARCH("-",K417,1),0) &gt; 0,IFERROR(VLOOKUP(K417,'Liste ECO'!A:A,1,FALSE),"ATTENTION CE Inexistant"),"")</f>
        <v/>
      </c>
      <c r="O417" s="467" t="str">
        <f>IF(LEFT(N417,1) ="A",'Messages d''erreur'!$B$9,"")</f>
        <v/>
      </c>
      <c r="P417" s="447">
        <f t="shared" si="25"/>
        <v>66023</v>
      </c>
      <c r="Q417" s="447" t="str">
        <f>IFERROR(VLOOKUP(B418,'Liste CG'!A:A,1,FALSE),"Attention erreur pas de CG")</f>
        <v>Attention erreur pas de CG</v>
      </c>
      <c r="R417" s="447" t="str">
        <f>IF(LEFT(Q417,1)="A",'Messages d''erreur'!B$10,"")</f>
        <v>Attention CG pas dans  CG</v>
      </c>
      <c r="S417" s="467">
        <f t="shared" si="26"/>
        <v>66023</v>
      </c>
      <c r="T417" s="469">
        <f>IFERROR(VLOOKUP(S417,'Liste CG'!A:A,1,FALSE),"Attention erreur pas de CG")</f>
        <v>66023</v>
      </c>
      <c r="U417" s="447" t="str">
        <f>IF(MID(H417,4,1)="x", 'Messages d''erreur'!$B$13,IF(LEFT(T417,1)="A",'Messages d''erreur'!$B$12,""))</f>
        <v/>
      </c>
    </row>
    <row r="418" spans="1:21" ht="26" x14ac:dyDescent="0.35">
      <c r="A418" s="535" t="s">
        <v>1615</v>
      </c>
      <c r="B418" s="447" t="s">
        <v>1615</v>
      </c>
      <c r="C418" s="462" t="s">
        <v>1616</v>
      </c>
      <c r="D418" s="463" t="s">
        <v>1341</v>
      </c>
      <c r="E418" s="464" t="s">
        <v>1101</v>
      </c>
      <c r="F418" s="464">
        <v>2</v>
      </c>
      <c r="G418" s="462" t="s">
        <v>1363</v>
      </c>
      <c r="H418" s="462" t="s">
        <v>1364</v>
      </c>
      <c r="I418" s="464" t="s">
        <v>1100</v>
      </c>
      <c r="J418" s="464" t="s">
        <v>61</v>
      </c>
      <c r="K418" s="466" t="s">
        <v>1100</v>
      </c>
      <c r="L418" s="467">
        <f t="shared" si="27"/>
        <v>1</v>
      </c>
      <c r="M418" s="468">
        <f t="shared" si="28"/>
        <v>67361</v>
      </c>
      <c r="N418" s="467" t="str">
        <f>IF(IFERROR(SEARCH("-",K418,1),0) &gt; 0,IFERROR(VLOOKUP(K418,'Liste ECO'!A:A,1,FALSE),"ATTENTION CE Inexistant"),"")</f>
        <v/>
      </c>
      <c r="O418" s="467" t="str">
        <f>IF(LEFT(N418,1) ="A",'Messages d''erreur'!$B$9,"")</f>
        <v/>
      </c>
      <c r="P418" s="447">
        <f t="shared" si="25"/>
        <v>67361</v>
      </c>
      <c r="Q418" s="447" t="str">
        <f>IFERROR(VLOOKUP(B419,'Liste CG'!A:A,1,FALSE),"Attention erreur pas de CG")</f>
        <v>Attention erreur pas de CG</v>
      </c>
      <c r="R418" s="447" t="str">
        <f>IF(LEFT(Q418,1)="A",'Messages d''erreur'!B$10,"")</f>
        <v>Attention CG pas dans  CG</v>
      </c>
      <c r="S418" s="467">
        <f t="shared" si="26"/>
        <v>67361</v>
      </c>
      <c r="T418" s="469">
        <f>IFERROR(VLOOKUP(S418,'Liste CG'!A:A,1,FALSE),"Attention erreur pas de CG")</f>
        <v>67361</v>
      </c>
      <c r="U418" s="447" t="str">
        <f>IF(MID(H418,4,1)="x", 'Messages d''erreur'!$B$13,IF(LEFT(T418,1)="A",'Messages d''erreur'!$B$12,""))</f>
        <v/>
      </c>
    </row>
    <row r="419" spans="1:21" ht="26" x14ac:dyDescent="0.35">
      <c r="A419" s="535" t="s">
        <v>1617</v>
      </c>
      <c r="B419" s="447" t="s">
        <v>1617</v>
      </c>
      <c r="C419" s="462" t="s">
        <v>1618</v>
      </c>
      <c r="D419" s="463" t="s">
        <v>1341</v>
      </c>
      <c r="E419" s="464" t="s">
        <v>61</v>
      </c>
      <c r="F419" s="464">
        <v>1</v>
      </c>
      <c r="G419" s="462" t="s">
        <v>1595</v>
      </c>
      <c r="H419" s="462" t="s">
        <v>1588</v>
      </c>
      <c r="I419" s="464" t="s">
        <v>1353</v>
      </c>
      <c r="J419" s="464" t="s">
        <v>1101</v>
      </c>
      <c r="K419" s="466" t="s">
        <v>1100</v>
      </c>
      <c r="L419" s="467">
        <f t="shared" si="27"/>
        <v>0</v>
      </c>
      <c r="M419" s="468">
        <f t="shared" si="28"/>
        <v>24031</v>
      </c>
      <c r="N419" s="467" t="str">
        <f>IF(IFERROR(SEARCH("-",K419,1),0) &gt; 0,IFERROR(VLOOKUP(K419,'Liste ECO'!A:A,1,FALSE),"ATTENTION CE Inexistant"),"")</f>
        <v/>
      </c>
      <c r="O419" s="467" t="str">
        <f>IF(LEFT(N419,1) ="A",'Messages d''erreur'!$B$9,"")</f>
        <v/>
      </c>
      <c r="P419" s="447">
        <f t="shared" ref="P419:P482" si="29">VALUE(H419)</f>
        <v>24031</v>
      </c>
      <c r="Q419" s="447" t="str">
        <f>IFERROR(VLOOKUP(B420,'Liste CG'!A:A,1,FALSE),"Attention erreur pas de CG")</f>
        <v>Attention erreur pas de CG</v>
      </c>
      <c r="R419" s="447" t="str">
        <f>IF(LEFT(Q419,1)="A",'Messages d''erreur'!B$10,"")</f>
        <v>Attention CG pas dans  CG</v>
      </c>
      <c r="S419" s="467">
        <f t="shared" ref="S419:S482" si="30">VALUE(H419)</f>
        <v>24031</v>
      </c>
      <c r="T419" s="469">
        <f>IFERROR(VLOOKUP(S419,'Liste CG'!A:A,1,FALSE),"Attention erreur pas de CG")</f>
        <v>24031</v>
      </c>
      <c r="U419" s="447" t="str">
        <f>IF(MID(H419,4,1)="x", 'Messages d''erreur'!$B$13,IF(LEFT(T419,1)="A",'Messages d''erreur'!$B$12,""))</f>
        <v/>
      </c>
    </row>
    <row r="420" spans="1:21" ht="26" x14ac:dyDescent="0.35">
      <c r="A420" s="535" t="s">
        <v>1619</v>
      </c>
      <c r="B420" s="447" t="s">
        <v>1619</v>
      </c>
      <c r="C420" s="462" t="s">
        <v>1620</v>
      </c>
      <c r="D420" s="463" t="s">
        <v>1341</v>
      </c>
      <c r="E420" s="464" t="s">
        <v>61</v>
      </c>
      <c r="F420" s="464">
        <v>1</v>
      </c>
      <c r="G420" s="462" t="s">
        <v>1393</v>
      </c>
      <c r="H420" s="462" t="s">
        <v>1588</v>
      </c>
      <c r="I420" s="464" t="s">
        <v>1353</v>
      </c>
      <c r="J420" s="464" t="s">
        <v>1101</v>
      </c>
      <c r="K420" s="466" t="s">
        <v>1100</v>
      </c>
      <c r="L420" s="467">
        <f t="shared" si="27"/>
        <v>0</v>
      </c>
      <c r="M420" s="468">
        <f t="shared" si="28"/>
        <v>24031</v>
      </c>
      <c r="N420" s="467" t="str">
        <f>IF(IFERROR(SEARCH("-",K420,1),0) &gt; 0,IFERROR(VLOOKUP(K420,'Liste ECO'!A:A,1,FALSE),"ATTENTION CE Inexistant"),"")</f>
        <v/>
      </c>
      <c r="O420" s="467" t="str">
        <f>IF(LEFT(N420,1) ="A",'Messages d''erreur'!$B$9,"")</f>
        <v/>
      </c>
      <c r="P420" s="447">
        <f t="shared" si="29"/>
        <v>24031</v>
      </c>
      <c r="Q420" s="447" t="str">
        <f>IFERROR(VLOOKUP(B421,'Liste CG'!A:A,1,FALSE),"Attention erreur pas de CG")</f>
        <v>Attention erreur pas de CG</v>
      </c>
      <c r="R420" s="447" t="str">
        <f>IF(LEFT(Q420,1)="A",'Messages d''erreur'!B$10,"")</f>
        <v>Attention CG pas dans  CG</v>
      </c>
      <c r="S420" s="467">
        <f t="shared" si="30"/>
        <v>24031</v>
      </c>
      <c r="T420" s="469">
        <f>IFERROR(VLOOKUP(S420,'Liste CG'!A:A,1,FALSE),"Attention erreur pas de CG")</f>
        <v>24031</v>
      </c>
      <c r="U420" s="447" t="str">
        <f>IF(MID(H420,4,1)="x", 'Messages d''erreur'!$B$13,IF(LEFT(T420,1)="A",'Messages d''erreur'!$B$12,""))</f>
        <v/>
      </c>
    </row>
    <row r="421" spans="1:21" ht="39" x14ac:dyDescent="0.35">
      <c r="A421" s="535" t="s">
        <v>1621</v>
      </c>
      <c r="B421" s="447" t="s">
        <v>1621</v>
      </c>
      <c r="C421" s="462" t="s">
        <v>1622</v>
      </c>
      <c r="D421" s="463" t="s">
        <v>1341</v>
      </c>
      <c r="E421" s="464" t="s">
        <v>1101</v>
      </c>
      <c r="F421" s="464">
        <v>1</v>
      </c>
      <c r="G421" s="462" t="s">
        <v>1600</v>
      </c>
      <c r="H421" s="462" t="s">
        <v>1601</v>
      </c>
      <c r="I421" s="464" t="s">
        <v>1100</v>
      </c>
      <c r="J421" s="464" t="s">
        <v>61</v>
      </c>
      <c r="K421" s="466" t="s">
        <v>1100</v>
      </c>
      <c r="L421" s="467">
        <f t="shared" si="27"/>
        <v>0</v>
      </c>
      <c r="M421" s="468">
        <f t="shared" si="28"/>
        <v>66023</v>
      </c>
      <c r="N421" s="467" t="str">
        <f>IF(IFERROR(SEARCH("-",K421,1),0) &gt; 0,IFERROR(VLOOKUP(K421,'Liste ECO'!A:A,1,FALSE),"ATTENTION CE Inexistant"),"")</f>
        <v/>
      </c>
      <c r="O421" s="467" t="str">
        <f>IF(LEFT(N421,1) ="A",'Messages d''erreur'!$B$9,"")</f>
        <v/>
      </c>
      <c r="P421" s="447">
        <f t="shared" si="29"/>
        <v>66023</v>
      </c>
      <c r="Q421" s="447" t="str">
        <f>IFERROR(VLOOKUP(B422,'Liste CG'!A:A,1,FALSE),"Attention erreur pas de CG")</f>
        <v>Attention erreur pas de CG</v>
      </c>
      <c r="R421" s="447" t="str">
        <f>IF(LEFT(Q421,1)="A",'Messages d''erreur'!B$10,"")</f>
        <v>Attention CG pas dans  CG</v>
      </c>
      <c r="S421" s="467">
        <f t="shared" si="30"/>
        <v>66023</v>
      </c>
      <c r="T421" s="469">
        <f>IFERROR(VLOOKUP(S421,'Liste CG'!A:A,1,FALSE),"Attention erreur pas de CG")</f>
        <v>66023</v>
      </c>
      <c r="U421" s="447" t="str">
        <f>IF(MID(H421,4,1)="x", 'Messages d''erreur'!$B$13,IF(LEFT(T421,1)="A",'Messages d''erreur'!$B$12,""))</f>
        <v/>
      </c>
    </row>
    <row r="422" spans="1:21" ht="39" x14ac:dyDescent="0.35">
      <c r="A422" s="535" t="s">
        <v>1621</v>
      </c>
      <c r="B422" s="447" t="s">
        <v>1621</v>
      </c>
      <c r="C422" s="462" t="s">
        <v>1622</v>
      </c>
      <c r="D422" s="463" t="s">
        <v>1341</v>
      </c>
      <c r="E422" s="464" t="s">
        <v>1101</v>
      </c>
      <c r="F422" s="464">
        <v>2</v>
      </c>
      <c r="G422" s="462" t="s">
        <v>1602</v>
      </c>
      <c r="H422" s="462" t="s">
        <v>1364</v>
      </c>
      <c r="I422" s="464" t="s">
        <v>1100</v>
      </c>
      <c r="J422" s="464" t="s">
        <v>61</v>
      </c>
      <c r="K422" s="466" t="s">
        <v>1100</v>
      </c>
      <c r="L422" s="467">
        <f t="shared" si="27"/>
        <v>1</v>
      </c>
      <c r="M422" s="468">
        <f t="shared" si="28"/>
        <v>67361</v>
      </c>
      <c r="N422" s="467" t="str">
        <f>IF(IFERROR(SEARCH("-",K422,1),0) &gt; 0,IFERROR(VLOOKUP(K422,'Liste ECO'!A:A,1,FALSE),"ATTENTION CE Inexistant"),"")</f>
        <v/>
      </c>
      <c r="O422" s="467" t="str">
        <f>IF(LEFT(N422,1) ="A",'Messages d''erreur'!$B$9,"")</f>
        <v/>
      </c>
      <c r="P422" s="447">
        <f t="shared" si="29"/>
        <v>67361</v>
      </c>
      <c r="Q422" s="447" t="str">
        <f>IFERROR(VLOOKUP(B423,'Liste CG'!A:A,1,FALSE),"Attention erreur pas de CG")</f>
        <v>Attention erreur pas de CG</v>
      </c>
      <c r="R422" s="447" t="str">
        <f>IF(LEFT(Q422,1)="A",'Messages d''erreur'!B$10,"")</f>
        <v>Attention CG pas dans  CG</v>
      </c>
      <c r="S422" s="467">
        <f t="shared" si="30"/>
        <v>67361</v>
      </c>
      <c r="T422" s="469">
        <f>IFERROR(VLOOKUP(S422,'Liste CG'!A:A,1,FALSE),"Attention erreur pas de CG")</f>
        <v>67361</v>
      </c>
      <c r="U422" s="447" t="str">
        <f>IF(MID(H422,4,1)="x", 'Messages d''erreur'!$B$13,IF(LEFT(T422,1)="A",'Messages d''erreur'!$B$12,""))</f>
        <v/>
      </c>
    </row>
    <row r="423" spans="1:21" ht="26" x14ac:dyDescent="0.35">
      <c r="A423" s="535" t="s">
        <v>1623</v>
      </c>
      <c r="B423" s="447" t="s">
        <v>1623</v>
      </c>
      <c r="C423" s="462" t="s">
        <v>1624</v>
      </c>
      <c r="D423" s="463" t="s">
        <v>1341</v>
      </c>
      <c r="E423" s="464" t="s">
        <v>1101</v>
      </c>
      <c r="F423" s="464">
        <v>1</v>
      </c>
      <c r="G423" s="462" t="s">
        <v>1347</v>
      </c>
      <c r="H423" s="462" t="s">
        <v>1601</v>
      </c>
      <c r="I423" s="464" t="s">
        <v>1100</v>
      </c>
      <c r="J423" s="464" t="s">
        <v>61</v>
      </c>
      <c r="K423" s="466" t="s">
        <v>1100</v>
      </c>
      <c r="L423" s="467">
        <f t="shared" si="27"/>
        <v>0</v>
      </c>
      <c r="M423" s="468">
        <f t="shared" si="28"/>
        <v>66023</v>
      </c>
      <c r="N423" s="467" t="str">
        <f>IF(IFERROR(SEARCH("-",K423,1),0) &gt; 0,IFERROR(VLOOKUP(K423,'Liste ECO'!A:A,1,FALSE),"ATTENTION CE Inexistant"),"")</f>
        <v/>
      </c>
      <c r="O423" s="467" t="str">
        <f>IF(LEFT(N423,1) ="A",'Messages d''erreur'!$B$9,"")</f>
        <v/>
      </c>
      <c r="P423" s="447">
        <f t="shared" si="29"/>
        <v>66023</v>
      </c>
      <c r="Q423" s="447" t="str">
        <f>IFERROR(VLOOKUP(B424,'Liste CG'!A:A,1,FALSE),"Attention erreur pas de CG")</f>
        <v>Attention erreur pas de CG</v>
      </c>
      <c r="R423" s="447" t="str">
        <f>IF(LEFT(Q423,1)="A",'Messages d''erreur'!B$10,"")</f>
        <v>Attention CG pas dans  CG</v>
      </c>
      <c r="S423" s="467">
        <f t="shared" si="30"/>
        <v>66023</v>
      </c>
      <c r="T423" s="469">
        <f>IFERROR(VLOOKUP(S423,'Liste CG'!A:A,1,FALSE),"Attention erreur pas de CG")</f>
        <v>66023</v>
      </c>
      <c r="U423" s="447" t="str">
        <f>IF(MID(H423,4,1)="x", 'Messages d''erreur'!$B$13,IF(LEFT(T423,1)="A",'Messages d''erreur'!$B$12,""))</f>
        <v/>
      </c>
    </row>
    <row r="424" spans="1:21" ht="26" x14ac:dyDescent="0.35">
      <c r="A424" s="535" t="s">
        <v>1623</v>
      </c>
      <c r="B424" s="447" t="s">
        <v>1623</v>
      </c>
      <c r="C424" s="462" t="s">
        <v>1624</v>
      </c>
      <c r="D424" s="463" t="s">
        <v>1341</v>
      </c>
      <c r="E424" s="464" t="s">
        <v>1101</v>
      </c>
      <c r="F424" s="464">
        <v>2</v>
      </c>
      <c r="G424" s="462" t="s">
        <v>1363</v>
      </c>
      <c r="H424" s="462" t="s">
        <v>1364</v>
      </c>
      <c r="I424" s="464" t="s">
        <v>1100</v>
      </c>
      <c r="J424" s="464" t="s">
        <v>61</v>
      </c>
      <c r="K424" s="466" t="s">
        <v>1100</v>
      </c>
      <c r="L424" s="467">
        <f t="shared" si="27"/>
        <v>1</v>
      </c>
      <c r="M424" s="468">
        <f t="shared" si="28"/>
        <v>67361</v>
      </c>
      <c r="N424" s="467" t="str">
        <f>IF(IFERROR(SEARCH("-",K424,1),0) &gt; 0,IFERROR(VLOOKUP(K424,'Liste ECO'!A:A,1,FALSE),"ATTENTION CE Inexistant"),"")</f>
        <v/>
      </c>
      <c r="O424" s="467" t="str">
        <f>IF(LEFT(N424,1) ="A",'Messages d''erreur'!$B$9,"")</f>
        <v/>
      </c>
      <c r="P424" s="447">
        <f t="shared" si="29"/>
        <v>67361</v>
      </c>
      <c r="Q424" s="447" t="str">
        <f>IFERROR(VLOOKUP(B425,'Liste CG'!A:A,1,FALSE),"Attention erreur pas de CG")</f>
        <v>Attention erreur pas de CG</v>
      </c>
      <c r="R424" s="447" t="str">
        <f>IF(LEFT(Q424,1)="A",'Messages d''erreur'!B$10,"")</f>
        <v>Attention CG pas dans  CG</v>
      </c>
      <c r="S424" s="467">
        <f t="shared" si="30"/>
        <v>67361</v>
      </c>
      <c r="T424" s="469">
        <f>IFERROR(VLOOKUP(S424,'Liste CG'!A:A,1,FALSE),"Attention erreur pas de CG")</f>
        <v>67361</v>
      </c>
      <c r="U424" s="447" t="str">
        <f>IF(MID(H424,4,1)="x", 'Messages d''erreur'!$B$13,IF(LEFT(T424,1)="A",'Messages d''erreur'!$B$12,""))</f>
        <v/>
      </c>
    </row>
    <row r="425" spans="1:21" ht="26" x14ac:dyDescent="0.35">
      <c r="A425" s="535" t="s">
        <v>1625</v>
      </c>
      <c r="B425" s="447" t="s">
        <v>1625</v>
      </c>
      <c r="C425" s="462" t="s">
        <v>1626</v>
      </c>
      <c r="D425" s="463" t="s">
        <v>1341</v>
      </c>
      <c r="E425" s="464" t="s">
        <v>61</v>
      </c>
      <c r="F425" s="464">
        <v>1</v>
      </c>
      <c r="G425" s="462" t="s">
        <v>1595</v>
      </c>
      <c r="H425" s="462" t="s">
        <v>1588</v>
      </c>
      <c r="I425" s="464" t="s">
        <v>1353</v>
      </c>
      <c r="J425" s="464" t="s">
        <v>1101</v>
      </c>
      <c r="K425" s="466" t="s">
        <v>1100</v>
      </c>
      <c r="L425" s="467">
        <f t="shared" si="27"/>
        <v>0</v>
      </c>
      <c r="M425" s="468">
        <f t="shared" si="28"/>
        <v>24031</v>
      </c>
      <c r="N425" s="467" t="str">
        <f>IF(IFERROR(SEARCH("-",K425,1),0) &gt; 0,IFERROR(VLOOKUP(K425,'Liste ECO'!A:A,1,FALSE),"ATTENTION CE Inexistant"),"")</f>
        <v/>
      </c>
      <c r="O425" s="467" t="str">
        <f>IF(LEFT(N425,1) ="A",'Messages d''erreur'!$B$9,"")</f>
        <v/>
      </c>
      <c r="P425" s="447">
        <f t="shared" si="29"/>
        <v>24031</v>
      </c>
      <c r="Q425" s="447" t="str">
        <f>IFERROR(VLOOKUP(B426,'Liste CG'!A:A,1,FALSE),"Attention erreur pas de CG")</f>
        <v>Attention erreur pas de CG</v>
      </c>
      <c r="R425" s="447" t="str">
        <f>IF(LEFT(Q425,1)="A",'Messages d''erreur'!B$10,"")</f>
        <v>Attention CG pas dans  CG</v>
      </c>
      <c r="S425" s="467">
        <f t="shared" si="30"/>
        <v>24031</v>
      </c>
      <c r="T425" s="469">
        <f>IFERROR(VLOOKUP(S425,'Liste CG'!A:A,1,FALSE),"Attention erreur pas de CG")</f>
        <v>24031</v>
      </c>
      <c r="U425" s="447" t="str">
        <f>IF(MID(H425,4,1)="x", 'Messages d''erreur'!$B$13,IF(LEFT(T425,1)="A",'Messages d''erreur'!$B$12,""))</f>
        <v/>
      </c>
    </row>
    <row r="426" spans="1:21" ht="26" x14ac:dyDescent="0.35">
      <c r="A426" s="535" t="s">
        <v>1627</v>
      </c>
      <c r="B426" s="447" t="s">
        <v>1627</v>
      </c>
      <c r="C426" s="462" t="s">
        <v>1628</v>
      </c>
      <c r="D426" s="463" t="s">
        <v>1341</v>
      </c>
      <c r="E426" s="464" t="s">
        <v>61</v>
      </c>
      <c r="F426" s="464">
        <v>1</v>
      </c>
      <c r="G426" s="462" t="s">
        <v>1393</v>
      </c>
      <c r="H426" s="462" t="s">
        <v>1588</v>
      </c>
      <c r="I426" s="464" t="s">
        <v>1353</v>
      </c>
      <c r="J426" s="464" t="s">
        <v>1101</v>
      </c>
      <c r="K426" s="466" t="s">
        <v>1100</v>
      </c>
      <c r="L426" s="467">
        <f t="shared" si="27"/>
        <v>0</v>
      </c>
      <c r="M426" s="468">
        <f t="shared" si="28"/>
        <v>24031</v>
      </c>
      <c r="N426" s="467" t="str">
        <f>IF(IFERROR(SEARCH("-",K426,1),0) &gt; 0,IFERROR(VLOOKUP(K426,'Liste ECO'!A:A,1,FALSE),"ATTENTION CE Inexistant"),"")</f>
        <v/>
      </c>
      <c r="O426" s="467" t="str">
        <f>IF(LEFT(N426,1) ="A",'Messages d''erreur'!$B$9,"")</f>
        <v/>
      </c>
      <c r="P426" s="447">
        <f t="shared" si="29"/>
        <v>24031</v>
      </c>
      <c r="Q426" s="447" t="str">
        <f>IFERROR(VLOOKUP(B427,'Liste CG'!A:A,1,FALSE),"Attention erreur pas de CG")</f>
        <v>Attention erreur pas de CG</v>
      </c>
      <c r="R426" s="447" t="str">
        <f>IF(LEFT(Q426,1)="A",'Messages d''erreur'!B$10,"")</f>
        <v>Attention CG pas dans  CG</v>
      </c>
      <c r="S426" s="467">
        <f t="shared" si="30"/>
        <v>24031</v>
      </c>
      <c r="T426" s="469">
        <f>IFERROR(VLOOKUP(S426,'Liste CG'!A:A,1,FALSE),"Attention erreur pas de CG")</f>
        <v>24031</v>
      </c>
      <c r="U426" s="447" t="str">
        <f>IF(MID(H426,4,1)="x", 'Messages d''erreur'!$B$13,IF(LEFT(T426,1)="A",'Messages d''erreur'!$B$12,""))</f>
        <v/>
      </c>
    </row>
    <row r="427" spans="1:21" ht="39" x14ac:dyDescent="0.35">
      <c r="A427" s="535" t="s">
        <v>1629</v>
      </c>
      <c r="B427" s="447" t="s">
        <v>1629</v>
      </c>
      <c r="C427" s="462" t="s">
        <v>1630</v>
      </c>
      <c r="D427" s="463" t="s">
        <v>1341</v>
      </c>
      <c r="E427" s="464" t="s">
        <v>1101</v>
      </c>
      <c r="F427" s="464">
        <v>1</v>
      </c>
      <c r="G427" s="462" t="s">
        <v>1600</v>
      </c>
      <c r="H427" s="462" t="s">
        <v>1601</v>
      </c>
      <c r="I427" s="464" t="s">
        <v>1100</v>
      </c>
      <c r="J427" s="464" t="s">
        <v>61</v>
      </c>
      <c r="K427" s="466" t="s">
        <v>1100</v>
      </c>
      <c r="L427" s="467">
        <f t="shared" si="27"/>
        <v>0</v>
      </c>
      <c r="M427" s="468">
        <f t="shared" si="28"/>
        <v>66023</v>
      </c>
      <c r="N427" s="467" t="str">
        <f>IF(IFERROR(SEARCH("-",K427,1),0) &gt; 0,IFERROR(VLOOKUP(K427,'Liste ECO'!A:A,1,FALSE),"ATTENTION CE Inexistant"),"")</f>
        <v/>
      </c>
      <c r="O427" s="467" t="str">
        <f>IF(LEFT(N427,1) ="A",'Messages d''erreur'!$B$9,"")</f>
        <v/>
      </c>
      <c r="P427" s="447">
        <f t="shared" si="29"/>
        <v>66023</v>
      </c>
      <c r="Q427" s="447" t="str">
        <f>IFERROR(VLOOKUP(B428,'Liste CG'!A:A,1,FALSE),"Attention erreur pas de CG")</f>
        <v>Attention erreur pas de CG</v>
      </c>
      <c r="R427" s="447" t="str">
        <f>IF(LEFT(Q427,1)="A",'Messages d''erreur'!B$10,"")</f>
        <v>Attention CG pas dans  CG</v>
      </c>
      <c r="S427" s="467">
        <f t="shared" si="30"/>
        <v>66023</v>
      </c>
      <c r="T427" s="469">
        <f>IFERROR(VLOOKUP(S427,'Liste CG'!A:A,1,FALSE),"Attention erreur pas de CG")</f>
        <v>66023</v>
      </c>
      <c r="U427" s="447" t="str">
        <f>IF(MID(H427,4,1)="x", 'Messages d''erreur'!$B$13,IF(LEFT(T427,1)="A",'Messages d''erreur'!$B$12,""))</f>
        <v/>
      </c>
    </row>
    <row r="428" spans="1:21" ht="39" x14ac:dyDescent="0.35">
      <c r="A428" s="535" t="s">
        <v>1629</v>
      </c>
      <c r="B428" s="447" t="s">
        <v>1629</v>
      </c>
      <c r="C428" s="462" t="s">
        <v>1630</v>
      </c>
      <c r="D428" s="463" t="s">
        <v>1341</v>
      </c>
      <c r="E428" s="464" t="s">
        <v>1101</v>
      </c>
      <c r="F428" s="464">
        <v>2</v>
      </c>
      <c r="G428" s="462" t="s">
        <v>1602</v>
      </c>
      <c r="H428" s="462" t="s">
        <v>1364</v>
      </c>
      <c r="I428" s="464" t="s">
        <v>1100</v>
      </c>
      <c r="J428" s="464" t="s">
        <v>61</v>
      </c>
      <c r="K428" s="466" t="s">
        <v>1100</v>
      </c>
      <c r="L428" s="467">
        <f t="shared" si="27"/>
        <v>1</v>
      </c>
      <c r="M428" s="468">
        <f t="shared" si="28"/>
        <v>67361</v>
      </c>
      <c r="N428" s="467" t="str">
        <f>IF(IFERROR(SEARCH("-",K428,1),0) &gt; 0,IFERROR(VLOOKUP(K428,'Liste ECO'!A:A,1,FALSE),"ATTENTION CE Inexistant"),"")</f>
        <v/>
      </c>
      <c r="O428" s="467" t="str">
        <f>IF(LEFT(N428,1) ="A",'Messages d''erreur'!$B$9,"")</f>
        <v/>
      </c>
      <c r="P428" s="447">
        <f t="shared" si="29"/>
        <v>67361</v>
      </c>
      <c r="Q428" s="447" t="str">
        <f>IFERROR(VLOOKUP(B429,'Liste CG'!A:A,1,FALSE),"Attention erreur pas de CG")</f>
        <v>Attention erreur pas de CG</v>
      </c>
      <c r="R428" s="447" t="str">
        <f>IF(LEFT(Q428,1)="A",'Messages d''erreur'!B$10,"")</f>
        <v>Attention CG pas dans  CG</v>
      </c>
      <c r="S428" s="467">
        <f t="shared" si="30"/>
        <v>67361</v>
      </c>
      <c r="T428" s="469">
        <f>IFERROR(VLOOKUP(S428,'Liste CG'!A:A,1,FALSE),"Attention erreur pas de CG")</f>
        <v>67361</v>
      </c>
      <c r="U428" s="447" t="str">
        <f>IF(MID(H428,4,1)="x", 'Messages d''erreur'!$B$13,IF(LEFT(T428,1)="A",'Messages d''erreur'!$B$12,""))</f>
        <v/>
      </c>
    </row>
    <row r="429" spans="1:21" ht="26" x14ac:dyDescent="0.35">
      <c r="A429" s="535" t="s">
        <v>1631</v>
      </c>
      <c r="B429" s="447" t="s">
        <v>1631</v>
      </c>
      <c r="C429" s="462" t="s">
        <v>1632</v>
      </c>
      <c r="D429" s="463" t="s">
        <v>1341</v>
      </c>
      <c r="E429" s="464" t="s">
        <v>1101</v>
      </c>
      <c r="F429" s="464">
        <v>1</v>
      </c>
      <c r="G429" s="462" t="s">
        <v>1347</v>
      </c>
      <c r="H429" s="462" t="s">
        <v>1601</v>
      </c>
      <c r="I429" s="464" t="s">
        <v>1100</v>
      </c>
      <c r="J429" s="464" t="s">
        <v>61</v>
      </c>
      <c r="K429" s="466" t="s">
        <v>1100</v>
      </c>
      <c r="L429" s="467">
        <f t="shared" si="27"/>
        <v>0</v>
      </c>
      <c r="M429" s="468">
        <f t="shared" si="28"/>
        <v>66023</v>
      </c>
      <c r="N429" s="467" t="str">
        <f>IF(IFERROR(SEARCH("-",K429,1),0) &gt; 0,IFERROR(VLOOKUP(K429,'Liste ECO'!A:A,1,FALSE),"ATTENTION CE Inexistant"),"")</f>
        <v/>
      </c>
      <c r="O429" s="467" t="str">
        <f>IF(LEFT(N429,1) ="A",'Messages d''erreur'!$B$9,"")</f>
        <v/>
      </c>
      <c r="P429" s="447">
        <f t="shared" si="29"/>
        <v>66023</v>
      </c>
      <c r="Q429" s="447" t="str">
        <f>IFERROR(VLOOKUP(B430,'Liste CG'!A:A,1,FALSE),"Attention erreur pas de CG")</f>
        <v>Attention erreur pas de CG</v>
      </c>
      <c r="R429" s="447" t="str">
        <f>IF(LEFT(Q429,1)="A",'Messages d''erreur'!B$10,"")</f>
        <v>Attention CG pas dans  CG</v>
      </c>
      <c r="S429" s="467">
        <f t="shared" si="30"/>
        <v>66023</v>
      </c>
      <c r="T429" s="469">
        <f>IFERROR(VLOOKUP(S429,'Liste CG'!A:A,1,FALSE),"Attention erreur pas de CG")</f>
        <v>66023</v>
      </c>
      <c r="U429" s="447" t="str">
        <f>IF(MID(H429,4,1)="x", 'Messages d''erreur'!$B$13,IF(LEFT(T429,1)="A",'Messages d''erreur'!$B$12,""))</f>
        <v/>
      </c>
    </row>
    <row r="430" spans="1:21" ht="26" x14ac:dyDescent="0.35">
      <c r="A430" s="535" t="s">
        <v>1631</v>
      </c>
      <c r="B430" s="447" t="s">
        <v>1631</v>
      </c>
      <c r="C430" s="462" t="s">
        <v>1632</v>
      </c>
      <c r="D430" s="463" t="s">
        <v>1341</v>
      </c>
      <c r="E430" s="464" t="s">
        <v>1101</v>
      </c>
      <c r="F430" s="464">
        <v>2</v>
      </c>
      <c r="G430" s="462" t="s">
        <v>1363</v>
      </c>
      <c r="H430" s="462" t="s">
        <v>1364</v>
      </c>
      <c r="I430" s="464" t="s">
        <v>1100</v>
      </c>
      <c r="J430" s="464" t="s">
        <v>61</v>
      </c>
      <c r="K430" s="466" t="s">
        <v>1100</v>
      </c>
      <c r="L430" s="467">
        <f t="shared" si="27"/>
        <v>1</v>
      </c>
      <c r="M430" s="468">
        <f t="shared" si="28"/>
        <v>67361</v>
      </c>
      <c r="N430" s="467" t="str">
        <f>IF(IFERROR(SEARCH("-",K430,1),0) &gt; 0,IFERROR(VLOOKUP(K430,'Liste ECO'!A:A,1,FALSE),"ATTENTION CE Inexistant"),"")</f>
        <v/>
      </c>
      <c r="O430" s="467" t="str">
        <f>IF(LEFT(N430,1) ="A",'Messages d''erreur'!$B$9,"")</f>
        <v/>
      </c>
      <c r="P430" s="447">
        <f t="shared" si="29"/>
        <v>67361</v>
      </c>
      <c r="Q430" s="447" t="str">
        <f>IFERROR(VLOOKUP(B431,'Liste CG'!A:A,1,FALSE),"Attention erreur pas de CG")</f>
        <v>Attention erreur pas de CG</v>
      </c>
      <c r="R430" s="447" t="str">
        <f>IF(LEFT(Q430,1)="A",'Messages d''erreur'!B$10,"")</f>
        <v>Attention CG pas dans  CG</v>
      </c>
      <c r="S430" s="467">
        <f t="shared" si="30"/>
        <v>67361</v>
      </c>
      <c r="T430" s="469">
        <f>IFERROR(VLOOKUP(S430,'Liste CG'!A:A,1,FALSE),"Attention erreur pas de CG")</f>
        <v>67361</v>
      </c>
      <c r="U430" s="447" t="str">
        <f>IF(MID(H430,4,1)="x", 'Messages d''erreur'!$B$13,IF(LEFT(T430,1)="A",'Messages d''erreur'!$B$12,""))</f>
        <v/>
      </c>
    </row>
    <row r="431" spans="1:21" ht="26" x14ac:dyDescent="0.35">
      <c r="A431" s="535" t="s">
        <v>1633</v>
      </c>
      <c r="B431" s="447" t="s">
        <v>1633</v>
      </c>
      <c r="C431" s="462" t="s">
        <v>1634</v>
      </c>
      <c r="D431" s="463" t="s">
        <v>1341</v>
      </c>
      <c r="E431" s="464" t="s">
        <v>61</v>
      </c>
      <c r="F431" s="464">
        <v>1</v>
      </c>
      <c r="G431" s="462" t="s">
        <v>1595</v>
      </c>
      <c r="H431" s="462" t="s">
        <v>1588</v>
      </c>
      <c r="I431" s="464" t="s">
        <v>1353</v>
      </c>
      <c r="J431" s="464" t="s">
        <v>1101</v>
      </c>
      <c r="K431" s="466" t="s">
        <v>1100</v>
      </c>
      <c r="L431" s="467">
        <f t="shared" si="27"/>
        <v>0</v>
      </c>
      <c r="M431" s="468">
        <f t="shared" si="28"/>
        <v>24031</v>
      </c>
      <c r="N431" s="467" t="str">
        <f>IF(IFERROR(SEARCH("-",K431,1),0) &gt; 0,IFERROR(VLOOKUP(K431,'Liste ECO'!A:A,1,FALSE),"ATTENTION CE Inexistant"),"")</f>
        <v/>
      </c>
      <c r="O431" s="467" t="str">
        <f>IF(LEFT(N431,1) ="A",'Messages d''erreur'!$B$9,"")</f>
        <v/>
      </c>
      <c r="P431" s="447">
        <f t="shared" si="29"/>
        <v>24031</v>
      </c>
      <c r="Q431" s="447" t="str">
        <f>IFERROR(VLOOKUP(B432,'Liste CG'!A:A,1,FALSE),"Attention erreur pas de CG")</f>
        <v>Attention erreur pas de CG</v>
      </c>
      <c r="R431" s="447" t="str">
        <f>IF(LEFT(Q431,1)="A",'Messages d''erreur'!B$10,"")</f>
        <v>Attention CG pas dans  CG</v>
      </c>
      <c r="S431" s="467">
        <f t="shared" si="30"/>
        <v>24031</v>
      </c>
      <c r="T431" s="469">
        <f>IFERROR(VLOOKUP(S431,'Liste CG'!A:A,1,FALSE),"Attention erreur pas de CG")</f>
        <v>24031</v>
      </c>
      <c r="U431" s="447" t="str">
        <f>IF(MID(H431,4,1)="x", 'Messages d''erreur'!$B$13,IF(LEFT(T431,1)="A",'Messages d''erreur'!$B$12,""))</f>
        <v/>
      </c>
    </row>
    <row r="432" spans="1:21" ht="26" x14ac:dyDescent="0.35">
      <c r="A432" s="535" t="s">
        <v>1635</v>
      </c>
      <c r="B432" s="447" t="s">
        <v>1635</v>
      </c>
      <c r="C432" s="462" t="s">
        <v>1636</v>
      </c>
      <c r="D432" s="463" t="s">
        <v>1341</v>
      </c>
      <c r="E432" s="464" t="s">
        <v>61</v>
      </c>
      <c r="F432" s="464">
        <v>1</v>
      </c>
      <c r="G432" s="462" t="s">
        <v>1393</v>
      </c>
      <c r="H432" s="462" t="s">
        <v>1588</v>
      </c>
      <c r="I432" s="464" t="s">
        <v>1353</v>
      </c>
      <c r="J432" s="464" t="s">
        <v>1101</v>
      </c>
      <c r="K432" s="466" t="s">
        <v>1100</v>
      </c>
      <c r="L432" s="467">
        <f t="shared" si="27"/>
        <v>0</v>
      </c>
      <c r="M432" s="468">
        <f t="shared" si="28"/>
        <v>24031</v>
      </c>
      <c r="N432" s="467" t="str">
        <f>IF(IFERROR(SEARCH("-",K432,1),0) &gt; 0,IFERROR(VLOOKUP(K432,'Liste ECO'!A:A,1,FALSE),"ATTENTION CE Inexistant"),"")</f>
        <v/>
      </c>
      <c r="O432" s="467" t="str">
        <f>IF(LEFT(N432,1) ="A",'Messages d''erreur'!$B$9,"")</f>
        <v/>
      </c>
      <c r="P432" s="447">
        <f t="shared" si="29"/>
        <v>24031</v>
      </c>
      <c r="Q432" s="447" t="str">
        <f>IFERROR(VLOOKUP(B433,'Liste CG'!A:A,1,FALSE),"Attention erreur pas de CG")</f>
        <v>Attention erreur pas de CG</v>
      </c>
      <c r="R432" s="447" t="str">
        <f>IF(LEFT(Q432,1)="A",'Messages d''erreur'!B$10,"")</f>
        <v>Attention CG pas dans  CG</v>
      </c>
      <c r="S432" s="467">
        <f t="shared" si="30"/>
        <v>24031</v>
      </c>
      <c r="T432" s="469">
        <f>IFERROR(VLOOKUP(S432,'Liste CG'!A:A,1,FALSE),"Attention erreur pas de CG")</f>
        <v>24031</v>
      </c>
      <c r="U432" s="447" t="str">
        <f>IF(MID(H432,4,1)="x", 'Messages d''erreur'!$B$13,IF(LEFT(T432,1)="A",'Messages d''erreur'!$B$12,""))</f>
        <v/>
      </c>
    </row>
    <row r="433" spans="1:21" ht="39" x14ac:dyDescent="0.35">
      <c r="A433" s="535" t="s">
        <v>1637</v>
      </c>
      <c r="B433" s="447" t="s">
        <v>1637</v>
      </c>
      <c r="C433" s="462" t="s">
        <v>1638</v>
      </c>
      <c r="D433" s="463" t="s">
        <v>1341</v>
      </c>
      <c r="E433" s="464" t="s">
        <v>1101</v>
      </c>
      <c r="F433" s="464">
        <v>1</v>
      </c>
      <c r="G433" s="462" t="s">
        <v>1600</v>
      </c>
      <c r="H433" s="462" t="s">
        <v>1601</v>
      </c>
      <c r="I433" s="464" t="s">
        <v>1100</v>
      </c>
      <c r="J433" s="464" t="s">
        <v>61</v>
      </c>
      <c r="K433" s="466" t="s">
        <v>1100</v>
      </c>
      <c r="L433" s="467">
        <f t="shared" si="27"/>
        <v>0</v>
      </c>
      <c r="M433" s="468">
        <f t="shared" si="28"/>
        <v>66023</v>
      </c>
      <c r="N433" s="467" t="str">
        <f>IF(IFERROR(SEARCH("-",K433,1),0) &gt; 0,IFERROR(VLOOKUP(K433,'Liste ECO'!A:A,1,FALSE),"ATTENTION CE Inexistant"),"")</f>
        <v/>
      </c>
      <c r="O433" s="467" t="str">
        <f>IF(LEFT(N433,1) ="A",'Messages d''erreur'!$B$9,"")</f>
        <v/>
      </c>
      <c r="P433" s="447">
        <f t="shared" si="29"/>
        <v>66023</v>
      </c>
      <c r="Q433" s="447" t="str">
        <f>IFERROR(VLOOKUP(B434,'Liste CG'!A:A,1,FALSE),"Attention erreur pas de CG")</f>
        <v>Attention erreur pas de CG</v>
      </c>
      <c r="R433" s="447" t="str">
        <f>IF(LEFT(Q433,1)="A",'Messages d''erreur'!B$10,"")</f>
        <v>Attention CG pas dans  CG</v>
      </c>
      <c r="S433" s="467">
        <f t="shared" si="30"/>
        <v>66023</v>
      </c>
      <c r="T433" s="469">
        <f>IFERROR(VLOOKUP(S433,'Liste CG'!A:A,1,FALSE),"Attention erreur pas de CG")</f>
        <v>66023</v>
      </c>
      <c r="U433" s="447" t="str">
        <f>IF(MID(H433,4,1)="x", 'Messages d''erreur'!$B$13,IF(LEFT(T433,1)="A",'Messages d''erreur'!$B$12,""))</f>
        <v/>
      </c>
    </row>
    <row r="434" spans="1:21" ht="39" x14ac:dyDescent="0.35">
      <c r="A434" s="535" t="s">
        <v>1637</v>
      </c>
      <c r="B434" s="447" t="s">
        <v>1637</v>
      </c>
      <c r="C434" s="462" t="s">
        <v>1638</v>
      </c>
      <c r="D434" s="463" t="s">
        <v>1341</v>
      </c>
      <c r="E434" s="464" t="s">
        <v>1101</v>
      </c>
      <c r="F434" s="464">
        <v>2</v>
      </c>
      <c r="G434" s="462" t="s">
        <v>1602</v>
      </c>
      <c r="H434" s="462" t="s">
        <v>1364</v>
      </c>
      <c r="I434" s="464" t="s">
        <v>1100</v>
      </c>
      <c r="J434" s="464" t="s">
        <v>61</v>
      </c>
      <c r="K434" s="466" t="s">
        <v>1100</v>
      </c>
      <c r="L434" s="467">
        <f t="shared" si="27"/>
        <v>1</v>
      </c>
      <c r="M434" s="468">
        <f t="shared" si="28"/>
        <v>67361</v>
      </c>
      <c r="N434" s="467" t="str">
        <f>IF(IFERROR(SEARCH("-",K434,1),0) &gt; 0,IFERROR(VLOOKUP(K434,'Liste ECO'!A:A,1,FALSE),"ATTENTION CE Inexistant"),"")</f>
        <v/>
      </c>
      <c r="O434" s="467" t="str">
        <f>IF(LEFT(N434,1) ="A",'Messages d''erreur'!$B$9,"")</f>
        <v/>
      </c>
      <c r="P434" s="447">
        <f t="shared" si="29"/>
        <v>67361</v>
      </c>
      <c r="Q434" s="447" t="str">
        <f>IFERROR(VLOOKUP(B435,'Liste CG'!A:A,1,FALSE),"Attention erreur pas de CG")</f>
        <v>Attention erreur pas de CG</v>
      </c>
      <c r="R434" s="447" t="str">
        <f>IF(LEFT(Q434,1)="A",'Messages d''erreur'!B$10,"")</f>
        <v>Attention CG pas dans  CG</v>
      </c>
      <c r="S434" s="467">
        <f t="shared" si="30"/>
        <v>67361</v>
      </c>
      <c r="T434" s="469">
        <f>IFERROR(VLOOKUP(S434,'Liste CG'!A:A,1,FALSE),"Attention erreur pas de CG")</f>
        <v>67361</v>
      </c>
      <c r="U434" s="447" t="str">
        <f>IF(MID(H434,4,1)="x", 'Messages d''erreur'!$B$13,IF(LEFT(T434,1)="A",'Messages d''erreur'!$B$12,""))</f>
        <v/>
      </c>
    </row>
    <row r="435" spans="1:21" ht="26" x14ac:dyDescent="0.35">
      <c r="A435" s="535" t="s">
        <v>1639</v>
      </c>
      <c r="B435" s="447" t="s">
        <v>1639</v>
      </c>
      <c r="C435" s="462" t="s">
        <v>1640</v>
      </c>
      <c r="D435" s="463" t="s">
        <v>1341</v>
      </c>
      <c r="E435" s="464" t="s">
        <v>1101</v>
      </c>
      <c r="F435" s="464">
        <v>1</v>
      </c>
      <c r="G435" s="462" t="s">
        <v>1347</v>
      </c>
      <c r="H435" s="462" t="s">
        <v>1601</v>
      </c>
      <c r="I435" s="464" t="s">
        <v>1100</v>
      </c>
      <c r="J435" s="464" t="s">
        <v>61</v>
      </c>
      <c r="K435" s="466" t="s">
        <v>1100</v>
      </c>
      <c r="L435" s="467">
        <f t="shared" si="27"/>
        <v>0</v>
      </c>
      <c r="M435" s="468">
        <f t="shared" si="28"/>
        <v>66023</v>
      </c>
      <c r="N435" s="467" t="str">
        <f>IF(IFERROR(SEARCH("-",K435,1),0) &gt; 0,IFERROR(VLOOKUP(K435,'Liste ECO'!A:A,1,FALSE),"ATTENTION CE Inexistant"),"")</f>
        <v/>
      </c>
      <c r="O435" s="467" t="str">
        <f>IF(LEFT(N435,1) ="A",'Messages d''erreur'!$B$9,"")</f>
        <v/>
      </c>
      <c r="P435" s="447">
        <f t="shared" si="29"/>
        <v>66023</v>
      </c>
      <c r="Q435" s="447" t="str">
        <f>IFERROR(VLOOKUP(B436,'Liste CG'!A:A,1,FALSE),"Attention erreur pas de CG")</f>
        <v>Attention erreur pas de CG</v>
      </c>
      <c r="R435" s="447" t="str">
        <f>IF(LEFT(Q435,1)="A",'Messages d''erreur'!B$10,"")</f>
        <v>Attention CG pas dans  CG</v>
      </c>
      <c r="S435" s="467">
        <f t="shared" si="30"/>
        <v>66023</v>
      </c>
      <c r="T435" s="469">
        <f>IFERROR(VLOOKUP(S435,'Liste CG'!A:A,1,FALSE),"Attention erreur pas de CG")</f>
        <v>66023</v>
      </c>
      <c r="U435" s="447" t="str">
        <f>IF(MID(H435,4,1)="x", 'Messages d''erreur'!$B$13,IF(LEFT(T435,1)="A",'Messages d''erreur'!$B$12,""))</f>
        <v/>
      </c>
    </row>
    <row r="436" spans="1:21" ht="26" x14ac:dyDescent="0.35">
      <c r="A436" s="535" t="s">
        <v>1639</v>
      </c>
      <c r="B436" s="447" t="s">
        <v>1639</v>
      </c>
      <c r="C436" s="462" t="s">
        <v>1640</v>
      </c>
      <c r="D436" s="463" t="s">
        <v>1341</v>
      </c>
      <c r="E436" s="464" t="s">
        <v>1101</v>
      </c>
      <c r="F436" s="464">
        <v>2</v>
      </c>
      <c r="G436" s="462" t="s">
        <v>1363</v>
      </c>
      <c r="H436" s="462" t="s">
        <v>1364</v>
      </c>
      <c r="I436" s="464" t="s">
        <v>1100</v>
      </c>
      <c r="J436" s="464" t="s">
        <v>61</v>
      </c>
      <c r="K436" s="466" t="s">
        <v>1100</v>
      </c>
      <c r="L436" s="467">
        <f t="shared" si="27"/>
        <v>1</v>
      </c>
      <c r="M436" s="468">
        <f t="shared" si="28"/>
        <v>67361</v>
      </c>
      <c r="N436" s="467" t="str">
        <f>IF(IFERROR(SEARCH("-",K436,1),0) &gt; 0,IFERROR(VLOOKUP(K436,'Liste ECO'!A:A,1,FALSE),"ATTENTION CE Inexistant"),"")</f>
        <v/>
      </c>
      <c r="O436" s="467" t="str">
        <f>IF(LEFT(N436,1) ="A",'Messages d''erreur'!$B$9,"")</f>
        <v/>
      </c>
      <c r="P436" s="447">
        <f t="shared" si="29"/>
        <v>67361</v>
      </c>
      <c r="Q436" s="447" t="str">
        <f>IFERROR(VLOOKUP(B437,'Liste CG'!A:A,1,FALSE),"Attention erreur pas de CG")</f>
        <v>Attention erreur pas de CG</v>
      </c>
      <c r="R436" s="447" t="str">
        <f>IF(LEFT(Q436,1)="A",'Messages d''erreur'!B$10,"")</f>
        <v>Attention CG pas dans  CG</v>
      </c>
      <c r="S436" s="467">
        <f t="shared" si="30"/>
        <v>67361</v>
      </c>
      <c r="T436" s="469">
        <f>IFERROR(VLOOKUP(S436,'Liste CG'!A:A,1,FALSE),"Attention erreur pas de CG")</f>
        <v>67361</v>
      </c>
      <c r="U436" s="447" t="str">
        <f>IF(MID(H436,4,1)="x", 'Messages d''erreur'!$B$13,IF(LEFT(T436,1)="A",'Messages d''erreur'!$B$12,""))</f>
        <v/>
      </c>
    </row>
    <row r="437" spans="1:21" ht="26" x14ac:dyDescent="0.35">
      <c r="A437" s="535" t="s">
        <v>1641</v>
      </c>
      <c r="B437" s="447" t="s">
        <v>1641</v>
      </c>
      <c r="C437" s="462" t="s">
        <v>1642</v>
      </c>
      <c r="D437" s="463" t="s">
        <v>1341</v>
      </c>
      <c r="E437" s="464" t="s">
        <v>61</v>
      </c>
      <c r="F437" s="464">
        <v>1</v>
      </c>
      <c r="G437" s="462" t="s">
        <v>1595</v>
      </c>
      <c r="H437" s="462" t="s">
        <v>1588</v>
      </c>
      <c r="I437" s="464" t="s">
        <v>1353</v>
      </c>
      <c r="J437" s="464" t="s">
        <v>1101</v>
      </c>
      <c r="K437" s="466" t="s">
        <v>1100</v>
      </c>
      <c r="L437" s="467">
        <f t="shared" si="27"/>
        <v>0</v>
      </c>
      <c r="M437" s="468">
        <f t="shared" si="28"/>
        <v>24031</v>
      </c>
      <c r="N437" s="467" t="str">
        <f>IF(IFERROR(SEARCH("-",K437,1),0) &gt; 0,IFERROR(VLOOKUP(K437,'Liste ECO'!A:A,1,FALSE),"ATTENTION CE Inexistant"),"")</f>
        <v/>
      </c>
      <c r="O437" s="467" t="str">
        <f>IF(LEFT(N437,1) ="A",'Messages d''erreur'!$B$9,"")</f>
        <v/>
      </c>
      <c r="P437" s="447">
        <f t="shared" si="29"/>
        <v>24031</v>
      </c>
      <c r="Q437" s="447" t="str">
        <f>IFERROR(VLOOKUP(B438,'Liste CG'!A:A,1,FALSE),"Attention erreur pas de CG")</f>
        <v>Attention erreur pas de CG</v>
      </c>
      <c r="R437" s="447" t="str">
        <f>IF(LEFT(Q437,1)="A",'Messages d''erreur'!B$10,"")</f>
        <v>Attention CG pas dans  CG</v>
      </c>
      <c r="S437" s="467">
        <f t="shared" si="30"/>
        <v>24031</v>
      </c>
      <c r="T437" s="469">
        <f>IFERROR(VLOOKUP(S437,'Liste CG'!A:A,1,FALSE),"Attention erreur pas de CG")</f>
        <v>24031</v>
      </c>
      <c r="U437" s="447" t="str">
        <f>IF(MID(H437,4,1)="x", 'Messages d''erreur'!$B$13,IF(LEFT(T437,1)="A",'Messages d''erreur'!$B$12,""))</f>
        <v/>
      </c>
    </row>
    <row r="438" spans="1:21" ht="26" x14ac:dyDescent="0.35">
      <c r="A438" s="535" t="s">
        <v>1643</v>
      </c>
      <c r="B438" s="447" t="s">
        <v>1643</v>
      </c>
      <c r="C438" s="462" t="s">
        <v>1644</v>
      </c>
      <c r="D438" s="463" t="s">
        <v>1341</v>
      </c>
      <c r="E438" s="464" t="s">
        <v>61</v>
      </c>
      <c r="F438" s="464">
        <v>1</v>
      </c>
      <c r="G438" s="462" t="s">
        <v>1393</v>
      </c>
      <c r="H438" s="462" t="s">
        <v>1588</v>
      </c>
      <c r="I438" s="464" t="s">
        <v>1353</v>
      </c>
      <c r="J438" s="464" t="s">
        <v>1101</v>
      </c>
      <c r="K438" s="466" t="s">
        <v>1100</v>
      </c>
      <c r="L438" s="467">
        <f t="shared" si="27"/>
        <v>0</v>
      </c>
      <c r="M438" s="468">
        <f t="shared" si="28"/>
        <v>24031</v>
      </c>
      <c r="N438" s="467" t="str">
        <f>IF(IFERROR(SEARCH("-",K438,1),0) &gt; 0,IFERROR(VLOOKUP(K438,'Liste ECO'!A:A,1,FALSE),"ATTENTION CE Inexistant"),"")</f>
        <v/>
      </c>
      <c r="O438" s="467" t="str">
        <f>IF(LEFT(N438,1) ="A",'Messages d''erreur'!$B$9,"")</f>
        <v/>
      </c>
      <c r="P438" s="447">
        <f t="shared" si="29"/>
        <v>24031</v>
      </c>
      <c r="Q438" s="447" t="str">
        <f>IFERROR(VLOOKUP(B439,'Liste CG'!A:A,1,FALSE),"Attention erreur pas de CG")</f>
        <v>Attention erreur pas de CG</v>
      </c>
      <c r="R438" s="447" t="str">
        <f>IF(LEFT(Q438,1)="A",'Messages d''erreur'!B$10,"")</f>
        <v>Attention CG pas dans  CG</v>
      </c>
      <c r="S438" s="467">
        <f t="shared" si="30"/>
        <v>24031</v>
      </c>
      <c r="T438" s="469">
        <f>IFERROR(VLOOKUP(S438,'Liste CG'!A:A,1,FALSE),"Attention erreur pas de CG")</f>
        <v>24031</v>
      </c>
      <c r="U438" s="447" t="str">
        <f>IF(MID(H438,4,1)="x", 'Messages d''erreur'!$B$13,IF(LEFT(T438,1)="A",'Messages d''erreur'!$B$12,""))</f>
        <v/>
      </c>
    </row>
    <row r="439" spans="1:21" ht="39" x14ac:dyDescent="0.35">
      <c r="A439" s="535" t="s">
        <v>1645</v>
      </c>
      <c r="B439" s="447" t="s">
        <v>1645</v>
      </c>
      <c r="C439" s="462" t="s">
        <v>1646</v>
      </c>
      <c r="D439" s="463" t="s">
        <v>1341</v>
      </c>
      <c r="E439" s="464" t="s">
        <v>1101</v>
      </c>
      <c r="F439" s="464">
        <v>1</v>
      </c>
      <c r="G439" s="462" t="s">
        <v>1600</v>
      </c>
      <c r="H439" s="462" t="s">
        <v>1601</v>
      </c>
      <c r="I439" s="464" t="s">
        <v>1100</v>
      </c>
      <c r="J439" s="464" t="s">
        <v>61</v>
      </c>
      <c r="K439" s="466" t="s">
        <v>1100</v>
      </c>
      <c r="L439" s="467">
        <f t="shared" si="27"/>
        <v>0</v>
      </c>
      <c r="M439" s="468">
        <f t="shared" si="28"/>
        <v>66023</v>
      </c>
      <c r="N439" s="467" t="str">
        <f>IF(IFERROR(SEARCH("-",K439,1),0) &gt; 0,IFERROR(VLOOKUP(K439,'Liste ECO'!A:A,1,FALSE),"ATTENTION CE Inexistant"),"")</f>
        <v/>
      </c>
      <c r="O439" s="467" t="str">
        <f>IF(LEFT(N439,1) ="A",'Messages d''erreur'!$B$9,"")</f>
        <v/>
      </c>
      <c r="P439" s="447">
        <f t="shared" si="29"/>
        <v>66023</v>
      </c>
      <c r="Q439" s="447" t="str">
        <f>IFERROR(VLOOKUP(B440,'Liste CG'!A:A,1,FALSE),"Attention erreur pas de CG")</f>
        <v>Attention erreur pas de CG</v>
      </c>
      <c r="R439" s="447" t="str">
        <f>IF(LEFT(Q439,1)="A",'Messages d''erreur'!B$10,"")</f>
        <v>Attention CG pas dans  CG</v>
      </c>
      <c r="S439" s="467">
        <f t="shared" si="30"/>
        <v>66023</v>
      </c>
      <c r="T439" s="469">
        <f>IFERROR(VLOOKUP(S439,'Liste CG'!A:A,1,FALSE),"Attention erreur pas de CG")</f>
        <v>66023</v>
      </c>
      <c r="U439" s="447" t="str">
        <f>IF(MID(H439,4,1)="x", 'Messages d''erreur'!$B$13,IF(LEFT(T439,1)="A",'Messages d''erreur'!$B$12,""))</f>
        <v/>
      </c>
    </row>
    <row r="440" spans="1:21" ht="39" x14ac:dyDescent="0.35">
      <c r="A440" s="535" t="s">
        <v>1645</v>
      </c>
      <c r="B440" s="447" t="s">
        <v>1645</v>
      </c>
      <c r="C440" s="462" t="s">
        <v>1646</v>
      </c>
      <c r="D440" s="463" t="s">
        <v>1341</v>
      </c>
      <c r="E440" s="464" t="s">
        <v>1101</v>
      </c>
      <c r="F440" s="464">
        <v>2</v>
      </c>
      <c r="G440" s="462" t="s">
        <v>1363</v>
      </c>
      <c r="H440" s="462" t="s">
        <v>1364</v>
      </c>
      <c r="I440" s="464" t="s">
        <v>1100</v>
      </c>
      <c r="J440" s="464" t="s">
        <v>61</v>
      </c>
      <c r="K440" s="466" t="s">
        <v>1100</v>
      </c>
      <c r="L440" s="467">
        <f t="shared" si="27"/>
        <v>1</v>
      </c>
      <c r="M440" s="468">
        <f t="shared" si="28"/>
        <v>67361</v>
      </c>
      <c r="N440" s="467" t="str">
        <f>IF(IFERROR(SEARCH("-",K440,1),0) &gt; 0,IFERROR(VLOOKUP(K440,'Liste ECO'!A:A,1,FALSE),"ATTENTION CE Inexistant"),"")</f>
        <v/>
      </c>
      <c r="O440" s="467" t="str">
        <f>IF(LEFT(N440,1) ="A",'Messages d''erreur'!$B$9,"")</f>
        <v/>
      </c>
      <c r="P440" s="447">
        <f t="shared" si="29"/>
        <v>67361</v>
      </c>
      <c r="Q440" s="447" t="str">
        <f>IFERROR(VLOOKUP(B441,'Liste CG'!A:A,1,FALSE),"Attention erreur pas de CG")</f>
        <v>Attention erreur pas de CG</v>
      </c>
      <c r="R440" s="447" t="str">
        <f>IF(LEFT(Q440,1)="A",'Messages d''erreur'!B$10,"")</f>
        <v>Attention CG pas dans  CG</v>
      </c>
      <c r="S440" s="467">
        <f t="shared" si="30"/>
        <v>67361</v>
      </c>
      <c r="T440" s="469">
        <f>IFERROR(VLOOKUP(S440,'Liste CG'!A:A,1,FALSE),"Attention erreur pas de CG")</f>
        <v>67361</v>
      </c>
      <c r="U440" s="447" t="str">
        <f>IF(MID(H440,4,1)="x", 'Messages d''erreur'!$B$13,IF(LEFT(T440,1)="A",'Messages d''erreur'!$B$12,""))</f>
        <v/>
      </c>
    </row>
    <row r="441" spans="1:21" ht="26" x14ac:dyDescent="0.35">
      <c r="A441" s="535" t="s">
        <v>1647</v>
      </c>
      <c r="B441" s="447" t="s">
        <v>1647</v>
      </c>
      <c r="C441" s="462" t="s">
        <v>1648</v>
      </c>
      <c r="D441" s="463" t="s">
        <v>1341</v>
      </c>
      <c r="E441" s="464" t="s">
        <v>1101</v>
      </c>
      <c r="F441" s="464">
        <v>1</v>
      </c>
      <c r="G441" s="462" t="s">
        <v>1347</v>
      </c>
      <c r="H441" s="462" t="s">
        <v>1601</v>
      </c>
      <c r="I441" s="464" t="s">
        <v>1100</v>
      </c>
      <c r="J441" s="464" t="s">
        <v>61</v>
      </c>
      <c r="K441" s="466" t="s">
        <v>1100</v>
      </c>
      <c r="L441" s="467">
        <f t="shared" ref="L441:L504" si="31">IF(A441=A440,1,0)</f>
        <v>0</v>
      </c>
      <c r="M441" s="468">
        <f t="shared" si="28"/>
        <v>66023</v>
      </c>
      <c r="N441" s="467" t="str">
        <f>IF(IFERROR(SEARCH("-",K441,1),0) &gt; 0,IFERROR(VLOOKUP(K441,'Liste ECO'!A:A,1,FALSE),"ATTENTION CE Inexistant"),"")</f>
        <v/>
      </c>
      <c r="O441" s="467" t="str">
        <f>IF(LEFT(N441,1) ="A",'Messages d''erreur'!$B$9,"")</f>
        <v/>
      </c>
      <c r="P441" s="447">
        <f t="shared" si="29"/>
        <v>66023</v>
      </c>
      <c r="Q441" s="447" t="str">
        <f>IFERROR(VLOOKUP(B442,'Liste CG'!A:A,1,FALSE),"Attention erreur pas de CG")</f>
        <v>Attention erreur pas de CG</v>
      </c>
      <c r="R441" s="447" t="str">
        <f>IF(LEFT(Q441,1)="A",'Messages d''erreur'!B$10,"")</f>
        <v>Attention CG pas dans  CG</v>
      </c>
      <c r="S441" s="467">
        <f t="shared" si="30"/>
        <v>66023</v>
      </c>
      <c r="T441" s="469">
        <f>IFERROR(VLOOKUP(S441,'Liste CG'!A:A,1,FALSE),"Attention erreur pas de CG")</f>
        <v>66023</v>
      </c>
      <c r="U441" s="447" t="str">
        <f>IF(MID(H441,4,1)="x", 'Messages d''erreur'!$B$13,IF(LEFT(T441,1)="A",'Messages d''erreur'!$B$12,""))</f>
        <v/>
      </c>
    </row>
    <row r="442" spans="1:21" ht="26" x14ac:dyDescent="0.35">
      <c r="A442" s="535" t="s">
        <v>1647</v>
      </c>
      <c r="B442" s="447" t="s">
        <v>1647</v>
      </c>
      <c r="C442" s="462" t="s">
        <v>1648</v>
      </c>
      <c r="D442" s="463" t="s">
        <v>1341</v>
      </c>
      <c r="E442" s="464" t="s">
        <v>1101</v>
      </c>
      <c r="F442" s="464">
        <v>2</v>
      </c>
      <c r="G442" s="462" t="s">
        <v>1363</v>
      </c>
      <c r="H442" s="462" t="s">
        <v>1364</v>
      </c>
      <c r="I442" s="464" t="s">
        <v>1100</v>
      </c>
      <c r="J442" s="464" t="s">
        <v>61</v>
      </c>
      <c r="K442" s="466" t="s">
        <v>1100</v>
      </c>
      <c r="L442" s="467">
        <f t="shared" si="31"/>
        <v>1</v>
      </c>
      <c r="M442" s="468">
        <f t="shared" si="28"/>
        <v>67361</v>
      </c>
      <c r="N442" s="467" t="str">
        <f>IF(IFERROR(SEARCH("-",K442,1),0) &gt; 0,IFERROR(VLOOKUP(K442,'Liste ECO'!A:A,1,FALSE),"ATTENTION CE Inexistant"),"")</f>
        <v/>
      </c>
      <c r="O442" s="467" t="str">
        <f>IF(LEFT(N442,1) ="A",'Messages d''erreur'!$B$9,"")</f>
        <v/>
      </c>
      <c r="P442" s="447">
        <f t="shared" si="29"/>
        <v>67361</v>
      </c>
      <c r="Q442" s="447" t="str">
        <f>IFERROR(VLOOKUP(B443,'Liste CG'!A:A,1,FALSE),"Attention erreur pas de CG")</f>
        <v>Attention erreur pas de CG</v>
      </c>
      <c r="R442" s="447" t="str">
        <f>IF(LEFT(Q442,1)="A",'Messages d''erreur'!B$10,"")</f>
        <v>Attention CG pas dans  CG</v>
      </c>
      <c r="S442" s="467">
        <f t="shared" si="30"/>
        <v>67361</v>
      </c>
      <c r="T442" s="469">
        <f>IFERROR(VLOOKUP(S442,'Liste CG'!A:A,1,FALSE),"Attention erreur pas de CG")</f>
        <v>67361</v>
      </c>
      <c r="U442" s="447" t="str">
        <f>IF(MID(H442,4,1)="x", 'Messages d''erreur'!$B$13,IF(LEFT(T442,1)="A",'Messages d''erreur'!$B$12,""))</f>
        <v/>
      </c>
    </row>
    <row r="443" spans="1:21" ht="26" x14ac:dyDescent="0.35">
      <c r="A443" s="535" t="s">
        <v>1649</v>
      </c>
      <c r="B443" s="447" t="s">
        <v>1649</v>
      </c>
      <c r="C443" s="462" t="s">
        <v>1650</v>
      </c>
      <c r="D443" s="463" t="s">
        <v>1341</v>
      </c>
      <c r="E443" s="464" t="s">
        <v>61</v>
      </c>
      <c r="F443" s="464">
        <v>1</v>
      </c>
      <c r="G443" s="462" t="s">
        <v>1651</v>
      </c>
      <c r="H443" s="462" t="s">
        <v>1588</v>
      </c>
      <c r="I443" s="464" t="s">
        <v>1353</v>
      </c>
      <c r="J443" s="464" t="s">
        <v>1101</v>
      </c>
      <c r="K443" s="466" t="s">
        <v>1100</v>
      </c>
      <c r="L443" s="467">
        <f t="shared" si="31"/>
        <v>0</v>
      </c>
      <c r="M443" s="468">
        <f t="shared" si="28"/>
        <v>24031</v>
      </c>
      <c r="N443" s="467" t="str">
        <f>IF(IFERROR(SEARCH("-",K443,1),0) &gt; 0,IFERROR(VLOOKUP(K443,'Liste ECO'!A:A,1,FALSE),"ATTENTION CE Inexistant"),"")</f>
        <v/>
      </c>
      <c r="O443" s="467" t="str">
        <f>IF(LEFT(N443,1) ="A",'Messages d''erreur'!$B$9,"")</f>
        <v/>
      </c>
      <c r="P443" s="447">
        <f t="shared" si="29"/>
        <v>24031</v>
      </c>
      <c r="Q443" s="447" t="str">
        <f>IFERROR(VLOOKUP(B444,'Liste CG'!A:A,1,FALSE),"Attention erreur pas de CG")</f>
        <v>Attention erreur pas de CG</v>
      </c>
      <c r="R443" s="447" t="str">
        <f>IF(LEFT(Q443,1)="A",'Messages d''erreur'!B$10,"")</f>
        <v>Attention CG pas dans  CG</v>
      </c>
      <c r="S443" s="467">
        <f t="shared" si="30"/>
        <v>24031</v>
      </c>
      <c r="T443" s="469">
        <f>IFERROR(VLOOKUP(S443,'Liste CG'!A:A,1,FALSE),"Attention erreur pas de CG")</f>
        <v>24031</v>
      </c>
      <c r="U443" s="447" t="str">
        <f>IF(MID(H443,4,1)="x", 'Messages d''erreur'!$B$13,IF(LEFT(T443,1)="A",'Messages d''erreur'!$B$12,""))</f>
        <v/>
      </c>
    </row>
    <row r="444" spans="1:21" ht="26" x14ac:dyDescent="0.35">
      <c r="A444" s="535" t="s">
        <v>1652</v>
      </c>
      <c r="B444" s="447" t="s">
        <v>1652</v>
      </c>
      <c r="C444" s="462" t="s">
        <v>1653</v>
      </c>
      <c r="D444" s="463" t="s">
        <v>1341</v>
      </c>
      <c r="E444" s="464" t="s">
        <v>61</v>
      </c>
      <c r="F444" s="464">
        <v>1</v>
      </c>
      <c r="G444" s="462" t="s">
        <v>1654</v>
      </c>
      <c r="H444" s="462" t="s">
        <v>1588</v>
      </c>
      <c r="I444" s="464" t="s">
        <v>1353</v>
      </c>
      <c r="J444" s="464" t="s">
        <v>1101</v>
      </c>
      <c r="K444" s="466" t="s">
        <v>1100</v>
      </c>
      <c r="L444" s="467">
        <f t="shared" si="31"/>
        <v>0</v>
      </c>
      <c r="M444" s="468">
        <f t="shared" si="28"/>
        <v>24031</v>
      </c>
      <c r="N444" s="467" t="str">
        <f>IF(IFERROR(SEARCH("-",K444,1),0) &gt; 0,IFERROR(VLOOKUP(K444,'Liste ECO'!A:A,1,FALSE),"ATTENTION CE Inexistant"),"")</f>
        <v/>
      </c>
      <c r="O444" s="467" t="str">
        <f>IF(LEFT(N444,1) ="A",'Messages d''erreur'!$B$9,"")</f>
        <v/>
      </c>
      <c r="P444" s="447">
        <f t="shared" si="29"/>
        <v>24031</v>
      </c>
      <c r="Q444" s="447" t="str">
        <f>IFERROR(VLOOKUP(B445,'Liste CG'!A:A,1,FALSE),"Attention erreur pas de CG")</f>
        <v>Attention erreur pas de CG</v>
      </c>
      <c r="R444" s="447" t="str">
        <f>IF(LEFT(Q444,1)="A",'Messages d''erreur'!B$10,"")</f>
        <v>Attention CG pas dans  CG</v>
      </c>
      <c r="S444" s="467">
        <f t="shared" si="30"/>
        <v>24031</v>
      </c>
      <c r="T444" s="469">
        <f>IFERROR(VLOOKUP(S444,'Liste CG'!A:A,1,FALSE),"Attention erreur pas de CG")</f>
        <v>24031</v>
      </c>
      <c r="U444" s="447" t="str">
        <f>IF(MID(H444,4,1)="x", 'Messages d''erreur'!$B$13,IF(LEFT(T444,1)="A",'Messages d''erreur'!$B$12,""))</f>
        <v/>
      </c>
    </row>
    <row r="445" spans="1:21" ht="26" x14ac:dyDescent="0.35">
      <c r="A445" s="535" t="s">
        <v>1655</v>
      </c>
      <c r="B445" s="447" t="s">
        <v>1655</v>
      </c>
      <c r="C445" s="462" t="s">
        <v>1656</v>
      </c>
      <c r="D445" s="463" t="s">
        <v>1341</v>
      </c>
      <c r="E445" s="464" t="s">
        <v>1101</v>
      </c>
      <c r="F445" s="464">
        <v>1</v>
      </c>
      <c r="G445" s="462" t="s">
        <v>1396</v>
      </c>
      <c r="H445" s="462" t="s">
        <v>1402</v>
      </c>
      <c r="I445" s="464" t="s">
        <v>1100</v>
      </c>
      <c r="J445" s="464" t="s">
        <v>61</v>
      </c>
      <c r="K445" s="466" t="s">
        <v>1100</v>
      </c>
      <c r="L445" s="467">
        <f t="shared" si="31"/>
        <v>0</v>
      </c>
      <c r="M445" s="468">
        <f t="shared" si="28"/>
        <v>67371</v>
      </c>
      <c r="N445" s="467" t="str">
        <f>IF(IFERROR(SEARCH("-",K445,1),0) &gt; 0,IFERROR(VLOOKUP(K445,'Liste ECO'!A:A,1,FALSE),"ATTENTION CE Inexistant"),"")</f>
        <v/>
      </c>
      <c r="O445" s="467" t="str">
        <f>IF(LEFT(N445,1) ="A",'Messages d''erreur'!$B$9,"")</f>
        <v/>
      </c>
      <c r="P445" s="447">
        <f t="shared" si="29"/>
        <v>67371</v>
      </c>
      <c r="Q445" s="447" t="str">
        <f>IFERROR(VLOOKUP(B446,'Liste CG'!A:A,1,FALSE),"Attention erreur pas de CG")</f>
        <v>Attention erreur pas de CG</v>
      </c>
      <c r="R445" s="447" t="str">
        <f>IF(LEFT(Q445,1)="A",'Messages d''erreur'!B$10,"")</f>
        <v>Attention CG pas dans  CG</v>
      </c>
      <c r="S445" s="467">
        <f t="shared" si="30"/>
        <v>67371</v>
      </c>
      <c r="T445" s="469">
        <f>IFERROR(VLOOKUP(S445,'Liste CG'!A:A,1,FALSE),"Attention erreur pas de CG")</f>
        <v>67371</v>
      </c>
      <c r="U445" s="447" t="str">
        <f>IF(MID(H445,4,1)="x", 'Messages d''erreur'!$B$13,IF(LEFT(T445,1)="A",'Messages d''erreur'!$B$12,""))</f>
        <v/>
      </c>
    </row>
    <row r="446" spans="1:21" ht="26" x14ac:dyDescent="0.35">
      <c r="A446" s="535" t="s">
        <v>1655</v>
      </c>
      <c r="B446" s="447" t="s">
        <v>1655</v>
      </c>
      <c r="C446" s="462" t="s">
        <v>1656</v>
      </c>
      <c r="D446" s="463" t="s">
        <v>1341</v>
      </c>
      <c r="E446" s="464" t="s">
        <v>61</v>
      </c>
      <c r="F446" s="464">
        <v>2</v>
      </c>
      <c r="G446" s="462" t="s">
        <v>1398</v>
      </c>
      <c r="H446" s="462" t="s">
        <v>1403</v>
      </c>
      <c r="I446" s="464" t="s">
        <v>1100</v>
      </c>
      <c r="J446" s="464" t="s">
        <v>1101</v>
      </c>
      <c r="K446" s="466" t="s">
        <v>1100</v>
      </c>
      <c r="L446" s="467">
        <f t="shared" si="31"/>
        <v>1</v>
      </c>
      <c r="M446" s="468">
        <f t="shared" si="28"/>
        <v>77371</v>
      </c>
      <c r="N446" s="467" t="str">
        <f>IF(IFERROR(SEARCH("-",K446,1),0) &gt; 0,IFERROR(VLOOKUP(K446,'Liste ECO'!A:A,1,FALSE),"ATTENTION CE Inexistant"),"")</f>
        <v/>
      </c>
      <c r="O446" s="467" t="str">
        <f>IF(LEFT(N446,1) ="A",'Messages d''erreur'!$B$9,"")</f>
        <v/>
      </c>
      <c r="P446" s="447">
        <f t="shared" si="29"/>
        <v>77371</v>
      </c>
      <c r="Q446" s="447" t="str">
        <f>IFERROR(VLOOKUP(B447,'Liste CG'!A:A,1,FALSE),"Attention erreur pas de CG")</f>
        <v>Attention erreur pas de CG</v>
      </c>
      <c r="R446" s="447" t="str">
        <f>IF(LEFT(Q446,1)="A",'Messages d''erreur'!B$10,"")</f>
        <v>Attention CG pas dans  CG</v>
      </c>
      <c r="S446" s="467">
        <f t="shared" si="30"/>
        <v>77371</v>
      </c>
      <c r="T446" s="469">
        <f>IFERROR(VLOOKUP(S446,'Liste CG'!A:A,1,FALSE),"Attention erreur pas de CG")</f>
        <v>77371</v>
      </c>
      <c r="U446" s="447" t="str">
        <f>IF(MID(H446,4,1)="x", 'Messages d''erreur'!$B$13,IF(LEFT(T446,1)="A",'Messages d''erreur'!$B$12,""))</f>
        <v/>
      </c>
    </row>
    <row r="447" spans="1:21" ht="26" x14ac:dyDescent="0.35">
      <c r="A447" s="535" t="s">
        <v>1657</v>
      </c>
      <c r="B447" s="447" t="s">
        <v>1657</v>
      </c>
      <c r="C447" s="462" t="s">
        <v>1658</v>
      </c>
      <c r="D447" s="463" t="s">
        <v>1341</v>
      </c>
      <c r="E447" s="464" t="s">
        <v>1101</v>
      </c>
      <c r="F447" s="464">
        <v>1</v>
      </c>
      <c r="G447" s="462" t="s">
        <v>1347</v>
      </c>
      <c r="H447" s="462" t="s">
        <v>1601</v>
      </c>
      <c r="I447" s="464" t="s">
        <v>1100</v>
      </c>
      <c r="J447" s="464" t="s">
        <v>61</v>
      </c>
      <c r="K447" s="466" t="s">
        <v>1100</v>
      </c>
      <c r="L447" s="467">
        <f t="shared" si="31"/>
        <v>0</v>
      </c>
      <c r="M447" s="468">
        <f t="shared" si="28"/>
        <v>66023</v>
      </c>
      <c r="N447" s="467" t="str">
        <f>IF(IFERROR(SEARCH("-",K447,1),0) &gt; 0,IFERROR(VLOOKUP(K447,'Liste ECO'!A:A,1,FALSE),"ATTENTION CE Inexistant"),"")</f>
        <v/>
      </c>
      <c r="O447" s="467" t="str">
        <f>IF(LEFT(N447,1) ="A",'Messages d''erreur'!$B$9,"")</f>
        <v/>
      </c>
      <c r="P447" s="447">
        <f t="shared" si="29"/>
        <v>66023</v>
      </c>
      <c r="Q447" s="447" t="str">
        <f>IFERROR(VLOOKUP(B448,'Liste CG'!A:A,1,FALSE),"Attention erreur pas de CG")</f>
        <v>Attention erreur pas de CG</v>
      </c>
      <c r="R447" s="447" t="str">
        <f>IF(LEFT(Q447,1)="A",'Messages d''erreur'!B$10,"")</f>
        <v>Attention CG pas dans  CG</v>
      </c>
      <c r="S447" s="467">
        <f t="shared" si="30"/>
        <v>66023</v>
      </c>
      <c r="T447" s="469">
        <f>IFERROR(VLOOKUP(S447,'Liste CG'!A:A,1,FALSE),"Attention erreur pas de CG")</f>
        <v>66023</v>
      </c>
      <c r="U447" s="447" t="str">
        <f>IF(MID(H447,4,1)="x", 'Messages d''erreur'!$B$13,IF(LEFT(T447,1)="A",'Messages d''erreur'!$B$12,""))</f>
        <v/>
      </c>
    </row>
    <row r="448" spans="1:21" ht="26" x14ac:dyDescent="0.35">
      <c r="A448" s="535" t="s">
        <v>1657</v>
      </c>
      <c r="B448" s="447" t="s">
        <v>1657</v>
      </c>
      <c r="C448" s="462" t="s">
        <v>1658</v>
      </c>
      <c r="D448" s="463" t="s">
        <v>1341</v>
      </c>
      <c r="E448" s="464" t="s">
        <v>1101</v>
      </c>
      <c r="F448" s="464">
        <v>2</v>
      </c>
      <c r="G448" s="462" t="s">
        <v>1363</v>
      </c>
      <c r="H448" s="462" t="s">
        <v>1364</v>
      </c>
      <c r="I448" s="464" t="s">
        <v>1100</v>
      </c>
      <c r="J448" s="464" t="s">
        <v>61</v>
      </c>
      <c r="K448" s="466" t="s">
        <v>1100</v>
      </c>
      <c r="L448" s="467">
        <f t="shared" si="31"/>
        <v>1</v>
      </c>
      <c r="M448" s="468">
        <f t="shared" si="28"/>
        <v>67361</v>
      </c>
      <c r="N448" s="467" t="str">
        <f>IF(IFERROR(SEARCH("-",K448,1),0) &gt; 0,IFERROR(VLOOKUP(K448,'Liste ECO'!A:A,1,FALSE),"ATTENTION CE Inexistant"),"")</f>
        <v/>
      </c>
      <c r="O448" s="467" t="str">
        <f>IF(LEFT(N448,1) ="A",'Messages d''erreur'!$B$9,"")</f>
        <v/>
      </c>
      <c r="P448" s="447">
        <f t="shared" si="29"/>
        <v>67361</v>
      </c>
      <c r="Q448" s="447" t="str">
        <f>IFERROR(VLOOKUP(B449,'Liste CG'!A:A,1,FALSE),"Attention erreur pas de CG")</f>
        <v>Attention erreur pas de CG</v>
      </c>
      <c r="R448" s="447" t="str">
        <f>IF(LEFT(Q448,1)="A",'Messages d''erreur'!B$10,"")</f>
        <v>Attention CG pas dans  CG</v>
      </c>
      <c r="S448" s="467">
        <f t="shared" si="30"/>
        <v>67361</v>
      </c>
      <c r="T448" s="469">
        <f>IFERROR(VLOOKUP(S448,'Liste CG'!A:A,1,FALSE),"Attention erreur pas de CG")</f>
        <v>67361</v>
      </c>
      <c r="U448" s="447" t="str">
        <f>IF(MID(H448,4,1)="x", 'Messages d''erreur'!$B$13,IF(LEFT(T448,1)="A",'Messages d''erreur'!$B$12,""))</f>
        <v/>
      </c>
    </row>
    <row r="449" spans="1:21" ht="14.5" x14ac:dyDescent="0.35">
      <c r="A449" s="535" t="s">
        <v>1659</v>
      </c>
      <c r="B449" s="447" t="s">
        <v>1659</v>
      </c>
      <c r="C449" s="462" t="s">
        <v>1660</v>
      </c>
      <c r="D449" s="463" t="s">
        <v>1341</v>
      </c>
      <c r="E449" s="464" t="s">
        <v>61</v>
      </c>
      <c r="F449" s="464">
        <v>1</v>
      </c>
      <c r="G449" s="462" t="s">
        <v>1587</v>
      </c>
      <c r="H449" s="462" t="s">
        <v>1588</v>
      </c>
      <c r="I449" s="464" t="s">
        <v>1353</v>
      </c>
      <c r="J449" s="464" t="s">
        <v>1101</v>
      </c>
      <c r="K449" s="466" t="s">
        <v>1100</v>
      </c>
      <c r="L449" s="467">
        <f t="shared" si="31"/>
        <v>0</v>
      </c>
      <c r="M449" s="468">
        <f t="shared" si="28"/>
        <v>24031</v>
      </c>
      <c r="N449" s="467" t="str">
        <f>IF(IFERROR(SEARCH("-",K449,1),0) &gt; 0,IFERROR(VLOOKUP(K449,'Liste ECO'!A:A,1,FALSE),"ATTENTION CE Inexistant"),"")</f>
        <v/>
      </c>
      <c r="O449" s="467" t="str">
        <f>IF(LEFT(N449,1) ="A",'Messages d''erreur'!$B$9,"")</f>
        <v/>
      </c>
      <c r="P449" s="447">
        <f t="shared" si="29"/>
        <v>24031</v>
      </c>
      <c r="Q449" s="447" t="str">
        <f>IFERROR(VLOOKUP(B450,'Liste CG'!A:A,1,FALSE),"Attention erreur pas de CG")</f>
        <v>Attention erreur pas de CG</v>
      </c>
      <c r="R449" s="447" t="str">
        <f>IF(LEFT(Q449,1)="A",'Messages d''erreur'!B$10,"")</f>
        <v>Attention CG pas dans  CG</v>
      </c>
      <c r="S449" s="467">
        <f t="shared" si="30"/>
        <v>24031</v>
      </c>
      <c r="T449" s="469">
        <f>IFERROR(VLOOKUP(S449,'Liste CG'!A:A,1,FALSE),"Attention erreur pas de CG")</f>
        <v>24031</v>
      </c>
      <c r="U449" s="447" t="str">
        <f>IF(MID(H449,4,1)="x", 'Messages d''erreur'!$B$13,IF(LEFT(T449,1)="A",'Messages d''erreur'!$B$12,""))</f>
        <v/>
      </c>
    </row>
    <row r="450" spans="1:21" ht="14.5" x14ac:dyDescent="0.35">
      <c r="A450" s="535" t="s">
        <v>1659</v>
      </c>
      <c r="B450" s="447" t="s">
        <v>1659</v>
      </c>
      <c r="C450" s="462" t="s">
        <v>1660</v>
      </c>
      <c r="D450" s="463" t="s">
        <v>1341</v>
      </c>
      <c r="E450" s="464" t="s">
        <v>1101</v>
      </c>
      <c r="F450" s="464">
        <v>2</v>
      </c>
      <c r="G450" s="462" t="s">
        <v>1385</v>
      </c>
      <c r="H450" s="462" t="s">
        <v>1386</v>
      </c>
      <c r="I450" s="464" t="s">
        <v>1353</v>
      </c>
      <c r="J450" s="464" t="s">
        <v>61</v>
      </c>
      <c r="K450" s="466" t="s">
        <v>1100</v>
      </c>
      <c r="L450" s="467">
        <f t="shared" si="31"/>
        <v>1</v>
      </c>
      <c r="M450" s="468">
        <f t="shared" si="28"/>
        <v>24621</v>
      </c>
      <c r="N450" s="467" t="str">
        <f>IF(IFERROR(SEARCH("-",K450,1),0) &gt; 0,IFERROR(VLOOKUP(K450,'Liste ECO'!A:A,1,FALSE),"ATTENTION CE Inexistant"),"")</f>
        <v/>
      </c>
      <c r="O450" s="467" t="str">
        <f>IF(LEFT(N450,1) ="A",'Messages d''erreur'!$B$9,"")</f>
        <v/>
      </c>
      <c r="P450" s="447">
        <f t="shared" si="29"/>
        <v>24621</v>
      </c>
      <c r="Q450" s="447" t="str">
        <f>IFERROR(VLOOKUP(B451,'Liste CG'!A:A,1,FALSE),"Attention erreur pas de CG")</f>
        <v>Attention erreur pas de CG</v>
      </c>
      <c r="R450" s="447" t="str">
        <f>IF(LEFT(Q450,1)="A",'Messages d''erreur'!B$10,"")</f>
        <v>Attention CG pas dans  CG</v>
      </c>
      <c r="S450" s="467">
        <f t="shared" si="30"/>
        <v>24621</v>
      </c>
      <c r="T450" s="469">
        <f>IFERROR(VLOOKUP(S450,'Liste CG'!A:A,1,FALSE),"Attention erreur pas de CG")</f>
        <v>24621</v>
      </c>
      <c r="U450" s="447" t="str">
        <f>IF(MID(H450,4,1)="x", 'Messages d''erreur'!$B$13,IF(LEFT(T450,1)="A",'Messages d''erreur'!$B$12,""))</f>
        <v/>
      </c>
    </row>
    <row r="451" spans="1:21" ht="39" x14ac:dyDescent="0.35">
      <c r="A451" s="535" t="s">
        <v>1659</v>
      </c>
      <c r="B451" s="447" t="s">
        <v>1659</v>
      </c>
      <c r="C451" s="462" t="s">
        <v>1660</v>
      </c>
      <c r="D451" s="463" t="s">
        <v>1341</v>
      </c>
      <c r="E451" s="464" t="s">
        <v>1101</v>
      </c>
      <c r="F451" s="464">
        <v>3</v>
      </c>
      <c r="G451" s="462" t="s">
        <v>1387</v>
      </c>
      <c r="H451" s="462" t="s">
        <v>1388</v>
      </c>
      <c r="I451" s="464" t="s">
        <v>1100</v>
      </c>
      <c r="J451" s="464" t="s">
        <v>61</v>
      </c>
      <c r="K451" s="466" t="s">
        <v>1100</v>
      </c>
      <c r="L451" s="467">
        <f t="shared" si="31"/>
        <v>1</v>
      </c>
      <c r="M451" s="468">
        <f t="shared" ref="M451:M514" si="32">VALUE(H451)</f>
        <v>67241</v>
      </c>
      <c r="N451" s="467" t="str">
        <f>IF(IFERROR(SEARCH("-",K451,1),0) &gt; 0,IFERROR(VLOOKUP(K451,'Liste ECO'!A:A,1,FALSE),"ATTENTION CE Inexistant"),"")</f>
        <v/>
      </c>
      <c r="O451" s="467" t="str">
        <f>IF(LEFT(N451,1) ="A",'Messages d''erreur'!$B$9,"")</f>
        <v/>
      </c>
      <c r="P451" s="447">
        <f t="shared" si="29"/>
        <v>67241</v>
      </c>
      <c r="Q451" s="447" t="str">
        <f>IFERROR(VLOOKUP(B452,'Liste CG'!A:A,1,FALSE),"Attention erreur pas de CG")</f>
        <v>Attention erreur pas de CG</v>
      </c>
      <c r="R451" s="447" t="str">
        <f>IF(LEFT(Q451,1)="A",'Messages d''erreur'!B$10,"")</f>
        <v>Attention CG pas dans  CG</v>
      </c>
      <c r="S451" s="467">
        <f t="shared" si="30"/>
        <v>67241</v>
      </c>
      <c r="T451" s="469">
        <f>IFERROR(VLOOKUP(S451,'Liste CG'!A:A,1,FALSE),"Attention erreur pas de CG")</f>
        <v>67241</v>
      </c>
      <c r="U451" s="447" t="str">
        <f>IF(MID(H451,4,1)="x", 'Messages d''erreur'!$B$13,IF(LEFT(T451,1)="A",'Messages d''erreur'!$B$12,""))</f>
        <v/>
      </c>
    </row>
    <row r="452" spans="1:21" ht="39" x14ac:dyDescent="0.35">
      <c r="A452" s="535" t="s">
        <v>1659</v>
      </c>
      <c r="B452" s="447" t="s">
        <v>1659</v>
      </c>
      <c r="C452" s="462" t="s">
        <v>1660</v>
      </c>
      <c r="D452" s="463" t="s">
        <v>1341</v>
      </c>
      <c r="E452" s="464" t="s">
        <v>61</v>
      </c>
      <c r="F452" s="464">
        <v>4</v>
      </c>
      <c r="G452" s="462" t="s">
        <v>1389</v>
      </c>
      <c r="H452" s="462" t="s">
        <v>1390</v>
      </c>
      <c r="I452" s="464" t="s">
        <v>1100</v>
      </c>
      <c r="J452" s="464" t="s">
        <v>1101</v>
      </c>
      <c r="K452" s="466" t="s">
        <v>1100</v>
      </c>
      <c r="L452" s="467">
        <f t="shared" si="31"/>
        <v>1</v>
      </c>
      <c r="M452" s="468">
        <f t="shared" si="32"/>
        <v>77241</v>
      </c>
      <c r="N452" s="467" t="str">
        <f>IF(IFERROR(SEARCH("-",K452,1),0) &gt; 0,IFERROR(VLOOKUP(K452,'Liste ECO'!A:A,1,FALSE),"ATTENTION CE Inexistant"),"")</f>
        <v/>
      </c>
      <c r="O452" s="467" t="str">
        <f>IF(LEFT(N452,1) ="A",'Messages d''erreur'!$B$9,"")</f>
        <v/>
      </c>
      <c r="P452" s="447">
        <f t="shared" si="29"/>
        <v>77241</v>
      </c>
      <c r="Q452" s="447" t="str">
        <f>IFERROR(VLOOKUP(B453,'Liste CG'!A:A,1,FALSE),"Attention erreur pas de CG")</f>
        <v>Attention erreur pas de CG</v>
      </c>
      <c r="R452" s="447" t="str">
        <f>IF(LEFT(Q452,1)="A",'Messages d''erreur'!B$10,"")</f>
        <v>Attention CG pas dans  CG</v>
      </c>
      <c r="S452" s="467">
        <f t="shared" si="30"/>
        <v>77241</v>
      </c>
      <c r="T452" s="469">
        <f>IFERROR(VLOOKUP(S452,'Liste CG'!A:A,1,FALSE),"Attention erreur pas de CG")</f>
        <v>77241</v>
      </c>
      <c r="U452" s="447" t="str">
        <f>IF(MID(H452,4,1)="x", 'Messages d''erreur'!$B$13,IF(LEFT(T452,1)="A",'Messages d''erreur'!$B$12,""))</f>
        <v/>
      </c>
    </row>
    <row r="453" spans="1:21" ht="26" x14ac:dyDescent="0.35">
      <c r="A453" s="535" t="s">
        <v>1661</v>
      </c>
      <c r="B453" s="447" t="s">
        <v>1661</v>
      </c>
      <c r="C453" s="462" t="s">
        <v>1662</v>
      </c>
      <c r="D453" s="463" t="s">
        <v>1341</v>
      </c>
      <c r="E453" s="464" t="s">
        <v>1101</v>
      </c>
      <c r="F453" s="464">
        <v>1</v>
      </c>
      <c r="G453" s="462" t="s">
        <v>1663</v>
      </c>
      <c r="H453" s="462" t="s">
        <v>1397</v>
      </c>
      <c r="I453" s="464" t="s">
        <v>1100</v>
      </c>
      <c r="J453" s="464" t="s">
        <v>61</v>
      </c>
      <c r="K453" s="466" t="s">
        <v>1100</v>
      </c>
      <c r="L453" s="467">
        <f t="shared" si="31"/>
        <v>0</v>
      </c>
      <c r="M453" s="468">
        <f t="shared" si="32"/>
        <v>66120</v>
      </c>
      <c r="N453" s="467" t="str">
        <f>IF(IFERROR(SEARCH("-",K453,1),0) &gt; 0,IFERROR(VLOOKUP(K453,'Liste ECO'!A:A,1,FALSE),"ATTENTION CE Inexistant"),"")</f>
        <v/>
      </c>
      <c r="O453" s="467" t="str">
        <f>IF(LEFT(N453,1) ="A",'Messages d''erreur'!$B$9,"")</f>
        <v/>
      </c>
      <c r="P453" s="447">
        <f t="shared" si="29"/>
        <v>66120</v>
      </c>
      <c r="Q453" s="447" t="str">
        <f>IFERROR(VLOOKUP(B454,'Liste CG'!A:A,1,FALSE),"Attention erreur pas de CG")</f>
        <v>Attention erreur pas de CG</v>
      </c>
      <c r="R453" s="447" t="str">
        <f>IF(LEFT(Q453,1)="A",'Messages d''erreur'!B$10,"")</f>
        <v>Attention CG pas dans  CG</v>
      </c>
      <c r="S453" s="467">
        <f t="shared" si="30"/>
        <v>66120</v>
      </c>
      <c r="T453" s="469">
        <f>IFERROR(VLOOKUP(S453,'Liste CG'!A:A,1,FALSE),"Attention erreur pas de CG")</f>
        <v>66120</v>
      </c>
      <c r="U453" s="447" t="str">
        <f>IF(MID(H453,4,1)="x", 'Messages d''erreur'!$B$13,IF(LEFT(T453,1)="A",'Messages d''erreur'!$B$12,""))</f>
        <v/>
      </c>
    </row>
    <row r="454" spans="1:21" ht="26" x14ac:dyDescent="0.35">
      <c r="A454" s="535" t="s">
        <v>1661</v>
      </c>
      <c r="B454" s="447" t="s">
        <v>1661</v>
      </c>
      <c r="C454" s="462" t="s">
        <v>1662</v>
      </c>
      <c r="D454" s="463" t="s">
        <v>1341</v>
      </c>
      <c r="E454" s="464" t="s">
        <v>61</v>
      </c>
      <c r="F454" s="464">
        <v>2</v>
      </c>
      <c r="G454" s="462" t="s">
        <v>1664</v>
      </c>
      <c r="H454" s="462" t="s">
        <v>1399</v>
      </c>
      <c r="I454" s="464" t="s">
        <v>1100</v>
      </c>
      <c r="J454" s="464" t="s">
        <v>1101</v>
      </c>
      <c r="K454" s="466" t="s">
        <v>1100</v>
      </c>
      <c r="L454" s="467">
        <f t="shared" si="31"/>
        <v>1</v>
      </c>
      <c r="M454" s="468">
        <f t="shared" si="32"/>
        <v>76120</v>
      </c>
      <c r="N454" s="467" t="str">
        <f>IF(IFERROR(SEARCH("-",K454,1),0) &gt; 0,IFERROR(VLOOKUP(K454,'Liste ECO'!A:A,1,FALSE),"ATTENTION CE Inexistant"),"")</f>
        <v/>
      </c>
      <c r="O454" s="467" t="str">
        <f>IF(LEFT(N454,1) ="A",'Messages d''erreur'!$B$9,"")</f>
        <v/>
      </c>
      <c r="P454" s="447">
        <f t="shared" si="29"/>
        <v>76120</v>
      </c>
      <c r="Q454" s="447" t="str">
        <f>IFERROR(VLOOKUP(B455,'Liste CG'!A:A,1,FALSE),"Attention erreur pas de CG")</f>
        <v>Attention erreur pas de CG</v>
      </c>
      <c r="R454" s="447" t="str">
        <f>IF(LEFT(Q454,1)="A",'Messages d''erreur'!B$10,"")</f>
        <v>Attention CG pas dans  CG</v>
      </c>
      <c r="S454" s="467">
        <f t="shared" si="30"/>
        <v>76120</v>
      </c>
      <c r="T454" s="469">
        <f>IFERROR(VLOOKUP(S454,'Liste CG'!A:A,1,FALSE),"Attention erreur pas de CG")</f>
        <v>76120</v>
      </c>
      <c r="U454" s="447" t="str">
        <f>IF(MID(H454,4,1)="x", 'Messages d''erreur'!$B$13,IF(LEFT(T454,1)="A",'Messages d''erreur'!$B$12,""))</f>
        <v/>
      </c>
    </row>
    <row r="455" spans="1:21" ht="39" x14ac:dyDescent="0.35">
      <c r="A455" s="535" t="s">
        <v>1665</v>
      </c>
      <c r="B455" s="447" t="s">
        <v>1665</v>
      </c>
      <c r="C455" s="462" t="s">
        <v>1666</v>
      </c>
      <c r="D455" s="463" t="s">
        <v>1341</v>
      </c>
      <c r="E455" s="464" t="s">
        <v>1101</v>
      </c>
      <c r="F455" s="464">
        <v>1</v>
      </c>
      <c r="G455" s="462" t="s">
        <v>1667</v>
      </c>
      <c r="H455" s="462" t="s">
        <v>1402</v>
      </c>
      <c r="I455" s="464" t="s">
        <v>1100</v>
      </c>
      <c r="J455" s="464" t="s">
        <v>61</v>
      </c>
      <c r="K455" s="466" t="s">
        <v>1100</v>
      </c>
      <c r="L455" s="467">
        <f t="shared" si="31"/>
        <v>0</v>
      </c>
      <c r="M455" s="468">
        <f t="shared" si="32"/>
        <v>67371</v>
      </c>
      <c r="N455" s="467" t="str">
        <f>IF(IFERROR(SEARCH("-",K455,1),0) &gt; 0,IFERROR(VLOOKUP(K455,'Liste ECO'!A:A,1,FALSE),"ATTENTION CE Inexistant"),"")</f>
        <v/>
      </c>
      <c r="O455" s="467" t="str">
        <f>IF(LEFT(N455,1) ="A",'Messages d''erreur'!$B$9,"")</f>
        <v/>
      </c>
      <c r="P455" s="447">
        <f t="shared" si="29"/>
        <v>67371</v>
      </c>
      <c r="Q455" s="447" t="str">
        <f>IFERROR(VLOOKUP(B456,'Liste CG'!A:A,1,FALSE),"Attention erreur pas de CG")</f>
        <v>Attention erreur pas de CG</v>
      </c>
      <c r="R455" s="447" t="str">
        <f>IF(LEFT(Q455,1)="A",'Messages d''erreur'!B$10,"")</f>
        <v>Attention CG pas dans  CG</v>
      </c>
      <c r="S455" s="467">
        <f t="shared" si="30"/>
        <v>67371</v>
      </c>
      <c r="T455" s="469">
        <f>IFERROR(VLOOKUP(S455,'Liste CG'!A:A,1,FALSE),"Attention erreur pas de CG")</f>
        <v>67371</v>
      </c>
      <c r="U455" s="447" t="str">
        <f>IF(MID(H455,4,1)="x", 'Messages d''erreur'!$B$13,IF(LEFT(T455,1)="A",'Messages d''erreur'!$B$12,""))</f>
        <v/>
      </c>
    </row>
    <row r="456" spans="1:21" ht="39" x14ac:dyDescent="0.35">
      <c r="A456" s="535" t="s">
        <v>1665</v>
      </c>
      <c r="B456" s="447" t="s">
        <v>1665</v>
      </c>
      <c r="C456" s="462" t="s">
        <v>1666</v>
      </c>
      <c r="D456" s="463" t="s">
        <v>1341</v>
      </c>
      <c r="E456" s="464" t="s">
        <v>61</v>
      </c>
      <c r="F456" s="464">
        <v>2</v>
      </c>
      <c r="G456" s="462" t="s">
        <v>1668</v>
      </c>
      <c r="H456" s="462" t="s">
        <v>1403</v>
      </c>
      <c r="I456" s="464" t="s">
        <v>1100</v>
      </c>
      <c r="J456" s="464" t="s">
        <v>1101</v>
      </c>
      <c r="K456" s="466" t="s">
        <v>1100</v>
      </c>
      <c r="L456" s="467">
        <f t="shared" si="31"/>
        <v>1</v>
      </c>
      <c r="M456" s="468">
        <f t="shared" si="32"/>
        <v>77371</v>
      </c>
      <c r="N456" s="467" t="str">
        <f>IF(IFERROR(SEARCH("-",K456,1),0) &gt; 0,IFERROR(VLOOKUP(K456,'Liste ECO'!A:A,1,FALSE),"ATTENTION CE Inexistant"),"")</f>
        <v/>
      </c>
      <c r="O456" s="467" t="str">
        <f>IF(LEFT(N456,1) ="A",'Messages d''erreur'!$B$9,"")</f>
        <v/>
      </c>
      <c r="P456" s="447">
        <f t="shared" si="29"/>
        <v>77371</v>
      </c>
      <c r="Q456" s="447" t="str">
        <f>IFERROR(VLOOKUP(B457,'Liste CG'!A:A,1,FALSE),"Attention erreur pas de CG")</f>
        <v>Attention erreur pas de CG</v>
      </c>
      <c r="R456" s="447" t="str">
        <f>IF(LEFT(Q456,1)="A",'Messages d''erreur'!B$10,"")</f>
        <v>Attention CG pas dans  CG</v>
      </c>
      <c r="S456" s="467">
        <f t="shared" si="30"/>
        <v>77371</v>
      </c>
      <c r="T456" s="469">
        <f>IFERROR(VLOOKUP(S456,'Liste CG'!A:A,1,FALSE),"Attention erreur pas de CG")</f>
        <v>77371</v>
      </c>
      <c r="U456" s="447" t="str">
        <f>IF(MID(H456,4,1)="x", 'Messages d''erreur'!$B$13,IF(LEFT(T456,1)="A",'Messages d''erreur'!$B$12,""))</f>
        <v/>
      </c>
    </row>
    <row r="457" spans="1:21" ht="26" x14ac:dyDescent="0.35">
      <c r="A457" s="535" t="s">
        <v>1669</v>
      </c>
      <c r="B457" s="447" t="s">
        <v>1669</v>
      </c>
      <c r="C457" s="462" t="s">
        <v>1670</v>
      </c>
      <c r="D457" s="463" t="s">
        <v>1341</v>
      </c>
      <c r="E457" s="464" t="s">
        <v>61</v>
      </c>
      <c r="F457" s="464">
        <v>1</v>
      </c>
      <c r="G457" s="462" t="s">
        <v>1595</v>
      </c>
      <c r="H457" s="462" t="s">
        <v>1588</v>
      </c>
      <c r="I457" s="464" t="s">
        <v>1353</v>
      </c>
      <c r="J457" s="464" t="s">
        <v>1101</v>
      </c>
      <c r="K457" s="466" t="s">
        <v>1100</v>
      </c>
      <c r="L457" s="467">
        <f t="shared" si="31"/>
        <v>0</v>
      </c>
      <c r="M457" s="468">
        <f t="shared" si="32"/>
        <v>24031</v>
      </c>
      <c r="N457" s="467" t="str">
        <f>IF(IFERROR(SEARCH("-",K457,1),0) &gt; 0,IFERROR(VLOOKUP(K457,'Liste ECO'!A:A,1,FALSE),"ATTENTION CE Inexistant"),"")</f>
        <v/>
      </c>
      <c r="O457" s="467" t="str">
        <f>IF(LEFT(N457,1) ="A",'Messages d''erreur'!$B$9,"")</f>
        <v/>
      </c>
      <c r="P457" s="447">
        <f t="shared" si="29"/>
        <v>24031</v>
      </c>
      <c r="Q457" s="447" t="str">
        <f>IFERROR(VLOOKUP(B458,'Liste CG'!A:A,1,FALSE),"Attention erreur pas de CG")</f>
        <v>Attention erreur pas de CG</v>
      </c>
      <c r="R457" s="447" t="str">
        <f>IF(LEFT(Q457,1)="A",'Messages d''erreur'!B$10,"")</f>
        <v>Attention CG pas dans  CG</v>
      </c>
      <c r="S457" s="467">
        <f t="shared" si="30"/>
        <v>24031</v>
      </c>
      <c r="T457" s="469">
        <f>IFERROR(VLOOKUP(S457,'Liste CG'!A:A,1,FALSE),"Attention erreur pas de CG")</f>
        <v>24031</v>
      </c>
      <c r="U457" s="447" t="str">
        <f>IF(MID(H457,4,1)="x", 'Messages d''erreur'!$B$13,IF(LEFT(T457,1)="A",'Messages d''erreur'!$B$12,""))</f>
        <v/>
      </c>
    </row>
    <row r="458" spans="1:21" ht="26" x14ac:dyDescent="0.35">
      <c r="A458" s="535" t="s">
        <v>1671</v>
      </c>
      <c r="B458" s="447" t="s">
        <v>1671</v>
      </c>
      <c r="C458" s="462" t="s">
        <v>1672</v>
      </c>
      <c r="D458" s="463" t="s">
        <v>1341</v>
      </c>
      <c r="E458" s="464" t="s">
        <v>61</v>
      </c>
      <c r="F458" s="464">
        <v>1</v>
      </c>
      <c r="G458" s="462" t="s">
        <v>1393</v>
      </c>
      <c r="H458" s="462" t="s">
        <v>1588</v>
      </c>
      <c r="I458" s="464" t="s">
        <v>1353</v>
      </c>
      <c r="J458" s="464" t="s">
        <v>1101</v>
      </c>
      <c r="K458" s="466" t="s">
        <v>1100</v>
      </c>
      <c r="L458" s="467">
        <f t="shared" si="31"/>
        <v>0</v>
      </c>
      <c r="M458" s="468">
        <f t="shared" si="32"/>
        <v>24031</v>
      </c>
      <c r="N458" s="467" t="str">
        <f>IF(IFERROR(SEARCH("-",K458,1),0) &gt; 0,IFERROR(VLOOKUP(K458,'Liste ECO'!A:A,1,FALSE),"ATTENTION CE Inexistant"),"")</f>
        <v/>
      </c>
      <c r="O458" s="467" t="str">
        <f>IF(LEFT(N458,1) ="A",'Messages d''erreur'!$B$9,"")</f>
        <v/>
      </c>
      <c r="P458" s="447">
        <f t="shared" si="29"/>
        <v>24031</v>
      </c>
      <c r="Q458" s="447" t="str">
        <f>IFERROR(VLOOKUP(B459,'Liste CG'!A:A,1,FALSE),"Attention erreur pas de CG")</f>
        <v>Attention erreur pas de CG</v>
      </c>
      <c r="R458" s="447" t="str">
        <f>IF(LEFT(Q458,1)="A",'Messages d''erreur'!B$10,"")</f>
        <v>Attention CG pas dans  CG</v>
      </c>
      <c r="S458" s="467">
        <f t="shared" si="30"/>
        <v>24031</v>
      </c>
      <c r="T458" s="469">
        <f>IFERROR(VLOOKUP(S458,'Liste CG'!A:A,1,FALSE),"Attention erreur pas de CG")</f>
        <v>24031</v>
      </c>
      <c r="U458" s="447" t="str">
        <f>IF(MID(H458,4,1)="x", 'Messages d''erreur'!$B$13,IF(LEFT(T458,1)="A",'Messages d''erreur'!$B$12,""))</f>
        <v/>
      </c>
    </row>
    <row r="459" spans="1:21" ht="39" x14ac:dyDescent="0.35">
      <c r="A459" s="535" t="s">
        <v>1673</v>
      </c>
      <c r="B459" s="447" t="s">
        <v>1673</v>
      </c>
      <c r="C459" s="462" t="s">
        <v>1674</v>
      </c>
      <c r="D459" s="463" t="s">
        <v>1341</v>
      </c>
      <c r="E459" s="464" t="s">
        <v>1101</v>
      </c>
      <c r="F459" s="464">
        <v>1</v>
      </c>
      <c r="G459" s="462" t="s">
        <v>1600</v>
      </c>
      <c r="H459" s="462" t="s">
        <v>1675</v>
      </c>
      <c r="I459" s="464" t="s">
        <v>1100</v>
      </c>
      <c r="J459" s="464" t="s">
        <v>61</v>
      </c>
      <c r="K459" s="466" t="s">
        <v>1100</v>
      </c>
      <c r="L459" s="467">
        <f t="shared" si="31"/>
        <v>0</v>
      </c>
      <c r="M459" s="468">
        <f t="shared" si="32"/>
        <v>66024</v>
      </c>
      <c r="N459" s="467" t="str">
        <f>IF(IFERROR(SEARCH("-",K459,1),0) &gt; 0,IFERROR(VLOOKUP(K459,'Liste ECO'!A:A,1,FALSE),"ATTENTION CE Inexistant"),"")</f>
        <v/>
      </c>
      <c r="O459" s="467" t="str">
        <f>IF(LEFT(N459,1) ="A",'Messages d''erreur'!$B$9,"")</f>
        <v/>
      </c>
      <c r="P459" s="447">
        <f t="shared" si="29"/>
        <v>66024</v>
      </c>
      <c r="Q459" s="447" t="str">
        <f>IFERROR(VLOOKUP(B460,'Liste CG'!A:A,1,FALSE),"Attention erreur pas de CG")</f>
        <v>Attention erreur pas de CG</v>
      </c>
      <c r="R459" s="447" t="str">
        <f>IF(LEFT(Q459,1)="A",'Messages d''erreur'!B$10,"")</f>
        <v>Attention CG pas dans  CG</v>
      </c>
      <c r="S459" s="467">
        <f t="shared" si="30"/>
        <v>66024</v>
      </c>
      <c r="T459" s="469">
        <f>IFERROR(VLOOKUP(S459,'Liste CG'!A:A,1,FALSE),"Attention erreur pas de CG")</f>
        <v>66024</v>
      </c>
      <c r="U459" s="447" t="str">
        <f>IF(MID(H459,4,1)="x", 'Messages d''erreur'!$B$13,IF(LEFT(T459,1)="A",'Messages d''erreur'!$B$12,""))</f>
        <v/>
      </c>
    </row>
    <row r="460" spans="1:21" ht="39" x14ac:dyDescent="0.35">
      <c r="A460" s="535" t="s">
        <v>1673</v>
      </c>
      <c r="B460" s="447" t="s">
        <v>1673</v>
      </c>
      <c r="C460" s="462" t="s">
        <v>1674</v>
      </c>
      <c r="D460" s="463" t="s">
        <v>1341</v>
      </c>
      <c r="E460" s="464" t="s">
        <v>1101</v>
      </c>
      <c r="F460" s="464">
        <v>2</v>
      </c>
      <c r="G460" s="462" t="s">
        <v>1602</v>
      </c>
      <c r="H460" s="462" t="s">
        <v>1364</v>
      </c>
      <c r="I460" s="464" t="s">
        <v>1100</v>
      </c>
      <c r="J460" s="464" t="s">
        <v>61</v>
      </c>
      <c r="K460" s="466" t="s">
        <v>1100</v>
      </c>
      <c r="L460" s="467">
        <f t="shared" si="31"/>
        <v>1</v>
      </c>
      <c r="M460" s="468">
        <f t="shared" si="32"/>
        <v>67361</v>
      </c>
      <c r="N460" s="467" t="str">
        <f>IF(IFERROR(SEARCH("-",K460,1),0) &gt; 0,IFERROR(VLOOKUP(K460,'Liste ECO'!A:A,1,FALSE),"ATTENTION CE Inexistant"),"")</f>
        <v/>
      </c>
      <c r="O460" s="467" t="str">
        <f>IF(LEFT(N460,1) ="A",'Messages d''erreur'!$B$9,"")</f>
        <v/>
      </c>
      <c r="P460" s="447">
        <f t="shared" si="29"/>
        <v>67361</v>
      </c>
      <c r="Q460" s="447" t="str">
        <f>IFERROR(VLOOKUP(B461,'Liste CG'!A:A,1,FALSE),"Attention erreur pas de CG")</f>
        <v>Attention erreur pas de CG</v>
      </c>
      <c r="R460" s="447" t="str">
        <f>IF(LEFT(Q460,1)="A",'Messages d''erreur'!B$10,"")</f>
        <v>Attention CG pas dans  CG</v>
      </c>
      <c r="S460" s="467">
        <f t="shared" si="30"/>
        <v>67361</v>
      </c>
      <c r="T460" s="469">
        <f>IFERROR(VLOOKUP(S460,'Liste CG'!A:A,1,FALSE),"Attention erreur pas de CG")</f>
        <v>67361</v>
      </c>
      <c r="U460" s="447" t="str">
        <f>IF(MID(H460,4,1)="x", 'Messages d''erreur'!$B$13,IF(LEFT(T460,1)="A",'Messages d''erreur'!$B$12,""))</f>
        <v/>
      </c>
    </row>
    <row r="461" spans="1:21" ht="26" x14ac:dyDescent="0.35">
      <c r="A461" s="535" t="s">
        <v>1676</v>
      </c>
      <c r="B461" s="447" t="s">
        <v>1676</v>
      </c>
      <c r="C461" s="462" t="s">
        <v>1677</v>
      </c>
      <c r="D461" s="463" t="s">
        <v>1341</v>
      </c>
      <c r="E461" s="464" t="s">
        <v>1101</v>
      </c>
      <c r="F461" s="464">
        <v>1</v>
      </c>
      <c r="G461" s="462" t="s">
        <v>1347</v>
      </c>
      <c r="H461" s="462" t="s">
        <v>1675</v>
      </c>
      <c r="I461" s="464" t="s">
        <v>1100</v>
      </c>
      <c r="J461" s="464" t="s">
        <v>61</v>
      </c>
      <c r="K461" s="466" t="s">
        <v>1100</v>
      </c>
      <c r="L461" s="467">
        <f t="shared" si="31"/>
        <v>0</v>
      </c>
      <c r="M461" s="468">
        <f t="shared" si="32"/>
        <v>66024</v>
      </c>
      <c r="N461" s="467" t="str">
        <f>IF(IFERROR(SEARCH("-",K461,1),0) &gt; 0,IFERROR(VLOOKUP(K461,'Liste ECO'!A:A,1,FALSE),"ATTENTION CE Inexistant"),"")</f>
        <v/>
      </c>
      <c r="O461" s="467" t="str">
        <f>IF(LEFT(N461,1) ="A",'Messages d''erreur'!$B$9,"")</f>
        <v/>
      </c>
      <c r="P461" s="447">
        <f t="shared" si="29"/>
        <v>66024</v>
      </c>
      <c r="Q461" s="447" t="str">
        <f>IFERROR(VLOOKUP(B462,'Liste CG'!A:A,1,FALSE),"Attention erreur pas de CG")</f>
        <v>Attention erreur pas de CG</v>
      </c>
      <c r="R461" s="447" t="str">
        <f>IF(LEFT(Q461,1)="A",'Messages d''erreur'!B$10,"")</f>
        <v>Attention CG pas dans  CG</v>
      </c>
      <c r="S461" s="467">
        <f t="shared" si="30"/>
        <v>66024</v>
      </c>
      <c r="T461" s="469">
        <f>IFERROR(VLOOKUP(S461,'Liste CG'!A:A,1,FALSE),"Attention erreur pas de CG")</f>
        <v>66024</v>
      </c>
      <c r="U461" s="447" t="str">
        <f>IF(MID(H461,4,1)="x", 'Messages d''erreur'!$B$13,IF(LEFT(T461,1)="A",'Messages d''erreur'!$B$12,""))</f>
        <v/>
      </c>
    </row>
    <row r="462" spans="1:21" ht="26" x14ac:dyDescent="0.35">
      <c r="A462" s="535" t="s">
        <v>1676</v>
      </c>
      <c r="B462" s="447" t="s">
        <v>1676</v>
      </c>
      <c r="C462" s="462" t="s">
        <v>1677</v>
      </c>
      <c r="D462" s="463" t="s">
        <v>1341</v>
      </c>
      <c r="E462" s="464" t="s">
        <v>1101</v>
      </c>
      <c r="F462" s="464">
        <v>2</v>
      </c>
      <c r="G462" s="462" t="s">
        <v>1363</v>
      </c>
      <c r="H462" s="462" t="s">
        <v>1364</v>
      </c>
      <c r="I462" s="464" t="s">
        <v>1100</v>
      </c>
      <c r="J462" s="464" t="s">
        <v>61</v>
      </c>
      <c r="K462" s="466" t="s">
        <v>1100</v>
      </c>
      <c r="L462" s="467">
        <f t="shared" si="31"/>
        <v>1</v>
      </c>
      <c r="M462" s="468">
        <f t="shared" si="32"/>
        <v>67361</v>
      </c>
      <c r="N462" s="467" t="str">
        <f>IF(IFERROR(SEARCH("-",K462,1),0) &gt; 0,IFERROR(VLOOKUP(K462,'Liste ECO'!A:A,1,FALSE),"ATTENTION CE Inexistant"),"")</f>
        <v/>
      </c>
      <c r="O462" s="467" t="str">
        <f>IF(LEFT(N462,1) ="A",'Messages d''erreur'!$B$9,"")</f>
        <v/>
      </c>
      <c r="P462" s="447">
        <f t="shared" si="29"/>
        <v>67361</v>
      </c>
      <c r="Q462" s="447" t="str">
        <f>IFERROR(VLOOKUP(B463,'Liste CG'!A:A,1,FALSE),"Attention erreur pas de CG")</f>
        <v>Attention erreur pas de CG</v>
      </c>
      <c r="R462" s="447" t="str">
        <f>IF(LEFT(Q462,1)="A",'Messages d''erreur'!B$10,"")</f>
        <v>Attention CG pas dans  CG</v>
      </c>
      <c r="S462" s="467">
        <f t="shared" si="30"/>
        <v>67361</v>
      </c>
      <c r="T462" s="469">
        <f>IFERROR(VLOOKUP(S462,'Liste CG'!A:A,1,FALSE),"Attention erreur pas de CG")</f>
        <v>67361</v>
      </c>
      <c r="U462" s="447" t="str">
        <f>IF(MID(H462,4,1)="x", 'Messages d''erreur'!$B$13,IF(LEFT(T462,1)="A",'Messages d''erreur'!$B$12,""))</f>
        <v/>
      </c>
    </row>
    <row r="463" spans="1:21" ht="26" x14ac:dyDescent="0.35">
      <c r="A463" s="535" t="s">
        <v>1678</v>
      </c>
      <c r="B463" s="447" t="s">
        <v>1678</v>
      </c>
      <c r="C463" s="462" t="s">
        <v>1679</v>
      </c>
      <c r="D463" s="463" t="s">
        <v>1341</v>
      </c>
      <c r="E463" s="464" t="s">
        <v>61</v>
      </c>
      <c r="F463" s="464">
        <v>1</v>
      </c>
      <c r="G463" s="462" t="s">
        <v>1587</v>
      </c>
      <c r="H463" s="462" t="s">
        <v>1588</v>
      </c>
      <c r="I463" s="464" t="s">
        <v>1353</v>
      </c>
      <c r="J463" s="464" t="s">
        <v>1101</v>
      </c>
      <c r="K463" s="466" t="s">
        <v>1100</v>
      </c>
      <c r="L463" s="467">
        <f t="shared" si="31"/>
        <v>0</v>
      </c>
      <c r="M463" s="468">
        <f t="shared" si="32"/>
        <v>24031</v>
      </c>
      <c r="N463" s="467" t="str">
        <f>IF(IFERROR(SEARCH("-",K463,1),0) &gt; 0,IFERROR(VLOOKUP(K463,'Liste ECO'!A:A,1,FALSE),"ATTENTION CE Inexistant"),"")</f>
        <v/>
      </c>
      <c r="O463" s="467" t="str">
        <f>IF(LEFT(N463,1) ="A",'Messages d''erreur'!$B$9,"")</f>
        <v/>
      </c>
      <c r="P463" s="447">
        <f t="shared" si="29"/>
        <v>24031</v>
      </c>
      <c r="Q463" s="447" t="str">
        <f>IFERROR(VLOOKUP(B464,'Liste CG'!A:A,1,FALSE),"Attention erreur pas de CG")</f>
        <v>Attention erreur pas de CG</v>
      </c>
      <c r="R463" s="447" t="str">
        <f>IF(LEFT(Q463,1)="A",'Messages d''erreur'!B$10,"")</f>
        <v>Attention CG pas dans  CG</v>
      </c>
      <c r="S463" s="467">
        <f t="shared" si="30"/>
        <v>24031</v>
      </c>
      <c r="T463" s="469">
        <f>IFERROR(VLOOKUP(S463,'Liste CG'!A:A,1,FALSE),"Attention erreur pas de CG")</f>
        <v>24031</v>
      </c>
      <c r="U463" s="447" t="str">
        <f>IF(MID(H463,4,1)="x", 'Messages d''erreur'!$B$13,IF(LEFT(T463,1)="A",'Messages d''erreur'!$B$12,""))</f>
        <v/>
      </c>
    </row>
    <row r="464" spans="1:21" ht="26" x14ac:dyDescent="0.35">
      <c r="A464" s="535" t="s">
        <v>1678</v>
      </c>
      <c r="B464" s="447" t="s">
        <v>1678</v>
      </c>
      <c r="C464" s="462" t="s">
        <v>1679</v>
      </c>
      <c r="D464" s="463" t="s">
        <v>1341</v>
      </c>
      <c r="E464" s="464" t="s">
        <v>1101</v>
      </c>
      <c r="F464" s="464">
        <v>2</v>
      </c>
      <c r="G464" s="462" t="s">
        <v>1680</v>
      </c>
      <c r="H464" s="462" t="s">
        <v>1386</v>
      </c>
      <c r="I464" s="464" t="s">
        <v>1353</v>
      </c>
      <c r="J464" s="464" t="s">
        <v>61</v>
      </c>
      <c r="K464" s="466" t="s">
        <v>1100</v>
      </c>
      <c r="L464" s="467">
        <f t="shared" si="31"/>
        <v>1</v>
      </c>
      <c r="M464" s="468">
        <f t="shared" si="32"/>
        <v>24621</v>
      </c>
      <c r="N464" s="467" t="str">
        <f>IF(IFERROR(SEARCH("-",K464,1),0) &gt; 0,IFERROR(VLOOKUP(K464,'Liste ECO'!A:A,1,FALSE),"ATTENTION CE Inexistant"),"")</f>
        <v/>
      </c>
      <c r="O464" s="467" t="str">
        <f>IF(LEFT(N464,1) ="A",'Messages d''erreur'!$B$9,"")</f>
        <v/>
      </c>
      <c r="P464" s="447">
        <f t="shared" si="29"/>
        <v>24621</v>
      </c>
      <c r="Q464" s="447" t="str">
        <f>IFERROR(VLOOKUP(B465,'Liste CG'!A:A,1,FALSE),"Attention erreur pas de CG")</f>
        <v>Attention erreur pas de CG</v>
      </c>
      <c r="R464" s="447" t="str">
        <f>IF(LEFT(Q464,1)="A",'Messages d''erreur'!B$10,"")</f>
        <v>Attention CG pas dans  CG</v>
      </c>
      <c r="S464" s="467">
        <f t="shared" si="30"/>
        <v>24621</v>
      </c>
      <c r="T464" s="469">
        <f>IFERROR(VLOOKUP(S464,'Liste CG'!A:A,1,FALSE),"Attention erreur pas de CG")</f>
        <v>24621</v>
      </c>
      <c r="U464" s="447" t="str">
        <f>IF(MID(H464,4,1)="x", 'Messages d''erreur'!$B$13,IF(LEFT(T464,1)="A",'Messages d''erreur'!$B$12,""))</f>
        <v/>
      </c>
    </row>
    <row r="465" spans="1:21" ht="39" x14ac:dyDescent="0.35">
      <c r="A465" s="535" t="s">
        <v>1678</v>
      </c>
      <c r="B465" s="447" t="s">
        <v>1678</v>
      </c>
      <c r="C465" s="462" t="s">
        <v>1679</v>
      </c>
      <c r="D465" s="463" t="s">
        <v>1341</v>
      </c>
      <c r="E465" s="464" t="s">
        <v>1101</v>
      </c>
      <c r="F465" s="464">
        <v>3</v>
      </c>
      <c r="G465" s="462" t="s">
        <v>1387</v>
      </c>
      <c r="H465" s="462" t="s">
        <v>1388</v>
      </c>
      <c r="I465" s="464" t="s">
        <v>1100</v>
      </c>
      <c r="J465" s="464" t="s">
        <v>61</v>
      </c>
      <c r="K465" s="466" t="s">
        <v>1100</v>
      </c>
      <c r="L465" s="467">
        <f t="shared" si="31"/>
        <v>1</v>
      </c>
      <c r="M465" s="468">
        <f t="shared" si="32"/>
        <v>67241</v>
      </c>
      <c r="N465" s="467" t="str">
        <f>IF(IFERROR(SEARCH("-",K465,1),0) &gt; 0,IFERROR(VLOOKUP(K465,'Liste ECO'!A:A,1,FALSE),"ATTENTION CE Inexistant"),"")</f>
        <v/>
      </c>
      <c r="O465" s="467" t="str">
        <f>IF(LEFT(N465,1) ="A",'Messages d''erreur'!$B$9,"")</f>
        <v/>
      </c>
      <c r="P465" s="447">
        <f t="shared" si="29"/>
        <v>67241</v>
      </c>
      <c r="Q465" s="447" t="str">
        <f>IFERROR(VLOOKUP(B466,'Liste CG'!A:A,1,FALSE),"Attention erreur pas de CG")</f>
        <v>Attention erreur pas de CG</v>
      </c>
      <c r="R465" s="447" t="str">
        <f>IF(LEFT(Q465,1)="A",'Messages d''erreur'!B$10,"")</f>
        <v>Attention CG pas dans  CG</v>
      </c>
      <c r="S465" s="467">
        <f t="shared" si="30"/>
        <v>67241</v>
      </c>
      <c r="T465" s="469">
        <f>IFERROR(VLOOKUP(S465,'Liste CG'!A:A,1,FALSE),"Attention erreur pas de CG")</f>
        <v>67241</v>
      </c>
      <c r="U465" s="447" t="str">
        <f>IF(MID(H465,4,1)="x", 'Messages d''erreur'!$B$13,IF(LEFT(T465,1)="A",'Messages d''erreur'!$B$12,""))</f>
        <v/>
      </c>
    </row>
    <row r="466" spans="1:21" ht="39" x14ac:dyDescent="0.35">
      <c r="A466" s="535" t="s">
        <v>1678</v>
      </c>
      <c r="B466" s="447" t="s">
        <v>1678</v>
      </c>
      <c r="C466" s="462" t="s">
        <v>1679</v>
      </c>
      <c r="D466" s="463" t="s">
        <v>1341</v>
      </c>
      <c r="E466" s="464" t="s">
        <v>61</v>
      </c>
      <c r="F466" s="464">
        <v>4</v>
      </c>
      <c r="G466" s="462" t="s">
        <v>1389</v>
      </c>
      <c r="H466" s="462" t="s">
        <v>1390</v>
      </c>
      <c r="I466" s="464" t="s">
        <v>1100</v>
      </c>
      <c r="J466" s="464" t="s">
        <v>1101</v>
      </c>
      <c r="K466" s="466" t="s">
        <v>1100</v>
      </c>
      <c r="L466" s="467">
        <f t="shared" si="31"/>
        <v>1</v>
      </c>
      <c r="M466" s="468">
        <f t="shared" si="32"/>
        <v>77241</v>
      </c>
      <c r="N466" s="467" t="str">
        <f>IF(IFERROR(SEARCH("-",K466,1),0) &gt; 0,IFERROR(VLOOKUP(K466,'Liste ECO'!A:A,1,FALSE),"ATTENTION CE Inexistant"),"")</f>
        <v/>
      </c>
      <c r="O466" s="467" t="str">
        <f>IF(LEFT(N466,1) ="A",'Messages d''erreur'!$B$9,"")</f>
        <v/>
      </c>
      <c r="P466" s="447">
        <f t="shared" si="29"/>
        <v>77241</v>
      </c>
      <c r="Q466" s="447" t="str">
        <f>IFERROR(VLOOKUP(B467,'Liste CG'!A:A,1,FALSE),"Attention erreur pas de CG")</f>
        <v>Attention erreur pas de CG</v>
      </c>
      <c r="R466" s="447" t="str">
        <f>IF(LEFT(Q466,1)="A",'Messages d''erreur'!B$10,"")</f>
        <v>Attention CG pas dans  CG</v>
      </c>
      <c r="S466" s="467">
        <f t="shared" si="30"/>
        <v>77241</v>
      </c>
      <c r="T466" s="469">
        <f>IFERROR(VLOOKUP(S466,'Liste CG'!A:A,1,FALSE),"Attention erreur pas de CG")</f>
        <v>77241</v>
      </c>
      <c r="U466" s="447" t="str">
        <f>IF(MID(H466,4,1)="x", 'Messages d''erreur'!$B$13,IF(LEFT(T466,1)="A",'Messages d''erreur'!$B$12,""))</f>
        <v/>
      </c>
    </row>
    <row r="467" spans="1:21" ht="39" x14ac:dyDescent="0.35">
      <c r="A467" s="535" t="s">
        <v>1681</v>
      </c>
      <c r="B467" s="447" t="s">
        <v>1681</v>
      </c>
      <c r="C467" s="462" t="s">
        <v>1682</v>
      </c>
      <c r="D467" s="463" t="s">
        <v>1341</v>
      </c>
      <c r="E467" s="464" t="s">
        <v>1101</v>
      </c>
      <c r="F467" s="464">
        <v>1</v>
      </c>
      <c r="G467" s="462" t="s">
        <v>1663</v>
      </c>
      <c r="H467" s="462" t="s">
        <v>1397</v>
      </c>
      <c r="I467" s="464" t="s">
        <v>1100</v>
      </c>
      <c r="J467" s="464" t="s">
        <v>61</v>
      </c>
      <c r="K467" s="466" t="s">
        <v>1100</v>
      </c>
      <c r="L467" s="467">
        <f t="shared" si="31"/>
        <v>0</v>
      </c>
      <c r="M467" s="468">
        <f t="shared" si="32"/>
        <v>66120</v>
      </c>
      <c r="N467" s="467" t="str">
        <f>IF(IFERROR(SEARCH("-",K467,1),0) &gt; 0,IFERROR(VLOOKUP(K467,'Liste ECO'!A:A,1,FALSE),"ATTENTION CE Inexistant"),"")</f>
        <v/>
      </c>
      <c r="O467" s="467" t="str">
        <f>IF(LEFT(N467,1) ="A",'Messages d''erreur'!$B$9,"")</f>
        <v/>
      </c>
      <c r="P467" s="447">
        <f t="shared" si="29"/>
        <v>66120</v>
      </c>
      <c r="Q467" s="447" t="str">
        <f>IFERROR(VLOOKUP(B468,'Liste CG'!A:A,1,FALSE),"Attention erreur pas de CG")</f>
        <v>Attention erreur pas de CG</v>
      </c>
      <c r="R467" s="447" t="str">
        <f>IF(LEFT(Q467,1)="A",'Messages d''erreur'!B$10,"")</f>
        <v>Attention CG pas dans  CG</v>
      </c>
      <c r="S467" s="467">
        <f t="shared" si="30"/>
        <v>66120</v>
      </c>
      <c r="T467" s="469">
        <f>IFERROR(VLOOKUP(S467,'Liste CG'!A:A,1,FALSE),"Attention erreur pas de CG")</f>
        <v>66120</v>
      </c>
      <c r="U467" s="447" t="str">
        <f>IF(MID(H467,4,1)="x", 'Messages d''erreur'!$B$13,IF(LEFT(T467,1)="A",'Messages d''erreur'!$B$12,""))</f>
        <v/>
      </c>
    </row>
    <row r="468" spans="1:21" ht="39" x14ac:dyDescent="0.35">
      <c r="A468" s="535" t="s">
        <v>1681</v>
      </c>
      <c r="B468" s="447" t="s">
        <v>1681</v>
      </c>
      <c r="C468" s="462" t="s">
        <v>1682</v>
      </c>
      <c r="D468" s="463" t="s">
        <v>1341</v>
      </c>
      <c r="E468" s="464" t="s">
        <v>61</v>
      </c>
      <c r="F468" s="464">
        <v>2</v>
      </c>
      <c r="G468" s="462" t="s">
        <v>1664</v>
      </c>
      <c r="H468" s="462" t="s">
        <v>1399</v>
      </c>
      <c r="I468" s="464" t="s">
        <v>1100</v>
      </c>
      <c r="J468" s="464" t="s">
        <v>1101</v>
      </c>
      <c r="K468" s="466" t="s">
        <v>1100</v>
      </c>
      <c r="L468" s="467">
        <f t="shared" si="31"/>
        <v>1</v>
      </c>
      <c r="M468" s="468">
        <f t="shared" si="32"/>
        <v>76120</v>
      </c>
      <c r="N468" s="467" t="str">
        <f>IF(IFERROR(SEARCH("-",K468,1),0) &gt; 0,IFERROR(VLOOKUP(K468,'Liste ECO'!A:A,1,FALSE),"ATTENTION CE Inexistant"),"")</f>
        <v/>
      </c>
      <c r="O468" s="467" t="str">
        <f>IF(LEFT(N468,1) ="A",'Messages d''erreur'!$B$9,"")</f>
        <v/>
      </c>
      <c r="P468" s="447">
        <f t="shared" si="29"/>
        <v>76120</v>
      </c>
      <c r="Q468" s="447" t="str">
        <f>IFERROR(VLOOKUP(B469,'Liste CG'!A:A,1,FALSE),"Attention erreur pas de CG")</f>
        <v>Attention erreur pas de CG</v>
      </c>
      <c r="R468" s="447" t="str">
        <f>IF(LEFT(Q468,1)="A",'Messages d''erreur'!B$10,"")</f>
        <v>Attention CG pas dans  CG</v>
      </c>
      <c r="S468" s="467">
        <f t="shared" si="30"/>
        <v>76120</v>
      </c>
      <c r="T468" s="469">
        <f>IFERROR(VLOOKUP(S468,'Liste CG'!A:A,1,FALSE),"Attention erreur pas de CG")</f>
        <v>76120</v>
      </c>
      <c r="U468" s="447" t="str">
        <f>IF(MID(H468,4,1)="x", 'Messages d''erreur'!$B$13,IF(LEFT(T468,1)="A",'Messages d''erreur'!$B$12,""))</f>
        <v/>
      </c>
    </row>
    <row r="469" spans="1:21" ht="39" x14ac:dyDescent="0.35">
      <c r="A469" s="535" t="s">
        <v>1683</v>
      </c>
      <c r="B469" s="447" t="s">
        <v>1683</v>
      </c>
      <c r="C469" s="462" t="s">
        <v>1684</v>
      </c>
      <c r="D469" s="463" t="s">
        <v>1341</v>
      </c>
      <c r="E469" s="464" t="s">
        <v>1101</v>
      </c>
      <c r="F469" s="464">
        <v>1</v>
      </c>
      <c r="G469" s="462" t="s">
        <v>1667</v>
      </c>
      <c r="H469" s="462" t="s">
        <v>1402</v>
      </c>
      <c r="I469" s="464" t="s">
        <v>1100</v>
      </c>
      <c r="J469" s="464" t="s">
        <v>61</v>
      </c>
      <c r="K469" s="466" t="s">
        <v>1100</v>
      </c>
      <c r="L469" s="467">
        <f t="shared" si="31"/>
        <v>0</v>
      </c>
      <c r="M469" s="468">
        <f t="shared" si="32"/>
        <v>67371</v>
      </c>
      <c r="N469" s="467" t="str">
        <f>IF(IFERROR(SEARCH("-",K469,1),0) &gt; 0,IFERROR(VLOOKUP(K469,'Liste ECO'!A:A,1,FALSE),"ATTENTION CE Inexistant"),"")</f>
        <v/>
      </c>
      <c r="O469" s="467" t="str">
        <f>IF(LEFT(N469,1) ="A",'Messages d''erreur'!$B$9,"")</f>
        <v/>
      </c>
      <c r="P469" s="447">
        <f t="shared" si="29"/>
        <v>67371</v>
      </c>
      <c r="Q469" s="447" t="str">
        <f>IFERROR(VLOOKUP(B470,'Liste CG'!A:A,1,FALSE),"Attention erreur pas de CG")</f>
        <v>Attention erreur pas de CG</v>
      </c>
      <c r="R469" s="447" t="str">
        <f>IF(LEFT(Q469,1)="A",'Messages d''erreur'!B$10,"")</f>
        <v>Attention CG pas dans  CG</v>
      </c>
      <c r="S469" s="467">
        <f t="shared" si="30"/>
        <v>67371</v>
      </c>
      <c r="T469" s="469">
        <f>IFERROR(VLOOKUP(S469,'Liste CG'!A:A,1,FALSE),"Attention erreur pas de CG")</f>
        <v>67371</v>
      </c>
      <c r="U469" s="447" t="str">
        <f>IF(MID(H469,4,1)="x", 'Messages d''erreur'!$B$13,IF(LEFT(T469,1)="A",'Messages d''erreur'!$B$12,""))</f>
        <v/>
      </c>
    </row>
    <row r="470" spans="1:21" ht="39" x14ac:dyDescent="0.35">
      <c r="A470" s="535" t="s">
        <v>1683</v>
      </c>
      <c r="B470" s="447" t="s">
        <v>1683</v>
      </c>
      <c r="C470" s="462" t="s">
        <v>1684</v>
      </c>
      <c r="D470" s="463" t="s">
        <v>1341</v>
      </c>
      <c r="E470" s="464" t="s">
        <v>61</v>
      </c>
      <c r="F470" s="464">
        <v>2</v>
      </c>
      <c r="G470" s="462" t="s">
        <v>1667</v>
      </c>
      <c r="H470" s="462" t="s">
        <v>1403</v>
      </c>
      <c r="I470" s="464" t="s">
        <v>1100</v>
      </c>
      <c r="J470" s="464" t="s">
        <v>1101</v>
      </c>
      <c r="K470" s="466" t="s">
        <v>1100</v>
      </c>
      <c r="L470" s="467">
        <f t="shared" si="31"/>
        <v>1</v>
      </c>
      <c r="M470" s="468">
        <f t="shared" si="32"/>
        <v>77371</v>
      </c>
      <c r="N470" s="467" t="str">
        <f>IF(IFERROR(SEARCH("-",K470,1),0) &gt; 0,IFERROR(VLOOKUP(K470,'Liste ECO'!A:A,1,FALSE),"ATTENTION CE Inexistant"),"")</f>
        <v/>
      </c>
      <c r="O470" s="467" t="str">
        <f>IF(LEFT(N470,1) ="A",'Messages d''erreur'!$B$9,"")</f>
        <v/>
      </c>
      <c r="P470" s="447">
        <f t="shared" si="29"/>
        <v>77371</v>
      </c>
      <c r="Q470" s="447" t="str">
        <f>IFERROR(VLOOKUP(B471,'Liste CG'!A:A,1,FALSE),"Attention erreur pas de CG")</f>
        <v>Attention erreur pas de CG</v>
      </c>
      <c r="R470" s="447" t="str">
        <f>IF(LEFT(Q470,1)="A",'Messages d''erreur'!B$10,"")</f>
        <v>Attention CG pas dans  CG</v>
      </c>
      <c r="S470" s="467">
        <f t="shared" si="30"/>
        <v>77371</v>
      </c>
      <c r="T470" s="469">
        <f>IFERROR(VLOOKUP(S470,'Liste CG'!A:A,1,FALSE),"Attention erreur pas de CG")</f>
        <v>77371</v>
      </c>
      <c r="U470" s="447" t="str">
        <f>IF(MID(H470,4,1)="x", 'Messages d''erreur'!$B$13,IF(LEFT(T470,1)="A",'Messages d''erreur'!$B$12,""))</f>
        <v/>
      </c>
    </row>
    <row r="471" spans="1:21" ht="26" x14ac:dyDescent="0.35">
      <c r="A471" s="535" t="s">
        <v>1685</v>
      </c>
      <c r="B471" s="447" t="s">
        <v>1685</v>
      </c>
      <c r="C471" s="462" t="s">
        <v>1686</v>
      </c>
      <c r="D471" s="463" t="s">
        <v>1341</v>
      </c>
      <c r="E471" s="464" t="s">
        <v>61</v>
      </c>
      <c r="F471" s="464">
        <v>1</v>
      </c>
      <c r="G471" s="462" t="s">
        <v>1595</v>
      </c>
      <c r="H471" s="462" t="s">
        <v>1588</v>
      </c>
      <c r="I471" s="464" t="s">
        <v>1353</v>
      </c>
      <c r="J471" s="464" t="s">
        <v>1101</v>
      </c>
      <c r="K471" s="466" t="s">
        <v>1100</v>
      </c>
      <c r="L471" s="467">
        <f t="shared" si="31"/>
        <v>0</v>
      </c>
      <c r="M471" s="468">
        <f t="shared" si="32"/>
        <v>24031</v>
      </c>
      <c r="N471" s="467" t="str">
        <f>IF(IFERROR(SEARCH("-",K471,1),0) &gt; 0,IFERROR(VLOOKUP(K471,'Liste ECO'!A:A,1,FALSE),"ATTENTION CE Inexistant"),"")</f>
        <v/>
      </c>
      <c r="O471" s="467" t="str">
        <f>IF(LEFT(N471,1) ="A",'Messages d''erreur'!$B$9,"")</f>
        <v/>
      </c>
      <c r="P471" s="447">
        <f t="shared" si="29"/>
        <v>24031</v>
      </c>
      <c r="Q471" s="447" t="str">
        <f>IFERROR(VLOOKUP(B472,'Liste CG'!A:A,1,FALSE),"Attention erreur pas de CG")</f>
        <v>Attention erreur pas de CG</v>
      </c>
      <c r="R471" s="447" t="str">
        <f>IF(LEFT(Q471,1)="A",'Messages d''erreur'!B$10,"")</f>
        <v>Attention CG pas dans  CG</v>
      </c>
      <c r="S471" s="467">
        <f t="shared" si="30"/>
        <v>24031</v>
      </c>
      <c r="T471" s="469">
        <f>IFERROR(VLOOKUP(S471,'Liste CG'!A:A,1,FALSE),"Attention erreur pas de CG")</f>
        <v>24031</v>
      </c>
      <c r="U471" s="447" t="str">
        <f>IF(MID(H471,4,1)="x", 'Messages d''erreur'!$B$13,IF(LEFT(T471,1)="A",'Messages d''erreur'!$B$12,""))</f>
        <v/>
      </c>
    </row>
    <row r="472" spans="1:21" ht="26" x14ac:dyDescent="0.35">
      <c r="A472" s="535" t="s">
        <v>1687</v>
      </c>
      <c r="B472" s="447" t="s">
        <v>1687</v>
      </c>
      <c r="C472" s="462" t="s">
        <v>1688</v>
      </c>
      <c r="D472" s="463" t="s">
        <v>1341</v>
      </c>
      <c r="E472" s="464" t="s">
        <v>61</v>
      </c>
      <c r="F472" s="464">
        <v>1</v>
      </c>
      <c r="G472" s="462" t="s">
        <v>1393</v>
      </c>
      <c r="H472" s="462" t="s">
        <v>1588</v>
      </c>
      <c r="I472" s="464" t="s">
        <v>1353</v>
      </c>
      <c r="J472" s="464" t="s">
        <v>1101</v>
      </c>
      <c r="K472" s="466" t="s">
        <v>1100</v>
      </c>
      <c r="L472" s="467">
        <f t="shared" si="31"/>
        <v>0</v>
      </c>
      <c r="M472" s="468">
        <f t="shared" si="32"/>
        <v>24031</v>
      </c>
      <c r="N472" s="467" t="str">
        <f>IF(IFERROR(SEARCH("-",K472,1),0) &gt; 0,IFERROR(VLOOKUP(K472,'Liste ECO'!A:A,1,FALSE),"ATTENTION CE Inexistant"),"")</f>
        <v/>
      </c>
      <c r="O472" s="467" t="str">
        <f>IF(LEFT(N472,1) ="A",'Messages d''erreur'!$B$9,"")</f>
        <v/>
      </c>
      <c r="P472" s="447">
        <f t="shared" si="29"/>
        <v>24031</v>
      </c>
      <c r="Q472" s="447" t="str">
        <f>IFERROR(VLOOKUP(B473,'Liste CG'!A:A,1,FALSE),"Attention erreur pas de CG")</f>
        <v>Attention erreur pas de CG</v>
      </c>
      <c r="R472" s="447" t="str">
        <f>IF(LEFT(Q472,1)="A",'Messages d''erreur'!B$10,"")</f>
        <v>Attention CG pas dans  CG</v>
      </c>
      <c r="S472" s="467">
        <f t="shared" si="30"/>
        <v>24031</v>
      </c>
      <c r="T472" s="469">
        <f>IFERROR(VLOOKUP(S472,'Liste CG'!A:A,1,FALSE),"Attention erreur pas de CG")</f>
        <v>24031</v>
      </c>
      <c r="U472" s="447" t="str">
        <f>IF(MID(H472,4,1)="x", 'Messages d''erreur'!$B$13,IF(LEFT(T472,1)="A",'Messages d''erreur'!$B$12,""))</f>
        <v/>
      </c>
    </row>
    <row r="473" spans="1:21" ht="39" x14ac:dyDescent="0.35">
      <c r="A473" s="535" t="s">
        <v>1689</v>
      </c>
      <c r="B473" s="447" t="s">
        <v>1689</v>
      </c>
      <c r="C473" s="462" t="s">
        <v>1690</v>
      </c>
      <c r="D473" s="463" t="s">
        <v>1341</v>
      </c>
      <c r="E473" s="464" t="s">
        <v>1101</v>
      </c>
      <c r="F473" s="464">
        <v>1</v>
      </c>
      <c r="G473" s="462" t="s">
        <v>1600</v>
      </c>
      <c r="H473" s="462" t="s">
        <v>1691</v>
      </c>
      <c r="I473" s="464" t="s">
        <v>1100</v>
      </c>
      <c r="J473" s="464" t="s">
        <v>61</v>
      </c>
      <c r="K473" s="466" t="s">
        <v>1100</v>
      </c>
      <c r="L473" s="467">
        <f t="shared" si="31"/>
        <v>0</v>
      </c>
      <c r="M473" s="468">
        <f t="shared" si="32"/>
        <v>66026</v>
      </c>
      <c r="N473" s="467" t="str">
        <f>IF(IFERROR(SEARCH("-",K473,1),0) &gt; 0,IFERROR(VLOOKUP(K473,'Liste ECO'!A:A,1,FALSE),"ATTENTION CE Inexistant"),"")</f>
        <v/>
      </c>
      <c r="O473" s="467" t="str">
        <f>IF(LEFT(N473,1) ="A",'Messages d''erreur'!$B$9,"")</f>
        <v/>
      </c>
      <c r="P473" s="447">
        <f t="shared" si="29"/>
        <v>66026</v>
      </c>
      <c r="Q473" s="447" t="str">
        <f>IFERROR(VLOOKUP(B474,'Liste CG'!A:A,1,FALSE),"Attention erreur pas de CG")</f>
        <v>Attention erreur pas de CG</v>
      </c>
      <c r="R473" s="447" t="str">
        <f>IF(LEFT(Q473,1)="A",'Messages d''erreur'!B$10,"")</f>
        <v>Attention CG pas dans  CG</v>
      </c>
      <c r="S473" s="467">
        <f t="shared" si="30"/>
        <v>66026</v>
      </c>
      <c r="T473" s="469">
        <f>IFERROR(VLOOKUP(S473,'Liste CG'!A:A,1,FALSE),"Attention erreur pas de CG")</f>
        <v>66026</v>
      </c>
      <c r="U473" s="447" t="str">
        <f>IF(MID(H473,4,1)="x", 'Messages d''erreur'!$B$13,IF(LEFT(T473,1)="A",'Messages d''erreur'!$B$12,""))</f>
        <v/>
      </c>
    </row>
    <row r="474" spans="1:21" ht="39" x14ac:dyDescent="0.35">
      <c r="A474" s="535" t="s">
        <v>1689</v>
      </c>
      <c r="B474" s="447" t="s">
        <v>1689</v>
      </c>
      <c r="C474" s="462" t="s">
        <v>1690</v>
      </c>
      <c r="D474" s="463" t="s">
        <v>1341</v>
      </c>
      <c r="E474" s="464" t="s">
        <v>1101</v>
      </c>
      <c r="F474" s="464">
        <v>2</v>
      </c>
      <c r="G474" s="462" t="s">
        <v>1602</v>
      </c>
      <c r="H474" s="462" t="s">
        <v>1364</v>
      </c>
      <c r="I474" s="464" t="s">
        <v>1100</v>
      </c>
      <c r="J474" s="464" t="s">
        <v>61</v>
      </c>
      <c r="K474" s="466" t="s">
        <v>1100</v>
      </c>
      <c r="L474" s="467">
        <f t="shared" si="31"/>
        <v>1</v>
      </c>
      <c r="M474" s="468">
        <f t="shared" si="32"/>
        <v>67361</v>
      </c>
      <c r="N474" s="467" t="str">
        <f>IF(IFERROR(SEARCH("-",K474,1),0) &gt; 0,IFERROR(VLOOKUP(K474,'Liste ECO'!A:A,1,FALSE),"ATTENTION CE Inexistant"),"")</f>
        <v/>
      </c>
      <c r="O474" s="467" t="str">
        <f>IF(LEFT(N474,1) ="A",'Messages d''erreur'!$B$9,"")</f>
        <v/>
      </c>
      <c r="P474" s="447">
        <f t="shared" si="29"/>
        <v>67361</v>
      </c>
      <c r="Q474" s="447" t="str">
        <f>IFERROR(VLOOKUP(B475,'Liste CG'!A:A,1,FALSE),"Attention erreur pas de CG")</f>
        <v>Attention erreur pas de CG</v>
      </c>
      <c r="R474" s="447" t="str">
        <f>IF(LEFT(Q474,1)="A",'Messages d''erreur'!B$10,"")</f>
        <v>Attention CG pas dans  CG</v>
      </c>
      <c r="S474" s="467">
        <f t="shared" si="30"/>
        <v>67361</v>
      </c>
      <c r="T474" s="469">
        <f>IFERROR(VLOOKUP(S474,'Liste CG'!A:A,1,FALSE),"Attention erreur pas de CG")</f>
        <v>67361</v>
      </c>
      <c r="U474" s="447" t="str">
        <f>IF(MID(H474,4,1)="x", 'Messages d''erreur'!$B$13,IF(LEFT(T474,1)="A",'Messages d''erreur'!$B$12,""))</f>
        <v/>
      </c>
    </row>
    <row r="475" spans="1:21" ht="26" x14ac:dyDescent="0.35">
      <c r="A475" s="535" t="s">
        <v>1692</v>
      </c>
      <c r="B475" s="447" t="s">
        <v>1692</v>
      </c>
      <c r="C475" s="462" t="s">
        <v>1693</v>
      </c>
      <c r="D475" s="463" t="s">
        <v>1341</v>
      </c>
      <c r="E475" s="464" t="s">
        <v>1101</v>
      </c>
      <c r="F475" s="464">
        <v>1</v>
      </c>
      <c r="G475" s="462" t="s">
        <v>1347</v>
      </c>
      <c r="H475" s="462" t="s">
        <v>1691</v>
      </c>
      <c r="I475" s="464" t="s">
        <v>1100</v>
      </c>
      <c r="J475" s="464" t="s">
        <v>61</v>
      </c>
      <c r="K475" s="466" t="s">
        <v>1100</v>
      </c>
      <c r="L475" s="467">
        <f t="shared" si="31"/>
        <v>0</v>
      </c>
      <c r="M475" s="468">
        <f t="shared" si="32"/>
        <v>66026</v>
      </c>
      <c r="N475" s="467" t="str">
        <f>IF(IFERROR(SEARCH("-",K475,1),0) &gt; 0,IFERROR(VLOOKUP(K475,'Liste ECO'!A:A,1,FALSE),"ATTENTION CE Inexistant"),"")</f>
        <v/>
      </c>
      <c r="O475" s="467" t="str">
        <f>IF(LEFT(N475,1) ="A",'Messages d''erreur'!$B$9,"")</f>
        <v/>
      </c>
      <c r="P475" s="447">
        <f t="shared" si="29"/>
        <v>66026</v>
      </c>
      <c r="Q475" s="447" t="str">
        <f>IFERROR(VLOOKUP(B476,'Liste CG'!A:A,1,FALSE),"Attention erreur pas de CG")</f>
        <v>Attention erreur pas de CG</v>
      </c>
      <c r="R475" s="447" t="str">
        <f>IF(LEFT(Q475,1)="A",'Messages d''erreur'!B$10,"")</f>
        <v>Attention CG pas dans  CG</v>
      </c>
      <c r="S475" s="467">
        <f t="shared" si="30"/>
        <v>66026</v>
      </c>
      <c r="T475" s="469">
        <f>IFERROR(VLOOKUP(S475,'Liste CG'!A:A,1,FALSE),"Attention erreur pas de CG")</f>
        <v>66026</v>
      </c>
      <c r="U475" s="447" t="str">
        <f>IF(MID(H475,4,1)="x", 'Messages d''erreur'!$B$13,IF(LEFT(T475,1)="A",'Messages d''erreur'!$B$12,""))</f>
        <v/>
      </c>
    </row>
    <row r="476" spans="1:21" ht="26" x14ac:dyDescent="0.35">
      <c r="A476" s="535" t="s">
        <v>1692</v>
      </c>
      <c r="B476" s="447" t="s">
        <v>1692</v>
      </c>
      <c r="C476" s="462" t="s">
        <v>1693</v>
      </c>
      <c r="D476" s="463" t="s">
        <v>1341</v>
      </c>
      <c r="E476" s="464" t="s">
        <v>1101</v>
      </c>
      <c r="F476" s="464">
        <v>2</v>
      </c>
      <c r="G476" s="462" t="s">
        <v>1363</v>
      </c>
      <c r="H476" s="462" t="s">
        <v>1364</v>
      </c>
      <c r="I476" s="464" t="s">
        <v>1100</v>
      </c>
      <c r="J476" s="464" t="s">
        <v>61</v>
      </c>
      <c r="K476" s="466" t="s">
        <v>1100</v>
      </c>
      <c r="L476" s="467">
        <f t="shared" si="31"/>
        <v>1</v>
      </c>
      <c r="M476" s="468">
        <f t="shared" si="32"/>
        <v>67361</v>
      </c>
      <c r="N476" s="467" t="str">
        <f>IF(IFERROR(SEARCH("-",K476,1),0) &gt; 0,IFERROR(VLOOKUP(K476,'Liste ECO'!A:A,1,FALSE),"ATTENTION CE Inexistant"),"")</f>
        <v/>
      </c>
      <c r="O476" s="467" t="str">
        <f>IF(LEFT(N476,1) ="A",'Messages d''erreur'!$B$9,"")</f>
        <v/>
      </c>
      <c r="P476" s="447">
        <f t="shared" si="29"/>
        <v>67361</v>
      </c>
      <c r="Q476" s="447" t="str">
        <f>IFERROR(VLOOKUP(B477,'Liste CG'!A:A,1,FALSE),"Attention erreur pas de CG")</f>
        <v>Attention erreur pas de CG</v>
      </c>
      <c r="R476" s="447" t="str">
        <f>IF(LEFT(Q476,1)="A",'Messages d''erreur'!B$10,"")</f>
        <v>Attention CG pas dans  CG</v>
      </c>
      <c r="S476" s="467">
        <f t="shared" si="30"/>
        <v>67361</v>
      </c>
      <c r="T476" s="469">
        <f>IFERROR(VLOOKUP(S476,'Liste CG'!A:A,1,FALSE),"Attention erreur pas de CG")</f>
        <v>67361</v>
      </c>
      <c r="U476" s="447" t="str">
        <f>IF(MID(H476,4,1)="x", 'Messages d''erreur'!$B$13,IF(LEFT(T476,1)="A",'Messages d''erreur'!$B$12,""))</f>
        <v/>
      </c>
    </row>
    <row r="477" spans="1:21" ht="14.5" x14ac:dyDescent="0.35">
      <c r="A477" s="535" t="s">
        <v>1694</v>
      </c>
      <c r="B477" s="447" t="s">
        <v>1694</v>
      </c>
      <c r="C477" s="462" t="s">
        <v>1695</v>
      </c>
      <c r="D477" s="492" t="s">
        <v>1696</v>
      </c>
      <c r="E477" s="464" t="s">
        <v>61</v>
      </c>
      <c r="F477" s="464">
        <v>1</v>
      </c>
      <c r="G477" s="462" t="s">
        <v>1368</v>
      </c>
      <c r="H477" s="462" t="s">
        <v>1317</v>
      </c>
      <c r="I477" s="464" t="s">
        <v>1201</v>
      </c>
      <c r="J477" s="464" t="s">
        <v>1101</v>
      </c>
      <c r="K477" s="466" t="s">
        <v>815</v>
      </c>
      <c r="L477" s="467">
        <f t="shared" si="31"/>
        <v>0</v>
      </c>
      <c r="M477" s="468">
        <f t="shared" si="32"/>
        <v>44000</v>
      </c>
      <c r="N477" s="467" t="str">
        <f>IF(IFERROR(SEARCH("-",K477,1),0) &gt; 0,IFERROR(VLOOKUP(K477,'Liste ECO'!A:A,1,FALSE),"ATTENTION CE Inexistant"),"")</f>
        <v>741-51</v>
      </c>
      <c r="O477" s="467" t="str">
        <f>IF(LEFT(N477,1) ="A",'Messages d''erreur'!$B$9,"")</f>
        <v/>
      </c>
      <c r="P477" s="447">
        <f t="shared" si="29"/>
        <v>44000</v>
      </c>
      <c r="Q477" s="447" t="str">
        <f>IFERROR(VLOOKUP(B478,'Liste CG'!A:A,1,FALSE),"Attention erreur pas de CG")</f>
        <v>Attention erreur pas de CG</v>
      </c>
      <c r="R477" s="447" t="str">
        <f>IF(LEFT(Q477,1)="A",'Messages d''erreur'!B$10,"")</f>
        <v>Attention CG pas dans  CG</v>
      </c>
      <c r="S477" s="467">
        <f t="shared" si="30"/>
        <v>44000</v>
      </c>
      <c r="T477" s="469">
        <f>IFERROR(VLOOKUP(S477,'Liste CG'!A:A,1,FALSE),"Attention erreur pas de CG")</f>
        <v>44000</v>
      </c>
      <c r="U477" s="447" t="str">
        <f>IF(MID(H477,4,1)="x", 'Messages d''erreur'!$B$13,IF(LEFT(T477,1)="A",'Messages d''erreur'!$B$12,""))</f>
        <v/>
      </c>
    </row>
    <row r="478" spans="1:21" ht="14.5" x14ac:dyDescent="0.35">
      <c r="A478" s="535" t="s">
        <v>1694</v>
      </c>
      <c r="B478" s="447" t="s">
        <v>1694</v>
      </c>
      <c r="C478" s="462" t="s">
        <v>1695</v>
      </c>
      <c r="D478" s="492" t="s">
        <v>1696</v>
      </c>
      <c r="E478" s="464" t="s">
        <v>61</v>
      </c>
      <c r="F478" s="464">
        <v>2</v>
      </c>
      <c r="G478" s="462" t="s">
        <v>1369</v>
      </c>
      <c r="H478" s="462" t="s">
        <v>1344</v>
      </c>
      <c r="I478" s="464" t="s">
        <v>1201</v>
      </c>
      <c r="J478" s="464" t="s">
        <v>1101</v>
      </c>
      <c r="K478" s="466" t="s">
        <v>815</v>
      </c>
      <c r="L478" s="467">
        <f t="shared" si="31"/>
        <v>1</v>
      </c>
      <c r="M478" s="468">
        <f t="shared" si="32"/>
        <v>44200</v>
      </c>
      <c r="N478" s="467" t="str">
        <f>IF(IFERROR(SEARCH("-",K478,1),0) &gt; 0,IFERROR(VLOOKUP(K478,'Liste ECO'!A:A,1,FALSE),"ATTENTION CE Inexistant"),"")</f>
        <v>741-51</v>
      </c>
      <c r="O478" s="467" t="str">
        <f>IF(LEFT(N478,1) ="A",'Messages d''erreur'!$B$9,"")</f>
        <v/>
      </c>
      <c r="P478" s="447">
        <f t="shared" si="29"/>
        <v>44200</v>
      </c>
      <c r="Q478" s="447" t="str">
        <f>IFERROR(VLOOKUP(B479,'Liste CG'!A:A,1,FALSE),"Attention erreur pas de CG")</f>
        <v>Attention erreur pas de CG</v>
      </c>
      <c r="R478" s="447" t="str">
        <f>IF(LEFT(Q478,1)="A",'Messages d''erreur'!B$10,"")</f>
        <v>Attention CG pas dans  CG</v>
      </c>
      <c r="S478" s="467">
        <f t="shared" si="30"/>
        <v>44200</v>
      </c>
      <c r="T478" s="469">
        <f>IFERROR(VLOOKUP(S478,'Liste CG'!A:A,1,FALSE),"Attention erreur pas de CG")</f>
        <v>44200</v>
      </c>
      <c r="U478" s="447" t="str">
        <f>IF(MID(H478,4,1)="x", 'Messages d''erreur'!$B$13,IF(LEFT(T478,1)="A",'Messages d''erreur'!$B$12,""))</f>
        <v/>
      </c>
    </row>
    <row r="479" spans="1:21" ht="14.5" x14ac:dyDescent="0.35">
      <c r="A479" s="535" t="s">
        <v>1694</v>
      </c>
      <c r="B479" s="447" t="s">
        <v>1694</v>
      </c>
      <c r="C479" s="462" t="s">
        <v>1695</v>
      </c>
      <c r="D479" s="492" t="s">
        <v>1696</v>
      </c>
      <c r="E479" s="464" t="s">
        <v>1101</v>
      </c>
      <c r="F479" s="464">
        <v>3</v>
      </c>
      <c r="G479" s="462" t="s">
        <v>1697</v>
      </c>
      <c r="H479" s="462" t="s">
        <v>1371</v>
      </c>
      <c r="I479" s="464" t="s">
        <v>1201</v>
      </c>
      <c r="J479" s="464" t="s">
        <v>61</v>
      </c>
      <c r="K479" s="466" t="s">
        <v>891</v>
      </c>
      <c r="L479" s="467">
        <f t="shared" si="31"/>
        <v>1</v>
      </c>
      <c r="M479" s="468">
        <f t="shared" si="32"/>
        <v>41600</v>
      </c>
      <c r="N479" s="467" t="str">
        <f>IF(IFERROR(SEARCH("-",K479,1),0) &gt; 0,IFERROR(VLOOKUP(K479,'Liste ECO'!A:A,1,FALSE),"ATTENTION CE Inexistant"),"")</f>
        <v>771-51</v>
      </c>
      <c r="O479" s="467" t="str">
        <f>IF(LEFT(N479,1) ="A",'Messages d''erreur'!$B$9,"")</f>
        <v/>
      </c>
      <c r="P479" s="447">
        <f t="shared" si="29"/>
        <v>41600</v>
      </c>
      <c r="Q479" s="447" t="str">
        <f>IFERROR(VLOOKUP(B480,'Liste CG'!A:A,1,FALSE),"Attention erreur pas de CG")</f>
        <v>Attention erreur pas de CG</v>
      </c>
      <c r="R479" s="447" t="str">
        <f>IF(LEFT(Q479,1)="A",'Messages d''erreur'!B$10,"")</f>
        <v>Attention CG pas dans  CG</v>
      </c>
      <c r="S479" s="467">
        <f t="shared" si="30"/>
        <v>41600</v>
      </c>
      <c r="T479" s="469">
        <f>IFERROR(VLOOKUP(S479,'Liste CG'!A:A,1,FALSE),"Attention erreur pas de CG")</f>
        <v>41600</v>
      </c>
      <c r="U479" s="447" t="str">
        <f>IF(MID(H479,4,1)="x", 'Messages d''erreur'!$B$13,IF(LEFT(T479,1)="A",'Messages d''erreur'!$B$12,""))</f>
        <v/>
      </c>
    </row>
    <row r="480" spans="1:21" ht="26" x14ac:dyDescent="0.35">
      <c r="A480" s="535" t="s">
        <v>1694</v>
      </c>
      <c r="B480" s="447" t="s">
        <v>1694</v>
      </c>
      <c r="C480" s="462" t="s">
        <v>1695</v>
      </c>
      <c r="D480" s="492" t="s">
        <v>1696</v>
      </c>
      <c r="E480" s="464" t="s">
        <v>1101</v>
      </c>
      <c r="F480" s="464">
        <v>4</v>
      </c>
      <c r="G480" s="462" t="s">
        <v>1698</v>
      </c>
      <c r="H480" s="462" t="s">
        <v>1388</v>
      </c>
      <c r="I480" s="464" t="s">
        <v>1100</v>
      </c>
      <c r="J480" s="464" t="s">
        <v>61</v>
      </c>
      <c r="K480" s="466" t="s">
        <v>1100</v>
      </c>
      <c r="L480" s="467">
        <f t="shared" si="31"/>
        <v>1</v>
      </c>
      <c r="M480" s="468">
        <f t="shared" si="32"/>
        <v>67241</v>
      </c>
      <c r="N480" s="467" t="str">
        <f>IF(IFERROR(SEARCH("-",K480,1),0) &gt; 0,IFERROR(VLOOKUP(K480,'Liste ECO'!A:A,1,FALSE),"ATTENTION CE Inexistant"),"")</f>
        <v/>
      </c>
      <c r="O480" s="467" t="str">
        <f>IF(LEFT(N480,1) ="A",'Messages d''erreur'!$B$9,"")</f>
        <v/>
      </c>
      <c r="P480" s="447">
        <f t="shared" si="29"/>
        <v>67241</v>
      </c>
      <c r="Q480" s="447" t="str">
        <f>IFERROR(VLOOKUP(B481,'Liste CG'!A:A,1,FALSE),"Attention erreur pas de CG")</f>
        <v>Attention erreur pas de CG</v>
      </c>
      <c r="R480" s="447" t="str">
        <f>IF(LEFT(Q480,1)="A",'Messages d''erreur'!B$10,"")</f>
        <v>Attention CG pas dans  CG</v>
      </c>
      <c r="S480" s="467">
        <f t="shared" si="30"/>
        <v>67241</v>
      </c>
      <c r="T480" s="469">
        <f>IFERROR(VLOOKUP(S480,'Liste CG'!A:A,1,FALSE),"Attention erreur pas de CG")</f>
        <v>67241</v>
      </c>
      <c r="U480" s="447" t="str">
        <f>IF(MID(H480,4,1)="x", 'Messages d''erreur'!$B$13,IF(LEFT(T480,1)="A",'Messages d''erreur'!$B$12,""))</f>
        <v/>
      </c>
    </row>
    <row r="481" spans="1:21" ht="26" x14ac:dyDescent="0.35">
      <c r="A481" s="535" t="s">
        <v>1694</v>
      </c>
      <c r="B481" s="447" t="s">
        <v>1694</v>
      </c>
      <c r="C481" s="462" t="s">
        <v>1695</v>
      </c>
      <c r="D481" s="492" t="s">
        <v>1696</v>
      </c>
      <c r="E481" s="464" t="s">
        <v>61</v>
      </c>
      <c r="F481" s="464">
        <v>5</v>
      </c>
      <c r="G481" s="462" t="s">
        <v>1699</v>
      </c>
      <c r="H481" s="462" t="s">
        <v>1390</v>
      </c>
      <c r="I481" s="464" t="s">
        <v>1100</v>
      </c>
      <c r="J481" s="464" t="s">
        <v>1101</v>
      </c>
      <c r="K481" s="466" t="s">
        <v>1100</v>
      </c>
      <c r="L481" s="467">
        <f t="shared" si="31"/>
        <v>1</v>
      </c>
      <c r="M481" s="468">
        <f t="shared" si="32"/>
        <v>77241</v>
      </c>
      <c r="N481" s="467" t="str">
        <f>IF(IFERROR(SEARCH("-",K481,1),0) &gt; 0,IFERROR(VLOOKUP(K481,'Liste ECO'!A:A,1,FALSE),"ATTENTION CE Inexistant"),"")</f>
        <v/>
      </c>
      <c r="O481" s="467" t="str">
        <f>IF(LEFT(N481,1) ="A",'Messages d''erreur'!$B$9,"")</f>
        <v/>
      </c>
      <c r="P481" s="447">
        <f t="shared" si="29"/>
        <v>77241</v>
      </c>
      <c r="Q481" s="447" t="str">
        <f>IFERROR(VLOOKUP(B482,'Liste CG'!A:A,1,FALSE),"Attention erreur pas de CG")</f>
        <v>Attention erreur pas de CG</v>
      </c>
      <c r="R481" s="447" t="str">
        <f>IF(LEFT(Q481,1)="A",'Messages d''erreur'!B$10,"")</f>
        <v>Attention CG pas dans  CG</v>
      </c>
      <c r="S481" s="467">
        <f t="shared" si="30"/>
        <v>77241</v>
      </c>
      <c r="T481" s="469">
        <f>IFERROR(VLOOKUP(S481,'Liste CG'!A:A,1,FALSE),"Attention erreur pas de CG")</f>
        <v>77241</v>
      </c>
      <c r="U481" s="447" t="str">
        <f>IF(MID(H481,4,1)="x", 'Messages d''erreur'!$B$13,IF(LEFT(T481,1)="A",'Messages d''erreur'!$B$12,""))</f>
        <v/>
      </c>
    </row>
    <row r="482" spans="1:21" ht="26" x14ac:dyDescent="0.35">
      <c r="A482" s="535" t="s">
        <v>1694</v>
      </c>
      <c r="B482" s="447" t="s">
        <v>1694</v>
      </c>
      <c r="C482" s="462" t="s">
        <v>1695</v>
      </c>
      <c r="D482" s="492" t="s">
        <v>1696</v>
      </c>
      <c r="E482" s="464" t="s">
        <v>1101</v>
      </c>
      <c r="F482" s="464">
        <v>6</v>
      </c>
      <c r="G482" s="462" t="s">
        <v>1700</v>
      </c>
      <c r="H482" s="462" t="s">
        <v>1388</v>
      </c>
      <c r="I482" s="464" t="s">
        <v>1100</v>
      </c>
      <c r="J482" s="464" t="s">
        <v>61</v>
      </c>
      <c r="K482" s="466" t="s">
        <v>1100</v>
      </c>
      <c r="L482" s="467">
        <f t="shared" si="31"/>
        <v>1</v>
      </c>
      <c r="M482" s="468">
        <f t="shared" si="32"/>
        <v>67241</v>
      </c>
      <c r="N482" s="467" t="str">
        <f>IF(IFERROR(SEARCH("-",K482,1),0) &gt; 0,IFERROR(VLOOKUP(K482,'Liste ECO'!A:A,1,FALSE),"ATTENTION CE Inexistant"),"")</f>
        <v/>
      </c>
      <c r="O482" s="467" t="str">
        <f>IF(LEFT(N482,1) ="A",'Messages d''erreur'!$B$9,"")</f>
        <v/>
      </c>
      <c r="P482" s="447">
        <f t="shared" si="29"/>
        <v>67241</v>
      </c>
      <c r="Q482" s="447" t="str">
        <f>IFERROR(VLOOKUP(B483,'Liste CG'!A:A,1,FALSE),"Attention erreur pas de CG")</f>
        <v>Attention erreur pas de CG</v>
      </c>
      <c r="R482" s="447" t="str">
        <f>IF(LEFT(Q482,1)="A",'Messages d''erreur'!B$10,"")</f>
        <v>Attention CG pas dans  CG</v>
      </c>
      <c r="S482" s="467">
        <f t="shared" si="30"/>
        <v>67241</v>
      </c>
      <c r="T482" s="469">
        <f>IFERROR(VLOOKUP(S482,'Liste CG'!A:A,1,FALSE),"Attention erreur pas de CG")</f>
        <v>67241</v>
      </c>
      <c r="U482" s="447" t="str">
        <f>IF(MID(H482,4,1)="x", 'Messages d''erreur'!$B$13,IF(LEFT(T482,1)="A",'Messages d''erreur'!$B$12,""))</f>
        <v/>
      </c>
    </row>
    <row r="483" spans="1:21" ht="14.5" x14ac:dyDescent="0.35">
      <c r="A483" s="535" t="s">
        <v>1701</v>
      </c>
      <c r="B483" s="447" t="s">
        <v>1701</v>
      </c>
      <c r="C483" s="462" t="s">
        <v>1702</v>
      </c>
      <c r="D483" s="492" t="s">
        <v>1696</v>
      </c>
      <c r="E483" s="464" t="s">
        <v>1101</v>
      </c>
      <c r="F483" s="464">
        <v>1</v>
      </c>
      <c r="G483" s="462" t="s">
        <v>1347</v>
      </c>
      <c r="H483" s="462" t="s">
        <v>1703</v>
      </c>
      <c r="I483" s="464" t="s">
        <v>1100</v>
      </c>
      <c r="J483" s="464" t="s">
        <v>61</v>
      </c>
      <c r="K483" s="466" t="s">
        <v>1100</v>
      </c>
      <c r="L483" s="467">
        <f t="shared" si="31"/>
        <v>0</v>
      </c>
      <c r="M483" s="468">
        <f t="shared" si="32"/>
        <v>66030</v>
      </c>
      <c r="N483" s="467" t="str">
        <f>IF(IFERROR(SEARCH("-",K483,1),0) &gt; 0,IFERROR(VLOOKUP(K483,'Liste ECO'!A:A,1,FALSE),"ATTENTION CE Inexistant"),"")</f>
        <v/>
      </c>
      <c r="O483" s="467" t="str">
        <f>IF(LEFT(N483,1) ="A",'Messages d''erreur'!$B$9,"")</f>
        <v/>
      </c>
      <c r="P483" s="447">
        <f t="shared" ref="P483:P546" si="33">VALUE(H483)</f>
        <v>66030</v>
      </c>
      <c r="Q483" s="447" t="str">
        <f>IFERROR(VLOOKUP(B484,'Liste CG'!A:A,1,FALSE),"Attention erreur pas de CG")</f>
        <v>Attention erreur pas de CG</v>
      </c>
      <c r="R483" s="447" t="str">
        <f>IF(LEFT(Q483,1)="A",'Messages d''erreur'!B$10,"")</f>
        <v>Attention CG pas dans  CG</v>
      </c>
      <c r="S483" s="467">
        <f t="shared" ref="S483:S546" si="34">VALUE(H483)</f>
        <v>66030</v>
      </c>
      <c r="T483" s="469">
        <f>IFERROR(VLOOKUP(S483,'Liste CG'!A:A,1,FALSE),"Attention erreur pas de CG")</f>
        <v>66030</v>
      </c>
      <c r="U483" s="447" t="str">
        <f>IF(MID(H483,4,1)="x", 'Messages d''erreur'!$B$13,IF(LEFT(T483,1)="A",'Messages d''erreur'!$B$12,""))</f>
        <v/>
      </c>
    </row>
    <row r="484" spans="1:21" ht="26" x14ac:dyDescent="0.35">
      <c r="A484" s="535" t="s">
        <v>1701</v>
      </c>
      <c r="B484" s="447" t="s">
        <v>1701</v>
      </c>
      <c r="C484" s="462" t="s">
        <v>1702</v>
      </c>
      <c r="D484" s="492" t="s">
        <v>1696</v>
      </c>
      <c r="E484" s="464" t="s">
        <v>1101</v>
      </c>
      <c r="F484" s="464">
        <v>2</v>
      </c>
      <c r="G484" s="462" t="s">
        <v>1363</v>
      </c>
      <c r="H484" s="462" t="s">
        <v>1364</v>
      </c>
      <c r="I484" s="464" t="s">
        <v>1100</v>
      </c>
      <c r="J484" s="464" t="s">
        <v>61</v>
      </c>
      <c r="K484" s="466" t="s">
        <v>1100</v>
      </c>
      <c r="L484" s="467">
        <f t="shared" si="31"/>
        <v>1</v>
      </c>
      <c r="M484" s="468">
        <f t="shared" si="32"/>
        <v>67361</v>
      </c>
      <c r="N484" s="467" t="str">
        <f>IF(IFERROR(SEARCH("-",K484,1),0) &gt; 0,IFERROR(VLOOKUP(K484,'Liste ECO'!A:A,1,FALSE),"ATTENTION CE Inexistant"),"")</f>
        <v/>
      </c>
      <c r="O484" s="467" t="str">
        <f>IF(LEFT(N484,1) ="A",'Messages d''erreur'!$B$9,"")</f>
        <v/>
      </c>
      <c r="P484" s="447">
        <f t="shared" si="33"/>
        <v>67361</v>
      </c>
      <c r="Q484" s="447" t="str">
        <f>IFERROR(VLOOKUP(B485,'Liste CG'!A:A,1,FALSE),"Attention erreur pas de CG")</f>
        <v>Attention erreur pas de CG</v>
      </c>
      <c r="R484" s="447" t="str">
        <f>IF(LEFT(Q484,1)="A",'Messages d''erreur'!B$10,"")</f>
        <v>Attention CG pas dans  CG</v>
      </c>
      <c r="S484" s="467">
        <f t="shared" si="34"/>
        <v>67361</v>
      </c>
      <c r="T484" s="469">
        <f>IFERROR(VLOOKUP(S484,'Liste CG'!A:A,1,FALSE),"Attention erreur pas de CG")</f>
        <v>67361</v>
      </c>
      <c r="U484" s="447" t="str">
        <f>IF(MID(H484,4,1)="x", 'Messages d''erreur'!$B$13,IF(LEFT(T484,1)="A",'Messages d''erreur'!$B$12,""))</f>
        <v/>
      </c>
    </row>
    <row r="485" spans="1:21" ht="26" x14ac:dyDescent="0.35">
      <c r="A485" s="535" t="s">
        <v>1701</v>
      </c>
      <c r="B485" s="447" t="s">
        <v>1701</v>
      </c>
      <c r="C485" s="462" t="s">
        <v>1702</v>
      </c>
      <c r="D485" s="492" t="s">
        <v>1696</v>
      </c>
      <c r="E485" s="464" t="s">
        <v>61</v>
      </c>
      <c r="F485" s="464">
        <v>3</v>
      </c>
      <c r="G485" s="462" t="s">
        <v>1704</v>
      </c>
      <c r="H485" s="462" t="s">
        <v>1694</v>
      </c>
      <c r="I485" s="492" t="s">
        <v>1696</v>
      </c>
      <c r="J485" s="464" t="s">
        <v>1101</v>
      </c>
      <c r="K485" s="466" t="s">
        <v>1100</v>
      </c>
      <c r="L485" s="467">
        <f t="shared" si="31"/>
        <v>1</v>
      </c>
      <c r="M485" s="468">
        <f t="shared" si="32"/>
        <v>23011</v>
      </c>
      <c r="N485" s="467" t="str">
        <f>IF(IFERROR(SEARCH("-",K485,1),0) &gt; 0,IFERROR(VLOOKUP(K485,'Liste ECO'!A:A,1,FALSE),"ATTENTION CE Inexistant"),"")</f>
        <v/>
      </c>
      <c r="O485" s="467" t="str">
        <f>IF(LEFT(N485,1) ="A",'Messages d''erreur'!$B$9,"")</f>
        <v/>
      </c>
      <c r="P485" s="447">
        <f t="shared" si="33"/>
        <v>23011</v>
      </c>
      <c r="Q485" s="447" t="str">
        <f>IFERROR(VLOOKUP(B486,'Liste CG'!A:A,1,FALSE),"Attention erreur pas de CG")</f>
        <v>Attention erreur pas de CG</v>
      </c>
      <c r="R485" s="447" t="str">
        <f>IF(LEFT(Q485,1)="A",'Messages d''erreur'!B$10,"")</f>
        <v>Attention CG pas dans  CG</v>
      </c>
      <c r="S485" s="467">
        <f t="shared" si="34"/>
        <v>23011</v>
      </c>
      <c r="T485" s="469">
        <f>IFERROR(VLOOKUP(S485,'Liste CG'!A:A,1,FALSE),"Attention erreur pas de CG")</f>
        <v>23011</v>
      </c>
      <c r="U485" s="447" t="str">
        <f>IF(MID(H485,4,1)="x", 'Messages d''erreur'!$B$13,IF(LEFT(T485,1)="A",'Messages d''erreur'!$B$12,""))</f>
        <v/>
      </c>
    </row>
    <row r="486" spans="1:21" ht="26" x14ac:dyDescent="0.35">
      <c r="A486" s="535" t="s">
        <v>1705</v>
      </c>
      <c r="B486" s="447" t="s">
        <v>1705</v>
      </c>
      <c r="C486" s="462" t="s">
        <v>1706</v>
      </c>
      <c r="D486" s="492" t="s">
        <v>1696</v>
      </c>
      <c r="E486" s="464" t="s">
        <v>61</v>
      </c>
      <c r="F486" s="464">
        <v>1</v>
      </c>
      <c r="G486" s="462" t="s">
        <v>1368</v>
      </c>
      <c r="H486" s="462" t="s">
        <v>1317</v>
      </c>
      <c r="I486" s="464" t="s">
        <v>1201</v>
      </c>
      <c r="J486" s="464" t="s">
        <v>1101</v>
      </c>
      <c r="K486" s="466" t="s">
        <v>817</v>
      </c>
      <c r="L486" s="467">
        <f t="shared" si="31"/>
        <v>0</v>
      </c>
      <c r="M486" s="468">
        <f t="shared" si="32"/>
        <v>44000</v>
      </c>
      <c r="N486" s="467" t="str">
        <f>IF(IFERROR(SEARCH("-",K486,1),0) &gt; 0,IFERROR(VLOOKUP(K486,'Liste ECO'!A:A,1,FALSE),"ATTENTION CE Inexistant"),"")</f>
        <v>741-52</v>
      </c>
      <c r="O486" s="467" t="str">
        <f>IF(LEFT(N486,1) ="A",'Messages d''erreur'!$B$9,"")</f>
        <v/>
      </c>
      <c r="P486" s="447">
        <f t="shared" si="33"/>
        <v>44000</v>
      </c>
      <c r="Q486" s="447" t="str">
        <f>IFERROR(VLOOKUP(B487,'Liste CG'!A:A,1,FALSE),"Attention erreur pas de CG")</f>
        <v>Attention erreur pas de CG</v>
      </c>
      <c r="R486" s="447" t="str">
        <f>IF(LEFT(Q486,1)="A",'Messages d''erreur'!B$10,"")</f>
        <v>Attention CG pas dans  CG</v>
      </c>
      <c r="S486" s="467">
        <f t="shared" si="34"/>
        <v>44000</v>
      </c>
      <c r="T486" s="469">
        <f>IFERROR(VLOOKUP(S486,'Liste CG'!A:A,1,FALSE),"Attention erreur pas de CG")</f>
        <v>44000</v>
      </c>
      <c r="U486" s="447" t="str">
        <f>IF(MID(H486,4,1)="x", 'Messages d''erreur'!$B$13,IF(LEFT(T486,1)="A",'Messages d''erreur'!$B$12,""))</f>
        <v/>
      </c>
    </row>
    <row r="487" spans="1:21" ht="26" x14ac:dyDescent="0.35">
      <c r="A487" s="535" t="s">
        <v>1705</v>
      </c>
      <c r="B487" s="447" t="s">
        <v>1705</v>
      </c>
      <c r="C487" s="462" t="s">
        <v>1706</v>
      </c>
      <c r="D487" s="492" t="s">
        <v>1696</v>
      </c>
      <c r="E487" s="464" t="s">
        <v>61</v>
      </c>
      <c r="F487" s="464">
        <v>2</v>
      </c>
      <c r="G487" s="462" t="s">
        <v>1369</v>
      </c>
      <c r="H487" s="462" t="s">
        <v>1344</v>
      </c>
      <c r="I487" s="464" t="s">
        <v>1201</v>
      </c>
      <c r="J487" s="464" t="s">
        <v>1101</v>
      </c>
      <c r="K487" s="466" t="s">
        <v>817</v>
      </c>
      <c r="L487" s="467">
        <f t="shared" si="31"/>
        <v>1</v>
      </c>
      <c r="M487" s="468">
        <f t="shared" si="32"/>
        <v>44200</v>
      </c>
      <c r="N487" s="467" t="str">
        <f>IF(IFERROR(SEARCH("-",K487,1),0) &gt; 0,IFERROR(VLOOKUP(K487,'Liste ECO'!A:A,1,FALSE),"ATTENTION CE Inexistant"),"")</f>
        <v>741-52</v>
      </c>
      <c r="O487" s="467" t="str">
        <f>IF(LEFT(N487,1) ="A",'Messages d''erreur'!$B$9,"")</f>
        <v/>
      </c>
      <c r="P487" s="447">
        <f t="shared" si="33"/>
        <v>44200</v>
      </c>
      <c r="Q487" s="447" t="str">
        <f>IFERROR(VLOOKUP(B488,'Liste CG'!A:A,1,FALSE),"Attention erreur pas de CG")</f>
        <v>Attention erreur pas de CG</v>
      </c>
      <c r="R487" s="447" t="str">
        <f>IF(LEFT(Q487,1)="A",'Messages d''erreur'!B$10,"")</f>
        <v>Attention CG pas dans  CG</v>
      </c>
      <c r="S487" s="467">
        <f t="shared" si="34"/>
        <v>44200</v>
      </c>
      <c r="T487" s="469">
        <f>IFERROR(VLOOKUP(S487,'Liste CG'!A:A,1,FALSE),"Attention erreur pas de CG")</f>
        <v>44200</v>
      </c>
      <c r="U487" s="447" t="str">
        <f>IF(MID(H487,4,1)="x", 'Messages d''erreur'!$B$13,IF(LEFT(T487,1)="A",'Messages d''erreur'!$B$12,""))</f>
        <v/>
      </c>
    </row>
    <row r="488" spans="1:21" ht="26" x14ac:dyDescent="0.35">
      <c r="A488" s="535" t="s">
        <v>1705</v>
      </c>
      <c r="B488" s="447" t="s">
        <v>1705</v>
      </c>
      <c r="C488" s="462" t="s">
        <v>1706</v>
      </c>
      <c r="D488" s="492" t="s">
        <v>1696</v>
      </c>
      <c r="E488" s="464" t="s">
        <v>1101</v>
      </c>
      <c r="F488" s="464">
        <v>3</v>
      </c>
      <c r="G488" s="462" t="s">
        <v>1697</v>
      </c>
      <c r="H488" s="462" t="s">
        <v>1371</v>
      </c>
      <c r="I488" s="464" t="s">
        <v>1201</v>
      </c>
      <c r="J488" s="464" t="s">
        <v>61</v>
      </c>
      <c r="K488" s="466" t="s">
        <v>893</v>
      </c>
      <c r="L488" s="467">
        <f t="shared" si="31"/>
        <v>1</v>
      </c>
      <c r="M488" s="468">
        <f t="shared" si="32"/>
        <v>41600</v>
      </c>
      <c r="N488" s="467" t="str">
        <f>IF(IFERROR(SEARCH("-",K488,1),0) &gt; 0,IFERROR(VLOOKUP(K488,'Liste ECO'!A:A,1,FALSE),"ATTENTION CE Inexistant"),"")</f>
        <v>771-52</v>
      </c>
      <c r="O488" s="467" t="str">
        <f>IF(LEFT(N488,1) ="A",'Messages d''erreur'!$B$9,"")</f>
        <v/>
      </c>
      <c r="P488" s="447">
        <f t="shared" si="33"/>
        <v>41600</v>
      </c>
      <c r="Q488" s="447" t="str">
        <f>IFERROR(VLOOKUP(B489,'Liste CG'!A:A,1,FALSE),"Attention erreur pas de CG")</f>
        <v>Attention erreur pas de CG</v>
      </c>
      <c r="R488" s="447" t="str">
        <f>IF(LEFT(Q488,1)="A",'Messages d''erreur'!B$10,"")</f>
        <v>Attention CG pas dans  CG</v>
      </c>
      <c r="S488" s="467">
        <f t="shared" si="34"/>
        <v>41600</v>
      </c>
      <c r="T488" s="469">
        <f>IFERROR(VLOOKUP(S488,'Liste CG'!A:A,1,FALSE),"Attention erreur pas de CG")</f>
        <v>41600</v>
      </c>
      <c r="U488" s="447" t="str">
        <f>IF(MID(H488,4,1)="x", 'Messages d''erreur'!$B$13,IF(LEFT(T488,1)="A",'Messages d''erreur'!$B$12,""))</f>
        <v/>
      </c>
    </row>
    <row r="489" spans="1:21" ht="26" x14ac:dyDescent="0.35">
      <c r="A489" s="535" t="s">
        <v>1705</v>
      </c>
      <c r="B489" s="447" t="s">
        <v>1705</v>
      </c>
      <c r="C489" s="462" t="s">
        <v>1706</v>
      </c>
      <c r="D489" s="492" t="s">
        <v>1696</v>
      </c>
      <c r="E489" s="464" t="s">
        <v>1101</v>
      </c>
      <c r="F489" s="464">
        <v>4</v>
      </c>
      <c r="G489" s="462" t="s">
        <v>1698</v>
      </c>
      <c r="H489" s="462" t="s">
        <v>1388</v>
      </c>
      <c r="I489" s="464" t="s">
        <v>1100</v>
      </c>
      <c r="J489" s="464" t="s">
        <v>61</v>
      </c>
      <c r="K489" s="466" t="s">
        <v>1100</v>
      </c>
      <c r="L489" s="467">
        <f t="shared" si="31"/>
        <v>1</v>
      </c>
      <c r="M489" s="468">
        <f t="shared" si="32"/>
        <v>67241</v>
      </c>
      <c r="N489" s="467" t="str">
        <f>IF(IFERROR(SEARCH("-",K489,1),0) &gt; 0,IFERROR(VLOOKUP(K489,'Liste ECO'!A:A,1,FALSE),"ATTENTION CE Inexistant"),"")</f>
        <v/>
      </c>
      <c r="O489" s="467" t="str">
        <f>IF(LEFT(N489,1) ="A",'Messages d''erreur'!$B$9,"")</f>
        <v/>
      </c>
      <c r="P489" s="447">
        <f t="shared" si="33"/>
        <v>67241</v>
      </c>
      <c r="Q489" s="447" t="str">
        <f>IFERROR(VLOOKUP(B490,'Liste CG'!A:A,1,FALSE),"Attention erreur pas de CG")</f>
        <v>Attention erreur pas de CG</v>
      </c>
      <c r="R489" s="447" t="str">
        <f>IF(LEFT(Q489,1)="A",'Messages d''erreur'!B$10,"")</f>
        <v>Attention CG pas dans  CG</v>
      </c>
      <c r="S489" s="467">
        <f t="shared" si="34"/>
        <v>67241</v>
      </c>
      <c r="T489" s="469">
        <f>IFERROR(VLOOKUP(S489,'Liste CG'!A:A,1,FALSE),"Attention erreur pas de CG")</f>
        <v>67241</v>
      </c>
      <c r="U489" s="447" t="str">
        <f>IF(MID(H489,4,1)="x", 'Messages d''erreur'!$B$13,IF(LEFT(T489,1)="A",'Messages d''erreur'!$B$12,""))</f>
        <v/>
      </c>
    </row>
    <row r="490" spans="1:21" ht="26" x14ac:dyDescent="0.35">
      <c r="A490" s="535" t="s">
        <v>1705</v>
      </c>
      <c r="B490" s="447" t="s">
        <v>1705</v>
      </c>
      <c r="C490" s="462" t="s">
        <v>1706</v>
      </c>
      <c r="D490" s="492" t="s">
        <v>1696</v>
      </c>
      <c r="E490" s="464" t="s">
        <v>61</v>
      </c>
      <c r="F490" s="464">
        <v>5</v>
      </c>
      <c r="G490" s="462" t="s">
        <v>1699</v>
      </c>
      <c r="H490" s="462" t="s">
        <v>1390</v>
      </c>
      <c r="I490" s="464" t="s">
        <v>1100</v>
      </c>
      <c r="J490" s="464" t="s">
        <v>1101</v>
      </c>
      <c r="K490" s="466" t="s">
        <v>1100</v>
      </c>
      <c r="L490" s="467">
        <f t="shared" si="31"/>
        <v>1</v>
      </c>
      <c r="M490" s="468">
        <f t="shared" si="32"/>
        <v>77241</v>
      </c>
      <c r="N490" s="467" t="str">
        <f>IF(IFERROR(SEARCH("-",K490,1),0) &gt; 0,IFERROR(VLOOKUP(K490,'Liste ECO'!A:A,1,FALSE),"ATTENTION CE Inexistant"),"")</f>
        <v/>
      </c>
      <c r="O490" s="467" t="str">
        <f>IF(LEFT(N490,1) ="A",'Messages d''erreur'!$B$9,"")</f>
        <v/>
      </c>
      <c r="P490" s="447">
        <f t="shared" si="33"/>
        <v>77241</v>
      </c>
      <c r="Q490" s="447" t="str">
        <f>IFERROR(VLOOKUP(B491,'Liste CG'!A:A,1,FALSE),"Attention erreur pas de CG")</f>
        <v>Attention erreur pas de CG</v>
      </c>
      <c r="R490" s="447" t="str">
        <f>IF(LEFT(Q490,1)="A",'Messages d''erreur'!B$10,"")</f>
        <v>Attention CG pas dans  CG</v>
      </c>
      <c r="S490" s="467">
        <f t="shared" si="34"/>
        <v>77241</v>
      </c>
      <c r="T490" s="469">
        <f>IFERROR(VLOOKUP(S490,'Liste CG'!A:A,1,FALSE),"Attention erreur pas de CG")</f>
        <v>77241</v>
      </c>
      <c r="U490" s="447" t="str">
        <f>IF(MID(H490,4,1)="x", 'Messages d''erreur'!$B$13,IF(LEFT(T490,1)="A",'Messages d''erreur'!$B$12,""))</f>
        <v/>
      </c>
    </row>
    <row r="491" spans="1:21" ht="26" x14ac:dyDescent="0.35">
      <c r="A491" s="535" t="s">
        <v>1705</v>
      </c>
      <c r="B491" s="447" t="s">
        <v>1705</v>
      </c>
      <c r="C491" s="462" t="s">
        <v>1706</v>
      </c>
      <c r="D491" s="492" t="s">
        <v>1696</v>
      </c>
      <c r="E491" s="464" t="s">
        <v>1101</v>
      </c>
      <c r="F491" s="464">
        <v>6</v>
      </c>
      <c r="G491" s="462" t="s">
        <v>1700</v>
      </c>
      <c r="H491" s="462" t="s">
        <v>1388</v>
      </c>
      <c r="I491" s="464" t="s">
        <v>1100</v>
      </c>
      <c r="J491" s="464" t="s">
        <v>61</v>
      </c>
      <c r="K491" s="466" t="s">
        <v>1100</v>
      </c>
      <c r="L491" s="467">
        <f t="shared" si="31"/>
        <v>1</v>
      </c>
      <c r="M491" s="468">
        <f t="shared" si="32"/>
        <v>67241</v>
      </c>
      <c r="N491" s="467" t="str">
        <f>IF(IFERROR(SEARCH("-",K491,1),0) &gt; 0,IFERROR(VLOOKUP(K491,'Liste ECO'!A:A,1,FALSE),"ATTENTION CE Inexistant"),"")</f>
        <v/>
      </c>
      <c r="O491" s="467" t="str">
        <f>IF(LEFT(N491,1) ="A",'Messages d''erreur'!$B$9,"")</f>
        <v/>
      </c>
      <c r="P491" s="447">
        <f t="shared" si="33"/>
        <v>67241</v>
      </c>
      <c r="Q491" s="447" t="str">
        <f>IFERROR(VLOOKUP(B492,'Liste CG'!A:A,1,FALSE),"Attention erreur pas de CG")</f>
        <v>Attention erreur pas de CG</v>
      </c>
      <c r="R491" s="447" t="str">
        <f>IF(LEFT(Q491,1)="A",'Messages d''erreur'!B$10,"")</f>
        <v>Attention CG pas dans  CG</v>
      </c>
      <c r="S491" s="467">
        <f t="shared" si="34"/>
        <v>67241</v>
      </c>
      <c r="T491" s="469">
        <f>IFERROR(VLOOKUP(S491,'Liste CG'!A:A,1,FALSE),"Attention erreur pas de CG")</f>
        <v>67241</v>
      </c>
      <c r="U491" s="447" t="str">
        <f>IF(MID(H491,4,1)="x", 'Messages d''erreur'!$B$13,IF(LEFT(T491,1)="A",'Messages d''erreur'!$B$12,""))</f>
        <v/>
      </c>
    </row>
    <row r="492" spans="1:21" ht="39" x14ac:dyDescent="0.35">
      <c r="A492" s="535" t="s">
        <v>1707</v>
      </c>
      <c r="B492" s="447" t="s">
        <v>1707</v>
      </c>
      <c r="C492" s="462" t="s">
        <v>1708</v>
      </c>
      <c r="D492" s="492" t="s">
        <v>1696</v>
      </c>
      <c r="E492" s="464" t="s">
        <v>1101</v>
      </c>
      <c r="F492" s="464">
        <v>1</v>
      </c>
      <c r="G492" s="462" t="s">
        <v>1347</v>
      </c>
      <c r="H492" s="462" t="s">
        <v>1703</v>
      </c>
      <c r="I492" s="464" t="s">
        <v>1100</v>
      </c>
      <c r="J492" s="464" t="s">
        <v>61</v>
      </c>
      <c r="K492" s="466" t="s">
        <v>1100</v>
      </c>
      <c r="L492" s="467">
        <f t="shared" si="31"/>
        <v>0</v>
      </c>
      <c r="M492" s="468">
        <f t="shared" si="32"/>
        <v>66030</v>
      </c>
      <c r="N492" s="467" t="str">
        <f>IF(IFERROR(SEARCH("-",K492,1),0) &gt; 0,IFERROR(VLOOKUP(K492,'Liste ECO'!A:A,1,FALSE),"ATTENTION CE Inexistant"),"")</f>
        <v/>
      </c>
      <c r="O492" s="467" t="str">
        <f>IF(LEFT(N492,1) ="A",'Messages d''erreur'!$B$9,"")</f>
        <v/>
      </c>
      <c r="P492" s="447">
        <f t="shared" si="33"/>
        <v>66030</v>
      </c>
      <c r="Q492" s="447" t="str">
        <f>IFERROR(VLOOKUP(B493,'Liste CG'!A:A,1,FALSE),"Attention erreur pas de CG")</f>
        <v>Attention erreur pas de CG</v>
      </c>
      <c r="R492" s="447" t="str">
        <f>IF(LEFT(Q492,1)="A",'Messages d''erreur'!B$10,"")</f>
        <v>Attention CG pas dans  CG</v>
      </c>
      <c r="S492" s="467">
        <f t="shared" si="34"/>
        <v>66030</v>
      </c>
      <c r="T492" s="469">
        <f>IFERROR(VLOOKUP(S492,'Liste CG'!A:A,1,FALSE),"Attention erreur pas de CG")</f>
        <v>66030</v>
      </c>
      <c r="U492" s="447" t="str">
        <f>IF(MID(H492,4,1)="x", 'Messages d''erreur'!$B$13,IF(LEFT(T492,1)="A",'Messages d''erreur'!$B$12,""))</f>
        <v/>
      </c>
    </row>
    <row r="493" spans="1:21" ht="39" x14ac:dyDescent="0.35">
      <c r="A493" s="535" t="s">
        <v>1707</v>
      </c>
      <c r="B493" s="447" t="s">
        <v>1707</v>
      </c>
      <c r="C493" s="462" t="s">
        <v>1708</v>
      </c>
      <c r="D493" s="492" t="s">
        <v>1696</v>
      </c>
      <c r="E493" s="464" t="s">
        <v>1101</v>
      </c>
      <c r="F493" s="464">
        <v>2</v>
      </c>
      <c r="G493" s="462" t="s">
        <v>1363</v>
      </c>
      <c r="H493" s="462" t="s">
        <v>1364</v>
      </c>
      <c r="I493" s="464" t="s">
        <v>1100</v>
      </c>
      <c r="J493" s="464" t="s">
        <v>61</v>
      </c>
      <c r="K493" s="466" t="s">
        <v>1100</v>
      </c>
      <c r="L493" s="467">
        <f t="shared" si="31"/>
        <v>1</v>
      </c>
      <c r="M493" s="468">
        <f t="shared" si="32"/>
        <v>67361</v>
      </c>
      <c r="N493" s="467" t="str">
        <f>IF(IFERROR(SEARCH("-",K493,1),0) &gt; 0,IFERROR(VLOOKUP(K493,'Liste ECO'!A:A,1,FALSE),"ATTENTION CE Inexistant"),"")</f>
        <v/>
      </c>
      <c r="O493" s="467" t="str">
        <f>IF(LEFT(N493,1) ="A",'Messages d''erreur'!$B$9,"")</f>
        <v/>
      </c>
      <c r="P493" s="447">
        <f t="shared" si="33"/>
        <v>67361</v>
      </c>
      <c r="Q493" s="447" t="str">
        <f>IFERROR(VLOOKUP(B494,'Liste CG'!A:A,1,FALSE),"Attention erreur pas de CG")</f>
        <v>Attention erreur pas de CG</v>
      </c>
      <c r="R493" s="447" t="str">
        <f>IF(LEFT(Q493,1)="A",'Messages d''erreur'!B$10,"")</f>
        <v>Attention CG pas dans  CG</v>
      </c>
      <c r="S493" s="467">
        <f t="shared" si="34"/>
        <v>67361</v>
      </c>
      <c r="T493" s="469">
        <f>IFERROR(VLOOKUP(S493,'Liste CG'!A:A,1,FALSE),"Attention erreur pas de CG")</f>
        <v>67361</v>
      </c>
      <c r="U493" s="447" t="str">
        <f>IF(MID(H493,4,1)="x", 'Messages d''erreur'!$B$13,IF(LEFT(T493,1)="A",'Messages d''erreur'!$B$12,""))</f>
        <v/>
      </c>
    </row>
    <row r="494" spans="1:21" ht="39" x14ac:dyDescent="0.35">
      <c r="A494" s="535" t="s">
        <v>1707</v>
      </c>
      <c r="B494" s="447" t="s">
        <v>1707</v>
      </c>
      <c r="C494" s="462" t="s">
        <v>1708</v>
      </c>
      <c r="D494" s="492" t="s">
        <v>1696</v>
      </c>
      <c r="E494" s="464" t="s">
        <v>61</v>
      </c>
      <c r="F494" s="464">
        <v>3</v>
      </c>
      <c r="G494" s="462" t="s">
        <v>1704</v>
      </c>
      <c r="H494" s="462" t="s">
        <v>1705</v>
      </c>
      <c r="I494" s="492" t="s">
        <v>1696</v>
      </c>
      <c r="J494" s="464" t="s">
        <v>1101</v>
      </c>
      <c r="K494" s="466" t="s">
        <v>1100</v>
      </c>
      <c r="L494" s="467">
        <f t="shared" si="31"/>
        <v>1</v>
      </c>
      <c r="M494" s="468">
        <f t="shared" si="32"/>
        <v>23021</v>
      </c>
      <c r="N494" s="467" t="str">
        <f>IF(IFERROR(SEARCH("-",K494,1),0) &gt; 0,IFERROR(VLOOKUP(K494,'Liste ECO'!A:A,1,FALSE),"ATTENTION CE Inexistant"),"")</f>
        <v/>
      </c>
      <c r="O494" s="467" t="str">
        <f>IF(LEFT(N494,1) ="A",'Messages d''erreur'!$B$9,"")</f>
        <v/>
      </c>
      <c r="P494" s="447">
        <f t="shared" si="33"/>
        <v>23021</v>
      </c>
      <c r="Q494" s="447" t="str">
        <f>IFERROR(VLOOKUP(B495,'Liste CG'!A:A,1,FALSE),"Attention erreur pas de CG")</f>
        <v>Attention erreur pas de CG</v>
      </c>
      <c r="R494" s="447" t="str">
        <f>IF(LEFT(Q494,1)="A",'Messages d''erreur'!B$10,"")</f>
        <v>Attention CG pas dans  CG</v>
      </c>
      <c r="S494" s="467">
        <f t="shared" si="34"/>
        <v>23021</v>
      </c>
      <c r="T494" s="469">
        <f>IFERROR(VLOOKUP(S494,'Liste CG'!A:A,1,FALSE),"Attention erreur pas de CG")</f>
        <v>23021</v>
      </c>
      <c r="U494" s="447" t="str">
        <f>IF(MID(H494,4,1)="x", 'Messages d''erreur'!$B$13,IF(LEFT(T494,1)="A",'Messages d''erreur'!$B$12,""))</f>
        <v/>
      </c>
    </row>
    <row r="495" spans="1:21" ht="14.5" x14ac:dyDescent="0.35">
      <c r="A495" s="535" t="s">
        <v>1709</v>
      </c>
      <c r="B495" s="447" t="s">
        <v>1709</v>
      </c>
      <c r="C495" s="462" t="s">
        <v>1710</v>
      </c>
      <c r="D495" s="492" t="s">
        <v>1696</v>
      </c>
      <c r="E495" s="464" t="s">
        <v>61</v>
      </c>
      <c r="F495" s="464">
        <v>1</v>
      </c>
      <c r="G495" s="462" t="s">
        <v>1368</v>
      </c>
      <c r="H495" s="462" t="s">
        <v>1317</v>
      </c>
      <c r="I495" s="464" t="s">
        <v>1201</v>
      </c>
      <c r="J495" s="464" t="s">
        <v>1101</v>
      </c>
      <c r="K495" s="466" t="s">
        <v>820</v>
      </c>
      <c r="L495" s="467">
        <f t="shared" si="31"/>
        <v>0</v>
      </c>
      <c r="M495" s="468">
        <f t="shared" si="32"/>
        <v>44000</v>
      </c>
      <c r="N495" s="467" t="str">
        <f>IF(IFERROR(SEARCH("-",K495,1),0) &gt; 0,IFERROR(VLOOKUP(K495,'Liste ECO'!A:A,1,FALSE),"ATTENTION CE Inexistant"),"")</f>
        <v>742-51</v>
      </c>
      <c r="O495" s="467" t="str">
        <f>IF(LEFT(N495,1) ="A",'Messages d''erreur'!$B$9,"")</f>
        <v/>
      </c>
      <c r="P495" s="447">
        <f t="shared" si="33"/>
        <v>44000</v>
      </c>
      <c r="Q495" s="447" t="str">
        <f>IFERROR(VLOOKUP(B496,'Liste CG'!A:A,1,FALSE),"Attention erreur pas de CG")</f>
        <v>Attention erreur pas de CG</v>
      </c>
      <c r="R495" s="447" t="str">
        <f>IF(LEFT(Q495,1)="A",'Messages d''erreur'!B$10,"")</f>
        <v>Attention CG pas dans  CG</v>
      </c>
      <c r="S495" s="467">
        <f t="shared" si="34"/>
        <v>44000</v>
      </c>
      <c r="T495" s="469">
        <f>IFERROR(VLOOKUP(S495,'Liste CG'!A:A,1,FALSE),"Attention erreur pas de CG")</f>
        <v>44000</v>
      </c>
      <c r="U495" s="447" t="str">
        <f>IF(MID(H495,4,1)="x", 'Messages d''erreur'!$B$13,IF(LEFT(T495,1)="A",'Messages d''erreur'!$B$12,""))</f>
        <v/>
      </c>
    </row>
    <row r="496" spans="1:21" ht="14.5" x14ac:dyDescent="0.35">
      <c r="A496" s="535" t="s">
        <v>1709</v>
      </c>
      <c r="B496" s="447" t="s">
        <v>1709</v>
      </c>
      <c r="C496" s="462" t="s">
        <v>1710</v>
      </c>
      <c r="D496" s="492" t="s">
        <v>1696</v>
      </c>
      <c r="E496" s="464" t="s">
        <v>61</v>
      </c>
      <c r="F496" s="464">
        <v>2</v>
      </c>
      <c r="G496" s="462" t="s">
        <v>1369</v>
      </c>
      <c r="H496" s="462" t="s">
        <v>1344</v>
      </c>
      <c r="I496" s="464" t="s">
        <v>1201</v>
      </c>
      <c r="J496" s="464" t="s">
        <v>1101</v>
      </c>
      <c r="K496" s="466" t="s">
        <v>820</v>
      </c>
      <c r="L496" s="467">
        <f t="shared" si="31"/>
        <v>1</v>
      </c>
      <c r="M496" s="468">
        <f t="shared" si="32"/>
        <v>44200</v>
      </c>
      <c r="N496" s="467" t="str">
        <f>IF(IFERROR(SEARCH("-",K496,1),0) &gt; 0,IFERROR(VLOOKUP(K496,'Liste ECO'!A:A,1,FALSE),"ATTENTION CE Inexistant"),"")</f>
        <v>742-51</v>
      </c>
      <c r="O496" s="467" t="str">
        <f>IF(LEFT(N496,1) ="A",'Messages d''erreur'!$B$9,"")</f>
        <v/>
      </c>
      <c r="P496" s="447">
        <f t="shared" si="33"/>
        <v>44200</v>
      </c>
      <c r="Q496" s="447" t="str">
        <f>IFERROR(VLOOKUP(B497,'Liste CG'!A:A,1,FALSE),"Attention erreur pas de CG")</f>
        <v>Attention erreur pas de CG</v>
      </c>
      <c r="R496" s="447" t="str">
        <f>IF(LEFT(Q496,1)="A",'Messages d''erreur'!B$10,"")</f>
        <v>Attention CG pas dans  CG</v>
      </c>
      <c r="S496" s="467">
        <f t="shared" si="34"/>
        <v>44200</v>
      </c>
      <c r="T496" s="469">
        <f>IFERROR(VLOOKUP(S496,'Liste CG'!A:A,1,FALSE),"Attention erreur pas de CG")</f>
        <v>44200</v>
      </c>
      <c r="U496" s="447" t="str">
        <f>IF(MID(H496,4,1)="x", 'Messages d''erreur'!$B$13,IF(LEFT(T496,1)="A",'Messages d''erreur'!$B$12,""))</f>
        <v/>
      </c>
    </row>
    <row r="497" spans="1:21" ht="14.5" x14ac:dyDescent="0.35">
      <c r="A497" s="535" t="s">
        <v>1709</v>
      </c>
      <c r="B497" s="447" t="s">
        <v>1709</v>
      </c>
      <c r="C497" s="462" t="s">
        <v>1710</v>
      </c>
      <c r="D497" s="492" t="s">
        <v>1696</v>
      </c>
      <c r="E497" s="464" t="s">
        <v>1101</v>
      </c>
      <c r="F497" s="464">
        <v>3</v>
      </c>
      <c r="G497" s="462" t="s">
        <v>1377</v>
      </c>
      <c r="H497" s="462" t="s">
        <v>1371</v>
      </c>
      <c r="I497" s="464" t="s">
        <v>1201</v>
      </c>
      <c r="J497" s="464" t="s">
        <v>61</v>
      </c>
      <c r="K497" s="466" t="s">
        <v>896</v>
      </c>
      <c r="L497" s="467">
        <f t="shared" si="31"/>
        <v>1</v>
      </c>
      <c r="M497" s="468">
        <f t="shared" si="32"/>
        <v>41600</v>
      </c>
      <c r="N497" s="467" t="str">
        <f>IF(IFERROR(SEARCH("-",K497,1),0) &gt; 0,IFERROR(VLOOKUP(K497,'Liste ECO'!A:A,1,FALSE),"ATTENTION CE Inexistant"),"")</f>
        <v>772-51</v>
      </c>
      <c r="O497" s="467" t="str">
        <f>IF(LEFT(N497,1) ="A",'Messages d''erreur'!$B$9,"")</f>
        <v/>
      </c>
      <c r="P497" s="447">
        <f t="shared" si="33"/>
        <v>41600</v>
      </c>
      <c r="Q497" s="447" t="str">
        <f>IFERROR(VLOOKUP(B498,'Liste CG'!A:A,1,FALSE),"Attention erreur pas de CG")</f>
        <v>Attention erreur pas de CG</v>
      </c>
      <c r="R497" s="447" t="str">
        <f>IF(LEFT(Q497,1)="A",'Messages d''erreur'!B$10,"")</f>
        <v>Attention CG pas dans  CG</v>
      </c>
      <c r="S497" s="467">
        <f t="shared" si="34"/>
        <v>41600</v>
      </c>
      <c r="T497" s="469">
        <f>IFERROR(VLOOKUP(S497,'Liste CG'!A:A,1,FALSE),"Attention erreur pas de CG")</f>
        <v>41600</v>
      </c>
      <c r="U497" s="447" t="str">
        <f>IF(MID(H497,4,1)="x", 'Messages d''erreur'!$B$13,IF(LEFT(T497,1)="A",'Messages d''erreur'!$B$12,""))</f>
        <v/>
      </c>
    </row>
    <row r="498" spans="1:21" ht="26" x14ac:dyDescent="0.35">
      <c r="A498" s="535" t="s">
        <v>1709</v>
      </c>
      <c r="B498" s="447" t="s">
        <v>1709</v>
      </c>
      <c r="C498" s="462" t="s">
        <v>1710</v>
      </c>
      <c r="D498" s="492" t="s">
        <v>1696</v>
      </c>
      <c r="E498" s="464" t="s">
        <v>61</v>
      </c>
      <c r="F498" s="464">
        <v>4</v>
      </c>
      <c r="G498" s="462" t="s">
        <v>1699</v>
      </c>
      <c r="H498" s="462" t="s">
        <v>1390</v>
      </c>
      <c r="I498" s="464" t="s">
        <v>1100</v>
      </c>
      <c r="J498" s="464" t="s">
        <v>1101</v>
      </c>
      <c r="K498" s="466" t="s">
        <v>1100</v>
      </c>
      <c r="L498" s="467">
        <f t="shared" si="31"/>
        <v>1</v>
      </c>
      <c r="M498" s="468">
        <f t="shared" si="32"/>
        <v>77241</v>
      </c>
      <c r="N498" s="467" t="str">
        <f>IF(IFERROR(SEARCH("-",K498,1),0) &gt; 0,IFERROR(VLOOKUP(K498,'Liste ECO'!A:A,1,FALSE),"ATTENTION CE Inexistant"),"")</f>
        <v/>
      </c>
      <c r="O498" s="467" t="str">
        <f>IF(LEFT(N498,1) ="A",'Messages d''erreur'!$B$9,"")</f>
        <v/>
      </c>
      <c r="P498" s="447">
        <f t="shared" si="33"/>
        <v>77241</v>
      </c>
      <c r="Q498" s="447" t="str">
        <f>IFERROR(VLOOKUP(B499,'Liste CG'!A:A,1,FALSE),"Attention erreur pas de CG")</f>
        <v>Attention erreur pas de CG</v>
      </c>
      <c r="R498" s="447" t="str">
        <f>IF(LEFT(Q498,1)="A",'Messages d''erreur'!B$10,"")</f>
        <v>Attention CG pas dans  CG</v>
      </c>
      <c r="S498" s="467">
        <f t="shared" si="34"/>
        <v>77241</v>
      </c>
      <c r="T498" s="469">
        <f>IFERROR(VLOOKUP(S498,'Liste CG'!A:A,1,FALSE),"Attention erreur pas de CG")</f>
        <v>77241</v>
      </c>
      <c r="U498" s="447" t="str">
        <f>IF(MID(H498,4,1)="x", 'Messages d''erreur'!$B$13,IF(LEFT(T498,1)="A",'Messages d''erreur'!$B$12,""))</f>
        <v/>
      </c>
    </row>
    <row r="499" spans="1:21" ht="26" x14ac:dyDescent="0.35">
      <c r="A499" s="535" t="s">
        <v>1709</v>
      </c>
      <c r="B499" s="447" t="s">
        <v>1709</v>
      </c>
      <c r="C499" s="462" t="s">
        <v>1710</v>
      </c>
      <c r="D499" s="492" t="s">
        <v>1696</v>
      </c>
      <c r="E499" s="464" t="s">
        <v>1101</v>
      </c>
      <c r="F499" s="464">
        <v>5</v>
      </c>
      <c r="G499" s="462" t="s">
        <v>1698</v>
      </c>
      <c r="H499" s="462" t="s">
        <v>1388</v>
      </c>
      <c r="I499" s="464" t="s">
        <v>1100</v>
      </c>
      <c r="J499" s="464" t="s">
        <v>61</v>
      </c>
      <c r="K499" s="466" t="s">
        <v>1100</v>
      </c>
      <c r="L499" s="467">
        <f t="shared" si="31"/>
        <v>1</v>
      </c>
      <c r="M499" s="468">
        <f t="shared" si="32"/>
        <v>67241</v>
      </c>
      <c r="N499" s="467" t="str">
        <f>IF(IFERROR(SEARCH("-",K499,1),0) &gt; 0,IFERROR(VLOOKUP(K499,'Liste ECO'!A:A,1,FALSE),"ATTENTION CE Inexistant"),"")</f>
        <v/>
      </c>
      <c r="O499" s="467" t="str">
        <f>IF(LEFT(N499,1) ="A",'Messages d''erreur'!$B$9,"")</f>
        <v/>
      </c>
      <c r="P499" s="447">
        <f t="shared" si="33"/>
        <v>67241</v>
      </c>
      <c r="Q499" s="447" t="str">
        <f>IFERROR(VLOOKUP(B500,'Liste CG'!A:A,1,FALSE),"Attention erreur pas de CG")</f>
        <v>Attention erreur pas de CG</v>
      </c>
      <c r="R499" s="447" t="str">
        <f>IF(LEFT(Q499,1)="A",'Messages d''erreur'!B$10,"")</f>
        <v>Attention CG pas dans  CG</v>
      </c>
      <c r="S499" s="467">
        <f t="shared" si="34"/>
        <v>67241</v>
      </c>
      <c r="T499" s="469">
        <f>IFERROR(VLOOKUP(S499,'Liste CG'!A:A,1,FALSE),"Attention erreur pas de CG")</f>
        <v>67241</v>
      </c>
      <c r="U499" s="447" t="str">
        <f>IF(MID(H499,4,1)="x", 'Messages d''erreur'!$B$13,IF(LEFT(T499,1)="A",'Messages d''erreur'!$B$12,""))</f>
        <v/>
      </c>
    </row>
    <row r="500" spans="1:21" ht="26" x14ac:dyDescent="0.35">
      <c r="A500" s="535" t="s">
        <v>1709</v>
      </c>
      <c r="B500" s="447" t="s">
        <v>1709</v>
      </c>
      <c r="C500" s="462" t="s">
        <v>1710</v>
      </c>
      <c r="D500" s="492" t="s">
        <v>1696</v>
      </c>
      <c r="E500" s="464" t="s">
        <v>1101</v>
      </c>
      <c r="F500" s="464">
        <v>6</v>
      </c>
      <c r="G500" s="462" t="s">
        <v>1700</v>
      </c>
      <c r="H500" s="462" t="s">
        <v>1388</v>
      </c>
      <c r="I500" s="464" t="s">
        <v>1100</v>
      </c>
      <c r="J500" s="464" t="s">
        <v>61</v>
      </c>
      <c r="K500" s="466" t="s">
        <v>1100</v>
      </c>
      <c r="L500" s="467">
        <f t="shared" si="31"/>
        <v>1</v>
      </c>
      <c r="M500" s="468">
        <f t="shared" si="32"/>
        <v>67241</v>
      </c>
      <c r="N500" s="467" t="str">
        <f>IF(IFERROR(SEARCH("-",K500,1),0) &gt; 0,IFERROR(VLOOKUP(K500,'Liste ECO'!A:A,1,FALSE),"ATTENTION CE Inexistant"),"")</f>
        <v/>
      </c>
      <c r="O500" s="467" t="str">
        <f>IF(LEFT(N500,1) ="A",'Messages d''erreur'!$B$9,"")</f>
        <v/>
      </c>
      <c r="P500" s="447">
        <f t="shared" si="33"/>
        <v>67241</v>
      </c>
      <c r="Q500" s="447" t="str">
        <f>IFERROR(VLOOKUP(B501,'Liste CG'!A:A,1,FALSE),"Attention erreur pas de CG")</f>
        <v>Attention erreur pas de CG</v>
      </c>
      <c r="R500" s="447" t="str">
        <f>IF(LEFT(Q500,1)="A",'Messages d''erreur'!B$10,"")</f>
        <v>Attention CG pas dans  CG</v>
      </c>
      <c r="S500" s="467">
        <f t="shared" si="34"/>
        <v>67241</v>
      </c>
      <c r="T500" s="469">
        <f>IFERROR(VLOOKUP(S500,'Liste CG'!A:A,1,FALSE),"Attention erreur pas de CG")</f>
        <v>67241</v>
      </c>
      <c r="U500" s="447" t="str">
        <f>IF(MID(H500,4,1)="x", 'Messages d''erreur'!$B$13,IF(LEFT(T500,1)="A",'Messages d''erreur'!$B$12,""))</f>
        <v/>
      </c>
    </row>
    <row r="501" spans="1:21" ht="26" x14ac:dyDescent="0.35">
      <c r="A501" s="535" t="s">
        <v>1711</v>
      </c>
      <c r="B501" s="447" t="s">
        <v>1711</v>
      </c>
      <c r="C501" s="462" t="s">
        <v>1712</v>
      </c>
      <c r="D501" s="492" t="s">
        <v>1696</v>
      </c>
      <c r="E501" s="464" t="s">
        <v>1101</v>
      </c>
      <c r="F501" s="464">
        <v>1</v>
      </c>
      <c r="G501" s="462" t="s">
        <v>1347</v>
      </c>
      <c r="H501" s="462" t="s">
        <v>1713</v>
      </c>
      <c r="I501" s="464" t="s">
        <v>1100</v>
      </c>
      <c r="J501" s="464" t="s">
        <v>61</v>
      </c>
      <c r="K501" s="466" t="s">
        <v>1100</v>
      </c>
      <c r="L501" s="467">
        <f t="shared" si="31"/>
        <v>0</v>
      </c>
      <c r="M501" s="468">
        <f t="shared" si="32"/>
        <v>66031</v>
      </c>
      <c r="N501" s="467" t="str">
        <f>IF(IFERROR(SEARCH("-",K501,1),0) &gt; 0,IFERROR(VLOOKUP(K501,'Liste ECO'!A:A,1,FALSE),"ATTENTION CE Inexistant"),"")</f>
        <v/>
      </c>
      <c r="O501" s="467" t="str">
        <f>IF(LEFT(N501,1) ="A",'Messages d''erreur'!$B$9,"")</f>
        <v/>
      </c>
      <c r="P501" s="447">
        <f t="shared" si="33"/>
        <v>66031</v>
      </c>
      <c r="Q501" s="447" t="str">
        <f>IFERROR(VLOOKUP(B502,'Liste CG'!A:A,1,FALSE),"Attention erreur pas de CG")</f>
        <v>Attention erreur pas de CG</v>
      </c>
      <c r="R501" s="447" t="str">
        <f>IF(LEFT(Q501,1)="A",'Messages d''erreur'!B$10,"")</f>
        <v>Attention CG pas dans  CG</v>
      </c>
      <c r="S501" s="467">
        <f t="shared" si="34"/>
        <v>66031</v>
      </c>
      <c r="T501" s="469">
        <f>IFERROR(VLOOKUP(S501,'Liste CG'!A:A,1,FALSE),"Attention erreur pas de CG")</f>
        <v>66031</v>
      </c>
      <c r="U501" s="447" t="str">
        <f>IF(MID(H501,4,1)="x", 'Messages d''erreur'!$B$13,IF(LEFT(T501,1)="A",'Messages d''erreur'!$B$12,""))</f>
        <v/>
      </c>
    </row>
    <row r="502" spans="1:21" ht="26" x14ac:dyDescent="0.35">
      <c r="A502" s="535" t="s">
        <v>1711</v>
      </c>
      <c r="B502" s="447" t="s">
        <v>1711</v>
      </c>
      <c r="C502" s="462" t="s">
        <v>1712</v>
      </c>
      <c r="D502" s="492" t="s">
        <v>1696</v>
      </c>
      <c r="E502" s="464" t="s">
        <v>1101</v>
      </c>
      <c r="F502" s="464">
        <v>2</v>
      </c>
      <c r="G502" s="462" t="s">
        <v>1363</v>
      </c>
      <c r="H502" s="462" t="s">
        <v>1364</v>
      </c>
      <c r="I502" s="464" t="s">
        <v>1100</v>
      </c>
      <c r="J502" s="464" t="s">
        <v>61</v>
      </c>
      <c r="K502" s="466" t="s">
        <v>1100</v>
      </c>
      <c r="L502" s="467">
        <f t="shared" si="31"/>
        <v>1</v>
      </c>
      <c r="M502" s="468">
        <f t="shared" si="32"/>
        <v>67361</v>
      </c>
      <c r="N502" s="467" t="str">
        <f>IF(IFERROR(SEARCH("-",K502,1),0) &gt; 0,IFERROR(VLOOKUP(K502,'Liste ECO'!A:A,1,FALSE),"ATTENTION CE Inexistant"),"")</f>
        <v/>
      </c>
      <c r="O502" s="467" t="str">
        <f>IF(LEFT(N502,1) ="A",'Messages d''erreur'!$B$9,"")</f>
        <v/>
      </c>
      <c r="P502" s="447">
        <f t="shared" si="33"/>
        <v>67361</v>
      </c>
      <c r="Q502" s="447" t="str">
        <f>IFERROR(VLOOKUP(B503,'Liste CG'!A:A,1,FALSE),"Attention erreur pas de CG")</f>
        <v>Attention erreur pas de CG</v>
      </c>
      <c r="R502" s="447" t="str">
        <f>IF(LEFT(Q502,1)="A",'Messages d''erreur'!B$10,"")</f>
        <v>Attention CG pas dans  CG</v>
      </c>
      <c r="S502" s="467">
        <f t="shared" si="34"/>
        <v>67361</v>
      </c>
      <c r="T502" s="469">
        <f>IFERROR(VLOOKUP(S502,'Liste CG'!A:A,1,FALSE),"Attention erreur pas de CG")</f>
        <v>67361</v>
      </c>
      <c r="U502" s="447" t="str">
        <f>IF(MID(H502,4,1)="x", 'Messages d''erreur'!$B$13,IF(LEFT(T502,1)="A",'Messages d''erreur'!$B$12,""))</f>
        <v/>
      </c>
    </row>
    <row r="503" spans="1:21" ht="39" x14ac:dyDescent="0.35">
      <c r="A503" s="535" t="s">
        <v>1711</v>
      </c>
      <c r="B503" s="447" t="s">
        <v>1711</v>
      </c>
      <c r="C503" s="462" t="s">
        <v>1712</v>
      </c>
      <c r="D503" s="492" t="s">
        <v>1696</v>
      </c>
      <c r="E503" s="464" t="s">
        <v>61</v>
      </c>
      <c r="F503" s="464">
        <v>3</v>
      </c>
      <c r="G503" s="462" t="s">
        <v>1714</v>
      </c>
      <c r="H503" s="462" t="s">
        <v>1709</v>
      </c>
      <c r="I503" s="492" t="s">
        <v>1696</v>
      </c>
      <c r="J503" s="464" t="s">
        <v>1101</v>
      </c>
      <c r="K503" s="466" t="s">
        <v>1100</v>
      </c>
      <c r="L503" s="467">
        <f t="shared" si="31"/>
        <v>1</v>
      </c>
      <c r="M503" s="468">
        <f t="shared" si="32"/>
        <v>23111</v>
      </c>
      <c r="N503" s="467" t="str">
        <f>IF(IFERROR(SEARCH("-",K503,1),0) &gt; 0,IFERROR(VLOOKUP(K503,'Liste ECO'!A:A,1,FALSE),"ATTENTION CE Inexistant"),"")</f>
        <v/>
      </c>
      <c r="O503" s="467" t="str">
        <f>IF(LEFT(N503,1) ="A",'Messages d''erreur'!$B$9,"")</f>
        <v/>
      </c>
      <c r="P503" s="447">
        <f t="shared" si="33"/>
        <v>23111</v>
      </c>
      <c r="Q503" s="447" t="str">
        <f>IFERROR(VLOOKUP(B504,'Liste CG'!A:A,1,FALSE),"Attention erreur pas de CG")</f>
        <v>Attention erreur pas de CG</v>
      </c>
      <c r="R503" s="447" t="str">
        <f>IF(LEFT(Q503,1)="A",'Messages d''erreur'!B$10,"")</f>
        <v>Attention CG pas dans  CG</v>
      </c>
      <c r="S503" s="467">
        <f t="shared" si="34"/>
        <v>23111</v>
      </c>
      <c r="T503" s="469">
        <f>IFERROR(VLOOKUP(S503,'Liste CG'!A:A,1,FALSE),"Attention erreur pas de CG")</f>
        <v>23111</v>
      </c>
      <c r="U503" s="447" t="str">
        <f>IF(MID(H503,4,1)="x", 'Messages d''erreur'!$B$13,IF(LEFT(T503,1)="A",'Messages d''erreur'!$B$12,""))</f>
        <v/>
      </c>
    </row>
    <row r="504" spans="1:21" ht="14.5" x14ac:dyDescent="0.35">
      <c r="A504" s="535" t="s">
        <v>1715</v>
      </c>
      <c r="B504" s="447" t="s">
        <v>1715</v>
      </c>
      <c r="C504" s="462" t="s">
        <v>1716</v>
      </c>
      <c r="D504" s="492" t="s">
        <v>1696</v>
      </c>
      <c r="E504" s="464" t="s">
        <v>61</v>
      </c>
      <c r="F504" s="464">
        <v>1</v>
      </c>
      <c r="G504" s="462" t="s">
        <v>1368</v>
      </c>
      <c r="H504" s="462" t="s">
        <v>1317</v>
      </c>
      <c r="I504" s="464" t="s">
        <v>1201</v>
      </c>
      <c r="J504" s="464" t="s">
        <v>1101</v>
      </c>
      <c r="K504" s="466" t="s">
        <v>823</v>
      </c>
      <c r="L504" s="467">
        <f t="shared" si="31"/>
        <v>0</v>
      </c>
      <c r="M504" s="468">
        <f t="shared" si="32"/>
        <v>44000</v>
      </c>
      <c r="N504" s="467" t="str">
        <f>IF(IFERROR(SEARCH("-",K504,1),0) &gt; 0,IFERROR(VLOOKUP(K504,'Liste ECO'!A:A,1,FALSE),"ATTENTION CE Inexistant"),"")</f>
        <v>742-52</v>
      </c>
      <c r="O504" s="467" t="str">
        <f>IF(LEFT(N504,1) ="A",'Messages d''erreur'!$B$9,"")</f>
        <v/>
      </c>
      <c r="P504" s="447">
        <f t="shared" si="33"/>
        <v>44000</v>
      </c>
      <c r="Q504" s="447" t="str">
        <f>IFERROR(VLOOKUP(B505,'Liste CG'!A:A,1,FALSE),"Attention erreur pas de CG")</f>
        <v>Attention erreur pas de CG</v>
      </c>
      <c r="R504" s="447" t="str">
        <f>IF(LEFT(Q504,1)="A",'Messages d''erreur'!B$10,"")</f>
        <v>Attention CG pas dans  CG</v>
      </c>
      <c r="S504" s="467">
        <f t="shared" si="34"/>
        <v>44000</v>
      </c>
      <c r="T504" s="469">
        <f>IFERROR(VLOOKUP(S504,'Liste CG'!A:A,1,FALSE),"Attention erreur pas de CG")</f>
        <v>44000</v>
      </c>
      <c r="U504" s="447" t="str">
        <f>IF(MID(H504,4,1)="x", 'Messages d''erreur'!$B$13,IF(LEFT(T504,1)="A",'Messages d''erreur'!$B$12,""))</f>
        <v/>
      </c>
    </row>
    <row r="505" spans="1:21" ht="14.5" x14ac:dyDescent="0.35">
      <c r="A505" s="535" t="s">
        <v>1715</v>
      </c>
      <c r="B505" s="447" t="s">
        <v>1715</v>
      </c>
      <c r="C505" s="462" t="s">
        <v>1716</v>
      </c>
      <c r="D505" s="492" t="s">
        <v>1696</v>
      </c>
      <c r="E505" s="464" t="s">
        <v>61</v>
      </c>
      <c r="F505" s="464">
        <v>2</v>
      </c>
      <c r="G505" s="462" t="s">
        <v>1369</v>
      </c>
      <c r="H505" s="462" t="s">
        <v>1344</v>
      </c>
      <c r="I505" s="464" t="s">
        <v>1201</v>
      </c>
      <c r="J505" s="464" t="s">
        <v>1101</v>
      </c>
      <c r="K505" s="466" t="s">
        <v>823</v>
      </c>
      <c r="L505" s="467">
        <f t="shared" ref="L505:L568" si="35">IF(A505=A504,1,0)</f>
        <v>1</v>
      </c>
      <c r="M505" s="468">
        <f t="shared" si="32"/>
        <v>44200</v>
      </c>
      <c r="N505" s="467" t="str">
        <f>IF(IFERROR(SEARCH("-",K505,1),0) &gt; 0,IFERROR(VLOOKUP(K505,'Liste ECO'!A:A,1,FALSE),"ATTENTION CE Inexistant"),"")</f>
        <v>742-52</v>
      </c>
      <c r="O505" s="467" t="str">
        <f>IF(LEFT(N505,1) ="A",'Messages d''erreur'!$B$9,"")</f>
        <v/>
      </c>
      <c r="P505" s="447">
        <f t="shared" si="33"/>
        <v>44200</v>
      </c>
      <c r="Q505" s="447" t="str">
        <f>IFERROR(VLOOKUP(B506,'Liste CG'!A:A,1,FALSE),"Attention erreur pas de CG")</f>
        <v>Attention erreur pas de CG</v>
      </c>
      <c r="R505" s="447" t="str">
        <f>IF(LEFT(Q505,1)="A",'Messages d''erreur'!B$10,"")</f>
        <v>Attention CG pas dans  CG</v>
      </c>
      <c r="S505" s="467">
        <f t="shared" si="34"/>
        <v>44200</v>
      </c>
      <c r="T505" s="469">
        <f>IFERROR(VLOOKUP(S505,'Liste CG'!A:A,1,FALSE),"Attention erreur pas de CG")</f>
        <v>44200</v>
      </c>
      <c r="U505" s="447" t="str">
        <f>IF(MID(H505,4,1)="x", 'Messages d''erreur'!$B$13,IF(LEFT(T505,1)="A",'Messages d''erreur'!$B$12,""))</f>
        <v/>
      </c>
    </row>
    <row r="506" spans="1:21" ht="14.5" x14ac:dyDescent="0.35">
      <c r="A506" s="535" t="s">
        <v>1715</v>
      </c>
      <c r="B506" s="447" t="s">
        <v>1715</v>
      </c>
      <c r="C506" s="462" t="s">
        <v>1716</v>
      </c>
      <c r="D506" s="492" t="s">
        <v>1696</v>
      </c>
      <c r="E506" s="464" t="s">
        <v>1101</v>
      </c>
      <c r="F506" s="464">
        <v>3</v>
      </c>
      <c r="G506" s="462" t="s">
        <v>1697</v>
      </c>
      <c r="H506" s="462" t="s">
        <v>1371</v>
      </c>
      <c r="I506" s="464" t="s">
        <v>1201</v>
      </c>
      <c r="J506" s="464" t="s">
        <v>61</v>
      </c>
      <c r="K506" s="466" t="s">
        <v>898</v>
      </c>
      <c r="L506" s="467">
        <f t="shared" si="35"/>
        <v>1</v>
      </c>
      <c r="M506" s="468">
        <f t="shared" si="32"/>
        <v>41600</v>
      </c>
      <c r="N506" s="467" t="str">
        <f>IF(IFERROR(SEARCH("-",K506,1),0) &gt; 0,IFERROR(VLOOKUP(K506,'Liste ECO'!A:A,1,FALSE),"ATTENTION CE Inexistant"),"")</f>
        <v>772-52</v>
      </c>
      <c r="O506" s="467" t="str">
        <f>IF(LEFT(N506,1) ="A",'Messages d''erreur'!$B$9,"")</f>
        <v/>
      </c>
      <c r="P506" s="447">
        <f t="shared" si="33"/>
        <v>41600</v>
      </c>
      <c r="Q506" s="447" t="str">
        <f>IFERROR(VLOOKUP(B507,'Liste CG'!A:A,1,FALSE),"Attention erreur pas de CG")</f>
        <v>Attention erreur pas de CG</v>
      </c>
      <c r="R506" s="447" t="str">
        <f>IF(LEFT(Q506,1)="A",'Messages d''erreur'!B$10,"")</f>
        <v>Attention CG pas dans  CG</v>
      </c>
      <c r="S506" s="467">
        <f t="shared" si="34"/>
        <v>41600</v>
      </c>
      <c r="T506" s="469">
        <f>IFERROR(VLOOKUP(S506,'Liste CG'!A:A,1,FALSE),"Attention erreur pas de CG")</f>
        <v>41600</v>
      </c>
      <c r="U506" s="447" t="str">
        <f>IF(MID(H506,4,1)="x", 'Messages d''erreur'!$B$13,IF(LEFT(T506,1)="A",'Messages d''erreur'!$B$12,""))</f>
        <v/>
      </c>
    </row>
    <row r="507" spans="1:21" ht="26" x14ac:dyDescent="0.35">
      <c r="A507" s="535" t="s">
        <v>1715</v>
      </c>
      <c r="B507" s="447" t="s">
        <v>1715</v>
      </c>
      <c r="C507" s="462" t="s">
        <v>1716</v>
      </c>
      <c r="D507" s="492" t="s">
        <v>1696</v>
      </c>
      <c r="E507" s="464" t="s">
        <v>61</v>
      </c>
      <c r="F507" s="464">
        <v>4</v>
      </c>
      <c r="G507" s="462" t="s">
        <v>1699</v>
      </c>
      <c r="H507" s="462" t="s">
        <v>1390</v>
      </c>
      <c r="I507" s="464" t="s">
        <v>1100</v>
      </c>
      <c r="J507" s="464" t="s">
        <v>1101</v>
      </c>
      <c r="K507" s="466" t="s">
        <v>1100</v>
      </c>
      <c r="L507" s="467">
        <f t="shared" si="35"/>
        <v>1</v>
      </c>
      <c r="M507" s="468">
        <f t="shared" si="32"/>
        <v>77241</v>
      </c>
      <c r="N507" s="467" t="str">
        <f>IF(IFERROR(SEARCH("-",K507,1),0) &gt; 0,IFERROR(VLOOKUP(K507,'Liste ECO'!A:A,1,FALSE),"ATTENTION CE Inexistant"),"")</f>
        <v/>
      </c>
      <c r="O507" s="467" t="str">
        <f>IF(LEFT(N507,1) ="A",'Messages d''erreur'!$B$9,"")</f>
        <v/>
      </c>
      <c r="P507" s="447">
        <f t="shared" si="33"/>
        <v>77241</v>
      </c>
      <c r="Q507" s="447" t="str">
        <f>IFERROR(VLOOKUP(B508,'Liste CG'!A:A,1,FALSE),"Attention erreur pas de CG")</f>
        <v>Attention erreur pas de CG</v>
      </c>
      <c r="R507" s="447" t="str">
        <f>IF(LEFT(Q507,1)="A",'Messages d''erreur'!B$10,"")</f>
        <v>Attention CG pas dans  CG</v>
      </c>
      <c r="S507" s="467">
        <f t="shared" si="34"/>
        <v>77241</v>
      </c>
      <c r="T507" s="469">
        <f>IFERROR(VLOOKUP(S507,'Liste CG'!A:A,1,FALSE),"Attention erreur pas de CG")</f>
        <v>77241</v>
      </c>
      <c r="U507" s="447" t="str">
        <f>IF(MID(H507,4,1)="x", 'Messages d''erreur'!$B$13,IF(LEFT(T507,1)="A",'Messages d''erreur'!$B$12,""))</f>
        <v/>
      </c>
    </row>
    <row r="508" spans="1:21" ht="26" x14ac:dyDescent="0.35">
      <c r="A508" s="535" t="s">
        <v>1715</v>
      </c>
      <c r="B508" s="447" t="s">
        <v>1715</v>
      </c>
      <c r="C508" s="462" t="s">
        <v>1716</v>
      </c>
      <c r="D508" s="492" t="s">
        <v>1696</v>
      </c>
      <c r="E508" s="464" t="s">
        <v>1101</v>
      </c>
      <c r="F508" s="464">
        <v>5</v>
      </c>
      <c r="G508" s="462" t="s">
        <v>1698</v>
      </c>
      <c r="H508" s="462" t="s">
        <v>1388</v>
      </c>
      <c r="I508" s="464" t="s">
        <v>1100</v>
      </c>
      <c r="J508" s="464" t="s">
        <v>61</v>
      </c>
      <c r="K508" s="466" t="s">
        <v>1100</v>
      </c>
      <c r="L508" s="467">
        <f t="shared" si="35"/>
        <v>1</v>
      </c>
      <c r="M508" s="468">
        <f t="shared" si="32"/>
        <v>67241</v>
      </c>
      <c r="N508" s="467" t="str">
        <f>IF(IFERROR(SEARCH("-",K508,1),0) &gt; 0,IFERROR(VLOOKUP(K508,'Liste ECO'!A:A,1,FALSE),"ATTENTION CE Inexistant"),"")</f>
        <v/>
      </c>
      <c r="O508" s="467" t="str">
        <f>IF(LEFT(N508,1) ="A",'Messages d''erreur'!$B$9,"")</f>
        <v/>
      </c>
      <c r="P508" s="447">
        <f t="shared" si="33"/>
        <v>67241</v>
      </c>
      <c r="Q508" s="447" t="str">
        <f>IFERROR(VLOOKUP(B509,'Liste CG'!A:A,1,FALSE),"Attention erreur pas de CG")</f>
        <v>Attention erreur pas de CG</v>
      </c>
      <c r="R508" s="447" t="str">
        <f>IF(LEFT(Q508,1)="A",'Messages d''erreur'!B$10,"")</f>
        <v>Attention CG pas dans  CG</v>
      </c>
      <c r="S508" s="467">
        <f t="shared" si="34"/>
        <v>67241</v>
      </c>
      <c r="T508" s="469">
        <f>IFERROR(VLOOKUP(S508,'Liste CG'!A:A,1,FALSE),"Attention erreur pas de CG")</f>
        <v>67241</v>
      </c>
      <c r="U508" s="447" t="str">
        <f>IF(MID(H508,4,1)="x", 'Messages d''erreur'!$B$13,IF(LEFT(T508,1)="A",'Messages d''erreur'!$B$12,""))</f>
        <v/>
      </c>
    </row>
    <row r="509" spans="1:21" ht="26" x14ac:dyDescent="0.35">
      <c r="A509" s="535" t="s">
        <v>1715</v>
      </c>
      <c r="B509" s="447" t="s">
        <v>1715</v>
      </c>
      <c r="C509" s="462" t="s">
        <v>1716</v>
      </c>
      <c r="D509" s="492" t="s">
        <v>1696</v>
      </c>
      <c r="E509" s="464" t="s">
        <v>1101</v>
      </c>
      <c r="F509" s="464">
        <v>6</v>
      </c>
      <c r="G509" s="462" t="s">
        <v>1700</v>
      </c>
      <c r="H509" s="462" t="s">
        <v>1388</v>
      </c>
      <c r="I509" s="464" t="s">
        <v>1100</v>
      </c>
      <c r="J509" s="464" t="s">
        <v>61</v>
      </c>
      <c r="K509" s="466" t="s">
        <v>1100</v>
      </c>
      <c r="L509" s="467">
        <f t="shared" si="35"/>
        <v>1</v>
      </c>
      <c r="M509" s="468">
        <f t="shared" si="32"/>
        <v>67241</v>
      </c>
      <c r="N509" s="467" t="str">
        <f>IF(IFERROR(SEARCH("-",K509,1),0) &gt; 0,IFERROR(VLOOKUP(K509,'Liste ECO'!A:A,1,FALSE),"ATTENTION CE Inexistant"),"")</f>
        <v/>
      </c>
      <c r="O509" s="467" t="str">
        <f>IF(LEFT(N509,1) ="A",'Messages d''erreur'!$B$9,"")</f>
        <v/>
      </c>
      <c r="P509" s="447">
        <f t="shared" si="33"/>
        <v>67241</v>
      </c>
      <c r="Q509" s="447" t="str">
        <f>IFERROR(VLOOKUP(B510,'Liste CG'!A:A,1,FALSE),"Attention erreur pas de CG")</f>
        <v>Attention erreur pas de CG</v>
      </c>
      <c r="R509" s="447" t="str">
        <f>IF(LEFT(Q509,1)="A",'Messages d''erreur'!B$10,"")</f>
        <v>Attention CG pas dans  CG</v>
      </c>
      <c r="S509" s="467">
        <f t="shared" si="34"/>
        <v>67241</v>
      </c>
      <c r="T509" s="469">
        <f>IFERROR(VLOOKUP(S509,'Liste CG'!A:A,1,FALSE),"Attention erreur pas de CG")</f>
        <v>67241</v>
      </c>
      <c r="U509" s="447" t="str">
        <f>IF(MID(H509,4,1)="x", 'Messages d''erreur'!$B$13,IF(LEFT(T509,1)="A",'Messages d''erreur'!$B$12,""))</f>
        <v/>
      </c>
    </row>
    <row r="510" spans="1:21" ht="26" x14ac:dyDescent="0.35">
      <c r="A510" s="535" t="s">
        <v>1717</v>
      </c>
      <c r="B510" s="447" t="s">
        <v>1717</v>
      </c>
      <c r="C510" s="462" t="s">
        <v>1718</v>
      </c>
      <c r="D510" s="492" t="s">
        <v>1696</v>
      </c>
      <c r="E510" s="464" t="s">
        <v>1101</v>
      </c>
      <c r="F510" s="464">
        <v>1</v>
      </c>
      <c r="G510" s="462" t="s">
        <v>1347</v>
      </c>
      <c r="H510" s="462" t="s">
        <v>1713</v>
      </c>
      <c r="I510" s="464" t="s">
        <v>1100</v>
      </c>
      <c r="J510" s="464" t="s">
        <v>61</v>
      </c>
      <c r="K510" s="466" t="s">
        <v>1100</v>
      </c>
      <c r="L510" s="467">
        <f t="shared" si="35"/>
        <v>0</v>
      </c>
      <c r="M510" s="468">
        <f t="shared" si="32"/>
        <v>66031</v>
      </c>
      <c r="N510" s="467" t="str">
        <f>IF(IFERROR(SEARCH("-",K510,1),0) &gt; 0,IFERROR(VLOOKUP(K510,'Liste ECO'!A:A,1,FALSE),"ATTENTION CE Inexistant"),"")</f>
        <v/>
      </c>
      <c r="O510" s="467" t="str">
        <f>IF(LEFT(N510,1) ="A",'Messages d''erreur'!$B$9,"")</f>
        <v/>
      </c>
      <c r="P510" s="447">
        <f t="shared" si="33"/>
        <v>66031</v>
      </c>
      <c r="Q510" s="447" t="str">
        <f>IFERROR(VLOOKUP(B511,'Liste CG'!A:A,1,FALSE),"Attention erreur pas de CG")</f>
        <v>Attention erreur pas de CG</v>
      </c>
      <c r="R510" s="447" t="str">
        <f>IF(LEFT(Q510,1)="A",'Messages d''erreur'!B$10,"")</f>
        <v>Attention CG pas dans  CG</v>
      </c>
      <c r="S510" s="467">
        <f t="shared" si="34"/>
        <v>66031</v>
      </c>
      <c r="T510" s="469">
        <f>IFERROR(VLOOKUP(S510,'Liste CG'!A:A,1,FALSE),"Attention erreur pas de CG")</f>
        <v>66031</v>
      </c>
      <c r="U510" s="447" t="str">
        <f>IF(MID(H510,4,1)="x", 'Messages d''erreur'!$B$13,IF(LEFT(T510,1)="A",'Messages d''erreur'!$B$12,""))</f>
        <v/>
      </c>
    </row>
    <row r="511" spans="1:21" ht="26" x14ac:dyDescent="0.35">
      <c r="A511" s="535" t="s">
        <v>1717</v>
      </c>
      <c r="B511" s="447" t="s">
        <v>1717</v>
      </c>
      <c r="C511" s="462" t="s">
        <v>1718</v>
      </c>
      <c r="D511" s="492" t="s">
        <v>1696</v>
      </c>
      <c r="E511" s="464" t="s">
        <v>1101</v>
      </c>
      <c r="F511" s="464">
        <v>2</v>
      </c>
      <c r="G511" s="462" t="s">
        <v>1363</v>
      </c>
      <c r="H511" s="462" t="s">
        <v>1364</v>
      </c>
      <c r="I511" s="464" t="s">
        <v>1100</v>
      </c>
      <c r="J511" s="464" t="s">
        <v>61</v>
      </c>
      <c r="K511" s="466" t="s">
        <v>1100</v>
      </c>
      <c r="L511" s="467">
        <f t="shared" si="35"/>
        <v>1</v>
      </c>
      <c r="M511" s="468">
        <f t="shared" si="32"/>
        <v>67361</v>
      </c>
      <c r="N511" s="467" t="str">
        <f>IF(IFERROR(SEARCH("-",K511,1),0) &gt; 0,IFERROR(VLOOKUP(K511,'Liste ECO'!A:A,1,FALSE),"ATTENTION CE Inexistant"),"")</f>
        <v/>
      </c>
      <c r="O511" s="467" t="str">
        <f>IF(LEFT(N511,1) ="A",'Messages d''erreur'!$B$9,"")</f>
        <v/>
      </c>
      <c r="P511" s="447">
        <f t="shared" si="33"/>
        <v>67361</v>
      </c>
      <c r="Q511" s="447" t="str">
        <f>IFERROR(VLOOKUP(B512,'Liste CG'!A:A,1,FALSE),"Attention erreur pas de CG")</f>
        <v>Attention erreur pas de CG</v>
      </c>
      <c r="R511" s="447" t="str">
        <f>IF(LEFT(Q511,1)="A",'Messages d''erreur'!B$10,"")</f>
        <v>Attention CG pas dans  CG</v>
      </c>
      <c r="S511" s="467">
        <f t="shared" si="34"/>
        <v>67361</v>
      </c>
      <c r="T511" s="469">
        <f>IFERROR(VLOOKUP(S511,'Liste CG'!A:A,1,FALSE),"Attention erreur pas de CG")</f>
        <v>67361</v>
      </c>
      <c r="U511" s="447" t="str">
        <f>IF(MID(H511,4,1)="x", 'Messages d''erreur'!$B$13,IF(LEFT(T511,1)="A",'Messages d''erreur'!$B$12,""))</f>
        <v/>
      </c>
    </row>
    <row r="512" spans="1:21" ht="26" x14ac:dyDescent="0.35">
      <c r="A512" s="535" t="s">
        <v>1717</v>
      </c>
      <c r="B512" s="447" t="s">
        <v>1717</v>
      </c>
      <c r="C512" s="462" t="s">
        <v>1718</v>
      </c>
      <c r="D512" s="492" t="s">
        <v>1696</v>
      </c>
      <c r="E512" s="464" t="s">
        <v>61</v>
      </c>
      <c r="F512" s="464">
        <v>3</v>
      </c>
      <c r="G512" s="462" t="s">
        <v>1719</v>
      </c>
      <c r="H512" s="462" t="s">
        <v>1715</v>
      </c>
      <c r="I512" s="492" t="s">
        <v>1696</v>
      </c>
      <c r="J512" s="464" t="s">
        <v>1101</v>
      </c>
      <c r="K512" s="466" t="s">
        <v>1100</v>
      </c>
      <c r="L512" s="467">
        <f t="shared" si="35"/>
        <v>1</v>
      </c>
      <c r="M512" s="468">
        <f t="shared" si="32"/>
        <v>23121</v>
      </c>
      <c r="N512" s="467" t="str">
        <f>IF(IFERROR(SEARCH("-",K512,1),0) &gt; 0,IFERROR(VLOOKUP(K512,'Liste ECO'!A:A,1,FALSE),"ATTENTION CE Inexistant"),"")</f>
        <v/>
      </c>
      <c r="O512" s="467" t="str">
        <f>IF(LEFT(N512,1) ="A",'Messages d''erreur'!$B$9,"")</f>
        <v/>
      </c>
      <c r="P512" s="447">
        <f t="shared" si="33"/>
        <v>23121</v>
      </c>
      <c r="Q512" s="447" t="str">
        <f>IFERROR(VLOOKUP(B513,'Liste CG'!A:A,1,FALSE),"Attention erreur pas de CG")</f>
        <v>Attention erreur pas de CG</v>
      </c>
      <c r="R512" s="447" t="str">
        <f>IF(LEFT(Q512,1)="A",'Messages d''erreur'!B$10,"")</f>
        <v>Attention CG pas dans  CG</v>
      </c>
      <c r="S512" s="467">
        <f t="shared" si="34"/>
        <v>23121</v>
      </c>
      <c r="T512" s="469">
        <f>IFERROR(VLOOKUP(S512,'Liste CG'!A:A,1,FALSE),"Attention erreur pas de CG")</f>
        <v>23121</v>
      </c>
      <c r="U512" s="447" t="str">
        <f>IF(MID(H512,4,1)="x", 'Messages d''erreur'!$B$13,IF(LEFT(T512,1)="A",'Messages d''erreur'!$B$12,""))</f>
        <v/>
      </c>
    </row>
    <row r="513" spans="1:21" ht="14.5" x14ac:dyDescent="0.35">
      <c r="A513" s="535" t="s">
        <v>1720</v>
      </c>
      <c r="B513" s="447" t="s">
        <v>1720</v>
      </c>
      <c r="C513" s="462" t="s">
        <v>1721</v>
      </c>
      <c r="D513" s="492" t="s">
        <v>1696</v>
      </c>
      <c r="E513" s="464" t="s">
        <v>61</v>
      </c>
      <c r="F513" s="464">
        <v>1</v>
      </c>
      <c r="G513" s="462" t="s">
        <v>1368</v>
      </c>
      <c r="H513" s="462" t="s">
        <v>1317</v>
      </c>
      <c r="I513" s="464" t="s">
        <v>1201</v>
      </c>
      <c r="J513" s="464" t="s">
        <v>1101</v>
      </c>
      <c r="K513" s="466" t="s">
        <v>826</v>
      </c>
      <c r="L513" s="467">
        <f t="shared" si="35"/>
        <v>0</v>
      </c>
      <c r="M513" s="468">
        <f t="shared" si="32"/>
        <v>44000</v>
      </c>
      <c r="N513" s="467" t="str">
        <f>IF(IFERROR(SEARCH("-",K513,1),0) &gt; 0,IFERROR(VLOOKUP(K513,'Liste ECO'!A:A,1,FALSE),"ATTENTION CE Inexistant"),"")</f>
        <v>742-53</v>
      </c>
      <c r="O513" s="467" t="str">
        <f>IF(LEFT(N513,1) ="A",'Messages d''erreur'!$B$9,"")</f>
        <v/>
      </c>
      <c r="P513" s="447">
        <f t="shared" si="33"/>
        <v>44000</v>
      </c>
      <c r="Q513" s="447" t="str">
        <f>IFERROR(VLOOKUP(B514,'Liste CG'!A:A,1,FALSE),"Attention erreur pas de CG")</f>
        <v>Attention erreur pas de CG</v>
      </c>
      <c r="R513" s="447" t="str">
        <f>IF(LEFT(Q513,1)="A",'Messages d''erreur'!B$10,"")</f>
        <v>Attention CG pas dans  CG</v>
      </c>
      <c r="S513" s="467">
        <f t="shared" si="34"/>
        <v>44000</v>
      </c>
      <c r="T513" s="469">
        <f>IFERROR(VLOOKUP(S513,'Liste CG'!A:A,1,FALSE),"Attention erreur pas de CG")</f>
        <v>44000</v>
      </c>
      <c r="U513" s="447" t="str">
        <f>IF(MID(H513,4,1)="x", 'Messages d''erreur'!$B$13,IF(LEFT(T513,1)="A",'Messages d''erreur'!$B$12,""))</f>
        <v/>
      </c>
    </row>
    <row r="514" spans="1:21" ht="14.5" x14ac:dyDescent="0.35">
      <c r="A514" s="535" t="s">
        <v>1720</v>
      </c>
      <c r="B514" s="447" t="s">
        <v>1720</v>
      </c>
      <c r="C514" s="462" t="s">
        <v>1721</v>
      </c>
      <c r="D514" s="492" t="s">
        <v>1696</v>
      </c>
      <c r="E514" s="464" t="s">
        <v>61</v>
      </c>
      <c r="F514" s="464">
        <v>2</v>
      </c>
      <c r="G514" s="462" t="s">
        <v>1369</v>
      </c>
      <c r="H514" s="462" t="s">
        <v>1344</v>
      </c>
      <c r="I514" s="464" t="s">
        <v>1201</v>
      </c>
      <c r="J514" s="464" t="s">
        <v>1101</v>
      </c>
      <c r="K514" s="466" t="s">
        <v>826</v>
      </c>
      <c r="L514" s="467">
        <f t="shared" si="35"/>
        <v>1</v>
      </c>
      <c r="M514" s="468">
        <f t="shared" si="32"/>
        <v>44200</v>
      </c>
      <c r="N514" s="467" t="str">
        <f>IF(IFERROR(SEARCH("-",K514,1),0) &gt; 0,IFERROR(VLOOKUP(K514,'Liste ECO'!A:A,1,FALSE),"ATTENTION CE Inexistant"),"")</f>
        <v>742-53</v>
      </c>
      <c r="O514" s="467" t="str">
        <f>IF(LEFT(N514,1) ="A",'Messages d''erreur'!$B$9,"")</f>
        <v/>
      </c>
      <c r="P514" s="447">
        <f t="shared" si="33"/>
        <v>44200</v>
      </c>
      <c r="Q514" s="447" t="str">
        <f>IFERROR(VLOOKUP(B515,'Liste CG'!A:A,1,FALSE),"Attention erreur pas de CG")</f>
        <v>Attention erreur pas de CG</v>
      </c>
      <c r="R514" s="447" t="str">
        <f>IF(LEFT(Q514,1)="A",'Messages d''erreur'!B$10,"")</f>
        <v>Attention CG pas dans  CG</v>
      </c>
      <c r="S514" s="467">
        <f t="shared" si="34"/>
        <v>44200</v>
      </c>
      <c r="T514" s="469">
        <f>IFERROR(VLOOKUP(S514,'Liste CG'!A:A,1,FALSE),"Attention erreur pas de CG")</f>
        <v>44200</v>
      </c>
      <c r="U514" s="447" t="str">
        <f>IF(MID(H514,4,1)="x", 'Messages d''erreur'!$B$13,IF(LEFT(T514,1)="A",'Messages d''erreur'!$B$12,""))</f>
        <v/>
      </c>
    </row>
    <row r="515" spans="1:21" ht="14.5" x14ac:dyDescent="0.35">
      <c r="A515" s="535" t="s">
        <v>1720</v>
      </c>
      <c r="B515" s="447" t="s">
        <v>1720</v>
      </c>
      <c r="C515" s="462" t="s">
        <v>1721</v>
      </c>
      <c r="D515" s="492" t="s">
        <v>1696</v>
      </c>
      <c r="E515" s="464" t="s">
        <v>1101</v>
      </c>
      <c r="F515" s="464">
        <v>3</v>
      </c>
      <c r="G515" s="462" t="s">
        <v>1697</v>
      </c>
      <c r="H515" s="462" t="s">
        <v>1371</v>
      </c>
      <c r="I515" s="464" t="s">
        <v>1201</v>
      </c>
      <c r="J515" s="464" t="s">
        <v>61</v>
      </c>
      <c r="K515" s="466" t="s">
        <v>900</v>
      </c>
      <c r="L515" s="467">
        <f t="shared" si="35"/>
        <v>1</v>
      </c>
      <c r="M515" s="468">
        <f t="shared" ref="M515:M578" si="36">VALUE(H515)</f>
        <v>41600</v>
      </c>
      <c r="N515" s="467" t="str">
        <f>IF(IFERROR(SEARCH("-",K515,1),0) &gt; 0,IFERROR(VLOOKUP(K515,'Liste ECO'!A:A,1,FALSE),"ATTENTION CE Inexistant"),"")</f>
        <v>772-53</v>
      </c>
      <c r="O515" s="467" t="str">
        <f>IF(LEFT(N515,1) ="A",'Messages d''erreur'!$B$9,"")</f>
        <v/>
      </c>
      <c r="P515" s="447">
        <f t="shared" si="33"/>
        <v>41600</v>
      </c>
      <c r="Q515" s="447" t="str">
        <f>IFERROR(VLOOKUP(B516,'Liste CG'!A:A,1,FALSE),"Attention erreur pas de CG")</f>
        <v>Attention erreur pas de CG</v>
      </c>
      <c r="R515" s="447" t="str">
        <f>IF(LEFT(Q515,1)="A",'Messages d''erreur'!B$10,"")</f>
        <v>Attention CG pas dans  CG</v>
      </c>
      <c r="S515" s="467">
        <f t="shared" si="34"/>
        <v>41600</v>
      </c>
      <c r="T515" s="469">
        <f>IFERROR(VLOOKUP(S515,'Liste CG'!A:A,1,FALSE),"Attention erreur pas de CG")</f>
        <v>41600</v>
      </c>
      <c r="U515" s="447" t="str">
        <f>IF(MID(H515,4,1)="x", 'Messages d''erreur'!$B$13,IF(LEFT(T515,1)="A",'Messages d''erreur'!$B$12,""))</f>
        <v/>
      </c>
    </row>
    <row r="516" spans="1:21" ht="26" x14ac:dyDescent="0.35">
      <c r="A516" s="535" t="s">
        <v>1720</v>
      </c>
      <c r="B516" s="447" t="s">
        <v>1720</v>
      </c>
      <c r="C516" s="462" t="s">
        <v>1721</v>
      </c>
      <c r="D516" s="492" t="s">
        <v>1696</v>
      </c>
      <c r="E516" s="464" t="s">
        <v>61</v>
      </c>
      <c r="F516" s="464">
        <v>4</v>
      </c>
      <c r="G516" s="462" t="s">
        <v>1699</v>
      </c>
      <c r="H516" s="462" t="s">
        <v>1390</v>
      </c>
      <c r="I516" s="464" t="s">
        <v>1100</v>
      </c>
      <c r="J516" s="464" t="s">
        <v>1101</v>
      </c>
      <c r="K516" s="466" t="s">
        <v>1100</v>
      </c>
      <c r="L516" s="467">
        <f t="shared" si="35"/>
        <v>1</v>
      </c>
      <c r="M516" s="468">
        <f t="shared" si="36"/>
        <v>77241</v>
      </c>
      <c r="N516" s="467" t="str">
        <f>IF(IFERROR(SEARCH("-",K516,1),0) &gt; 0,IFERROR(VLOOKUP(K516,'Liste ECO'!A:A,1,FALSE),"ATTENTION CE Inexistant"),"")</f>
        <v/>
      </c>
      <c r="O516" s="467" t="str">
        <f>IF(LEFT(N516,1) ="A",'Messages d''erreur'!$B$9,"")</f>
        <v/>
      </c>
      <c r="P516" s="447">
        <f t="shared" si="33"/>
        <v>77241</v>
      </c>
      <c r="Q516" s="447" t="str">
        <f>IFERROR(VLOOKUP(B517,'Liste CG'!A:A,1,FALSE),"Attention erreur pas de CG")</f>
        <v>Attention erreur pas de CG</v>
      </c>
      <c r="R516" s="447" t="str">
        <f>IF(LEFT(Q516,1)="A",'Messages d''erreur'!B$10,"")</f>
        <v>Attention CG pas dans  CG</v>
      </c>
      <c r="S516" s="467">
        <f t="shared" si="34"/>
        <v>77241</v>
      </c>
      <c r="T516" s="469">
        <f>IFERROR(VLOOKUP(S516,'Liste CG'!A:A,1,FALSE),"Attention erreur pas de CG")</f>
        <v>77241</v>
      </c>
      <c r="U516" s="447" t="str">
        <f>IF(MID(H516,4,1)="x", 'Messages d''erreur'!$B$13,IF(LEFT(T516,1)="A",'Messages d''erreur'!$B$12,""))</f>
        <v/>
      </c>
    </row>
    <row r="517" spans="1:21" ht="26" x14ac:dyDescent="0.35">
      <c r="A517" s="535" t="s">
        <v>1720</v>
      </c>
      <c r="B517" s="447" t="s">
        <v>1720</v>
      </c>
      <c r="C517" s="462" t="s">
        <v>1721</v>
      </c>
      <c r="D517" s="492" t="s">
        <v>1696</v>
      </c>
      <c r="E517" s="464" t="s">
        <v>1101</v>
      </c>
      <c r="F517" s="464">
        <v>5</v>
      </c>
      <c r="G517" s="462" t="s">
        <v>1698</v>
      </c>
      <c r="H517" s="462" t="s">
        <v>1388</v>
      </c>
      <c r="I517" s="464" t="s">
        <v>1100</v>
      </c>
      <c r="J517" s="464" t="s">
        <v>61</v>
      </c>
      <c r="K517" s="466" t="s">
        <v>1100</v>
      </c>
      <c r="L517" s="467">
        <f t="shared" si="35"/>
        <v>1</v>
      </c>
      <c r="M517" s="468">
        <f t="shared" si="36"/>
        <v>67241</v>
      </c>
      <c r="N517" s="467" t="str">
        <f>IF(IFERROR(SEARCH("-",K517,1),0) &gt; 0,IFERROR(VLOOKUP(K517,'Liste ECO'!A:A,1,FALSE),"ATTENTION CE Inexistant"),"")</f>
        <v/>
      </c>
      <c r="O517" s="467" t="str">
        <f>IF(LEFT(N517,1) ="A",'Messages d''erreur'!$B$9,"")</f>
        <v/>
      </c>
      <c r="P517" s="447">
        <f t="shared" si="33"/>
        <v>67241</v>
      </c>
      <c r="Q517" s="447" t="str">
        <f>IFERROR(VLOOKUP(B518,'Liste CG'!A:A,1,FALSE),"Attention erreur pas de CG")</f>
        <v>Attention erreur pas de CG</v>
      </c>
      <c r="R517" s="447" t="str">
        <f>IF(LEFT(Q517,1)="A",'Messages d''erreur'!B$10,"")</f>
        <v>Attention CG pas dans  CG</v>
      </c>
      <c r="S517" s="467">
        <f t="shared" si="34"/>
        <v>67241</v>
      </c>
      <c r="T517" s="469">
        <f>IFERROR(VLOOKUP(S517,'Liste CG'!A:A,1,FALSE),"Attention erreur pas de CG")</f>
        <v>67241</v>
      </c>
      <c r="U517" s="447" t="str">
        <f>IF(MID(H517,4,1)="x", 'Messages d''erreur'!$B$13,IF(LEFT(T517,1)="A",'Messages d''erreur'!$B$12,""))</f>
        <v/>
      </c>
    </row>
    <row r="518" spans="1:21" ht="26" x14ac:dyDescent="0.35">
      <c r="A518" s="535" t="s">
        <v>1720</v>
      </c>
      <c r="B518" s="447" t="s">
        <v>1720</v>
      </c>
      <c r="C518" s="462" t="s">
        <v>1721</v>
      </c>
      <c r="D518" s="492" t="s">
        <v>1696</v>
      </c>
      <c r="E518" s="464" t="s">
        <v>1101</v>
      </c>
      <c r="F518" s="464">
        <v>6</v>
      </c>
      <c r="G518" s="462" t="s">
        <v>1700</v>
      </c>
      <c r="H518" s="462" t="s">
        <v>1388</v>
      </c>
      <c r="I518" s="464" t="s">
        <v>1100</v>
      </c>
      <c r="J518" s="464" t="s">
        <v>61</v>
      </c>
      <c r="K518" s="466" t="s">
        <v>1100</v>
      </c>
      <c r="L518" s="467">
        <f t="shared" si="35"/>
        <v>1</v>
      </c>
      <c r="M518" s="468">
        <f t="shared" si="36"/>
        <v>67241</v>
      </c>
      <c r="N518" s="467" t="str">
        <f>IF(IFERROR(SEARCH("-",K518,1),0) &gt; 0,IFERROR(VLOOKUP(K518,'Liste ECO'!A:A,1,FALSE),"ATTENTION CE Inexistant"),"")</f>
        <v/>
      </c>
      <c r="O518" s="467" t="str">
        <f>IF(LEFT(N518,1) ="A",'Messages d''erreur'!$B$9,"")</f>
        <v/>
      </c>
      <c r="P518" s="447">
        <f t="shared" si="33"/>
        <v>67241</v>
      </c>
      <c r="Q518" s="447" t="str">
        <f>IFERROR(VLOOKUP(B519,'Liste CG'!A:A,1,FALSE),"Attention erreur pas de CG")</f>
        <v>Attention erreur pas de CG</v>
      </c>
      <c r="R518" s="447" t="str">
        <f>IF(LEFT(Q518,1)="A",'Messages d''erreur'!B$10,"")</f>
        <v>Attention CG pas dans  CG</v>
      </c>
      <c r="S518" s="467">
        <f t="shared" si="34"/>
        <v>67241</v>
      </c>
      <c r="T518" s="469">
        <f>IFERROR(VLOOKUP(S518,'Liste CG'!A:A,1,FALSE),"Attention erreur pas de CG")</f>
        <v>67241</v>
      </c>
      <c r="U518" s="447" t="str">
        <f>IF(MID(H518,4,1)="x", 'Messages d''erreur'!$B$13,IF(LEFT(T518,1)="A",'Messages d''erreur'!$B$12,""))</f>
        <v/>
      </c>
    </row>
    <row r="519" spans="1:21" ht="26" x14ac:dyDescent="0.35">
      <c r="A519" s="535" t="s">
        <v>1722</v>
      </c>
      <c r="B519" s="447" t="s">
        <v>1722</v>
      </c>
      <c r="C519" s="462" t="s">
        <v>1723</v>
      </c>
      <c r="D519" s="492" t="s">
        <v>1696</v>
      </c>
      <c r="E519" s="464" t="s">
        <v>1101</v>
      </c>
      <c r="F519" s="464">
        <v>1</v>
      </c>
      <c r="G519" s="462" t="s">
        <v>1347</v>
      </c>
      <c r="H519" s="462" t="s">
        <v>1713</v>
      </c>
      <c r="I519" s="464" t="s">
        <v>1100</v>
      </c>
      <c r="J519" s="464" t="s">
        <v>61</v>
      </c>
      <c r="K519" s="466" t="s">
        <v>1100</v>
      </c>
      <c r="L519" s="467">
        <f t="shared" si="35"/>
        <v>0</v>
      </c>
      <c r="M519" s="468">
        <f t="shared" si="36"/>
        <v>66031</v>
      </c>
      <c r="N519" s="467" t="str">
        <f>IF(IFERROR(SEARCH("-",K519,1),0) &gt; 0,IFERROR(VLOOKUP(K519,'Liste ECO'!A:A,1,FALSE),"ATTENTION CE Inexistant"),"")</f>
        <v/>
      </c>
      <c r="O519" s="467" t="str">
        <f>IF(LEFT(N519,1) ="A",'Messages d''erreur'!$B$9,"")</f>
        <v/>
      </c>
      <c r="P519" s="447">
        <f t="shared" si="33"/>
        <v>66031</v>
      </c>
      <c r="Q519" s="447" t="str">
        <f>IFERROR(VLOOKUP(B520,'Liste CG'!A:A,1,FALSE),"Attention erreur pas de CG")</f>
        <v>Attention erreur pas de CG</v>
      </c>
      <c r="R519" s="447" t="str">
        <f>IF(LEFT(Q519,1)="A",'Messages d''erreur'!B$10,"")</f>
        <v>Attention CG pas dans  CG</v>
      </c>
      <c r="S519" s="467">
        <f t="shared" si="34"/>
        <v>66031</v>
      </c>
      <c r="T519" s="469">
        <f>IFERROR(VLOOKUP(S519,'Liste CG'!A:A,1,FALSE),"Attention erreur pas de CG")</f>
        <v>66031</v>
      </c>
      <c r="U519" s="447" t="str">
        <f>IF(MID(H519,4,1)="x", 'Messages d''erreur'!$B$13,IF(LEFT(T519,1)="A",'Messages d''erreur'!$B$12,""))</f>
        <v/>
      </c>
    </row>
    <row r="520" spans="1:21" ht="26" x14ac:dyDescent="0.35">
      <c r="A520" s="535" t="s">
        <v>1722</v>
      </c>
      <c r="B520" s="447" t="s">
        <v>1722</v>
      </c>
      <c r="C520" s="462" t="s">
        <v>1723</v>
      </c>
      <c r="D520" s="492" t="s">
        <v>1696</v>
      </c>
      <c r="E520" s="464" t="s">
        <v>1101</v>
      </c>
      <c r="F520" s="464">
        <v>2</v>
      </c>
      <c r="G520" s="462" t="s">
        <v>1363</v>
      </c>
      <c r="H520" s="462" t="s">
        <v>1364</v>
      </c>
      <c r="I520" s="464" t="s">
        <v>1100</v>
      </c>
      <c r="J520" s="464" t="s">
        <v>61</v>
      </c>
      <c r="K520" s="466" t="s">
        <v>1100</v>
      </c>
      <c r="L520" s="467">
        <f t="shared" si="35"/>
        <v>1</v>
      </c>
      <c r="M520" s="468">
        <f t="shared" si="36"/>
        <v>67361</v>
      </c>
      <c r="N520" s="467" t="str">
        <f>IF(IFERROR(SEARCH("-",K520,1),0) &gt; 0,IFERROR(VLOOKUP(K520,'Liste ECO'!A:A,1,FALSE),"ATTENTION CE Inexistant"),"")</f>
        <v/>
      </c>
      <c r="O520" s="467" t="str">
        <f>IF(LEFT(N520,1) ="A",'Messages d''erreur'!$B$9,"")</f>
        <v/>
      </c>
      <c r="P520" s="447">
        <f t="shared" si="33"/>
        <v>67361</v>
      </c>
      <c r="Q520" s="447" t="str">
        <f>IFERROR(VLOOKUP(B521,'Liste CG'!A:A,1,FALSE),"Attention erreur pas de CG")</f>
        <v>Attention erreur pas de CG</v>
      </c>
      <c r="R520" s="447" t="str">
        <f>IF(LEFT(Q520,1)="A",'Messages d''erreur'!B$10,"")</f>
        <v>Attention CG pas dans  CG</v>
      </c>
      <c r="S520" s="467">
        <f t="shared" si="34"/>
        <v>67361</v>
      </c>
      <c r="T520" s="469">
        <f>IFERROR(VLOOKUP(S520,'Liste CG'!A:A,1,FALSE),"Attention erreur pas de CG")</f>
        <v>67361</v>
      </c>
      <c r="U520" s="447" t="str">
        <f>IF(MID(H520,4,1)="x", 'Messages d''erreur'!$B$13,IF(LEFT(T520,1)="A",'Messages d''erreur'!$B$12,""))</f>
        <v/>
      </c>
    </row>
    <row r="521" spans="1:21" ht="26" x14ac:dyDescent="0.35">
      <c r="A521" s="535" t="s">
        <v>1722</v>
      </c>
      <c r="B521" s="447" t="s">
        <v>1722</v>
      </c>
      <c r="C521" s="462" t="s">
        <v>1723</v>
      </c>
      <c r="D521" s="492" t="s">
        <v>1696</v>
      </c>
      <c r="E521" s="464" t="s">
        <v>61</v>
      </c>
      <c r="F521" s="464">
        <v>3</v>
      </c>
      <c r="G521" s="462" t="s">
        <v>1704</v>
      </c>
      <c r="H521" s="462" t="s">
        <v>1720</v>
      </c>
      <c r="I521" s="492" t="s">
        <v>1696</v>
      </c>
      <c r="J521" s="464" t="s">
        <v>1101</v>
      </c>
      <c r="K521" s="466" t="s">
        <v>1100</v>
      </c>
      <c r="L521" s="467">
        <f t="shared" si="35"/>
        <v>1</v>
      </c>
      <c r="M521" s="468">
        <f t="shared" si="36"/>
        <v>23131</v>
      </c>
      <c r="N521" s="467" t="str">
        <f>IF(IFERROR(SEARCH("-",K521,1),0) &gt; 0,IFERROR(VLOOKUP(K521,'Liste ECO'!A:A,1,FALSE),"ATTENTION CE Inexistant"),"")</f>
        <v/>
      </c>
      <c r="O521" s="467" t="str">
        <f>IF(LEFT(N521,1) ="A",'Messages d''erreur'!$B$9,"")</f>
        <v/>
      </c>
      <c r="P521" s="447">
        <f t="shared" si="33"/>
        <v>23131</v>
      </c>
      <c r="Q521" s="447" t="str">
        <f>IFERROR(VLOOKUP(B522,'Liste CG'!A:A,1,FALSE),"Attention erreur pas de CG")</f>
        <v>Attention erreur pas de CG</v>
      </c>
      <c r="R521" s="447" t="str">
        <f>IF(LEFT(Q521,1)="A",'Messages d''erreur'!B$10,"")</f>
        <v>Attention CG pas dans  CG</v>
      </c>
      <c r="S521" s="467">
        <f t="shared" si="34"/>
        <v>23131</v>
      </c>
      <c r="T521" s="469">
        <f>IFERROR(VLOOKUP(S521,'Liste CG'!A:A,1,FALSE),"Attention erreur pas de CG")</f>
        <v>23131</v>
      </c>
      <c r="U521" s="447" t="str">
        <f>IF(MID(H521,4,1)="x", 'Messages d''erreur'!$B$13,IF(LEFT(T521,1)="A",'Messages d''erreur'!$B$12,""))</f>
        <v/>
      </c>
    </row>
    <row r="522" spans="1:21" ht="14.5" x14ac:dyDescent="0.35">
      <c r="A522" s="535" t="s">
        <v>1724</v>
      </c>
      <c r="B522" s="447" t="s">
        <v>1724</v>
      </c>
      <c r="C522" s="462" t="s">
        <v>1725</v>
      </c>
      <c r="D522" s="492" t="s">
        <v>1696</v>
      </c>
      <c r="E522" s="464" t="s">
        <v>61</v>
      </c>
      <c r="F522" s="464">
        <v>1</v>
      </c>
      <c r="G522" s="462" t="s">
        <v>1368</v>
      </c>
      <c r="H522" s="462" t="s">
        <v>1317</v>
      </c>
      <c r="I522" s="464" t="s">
        <v>1201</v>
      </c>
      <c r="J522" s="464" t="s">
        <v>1101</v>
      </c>
      <c r="K522" s="466" t="s">
        <v>829</v>
      </c>
      <c r="L522" s="467">
        <f t="shared" si="35"/>
        <v>0</v>
      </c>
      <c r="M522" s="468">
        <f t="shared" si="36"/>
        <v>44000</v>
      </c>
      <c r="N522" s="467" t="str">
        <f>IF(IFERROR(SEARCH("-",K522,1),0) &gt; 0,IFERROR(VLOOKUP(K522,'Liste ECO'!A:A,1,FALSE),"ATTENTION CE Inexistant"),"")</f>
        <v>742-54</v>
      </c>
      <c r="O522" s="467" t="str">
        <f>IF(LEFT(N522,1) ="A",'Messages d''erreur'!$B$9,"")</f>
        <v/>
      </c>
      <c r="P522" s="447">
        <f t="shared" si="33"/>
        <v>44000</v>
      </c>
      <c r="Q522" s="447" t="str">
        <f>IFERROR(VLOOKUP(B523,'Liste CG'!A:A,1,FALSE),"Attention erreur pas de CG")</f>
        <v>Attention erreur pas de CG</v>
      </c>
      <c r="R522" s="447" t="str">
        <f>IF(LEFT(Q522,1)="A",'Messages d''erreur'!B$10,"")</f>
        <v>Attention CG pas dans  CG</v>
      </c>
      <c r="S522" s="467">
        <f t="shared" si="34"/>
        <v>44000</v>
      </c>
      <c r="T522" s="469">
        <f>IFERROR(VLOOKUP(S522,'Liste CG'!A:A,1,FALSE),"Attention erreur pas de CG")</f>
        <v>44000</v>
      </c>
      <c r="U522" s="447" t="str">
        <f>IF(MID(H522,4,1)="x", 'Messages d''erreur'!$B$13,IF(LEFT(T522,1)="A",'Messages d''erreur'!$B$12,""))</f>
        <v/>
      </c>
    </row>
    <row r="523" spans="1:21" ht="14.5" x14ac:dyDescent="0.35">
      <c r="A523" s="535" t="s">
        <v>1724</v>
      </c>
      <c r="B523" s="447" t="s">
        <v>1724</v>
      </c>
      <c r="C523" s="462" t="s">
        <v>1725</v>
      </c>
      <c r="D523" s="492" t="s">
        <v>1696</v>
      </c>
      <c r="E523" s="464" t="s">
        <v>61</v>
      </c>
      <c r="F523" s="464">
        <v>2</v>
      </c>
      <c r="G523" s="462" t="s">
        <v>1369</v>
      </c>
      <c r="H523" s="462" t="s">
        <v>1344</v>
      </c>
      <c r="I523" s="464" t="s">
        <v>1201</v>
      </c>
      <c r="J523" s="464" t="s">
        <v>1101</v>
      </c>
      <c r="K523" s="466" t="s">
        <v>829</v>
      </c>
      <c r="L523" s="467">
        <f t="shared" si="35"/>
        <v>1</v>
      </c>
      <c r="M523" s="468">
        <f t="shared" si="36"/>
        <v>44200</v>
      </c>
      <c r="N523" s="467" t="str">
        <f>IF(IFERROR(SEARCH("-",K523,1),0) &gt; 0,IFERROR(VLOOKUP(K523,'Liste ECO'!A:A,1,FALSE),"ATTENTION CE Inexistant"),"")</f>
        <v>742-54</v>
      </c>
      <c r="O523" s="467" t="str">
        <f>IF(LEFT(N523,1) ="A",'Messages d''erreur'!$B$9,"")</f>
        <v/>
      </c>
      <c r="P523" s="447">
        <f t="shared" si="33"/>
        <v>44200</v>
      </c>
      <c r="Q523" s="447" t="str">
        <f>IFERROR(VLOOKUP(B524,'Liste CG'!A:A,1,FALSE),"Attention erreur pas de CG")</f>
        <v>Attention erreur pas de CG</v>
      </c>
      <c r="R523" s="447" t="str">
        <f>IF(LEFT(Q523,1)="A",'Messages d''erreur'!B$10,"")</f>
        <v>Attention CG pas dans  CG</v>
      </c>
      <c r="S523" s="467">
        <f t="shared" si="34"/>
        <v>44200</v>
      </c>
      <c r="T523" s="469">
        <f>IFERROR(VLOOKUP(S523,'Liste CG'!A:A,1,FALSE),"Attention erreur pas de CG")</f>
        <v>44200</v>
      </c>
      <c r="U523" s="447" t="str">
        <f>IF(MID(H523,4,1)="x", 'Messages d''erreur'!$B$13,IF(LEFT(T523,1)="A",'Messages d''erreur'!$B$12,""))</f>
        <v/>
      </c>
    </row>
    <row r="524" spans="1:21" ht="14.5" x14ac:dyDescent="0.35">
      <c r="A524" s="535" t="s">
        <v>1724</v>
      </c>
      <c r="B524" s="447" t="s">
        <v>1724</v>
      </c>
      <c r="C524" s="462" t="s">
        <v>1725</v>
      </c>
      <c r="D524" s="492" t="s">
        <v>1696</v>
      </c>
      <c r="E524" s="464" t="s">
        <v>1101</v>
      </c>
      <c r="F524" s="464">
        <v>3</v>
      </c>
      <c r="G524" s="462" t="s">
        <v>1697</v>
      </c>
      <c r="H524" s="462" t="s">
        <v>1371</v>
      </c>
      <c r="I524" s="464" t="s">
        <v>1201</v>
      </c>
      <c r="J524" s="464" t="s">
        <v>61</v>
      </c>
      <c r="K524" s="466" t="s">
        <v>902</v>
      </c>
      <c r="L524" s="467">
        <f t="shared" si="35"/>
        <v>1</v>
      </c>
      <c r="M524" s="468">
        <f t="shared" si="36"/>
        <v>41600</v>
      </c>
      <c r="N524" s="467" t="str">
        <f>IF(IFERROR(SEARCH("-",K524,1),0) &gt; 0,IFERROR(VLOOKUP(K524,'Liste ECO'!A:A,1,FALSE),"ATTENTION CE Inexistant"),"")</f>
        <v>772-54</v>
      </c>
      <c r="O524" s="467" t="str">
        <f>IF(LEFT(N524,1) ="A",'Messages d''erreur'!$B$9,"")</f>
        <v/>
      </c>
      <c r="P524" s="447">
        <f t="shared" si="33"/>
        <v>41600</v>
      </c>
      <c r="Q524" s="447" t="str">
        <f>IFERROR(VLOOKUP(B525,'Liste CG'!A:A,1,FALSE),"Attention erreur pas de CG")</f>
        <v>Attention erreur pas de CG</v>
      </c>
      <c r="R524" s="447" t="str">
        <f>IF(LEFT(Q524,1)="A",'Messages d''erreur'!B$10,"")</f>
        <v>Attention CG pas dans  CG</v>
      </c>
      <c r="S524" s="467">
        <f t="shared" si="34"/>
        <v>41600</v>
      </c>
      <c r="T524" s="469">
        <f>IFERROR(VLOOKUP(S524,'Liste CG'!A:A,1,FALSE),"Attention erreur pas de CG")</f>
        <v>41600</v>
      </c>
      <c r="U524" s="447" t="str">
        <f>IF(MID(H524,4,1)="x", 'Messages d''erreur'!$B$13,IF(LEFT(T524,1)="A",'Messages d''erreur'!$B$12,""))</f>
        <v/>
      </c>
    </row>
    <row r="525" spans="1:21" ht="26" x14ac:dyDescent="0.35">
      <c r="A525" s="535" t="s">
        <v>1724</v>
      </c>
      <c r="B525" s="447" t="s">
        <v>1724</v>
      </c>
      <c r="C525" s="462" t="s">
        <v>1725</v>
      </c>
      <c r="D525" s="492" t="s">
        <v>1696</v>
      </c>
      <c r="E525" s="464" t="s">
        <v>61</v>
      </c>
      <c r="F525" s="464">
        <v>4</v>
      </c>
      <c r="G525" s="462" t="s">
        <v>1699</v>
      </c>
      <c r="H525" s="462" t="s">
        <v>1390</v>
      </c>
      <c r="I525" s="464" t="s">
        <v>1100</v>
      </c>
      <c r="J525" s="464" t="s">
        <v>1101</v>
      </c>
      <c r="K525" s="466" t="s">
        <v>1100</v>
      </c>
      <c r="L525" s="467">
        <f t="shared" si="35"/>
        <v>1</v>
      </c>
      <c r="M525" s="468">
        <f t="shared" si="36"/>
        <v>77241</v>
      </c>
      <c r="N525" s="467" t="str">
        <f>IF(IFERROR(SEARCH("-",K525,1),0) &gt; 0,IFERROR(VLOOKUP(K525,'Liste ECO'!A:A,1,FALSE),"ATTENTION CE Inexistant"),"")</f>
        <v/>
      </c>
      <c r="O525" s="467" t="str">
        <f>IF(LEFT(N525,1) ="A",'Messages d''erreur'!$B$9,"")</f>
        <v/>
      </c>
      <c r="P525" s="447">
        <f t="shared" si="33"/>
        <v>77241</v>
      </c>
      <c r="Q525" s="447" t="str">
        <f>IFERROR(VLOOKUP(B526,'Liste CG'!A:A,1,FALSE),"Attention erreur pas de CG")</f>
        <v>Attention erreur pas de CG</v>
      </c>
      <c r="R525" s="447" t="str">
        <f>IF(LEFT(Q525,1)="A",'Messages d''erreur'!B$10,"")</f>
        <v>Attention CG pas dans  CG</v>
      </c>
      <c r="S525" s="467">
        <f t="shared" si="34"/>
        <v>77241</v>
      </c>
      <c r="T525" s="469">
        <f>IFERROR(VLOOKUP(S525,'Liste CG'!A:A,1,FALSE),"Attention erreur pas de CG")</f>
        <v>77241</v>
      </c>
      <c r="U525" s="447" t="str">
        <f>IF(MID(H525,4,1)="x", 'Messages d''erreur'!$B$13,IF(LEFT(T525,1)="A",'Messages d''erreur'!$B$12,""))</f>
        <v/>
      </c>
    </row>
    <row r="526" spans="1:21" ht="26" x14ac:dyDescent="0.35">
      <c r="A526" s="535" t="s">
        <v>1724</v>
      </c>
      <c r="B526" s="447" t="s">
        <v>1724</v>
      </c>
      <c r="C526" s="462" t="s">
        <v>1725</v>
      </c>
      <c r="D526" s="492" t="s">
        <v>1696</v>
      </c>
      <c r="E526" s="464" t="s">
        <v>1101</v>
      </c>
      <c r="F526" s="464">
        <v>5</v>
      </c>
      <c r="G526" s="462" t="s">
        <v>1698</v>
      </c>
      <c r="H526" s="462" t="s">
        <v>1388</v>
      </c>
      <c r="I526" s="464" t="s">
        <v>1100</v>
      </c>
      <c r="J526" s="464" t="s">
        <v>61</v>
      </c>
      <c r="K526" s="466" t="s">
        <v>1100</v>
      </c>
      <c r="L526" s="467">
        <f t="shared" si="35"/>
        <v>1</v>
      </c>
      <c r="M526" s="468">
        <f t="shared" si="36"/>
        <v>67241</v>
      </c>
      <c r="N526" s="467" t="str">
        <f>IF(IFERROR(SEARCH("-",K526,1),0) &gt; 0,IFERROR(VLOOKUP(K526,'Liste ECO'!A:A,1,FALSE),"ATTENTION CE Inexistant"),"")</f>
        <v/>
      </c>
      <c r="O526" s="467" t="str">
        <f>IF(LEFT(N526,1) ="A",'Messages d''erreur'!$B$9,"")</f>
        <v/>
      </c>
      <c r="P526" s="447">
        <f t="shared" si="33"/>
        <v>67241</v>
      </c>
      <c r="Q526" s="447" t="str">
        <f>IFERROR(VLOOKUP(B527,'Liste CG'!A:A,1,FALSE),"Attention erreur pas de CG")</f>
        <v>Attention erreur pas de CG</v>
      </c>
      <c r="R526" s="447" t="str">
        <f>IF(LEFT(Q526,1)="A",'Messages d''erreur'!B$10,"")</f>
        <v>Attention CG pas dans  CG</v>
      </c>
      <c r="S526" s="467">
        <f t="shared" si="34"/>
        <v>67241</v>
      </c>
      <c r="T526" s="469">
        <f>IFERROR(VLOOKUP(S526,'Liste CG'!A:A,1,FALSE),"Attention erreur pas de CG")</f>
        <v>67241</v>
      </c>
      <c r="U526" s="447" t="str">
        <f>IF(MID(H526,4,1)="x", 'Messages d''erreur'!$B$13,IF(LEFT(T526,1)="A",'Messages d''erreur'!$B$12,""))</f>
        <v/>
      </c>
    </row>
    <row r="527" spans="1:21" ht="26" x14ac:dyDescent="0.35">
      <c r="A527" s="535" t="s">
        <v>1724</v>
      </c>
      <c r="B527" s="447" t="s">
        <v>1724</v>
      </c>
      <c r="C527" s="462" t="s">
        <v>1725</v>
      </c>
      <c r="D527" s="492" t="s">
        <v>1696</v>
      </c>
      <c r="E527" s="464" t="s">
        <v>1101</v>
      </c>
      <c r="F527" s="464">
        <v>6</v>
      </c>
      <c r="G527" s="462" t="s">
        <v>1700</v>
      </c>
      <c r="H527" s="462" t="s">
        <v>1388</v>
      </c>
      <c r="I527" s="464" t="s">
        <v>1100</v>
      </c>
      <c r="J527" s="464" t="s">
        <v>61</v>
      </c>
      <c r="K527" s="466" t="s">
        <v>1100</v>
      </c>
      <c r="L527" s="467">
        <f t="shared" si="35"/>
        <v>1</v>
      </c>
      <c r="M527" s="468">
        <f t="shared" si="36"/>
        <v>67241</v>
      </c>
      <c r="N527" s="467" t="str">
        <f>IF(IFERROR(SEARCH("-",K527,1),0) &gt; 0,IFERROR(VLOOKUP(K527,'Liste ECO'!A:A,1,FALSE),"ATTENTION CE Inexistant"),"")</f>
        <v/>
      </c>
      <c r="O527" s="467" t="str">
        <f>IF(LEFT(N527,1) ="A",'Messages d''erreur'!$B$9,"")</f>
        <v/>
      </c>
      <c r="P527" s="447">
        <f t="shared" si="33"/>
        <v>67241</v>
      </c>
      <c r="Q527" s="447" t="str">
        <f>IFERROR(VLOOKUP(B528,'Liste CG'!A:A,1,FALSE),"Attention erreur pas de CG")</f>
        <v>Attention erreur pas de CG</v>
      </c>
      <c r="R527" s="447" t="str">
        <f>IF(LEFT(Q527,1)="A",'Messages d''erreur'!B$10,"")</f>
        <v>Attention CG pas dans  CG</v>
      </c>
      <c r="S527" s="467">
        <f t="shared" si="34"/>
        <v>67241</v>
      </c>
      <c r="T527" s="469">
        <f>IFERROR(VLOOKUP(S527,'Liste CG'!A:A,1,FALSE),"Attention erreur pas de CG")</f>
        <v>67241</v>
      </c>
      <c r="U527" s="447" t="str">
        <f>IF(MID(H527,4,1)="x", 'Messages d''erreur'!$B$13,IF(LEFT(T527,1)="A",'Messages d''erreur'!$B$12,""))</f>
        <v/>
      </c>
    </row>
    <row r="528" spans="1:21" ht="26" x14ac:dyDescent="0.35">
      <c r="A528" s="535" t="s">
        <v>1726</v>
      </c>
      <c r="B528" s="447" t="s">
        <v>1726</v>
      </c>
      <c r="C528" s="462" t="s">
        <v>1727</v>
      </c>
      <c r="D528" s="492" t="s">
        <v>1696</v>
      </c>
      <c r="E528" s="464" t="s">
        <v>1101</v>
      </c>
      <c r="F528" s="464">
        <v>1</v>
      </c>
      <c r="G528" s="462" t="s">
        <v>1347</v>
      </c>
      <c r="H528" s="462" t="s">
        <v>1713</v>
      </c>
      <c r="I528" s="464" t="s">
        <v>1100</v>
      </c>
      <c r="J528" s="464" t="s">
        <v>61</v>
      </c>
      <c r="K528" s="466" t="s">
        <v>1100</v>
      </c>
      <c r="L528" s="467">
        <f t="shared" si="35"/>
        <v>0</v>
      </c>
      <c r="M528" s="468">
        <f t="shared" si="36"/>
        <v>66031</v>
      </c>
      <c r="N528" s="467" t="str">
        <f>IF(IFERROR(SEARCH("-",K528,1),0) &gt; 0,IFERROR(VLOOKUP(K528,'Liste ECO'!A:A,1,FALSE),"ATTENTION CE Inexistant"),"")</f>
        <v/>
      </c>
      <c r="O528" s="467" t="str">
        <f>IF(LEFT(N528,1) ="A",'Messages d''erreur'!$B$9,"")</f>
        <v/>
      </c>
      <c r="P528" s="447">
        <f t="shared" si="33"/>
        <v>66031</v>
      </c>
      <c r="Q528" s="447" t="str">
        <f>IFERROR(VLOOKUP(B529,'Liste CG'!A:A,1,FALSE),"Attention erreur pas de CG")</f>
        <v>Attention erreur pas de CG</v>
      </c>
      <c r="R528" s="447" t="str">
        <f>IF(LEFT(Q528,1)="A",'Messages d''erreur'!B$10,"")</f>
        <v>Attention CG pas dans  CG</v>
      </c>
      <c r="S528" s="467">
        <f t="shared" si="34"/>
        <v>66031</v>
      </c>
      <c r="T528" s="469">
        <f>IFERROR(VLOOKUP(S528,'Liste CG'!A:A,1,FALSE),"Attention erreur pas de CG")</f>
        <v>66031</v>
      </c>
      <c r="U528" s="447" t="str">
        <f>IF(MID(H528,4,1)="x", 'Messages d''erreur'!$B$13,IF(LEFT(T528,1)="A",'Messages d''erreur'!$B$12,""))</f>
        <v/>
      </c>
    </row>
    <row r="529" spans="1:21" ht="26" x14ac:dyDescent="0.35">
      <c r="A529" s="535" t="s">
        <v>1726</v>
      </c>
      <c r="B529" s="447" t="s">
        <v>1726</v>
      </c>
      <c r="C529" s="462" t="s">
        <v>1727</v>
      </c>
      <c r="D529" s="492" t="s">
        <v>1696</v>
      </c>
      <c r="E529" s="464" t="s">
        <v>1101</v>
      </c>
      <c r="F529" s="464">
        <v>2</v>
      </c>
      <c r="G529" s="462" t="s">
        <v>1363</v>
      </c>
      <c r="H529" s="462" t="s">
        <v>1364</v>
      </c>
      <c r="I529" s="464" t="s">
        <v>1100</v>
      </c>
      <c r="J529" s="464" t="s">
        <v>61</v>
      </c>
      <c r="K529" s="466" t="s">
        <v>1100</v>
      </c>
      <c r="L529" s="467">
        <f t="shared" si="35"/>
        <v>1</v>
      </c>
      <c r="M529" s="468">
        <f t="shared" si="36"/>
        <v>67361</v>
      </c>
      <c r="N529" s="467" t="str">
        <f>IF(IFERROR(SEARCH("-",K529,1),0) &gt; 0,IFERROR(VLOOKUP(K529,'Liste ECO'!A:A,1,FALSE),"ATTENTION CE Inexistant"),"")</f>
        <v/>
      </c>
      <c r="O529" s="467" t="str">
        <f>IF(LEFT(N529,1) ="A",'Messages d''erreur'!$B$9,"")</f>
        <v/>
      </c>
      <c r="P529" s="447">
        <f t="shared" si="33"/>
        <v>67361</v>
      </c>
      <c r="Q529" s="447" t="str">
        <f>IFERROR(VLOOKUP(B530,'Liste CG'!A:A,1,FALSE),"Attention erreur pas de CG")</f>
        <v>Attention erreur pas de CG</v>
      </c>
      <c r="R529" s="447" t="str">
        <f>IF(LEFT(Q529,1)="A",'Messages d''erreur'!B$10,"")</f>
        <v>Attention CG pas dans  CG</v>
      </c>
      <c r="S529" s="467">
        <f t="shared" si="34"/>
        <v>67361</v>
      </c>
      <c r="T529" s="469">
        <f>IFERROR(VLOOKUP(S529,'Liste CG'!A:A,1,FALSE),"Attention erreur pas de CG")</f>
        <v>67361</v>
      </c>
      <c r="U529" s="447" t="str">
        <f>IF(MID(H529,4,1)="x", 'Messages d''erreur'!$B$13,IF(LEFT(T529,1)="A",'Messages d''erreur'!$B$12,""))</f>
        <v/>
      </c>
    </row>
    <row r="530" spans="1:21" ht="26" x14ac:dyDescent="0.35">
      <c r="A530" s="535" t="s">
        <v>1726</v>
      </c>
      <c r="B530" s="447" t="s">
        <v>1726</v>
      </c>
      <c r="C530" s="462" t="s">
        <v>1727</v>
      </c>
      <c r="D530" s="492" t="s">
        <v>1696</v>
      </c>
      <c r="E530" s="464" t="s">
        <v>61</v>
      </c>
      <c r="F530" s="464">
        <v>3</v>
      </c>
      <c r="G530" s="462" t="s">
        <v>1704</v>
      </c>
      <c r="H530" s="462" t="s">
        <v>1724</v>
      </c>
      <c r="I530" s="492" t="s">
        <v>1696</v>
      </c>
      <c r="J530" s="464" t="s">
        <v>1101</v>
      </c>
      <c r="K530" s="466" t="s">
        <v>1100</v>
      </c>
      <c r="L530" s="467">
        <f t="shared" si="35"/>
        <v>1</v>
      </c>
      <c r="M530" s="468">
        <f t="shared" si="36"/>
        <v>23141</v>
      </c>
      <c r="N530" s="467" t="str">
        <f>IF(IFERROR(SEARCH("-",K530,1),0) &gt; 0,IFERROR(VLOOKUP(K530,'Liste ECO'!A:A,1,FALSE),"ATTENTION CE Inexistant"),"")</f>
        <v/>
      </c>
      <c r="O530" s="467" t="str">
        <f>IF(LEFT(N530,1) ="A",'Messages d''erreur'!$B$9,"")</f>
        <v/>
      </c>
      <c r="P530" s="447">
        <f t="shared" si="33"/>
        <v>23141</v>
      </c>
      <c r="Q530" s="447" t="str">
        <f>IFERROR(VLOOKUP(B531,'Liste CG'!A:A,1,FALSE),"Attention erreur pas de CG")</f>
        <v>Attention erreur pas de CG</v>
      </c>
      <c r="R530" s="447" t="str">
        <f>IF(LEFT(Q530,1)="A",'Messages d''erreur'!B$10,"")</f>
        <v>Attention CG pas dans  CG</v>
      </c>
      <c r="S530" s="467">
        <f t="shared" si="34"/>
        <v>23141</v>
      </c>
      <c r="T530" s="469">
        <f>IFERROR(VLOOKUP(S530,'Liste CG'!A:A,1,FALSE),"Attention erreur pas de CG")</f>
        <v>23141</v>
      </c>
      <c r="U530" s="447" t="str">
        <f>IF(MID(H530,4,1)="x", 'Messages d''erreur'!$B$13,IF(LEFT(T530,1)="A",'Messages d''erreur'!$B$12,""))</f>
        <v/>
      </c>
    </row>
    <row r="531" spans="1:21" ht="26" x14ac:dyDescent="0.35">
      <c r="A531" s="535" t="s">
        <v>1728</v>
      </c>
      <c r="B531" s="447" t="s">
        <v>1728</v>
      </c>
      <c r="C531" s="462" t="s">
        <v>1729</v>
      </c>
      <c r="D531" s="492" t="s">
        <v>1696</v>
      </c>
      <c r="E531" s="464" t="s">
        <v>61</v>
      </c>
      <c r="F531" s="464">
        <v>1</v>
      </c>
      <c r="G531" s="462" t="s">
        <v>1368</v>
      </c>
      <c r="H531" s="462" t="s">
        <v>1317</v>
      </c>
      <c r="I531" s="464" t="s">
        <v>1201</v>
      </c>
      <c r="J531" s="464" t="s">
        <v>1101</v>
      </c>
      <c r="K531" s="466" t="s">
        <v>832</v>
      </c>
      <c r="L531" s="467">
        <f t="shared" si="35"/>
        <v>0</v>
      </c>
      <c r="M531" s="468">
        <f t="shared" si="36"/>
        <v>44000</v>
      </c>
      <c r="N531" s="467" t="str">
        <f>IF(IFERROR(SEARCH("-",K531,1),0) &gt; 0,IFERROR(VLOOKUP(K531,'Liste ECO'!A:A,1,FALSE),"ATTENTION CE Inexistant"),"")</f>
        <v>743-51</v>
      </c>
      <c r="O531" s="467" t="str">
        <f>IF(LEFT(N531,1) ="A",'Messages d''erreur'!$B$9,"")</f>
        <v/>
      </c>
      <c r="P531" s="447">
        <f t="shared" si="33"/>
        <v>44000</v>
      </c>
      <c r="Q531" s="447" t="str">
        <f>IFERROR(VLOOKUP(B532,'Liste CG'!A:A,1,FALSE),"Attention erreur pas de CG")</f>
        <v>Attention erreur pas de CG</v>
      </c>
      <c r="R531" s="447" t="str">
        <f>IF(LEFT(Q531,1)="A",'Messages d''erreur'!B$10,"")</f>
        <v>Attention CG pas dans  CG</v>
      </c>
      <c r="S531" s="467">
        <f t="shared" si="34"/>
        <v>44000</v>
      </c>
      <c r="T531" s="469">
        <f>IFERROR(VLOOKUP(S531,'Liste CG'!A:A,1,FALSE),"Attention erreur pas de CG")</f>
        <v>44000</v>
      </c>
      <c r="U531" s="447" t="str">
        <f>IF(MID(H531,4,1)="x", 'Messages d''erreur'!$B$13,IF(LEFT(T531,1)="A",'Messages d''erreur'!$B$12,""))</f>
        <v/>
      </c>
    </row>
    <row r="532" spans="1:21" ht="26" x14ac:dyDescent="0.35">
      <c r="A532" s="535" t="s">
        <v>1728</v>
      </c>
      <c r="B532" s="447" t="s">
        <v>1728</v>
      </c>
      <c r="C532" s="462" t="s">
        <v>1729</v>
      </c>
      <c r="D532" s="492" t="s">
        <v>1696</v>
      </c>
      <c r="E532" s="464" t="s">
        <v>61</v>
      </c>
      <c r="F532" s="464">
        <v>2</v>
      </c>
      <c r="G532" s="462" t="s">
        <v>1369</v>
      </c>
      <c r="H532" s="462" t="s">
        <v>1344</v>
      </c>
      <c r="I532" s="464" t="s">
        <v>1201</v>
      </c>
      <c r="J532" s="464" t="s">
        <v>1101</v>
      </c>
      <c r="K532" s="466" t="s">
        <v>832</v>
      </c>
      <c r="L532" s="467">
        <f t="shared" si="35"/>
        <v>1</v>
      </c>
      <c r="M532" s="468">
        <f t="shared" si="36"/>
        <v>44200</v>
      </c>
      <c r="N532" s="467" t="str">
        <f>IF(IFERROR(SEARCH("-",K532,1),0) &gt; 0,IFERROR(VLOOKUP(K532,'Liste ECO'!A:A,1,FALSE),"ATTENTION CE Inexistant"),"")</f>
        <v>743-51</v>
      </c>
      <c r="O532" s="467" t="str">
        <f>IF(LEFT(N532,1) ="A",'Messages d''erreur'!$B$9,"")</f>
        <v/>
      </c>
      <c r="P532" s="447">
        <f t="shared" si="33"/>
        <v>44200</v>
      </c>
      <c r="Q532" s="447" t="str">
        <f>IFERROR(VLOOKUP(B533,'Liste CG'!A:A,1,FALSE),"Attention erreur pas de CG")</f>
        <v>Attention erreur pas de CG</v>
      </c>
      <c r="R532" s="447" t="str">
        <f>IF(LEFT(Q532,1)="A",'Messages d''erreur'!B$10,"")</f>
        <v>Attention CG pas dans  CG</v>
      </c>
      <c r="S532" s="467">
        <f t="shared" si="34"/>
        <v>44200</v>
      </c>
      <c r="T532" s="469">
        <f>IFERROR(VLOOKUP(S532,'Liste CG'!A:A,1,FALSE),"Attention erreur pas de CG")</f>
        <v>44200</v>
      </c>
      <c r="U532" s="447" t="str">
        <f>IF(MID(H532,4,1)="x", 'Messages d''erreur'!$B$13,IF(LEFT(T532,1)="A",'Messages d''erreur'!$B$12,""))</f>
        <v/>
      </c>
    </row>
    <row r="533" spans="1:21" ht="26" x14ac:dyDescent="0.35">
      <c r="A533" s="535" t="s">
        <v>1728</v>
      </c>
      <c r="B533" s="447" t="s">
        <v>1728</v>
      </c>
      <c r="C533" s="462" t="s">
        <v>1729</v>
      </c>
      <c r="D533" s="492" t="s">
        <v>1696</v>
      </c>
      <c r="E533" s="464" t="s">
        <v>1101</v>
      </c>
      <c r="F533" s="464">
        <v>3</v>
      </c>
      <c r="G533" s="462" t="s">
        <v>1377</v>
      </c>
      <c r="H533" s="462" t="s">
        <v>1371</v>
      </c>
      <c r="I533" s="464" t="s">
        <v>1201</v>
      </c>
      <c r="J533" s="464" t="s">
        <v>61</v>
      </c>
      <c r="K533" s="466" t="s">
        <v>905</v>
      </c>
      <c r="L533" s="467">
        <f t="shared" si="35"/>
        <v>1</v>
      </c>
      <c r="M533" s="468">
        <f t="shared" si="36"/>
        <v>41600</v>
      </c>
      <c r="N533" s="467" t="str">
        <f>IF(IFERROR(SEARCH("-",K533,1),0) &gt; 0,IFERROR(VLOOKUP(K533,'Liste ECO'!A:A,1,FALSE),"ATTENTION CE Inexistant"),"")</f>
        <v>773-51</v>
      </c>
      <c r="O533" s="467" t="str">
        <f>IF(LEFT(N533,1) ="A",'Messages d''erreur'!$B$9,"")</f>
        <v/>
      </c>
      <c r="P533" s="447">
        <f t="shared" si="33"/>
        <v>41600</v>
      </c>
      <c r="Q533" s="447" t="str">
        <f>IFERROR(VLOOKUP(B534,'Liste CG'!A:A,1,FALSE),"Attention erreur pas de CG")</f>
        <v>Attention erreur pas de CG</v>
      </c>
      <c r="R533" s="447" t="str">
        <f>IF(LEFT(Q533,1)="A",'Messages d''erreur'!B$10,"")</f>
        <v>Attention CG pas dans  CG</v>
      </c>
      <c r="S533" s="467">
        <f t="shared" si="34"/>
        <v>41600</v>
      </c>
      <c r="T533" s="469">
        <f>IFERROR(VLOOKUP(S533,'Liste CG'!A:A,1,FALSE),"Attention erreur pas de CG")</f>
        <v>41600</v>
      </c>
      <c r="U533" s="447" t="str">
        <f>IF(MID(H533,4,1)="x", 'Messages d''erreur'!$B$13,IF(LEFT(T533,1)="A",'Messages d''erreur'!$B$12,""))</f>
        <v/>
      </c>
    </row>
    <row r="534" spans="1:21" ht="26" x14ac:dyDescent="0.35">
      <c r="A534" s="535" t="s">
        <v>1728</v>
      </c>
      <c r="B534" s="447" t="s">
        <v>1728</v>
      </c>
      <c r="C534" s="462" t="s">
        <v>1729</v>
      </c>
      <c r="D534" s="492" t="s">
        <v>1696</v>
      </c>
      <c r="E534" s="464" t="s">
        <v>61</v>
      </c>
      <c r="F534" s="464">
        <v>4</v>
      </c>
      <c r="G534" s="462" t="s">
        <v>1699</v>
      </c>
      <c r="H534" s="462" t="s">
        <v>1390</v>
      </c>
      <c r="I534" s="464" t="s">
        <v>1100</v>
      </c>
      <c r="J534" s="464" t="s">
        <v>1101</v>
      </c>
      <c r="K534" s="466" t="s">
        <v>1100</v>
      </c>
      <c r="L534" s="467">
        <f t="shared" si="35"/>
        <v>1</v>
      </c>
      <c r="M534" s="468">
        <f t="shared" si="36"/>
        <v>77241</v>
      </c>
      <c r="N534" s="467" t="str">
        <f>IF(IFERROR(SEARCH("-",K534,1),0) &gt; 0,IFERROR(VLOOKUP(K534,'Liste ECO'!A:A,1,FALSE),"ATTENTION CE Inexistant"),"")</f>
        <v/>
      </c>
      <c r="O534" s="467" t="str">
        <f>IF(LEFT(N534,1) ="A",'Messages d''erreur'!$B$9,"")</f>
        <v/>
      </c>
      <c r="P534" s="447">
        <f t="shared" si="33"/>
        <v>77241</v>
      </c>
      <c r="Q534" s="447" t="str">
        <f>IFERROR(VLOOKUP(B535,'Liste CG'!A:A,1,FALSE),"Attention erreur pas de CG")</f>
        <v>Attention erreur pas de CG</v>
      </c>
      <c r="R534" s="447" t="str">
        <f>IF(LEFT(Q534,1)="A",'Messages d''erreur'!B$10,"")</f>
        <v>Attention CG pas dans  CG</v>
      </c>
      <c r="S534" s="467">
        <f t="shared" si="34"/>
        <v>77241</v>
      </c>
      <c r="T534" s="469">
        <f>IFERROR(VLOOKUP(S534,'Liste CG'!A:A,1,FALSE),"Attention erreur pas de CG")</f>
        <v>77241</v>
      </c>
      <c r="U534" s="447" t="str">
        <f>IF(MID(H534,4,1)="x", 'Messages d''erreur'!$B$13,IF(LEFT(T534,1)="A",'Messages d''erreur'!$B$12,""))</f>
        <v/>
      </c>
    </row>
    <row r="535" spans="1:21" ht="26" x14ac:dyDescent="0.35">
      <c r="A535" s="535" t="s">
        <v>1728</v>
      </c>
      <c r="B535" s="447" t="s">
        <v>1728</v>
      </c>
      <c r="C535" s="462" t="s">
        <v>1729</v>
      </c>
      <c r="D535" s="492" t="s">
        <v>1696</v>
      </c>
      <c r="E535" s="464" t="s">
        <v>1101</v>
      </c>
      <c r="F535" s="464">
        <v>5</v>
      </c>
      <c r="G535" s="462" t="s">
        <v>1698</v>
      </c>
      <c r="H535" s="462" t="s">
        <v>1388</v>
      </c>
      <c r="I535" s="464" t="s">
        <v>1100</v>
      </c>
      <c r="J535" s="464" t="s">
        <v>61</v>
      </c>
      <c r="K535" s="466" t="s">
        <v>1100</v>
      </c>
      <c r="L535" s="467">
        <f t="shared" si="35"/>
        <v>1</v>
      </c>
      <c r="M535" s="468">
        <f t="shared" si="36"/>
        <v>67241</v>
      </c>
      <c r="N535" s="467" t="str">
        <f>IF(IFERROR(SEARCH("-",K535,1),0) &gt; 0,IFERROR(VLOOKUP(K535,'Liste ECO'!A:A,1,FALSE),"ATTENTION CE Inexistant"),"")</f>
        <v/>
      </c>
      <c r="O535" s="467" t="str">
        <f>IF(LEFT(N535,1) ="A",'Messages d''erreur'!$B$9,"")</f>
        <v/>
      </c>
      <c r="P535" s="447">
        <f t="shared" si="33"/>
        <v>67241</v>
      </c>
      <c r="Q535" s="447" t="str">
        <f>IFERROR(VLOOKUP(B536,'Liste CG'!A:A,1,FALSE),"Attention erreur pas de CG")</f>
        <v>Attention erreur pas de CG</v>
      </c>
      <c r="R535" s="447" t="str">
        <f>IF(LEFT(Q535,1)="A",'Messages d''erreur'!B$10,"")</f>
        <v>Attention CG pas dans  CG</v>
      </c>
      <c r="S535" s="467">
        <f t="shared" si="34"/>
        <v>67241</v>
      </c>
      <c r="T535" s="469">
        <f>IFERROR(VLOOKUP(S535,'Liste CG'!A:A,1,FALSE),"Attention erreur pas de CG")</f>
        <v>67241</v>
      </c>
      <c r="U535" s="447" t="str">
        <f>IF(MID(H535,4,1)="x", 'Messages d''erreur'!$B$13,IF(LEFT(T535,1)="A",'Messages d''erreur'!$B$12,""))</f>
        <v/>
      </c>
    </row>
    <row r="536" spans="1:21" ht="26" x14ac:dyDescent="0.35">
      <c r="A536" s="535" t="s">
        <v>1728</v>
      </c>
      <c r="B536" s="447" t="s">
        <v>1728</v>
      </c>
      <c r="C536" s="462" t="s">
        <v>1729</v>
      </c>
      <c r="D536" s="492" t="s">
        <v>1696</v>
      </c>
      <c r="E536" s="464" t="s">
        <v>1101</v>
      </c>
      <c r="F536" s="464">
        <v>6</v>
      </c>
      <c r="G536" s="462" t="s">
        <v>1700</v>
      </c>
      <c r="H536" s="462" t="s">
        <v>1388</v>
      </c>
      <c r="I536" s="464" t="s">
        <v>1100</v>
      </c>
      <c r="J536" s="464" t="s">
        <v>61</v>
      </c>
      <c r="K536" s="466" t="s">
        <v>1100</v>
      </c>
      <c r="L536" s="467">
        <f t="shared" si="35"/>
        <v>1</v>
      </c>
      <c r="M536" s="468">
        <f t="shared" si="36"/>
        <v>67241</v>
      </c>
      <c r="N536" s="467" t="str">
        <f>IF(IFERROR(SEARCH("-",K536,1),0) &gt; 0,IFERROR(VLOOKUP(K536,'Liste ECO'!A:A,1,FALSE),"ATTENTION CE Inexistant"),"")</f>
        <v/>
      </c>
      <c r="O536" s="467" t="str">
        <f>IF(LEFT(N536,1) ="A",'Messages d''erreur'!$B$9,"")</f>
        <v/>
      </c>
      <c r="P536" s="447">
        <f t="shared" si="33"/>
        <v>67241</v>
      </c>
      <c r="Q536" s="447" t="str">
        <f>IFERROR(VLOOKUP(B537,'Liste CG'!A:A,1,FALSE),"Attention erreur pas de CG")</f>
        <v>Attention erreur pas de CG</v>
      </c>
      <c r="R536" s="447" t="str">
        <f>IF(LEFT(Q536,1)="A",'Messages d''erreur'!B$10,"")</f>
        <v>Attention CG pas dans  CG</v>
      </c>
      <c r="S536" s="467">
        <f t="shared" si="34"/>
        <v>67241</v>
      </c>
      <c r="T536" s="469">
        <f>IFERROR(VLOOKUP(S536,'Liste CG'!A:A,1,FALSE),"Attention erreur pas de CG")</f>
        <v>67241</v>
      </c>
      <c r="U536" s="447" t="str">
        <f>IF(MID(H536,4,1)="x", 'Messages d''erreur'!$B$13,IF(LEFT(T536,1)="A",'Messages d''erreur'!$B$12,""))</f>
        <v/>
      </c>
    </row>
    <row r="537" spans="1:21" ht="39" x14ac:dyDescent="0.35">
      <c r="A537" s="535" t="s">
        <v>1730</v>
      </c>
      <c r="B537" s="447" t="s">
        <v>1730</v>
      </c>
      <c r="C537" s="462" t="s">
        <v>1731</v>
      </c>
      <c r="D537" s="492" t="s">
        <v>1696</v>
      </c>
      <c r="E537" s="464" t="s">
        <v>1101</v>
      </c>
      <c r="F537" s="464">
        <v>1</v>
      </c>
      <c r="G537" s="462" t="s">
        <v>1347</v>
      </c>
      <c r="H537" s="462" t="s">
        <v>1732</v>
      </c>
      <c r="I537" s="464" t="s">
        <v>1100</v>
      </c>
      <c r="J537" s="464" t="s">
        <v>61</v>
      </c>
      <c r="K537" s="466" t="s">
        <v>1100</v>
      </c>
      <c r="L537" s="467">
        <f t="shared" si="35"/>
        <v>0</v>
      </c>
      <c r="M537" s="468">
        <f t="shared" si="36"/>
        <v>66032</v>
      </c>
      <c r="N537" s="467" t="str">
        <f>IF(IFERROR(SEARCH("-",K537,1),0) &gt; 0,IFERROR(VLOOKUP(K537,'Liste ECO'!A:A,1,FALSE),"ATTENTION CE Inexistant"),"")</f>
        <v/>
      </c>
      <c r="O537" s="467" t="str">
        <f>IF(LEFT(N537,1) ="A",'Messages d''erreur'!$B$9,"")</f>
        <v/>
      </c>
      <c r="P537" s="447">
        <f t="shared" si="33"/>
        <v>66032</v>
      </c>
      <c r="Q537" s="447" t="str">
        <f>IFERROR(VLOOKUP(B538,'Liste CG'!A:A,1,FALSE),"Attention erreur pas de CG")</f>
        <v>Attention erreur pas de CG</v>
      </c>
      <c r="R537" s="447" t="str">
        <f>IF(LEFT(Q537,1)="A",'Messages d''erreur'!B$10,"")</f>
        <v>Attention CG pas dans  CG</v>
      </c>
      <c r="S537" s="467">
        <f t="shared" si="34"/>
        <v>66032</v>
      </c>
      <c r="T537" s="469">
        <f>IFERROR(VLOOKUP(S537,'Liste CG'!A:A,1,FALSE),"Attention erreur pas de CG")</f>
        <v>66032</v>
      </c>
      <c r="U537" s="447" t="str">
        <f>IF(MID(H537,4,1)="x", 'Messages d''erreur'!$B$13,IF(LEFT(T537,1)="A",'Messages d''erreur'!$B$12,""))</f>
        <v/>
      </c>
    </row>
    <row r="538" spans="1:21" ht="39" x14ac:dyDescent="0.35">
      <c r="A538" s="535" t="s">
        <v>1730</v>
      </c>
      <c r="B538" s="447" t="s">
        <v>1730</v>
      </c>
      <c r="C538" s="462" t="s">
        <v>1731</v>
      </c>
      <c r="D538" s="492" t="s">
        <v>1696</v>
      </c>
      <c r="E538" s="464" t="s">
        <v>1101</v>
      </c>
      <c r="F538" s="464">
        <v>2</v>
      </c>
      <c r="G538" s="462" t="s">
        <v>1363</v>
      </c>
      <c r="H538" s="462" t="s">
        <v>1364</v>
      </c>
      <c r="I538" s="464" t="s">
        <v>1100</v>
      </c>
      <c r="J538" s="464" t="s">
        <v>61</v>
      </c>
      <c r="K538" s="466" t="s">
        <v>1100</v>
      </c>
      <c r="L538" s="467">
        <f t="shared" si="35"/>
        <v>1</v>
      </c>
      <c r="M538" s="468">
        <f t="shared" si="36"/>
        <v>67361</v>
      </c>
      <c r="N538" s="467" t="str">
        <f>IF(IFERROR(SEARCH("-",K538,1),0) &gt; 0,IFERROR(VLOOKUP(K538,'Liste ECO'!A:A,1,FALSE),"ATTENTION CE Inexistant"),"")</f>
        <v/>
      </c>
      <c r="O538" s="467" t="str">
        <f>IF(LEFT(N538,1) ="A",'Messages d''erreur'!$B$9,"")</f>
        <v/>
      </c>
      <c r="P538" s="447">
        <f t="shared" si="33"/>
        <v>67361</v>
      </c>
      <c r="Q538" s="447" t="str">
        <f>IFERROR(VLOOKUP(B539,'Liste CG'!A:A,1,FALSE),"Attention erreur pas de CG")</f>
        <v>Attention erreur pas de CG</v>
      </c>
      <c r="R538" s="447" t="str">
        <f>IF(LEFT(Q538,1)="A",'Messages d''erreur'!B$10,"")</f>
        <v>Attention CG pas dans  CG</v>
      </c>
      <c r="S538" s="467">
        <f t="shared" si="34"/>
        <v>67361</v>
      </c>
      <c r="T538" s="469">
        <f>IFERROR(VLOOKUP(S538,'Liste CG'!A:A,1,FALSE),"Attention erreur pas de CG")</f>
        <v>67361</v>
      </c>
      <c r="U538" s="447" t="str">
        <f>IF(MID(H538,4,1)="x", 'Messages d''erreur'!$B$13,IF(LEFT(T538,1)="A",'Messages d''erreur'!$B$12,""))</f>
        <v/>
      </c>
    </row>
    <row r="539" spans="1:21" ht="39" x14ac:dyDescent="0.35">
      <c r="A539" s="535" t="s">
        <v>1730</v>
      </c>
      <c r="B539" s="447" t="s">
        <v>1730</v>
      </c>
      <c r="C539" s="462" t="s">
        <v>1731</v>
      </c>
      <c r="D539" s="492" t="s">
        <v>1696</v>
      </c>
      <c r="E539" s="464" t="s">
        <v>61</v>
      </c>
      <c r="F539" s="464">
        <v>3</v>
      </c>
      <c r="G539" s="462" t="s">
        <v>1704</v>
      </c>
      <c r="H539" s="462" t="s">
        <v>1728</v>
      </c>
      <c r="I539" s="492" t="s">
        <v>1696</v>
      </c>
      <c r="J539" s="464" t="s">
        <v>1101</v>
      </c>
      <c r="K539" s="466" t="s">
        <v>1100</v>
      </c>
      <c r="L539" s="467">
        <f t="shared" si="35"/>
        <v>1</v>
      </c>
      <c r="M539" s="468">
        <f t="shared" si="36"/>
        <v>23211</v>
      </c>
      <c r="N539" s="467" t="str">
        <f>IF(IFERROR(SEARCH("-",K539,1),0) &gt; 0,IFERROR(VLOOKUP(K539,'Liste ECO'!A:A,1,FALSE),"ATTENTION CE Inexistant"),"")</f>
        <v/>
      </c>
      <c r="O539" s="467" t="str">
        <f>IF(LEFT(N539,1) ="A",'Messages d''erreur'!$B$9,"")</f>
        <v/>
      </c>
      <c r="P539" s="447">
        <f t="shared" si="33"/>
        <v>23211</v>
      </c>
      <c r="Q539" s="447" t="str">
        <f>IFERROR(VLOOKUP(B540,'Liste CG'!A:A,1,FALSE),"Attention erreur pas de CG")</f>
        <v>Attention erreur pas de CG</v>
      </c>
      <c r="R539" s="447" t="str">
        <f>IF(LEFT(Q539,1)="A",'Messages d''erreur'!B$10,"")</f>
        <v>Attention CG pas dans  CG</v>
      </c>
      <c r="S539" s="467">
        <f t="shared" si="34"/>
        <v>23211</v>
      </c>
      <c r="T539" s="469">
        <f>IFERROR(VLOOKUP(S539,'Liste CG'!A:A,1,FALSE),"Attention erreur pas de CG")</f>
        <v>23211</v>
      </c>
      <c r="U539" s="447" t="str">
        <f>IF(MID(H539,4,1)="x", 'Messages d''erreur'!$B$13,IF(LEFT(T539,1)="A",'Messages d''erreur'!$B$12,""))</f>
        <v/>
      </c>
    </row>
    <row r="540" spans="1:21" ht="14.5" x14ac:dyDescent="0.35">
      <c r="A540" s="535" t="s">
        <v>1733</v>
      </c>
      <c r="B540" s="447" t="s">
        <v>1733</v>
      </c>
      <c r="C540" s="462" t="s">
        <v>1734</v>
      </c>
      <c r="D540" s="463" t="s">
        <v>1341</v>
      </c>
      <c r="E540" s="464" t="s">
        <v>61</v>
      </c>
      <c r="F540" s="464">
        <v>1</v>
      </c>
      <c r="G540" s="462" t="s">
        <v>1368</v>
      </c>
      <c r="H540" s="462" t="s">
        <v>1317</v>
      </c>
      <c r="I540" s="464" t="s">
        <v>1201</v>
      </c>
      <c r="J540" s="464" t="s">
        <v>1101</v>
      </c>
      <c r="K540" s="466" t="s">
        <v>834</v>
      </c>
      <c r="L540" s="467">
        <f t="shared" si="35"/>
        <v>0</v>
      </c>
      <c r="M540" s="468">
        <f t="shared" si="36"/>
        <v>44000</v>
      </c>
      <c r="N540" s="467" t="str">
        <f>IF(IFERROR(SEARCH("-",K540,1),0) &gt; 0,IFERROR(VLOOKUP(K540,'Liste ECO'!A:A,1,FALSE),"ATTENTION CE Inexistant"),"")</f>
        <v>743-52</v>
      </c>
      <c r="O540" s="467" t="str">
        <f>IF(LEFT(N540,1) ="A",'Messages d''erreur'!$B$9,"")</f>
        <v/>
      </c>
      <c r="P540" s="447">
        <f t="shared" si="33"/>
        <v>44000</v>
      </c>
      <c r="Q540" s="447" t="str">
        <f>IFERROR(VLOOKUP(B541,'Liste CG'!A:A,1,FALSE),"Attention erreur pas de CG")</f>
        <v>Attention erreur pas de CG</v>
      </c>
      <c r="R540" s="447" t="str">
        <f>IF(LEFT(Q540,1)="A",'Messages d''erreur'!B$10,"")</f>
        <v>Attention CG pas dans  CG</v>
      </c>
      <c r="S540" s="467">
        <f t="shared" si="34"/>
        <v>44000</v>
      </c>
      <c r="T540" s="469">
        <f>IFERROR(VLOOKUP(S540,'Liste CG'!A:A,1,FALSE),"Attention erreur pas de CG")</f>
        <v>44000</v>
      </c>
      <c r="U540" s="447" t="str">
        <f>IF(MID(H540,4,1)="x", 'Messages d''erreur'!$B$13,IF(LEFT(T540,1)="A",'Messages d''erreur'!$B$12,""))</f>
        <v/>
      </c>
    </row>
    <row r="541" spans="1:21" ht="14.5" x14ac:dyDescent="0.35">
      <c r="A541" s="535" t="s">
        <v>1733</v>
      </c>
      <c r="B541" s="447" t="s">
        <v>1733</v>
      </c>
      <c r="C541" s="462" t="s">
        <v>1734</v>
      </c>
      <c r="D541" s="463" t="s">
        <v>1341</v>
      </c>
      <c r="E541" s="464" t="s">
        <v>61</v>
      </c>
      <c r="F541" s="464">
        <v>2</v>
      </c>
      <c r="G541" s="462" t="s">
        <v>1369</v>
      </c>
      <c r="H541" s="462" t="s">
        <v>1344</v>
      </c>
      <c r="I541" s="464" t="s">
        <v>1201</v>
      </c>
      <c r="J541" s="464" t="s">
        <v>1101</v>
      </c>
      <c r="K541" s="466" t="s">
        <v>834</v>
      </c>
      <c r="L541" s="467">
        <f t="shared" si="35"/>
        <v>1</v>
      </c>
      <c r="M541" s="468">
        <f t="shared" si="36"/>
        <v>44200</v>
      </c>
      <c r="N541" s="467" t="str">
        <f>IF(IFERROR(SEARCH("-",K541,1),0) &gt; 0,IFERROR(VLOOKUP(K541,'Liste ECO'!A:A,1,FALSE),"ATTENTION CE Inexistant"),"")</f>
        <v>743-52</v>
      </c>
      <c r="O541" s="467" t="str">
        <f>IF(LEFT(N541,1) ="A",'Messages d''erreur'!$B$9,"")</f>
        <v/>
      </c>
      <c r="P541" s="447">
        <f t="shared" si="33"/>
        <v>44200</v>
      </c>
      <c r="Q541" s="447" t="str">
        <f>IFERROR(VLOOKUP(B542,'Liste CG'!A:A,1,FALSE),"Attention erreur pas de CG")</f>
        <v>Attention erreur pas de CG</v>
      </c>
      <c r="R541" s="447" t="str">
        <f>IF(LEFT(Q541,1)="A",'Messages d''erreur'!B$10,"")</f>
        <v>Attention CG pas dans  CG</v>
      </c>
      <c r="S541" s="467">
        <f t="shared" si="34"/>
        <v>44200</v>
      </c>
      <c r="T541" s="469">
        <f>IFERROR(VLOOKUP(S541,'Liste CG'!A:A,1,FALSE),"Attention erreur pas de CG")</f>
        <v>44200</v>
      </c>
      <c r="U541" s="447" t="str">
        <f>IF(MID(H541,4,1)="x", 'Messages d''erreur'!$B$13,IF(LEFT(T541,1)="A",'Messages d''erreur'!$B$12,""))</f>
        <v/>
      </c>
    </row>
    <row r="542" spans="1:21" ht="14.5" x14ac:dyDescent="0.35">
      <c r="A542" s="535" t="s">
        <v>1733</v>
      </c>
      <c r="B542" s="447" t="s">
        <v>1733</v>
      </c>
      <c r="C542" s="462" t="s">
        <v>1734</v>
      </c>
      <c r="D542" s="463" t="s">
        <v>1341</v>
      </c>
      <c r="E542" s="464" t="s">
        <v>1101</v>
      </c>
      <c r="F542" s="464">
        <v>3</v>
      </c>
      <c r="G542" s="462" t="s">
        <v>1377</v>
      </c>
      <c r="H542" s="462" t="s">
        <v>1371</v>
      </c>
      <c r="I542" s="464" t="s">
        <v>1201</v>
      </c>
      <c r="J542" s="464" t="s">
        <v>61</v>
      </c>
      <c r="K542" s="466" t="s">
        <v>907</v>
      </c>
      <c r="L542" s="467">
        <f t="shared" si="35"/>
        <v>1</v>
      </c>
      <c r="M542" s="468">
        <f t="shared" si="36"/>
        <v>41600</v>
      </c>
      <c r="N542" s="467" t="str">
        <f>IF(IFERROR(SEARCH("-",K542,1),0) &gt; 0,IFERROR(VLOOKUP(K542,'Liste ECO'!A:A,1,FALSE),"ATTENTION CE Inexistant"),"")</f>
        <v>773-52</v>
      </c>
      <c r="O542" s="467" t="str">
        <f>IF(LEFT(N542,1) ="A",'Messages d''erreur'!$B$9,"")</f>
        <v/>
      </c>
      <c r="P542" s="447">
        <f t="shared" si="33"/>
        <v>41600</v>
      </c>
      <c r="Q542" s="447" t="str">
        <f>IFERROR(VLOOKUP(B543,'Liste CG'!A:A,1,FALSE),"Attention erreur pas de CG")</f>
        <v>Attention erreur pas de CG</v>
      </c>
      <c r="R542" s="447" t="str">
        <f>IF(LEFT(Q542,1)="A",'Messages d''erreur'!B$10,"")</f>
        <v>Attention CG pas dans  CG</v>
      </c>
      <c r="S542" s="467">
        <f t="shared" si="34"/>
        <v>41600</v>
      </c>
      <c r="T542" s="469">
        <f>IFERROR(VLOOKUP(S542,'Liste CG'!A:A,1,FALSE),"Attention erreur pas de CG")</f>
        <v>41600</v>
      </c>
      <c r="U542" s="447" t="str">
        <f>IF(MID(H542,4,1)="x", 'Messages d''erreur'!$B$13,IF(LEFT(T542,1)="A",'Messages d''erreur'!$B$12,""))</f>
        <v/>
      </c>
    </row>
    <row r="543" spans="1:21" ht="14.5" x14ac:dyDescent="0.35">
      <c r="A543" s="535" t="s">
        <v>1733</v>
      </c>
      <c r="B543" s="447" t="s">
        <v>1733</v>
      </c>
      <c r="C543" s="462" t="s">
        <v>1734</v>
      </c>
      <c r="D543" s="463" t="s">
        <v>1341</v>
      </c>
      <c r="E543" s="464" t="s">
        <v>61</v>
      </c>
      <c r="F543" s="464">
        <v>4</v>
      </c>
      <c r="G543" s="462" t="s">
        <v>1735</v>
      </c>
      <c r="H543" s="462" t="s">
        <v>1390</v>
      </c>
      <c r="I543" s="464" t="s">
        <v>1100</v>
      </c>
      <c r="J543" s="464" t="s">
        <v>1101</v>
      </c>
      <c r="K543" s="466" t="s">
        <v>1100</v>
      </c>
      <c r="L543" s="467">
        <f t="shared" si="35"/>
        <v>1</v>
      </c>
      <c r="M543" s="468">
        <f t="shared" si="36"/>
        <v>77241</v>
      </c>
      <c r="N543" s="467" t="str">
        <f>IF(IFERROR(SEARCH("-",K543,1),0) &gt; 0,IFERROR(VLOOKUP(K543,'Liste ECO'!A:A,1,FALSE),"ATTENTION CE Inexistant"),"")</f>
        <v/>
      </c>
      <c r="O543" s="467" t="str">
        <f>IF(LEFT(N543,1) ="A",'Messages d''erreur'!$B$9,"")</f>
        <v/>
      </c>
      <c r="P543" s="447">
        <f t="shared" si="33"/>
        <v>77241</v>
      </c>
      <c r="Q543" s="447" t="str">
        <f>IFERROR(VLOOKUP(B544,'Liste CG'!A:A,1,FALSE),"Attention erreur pas de CG")</f>
        <v>Attention erreur pas de CG</v>
      </c>
      <c r="R543" s="447" t="str">
        <f>IF(LEFT(Q543,1)="A",'Messages d''erreur'!B$10,"")</f>
        <v>Attention CG pas dans  CG</v>
      </c>
      <c r="S543" s="467">
        <f t="shared" si="34"/>
        <v>77241</v>
      </c>
      <c r="T543" s="469">
        <f>IFERROR(VLOOKUP(S543,'Liste CG'!A:A,1,FALSE),"Attention erreur pas de CG")</f>
        <v>77241</v>
      </c>
      <c r="U543" s="447" t="str">
        <f>IF(MID(H543,4,1)="x", 'Messages d''erreur'!$B$13,IF(LEFT(T543,1)="A",'Messages d''erreur'!$B$12,""))</f>
        <v/>
      </c>
    </row>
    <row r="544" spans="1:21" ht="26" x14ac:dyDescent="0.35">
      <c r="A544" s="535" t="s">
        <v>1733</v>
      </c>
      <c r="B544" s="447" t="s">
        <v>1733</v>
      </c>
      <c r="C544" s="462" t="s">
        <v>1734</v>
      </c>
      <c r="D544" s="463" t="s">
        <v>1341</v>
      </c>
      <c r="E544" s="464" t="s">
        <v>1101</v>
      </c>
      <c r="F544" s="464">
        <v>5</v>
      </c>
      <c r="G544" s="462" t="s">
        <v>1698</v>
      </c>
      <c r="H544" s="462" t="s">
        <v>1388</v>
      </c>
      <c r="I544" s="464" t="s">
        <v>1100</v>
      </c>
      <c r="J544" s="464" t="s">
        <v>61</v>
      </c>
      <c r="K544" s="466" t="s">
        <v>1100</v>
      </c>
      <c r="L544" s="467">
        <f t="shared" si="35"/>
        <v>1</v>
      </c>
      <c r="M544" s="468">
        <f t="shared" si="36"/>
        <v>67241</v>
      </c>
      <c r="N544" s="467" t="str">
        <f>IF(IFERROR(SEARCH("-",K544,1),0) &gt; 0,IFERROR(VLOOKUP(K544,'Liste ECO'!A:A,1,FALSE),"ATTENTION CE Inexistant"),"")</f>
        <v/>
      </c>
      <c r="O544" s="467" t="str">
        <f>IF(LEFT(N544,1) ="A",'Messages d''erreur'!$B$9,"")</f>
        <v/>
      </c>
      <c r="P544" s="447">
        <f t="shared" si="33"/>
        <v>67241</v>
      </c>
      <c r="Q544" s="447" t="str">
        <f>IFERROR(VLOOKUP(B545,'Liste CG'!A:A,1,FALSE),"Attention erreur pas de CG")</f>
        <v>Attention erreur pas de CG</v>
      </c>
      <c r="R544" s="447" t="str">
        <f>IF(LEFT(Q544,1)="A",'Messages d''erreur'!B$10,"")</f>
        <v>Attention CG pas dans  CG</v>
      </c>
      <c r="S544" s="467">
        <f t="shared" si="34"/>
        <v>67241</v>
      </c>
      <c r="T544" s="469">
        <f>IFERROR(VLOOKUP(S544,'Liste CG'!A:A,1,FALSE),"Attention erreur pas de CG")</f>
        <v>67241</v>
      </c>
      <c r="U544" s="447" t="str">
        <f>IF(MID(H544,4,1)="x", 'Messages d''erreur'!$B$13,IF(LEFT(T544,1)="A",'Messages d''erreur'!$B$12,""))</f>
        <v/>
      </c>
    </row>
    <row r="545" spans="1:21" ht="26" x14ac:dyDescent="0.35">
      <c r="A545" s="535" t="s">
        <v>1733</v>
      </c>
      <c r="B545" s="447" t="s">
        <v>1733</v>
      </c>
      <c r="C545" s="462" t="s">
        <v>1734</v>
      </c>
      <c r="D545" s="463" t="s">
        <v>1341</v>
      </c>
      <c r="E545" s="464" t="s">
        <v>1101</v>
      </c>
      <c r="F545" s="464">
        <v>6</v>
      </c>
      <c r="G545" s="462" t="s">
        <v>1700</v>
      </c>
      <c r="H545" s="462" t="s">
        <v>1388</v>
      </c>
      <c r="I545" s="464" t="s">
        <v>1100</v>
      </c>
      <c r="J545" s="464" t="s">
        <v>61</v>
      </c>
      <c r="K545" s="466" t="s">
        <v>1100</v>
      </c>
      <c r="L545" s="467">
        <f t="shared" si="35"/>
        <v>1</v>
      </c>
      <c r="M545" s="468">
        <f t="shared" si="36"/>
        <v>67241</v>
      </c>
      <c r="N545" s="467" t="str">
        <f>IF(IFERROR(SEARCH("-",K545,1),0) &gt; 0,IFERROR(VLOOKUP(K545,'Liste ECO'!A:A,1,FALSE),"ATTENTION CE Inexistant"),"")</f>
        <v/>
      </c>
      <c r="O545" s="467" t="str">
        <f>IF(LEFT(N545,1) ="A",'Messages d''erreur'!$B$9,"")</f>
        <v/>
      </c>
      <c r="P545" s="447">
        <f t="shared" si="33"/>
        <v>67241</v>
      </c>
      <c r="Q545" s="447" t="str">
        <f>IFERROR(VLOOKUP(B546,'Liste CG'!A:A,1,FALSE),"Attention erreur pas de CG")</f>
        <v>Attention erreur pas de CG</v>
      </c>
      <c r="R545" s="447" t="str">
        <f>IF(LEFT(Q545,1)="A",'Messages d''erreur'!B$10,"")</f>
        <v>Attention CG pas dans  CG</v>
      </c>
      <c r="S545" s="467">
        <f t="shared" si="34"/>
        <v>67241</v>
      </c>
      <c r="T545" s="469">
        <f>IFERROR(VLOOKUP(S545,'Liste CG'!A:A,1,FALSE),"Attention erreur pas de CG")</f>
        <v>67241</v>
      </c>
      <c r="U545" s="447" t="str">
        <f>IF(MID(H545,4,1)="x", 'Messages d''erreur'!$B$13,IF(LEFT(T545,1)="A",'Messages d''erreur'!$B$12,""))</f>
        <v/>
      </c>
    </row>
    <row r="546" spans="1:21" ht="26" x14ac:dyDescent="0.35">
      <c r="A546" s="535" t="s">
        <v>1736</v>
      </c>
      <c r="B546" s="447" t="s">
        <v>1736</v>
      </c>
      <c r="C546" s="462" t="s">
        <v>849</v>
      </c>
      <c r="D546" s="463" t="s">
        <v>1341</v>
      </c>
      <c r="E546" s="464" t="s">
        <v>61</v>
      </c>
      <c r="F546" s="464">
        <v>1</v>
      </c>
      <c r="G546" s="462" t="s">
        <v>1342</v>
      </c>
      <c r="H546" s="462" t="s">
        <v>1317</v>
      </c>
      <c r="I546" s="464" t="s">
        <v>1201</v>
      </c>
      <c r="J546" s="464" t="s">
        <v>1101</v>
      </c>
      <c r="K546" s="466" t="s">
        <v>848</v>
      </c>
      <c r="L546" s="467">
        <f t="shared" si="35"/>
        <v>0</v>
      </c>
      <c r="M546" s="468">
        <f t="shared" si="36"/>
        <v>44000</v>
      </c>
      <c r="N546" s="467" t="str">
        <f>IF(IFERROR(SEARCH("-",K546,1),0) &gt; 0,IFERROR(VLOOKUP(K546,'Liste ECO'!A:A,1,FALSE),"ATTENTION CE Inexistant"),"")</f>
        <v>745-52</v>
      </c>
      <c r="O546" s="467" t="str">
        <f>IF(LEFT(N546,1) ="A",'Messages d''erreur'!$B$9,"")</f>
        <v/>
      </c>
      <c r="P546" s="447">
        <f t="shared" si="33"/>
        <v>44000</v>
      </c>
      <c r="Q546" s="447" t="str">
        <f>IFERROR(VLOOKUP(B547,'Liste CG'!A:A,1,FALSE),"Attention erreur pas de CG")</f>
        <v>Attention erreur pas de CG</v>
      </c>
      <c r="R546" s="447" t="str">
        <f>IF(LEFT(Q546,1)="A",'Messages d''erreur'!B$10,"")</f>
        <v>Attention CG pas dans  CG</v>
      </c>
      <c r="S546" s="467">
        <f t="shared" si="34"/>
        <v>44000</v>
      </c>
      <c r="T546" s="469">
        <f>IFERROR(VLOOKUP(S546,'Liste CG'!A:A,1,FALSE),"Attention erreur pas de CG")</f>
        <v>44000</v>
      </c>
      <c r="U546" s="447" t="str">
        <f>IF(MID(H546,4,1)="x", 'Messages d''erreur'!$B$13,IF(LEFT(T546,1)="A",'Messages d''erreur'!$B$12,""))</f>
        <v/>
      </c>
    </row>
    <row r="547" spans="1:21" ht="26" x14ac:dyDescent="0.35">
      <c r="A547" s="535" t="s">
        <v>1736</v>
      </c>
      <c r="B547" s="447" t="s">
        <v>1736</v>
      </c>
      <c r="C547" s="462" t="s">
        <v>849</v>
      </c>
      <c r="D547" s="463" t="s">
        <v>1341</v>
      </c>
      <c r="E547" s="464" t="s">
        <v>61</v>
      </c>
      <c r="F547" s="464">
        <v>2</v>
      </c>
      <c r="G547" s="462" t="s">
        <v>1343</v>
      </c>
      <c r="H547" s="462" t="s">
        <v>1344</v>
      </c>
      <c r="I547" s="464" t="s">
        <v>1201</v>
      </c>
      <c r="J547" s="464" t="s">
        <v>1101</v>
      </c>
      <c r="K547" s="466" t="s">
        <v>848</v>
      </c>
      <c r="L547" s="467">
        <f t="shared" si="35"/>
        <v>1</v>
      </c>
      <c r="M547" s="468">
        <f t="shared" si="36"/>
        <v>44200</v>
      </c>
      <c r="N547" s="467" t="str">
        <f>IF(IFERROR(SEARCH("-",K547,1),0) &gt; 0,IFERROR(VLOOKUP(K547,'Liste ECO'!A:A,1,FALSE),"ATTENTION CE Inexistant"),"")</f>
        <v>745-52</v>
      </c>
      <c r="O547" s="467" t="str">
        <f>IF(LEFT(N547,1) ="A",'Messages d''erreur'!$B$9,"")</f>
        <v/>
      </c>
      <c r="P547" s="447">
        <f t="shared" ref="P547:P610" si="37">VALUE(H547)</f>
        <v>44200</v>
      </c>
      <c r="Q547" s="447" t="str">
        <f>IFERROR(VLOOKUP(B548,'Liste CG'!A:A,1,FALSE),"Attention erreur pas de CG")</f>
        <v>Attention erreur pas de CG</v>
      </c>
      <c r="R547" s="447" t="str">
        <f>IF(LEFT(Q547,1)="A",'Messages d''erreur'!B$10,"")</f>
        <v>Attention CG pas dans  CG</v>
      </c>
      <c r="S547" s="467">
        <f t="shared" ref="S547:S610" si="38">VALUE(H547)</f>
        <v>44200</v>
      </c>
      <c r="T547" s="469">
        <f>IFERROR(VLOOKUP(S547,'Liste CG'!A:A,1,FALSE),"Attention erreur pas de CG")</f>
        <v>44200</v>
      </c>
      <c r="U547" s="447" t="str">
        <f>IF(MID(H547,4,1)="x", 'Messages d''erreur'!$B$13,IF(LEFT(T547,1)="A",'Messages d''erreur'!$B$12,""))</f>
        <v/>
      </c>
    </row>
    <row r="548" spans="1:21" ht="39" x14ac:dyDescent="0.35">
      <c r="A548" s="535" t="s">
        <v>1737</v>
      </c>
      <c r="B548" s="447" t="s">
        <v>1737</v>
      </c>
      <c r="C548" s="462" t="s">
        <v>1738</v>
      </c>
      <c r="D548" s="463" t="s">
        <v>1341</v>
      </c>
      <c r="E548" s="464" t="s">
        <v>1101</v>
      </c>
      <c r="F548" s="464">
        <v>1</v>
      </c>
      <c r="G548" s="462" t="s">
        <v>1600</v>
      </c>
      <c r="H548" s="462" t="s">
        <v>1732</v>
      </c>
      <c r="I548" s="464" t="s">
        <v>1100</v>
      </c>
      <c r="J548" s="464" t="s">
        <v>61</v>
      </c>
      <c r="K548" s="466" t="s">
        <v>1100</v>
      </c>
      <c r="L548" s="467">
        <f t="shared" si="35"/>
        <v>0</v>
      </c>
      <c r="M548" s="468">
        <f t="shared" si="36"/>
        <v>66032</v>
      </c>
      <c r="N548" s="467" t="str">
        <f>IF(IFERROR(SEARCH("-",K548,1),0) &gt; 0,IFERROR(VLOOKUP(K548,'Liste ECO'!A:A,1,FALSE),"ATTENTION CE Inexistant"),"")</f>
        <v/>
      </c>
      <c r="O548" s="467" t="str">
        <f>IF(LEFT(N548,1) ="A",'Messages d''erreur'!$B$9,"")</f>
        <v/>
      </c>
      <c r="P548" s="447">
        <f t="shared" si="37"/>
        <v>66032</v>
      </c>
      <c r="Q548" s="447" t="str">
        <f>IFERROR(VLOOKUP(B549,'Liste CG'!A:A,1,FALSE),"Attention erreur pas de CG")</f>
        <v>Attention erreur pas de CG</v>
      </c>
      <c r="R548" s="447" t="str">
        <f>IF(LEFT(Q548,1)="A",'Messages d''erreur'!B$10,"")</f>
        <v>Attention CG pas dans  CG</v>
      </c>
      <c r="S548" s="467">
        <f t="shared" si="38"/>
        <v>66032</v>
      </c>
      <c r="T548" s="469">
        <f>IFERROR(VLOOKUP(S548,'Liste CG'!A:A,1,FALSE),"Attention erreur pas de CG")</f>
        <v>66032</v>
      </c>
      <c r="U548" s="447" t="str">
        <f>IF(MID(H548,4,1)="x", 'Messages d''erreur'!$B$13,IF(LEFT(T548,1)="A",'Messages d''erreur'!$B$12,""))</f>
        <v/>
      </c>
    </row>
    <row r="549" spans="1:21" ht="39" x14ac:dyDescent="0.35">
      <c r="A549" s="535" t="s">
        <v>1737</v>
      </c>
      <c r="B549" s="447" t="s">
        <v>1737</v>
      </c>
      <c r="C549" s="462" t="s">
        <v>1738</v>
      </c>
      <c r="D549" s="463" t="s">
        <v>1341</v>
      </c>
      <c r="E549" s="464" t="s">
        <v>1101</v>
      </c>
      <c r="F549" s="464">
        <v>2</v>
      </c>
      <c r="G549" s="462" t="s">
        <v>1602</v>
      </c>
      <c r="H549" s="462" t="s">
        <v>1364</v>
      </c>
      <c r="I549" s="464" t="s">
        <v>1100</v>
      </c>
      <c r="J549" s="464" t="s">
        <v>61</v>
      </c>
      <c r="K549" s="466" t="s">
        <v>1100</v>
      </c>
      <c r="L549" s="467">
        <f t="shared" si="35"/>
        <v>1</v>
      </c>
      <c r="M549" s="468">
        <f t="shared" si="36"/>
        <v>67361</v>
      </c>
      <c r="N549" s="467" t="str">
        <f>IF(IFERROR(SEARCH("-",K549,1),0) &gt; 0,IFERROR(VLOOKUP(K549,'Liste ECO'!A:A,1,FALSE),"ATTENTION CE Inexistant"),"")</f>
        <v/>
      </c>
      <c r="O549" s="467" t="str">
        <f>IF(LEFT(N549,1) ="A",'Messages d''erreur'!$B$9,"")</f>
        <v/>
      </c>
      <c r="P549" s="447">
        <f t="shared" si="37"/>
        <v>67361</v>
      </c>
      <c r="Q549" s="447" t="str">
        <f>IFERROR(VLOOKUP(B550,'Liste CG'!A:A,1,FALSE),"Attention erreur pas de CG")</f>
        <v>Attention erreur pas de CG</v>
      </c>
      <c r="R549" s="447" t="str">
        <f>IF(LEFT(Q549,1)="A",'Messages d''erreur'!B$10,"")</f>
        <v>Attention CG pas dans  CG</v>
      </c>
      <c r="S549" s="467">
        <f t="shared" si="38"/>
        <v>67361</v>
      </c>
      <c r="T549" s="469">
        <f>IFERROR(VLOOKUP(S549,'Liste CG'!A:A,1,FALSE),"Attention erreur pas de CG")</f>
        <v>67361</v>
      </c>
      <c r="U549" s="447" t="str">
        <f>IF(MID(H549,4,1)="x", 'Messages d''erreur'!$B$13,IF(LEFT(T549,1)="A",'Messages d''erreur'!$B$12,""))</f>
        <v/>
      </c>
    </row>
    <row r="550" spans="1:21" ht="26" x14ac:dyDescent="0.35">
      <c r="A550" s="535" t="s">
        <v>1739</v>
      </c>
      <c r="B550" s="447" t="s">
        <v>1739</v>
      </c>
      <c r="C550" s="462" t="s">
        <v>1740</v>
      </c>
      <c r="D550" s="463" t="s">
        <v>1341</v>
      </c>
      <c r="E550" s="464" t="s">
        <v>1101</v>
      </c>
      <c r="F550" s="464">
        <v>1</v>
      </c>
      <c r="G550" s="462" t="s">
        <v>1347</v>
      </c>
      <c r="H550" s="462" t="s">
        <v>1732</v>
      </c>
      <c r="I550" s="464" t="s">
        <v>1100</v>
      </c>
      <c r="J550" s="464" t="s">
        <v>61</v>
      </c>
      <c r="K550" s="466" t="s">
        <v>1100</v>
      </c>
      <c r="L550" s="467">
        <f t="shared" si="35"/>
        <v>0</v>
      </c>
      <c r="M550" s="468">
        <f t="shared" si="36"/>
        <v>66032</v>
      </c>
      <c r="N550" s="467" t="str">
        <f>IF(IFERROR(SEARCH("-",K550,1),0) &gt; 0,IFERROR(VLOOKUP(K550,'Liste ECO'!A:A,1,FALSE),"ATTENTION CE Inexistant"),"")</f>
        <v/>
      </c>
      <c r="O550" s="467" t="str">
        <f>IF(LEFT(N550,1) ="A",'Messages d''erreur'!$B$9,"")</f>
        <v/>
      </c>
      <c r="P550" s="447">
        <f t="shared" si="37"/>
        <v>66032</v>
      </c>
      <c r="Q550" s="447" t="str">
        <f>IFERROR(VLOOKUP(B551,'Liste CG'!A:A,1,FALSE),"Attention erreur pas de CG")</f>
        <v>Attention erreur pas de CG</v>
      </c>
      <c r="R550" s="447" t="str">
        <f>IF(LEFT(Q550,1)="A",'Messages d''erreur'!B$10,"")</f>
        <v>Attention CG pas dans  CG</v>
      </c>
      <c r="S550" s="467">
        <f t="shared" si="38"/>
        <v>66032</v>
      </c>
      <c r="T550" s="469">
        <f>IFERROR(VLOOKUP(S550,'Liste CG'!A:A,1,FALSE),"Attention erreur pas de CG")</f>
        <v>66032</v>
      </c>
      <c r="U550" s="447" t="str">
        <f>IF(MID(H550,4,1)="x", 'Messages d''erreur'!$B$13,IF(LEFT(T550,1)="A",'Messages d''erreur'!$B$12,""))</f>
        <v/>
      </c>
    </row>
    <row r="551" spans="1:21" ht="26" x14ac:dyDescent="0.35">
      <c r="A551" s="535" t="s">
        <v>1739</v>
      </c>
      <c r="B551" s="447" t="s">
        <v>1739</v>
      </c>
      <c r="C551" s="462" t="s">
        <v>1740</v>
      </c>
      <c r="D551" s="463" t="s">
        <v>1341</v>
      </c>
      <c r="E551" s="464" t="s">
        <v>1101</v>
      </c>
      <c r="F551" s="464">
        <v>2</v>
      </c>
      <c r="G551" s="462" t="s">
        <v>1363</v>
      </c>
      <c r="H551" s="462" t="s">
        <v>1364</v>
      </c>
      <c r="I551" s="464" t="s">
        <v>1100</v>
      </c>
      <c r="J551" s="464" t="s">
        <v>61</v>
      </c>
      <c r="K551" s="466" t="s">
        <v>1100</v>
      </c>
      <c r="L551" s="467">
        <f t="shared" si="35"/>
        <v>1</v>
      </c>
      <c r="M551" s="468">
        <f t="shared" si="36"/>
        <v>67361</v>
      </c>
      <c r="N551" s="467" t="str">
        <f>IF(IFERROR(SEARCH("-",K551,1),0) &gt; 0,IFERROR(VLOOKUP(K551,'Liste ECO'!A:A,1,FALSE),"ATTENTION CE Inexistant"),"")</f>
        <v/>
      </c>
      <c r="O551" s="467" t="str">
        <f>IF(LEFT(N551,1) ="A",'Messages d''erreur'!$B$9,"")</f>
        <v/>
      </c>
      <c r="P551" s="447">
        <f t="shared" si="37"/>
        <v>67361</v>
      </c>
      <c r="Q551" s="447" t="str">
        <f>IFERROR(VLOOKUP(B552,'Liste CG'!A:A,1,FALSE),"Attention erreur pas de CG")</f>
        <v>Attention erreur pas de CG</v>
      </c>
      <c r="R551" s="447" t="str">
        <f>IF(LEFT(Q551,1)="A",'Messages d''erreur'!B$10,"")</f>
        <v>Attention CG pas dans  CG</v>
      </c>
      <c r="S551" s="467">
        <f t="shared" si="38"/>
        <v>67361</v>
      </c>
      <c r="T551" s="469">
        <f>IFERROR(VLOOKUP(S551,'Liste CG'!A:A,1,FALSE),"Attention erreur pas de CG")</f>
        <v>67361</v>
      </c>
      <c r="U551" s="447" t="str">
        <f>IF(MID(H551,4,1)="x", 'Messages d''erreur'!$B$13,IF(LEFT(T551,1)="A",'Messages d''erreur'!$B$12,""))</f>
        <v/>
      </c>
    </row>
    <row r="552" spans="1:21" ht="14.5" x14ac:dyDescent="0.35">
      <c r="A552" s="535" t="s">
        <v>1741</v>
      </c>
      <c r="B552" s="447" t="s">
        <v>1741</v>
      </c>
      <c r="C552" s="462" t="s">
        <v>1742</v>
      </c>
      <c r="D552" s="463" t="s">
        <v>1341</v>
      </c>
      <c r="E552" s="464" t="s">
        <v>61</v>
      </c>
      <c r="F552" s="464">
        <v>1</v>
      </c>
      <c r="G552" s="462" t="s">
        <v>1368</v>
      </c>
      <c r="H552" s="462" t="s">
        <v>1317</v>
      </c>
      <c r="I552" s="464" t="s">
        <v>1201</v>
      </c>
      <c r="J552" s="464" t="s">
        <v>1101</v>
      </c>
      <c r="K552" s="466" t="s">
        <v>836</v>
      </c>
      <c r="L552" s="467">
        <f t="shared" si="35"/>
        <v>0</v>
      </c>
      <c r="M552" s="468">
        <f t="shared" si="36"/>
        <v>44000</v>
      </c>
      <c r="N552" s="467" t="str">
        <f>IF(IFERROR(SEARCH("-",K552,1),0) &gt; 0,IFERROR(VLOOKUP(K552,'Liste ECO'!A:A,1,FALSE),"ATTENTION CE Inexistant"),"")</f>
        <v>743-53</v>
      </c>
      <c r="O552" s="467" t="str">
        <f>IF(LEFT(N552,1) ="A",'Messages d''erreur'!$B$9,"")</f>
        <v/>
      </c>
      <c r="P552" s="447">
        <f t="shared" si="37"/>
        <v>44000</v>
      </c>
      <c r="Q552" s="447" t="str">
        <f>IFERROR(VLOOKUP(B553,'Liste CG'!A:A,1,FALSE),"Attention erreur pas de CG")</f>
        <v>Attention erreur pas de CG</v>
      </c>
      <c r="R552" s="447" t="str">
        <f>IF(LEFT(Q552,1)="A",'Messages d''erreur'!B$10,"")</f>
        <v>Attention CG pas dans  CG</v>
      </c>
      <c r="S552" s="467">
        <f t="shared" si="38"/>
        <v>44000</v>
      </c>
      <c r="T552" s="469">
        <f>IFERROR(VLOOKUP(S552,'Liste CG'!A:A,1,FALSE),"Attention erreur pas de CG")</f>
        <v>44000</v>
      </c>
      <c r="U552" s="447" t="str">
        <f>IF(MID(H552,4,1)="x", 'Messages d''erreur'!$B$13,IF(LEFT(T552,1)="A",'Messages d''erreur'!$B$12,""))</f>
        <v/>
      </c>
    </row>
    <row r="553" spans="1:21" ht="14.5" x14ac:dyDescent="0.35">
      <c r="A553" s="535" t="s">
        <v>1741</v>
      </c>
      <c r="B553" s="447" t="s">
        <v>1741</v>
      </c>
      <c r="C553" s="462" t="s">
        <v>1742</v>
      </c>
      <c r="D553" s="463" t="s">
        <v>1341</v>
      </c>
      <c r="E553" s="464" t="s">
        <v>61</v>
      </c>
      <c r="F553" s="464">
        <v>2</v>
      </c>
      <c r="G553" s="462" t="s">
        <v>1369</v>
      </c>
      <c r="H553" s="462" t="s">
        <v>1344</v>
      </c>
      <c r="I553" s="464" t="s">
        <v>1201</v>
      </c>
      <c r="J553" s="464" t="s">
        <v>1101</v>
      </c>
      <c r="K553" s="466" t="s">
        <v>836</v>
      </c>
      <c r="L553" s="467">
        <f t="shared" si="35"/>
        <v>1</v>
      </c>
      <c r="M553" s="468">
        <f t="shared" si="36"/>
        <v>44200</v>
      </c>
      <c r="N553" s="467" t="str">
        <f>IF(IFERROR(SEARCH("-",K553,1),0) &gt; 0,IFERROR(VLOOKUP(K553,'Liste ECO'!A:A,1,FALSE),"ATTENTION CE Inexistant"),"")</f>
        <v>743-53</v>
      </c>
      <c r="O553" s="467" t="str">
        <f>IF(LEFT(N553,1) ="A",'Messages d''erreur'!$B$9,"")</f>
        <v/>
      </c>
      <c r="P553" s="447">
        <f t="shared" si="37"/>
        <v>44200</v>
      </c>
      <c r="Q553" s="447" t="str">
        <f>IFERROR(VLOOKUP(B554,'Liste CG'!A:A,1,FALSE),"Attention erreur pas de CG")</f>
        <v>Attention erreur pas de CG</v>
      </c>
      <c r="R553" s="447" t="str">
        <f>IF(LEFT(Q553,1)="A",'Messages d''erreur'!B$10,"")</f>
        <v>Attention CG pas dans  CG</v>
      </c>
      <c r="S553" s="467">
        <f t="shared" si="38"/>
        <v>44200</v>
      </c>
      <c r="T553" s="469">
        <f>IFERROR(VLOOKUP(S553,'Liste CG'!A:A,1,FALSE),"Attention erreur pas de CG")</f>
        <v>44200</v>
      </c>
      <c r="U553" s="447" t="str">
        <f>IF(MID(H553,4,1)="x", 'Messages d''erreur'!$B$13,IF(LEFT(T553,1)="A",'Messages d''erreur'!$B$12,""))</f>
        <v/>
      </c>
    </row>
    <row r="554" spans="1:21" ht="14.5" x14ac:dyDescent="0.35">
      <c r="A554" s="535" t="s">
        <v>1741</v>
      </c>
      <c r="B554" s="447" t="s">
        <v>1741</v>
      </c>
      <c r="C554" s="462" t="s">
        <v>1742</v>
      </c>
      <c r="D554" s="463" t="s">
        <v>1341</v>
      </c>
      <c r="E554" s="464" t="s">
        <v>1101</v>
      </c>
      <c r="F554" s="464">
        <v>3</v>
      </c>
      <c r="G554" s="462" t="s">
        <v>1377</v>
      </c>
      <c r="H554" s="462" t="s">
        <v>1371</v>
      </c>
      <c r="I554" s="464" t="s">
        <v>1201</v>
      </c>
      <c r="J554" s="464" t="s">
        <v>61</v>
      </c>
      <c r="K554" s="466" t="s">
        <v>909</v>
      </c>
      <c r="L554" s="467">
        <f t="shared" si="35"/>
        <v>1</v>
      </c>
      <c r="M554" s="468">
        <f t="shared" si="36"/>
        <v>41600</v>
      </c>
      <c r="N554" s="467" t="str">
        <f>IF(IFERROR(SEARCH("-",K554,1),0) &gt; 0,IFERROR(VLOOKUP(K554,'Liste ECO'!A:A,1,FALSE),"ATTENTION CE Inexistant"),"")</f>
        <v>773-53</v>
      </c>
      <c r="O554" s="467" t="str">
        <f>IF(LEFT(N554,1) ="A",'Messages d''erreur'!$B$9,"")</f>
        <v/>
      </c>
      <c r="P554" s="447">
        <f t="shared" si="37"/>
        <v>41600</v>
      </c>
      <c r="Q554" s="447" t="str">
        <f>IFERROR(VLOOKUP(B555,'Liste CG'!A:A,1,FALSE),"Attention erreur pas de CG")</f>
        <v>Attention erreur pas de CG</v>
      </c>
      <c r="R554" s="447" t="str">
        <f>IF(LEFT(Q554,1)="A",'Messages d''erreur'!B$10,"")</f>
        <v>Attention CG pas dans  CG</v>
      </c>
      <c r="S554" s="467">
        <f t="shared" si="38"/>
        <v>41600</v>
      </c>
      <c r="T554" s="469">
        <f>IFERROR(VLOOKUP(S554,'Liste CG'!A:A,1,FALSE),"Attention erreur pas de CG")</f>
        <v>41600</v>
      </c>
      <c r="U554" s="447" t="str">
        <f>IF(MID(H554,4,1)="x", 'Messages d''erreur'!$B$13,IF(LEFT(T554,1)="A",'Messages d''erreur'!$B$12,""))</f>
        <v/>
      </c>
    </row>
    <row r="555" spans="1:21" ht="26" x14ac:dyDescent="0.35">
      <c r="A555" s="541" t="s">
        <v>1741</v>
      </c>
      <c r="B555" s="447" t="s">
        <v>1741</v>
      </c>
      <c r="C555" s="493" t="s">
        <v>1742</v>
      </c>
      <c r="D555" s="494" t="s">
        <v>1341</v>
      </c>
      <c r="E555" s="495" t="s">
        <v>61</v>
      </c>
      <c r="F555" s="495">
        <v>4</v>
      </c>
      <c r="G555" s="493" t="s">
        <v>1699</v>
      </c>
      <c r="H555" s="493" t="s">
        <v>1390</v>
      </c>
      <c r="I555" s="495" t="s">
        <v>1100</v>
      </c>
      <c r="J555" s="495" t="s">
        <v>1101</v>
      </c>
      <c r="K555" s="496" t="s">
        <v>1100</v>
      </c>
      <c r="L555" s="467">
        <f t="shared" si="35"/>
        <v>1</v>
      </c>
      <c r="M555" s="468">
        <f t="shared" si="36"/>
        <v>77241</v>
      </c>
      <c r="N555" s="467" t="str">
        <f>IF(IFERROR(SEARCH("-",K555,1),0) &gt; 0,IFERROR(VLOOKUP(K555,'Liste ECO'!A:A,1,FALSE),"ATTENTION CE Inexistant"),"")</f>
        <v/>
      </c>
      <c r="O555" s="467" t="str">
        <f>IF(LEFT(N555,1) ="A",'Messages d''erreur'!$B$9,"")</f>
        <v/>
      </c>
      <c r="P555" s="447">
        <f t="shared" si="37"/>
        <v>77241</v>
      </c>
      <c r="Q555" s="447" t="str">
        <f>IFERROR(VLOOKUP(B556,'Liste CG'!A:A,1,FALSE),"Attention erreur pas de CG")</f>
        <v>Attention erreur pas de CG</v>
      </c>
      <c r="R555" s="447" t="str">
        <f>IF(LEFT(Q555,1)="A",'Messages d''erreur'!B$10,"")</f>
        <v>Attention CG pas dans  CG</v>
      </c>
      <c r="S555" s="467">
        <f t="shared" si="38"/>
        <v>77241</v>
      </c>
      <c r="T555" s="469">
        <f>IFERROR(VLOOKUP(S555,'Liste CG'!A:A,1,FALSE),"Attention erreur pas de CG")</f>
        <v>77241</v>
      </c>
      <c r="U555" s="447" t="str">
        <f>IF(MID(H555,4,1)="x", 'Messages d''erreur'!$B$13,IF(LEFT(T555,1)="A",'Messages d''erreur'!$B$12,""))</f>
        <v/>
      </c>
    </row>
    <row r="556" spans="1:21" ht="26" x14ac:dyDescent="0.35">
      <c r="A556" s="535" t="s">
        <v>1741</v>
      </c>
      <c r="B556" s="447" t="s">
        <v>1741</v>
      </c>
      <c r="C556" s="462" t="s">
        <v>1742</v>
      </c>
      <c r="D556" s="463" t="s">
        <v>1341</v>
      </c>
      <c r="E556" s="464" t="s">
        <v>1101</v>
      </c>
      <c r="F556" s="464">
        <v>5</v>
      </c>
      <c r="G556" s="462" t="s">
        <v>1698</v>
      </c>
      <c r="H556" s="464" t="s">
        <v>1388</v>
      </c>
      <c r="I556" s="464" t="s">
        <v>1100</v>
      </c>
      <c r="J556" s="464" t="s">
        <v>61</v>
      </c>
      <c r="K556" s="466" t="s">
        <v>1100</v>
      </c>
      <c r="L556" s="467">
        <f t="shared" si="35"/>
        <v>1</v>
      </c>
      <c r="M556" s="468">
        <f t="shared" si="36"/>
        <v>67241</v>
      </c>
      <c r="N556" s="467" t="str">
        <f>IF(IFERROR(SEARCH("-",K556,1),0) &gt; 0,IFERROR(VLOOKUP(K556,'Liste ECO'!A:A,1,FALSE),"ATTENTION CE Inexistant"),"")</f>
        <v/>
      </c>
      <c r="O556" s="467" t="str">
        <f>IF(LEFT(N556,1) ="A",'Messages d''erreur'!$B$9,"")</f>
        <v/>
      </c>
      <c r="P556" s="447">
        <f t="shared" si="37"/>
        <v>67241</v>
      </c>
      <c r="Q556" s="447" t="str">
        <f>IFERROR(VLOOKUP(B557,'Liste CG'!A:A,1,FALSE),"Attention erreur pas de CG")</f>
        <v>Attention erreur pas de CG</v>
      </c>
      <c r="R556" s="447" t="str">
        <f>IF(LEFT(Q556,1)="A",'Messages d''erreur'!B$10,"")</f>
        <v>Attention CG pas dans  CG</v>
      </c>
      <c r="S556" s="467">
        <f t="shared" si="38"/>
        <v>67241</v>
      </c>
      <c r="T556" s="469">
        <f>IFERROR(VLOOKUP(S556,'Liste CG'!A:A,1,FALSE),"Attention erreur pas de CG")</f>
        <v>67241</v>
      </c>
      <c r="U556" s="447" t="str">
        <f>IF(MID(H556,4,1)="x", 'Messages d''erreur'!$B$13,IF(LEFT(T556,1)="A",'Messages d''erreur'!$B$12,""))</f>
        <v/>
      </c>
    </row>
    <row r="557" spans="1:21" ht="26" x14ac:dyDescent="0.35">
      <c r="A557" s="535" t="s">
        <v>1741</v>
      </c>
      <c r="B557" s="447" t="s">
        <v>1741</v>
      </c>
      <c r="C557" s="462" t="s">
        <v>1742</v>
      </c>
      <c r="D557" s="463" t="s">
        <v>1341</v>
      </c>
      <c r="E557" s="464" t="s">
        <v>1101</v>
      </c>
      <c r="F557" s="464">
        <v>6</v>
      </c>
      <c r="G557" s="462" t="s">
        <v>1743</v>
      </c>
      <c r="H557" s="464" t="s">
        <v>1388</v>
      </c>
      <c r="I557" s="464" t="s">
        <v>1100</v>
      </c>
      <c r="J557" s="464" t="s">
        <v>61</v>
      </c>
      <c r="K557" s="466" t="s">
        <v>1100</v>
      </c>
      <c r="L557" s="467">
        <f t="shared" si="35"/>
        <v>1</v>
      </c>
      <c r="M557" s="468">
        <f t="shared" si="36"/>
        <v>67241</v>
      </c>
      <c r="N557" s="467" t="str">
        <f>IF(IFERROR(SEARCH("-",K557,1),0) &gt; 0,IFERROR(VLOOKUP(K557,'Liste ECO'!A:A,1,FALSE),"ATTENTION CE Inexistant"),"")</f>
        <v/>
      </c>
      <c r="O557" s="467" t="str">
        <f>IF(LEFT(N557,1) ="A",'Messages d''erreur'!$B$9,"")</f>
        <v/>
      </c>
      <c r="P557" s="447">
        <f t="shared" si="37"/>
        <v>67241</v>
      </c>
      <c r="Q557" s="447" t="str">
        <f>IFERROR(VLOOKUP(B558,'Liste CG'!A:A,1,FALSE),"Attention erreur pas de CG")</f>
        <v>Attention erreur pas de CG</v>
      </c>
      <c r="R557" s="447" t="str">
        <f>IF(LEFT(Q557,1)="A",'Messages d''erreur'!B$10,"")</f>
        <v>Attention CG pas dans  CG</v>
      </c>
      <c r="S557" s="467">
        <f t="shared" si="38"/>
        <v>67241</v>
      </c>
      <c r="T557" s="469">
        <f>IFERROR(VLOOKUP(S557,'Liste CG'!A:A,1,FALSE),"Attention erreur pas de CG")</f>
        <v>67241</v>
      </c>
      <c r="U557" s="447" t="str">
        <f>IF(MID(H557,4,1)="x", 'Messages d''erreur'!$B$13,IF(LEFT(T557,1)="A",'Messages d''erreur'!$B$12,""))</f>
        <v/>
      </c>
    </row>
    <row r="558" spans="1:21" ht="39" x14ac:dyDescent="0.35">
      <c r="A558" s="535" t="s">
        <v>1744</v>
      </c>
      <c r="B558" s="447" t="s">
        <v>1744</v>
      </c>
      <c r="C558" s="462" t="s">
        <v>851</v>
      </c>
      <c r="D558" s="463" t="s">
        <v>1341</v>
      </c>
      <c r="E558" s="464" t="s">
        <v>61</v>
      </c>
      <c r="F558" s="464">
        <v>1</v>
      </c>
      <c r="G558" s="462" t="s">
        <v>1342</v>
      </c>
      <c r="H558" s="464" t="s">
        <v>1317</v>
      </c>
      <c r="I558" s="464" t="s">
        <v>1201</v>
      </c>
      <c r="J558" s="464" t="s">
        <v>1101</v>
      </c>
      <c r="K558" s="466" t="s">
        <v>850</v>
      </c>
      <c r="L558" s="467">
        <f t="shared" si="35"/>
        <v>0</v>
      </c>
      <c r="M558" s="468">
        <f t="shared" si="36"/>
        <v>44000</v>
      </c>
      <c r="N558" s="467" t="str">
        <f>IF(IFERROR(SEARCH("-",K558,1),0) &gt; 0,IFERROR(VLOOKUP(K558,'Liste ECO'!A:A,1,FALSE),"ATTENTION CE Inexistant"),"")</f>
        <v>745-53</v>
      </c>
      <c r="O558" s="467" t="str">
        <f>IF(LEFT(N558,1) ="A",'Messages d''erreur'!$B$9,"")</f>
        <v/>
      </c>
      <c r="P558" s="447">
        <f t="shared" si="37"/>
        <v>44000</v>
      </c>
      <c r="Q558" s="447" t="str">
        <f>IFERROR(VLOOKUP(B559,'Liste CG'!A:A,1,FALSE),"Attention erreur pas de CG")</f>
        <v>Attention erreur pas de CG</v>
      </c>
      <c r="R558" s="447" t="str">
        <f>IF(LEFT(Q558,1)="A",'Messages d''erreur'!B$10,"")</f>
        <v>Attention CG pas dans  CG</v>
      </c>
      <c r="S558" s="467">
        <f t="shared" si="38"/>
        <v>44000</v>
      </c>
      <c r="T558" s="469">
        <f>IFERROR(VLOOKUP(S558,'Liste CG'!A:A,1,FALSE),"Attention erreur pas de CG")</f>
        <v>44000</v>
      </c>
      <c r="U558" s="447" t="str">
        <f>IF(MID(H558,4,1)="x", 'Messages d''erreur'!$B$13,IF(LEFT(T558,1)="A",'Messages d''erreur'!$B$12,""))</f>
        <v/>
      </c>
    </row>
    <row r="559" spans="1:21" ht="39" x14ac:dyDescent="0.35">
      <c r="A559" s="535" t="s">
        <v>1744</v>
      </c>
      <c r="B559" s="447" t="s">
        <v>1744</v>
      </c>
      <c r="C559" s="462" t="s">
        <v>851</v>
      </c>
      <c r="D559" s="463" t="s">
        <v>1341</v>
      </c>
      <c r="E559" s="464" t="s">
        <v>61</v>
      </c>
      <c r="F559" s="464">
        <v>2</v>
      </c>
      <c r="G559" s="462" t="s">
        <v>1343</v>
      </c>
      <c r="H559" s="462" t="s">
        <v>1344</v>
      </c>
      <c r="I559" s="464" t="s">
        <v>1201</v>
      </c>
      <c r="J559" s="464" t="s">
        <v>1101</v>
      </c>
      <c r="K559" s="466" t="s">
        <v>850</v>
      </c>
      <c r="L559" s="467">
        <f t="shared" si="35"/>
        <v>1</v>
      </c>
      <c r="M559" s="468">
        <f t="shared" si="36"/>
        <v>44200</v>
      </c>
      <c r="N559" s="467" t="str">
        <f>IF(IFERROR(SEARCH("-",K559,1),0) &gt; 0,IFERROR(VLOOKUP(K559,'Liste ECO'!A:A,1,FALSE),"ATTENTION CE Inexistant"),"")</f>
        <v>745-53</v>
      </c>
      <c r="O559" s="467" t="str">
        <f>IF(LEFT(N559,1) ="A",'Messages d''erreur'!$B$9,"")</f>
        <v/>
      </c>
      <c r="P559" s="447">
        <f t="shared" si="37"/>
        <v>44200</v>
      </c>
      <c r="Q559" s="447" t="str">
        <f>IFERROR(VLOOKUP(B560,'Liste CG'!A:A,1,FALSE),"Attention erreur pas de CG")</f>
        <v>Attention erreur pas de CG</v>
      </c>
      <c r="R559" s="447" t="str">
        <f>IF(LEFT(Q559,1)="A",'Messages d''erreur'!B$10,"")</f>
        <v>Attention CG pas dans  CG</v>
      </c>
      <c r="S559" s="467">
        <f t="shared" si="38"/>
        <v>44200</v>
      </c>
      <c r="T559" s="469">
        <f>IFERROR(VLOOKUP(S559,'Liste CG'!A:A,1,FALSE),"Attention erreur pas de CG")</f>
        <v>44200</v>
      </c>
      <c r="U559" s="447" t="str">
        <f>IF(MID(H559,4,1)="x", 'Messages d''erreur'!$B$13,IF(LEFT(T559,1)="A",'Messages d''erreur'!$B$12,""))</f>
        <v/>
      </c>
    </row>
    <row r="560" spans="1:21" ht="39" x14ac:dyDescent="0.35">
      <c r="A560" s="535" t="s">
        <v>1745</v>
      </c>
      <c r="B560" s="447" t="s">
        <v>1745</v>
      </c>
      <c r="C560" s="462" t="s">
        <v>1746</v>
      </c>
      <c r="D560" s="463" t="s">
        <v>1341</v>
      </c>
      <c r="E560" s="464" t="s">
        <v>1101</v>
      </c>
      <c r="F560" s="464">
        <v>1</v>
      </c>
      <c r="G560" s="462" t="s">
        <v>1600</v>
      </c>
      <c r="H560" s="464" t="s">
        <v>1732</v>
      </c>
      <c r="I560" s="464" t="s">
        <v>1100</v>
      </c>
      <c r="J560" s="464" t="s">
        <v>61</v>
      </c>
      <c r="K560" s="466" t="s">
        <v>1100</v>
      </c>
      <c r="L560" s="467">
        <f t="shared" si="35"/>
        <v>0</v>
      </c>
      <c r="M560" s="468">
        <f t="shared" si="36"/>
        <v>66032</v>
      </c>
      <c r="N560" s="467" t="str">
        <f>IF(IFERROR(SEARCH("-",K560,1),0) &gt; 0,IFERROR(VLOOKUP(K560,'Liste ECO'!A:A,1,FALSE),"ATTENTION CE Inexistant"),"")</f>
        <v/>
      </c>
      <c r="O560" s="467" t="str">
        <f>IF(LEFT(N560,1) ="A",'Messages d''erreur'!$B$9,"")</f>
        <v/>
      </c>
      <c r="P560" s="447">
        <f t="shared" si="37"/>
        <v>66032</v>
      </c>
      <c r="Q560" s="447" t="str">
        <f>IFERROR(VLOOKUP(B561,'Liste CG'!A:A,1,FALSE),"Attention erreur pas de CG")</f>
        <v>Attention erreur pas de CG</v>
      </c>
      <c r="R560" s="447" t="str">
        <f>IF(LEFT(Q560,1)="A",'Messages d''erreur'!B$10,"")</f>
        <v>Attention CG pas dans  CG</v>
      </c>
      <c r="S560" s="467">
        <f t="shared" si="38"/>
        <v>66032</v>
      </c>
      <c r="T560" s="469">
        <f>IFERROR(VLOOKUP(S560,'Liste CG'!A:A,1,FALSE),"Attention erreur pas de CG")</f>
        <v>66032</v>
      </c>
      <c r="U560" s="447" t="str">
        <f>IF(MID(H560,4,1)="x", 'Messages d''erreur'!$B$13,IF(LEFT(T560,1)="A",'Messages d''erreur'!$B$12,""))</f>
        <v/>
      </c>
    </row>
    <row r="561" spans="1:21" ht="39" x14ac:dyDescent="0.35">
      <c r="A561" s="535" t="s">
        <v>1745</v>
      </c>
      <c r="B561" s="447" t="s">
        <v>1745</v>
      </c>
      <c r="C561" s="462" t="s">
        <v>1746</v>
      </c>
      <c r="D561" s="463" t="s">
        <v>1341</v>
      </c>
      <c r="E561" s="464" t="s">
        <v>1101</v>
      </c>
      <c r="F561" s="464">
        <v>2</v>
      </c>
      <c r="G561" s="462" t="s">
        <v>1602</v>
      </c>
      <c r="H561" s="464" t="s">
        <v>1364</v>
      </c>
      <c r="I561" s="464" t="s">
        <v>1100</v>
      </c>
      <c r="J561" s="464" t="s">
        <v>61</v>
      </c>
      <c r="K561" s="466" t="s">
        <v>1100</v>
      </c>
      <c r="L561" s="467">
        <f t="shared" si="35"/>
        <v>1</v>
      </c>
      <c r="M561" s="468">
        <f t="shared" si="36"/>
        <v>67361</v>
      </c>
      <c r="N561" s="467" t="str">
        <f>IF(IFERROR(SEARCH("-",K561,1),0) &gt; 0,IFERROR(VLOOKUP(K561,'Liste ECO'!A:A,1,FALSE),"ATTENTION CE Inexistant"),"")</f>
        <v/>
      </c>
      <c r="O561" s="467" t="str">
        <f>IF(LEFT(N561,1) ="A",'Messages d''erreur'!$B$9,"")</f>
        <v/>
      </c>
      <c r="P561" s="447">
        <f t="shared" si="37"/>
        <v>67361</v>
      </c>
      <c r="Q561" s="447" t="str">
        <f>IFERROR(VLOOKUP(B562,'Liste CG'!A:A,1,FALSE),"Attention erreur pas de CG")</f>
        <v>Attention erreur pas de CG</v>
      </c>
      <c r="R561" s="447" t="str">
        <f>IF(LEFT(Q561,1)="A",'Messages d''erreur'!B$10,"")</f>
        <v>Attention CG pas dans  CG</v>
      </c>
      <c r="S561" s="467">
        <f t="shared" si="38"/>
        <v>67361</v>
      </c>
      <c r="T561" s="469">
        <f>IFERROR(VLOOKUP(S561,'Liste CG'!A:A,1,FALSE),"Attention erreur pas de CG")</f>
        <v>67361</v>
      </c>
      <c r="U561" s="447" t="str">
        <f>IF(MID(H561,4,1)="x", 'Messages d''erreur'!$B$13,IF(LEFT(T561,1)="A",'Messages d''erreur'!$B$12,""))</f>
        <v/>
      </c>
    </row>
    <row r="562" spans="1:21" ht="26" x14ac:dyDescent="0.35">
      <c r="A562" s="535" t="s">
        <v>1747</v>
      </c>
      <c r="B562" s="447" t="s">
        <v>1747</v>
      </c>
      <c r="C562" s="462" t="s">
        <v>1748</v>
      </c>
      <c r="D562" s="463" t="s">
        <v>1341</v>
      </c>
      <c r="E562" s="464" t="s">
        <v>1101</v>
      </c>
      <c r="F562" s="464">
        <v>1</v>
      </c>
      <c r="G562" s="462" t="s">
        <v>1347</v>
      </c>
      <c r="H562" s="464" t="s">
        <v>1732</v>
      </c>
      <c r="I562" s="464" t="s">
        <v>1100</v>
      </c>
      <c r="J562" s="464" t="s">
        <v>61</v>
      </c>
      <c r="K562" s="466" t="s">
        <v>1100</v>
      </c>
      <c r="L562" s="467">
        <f t="shared" si="35"/>
        <v>0</v>
      </c>
      <c r="M562" s="468">
        <f t="shared" si="36"/>
        <v>66032</v>
      </c>
      <c r="N562" s="467" t="str">
        <f>IF(IFERROR(SEARCH("-",K562,1),0) &gt; 0,IFERROR(VLOOKUP(K562,'Liste ECO'!A:A,1,FALSE),"ATTENTION CE Inexistant"),"")</f>
        <v/>
      </c>
      <c r="O562" s="467" t="str">
        <f>IF(LEFT(N562,1) ="A",'Messages d''erreur'!$B$9,"")</f>
        <v/>
      </c>
      <c r="P562" s="447">
        <f t="shared" si="37"/>
        <v>66032</v>
      </c>
      <c r="Q562" s="447" t="str">
        <f>IFERROR(VLOOKUP(B563,'Liste CG'!A:A,1,FALSE),"Attention erreur pas de CG")</f>
        <v>Attention erreur pas de CG</v>
      </c>
      <c r="R562" s="447" t="str">
        <f>IF(LEFT(Q562,1)="A",'Messages d''erreur'!B$10,"")</f>
        <v>Attention CG pas dans  CG</v>
      </c>
      <c r="S562" s="467">
        <f t="shared" si="38"/>
        <v>66032</v>
      </c>
      <c r="T562" s="469">
        <f>IFERROR(VLOOKUP(S562,'Liste CG'!A:A,1,FALSE),"Attention erreur pas de CG")</f>
        <v>66032</v>
      </c>
      <c r="U562" s="447" t="str">
        <f>IF(MID(H562,4,1)="x", 'Messages d''erreur'!$B$13,IF(LEFT(T562,1)="A",'Messages d''erreur'!$B$12,""))</f>
        <v/>
      </c>
    </row>
    <row r="563" spans="1:21" ht="26" x14ac:dyDescent="0.35">
      <c r="A563" s="535" t="s">
        <v>1747</v>
      </c>
      <c r="B563" s="447" t="s">
        <v>1747</v>
      </c>
      <c r="C563" s="462" t="s">
        <v>1748</v>
      </c>
      <c r="D563" s="463" t="s">
        <v>1341</v>
      </c>
      <c r="E563" s="464" t="s">
        <v>1101</v>
      </c>
      <c r="F563" s="464">
        <v>2</v>
      </c>
      <c r="G563" s="462" t="s">
        <v>1363</v>
      </c>
      <c r="H563" s="464" t="s">
        <v>1364</v>
      </c>
      <c r="I563" s="464" t="s">
        <v>1100</v>
      </c>
      <c r="J563" s="464" t="s">
        <v>61</v>
      </c>
      <c r="K563" s="466" t="s">
        <v>1100</v>
      </c>
      <c r="L563" s="467">
        <f t="shared" si="35"/>
        <v>1</v>
      </c>
      <c r="M563" s="468">
        <f t="shared" si="36"/>
        <v>67361</v>
      </c>
      <c r="N563" s="467" t="str">
        <f>IF(IFERROR(SEARCH("-",K563,1),0) &gt; 0,IFERROR(VLOOKUP(K563,'Liste ECO'!A:A,1,FALSE),"ATTENTION CE Inexistant"),"")</f>
        <v/>
      </c>
      <c r="O563" s="467" t="str">
        <f>IF(LEFT(N563,1) ="A",'Messages d''erreur'!$B$9,"")</f>
        <v/>
      </c>
      <c r="P563" s="447">
        <f t="shared" si="37"/>
        <v>67361</v>
      </c>
      <c r="Q563" s="447" t="str">
        <f>IFERROR(VLOOKUP(B564,'Liste CG'!A:A,1,FALSE),"Attention erreur pas de CG")</f>
        <v>Attention erreur pas de CG</v>
      </c>
      <c r="R563" s="447" t="str">
        <f>IF(LEFT(Q563,1)="A",'Messages d''erreur'!B$10,"")</f>
        <v>Attention CG pas dans  CG</v>
      </c>
      <c r="S563" s="467">
        <f t="shared" si="38"/>
        <v>67361</v>
      </c>
      <c r="T563" s="469">
        <f>IFERROR(VLOOKUP(S563,'Liste CG'!A:A,1,FALSE),"Attention erreur pas de CG")</f>
        <v>67361</v>
      </c>
      <c r="U563" s="447" t="str">
        <f>IF(MID(H563,4,1)="x", 'Messages d''erreur'!$B$13,IF(LEFT(T563,1)="A",'Messages d''erreur'!$B$12,""))</f>
        <v/>
      </c>
    </row>
    <row r="564" spans="1:21" ht="26" x14ac:dyDescent="0.35">
      <c r="A564" s="535" t="s">
        <v>1749</v>
      </c>
      <c r="B564" s="447" t="s">
        <v>1749</v>
      </c>
      <c r="C564" s="462" t="s">
        <v>1750</v>
      </c>
      <c r="D564" s="463" t="s">
        <v>1341</v>
      </c>
      <c r="E564" s="464" t="s">
        <v>61</v>
      </c>
      <c r="F564" s="464">
        <v>1</v>
      </c>
      <c r="G564" s="462" t="s">
        <v>1368</v>
      </c>
      <c r="H564" s="464" t="s">
        <v>1317</v>
      </c>
      <c r="I564" s="464" t="s">
        <v>1201</v>
      </c>
      <c r="J564" s="464" t="s">
        <v>1101</v>
      </c>
      <c r="K564" s="466" t="s">
        <v>839</v>
      </c>
      <c r="L564" s="467">
        <f t="shared" si="35"/>
        <v>0</v>
      </c>
      <c r="M564" s="468">
        <f t="shared" si="36"/>
        <v>44000</v>
      </c>
      <c r="N564" s="467" t="str">
        <f>IF(IFERROR(SEARCH("-",K564,1),0) &gt; 0,IFERROR(VLOOKUP(K564,'Liste ECO'!A:A,1,FALSE),"ATTENTION CE Inexistant"),"")</f>
        <v>744-51</v>
      </c>
      <c r="O564" s="467" t="str">
        <f>IF(LEFT(N564,1) ="A",'Messages d''erreur'!$B$9,"")</f>
        <v/>
      </c>
      <c r="P564" s="447">
        <f t="shared" si="37"/>
        <v>44000</v>
      </c>
      <c r="Q564" s="447" t="str">
        <f>IFERROR(VLOOKUP(B565,'Liste CG'!A:A,1,FALSE),"Attention erreur pas de CG")</f>
        <v>Attention erreur pas de CG</v>
      </c>
      <c r="R564" s="447" t="str">
        <f>IF(LEFT(Q564,1)="A",'Messages d''erreur'!B$10,"")</f>
        <v>Attention CG pas dans  CG</v>
      </c>
      <c r="S564" s="467">
        <f t="shared" si="38"/>
        <v>44000</v>
      </c>
      <c r="T564" s="469">
        <f>IFERROR(VLOOKUP(S564,'Liste CG'!A:A,1,FALSE),"Attention erreur pas de CG")</f>
        <v>44000</v>
      </c>
      <c r="U564" s="447" t="str">
        <f>IF(MID(H564,4,1)="x", 'Messages d''erreur'!$B$13,IF(LEFT(T564,1)="A",'Messages d''erreur'!$B$12,""))</f>
        <v/>
      </c>
    </row>
    <row r="565" spans="1:21" ht="26" x14ac:dyDescent="0.35">
      <c r="A565" s="535" t="s">
        <v>1749</v>
      </c>
      <c r="B565" s="447" t="s">
        <v>1749</v>
      </c>
      <c r="C565" s="462" t="s">
        <v>1750</v>
      </c>
      <c r="D565" s="463" t="s">
        <v>1341</v>
      </c>
      <c r="E565" s="464" t="s">
        <v>61</v>
      </c>
      <c r="F565" s="464">
        <v>2</v>
      </c>
      <c r="G565" s="462" t="s">
        <v>1369</v>
      </c>
      <c r="H565" s="462" t="s">
        <v>1344</v>
      </c>
      <c r="I565" s="464" t="s">
        <v>1201</v>
      </c>
      <c r="J565" s="464" t="s">
        <v>1101</v>
      </c>
      <c r="K565" s="466" t="s">
        <v>839</v>
      </c>
      <c r="L565" s="467">
        <f t="shared" si="35"/>
        <v>1</v>
      </c>
      <c r="M565" s="468">
        <f t="shared" si="36"/>
        <v>44200</v>
      </c>
      <c r="N565" s="467" t="str">
        <f>IF(IFERROR(SEARCH("-",K565,1),0) &gt; 0,IFERROR(VLOOKUP(K565,'Liste ECO'!A:A,1,FALSE),"ATTENTION CE Inexistant"),"")</f>
        <v>744-51</v>
      </c>
      <c r="O565" s="467" t="str">
        <f>IF(LEFT(N565,1) ="A",'Messages d''erreur'!$B$9,"")</f>
        <v/>
      </c>
      <c r="P565" s="447">
        <f t="shared" si="37"/>
        <v>44200</v>
      </c>
      <c r="Q565" s="447" t="str">
        <f>IFERROR(VLOOKUP(B566,'Liste CG'!A:A,1,FALSE),"Attention erreur pas de CG")</f>
        <v>Attention erreur pas de CG</v>
      </c>
      <c r="R565" s="447" t="str">
        <f>IF(LEFT(Q565,1)="A",'Messages d''erreur'!B$10,"")</f>
        <v>Attention CG pas dans  CG</v>
      </c>
      <c r="S565" s="467">
        <f t="shared" si="38"/>
        <v>44200</v>
      </c>
      <c r="T565" s="469">
        <f>IFERROR(VLOOKUP(S565,'Liste CG'!A:A,1,FALSE),"Attention erreur pas de CG")</f>
        <v>44200</v>
      </c>
      <c r="U565" s="447" t="str">
        <f>IF(MID(H565,4,1)="x", 'Messages d''erreur'!$B$13,IF(LEFT(T565,1)="A",'Messages d''erreur'!$B$12,""))</f>
        <v/>
      </c>
    </row>
    <row r="566" spans="1:21" ht="26" x14ac:dyDescent="0.35">
      <c r="A566" s="535" t="s">
        <v>1749</v>
      </c>
      <c r="B566" s="447" t="s">
        <v>1749</v>
      </c>
      <c r="C566" s="462" t="s">
        <v>1750</v>
      </c>
      <c r="D566" s="463" t="s">
        <v>1341</v>
      </c>
      <c r="E566" s="464" t="s">
        <v>1101</v>
      </c>
      <c r="F566" s="464">
        <v>3</v>
      </c>
      <c r="G566" s="462" t="s">
        <v>1377</v>
      </c>
      <c r="H566" s="464" t="s">
        <v>1371</v>
      </c>
      <c r="I566" s="464" t="s">
        <v>1201</v>
      </c>
      <c r="J566" s="464" t="s">
        <v>61</v>
      </c>
      <c r="K566" s="466" t="s">
        <v>912</v>
      </c>
      <c r="L566" s="467">
        <f t="shared" si="35"/>
        <v>1</v>
      </c>
      <c r="M566" s="468">
        <f t="shared" si="36"/>
        <v>41600</v>
      </c>
      <c r="N566" s="467" t="str">
        <f>IF(IFERROR(SEARCH("-",K566,1),0) &gt; 0,IFERROR(VLOOKUP(K566,'Liste ECO'!A:A,1,FALSE),"ATTENTION CE Inexistant"),"")</f>
        <v>774-51</v>
      </c>
      <c r="O566" s="467" t="str">
        <f>IF(LEFT(N566,1) ="A",'Messages d''erreur'!$B$9,"")</f>
        <v/>
      </c>
      <c r="P566" s="447">
        <f t="shared" si="37"/>
        <v>41600</v>
      </c>
      <c r="Q566" s="447" t="str">
        <f>IFERROR(VLOOKUP(B567,'Liste CG'!A:A,1,FALSE),"Attention erreur pas de CG")</f>
        <v>Attention erreur pas de CG</v>
      </c>
      <c r="R566" s="447" t="str">
        <f>IF(LEFT(Q566,1)="A",'Messages d''erreur'!B$10,"")</f>
        <v>Attention CG pas dans  CG</v>
      </c>
      <c r="S566" s="467">
        <f t="shared" si="38"/>
        <v>41600</v>
      </c>
      <c r="T566" s="469">
        <f>IFERROR(VLOOKUP(S566,'Liste CG'!A:A,1,FALSE),"Attention erreur pas de CG")</f>
        <v>41600</v>
      </c>
      <c r="U566" s="447" t="str">
        <f>IF(MID(H566,4,1)="x", 'Messages d''erreur'!$B$13,IF(LEFT(T566,1)="A",'Messages d''erreur'!$B$12,""))</f>
        <v/>
      </c>
    </row>
    <row r="567" spans="1:21" ht="26" x14ac:dyDescent="0.35">
      <c r="A567" s="535" t="s">
        <v>1749</v>
      </c>
      <c r="B567" s="447" t="s">
        <v>1749</v>
      </c>
      <c r="C567" s="462" t="s">
        <v>1750</v>
      </c>
      <c r="D567" s="463" t="s">
        <v>1341</v>
      </c>
      <c r="E567" s="464" t="s">
        <v>61</v>
      </c>
      <c r="F567" s="464">
        <v>4</v>
      </c>
      <c r="G567" s="462" t="s">
        <v>1699</v>
      </c>
      <c r="H567" s="464" t="s">
        <v>1390</v>
      </c>
      <c r="I567" s="464" t="s">
        <v>1100</v>
      </c>
      <c r="J567" s="464" t="s">
        <v>1101</v>
      </c>
      <c r="K567" s="466" t="s">
        <v>1100</v>
      </c>
      <c r="L567" s="467">
        <f t="shared" si="35"/>
        <v>1</v>
      </c>
      <c r="M567" s="468">
        <f t="shared" si="36"/>
        <v>77241</v>
      </c>
      <c r="N567" s="467" t="str">
        <f>IF(IFERROR(SEARCH("-",K567,1),0) &gt; 0,IFERROR(VLOOKUP(K567,'Liste ECO'!A:A,1,FALSE),"ATTENTION CE Inexistant"),"")</f>
        <v/>
      </c>
      <c r="O567" s="467" t="str">
        <f>IF(LEFT(N567,1) ="A",'Messages d''erreur'!$B$9,"")</f>
        <v/>
      </c>
      <c r="P567" s="447">
        <f t="shared" si="37"/>
        <v>77241</v>
      </c>
      <c r="Q567" s="447" t="str">
        <f>IFERROR(VLOOKUP(B568,'Liste CG'!A:A,1,FALSE),"Attention erreur pas de CG")</f>
        <v>Attention erreur pas de CG</v>
      </c>
      <c r="R567" s="447" t="str">
        <f>IF(LEFT(Q567,1)="A",'Messages d''erreur'!B$10,"")</f>
        <v>Attention CG pas dans  CG</v>
      </c>
      <c r="S567" s="467">
        <f t="shared" si="38"/>
        <v>77241</v>
      </c>
      <c r="T567" s="469">
        <f>IFERROR(VLOOKUP(S567,'Liste CG'!A:A,1,FALSE),"Attention erreur pas de CG")</f>
        <v>77241</v>
      </c>
      <c r="U567" s="447" t="str">
        <f>IF(MID(H567,4,1)="x", 'Messages d''erreur'!$B$13,IF(LEFT(T567,1)="A",'Messages d''erreur'!$B$12,""))</f>
        <v/>
      </c>
    </row>
    <row r="568" spans="1:21" ht="26" x14ac:dyDescent="0.35">
      <c r="A568" s="535" t="s">
        <v>1749</v>
      </c>
      <c r="B568" s="447" t="s">
        <v>1749</v>
      </c>
      <c r="C568" s="462" t="s">
        <v>1750</v>
      </c>
      <c r="D568" s="463" t="s">
        <v>1341</v>
      </c>
      <c r="E568" s="464" t="s">
        <v>1101</v>
      </c>
      <c r="F568" s="464">
        <v>5</v>
      </c>
      <c r="G568" s="462" t="s">
        <v>1698</v>
      </c>
      <c r="H568" s="464" t="s">
        <v>1388</v>
      </c>
      <c r="I568" s="464" t="s">
        <v>1100</v>
      </c>
      <c r="J568" s="464" t="s">
        <v>61</v>
      </c>
      <c r="K568" s="466" t="s">
        <v>1100</v>
      </c>
      <c r="L568" s="467">
        <f t="shared" si="35"/>
        <v>1</v>
      </c>
      <c r="M568" s="468">
        <f t="shared" si="36"/>
        <v>67241</v>
      </c>
      <c r="N568" s="467" t="str">
        <f>IF(IFERROR(SEARCH("-",K568,1),0) &gt; 0,IFERROR(VLOOKUP(K568,'Liste ECO'!A:A,1,FALSE),"ATTENTION CE Inexistant"),"")</f>
        <v/>
      </c>
      <c r="O568" s="467" t="str">
        <f>IF(LEFT(N568,1) ="A",'Messages d''erreur'!$B$9,"")</f>
        <v/>
      </c>
      <c r="P568" s="447">
        <f t="shared" si="37"/>
        <v>67241</v>
      </c>
      <c r="Q568" s="447" t="str">
        <f>IFERROR(VLOOKUP(B569,'Liste CG'!A:A,1,FALSE),"Attention erreur pas de CG")</f>
        <v>Attention erreur pas de CG</v>
      </c>
      <c r="R568" s="447" t="str">
        <f>IF(LEFT(Q568,1)="A",'Messages d''erreur'!B$10,"")</f>
        <v>Attention CG pas dans  CG</v>
      </c>
      <c r="S568" s="467">
        <f t="shared" si="38"/>
        <v>67241</v>
      </c>
      <c r="T568" s="469">
        <f>IFERROR(VLOOKUP(S568,'Liste CG'!A:A,1,FALSE),"Attention erreur pas de CG")</f>
        <v>67241</v>
      </c>
      <c r="U568" s="447" t="str">
        <f>IF(MID(H568,4,1)="x", 'Messages d''erreur'!$B$13,IF(LEFT(T568,1)="A",'Messages d''erreur'!$B$12,""))</f>
        <v/>
      </c>
    </row>
    <row r="569" spans="1:21" ht="26" x14ac:dyDescent="0.35">
      <c r="A569" s="535" t="s">
        <v>1749</v>
      </c>
      <c r="B569" s="447" t="s">
        <v>1749</v>
      </c>
      <c r="C569" s="462" t="s">
        <v>1750</v>
      </c>
      <c r="D569" s="463" t="s">
        <v>1341</v>
      </c>
      <c r="E569" s="464" t="s">
        <v>1101</v>
      </c>
      <c r="F569" s="464">
        <v>6</v>
      </c>
      <c r="G569" s="462" t="s">
        <v>1743</v>
      </c>
      <c r="H569" s="464" t="s">
        <v>1388</v>
      </c>
      <c r="I569" s="464" t="s">
        <v>1100</v>
      </c>
      <c r="J569" s="464" t="s">
        <v>61</v>
      </c>
      <c r="K569" s="466" t="s">
        <v>1100</v>
      </c>
      <c r="L569" s="467">
        <f t="shared" ref="L569:L632" si="39">IF(A569=A568,1,0)</f>
        <v>1</v>
      </c>
      <c r="M569" s="468">
        <f t="shared" si="36"/>
        <v>67241</v>
      </c>
      <c r="N569" s="467" t="str">
        <f>IF(IFERROR(SEARCH("-",K569,1),0) &gt; 0,IFERROR(VLOOKUP(K569,'Liste ECO'!A:A,1,FALSE),"ATTENTION CE Inexistant"),"")</f>
        <v/>
      </c>
      <c r="O569" s="467" t="str">
        <f>IF(LEFT(N569,1) ="A",'Messages d''erreur'!$B$9,"")</f>
        <v/>
      </c>
      <c r="P569" s="447">
        <f t="shared" si="37"/>
        <v>67241</v>
      </c>
      <c r="Q569" s="447" t="str">
        <f>IFERROR(VLOOKUP(B570,'Liste CG'!A:A,1,FALSE),"Attention erreur pas de CG")</f>
        <v>Attention erreur pas de CG</v>
      </c>
      <c r="R569" s="447" t="str">
        <f>IF(LEFT(Q569,1)="A",'Messages d''erreur'!B$10,"")</f>
        <v>Attention CG pas dans  CG</v>
      </c>
      <c r="S569" s="467">
        <f t="shared" si="38"/>
        <v>67241</v>
      </c>
      <c r="T569" s="469">
        <f>IFERROR(VLOOKUP(S569,'Liste CG'!A:A,1,FALSE),"Attention erreur pas de CG")</f>
        <v>67241</v>
      </c>
      <c r="U569" s="447" t="str">
        <f>IF(MID(H569,4,1)="x", 'Messages d''erreur'!$B$13,IF(LEFT(T569,1)="A",'Messages d''erreur'!$B$12,""))</f>
        <v/>
      </c>
    </row>
    <row r="570" spans="1:21" ht="39" x14ac:dyDescent="0.35">
      <c r="A570" s="535" t="s">
        <v>1751</v>
      </c>
      <c r="B570" s="447" t="s">
        <v>1751</v>
      </c>
      <c r="C570" s="462" t="s">
        <v>847</v>
      </c>
      <c r="D570" s="463" t="s">
        <v>1341</v>
      </c>
      <c r="E570" s="464" t="s">
        <v>61</v>
      </c>
      <c r="F570" s="464">
        <v>1</v>
      </c>
      <c r="G570" s="462" t="s">
        <v>1342</v>
      </c>
      <c r="H570" s="464" t="s">
        <v>1317</v>
      </c>
      <c r="I570" s="464" t="s">
        <v>1201</v>
      </c>
      <c r="J570" s="464" t="s">
        <v>1101</v>
      </c>
      <c r="K570" s="466" t="s">
        <v>846</v>
      </c>
      <c r="L570" s="467">
        <f t="shared" si="39"/>
        <v>0</v>
      </c>
      <c r="M570" s="468">
        <f t="shared" si="36"/>
        <v>44000</v>
      </c>
      <c r="N570" s="467" t="str">
        <f>IF(IFERROR(SEARCH("-",K570,1),0) &gt; 0,IFERROR(VLOOKUP(K570,'Liste ECO'!A:A,1,FALSE),"ATTENTION CE Inexistant"),"")</f>
        <v>745-51</v>
      </c>
      <c r="O570" s="467" t="str">
        <f>IF(LEFT(N570,1) ="A",'Messages d''erreur'!$B$9,"")</f>
        <v/>
      </c>
      <c r="P570" s="447">
        <f t="shared" si="37"/>
        <v>44000</v>
      </c>
      <c r="Q570" s="447" t="str">
        <f>IFERROR(VLOOKUP(B571,'Liste CG'!A:A,1,FALSE),"Attention erreur pas de CG")</f>
        <v>Attention erreur pas de CG</v>
      </c>
      <c r="R570" s="447" t="str">
        <f>IF(LEFT(Q570,1)="A",'Messages d''erreur'!B$10,"")</f>
        <v>Attention CG pas dans  CG</v>
      </c>
      <c r="S570" s="467">
        <f t="shared" si="38"/>
        <v>44000</v>
      </c>
      <c r="T570" s="469">
        <f>IFERROR(VLOOKUP(S570,'Liste CG'!A:A,1,FALSE),"Attention erreur pas de CG")</f>
        <v>44000</v>
      </c>
      <c r="U570" s="447" t="str">
        <f>IF(MID(H570,4,1)="x", 'Messages d''erreur'!$B$13,IF(LEFT(T570,1)="A",'Messages d''erreur'!$B$12,""))</f>
        <v/>
      </c>
    </row>
    <row r="571" spans="1:21" ht="39" x14ac:dyDescent="0.35">
      <c r="A571" s="535" t="s">
        <v>1751</v>
      </c>
      <c r="B571" s="447" t="s">
        <v>1751</v>
      </c>
      <c r="C571" s="462" t="s">
        <v>847</v>
      </c>
      <c r="D571" s="463" t="s">
        <v>1341</v>
      </c>
      <c r="E571" s="464" t="s">
        <v>61</v>
      </c>
      <c r="F571" s="464">
        <v>2</v>
      </c>
      <c r="G571" s="462" t="s">
        <v>1343</v>
      </c>
      <c r="H571" s="462" t="s">
        <v>1344</v>
      </c>
      <c r="I571" s="464" t="s">
        <v>1201</v>
      </c>
      <c r="J571" s="464" t="s">
        <v>1101</v>
      </c>
      <c r="K571" s="466" t="s">
        <v>846</v>
      </c>
      <c r="L571" s="467">
        <f t="shared" si="39"/>
        <v>1</v>
      </c>
      <c r="M571" s="468">
        <f t="shared" si="36"/>
        <v>44200</v>
      </c>
      <c r="N571" s="467" t="str">
        <f>IF(IFERROR(SEARCH("-",K571,1),0) &gt; 0,IFERROR(VLOOKUP(K571,'Liste ECO'!A:A,1,FALSE),"ATTENTION CE Inexistant"),"")</f>
        <v>745-51</v>
      </c>
      <c r="O571" s="467" t="str">
        <f>IF(LEFT(N571,1) ="A",'Messages d''erreur'!$B$9,"")</f>
        <v/>
      </c>
      <c r="P571" s="447">
        <f t="shared" si="37"/>
        <v>44200</v>
      </c>
      <c r="Q571" s="447" t="str">
        <f>IFERROR(VLOOKUP(B572,'Liste CG'!A:A,1,FALSE),"Attention erreur pas de CG")</f>
        <v>Attention erreur pas de CG</v>
      </c>
      <c r="R571" s="447" t="str">
        <f>IF(LEFT(Q571,1)="A",'Messages d''erreur'!B$10,"")</f>
        <v>Attention CG pas dans  CG</v>
      </c>
      <c r="S571" s="467">
        <f t="shared" si="38"/>
        <v>44200</v>
      </c>
      <c r="T571" s="469">
        <f>IFERROR(VLOOKUP(S571,'Liste CG'!A:A,1,FALSE),"Attention erreur pas de CG")</f>
        <v>44200</v>
      </c>
      <c r="U571" s="447" t="str">
        <f>IF(MID(H571,4,1)="x", 'Messages d''erreur'!$B$13,IF(LEFT(T571,1)="A",'Messages d''erreur'!$B$12,""))</f>
        <v/>
      </c>
    </row>
    <row r="572" spans="1:21" ht="52" x14ac:dyDescent="0.35">
      <c r="A572" s="535" t="s">
        <v>1752</v>
      </c>
      <c r="B572" s="447" t="s">
        <v>1752</v>
      </c>
      <c r="C572" s="462" t="s">
        <v>1753</v>
      </c>
      <c r="D572" s="463" t="s">
        <v>1341</v>
      </c>
      <c r="E572" s="464" t="s">
        <v>1101</v>
      </c>
      <c r="F572" s="464">
        <v>1</v>
      </c>
      <c r="G572" s="462" t="s">
        <v>1600</v>
      </c>
      <c r="H572" s="464" t="s">
        <v>1754</v>
      </c>
      <c r="I572" s="464" t="s">
        <v>1100</v>
      </c>
      <c r="J572" s="464" t="s">
        <v>61</v>
      </c>
      <c r="K572" s="466" t="s">
        <v>1100</v>
      </c>
      <c r="L572" s="467">
        <f t="shared" si="39"/>
        <v>0</v>
      </c>
      <c r="M572" s="468">
        <f t="shared" si="36"/>
        <v>66033</v>
      </c>
      <c r="N572" s="467" t="str">
        <f>IF(IFERROR(SEARCH("-",K572,1),0) &gt; 0,IFERROR(VLOOKUP(K572,'Liste ECO'!A:A,1,FALSE),"ATTENTION CE Inexistant"),"")</f>
        <v/>
      </c>
      <c r="O572" s="467" t="str">
        <f>IF(LEFT(N572,1) ="A",'Messages d''erreur'!$B$9,"")</f>
        <v/>
      </c>
      <c r="P572" s="447">
        <f t="shared" si="37"/>
        <v>66033</v>
      </c>
      <c r="Q572" s="447" t="str">
        <f>IFERROR(VLOOKUP(B573,'Liste CG'!A:A,1,FALSE),"Attention erreur pas de CG")</f>
        <v>Attention erreur pas de CG</v>
      </c>
      <c r="R572" s="447" t="str">
        <f>IF(LEFT(Q572,1)="A",'Messages d''erreur'!B$10,"")</f>
        <v>Attention CG pas dans  CG</v>
      </c>
      <c r="S572" s="467">
        <f t="shared" si="38"/>
        <v>66033</v>
      </c>
      <c r="T572" s="469">
        <f>IFERROR(VLOOKUP(S572,'Liste CG'!A:A,1,FALSE),"Attention erreur pas de CG")</f>
        <v>66033</v>
      </c>
      <c r="U572" s="447" t="str">
        <f>IF(MID(H572,4,1)="x", 'Messages d''erreur'!$B$13,IF(LEFT(T572,1)="A",'Messages d''erreur'!$B$12,""))</f>
        <v/>
      </c>
    </row>
    <row r="573" spans="1:21" ht="52" x14ac:dyDescent="0.35">
      <c r="A573" s="535" t="s">
        <v>1752</v>
      </c>
      <c r="B573" s="447" t="s">
        <v>1752</v>
      </c>
      <c r="C573" s="462" t="s">
        <v>1753</v>
      </c>
      <c r="D573" s="463" t="s">
        <v>1341</v>
      </c>
      <c r="E573" s="464" t="s">
        <v>1101</v>
      </c>
      <c r="F573" s="464">
        <v>2</v>
      </c>
      <c r="G573" s="462" t="s">
        <v>1602</v>
      </c>
      <c r="H573" s="464" t="s">
        <v>1364</v>
      </c>
      <c r="I573" s="464" t="s">
        <v>1100</v>
      </c>
      <c r="J573" s="464" t="s">
        <v>61</v>
      </c>
      <c r="K573" s="466" t="s">
        <v>1100</v>
      </c>
      <c r="L573" s="467">
        <f t="shared" si="39"/>
        <v>1</v>
      </c>
      <c r="M573" s="468">
        <f t="shared" si="36"/>
        <v>67361</v>
      </c>
      <c r="N573" s="467" t="str">
        <f>IF(IFERROR(SEARCH("-",K573,1),0) &gt; 0,IFERROR(VLOOKUP(K573,'Liste ECO'!A:A,1,FALSE),"ATTENTION CE Inexistant"),"")</f>
        <v/>
      </c>
      <c r="O573" s="467" t="str">
        <f>IF(LEFT(N573,1) ="A",'Messages d''erreur'!$B$9,"")</f>
        <v/>
      </c>
      <c r="P573" s="447">
        <f t="shared" si="37"/>
        <v>67361</v>
      </c>
      <c r="Q573" s="447" t="str">
        <f>IFERROR(VLOOKUP(B574,'Liste CG'!A:A,1,FALSE),"Attention erreur pas de CG")</f>
        <v>Attention erreur pas de CG</v>
      </c>
      <c r="R573" s="447" t="str">
        <f>IF(LEFT(Q573,1)="A",'Messages d''erreur'!B$10,"")</f>
        <v>Attention CG pas dans  CG</v>
      </c>
      <c r="S573" s="467">
        <f t="shared" si="38"/>
        <v>67361</v>
      </c>
      <c r="T573" s="469">
        <f>IFERROR(VLOOKUP(S573,'Liste CG'!A:A,1,FALSE),"Attention erreur pas de CG")</f>
        <v>67361</v>
      </c>
      <c r="U573" s="447" t="str">
        <f>IF(MID(H573,4,1)="x", 'Messages d''erreur'!$B$13,IF(LEFT(T573,1)="A",'Messages d''erreur'!$B$12,""))</f>
        <v/>
      </c>
    </row>
    <row r="574" spans="1:21" ht="26" x14ac:dyDescent="0.35">
      <c r="A574" s="535" t="s">
        <v>1755</v>
      </c>
      <c r="B574" s="447" t="s">
        <v>1755</v>
      </c>
      <c r="C574" s="462" t="s">
        <v>1756</v>
      </c>
      <c r="D574" s="463" t="s">
        <v>1341</v>
      </c>
      <c r="E574" s="464" t="s">
        <v>1101</v>
      </c>
      <c r="F574" s="464">
        <v>1</v>
      </c>
      <c r="G574" s="462" t="s">
        <v>1347</v>
      </c>
      <c r="H574" s="464" t="s">
        <v>1754</v>
      </c>
      <c r="I574" s="464" t="s">
        <v>1100</v>
      </c>
      <c r="J574" s="464" t="s">
        <v>61</v>
      </c>
      <c r="K574" s="466" t="s">
        <v>1100</v>
      </c>
      <c r="L574" s="467">
        <f t="shared" si="39"/>
        <v>0</v>
      </c>
      <c r="M574" s="468">
        <f t="shared" si="36"/>
        <v>66033</v>
      </c>
      <c r="N574" s="467" t="str">
        <f>IF(IFERROR(SEARCH("-",K574,1),0) &gt; 0,IFERROR(VLOOKUP(K574,'Liste ECO'!A:A,1,FALSE),"ATTENTION CE Inexistant"),"")</f>
        <v/>
      </c>
      <c r="O574" s="467" t="str">
        <f>IF(LEFT(N574,1) ="A",'Messages d''erreur'!$B$9,"")</f>
        <v/>
      </c>
      <c r="P574" s="447">
        <f t="shared" si="37"/>
        <v>66033</v>
      </c>
      <c r="Q574" s="447" t="str">
        <f>IFERROR(VLOOKUP(B575,'Liste CG'!A:A,1,FALSE),"Attention erreur pas de CG")</f>
        <v>Attention erreur pas de CG</v>
      </c>
      <c r="R574" s="447" t="str">
        <f>IF(LEFT(Q574,1)="A",'Messages d''erreur'!B$10,"")</f>
        <v>Attention CG pas dans  CG</v>
      </c>
      <c r="S574" s="467">
        <f t="shared" si="38"/>
        <v>66033</v>
      </c>
      <c r="T574" s="469">
        <f>IFERROR(VLOOKUP(S574,'Liste CG'!A:A,1,FALSE),"Attention erreur pas de CG")</f>
        <v>66033</v>
      </c>
      <c r="U574" s="447" t="str">
        <f>IF(MID(H574,4,1)="x", 'Messages d''erreur'!$B$13,IF(LEFT(T574,1)="A",'Messages d''erreur'!$B$12,""))</f>
        <v/>
      </c>
    </row>
    <row r="575" spans="1:21" ht="26" x14ac:dyDescent="0.35">
      <c r="A575" s="535" t="s">
        <v>1755</v>
      </c>
      <c r="B575" s="447" t="s">
        <v>1755</v>
      </c>
      <c r="C575" s="462" t="s">
        <v>1756</v>
      </c>
      <c r="D575" s="463" t="s">
        <v>1341</v>
      </c>
      <c r="E575" s="464" t="s">
        <v>1101</v>
      </c>
      <c r="F575" s="464">
        <v>2</v>
      </c>
      <c r="G575" s="462" t="s">
        <v>1363</v>
      </c>
      <c r="H575" s="464" t="s">
        <v>1364</v>
      </c>
      <c r="I575" s="464" t="s">
        <v>1100</v>
      </c>
      <c r="J575" s="464" t="s">
        <v>61</v>
      </c>
      <c r="K575" s="466" t="s">
        <v>1100</v>
      </c>
      <c r="L575" s="467">
        <f t="shared" si="39"/>
        <v>1</v>
      </c>
      <c r="M575" s="468">
        <f t="shared" si="36"/>
        <v>67361</v>
      </c>
      <c r="N575" s="467" t="str">
        <f>IF(IFERROR(SEARCH("-",K575,1),0) &gt; 0,IFERROR(VLOOKUP(K575,'Liste ECO'!A:A,1,FALSE),"ATTENTION CE Inexistant"),"")</f>
        <v/>
      </c>
      <c r="O575" s="467" t="str">
        <f>IF(LEFT(N575,1) ="A",'Messages d''erreur'!$B$9,"")</f>
        <v/>
      </c>
      <c r="P575" s="447">
        <f t="shared" si="37"/>
        <v>67361</v>
      </c>
      <c r="Q575" s="447" t="str">
        <f>IFERROR(VLOOKUP(B576,'Liste CG'!A:A,1,FALSE),"Attention erreur pas de CG")</f>
        <v>Attention erreur pas de CG</v>
      </c>
      <c r="R575" s="447" t="str">
        <f>IF(LEFT(Q575,1)="A",'Messages d''erreur'!B$10,"")</f>
        <v>Attention CG pas dans  CG</v>
      </c>
      <c r="S575" s="467">
        <f t="shared" si="38"/>
        <v>67361</v>
      </c>
      <c r="T575" s="469">
        <f>IFERROR(VLOOKUP(S575,'Liste CG'!A:A,1,FALSE),"Attention erreur pas de CG")</f>
        <v>67361</v>
      </c>
      <c r="U575" s="447" t="str">
        <f>IF(MID(H575,4,1)="x", 'Messages d''erreur'!$B$13,IF(LEFT(T575,1)="A",'Messages d''erreur'!$B$12,""))</f>
        <v/>
      </c>
    </row>
    <row r="576" spans="1:21" ht="39" x14ac:dyDescent="0.35">
      <c r="A576" s="535" t="s">
        <v>1757</v>
      </c>
      <c r="B576" s="447" t="s">
        <v>1757</v>
      </c>
      <c r="C576" s="462" t="s">
        <v>1758</v>
      </c>
      <c r="D576" s="463" t="s">
        <v>1341</v>
      </c>
      <c r="E576" s="464" t="s">
        <v>61</v>
      </c>
      <c r="F576" s="464">
        <v>1</v>
      </c>
      <c r="G576" s="462" t="s">
        <v>1368</v>
      </c>
      <c r="H576" s="464" t="s">
        <v>1317</v>
      </c>
      <c r="I576" s="464" t="s">
        <v>1201</v>
      </c>
      <c r="J576" s="464" t="s">
        <v>1101</v>
      </c>
      <c r="K576" s="466" t="s">
        <v>841</v>
      </c>
      <c r="L576" s="467">
        <f t="shared" si="39"/>
        <v>0</v>
      </c>
      <c r="M576" s="468">
        <f t="shared" si="36"/>
        <v>44000</v>
      </c>
      <c r="N576" s="467" t="str">
        <f>IF(IFERROR(SEARCH("-",K576,1),0) &gt; 0,IFERROR(VLOOKUP(K576,'Liste ECO'!A:A,1,FALSE),"ATTENTION CE Inexistant"),"")</f>
        <v>744-98</v>
      </c>
      <c r="O576" s="467" t="str">
        <f>IF(LEFT(N576,1) ="A",'Messages d''erreur'!$B$9,"")</f>
        <v/>
      </c>
      <c r="P576" s="447">
        <f t="shared" si="37"/>
        <v>44000</v>
      </c>
      <c r="Q576" s="447" t="str">
        <f>IFERROR(VLOOKUP(B577,'Liste CG'!A:A,1,FALSE),"Attention erreur pas de CG")</f>
        <v>Attention erreur pas de CG</v>
      </c>
      <c r="R576" s="447" t="str">
        <f>IF(LEFT(Q576,1)="A",'Messages d''erreur'!B$10,"")</f>
        <v>Attention CG pas dans  CG</v>
      </c>
      <c r="S576" s="467">
        <f t="shared" si="38"/>
        <v>44000</v>
      </c>
      <c r="T576" s="469">
        <f>IFERROR(VLOOKUP(S576,'Liste CG'!A:A,1,FALSE),"Attention erreur pas de CG")</f>
        <v>44000</v>
      </c>
      <c r="U576" s="447" t="str">
        <f>IF(MID(H576,4,1)="x", 'Messages d''erreur'!$B$13,IF(LEFT(T576,1)="A",'Messages d''erreur'!$B$12,""))</f>
        <v/>
      </c>
    </row>
    <row r="577" spans="1:21" ht="39" x14ac:dyDescent="0.35">
      <c r="A577" s="535" t="s">
        <v>1757</v>
      </c>
      <c r="B577" s="447" t="s">
        <v>1757</v>
      </c>
      <c r="C577" s="462" t="s">
        <v>1758</v>
      </c>
      <c r="D577" s="463" t="s">
        <v>1341</v>
      </c>
      <c r="E577" s="464" t="s">
        <v>61</v>
      </c>
      <c r="F577" s="464">
        <v>2</v>
      </c>
      <c r="G577" s="462" t="s">
        <v>1369</v>
      </c>
      <c r="H577" s="462" t="s">
        <v>1344</v>
      </c>
      <c r="I577" s="464" t="s">
        <v>1201</v>
      </c>
      <c r="J577" s="464" t="s">
        <v>1101</v>
      </c>
      <c r="K577" s="466" t="s">
        <v>841</v>
      </c>
      <c r="L577" s="467">
        <f t="shared" si="39"/>
        <v>1</v>
      </c>
      <c r="M577" s="468">
        <f t="shared" si="36"/>
        <v>44200</v>
      </c>
      <c r="N577" s="467" t="str">
        <f>IF(IFERROR(SEARCH("-",K577,1),0) &gt; 0,IFERROR(VLOOKUP(K577,'Liste ECO'!A:A,1,FALSE),"ATTENTION CE Inexistant"),"")</f>
        <v>744-98</v>
      </c>
      <c r="O577" s="467" t="str">
        <f>IF(LEFT(N577,1) ="A",'Messages d''erreur'!$B$9,"")</f>
        <v/>
      </c>
      <c r="P577" s="447">
        <f t="shared" si="37"/>
        <v>44200</v>
      </c>
      <c r="Q577" s="447" t="str">
        <f>IFERROR(VLOOKUP(B578,'Liste CG'!A:A,1,FALSE),"Attention erreur pas de CG")</f>
        <v>Attention erreur pas de CG</v>
      </c>
      <c r="R577" s="447" t="str">
        <f>IF(LEFT(Q577,1)="A",'Messages d''erreur'!B$10,"")</f>
        <v>Attention CG pas dans  CG</v>
      </c>
      <c r="S577" s="467">
        <f t="shared" si="38"/>
        <v>44200</v>
      </c>
      <c r="T577" s="469">
        <f>IFERROR(VLOOKUP(S577,'Liste CG'!A:A,1,FALSE),"Attention erreur pas de CG")</f>
        <v>44200</v>
      </c>
      <c r="U577" s="447" t="str">
        <f>IF(MID(H577,4,1)="x", 'Messages d''erreur'!$B$13,IF(LEFT(T577,1)="A",'Messages d''erreur'!$B$12,""))</f>
        <v/>
      </c>
    </row>
    <row r="578" spans="1:21" ht="39" x14ac:dyDescent="0.35">
      <c r="A578" s="535" t="s">
        <v>1757</v>
      </c>
      <c r="B578" s="447" t="s">
        <v>1757</v>
      </c>
      <c r="C578" s="462" t="s">
        <v>1758</v>
      </c>
      <c r="D578" s="463" t="s">
        <v>1341</v>
      </c>
      <c r="E578" s="464" t="s">
        <v>1101</v>
      </c>
      <c r="F578" s="464">
        <v>3</v>
      </c>
      <c r="G578" s="462" t="s">
        <v>1377</v>
      </c>
      <c r="H578" s="464" t="s">
        <v>1371</v>
      </c>
      <c r="I578" s="464" t="s">
        <v>1201</v>
      </c>
      <c r="J578" s="464" t="s">
        <v>61</v>
      </c>
      <c r="K578" s="466" t="s">
        <v>914</v>
      </c>
      <c r="L578" s="467">
        <f t="shared" si="39"/>
        <v>1</v>
      </c>
      <c r="M578" s="468">
        <f t="shared" si="36"/>
        <v>41600</v>
      </c>
      <c r="N578" s="467" t="str">
        <f>IF(IFERROR(SEARCH("-",K578,1),0) &gt; 0,IFERROR(VLOOKUP(K578,'Liste ECO'!A:A,1,FALSE),"ATTENTION CE Inexistant"),"")</f>
        <v>774-52</v>
      </c>
      <c r="O578" s="467" t="str">
        <f>IF(LEFT(N578,1) ="A",'Messages d''erreur'!$B$9,"")</f>
        <v/>
      </c>
      <c r="P578" s="447">
        <f t="shared" si="37"/>
        <v>41600</v>
      </c>
      <c r="Q578" s="447" t="str">
        <f>IFERROR(VLOOKUP(B579,'Liste CG'!A:A,1,FALSE),"Attention erreur pas de CG")</f>
        <v>Attention erreur pas de CG</v>
      </c>
      <c r="R578" s="447" t="str">
        <f>IF(LEFT(Q578,1)="A",'Messages d''erreur'!B$10,"")</f>
        <v>Attention CG pas dans  CG</v>
      </c>
      <c r="S578" s="467">
        <f t="shared" si="38"/>
        <v>41600</v>
      </c>
      <c r="T578" s="469">
        <f>IFERROR(VLOOKUP(S578,'Liste CG'!A:A,1,FALSE),"Attention erreur pas de CG")</f>
        <v>41600</v>
      </c>
      <c r="U578" s="447" t="str">
        <f>IF(MID(H578,4,1)="x", 'Messages d''erreur'!$B$13,IF(LEFT(T578,1)="A",'Messages d''erreur'!$B$12,""))</f>
        <v/>
      </c>
    </row>
    <row r="579" spans="1:21" ht="39" x14ac:dyDescent="0.35">
      <c r="A579" s="535" t="s">
        <v>1757</v>
      </c>
      <c r="B579" s="447" t="s">
        <v>1757</v>
      </c>
      <c r="C579" s="462" t="s">
        <v>1758</v>
      </c>
      <c r="D579" s="463" t="s">
        <v>1341</v>
      </c>
      <c r="E579" s="464" t="s">
        <v>61</v>
      </c>
      <c r="F579" s="464">
        <v>4</v>
      </c>
      <c r="G579" s="462" t="s">
        <v>1699</v>
      </c>
      <c r="H579" s="464" t="s">
        <v>1390</v>
      </c>
      <c r="I579" s="464" t="s">
        <v>1100</v>
      </c>
      <c r="J579" s="464" t="s">
        <v>1101</v>
      </c>
      <c r="K579" s="466" t="s">
        <v>1100</v>
      </c>
      <c r="L579" s="467">
        <f t="shared" si="39"/>
        <v>1</v>
      </c>
      <c r="M579" s="468">
        <f t="shared" ref="M579:M642" si="40">VALUE(H579)</f>
        <v>77241</v>
      </c>
      <c r="N579" s="467" t="str">
        <f>IF(IFERROR(SEARCH("-",K579,1),0) &gt; 0,IFERROR(VLOOKUP(K579,'Liste ECO'!A:A,1,FALSE),"ATTENTION CE Inexistant"),"")</f>
        <v/>
      </c>
      <c r="O579" s="467" t="str">
        <f>IF(LEFT(N579,1) ="A",'Messages d''erreur'!$B$9,"")</f>
        <v/>
      </c>
      <c r="P579" s="447">
        <f t="shared" si="37"/>
        <v>77241</v>
      </c>
      <c r="Q579" s="447" t="str">
        <f>IFERROR(VLOOKUP(B580,'Liste CG'!A:A,1,FALSE),"Attention erreur pas de CG")</f>
        <v>Attention erreur pas de CG</v>
      </c>
      <c r="R579" s="447" t="str">
        <f>IF(LEFT(Q579,1)="A",'Messages d''erreur'!B$10,"")</f>
        <v>Attention CG pas dans  CG</v>
      </c>
      <c r="S579" s="467">
        <f t="shared" si="38"/>
        <v>77241</v>
      </c>
      <c r="T579" s="469">
        <f>IFERROR(VLOOKUP(S579,'Liste CG'!A:A,1,FALSE),"Attention erreur pas de CG")</f>
        <v>77241</v>
      </c>
      <c r="U579" s="447" t="str">
        <f>IF(MID(H579,4,1)="x", 'Messages d''erreur'!$B$13,IF(LEFT(T579,1)="A",'Messages d''erreur'!$B$12,""))</f>
        <v/>
      </c>
    </row>
    <row r="580" spans="1:21" ht="39" x14ac:dyDescent="0.35">
      <c r="A580" s="535" t="s">
        <v>1757</v>
      </c>
      <c r="B580" s="447" t="s">
        <v>1757</v>
      </c>
      <c r="C580" s="462" t="s">
        <v>1758</v>
      </c>
      <c r="D580" s="463" t="s">
        <v>1341</v>
      </c>
      <c r="E580" s="464" t="s">
        <v>1101</v>
      </c>
      <c r="F580" s="464">
        <v>5</v>
      </c>
      <c r="G580" s="462" t="s">
        <v>1698</v>
      </c>
      <c r="H580" s="464" t="s">
        <v>1388</v>
      </c>
      <c r="I580" s="464" t="s">
        <v>1100</v>
      </c>
      <c r="J580" s="464" t="s">
        <v>61</v>
      </c>
      <c r="K580" s="466" t="s">
        <v>1100</v>
      </c>
      <c r="L580" s="467">
        <f t="shared" si="39"/>
        <v>1</v>
      </c>
      <c r="M580" s="468">
        <f t="shared" si="40"/>
        <v>67241</v>
      </c>
      <c r="N580" s="467" t="str">
        <f>IF(IFERROR(SEARCH("-",K580,1),0) &gt; 0,IFERROR(VLOOKUP(K580,'Liste ECO'!A:A,1,FALSE),"ATTENTION CE Inexistant"),"")</f>
        <v/>
      </c>
      <c r="O580" s="467" t="str">
        <f>IF(LEFT(N580,1) ="A",'Messages d''erreur'!$B$9,"")</f>
        <v/>
      </c>
      <c r="P580" s="447">
        <f t="shared" si="37"/>
        <v>67241</v>
      </c>
      <c r="Q580" s="447" t="str">
        <f>IFERROR(VLOOKUP(B581,'Liste CG'!A:A,1,FALSE),"Attention erreur pas de CG")</f>
        <v>Attention erreur pas de CG</v>
      </c>
      <c r="R580" s="447" t="str">
        <f>IF(LEFT(Q580,1)="A",'Messages d''erreur'!B$10,"")</f>
        <v>Attention CG pas dans  CG</v>
      </c>
      <c r="S580" s="467">
        <f t="shared" si="38"/>
        <v>67241</v>
      </c>
      <c r="T580" s="469">
        <f>IFERROR(VLOOKUP(S580,'Liste CG'!A:A,1,FALSE),"Attention erreur pas de CG")</f>
        <v>67241</v>
      </c>
      <c r="U580" s="447" t="str">
        <f>IF(MID(H580,4,1)="x", 'Messages d''erreur'!$B$13,IF(LEFT(T580,1)="A",'Messages d''erreur'!$B$12,""))</f>
        <v/>
      </c>
    </row>
    <row r="581" spans="1:21" ht="39" x14ac:dyDescent="0.35">
      <c r="A581" s="535" t="s">
        <v>1757</v>
      </c>
      <c r="B581" s="447" t="s">
        <v>1757</v>
      </c>
      <c r="C581" s="462" t="s">
        <v>1758</v>
      </c>
      <c r="D581" s="463" t="s">
        <v>1341</v>
      </c>
      <c r="E581" s="464" t="s">
        <v>1101</v>
      </c>
      <c r="F581" s="464">
        <v>6</v>
      </c>
      <c r="G581" s="462" t="s">
        <v>1700</v>
      </c>
      <c r="H581" s="464" t="s">
        <v>1388</v>
      </c>
      <c r="I581" s="464" t="s">
        <v>1100</v>
      </c>
      <c r="J581" s="464" t="s">
        <v>61</v>
      </c>
      <c r="K581" s="466" t="s">
        <v>1100</v>
      </c>
      <c r="L581" s="467">
        <f t="shared" si="39"/>
        <v>1</v>
      </c>
      <c r="M581" s="468">
        <f t="shared" si="40"/>
        <v>67241</v>
      </c>
      <c r="N581" s="467" t="str">
        <f>IF(IFERROR(SEARCH("-",K581,1),0) &gt; 0,IFERROR(VLOOKUP(K581,'Liste ECO'!A:A,1,FALSE),"ATTENTION CE Inexistant"),"")</f>
        <v/>
      </c>
      <c r="O581" s="467" t="str">
        <f>IF(LEFT(N581,1) ="A",'Messages d''erreur'!$B$9,"")</f>
        <v/>
      </c>
      <c r="P581" s="447">
        <f t="shared" si="37"/>
        <v>67241</v>
      </c>
      <c r="Q581" s="447" t="str">
        <f>IFERROR(VLOOKUP(B582,'Liste CG'!A:A,1,FALSE),"Attention erreur pas de CG")</f>
        <v>Attention erreur pas de CG</v>
      </c>
      <c r="R581" s="447" t="str">
        <f>IF(LEFT(Q581,1)="A",'Messages d''erreur'!B$10,"")</f>
        <v>Attention CG pas dans  CG</v>
      </c>
      <c r="S581" s="467">
        <f t="shared" si="38"/>
        <v>67241</v>
      </c>
      <c r="T581" s="469">
        <f>IFERROR(VLOOKUP(S581,'Liste CG'!A:A,1,FALSE),"Attention erreur pas de CG")</f>
        <v>67241</v>
      </c>
      <c r="U581" s="447" t="str">
        <f>IF(MID(H581,4,1)="x", 'Messages d''erreur'!$B$13,IF(LEFT(T581,1)="A",'Messages d''erreur'!$B$12,""))</f>
        <v/>
      </c>
    </row>
    <row r="582" spans="1:21" ht="52" x14ac:dyDescent="0.35">
      <c r="A582" s="535" t="s">
        <v>1759</v>
      </c>
      <c r="B582" s="447" t="s">
        <v>1759</v>
      </c>
      <c r="C582" s="462" t="s">
        <v>1760</v>
      </c>
      <c r="D582" s="463" t="s">
        <v>1341</v>
      </c>
      <c r="E582" s="464" t="s">
        <v>1101</v>
      </c>
      <c r="F582" s="464">
        <v>1</v>
      </c>
      <c r="G582" s="462" t="s">
        <v>1347</v>
      </c>
      <c r="H582" s="464" t="s">
        <v>1754</v>
      </c>
      <c r="I582" s="464" t="s">
        <v>1100</v>
      </c>
      <c r="J582" s="464" t="s">
        <v>61</v>
      </c>
      <c r="K582" s="466" t="s">
        <v>1100</v>
      </c>
      <c r="L582" s="467">
        <f t="shared" si="39"/>
        <v>0</v>
      </c>
      <c r="M582" s="468">
        <f t="shared" si="40"/>
        <v>66033</v>
      </c>
      <c r="N582" s="467" t="str">
        <f>IF(IFERROR(SEARCH("-",K582,1),0) &gt; 0,IFERROR(VLOOKUP(K582,'Liste ECO'!A:A,1,FALSE),"ATTENTION CE Inexistant"),"")</f>
        <v/>
      </c>
      <c r="O582" s="467" t="str">
        <f>IF(LEFT(N582,1) ="A",'Messages d''erreur'!$B$9,"")</f>
        <v/>
      </c>
      <c r="P582" s="447">
        <f t="shared" si="37"/>
        <v>66033</v>
      </c>
      <c r="Q582" s="447" t="str">
        <f>IFERROR(VLOOKUP(B583,'Liste CG'!A:A,1,FALSE),"Attention erreur pas de CG")</f>
        <v>Attention erreur pas de CG</v>
      </c>
      <c r="R582" s="447" t="str">
        <f>IF(LEFT(Q582,1)="A",'Messages d''erreur'!B$10,"")</f>
        <v>Attention CG pas dans  CG</v>
      </c>
      <c r="S582" s="467">
        <f t="shared" si="38"/>
        <v>66033</v>
      </c>
      <c r="T582" s="469">
        <f>IFERROR(VLOOKUP(S582,'Liste CG'!A:A,1,FALSE),"Attention erreur pas de CG")</f>
        <v>66033</v>
      </c>
      <c r="U582" s="447" t="str">
        <f>IF(MID(H582,4,1)="x", 'Messages d''erreur'!$B$13,IF(LEFT(T582,1)="A",'Messages d''erreur'!$B$12,""))</f>
        <v/>
      </c>
    </row>
    <row r="583" spans="1:21" ht="52" x14ac:dyDescent="0.35">
      <c r="A583" s="535" t="s">
        <v>1759</v>
      </c>
      <c r="B583" s="447" t="s">
        <v>1759</v>
      </c>
      <c r="C583" s="462" t="s">
        <v>1760</v>
      </c>
      <c r="D583" s="463" t="s">
        <v>1341</v>
      </c>
      <c r="E583" s="464" t="s">
        <v>1101</v>
      </c>
      <c r="F583" s="464">
        <v>2</v>
      </c>
      <c r="G583" s="462" t="s">
        <v>1363</v>
      </c>
      <c r="H583" s="464" t="s">
        <v>1364</v>
      </c>
      <c r="I583" s="464" t="s">
        <v>1100</v>
      </c>
      <c r="J583" s="464" t="s">
        <v>61</v>
      </c>
      <c r="K583" s="466" t="s">
        <v>1100</v>
      </c>
      <c r="L583" s="467">
        <f t="shared" si="39"/>
        <v>1</v>
      </c>
      <c r="M583" s="468">
        <f t="shared" si="40"/>
        <v>67361</v>
      </c>
      <c r="N583" s="467" t="str">
        <f>IF(IFERROR(SEARCH("-",K583,1),0) &gt; 0,IFERROR(VLOOKUP(K583,'Liste ECO'!A:A,1,FALSE),"ATTENTION CE Inexistant"),"")</f>
        <v/>
      </c>
      <c r="O583" s="467" t="str">
        <f>IF(LEFT(N583,1) ="A",'Messages d''erreur'!$B$9,"")</f>
        <v/>
      </c>
      <c r="P583" s="447">
        <f t="shared" si="37"/>
        <v>67361</v>
      </c>
      <c r="Q583" s="447" t="str">
        <f>IFERROR(VLOOKUP(B584,'Liste CG'!A:A,1,FALSE),"Attention erreur pas de CG")</f>
        <v>Attention erreur pas de CG</v>
      </c>
      <c r="R583" s="447" t="str">
        <f>IF(LEFT(Q583,1)="A",'Messages d''erreur'!B$10,"")</f>
        <v>Attention CG pas dans  CG</v>
      </c>
      <c r="S583" s="467">
        <f t="shared" si="38"/>
        <v>67361</v>
      </c>
      <c r="T583" s="469">
        <f>IFERROR(VLOOKUP(S583,'Liste CG'!A:A,1,FALSE),"Attention erreur pas de CG")</f>
        <v>67361</v>
      </c>
      <c r="U583" s="447" t="str">
        <f>IF(MID(H583,4,1)="x", 'Messages d''erreur'!$B$13,IF(LEFT(T583,1)="A",'Messages d''erreur'!$B$12,""))</f>
        <v/>
      </c>
    </row>
    <row r="584" spans="1:21" ht="26" x14ac:dyDescent="0.35">
      <c r="A584" s="535" t="s">
        <v>1761</v>
      </c>
      <c r="B584" s="447" t="s">
        <v>1761</v>
      </c>
      <c r="C584" s="462" t="s">
        <v>1762</v>
      </c>
      <c r="D584" s="463" t="s">
        <v>1341</v>
      </c>
      <c r="E584" s="464" t="s">
        <v>61</v>
      </c>
      <c r="F584" s="464">
        <v>1</v>
      </c>
      <c r="G584" s="462" t="s">
        <v>1763</v>
      </c>
      <c r="H584" s="464" t="s">
        <v>1317</v>
      </c>
      <c r="I584" s="464" t="s">
        <v>1201</v>
      </c>
      <c r="J584" s="464" t="s">
        <v>1101</v>
      </c>
      <c r="K584" s="466" t="s">
        <v>870</v>
      </c>
      <c r="L584" s="467">
        <f t="shared" si="39"/>
        <v>0</v>
      </c>
      <c r="M584" s="468">
        <f t="shared" si="40"/>
        <v>44000</v>
      </c>
      <c r="N584" s="467" t="str">
        <f>IF(IFERROR(SEARCH("-",K584,1),0) &gt; 0,IFERROR(VLOOKUP(K584,'Liste ECO'!A:A,1,FALSE),"ATTENTION CE Inexistant"),"")</f>
        <v>749-51</v>
      </c>
      <c r="O584" s="467" t="str">
        <f>IF(LEFT(N584,1) ="A",'Messages d''erreur'!$B$9,"")</f>
        <v/>
      </c>
      <c r="P584" s="447">
        <f t="shared" si="37"/>
        <v>44000</v>
      </c>
      <c r="Q584" s="447" t="str">
        <f>IFERROR(VLOOKUP(B585,'Liste CG'!A:A,1,FALSE),"Attention erreur pas de CG")</f>
        <v>Attention erreur pas de CG</v>
      </c>
      <c r="R584" s="447" t="str">
        <f>IF(LEFT(Q584,1)="A",'Messages d''erreur'!B$10,"")</f>
        <v>Attention CG pas dans  CG</v>
      </c>
      <c r="S584" s="467">
        <f t="shared" si="38"/>
        <v>44000</v>
      </c>
      <c r="T584" s="469">
        <f>IFERROR(VLOOKUP(S584,'Liste CG'!A:A,1,FALSE),"Attention erreur pas de CG")</f>
        <v>44000</v>
      </c>
      <c r="U584" s="447" t="str">
        <f>IF(MID(H584,4,1)="x", 'Messages d''erreur'!$B$13,IF(LEFT(T584,1)="A",'Messages d''erreur'!$B$12,""))</f>
        <v/>
      </c>
    </row>
    <row r="585" spans="1:21" ht="26" x14ac:dyDescent="0.35">
      <c r="A585" s="535" t="s">
        <v>1761</v>
      </c>
      <c r="B585" s="447" t="s">
        <v>1761</v>
      </c>
      <c r="C585" s="462" t="s">
        <v>1762</v>
      </c>
      <c r="D585" s="463" t="s">
        <v>1341</v>
      </c>
      <c r="E585" s="464" t="s">
        <v>61</v>
      </c>
      <c r="F585" s="464">
        <v>2</v>
      </c>
      <c r="G585" s="462" t="s">
        <v>1764</v>
      </c>
      <c r="H585" s="462" t="s">
        <v>1344</v>
      </c>
      <c r="I585" s="464" t="s">
        <v>1201</v>
      </c>
      <c r="J585" s="464" t="s">
        <v>1101</v>
      </c>
      <c r="K585" s="466" t="s">
        <v>870</v>
      </c>
      <c r="L585" s="467">
        <f t="shared" si="39"/>
        <v>1</v>
      </c>
      <c r="M585" s="468">
        <f t="shared" si="40"/>
        <v>44200</v>
      </c>
      <c r="N585" s="467" t="str">
        <f>IF(IFERROR(SEARCH("-",K585,1),0) &gt; 0,IFERROR(VLOOKUP(K585,'Liste ECO'!A:A,1,FALSE),"ATTENTION CE Inexistant"),"")</f>
        <v>749-51</v>
      </c>
      <c r="O585" s="467" t="str">
        <f>IF(LEFT(N585,1) ="A",'Messages d''erreur'!$B$9,"")</f>
        <v/>
      </c>
      <c r="P585" s="447">
        <f t="shared" si="37"/>
        <v>44200</v>
      </c>
      <c r="Q585" s="447" t="str">
        <f>IFERROR(VLOOKUP(B586,'Liste CG'!A:A,1,FALSE),"Attention erreur pas de CG")</f>
        <v>Attention erreur pas de CG</v>
      </c>
      <c r="R585" s="447" t="str">
        <f>IF(LEFT(Q585,1)="A",'Messages d''erreur'!B$10,"")</f>
        <v>Attention CG pas dans  CG</v>
      </c>
      <c r="S585" s="467">
        <f t="shared" si="38"/>
        <v>44200</v>
      </c>
      <c r="T585" s="469">
        <f>IFERROR(VLOOKUP(S585,'Liste CG'!A:A,1,FALSE),"Attention erreur pas de CG")</f>
        <v>44200</v>
      </c>
      <c r="U585" s="447" t="str">
        <f>IF(MID(H585,4,1)="x", 'Messages d''erreur'!$B$13,IF(LEFT(T585,1)="A",'Messages d''erreur'!$B$12,""))</f>
        <v/>
      </c>
    </row>
    <row r="586" spans="1:21" ht="14.5" x14ac:dyDescent="0.35">
      <c r="A586" s="535" t="s">
        <v>1761</v>
      </c>
      <c r="B586" s="447" t="s">
        <v>1761</v>
      </c>
      <c r="C586" s="462" t="s">
        <v>1762</v>
      </c>
      <c r="D586" s="463" t="s">
        <v>1341</v>
      </c>
      <c r="E586" s="464" t="s">
        <v>1101</v>
      </c>
      <c r="F586" s="464">
        <v>3</v>
      </c>
      <c r="G586" s="462" t="s">
        <v>1377</v>
      </c>
      <c r="H586" s="464" t="s">
        <v>1371</v>
      </c>
      <c r="I586" s="464" t="s">
        <v>1201</v>
      </c>
      <c r="J586" s="464" t="s">
        <v>61</v>
      </c>
      <c r="K586" s="466" t="s">
        <v>920</v>
      </c>
      <c r="L586" s="467">
        <f t="shared" si="39"/>
        <v>1</v>
      </c>
      <c r="M586" s="468">
        <f t="shared" si="40"/>
        <v>41600</v>
      </c>
      <c r="N586" s="467" t="str">
        <f>IF(IFERROR(SEARCH("-",K586,1),0) &gt; 0,IFERROR(VLOOKUP(K586,'Liste ECO'!A:A,1,FALSE),"ATTENTION CE Inexistant"),"")</f>
        <v>779-51</v>
      </c>
      <c r="O586" s="467" t="str">
        <f>IF(LEFT(N586,1) ="A",'Messages d''erreur'!$B$9,"")</f>
        <v/>
      </c>
      <c r="P586" s="447">
        <f t="shared" si="37"/>
        <v>41600</v>
      </c>
      <c r="Q586" s="447" t="str">
        <f>IFERROR(VLOOKUP(B587,'Liste CG'!A:A,1,FALSE),"Attention erreur pas de CG")</f>
        <v>Attention erreur pas de CG</v>
      </c>
      <c r="R586" s="447" t="str">
        <f>IF(LEFT(Q586,1)="A",'Messages d''erreur'!B$10,"")</f>
        <v>Attention CG pas dans  CG</v>
      </c>
      <c r="S586" s="467">
        <f t="shared" si="38"/>
        <v>41600</v>
      </c>
      <c r="T586" s="469">
        <f>IFERROR(VLOOKUP(S586,'Liste CG'!A:A,1,FALSE),"Attention erreur pas de CG")</f>
        <v>41600</v>
      </c>
      <c r="U586" s="447" t="str">
        <f>IF(MID(H586,4,1)="x", 'Messages d''erreur'!$B$13,IF(LEFT(T586,1)="A",'Messages d''erreur'!$B$12,""))</f>
        <v/>
      </c>
    </row>
    <row r="587" spans="1:21" ht="26" x14ac:dyDescent="0.35">
      <c r="A587" s="535" t="s">
        <v>1761</v>
      </c>
      <c r="B587" s="447" t="s">
        <v>1761</v>
      </c>
      <c r="C587" s="462" t="s">
        <v>1762</v>
      </c>
      <c r="D587" s="463" t="s">
        <v>1341</v>
      </c>
      <c r="E587" s="464" t="s">
        <v>61</v>
      </c>
      <c r="F587" s="464">
        <v>4</v>
      </c>
      <c r="G587" s="462" t="s">
        <v>1699</v>
      </c>
      <c r="H587" s="464" t="s">
        <v>1390</v>
      </c>
      <c r="I587" s="464" t="s">
        <v>1100</v>
      </c>
      <c r="J587" s="464" t="s">
        <v>1101</v>
      </c>
      <c r="K587" s="466" t="s">
        <v>1100</v>
      </c>
      <c r="L587" s="467">
        <f t="shared" si="39"/>
        <v>1</v>
      </c>
      <c r="M587" s="468">
        <f t="shared" si="40"/>
        <v>77241</v>
      </c>
      <c r="N587" s="467" t="str">
        <f>IF(IFERROR(SEARCH("-",K587,1),0) &gt; 0,IFERROR(VLOOKUP(K587,'Liste ECO'!A:A,1,FALSE),"ATTENTION CE Inexistant"),"")</f>
        <v/>
      </c>
      <c r="O587" s="467" t="str">
        <f>IF(LEFT(N587,1) ="A",'Messages d''erreur'!$B$9,"")</f>
        <v/>
      </c>
      <c r="P587" s="447">
        <f t="shared" si="37"/>
        <v>77241</v>
      </c>
      <c r="Q587" s="447" t="str">
        <f>IFERROR(VLOOKUP(B588,'Liste CG'!A:A,1,FALSE),"Attention erreur pas de CG")</f>
        <v>Attention erreur pas de CG</v>
      </c>
      <c r="R587" s="447" t="str">
        <f>IF(LEFT(Q587,1)="A",'Messages d''erreur'!B$10,"")</f>
        <v>Attention CG pas dans  CG</v>
      </c>
      <c r="S587" s="467">
        <f t="shared" si="38"/>
        <v>77241</v>
      </c>
      <c r="T587" s="469">
        <f>IFERROR(VLOOKUP(S587,'Liste CG'!A:A,1,FALSE),"Attention erreur pas de CG")</f>
        <v>77241</v>
      </c>
      <c r="U587" s="447" t="str">
        <f>IF(MID(H587,4,1)="x", 'Messages d''erreur'!$B$13,IF(LEFT(T587,1)="A",'Messages d''erreur'!$B$12,""))</f>
        <v/>
      </c>
    </row>
    <row r="588" spans="1:21" ht="26" x14ac:dyDescent="0.35">
      <c r="A588" s="535" t="s">
        <v>1761</v>
      </c>
      <c r="B588" s="447" t="s">
        <v>1761</v>
      </c>
      <c r="C588" s="462" t="s">
        <v>1762</v>
      </c>
      <c r="D588" s="463" t="s">
        <v>1341</v>
      </c>
      <c r="E588" s="464" t="s">
        <v>1101</v>
      </c>
      <c r="F588" s="464">
        <v>5</v>
      </c>
      <c r="G588" s="462" t="s">
        <v>1698</v>
      </c>
      <c r="H588" s="464" t="s">
        <v>1388</v>
      </c>
      <c r="I588" s="464" t="s">
        <v>1100</v>
      </c>
      <c r="J588" s="464" t="s">
        <v>61</v>
      </c>
      <c r="K588" s="466" t="s">
        <v>1100</v>
      </c>
      <c r="L588" s="467">
        <f t="shared" si="39"/>
        <v>1</v>
      </c>
      <c r="M588" s="468">
        <f t="shared" si="40"/>
        <v>67241</v>
      </c>
      <c r="N588" s="467" t="str">
        <f>IF(IFERROR(SEARCH("-",K588,1),0) &gt; 0,IFERROR(VLOOKUP(K588,'Liste ECO'!A:A,1,FALSE),"ATTENTION CE Inexistant"),"")</f>
        <v/>
      </c>
      <c r="O588" s="467" t="str">
        <f>IF(LEFT(N588,1) ="A",'Messages d''erreur'!$B$9,"")</f>
        <v/>
      </c>
      <c r="P588" s="447">
        <f t="shared" si="37"/>
        <v>67241</v>
      </c>
      <c r="Q588" s="447" t="str">
        <f>IFERROR(VLOOKUP(B589,'Liste CG'!A:A,1,FALSE),"Attention erreur pas de CG")</f>
        <v>Attention erreur pas de CG</v>
      </c>
      <c r="R588" s="447" t="str">
        <f>IF(LEFT(Q588,1)="A",'Messages d''erreur'!B$10,"")</f>
        <v>Attention CG pas dans  CG</v>
      </c>
      <c r="S588" s="467">
        <f t="shared" si="38"/>
        <v>67241</v>
      </c>
      <c r="T588" s="469">
        <f>IFERROR(VLOOKUP(S588,'Liste CG'!A:A,1,FALSE),"Attention erreur pas de CG")</f>
        <v>67241</v>
      </c>
      <c r="U588" s="447" t="str">
        <f>IF(MID(H588,4,1)="x", 'Messages d''erreur'!$B$13,IF(LEFT(T588,1)="A",'Messages d''erreur'!$B$12,""))</f>
        <v/>
      </c>
    </row>
    <row r="589" spans="1:21" ht="26" x14ac:dyDescent="0.35">
      <c r="A589" s="535" t="s">
        <v>1761</v>
      </c>
      <c r="B589" s="447" t="s">
        <v>1761</v>
      </c>
      <c r="C589" s="462" t="s">
        <v>1762</v>
      </c>
      <c r="D589" s="463" t="s">
        <v>1341</v>
      </c>
      <c r="E589" s="464" t="s">
        <v>1101</v>
      </c>
      <c r="F589" s="464">
        <v>6</v>
      </c>
      <c r="G589" s="462" t="s">
        <v>1765</v>
      </c>
      <c r="H589" s="464" t="s">
        <v>1388</v>
      </c>
      <c r="I589" s="464" t="s">
        <v>1100</v>
      </c>
      <c r="J589" s="464" t="s">
        <v>61</v>
      </c>
      <c r="K589" s="466" t="s">
        <v>1100</v>
      </c>
      <c r="L589" s="467">
        <f t="shared" si="39"/>
        <v>1</v>
      </c>
      <c r="M589" s="468">
        <f t="shared" si="40"/>
        <v>67241</v>
      </c>
      <c r="N589" s="467" t="str">
        <f>IF(IFERROR(SEARCH("-",K589,1),0) &gt; 0,IFERROR(VLOOKUP(K589,'Liste ECO'!A:A,1,FALSE),"ATTENTION CE Inexistant"),"")</f>
        <v/>
      </c>
      <c r="O589" s="467" t="str">
        <f>IF(LEFT(N589,1) ="A",'Messages d''erreur'!$B$9,"")</f>
        <v/>
      </c>
      <c r="P589" s="447">
        <f t="shared" si="37"/>
        <v>67241</v>
      </c>
      <c r="Q589" s="447" t="str">
        <f>IFERROR(VLOOKUP(B590,'Liste CG'!A:A,1,FALSE),"Attention erreur pas de CG")</f>
        <v>Attention erreur pas de CG</v>
      </c>
      <c r="R589" s="447" t="str">
        <f>IF(LEFT(Q589,1)="A",'Messages d''erreur'!B$10,"")</f>
        <v>Attention CG pas dans  CG</v>
      </c>
      <c r="S589" s="467">
        <f t="shared" si="38"/>
        <v>67241</v>
      </c>
      <c r="T589" s="469">
        <f>IFERROR(VLOOKUP(S589,'Liste CG'!A:A,1,FALSE),"Attention erreur pas de CG")</f>
        <v>67241</v>
      </c>
      <c r="U589" s="447" t="str">
        <f>IF(MID(H589,4,1)="x", 'Messages d''erreur'!$B$13,IF(LEFT(T589,1)="A",'Messages d''erreur'!$B$12,""))</f>
        <v/>
      </c>
    </row>
    <row r="590" spans="1:21" ht="39" x14ac:dyDescent="0.35">
      <c r="A590" s="535" t="s">
        <v>1766</v>
      </c>
      <c r="B590" s="447" t="s">
        <v>1766</v>
      </c>
      <c r="C590" s="462" t="s">
        <v>1767</v>
      </c>
      <c r="D590" s="463" t="s">
        <v>1341</v>
      </c>
      <c r="E590" s="464" t="s">
        <v>1101</v>
      </c>
      <c r="F590" s="464">
        <v>1</v>
      </c>
      <c r="G590" s="462" t="s">
        <v>1768</v>
      </c>
      <c r="H590" s="464" t="s">
        <v>1402</v>
      </c>
      <c r="I590" s="464" t="s">
        <v>1100</v>
      </c>
      <c r="J590" s="464" t="s">
        <v>61</v>
      </c>
      <c r="K590" s="466" t="s">
        <v>1100</v>
      </c>
      <c r="L590" s="467">
        <f t="shared" si="39"/>
        <v>0</v>
      </c>
      <c r="M590" s="468">
        <f t="shared" si="40"/>
        <v>67371</v>
      </c>
      <c r="N590" s="467" t="str">
        <f>IF(IFERROR(SEARCH("-",K590,1),0) &gt; 0,IFERROR(VLOOKUP(K590,'Liste ECO'!A:A,1,FALSE),"ATTENTION CE Inexistant"),"")</f>
        <v/>
      </c>
      <c r="O590" s="467" t="str">
        <f>IF(LEFT(N590,1) ="A",'Messages d''erreur'!$B$9,"")</f>
        <v/>
      </c>
      <c r="P590" s="447">
        <f t="shared" si="37"/>
        <v>67371</v>
      </c>
      <c r="Q590" s="447" t="str">
        <f>IFERROR(VLOOKUP(B591,'Liste CG'!A:A,1,FALSE),"Attention erreur pas de CG")</f>
        <v>Attention erreur pas de CG</v>
      </c>
      <c r="R590" s="447" t="str">
        <f>IF(LEFT(Q590,1)="A",'Messages d''erreur'!B$10,"")</f>
        <v>Attention CG pas dans  CG</v>
      </c>
      <c r="S590" s="467">
        <f t="shared" si="38"/>
        <v>67371</v>
      </c>
      <c r="T590" s="469">
        <f>IFERROR(VLOOKUP(S590,'Liste CG'!A:A,1,FALSE),"Attention erreur pas de CG")</f>
        <v>67371</v>
      </c>
      <c r="U590" s="447" t="str">
        <f>IF(MID(H590,4,1)="x", 'Messages d''erreur'!$B$13,IF(LEFT(T590,1)="A",'Messages d''erreur'!$B$12,""))</f>
        <v/>
      </c>
    </row>
    <row r="591" spans="1:21" ht="39" x14ac:dyDescent="0.35">
      <c r="A591" s="535" t="s">
        <v>1766</v>
      </c>
      <c r="B591" s="447" t="s">
        <v>1766</v>
      </c>
      <c r="C591" s="462" t="s">
        <v>1767</v>
      </c>
      <c r="D591" s="463" t="s">
        <v>1341</v>
      </c>
      <c r="E591" s="464" t="s">
        <v>61</v>
      </c>
      <c r="F591" s="464">
        <v>2</v>
      </c>
      <c r="G591" s="462" t="s">
        <v>1769</v>
      </c>
      <c r="H591" s="464" t="s">
        <v>1403</v>
      </c>
      <c r="I591" s="464" t="s">
        <v>1100</v>
      </c>
      <c r="J591" s="464" t="s">
        <v>1101</v>
      </c>
      <c r="K591" s="466" t="s">
        <v>1100</v>
      </c>
      <c r="L591" s="467">
        <f t="shared" si="39"/>
        <v>1</v>
      </c>
      <c r="M591" s="468">
        <f t="shared" si="40"/>
        <v>77371</v>
      </c>
      <c r="N591" s="467" t="str">
        <f>IF(IFERROR(SEARCH("-",K591,1),0) &gt; 0,IFERROR(VLOOKUP(K591,'Liste ECO'!A:A,1,FALSE),"ATTENTION CE Inexistant"),"")</f>
        <v/>
      </c>
      <c r="O591" s="467" t="str">
        <f>IF(LEFT(N591,1) ="A",'Messages d''erreur'!$B$9,"")</f>
        <v/>
      </c>
      <c r="P591" s="447">
        <f t="shared" si="37"/>
        <v>77371</v>
      </c>
      <c r="Q591" s="447" t="str">
        <f>IFERROR(VLOOKUP(B592,'Liste CG'!A:A,1,FALSE),"Attention erreur pas de CG")</f>
        <v>Attention erreur pas de CG</v>
      </c>
      <c r="R591" s="447" t="str">
        <f>IF(LEFT(Q591,1)="A",'Messages d''erreur'!B$10,"")</f>
        <v>Attention CG pas dans  CG</v>
      </c>
      <c r="S591" s="467">
        <f t="shared" si="38"/>
        <v>77371</v>
      </c>
      <c r="T591" s="469">
        <f>IFERROR(VLOOKUP(S591,'Liste CG'!A:A,1,FALSE),"Attention erreur pas de CG")</f>
        <v>77371</v>
      </c>
      <c r="U591" s="447" t="str">
        <f>IF(MID(H591,4,1)="x", 'Messages d''erreur'!$B$13,IF(LEFT(T591,1)="A",'Messages d''erreur'!$B$12,""))</f>
        <v/>
      </c>
    </row>
    <row r="592" spans="1:21" ht="14.5" x14ac:dyDescent="0.35">
      <c r="A592" s="535" t="s">
        <v>1770</v>
      </c>
      <c r="B592" s="447" t="s">
        <v>1770</v>
      </c>
      <c r="C592" s="462" t="s">
        <v>1771</v>
      </c>
      <c r="D592" s="492" t="s">
        <v>1696</v>
      </c>
      <c r="E592" s="464" t="s">
        <v>61</v>
      </c>
      <c r="F592" s="464">
        <v>1</v>
      </c>
      <c r="G592" s="462" t="s">
        <v>1368</v>
      </c>
      <c r="H592" s="464" t="s">
        <v>1317</v>
      </c>
      <c r="I592" s="464" t="s">
        <v>1201</v>
      </c>
      <c r="J592" s="464" t="s">
        <v>1101</v>
      </c>
      <c r="K592" s="466" t="s">
        <v>853</v>
      </c>
      <c r="L592" s="467">
        <f t="shared" si="39"/>
        <v>0</v>
      </c>
      <c r="M592" s="468">
        <f t="shared" si="40"/>
        <v>44000</v>
      </c>
      <c r="N592" s="467" t="str">
        <f>IF(IFERROR(SEARCH("-",K592,1),0) &gt; 0,IFERROR(VLOOKUP(K592,'Liste ECO'!A:A,1,FALSE),"ATTENTION CE Inexistant"),"")</f>
        <v>746-51</v>
      </c>
      <c r="O592" s="467" t="str">
        <f>IF(LEFT(N592,1) ="A",'Messages d''erreur'!$B$9,"")</f>
        <v/>
      </c>
      <c r="P592" s="447">
        <f t="shared" si="37"/>
        <v>44000</v>
      </c>
      <c r="Q592" s="447" t="str">
        <f>IFERROR(VLOOKUP(B593,'Liste CG'!A:A,1,FALSE),"Attention erreur pas de CG")</f>
        <v>Attention erreur pas de CG</v>
      </c>
      <c r="R592" s="447" t="str">
        <f>IF(LEFT(Q592,1)="A",'Messages d''erreur'!B$10,"")</f>
        <v>Attention CG pas dans  CG</v>
      </c>
      <c r="S592" s="467">
        <f t="shared" si="38"/>
        <v>44000</v>
      </c>
      <c r="T592" s="469">
        <f>IFERROR(VLOOKUP(S592,'Liste CG'!A:A,1,FALSE),"Attention erreur pas de CG")</f>
        <v>44000</v>
      </c>
      <c r="U592" s="447" t="str">
        <f>IF(MID(H592,4,1)="x", 'Messages d''erreur'!$B$13,IF(LEFT(T592,1)="A",'Messages d''erreur'!$B$12,""))</f>
        <v/>
      </c>
    </row>
    <row r="593" spans="1:21" ht="14.5" x14ac:dyDescent="0.35">
      <c r="A593" s="535" t="s">
        <v>1770</v>
      </c>
      <c r="B593" s="447" t="s">
        <v>1770</v>
      </c>
      <c r="C593" s="462" t="s">
        <v>1771</v>
      </c>
      <c r="D593" s="492" t="s">
        <v>1696</v>
      </c>
      <c r="E593" s="464" t="s">
        <v>61</v>
      </c>
      <c r="F593" s="464">
        <v>2</v>
      </c>
      <c r="G593" s="462" t="s">
        <v>1369</v>
      </c>
      <c r="H593" s="462" t="s">
        <v>1344</v>
      </c>
      <c r="I593" s="464" t="s">
        <v>1201</v>
      </c>
      <c r="J593" s="464" t="s">
        <v>1101</v>
      </c>
      <c r="K593" s="466" t="s">
        <v>853</v>
      </c>
      <c r="L593" s="467">
        <f t="shared" si="39"/>
        <v>1</v>
      </c>
      <c r="M593" s="468">
        <f t="shared" si="40"/>
        <v>44200</v>
      </c>
      <c r="N593" s="467" t="str">
        <f>IF(IFERROR(SEARCH("-",K593,1),0) &gt; 0,IFERROR(VLOOKUP(K593,'Liste ECO'!A:A,1,FALSE),"ATTENTION CE Inexistant"),"")</f>
        <v>746-51</v>
      </c>
      <c r="O593" s="467" t="str">
        <f>IF(LEFT(N593,1) ="A",'Messages d''erreur'!$B$9,"")</f>
        <v/>
      </c>
      <c r="P593" s="447">
        <f t="shared" si="37"/>
        <v>44200</v>
      </c>
      <c r="Q593" s="447" t="str">
        <f>IFERROR(VLOOKUP(B594,'Liste CG'!A:A,1,FALSE),"Attention erreur pas de CG")</f>
        <v>Attention erreur pas de CG</v>
      </c>
      <c r="R593" s="447" t="str">
        <f>IF(LEFT(Q593,1)="A",'Messages d''erreur'!B$10,"")</f>
        <v>Attention CG pas dans  CG</v>
      </c>
      <c r="S593" s="467">
        <f t="shared" si="38"/>
        <v>44200</v>
      </c>
      <c r="T593" s="469">
        <f>IFERROR(VLOOKUP(S593,'Liste CG'!A:A,1,FALSE),"Attention erreur pas de CG")</f>
        <v>44200</v>
      </c>
      <c r="U593" s="447" t="str">
        <f>IF(MID(H593,4,1)="x", 'Messages d''erreur'!$B$13,IF(LEFT(T593,1)="A",'Messages d''erreur'!$B$12,""))</f>
        <v/>
      </c>
    </row>
    <row r="594" spans="1:21" ht="14.5" x14ac:dyDescent="0.35">
      <c r="A594" s="535" t="s">
        <v>1770</v>
      </c>
      <c r="B594" s="447" t="s">
        <v>1770</v>
      </c>
      <c r="C594" s="462" t="s">
        <v>1771</v>
      </c>
      <c r="D594" s="492" t="s">
        <v>1696</v>
      </c>
      <c r="E594" s="464" t="s">
        <v>1101</v>
      </c>
      <c r="F594" s="464">
        <v>3</v>
      </c>
      <c r="G594" s="462" t="s">
        <v>1772</v>
      </c>
      <c r="H594" s="464" t="s">
        <v>1371</v>
      </c>
      <c r="I594" s="464" t="s">
        <v>1201</v>
      </c>
      <c r="J594" s="464" t="s">
        <v>61</v>
      </c>
      <c r="K594" s="466" t="s">
        <v>917</v>
      </c>
      <c r="L594" s="467">
        <f t="shared" si="39"/>
        <v>1</v>
      </c>
      <c r="M594" s="468">
        <f t="shared" si="40"/>
        <v>41600</v>
      </c>
      <c r="N594" s="467" t="str">
        <f>IF(IFERROR(SEARCH("-",K594,1),0) &gt; 0,IFERROR(VLOOKUP(K594,'Liste ECO'!A:A,1,FALSE),"ATTENTION CE Inexistant"),"")</f>
        <v>776-51</v>
      </c>
      <c r="O594" s="467" t="str">
        <f>IF(LEFT(N594,1) ="A",'Messages d''erreur'!$B$9,"")</f>
        <v/>
      </c>
      <c r="P594" s="447">
        <f t="shared" si="37"/>
        <v>41600</v>
      </c>
      <c r="Q594" s="447" t="str">
        <f>IFERROR(VLOOKUP(B595,'Liste CG'!A:A,1,FALSE),"Attention erreur pas de CG")</f>
        <v>Attention erreur pas de CG</v>
      </c>
      <c r="R594" s="447" t="str">
        <f>IF(LEFT(Q594,1)="A",'Messages d''erreur'!B$10,"")</f>
        <v>Attention CG pas dans  CG</v>
      </c>
      <c r="S594" s="467">
        <f t="shared" si="38"/>
        <v>41600</v>
      </c>
      <c r="T594" s="469">
        <f>IFERROR(VLOOKUP(S594,'Liste CG'!A:A,1,FALSE),"Attention erreur pas de CG")</f>
        <v>41600</v>
      </c>
      <c r="U594" s="447" t="str">
        <f>IF(MID(H594,4,1)="x", 'Messages d''erreur'!$B$13,IF(LEFT(T594,1)="A",'Messages d''erreur'!$B$12,""))</f>
        <v/>
      </c>
    </row>
    <row r="595" spans="1:21" ht="26" x14ac:dyDescent="0.35">
      <c r="A595" s="535" t="s">
        <v>1770</v>
      </c>
      <c r="B595" s="447" t="s">
        <v>1770</v>
      </c>
      <c r="C595" s="462" t="s">
        <v>1771</v>
      </c>
      <c r="D595" s="492" t="s">
        <v>1696</v>
      </c>
      <c r="E595" s="464" t="s">
        <v>61</v>
      </c>
      <c r="F595" s="464">
        <v>4</v>
      </c>
      <c r="G595" s="462" t="s">
        <v>1699</v>
      </c>
      <c r="H595" s="464" t="s">
        <v>1390</v>
      </c>
      <c r="I595" s="464" t="s">
        <v>1100</v>
      </c>
      <c r="J595" s="464" t="s">
        <v>1101</v>
      </c>
      <c r="K595" s="466" t="s">
        <v>1100</v>
      </c>
      <c r="L595" s="467">
        <f t="shared" si="39"/>
        <v>1</v>
      </c>
      <c r="M595" s="468">
        <f t="shared" si="40"/>
        <v>77241</v>
      </c>
      <c r="N595" s="467" t="str">
        <f>IF(IFERROR(SEARCH("-",K595,1),0) &gt; 0,IFERROR(VLOOKUP(K595,'Liste ECO'!A:A,1,FALSE),"ATTENTION CE Inexistant"),"")</f>
        <v/>
      </c>
      <c r="O595" s="467" t="str">
        <f>IF(LEFT(N595,1) ="A",'Messages d''erreur'!$B$9,"")</f>
        <v/>
      </c>
      <c r="P595" s="447">
        <f t="shared" si="37"/>
        <v>77241</v>
      </c>
      <c r="Q595" s="447" t="str">
        <f>IFERROR(VLOOKUP(B596,'Liste CG'!A:A,1,FALSE),"Attention erreur pas de CG")</f>
        <v>Attention erreur pas de CG</v>
      </c>
      <c r="R595" s="447" t="str">
        <f>IF(LEFT(Q595,1)="A",'Messages d''erreur'!B$10,"")</f>
        <v>Attention CG pas dans  CG</v>
      </c>
      <c r="S595" s="467">
        <f t="shared" si="38"/>
        <v>77241</v>
      </c>
      <c r="T595" s="469">
        <f>IFERROR(VLOOKUP(S595,'Liste CG'!A:A,1,FALSE),"Attention erreur pas de CG")</f>
        <v>77241</v>
      </c>
      <c r="U595" s="447" t="str">
        <f>IF(MID(H595,4,1)="x", 'Messages d''erreur'!$B$13,IF(LEFT(T595,1)="A",'Messages d''erreur'!$B$12,""))</f>
        <v/>
      </c>
    </row>
    <row r="596" spans="1:21" ht="26" x14ac:dyDescent="0.35">
      <c r="A596" s="535" t="s">
        <v>1770</v>
      </c>
      <c r="B596" s="447" t="s">
        <v>1770</v>
      </c>
      <c r="C596" s="462" t="s">
        <v>1771</v>
      </c>
      <c r="D596" s="492" t="s">
        <v>1696</v>
      </c>
      <c r="E596" s="464" t="s">
        <v>1101</v>
      </c>
      <c r="F596" s="464">
        <v>5</v>
      </c>
      <c r="G596" s="462" t="s">
        <v>1698</v>
      </c>
      <c r="H596" s="464" t="s">
        <v>1388</v>
      </c>
      <c r="I596" s="464" t="s">
        <v>1100</v>
      </c>
      <c r="J596" s="464" t="s">
        <v>61</v>
      </c>
      <c r="K596" s="466" t="s">
        <v>1100</v>
      </c>
      <c r="L596" s="467">
        <f t="shared" si="39"/>
        <v>1</v>
      </c>
      <c r="M596" s="468">
        <f t="shared" si="40"/>
        <v>67241</v>
      </c>
      <c r="N596" s="467" t="str">
        <f>IF(IFERROR(SEARCH("-",K596,1),0) &gt; 0,IFERROR(VLOOKUP(K596,'Liste ECO'!A:A,1,FALSE),"ATTENTION CE Inexistant"),"")</f>
        <v/>
      </c>
      <c r="O596" s="467" t="str">
        <f>IF(LEFT(N596,1) ="A",'Messages d''erreur'!$B$9,"")</f>
        <v/>
      </c>
      <c r="P596" s="447">
        <f t="shared" si="37"/>
        <v>67241</v>
      </c>
      <c r="Q596" s="447" t="str">
        <f>IFERROR(VLOOKUP(B597,'Liste CG'!A:A,1,FALSE),"Attention erreur pas de CG")</f>
        <v>Attention erreur pas de CG</v>
      </c>
      <c r="R596" s="447" t="str">
        <f>IF(LEFT(Q596,1)="A",'Messages d''erreur'!B$10,"")</f>
        <v>Attention CG pas dans  CG</v>
      </c>
      <c r="S596" s="467">
        <f t="shared" si="38"/>
        <v>67241</v>
      </c>
      <c r="T596" s="469">
        <f>IFERROR(VLOOKUP(S596,'Liste CG'!A:A,1,FALSE),"Attention erreur pas de CG")</f>
        <v>67241</v>
      </c>
      <c r="U596" s="447" t="str">
        <f>IF(MID(H596,4,1)="x", 'Messages d''erreur'!$B$13,IF(LEFT(T596,1)="A",'Messages d''erreur'!$B$12,""))</f>
        <v/>
      </c>
    </row>
    <row r="597" spans="1:21" ht="14.5" x14ac:dyDescent="0.35">
      <c r="A597" s="535" t="s">
        <v>1773</v>
      </c>
      <c r="B597" s="447" t="s">
        <v>1773</v>
      </c>
      <c r="C597" s="462" t="s">
        <v>1774</v>
      </c>
      <c r="D597" s="492" t="s">
        <v>1696</v>
      </c>
      <c r="E597" s="464" t="s">
        <v>1101</v>
      </c>
      <c r="F597" s="464">
        <v>1</v>
      </c>
      <c r="G597" s="462" t="s">
        <v>1347</v>
      </c>
      <c r="H597" s="464" t="s">
        <v>1775</v>
      </c>
      <c r="I597" s="464" t="s">
        <v>1100</v>
      </c>
      <c r="J597" s="464" t="s">
        <v>61</v>
      </c>
      <c r="K597" s="466" t="s">
        <v>1100</v>
      </c>
      <c r="L597" s="467">
        <f t="shared" si="39"/>
        <v>0</v>
      </c>
      <c r="M597" s="468">
        <f t="shared" si="40"/>
        <v>66034</v>
      </c>
      <c r="N597" s="467" t="str">
        <f>IF(IFERROR(SEARCH("-",K597,1),0) &gt; 0,IFERROR(VLOOKUP(K597,'Liste ECO'!A:A,1,FALSE),"ATTENTION CE Inexistant"),"")</f>
        <v/>
      </c>
      <c r="O597" s="467" t="str">
        <f>IF(LEFT(N597,1) ="A",'Messages d''erreur'!$B$9,"")</f>
        <v/>
      </c>
      <c r="P597" s="447">
        <f t="shared" si="37"/>
        <v>66034</v>
      </c>
      <c r="Q597" s="447" t="str">
        <f>IFERROR(VLOOKUP(B598,'Liste CG'!A:A,1,FALSE),"Attention erreur pas de CG")</f>
        <v>Attention erreur pas de CG</v>
      </c>
      <c r="R597" s="447" t="str">
        <f>IF(LEFT(Q597,1)="A",'Messages d''erreur'!B$10,"")</f>
        <v>Attention CG pas dans  CG</v>
      </c>
      <c r="S597" s="467">
        <f t="shared" si="38"/>
        <v>66034</v>
      </c>
      <c r="T597" s="469">
        <f>IFERROR(VLOOKUP(S597,'Liste CG'!A:A,1,FALSE),"Attention erreur pas de CG")</f>
        <v>66034</v>
      </c>
      <c r="U597" s="447" t="str">
        <f>IF(MID(H597,4,1)="x", 'Messages d''erreur'!$B$13,IF(LEFT(T597,1)="A",'Messages d''erreur'!$B$12,""))</f>
        <v/>
      </c>
    </row>
    <row r="598" spans="1:21" ht="26" x14ac:dyDescent="0.35">
      <c r="A598" s="535" t="s">
        <v>1776</v>
      </c>
      <c r="B598" s="447" t="s">
        <v>1776</v>
      </c>
      <c r="C598" s="462" t="s">
        <v>873</v>
      </c>
      <c r="D598" s="492" t="s">
        <v>1696</v>
      </c>
      <c r="E598" s="464" t="s">
        <v>61</v>
      </c>
      <c r="F598" s="464">
        <v>1</v>
      </c>
      <c r="G598" s="462" t="s">
        <v>1368</v>
      </c>
      <c r="H598" s="464" t="s">
        <v>1317</v>
      </c>
      <c r="I598" s="464" t="s">
        <v>1201</v>
      </c>
      <c r="J598" s="464" t="s">
        <v>1101</v>
      </c>
      <c r="K598" s="466" t="s">
        <v>872</v>
      </c>
      <c r="L598" s="467">
        <f t="shared" si="39"/>
        <v>0</v>
      </c>
      <c r="M598" s="468">
        <f t="shared" si="40"/>
        <v>44000</v>
      </c>
      <c r="N598" s="467" t="str">
        <f>IF(IFERROR(SEARCH("-",K598,1),0) &gt; 0,IFERROR(VLOOKUP(K598,'Liste ECO'!A:A,1,FALSE),"ATTENTION CE Inexistant"),"")</f>
        <v>749-98</v>
      </c>
      <c r="O598" s="467" t="str">
        <f>IF(LEFT(N598,1) ="A",'Messages d''erreur'!$B$9,"")</f>
        <v/>
      </c>
      <c r="P598" s="447">
        <f t="shared" si="37"/>
        <v>44000</v>
      </c>
      <c r="Q598" s="447" t="str">
        <f>IFERROR(VLOOKUP(B599,'Liste CG'!A:A,1,FALSE),"Attention erreur pas de CG")</f>
        <v>Attention erreur pas de CG</v>
      </c>
      <c r="R598" s="447" t="str">
        <f>IF(LEFT(Q598,1)="A",'Messages d''erreur'!B$10,"")</f>
        <v>Attention CG pas dans  CG</v>
      </c>
      <c r="S598" s="467">
        <f t="shared" si="38"/>
        <v>44000</v>
      </c>
      <c r="T598" s="469">
        <f>IFERROR(VLOOKUP(S598,'Liste CG'!A:A,1,FALSE),"Attention erreur pas de CG")</f>
        <v>44000</v>
      </c>
      <c r="U598" s="447" t="str">
        <f>IF(MID(H598,4,1)="x", 'Messages d''erreur'!$B$13,IF(LEFT(T598,1)="A",'Messages d''erreur'!$B$12,""))</f>
        <v/>
      </c>
    </row>
    <row r="599" spans="1:21" ht="26" x14ac:dyDescent="0.35">
      <c r="A599" s="535" t="s">
        <v>1776</v>
      </c>
      <c r="B599" s="447" t="s">
        <v>1776</v>
      </c>
      <c r="C599" s="462" t="s">
        <v>873</v>
      </c>
      <c r="D599" s="492" t="s">
        <v>1696</v>
      </c>
      <c r="E599" s="464" t="s">
        <v>61</v>
      </c>
      <c r="F599" s="464">
        <v>2</v>
      </c>
      <c r="G599" s="462" t="s">
        <v>1369</v>
      </c>
      <c r="H599" s="462" t="s">
        <v>1344</v>
      </c>
      <c r="I599" s="464" t="s">
        <v>1201</v>
      </c>
      <c r="J599" s="464" t="s">
        <v>1101</v>
      </c>
      <c r="K599" s="466" t="s">
        <v>872</v>
      </c>
      <c r="L599" s="467">
        <f t="shared" si="39"/>
        <v>1</v>
      </c>
      <c r="M599" s="468">
        <f t="shared" si="40"/>
        <v>44200</v>
      </c>
      <c r="N599" s="467" t="str">
        <f>IF(IFERROR(SEARCH("-",K599,1),0) &gt; 0,IFERROR(VLOOKUP(K599,'Liste ECO'!A:A,1,FALSE),"ATTENTION CE Inexistant"),"")</f>
        <v>749-98</v>
      </c>
      <c r="O599" s="467" t="str">
        <f>IF(LEFT(N599,1) ="A",'Messages d''erreur'!$B$9,"")</f>
        <v/>
      </c>
      <c r="P599" s="447">
        <f t="shared" si="37"/>
        <v>44200</v>
      </c>
      <c r="Q599" s="447" t="str">
        <f>IFERROR(VLOOKUP(B600,'Liste CG'!A:A,1,FALSE),"Attention erreur pas de CG")</f>
        <v>Attention erreur pas de CG</v>
      </c>
      <c r="R599" s="447" t="str">
        <f>IF(LEFT(Q599,1)="A",'Messages d''erreur'!B$10,"")</f>
        <v>Attention CG pas dans  CG</v>
      </c>
      <c r="S599" s="467">
        <f t="shared" si="38"/>
        <v>44200</v>
      </c>
      <c r="T599" s="469">
        <f>IFERROR(VLOOKUP(S599,'Liste CG'!A:A,1,FALSE),"Attention erreur pas de CG")</f>
        <v>44200</v>
      </c>
      <c r="U599" s="447" t="str">
        <f>IF(MID(H599,4,1)="x", 'Messages d''erreur'!$B$13,IF(LEFT(T599,1)="A",'Messages d''erreur'!$B$12,""))</f>
        <v/>
      </c>
    </row>
    <row r="600" spans="1:21" ht="26" x14ac:dyDescent="0.35">
      <c r="A600" s="535" t="s">
        <v>1776</v>
      </c>
      <c r="B600" s="447" t="s">
        <v>1776</v>
      </c>
      <c r="C600" s="462" t="s">
        <v>873</v>
      </c>
      <c r="D600" s="492" t="s">
        <v>1696</v>
      </c>
      <c r="E600" s="464" t="s">
        <v>1101</v>
      </c>
      <c r="F600" s="464">
        <v>3</v>
      </c>
      <c r="G600" s="462" t="s">
        <v>1377</v>
      </c>
      <c r="H600" s="464" t="s">
        <v>1371</v>
      </c>
      <c r="I600" s="464" t="s">
        <v>1201</v>
      </c>
      <c r="J600" s="464" t="s">
        <v>61</v>
      </c>
      <c r="K600" s="466" t="s">
        <v>922</v>
      </c>
      <c r="L600" s="467">
        <f t="shared" si="39"/>
        <v>1</v>
      </c>
      <c r="M600" s="468">
        <f t="shared" si="40"/>
        <v>41600</v>
      </c>
      <c r="N600" s="467" t="str">
        <f>IF(IFERROR(SEARCH("-",K600,1),0) &gt; 0,IFERROR(VLOOKUP(K600,'Liste ECO'!A:A,1,FALSE),"ATTENTION CE Inexistant"),"")</f>
        <v>779-98</v>
      </c>
      <c r="O600" s="467" t="str">
        <f>IF(LEFT(N600,1) ="A",'Messages d''erreur'!$B$9,"")</f>
        <v/>
      </c>
      <c r="P600" s="447">
        <f t="shared" si="37"/>
        <v>41600</v>
      </c>
      <c r="Q600" s="447" t="str">
        <f>IFERROR(VLOOKUP(B601,'Liste CG'!A:A,1,FALSE),"Attention erreur pas de CG")</f>
        <v>Attention erreur pas de CG</v>
      </c>
      <c r="R600" s="447" t="str">
        <f>IF(LEFT(Q600,1)="A",'Messages d''erreur'!B$10,"")</f>
        <v>Attention CG pas dans  CG</v>
      </c>
      <c r="S600" s="467">
        <f t="shared" si="38"/>
        <v>41600</v>
      </c>
      <c r="T600" s="469">
        <f>IFERROR(VLOOKUP(S600,'Liste CG'!A:A,1,FALSE),"Attention erreur pas de CG")</f>
        <v>41600</v>
      </c>
      <c r="U600" s="447" t="str">
        <f>IF(MID(H600,4,1)="x", 'Messages d''erreur'!$B$13,IF(LEFT(T600,1)="A",'Messages d''erreur'!$B$12,""))</f>
        <v/>
      </c>
    </row>
    <row r="601" spans="1:21" ht="26" x14ac:dyDescent="0.35">
      <c r="A601" s="535" t="s">
        <v>1776</v>
      </c>
      <c r="B601" s="447" t="s">
        <v>1776</v>
      </c>
      <c r="C601" s="462" t="s">
        <v>873</v>
      </c>
      <c r="D601" s="492" t="s">
        <v>1696</v>
      </c>
      <c r="E601" s="464" t="s">
        <v>61</v>
      </c>
      <c r="F601" s="464">
        <v>4</v>
      </c>
      <c r="G601" s="462" t="s">
        <v>1699</v>
      </c>
      <c r="H601" s="464" t="s">
        <v>1390</v>
      </c>
      <c r="I601" s="464" t="s">
        <v>1100</v>
      </c>
      <c r="J601" s="464" t="s">
        <v>1101</v>
      </c>
      <c r="K601" s="466" t="s">
        <v>1100</v>
      </c>
      <c r="L601" s="467">
        <f t="shared" si="39"/>
        <v>1</v>
      </c>
      <c r="M601" s="468">
        <f t="shared" si="40"/>
        <v>77241</v>
      </c>
      <c r="N601" s="467" t="str">
        <f>IF(IFERROR(SEARCH("-",K601,1),0) &gt; 0,IFERROR(VLOOKUP(K601,'Liste ECO'!A:A,1,FALSE),"ATTENTION CE Inexistant"),"")</f>
        <v/>
      </c>
      <c r="O601" s="467" t="str">
        <f>IF(LEFT(N601,1) ="A",'Messages d''erreur'!$B$9,"")</f>
        <v/>
      </c>
      <c r="P601" s="447">
        <f t="shared" si="37"/>
        <v>77241</v>
      </c>
      <c r="Q601" s="447" t="str">
        <f>IFERROR(VLOOKUP(B602,'Liste CG'!A:A,1,FALSE),"Attention erreur pas de CG")</f>
        <v>Attention erreur pas de CG</v>
      </c>
      <c r="R601" s="447" t="str">
        <f>IF(LEFT(Q601,1)="A",'Messages d''erreur'!B$10,"")</f>
        <v>Attention CG pas dans  CG</v>
      </c>
      <c r="S601" s="467">
        <f t="shared" si="38"/>
        <v>77241</v>
      </c>
      <c r="T601" s="469">
        <f>IFERROR(VLOOKUP(S601,'Liste CG'!A:A,1,FALSE),"Attention erreur pas de CG")</f>
        <v>77241</v>
      </c>
      <c r="U601" s="447" t="str">
        <f>IF(MID(H601,4,1)="x", 'Messages d''erreur'!$B$13,IF(LEFT(T601,1)="A",'Messages d''erreur'!$B$12,""))</f>
        <v/>
      </c>
    </row>
    <row r="602" spans="1:21" ht="26" x14ac:dyDescent="0.35">
      <c r="A602" s="535" t="s">
        <v>1776</v>
      </c>
      <c r="B602" s="447" t="s">
        <v>1776</v>
      </c>
      <c r="C602" s="462" t="s">
        <v>873</v>
      </c>
      <c r="D602" s="492" t="s">
        <v>1696</v>
      </c>
      <c r="E602" s="464" t="s">
        <v>1101</v>
      </c>
      <c r="F602" s="464">
        <v>5</v>
      </c>
      <c r="G602" s="462" t="s">
        <v>1698</v>
      </c>
      <c r="H602" s="464" t="s">
        <v>1388</v>
      </c>
      <c r="I602" s="464" t="s">
        <v>1100</v>
      </c>
      <c r="J602" s="464" t="s">
        <v>61</v>
      </c>
      <c r="K602" s="466" t="s">
        <v>1100</v>
      </c>
      <c r="L602" s="467">
        <f t="shared" si="39"/>
        <v>1</v>
      </c>
      <c r="M602" s="468">
        <f t="shared" si="40"/>
        <v>67241</v>
      </c>
      <c r="N602" s="467" t="str">
        <f>IF(IFERROR(SEARCH("-",K602,1),0) &gt; 0,IFERROR(VLOOKUP(K602,'Liste ECO'!A:A,1,FALSE),"ATTENTION CE Inexistant"),"")</f>
        <v/>
      </c>
      <c r="O602" s="467" t="str">
        <f>IF(LEFT(N602,1) ="A",'Messages d''erreur'!$B$9,"")</f>
        <v/>
      </c>
      <c r="P602" s="447">
        <f t="shared" si="37"/>
        <v>67241</v>
      </c>
      <c r="Q602" s="447" t="str">
        <f>IFERROR(VLOOKUP(B603,'Liste CG'!A:A,1,FALSE),"Attention erreur pas de CG")</f>
        <v>Attention erreur pas de CG</v>
      </c>
      <c r="R602" s="447" t="str">
        <f>IF(LEFT(Q602,1)="A",'Messages d''erreur'!B$10,"")</f>
        <v>Attention CG pas dans  CG</v>
      </c>
      <c r="S602" s="467">
        <f t="shared" si="38"/>
        <v>67241</v>
      </c>
      <c r="T602" s="469">
        <f>IFERROR(VLOOKUP(S602,'Liste CG'!A:A,1,FALSE),"Attention erreur pas de CG")</f>
        <v>67241</v>
      </c>
      <c r="U602" s="447" t="str">
        <f>IF(MID(H602,4,1)="x", 'Messages d''erreur'!$B$13,IF(LEFT(T602,1)="A",'Messages d''erreur'!$B$12,""))</f>
        <v/>
      </c>
    </row>
    <row r="603" spans="1:21" ht="39" x14ac:dyDescent="0.35">
      <c r="A603" s="535" t="s">
        <v>1777</v>
      </c>
      <c r="B603" s="447" t="s">
        <v>1777</v>
      </c>
      <c r="C603" s="462" t="s">
        <v>1778</v>
      </c>
      <c r="D603" s="492" t="s">
        <v>1696</v>
      </c>
      <c r="E603" s="464" t="s">
        <v>1101</v>
      </c>
      <c r="F603" s="464">
        <v>1</v>
      </c>
      <c r="G603" s="462" t="s">
        <v>1347</v>
      </c>
      <c r="H603" s="464" t="s">
        <v>1775</v>
      </c>
      <c r="I603" s="464" t="s">
        <v>1100</v>
      </c>
      <c r="J603" s="464" t="s">
        <v>61</v>
      </c>
      <c r="K603" s="466" t="s">
        <v>1100</v>
      </c>
      <c r="L603" s="467">
        <f t="shared" si="39"/>
        <v>0</v>
      </c>
      <c r="M603" s="468">
        <f t="shared" si="40"/>
        <v>66034</v>
      </c>
      <c r="N603" s="467" t="str">
        <f>IF(IFERROR(SEARCH("-",K603,1),0) &gt; 0,IFERROR(VLOOKUP(K603,'Liste ECO'!A:A,1,FALSE),"ATTENTION CE Inexistant"),"")</f>
        <v/>
      </c>
      <c r="O603" s="467" t="str">
        <f>IF(LEFT(N603,1) ="A",'Messages d''erreur'!$B$9,"")</f>
        <v/>
      </c>
      <c r="P603" s="447">
        <f t="shared" si="37"/>
        <v>66034</v>
      </c>
      <c r="Q603" s="447" t="str">
        <f>IFERROR(VLOOKUP(B604,'Liste CG'!A:A,1,FALSE),"Attention erreur pas de CG")</f>
        <v>Attention erreur pas de CG</v>
      </c>
      <c r="R603" s="447" t="str">
        <f>IF(LEFT(Q603,1)="A",'Messages d''erreur'!B$10,"")</f>
        <v>Attention CG pas dans  CG</v>
      </c>
      <c r="S603" s="467">
        <f t="shared" si="38"/>
        <v>66034</v>
      </c>
      <c r="T603" s="469">
        <f>IFERROR(VLOOKUP(S603,'Liste CG'!A:A,1,FALSE),"Attention erreur pas de CG")</f>
        <v>66034</v>
      </c>
      <c r="U603" s="447" t="str">
        <f>IF(MID(H603,4,1)="x", 'Messages d''erreur'!$B$13,IF(LEFT(T603,1)="A",'Messages d''erreur'!$B$12,""))</f>
        <v/>
      </c>
    </row>
    <row r="604" spans="1:21" ht="52" x14ac:dyDescent="0.35">
      <c r="A604" s="535" t="s">
        <v>1384</v>
      </c>
      <c r="B604" s="447" t="s">
        <v>1384</v>
      </c>
      <c r="C604" s="462" t="s">
        <v>806</v>
      </c>
      <c r="D604" s="463" t="s">
        <v>1353</v>
      </c>
      <c r="E604" s="464" t="s">
        <v>61</v>
      </c>
      <c r="F604" s="464">
        <v>1</v>
      </c>
      <c r="G604" s="462" t="s">
        <v>1779</v>
      </c>
      <c r="H604" s="464" t="s">
        <v>1232</v>
      </c>
      <c r="I604" s="464" t="s">
        <v>1201</v>
      </c>
      <c r="J604" s="464" t="s">
        <v>1101</v>
      </c>
      <c r="K604" s="466" t="s">
        <v>805</v>
      </c>
      <c r="L604" s="467">
        <f t="shared" si="39"/>
        <v>0</v>
      </c>
      <c r="M604" s="468">
        <f t="shared" si="40"/>
        <v>46601</v>
      </c>
      <c r="N604" s="467" t="str">
        <f>IF(IFERROR(SEARCH("-",K604,1),0) &gt; 0,IFERROR(VLOOKUP(K604,'Liste ECO'!A:A,1,FALSE),"ATTENTION CE Inexistant"),"")</f>
        <v>711-60</v>
      </c>
      <c r="O604" s="467" t="str">
        <f>IF(LEFT(N604,1) ="A",'Messages d''erreur'!$B$9,"")</f>
        <v/>
      </c>
      <c r="P604" s="447">
        <f t="shared" si="37"/>
        <v>46601</v>
      </c>
      <c r="Q604" s="447" t="str">
        <f>IFERROR(VLOOKUP(B605,'Liste CG'!A:A,1,FALSE),"Attention erreur pas de CG")</f>
        <v>Attention erreur pas de CG</v>
      </c>
      <c r="R604" s="447" t="str">
        <f>IF(LEFT(Q604,1)="A",'Messages d''erreur'!B$10,"")</f>
        <v>Attention CG pas dans  CG</v>
      </c>
      <c r="S604" s="467">
        <f t="shared" si="38"/>
        <v>46601</v>
      </c>
      <c r="T604" s="469">
        <f>IFERROR(VLOOKUP(S604,'Liste CG'!A:A,1,FALSE),"Attention erreur pas de CG")</f>
        <v>46601</v>
      </c>
      <c r="U604" s="447" t="str">
        <f>IF(MID(H604,4,1)="x", 'Messages d''erreur'!$B$13,IF(LEFT(T604,1)="A",'Messages d''erreur'!$B$12,""))</f>
        <v/>
      </c>
    </row>
    <row r="605" spans="1:21" ht="52" x14ac:dyDescent="0.35">
      <c r="A605" s="535" t="s">
        <v>1384</v>
      </c>
      <c r="B605" s="447" t="s">
        <v>1384</v>
      </c>
      <c r="C605" s="462" t="s">
        <v>806</v>
      </c>
      <c r="D605" s="463" t="s">
        <v>1353</v>
      </c>
      <c r="E605" s="464" t="s">
        <v>61</v>
      </c>
      <c r="F605" s="464">
        <v>2</v>
      </c>
      <c r="G605" s="462" t="s">
        <v>1780</v>
      </c>
      <c r="H605" s="462" t="s">
        <v>1344</v>
      </c>
      <c r="I605" s="464" t="s">
        <v>1201</v>
      </c>
      <c r="J605" s="464" t="s">
        <v>1101</v>
      </c>
      <c r="K605" s="466" t="s">
        <v>805</v>
      </c>
      <c r="L605" s="467">
        <f t="shared" si="39"/>
        <v>1</v>
      </c>
      <c r="M605" s="468">
        <f t="shared" si="40"/>
        <v>44200</v>
      </c>
      <c r="N605" s="467" t="str">
        <f>IF(IFERROR(SEARCH("-",K605,1),0) &gt; 0,IFERROR(VLOOKUP(K605,'Liste ECO'!A:A,1,FALSE),"ATTENTION CE Inexistant"),"")</f>
        <v>711-60</v>
      </c>
      <c r="O605" s="467" t="str">
        <f>IF(LEFT(N605,1) ="A",'Messages d''erreur'!$B$9,"")</f>
        <v/>
      </c>
      <c r="P605" s="447">
        <f t="shared" si="37"/>
        <v>44200</v>
      </c>
      <c r="Q605" s="447" t="str">
        <f>IFERROR(VLOOKUP(B606,'Liste CG'!A:A,1,FALSE),"Attention erreur pas de CG")</f>
        <v>Attention erreur pas de CG</v>
      </c>
      <c r="R605" s="447" t="str">
        <f>IF(LEFT(Q605,1)="A",'Messages d''erreur'!B$10,"")</f>
        <v>Attention CG pas dans  CG</v>
      </c>
      <c r="S605" s="467">
        <f t="shared" si="38"/>
        <v>44200</v>
      </c>
      <c r="T605" s="469">
        <f>IFERROR(VLOOKUP(S605,'Liste CG'!A:A,1,FALSE),"Attention erreur pas de CG")</f>
        <v>44200</v>
      </c>
      <c r="U605" s="447" t="str">
        <f>IF(MID(H605,4,1)="x", 'Messages d''erreur'!$B$13,IF(LEFT(T605,1)="A",'Messages d''erreur'!$B$12,""))</f>
        <v/>
      </c>
    </row>
    <row r="606" spans="1:21" ht="52" x14ac:dyDescent="0.35">
      <c r="A606" s="535" t="s">
        <v>1384</v>
      </c>
      <c r="B606" s="447" t="s">
        <v>1384</v>
      </c>
      <c r="C606" s="462" t="s">
        <v>806</v>
      </c>
      <c r="D606" s="463" t="s">
        <v>1353</v>
      </c>
      <c r="E606" s="464" t="s">
        <v>61</v>
      </c>
      <c r="F606" s="464">
        <v>3</v>
      </c>
      <c r="G606" s="462" t="s">
        <v>1781</v>
      </c>
      <c r="H606" s="464" t="s">
        <v>1317</v>
      </c>
      <c r="I606" s="464" t="s">
        <v>1201</v>
      </c>
      <c r="J606" s="464" t="s">
        <v>1101</v>
      </c>
      <c r="K606" s="466" t="s">
        <v>805</v>
      </c>
      <c r="L606" s="467">
        <f t="shared" si="39"/>
        <v>1</v>
      </c>
      <c r="M606" s="468">
        <f t="shared" si="40"/>
        <v>44000</v>
      </c>
      <c r="N606" s="467" t="str">
        <f>IF(IFERROR(SEARCH("-",K606,1),0) &gt; 0,IFERROR(VLOOKUP(K606,'Liste ECO'!A:A,1,FALSE),"ATTENTION CE Inexistant"),"")</f>
        <v>711-60</v>
      </c>
      <c r="O606" s="467" t="str">
        <f>IF(LEFT(N606,1) ="A",'Messages d''erreur'!$B$9,"")</f>
        <v/>
      </c>
      <c r="P606" s="447">
        <f t="shared" si="37"/>
        <v>44000</v>
      </c>
      <c r="Q606" s="447" t="str">
        <f>IFERROR(VLOOKUP(B607,'Liste CG'!A:A,1,FALSE),"Attention erreur pas de CG")</f>
        <v>Attention erreur pas de CG</v>
      </c>
      <c r="R606" s="447" t="str">
        <f>IF(LEFT(Q606,1)="A",'Messages d''erreur'!B$10,"")</f>
        <v>Attention CG pas dans  CG</v>
      </c>
      <c r="S606" s="467">
        <f t="shared" si="38"/>
        <v>44000</v>
      </c>
      <c r="T606" s="469">
        <f>IFERROR(VLOOKUP(S606,'Liste CG'!A:A,1,FALSE),"Attention erreur pas de CG")</f>
        <v>44000</v>
      </c>
      <c r="U606" s="447" t="str">
        <f>IF(MID(H606,4,1)="x", 'Messages d''erreur'!$B$13,IF(LEFT(T606,1)="A",'Messages d''erreur'!$B$12,""))</f>
        <v/>
      </c>
    </row>
    <row r="607" spans="1:21" ht="52" x14ac:dyDescent="0.35">
      <c r="A607" s="535" t="s">
        <v>1384</v>
      </c>
      <c r="B607" s="447" t="s">
        <v>1384</v>
      </c>
      <c r="C607" s="462" t="s">
        <v>806</v>
      </c>
      <c r="D607" s="463" t="s">
        <v>1353</v>
      </c>
      <c r="E607" s="464" t="s">
        <v>61</v>
      </c>
      <c r="F607" s="464">
        <v>4</v>
      </c>
      <c r="G607" s="462" t="s">
        <v>1343</v>
      </c>
      <c r="H607" s="462" t="s">
        <v>1344</v>
      </c>
      <c r="I607" s="464" t="s">
        <v>1201</v>
      </c>
      <c r="J607" s="464" t="s">
        <v>1101</v>
      </c>
      <c r="K607" s="466" t="s">
        <v>805</v>
      </c>
      <c r="L607" s="467">
        <f t="shared" si="39"/>
        <v>1</v>
      </c>
      <c r="M607" s="468">
        <f t="shared" si="40"/>
        <v>44200</v>
      </c>
      <c r="N607" s="467" t="str">
        <f>IF(IFERROR(SEARCH("-",K607,1),0) &gt; 0,IFERROR(VLOOKUP(K607,'Liste ECO'!A:A,1,FALSE),"ATTENTION CE Inexistant"),"")</f>
        <v>711-60</v>
      </c>
      <c r="O607" s="467" t="str">
        <f>IF(LEFT(N607,1) ="A",'Messages d''erreur'!$B$9,"")</f>
        <v/>
      </c>
      <c r="P607" s="447">
        <f t="shared" si="37"/>
        <v>44200</v>
      </c>
      <c r="Q607" s="447" t="str">
        <f>IFERROR(VLOOKUP(B608,'Liste CG'!A:A,1,FALSE),"Attention erreur pas de CG")</f>
        <v>Attention erreur pas de CG</v>
      </c>
      <c r="R607" s="447" t="str">
        <f>IF(LEFT(Q607,1)="A",'Messages d''erreur'!B$10,"")</f>
        <v>Attention CG pas dans  CG</v>
      </c>
      <c r="S607" s="467">
        <f t="shared" si="38"/>
        <v>44200</v>
      </c>
      <c r="T607" s="469">
        <f>IFERROR(VLOOKUP(S607,'Liste CG'!A:A,1,FALSE),"Attention erreur pas de CG")</f>
        <v>44200</v>
      </c>
      <c r="U607" s="447" t="str">
        <f>IF(MID(H607,4,1)="x", 'Messages d''erreur'!$B$13,IF(LEFT(T607,1)="A",'Messages d''erreur'!$B$12,""))</f>
        <v/>
      </c>
    </row>
    <row r="608" spans="1:21" ht="52" x14ac:dyDescent="0.35">
      <c r="A608" s="535" t="s">
        <v>1384</v>
      </c>
      <c r="B608" s="447" t="s">
        <v>1384</v>
      </c>
      <c r="C608" s="462" t="s">
        <v>806</v>
      </c>
      <c r="D608" s="463" t="s">
        <v>1353</v>
      </c>
      <c r="E608" s="464" t="s">
        <v>1101</v>
      </c>
      <c r="F608" s="464">
        <v>5</v>
      </c>
      <c r="G608" s="462" t="s">
        <v>1782</v>
      </c>
      <c r="H608" s="464" t="s">
        <v>1317</v>
      </c>
      <c r="I608" s="464" t="s">
        <v>1201</v>
      </c>
      <c r="J608" s="464" t="s">
        <v>61</v>
      </c>
      <c r="K608" s="466" t="s">
        <v>805</v>
      </c>
      <c r="L608" s="467">
        <f t="shared" si="39"/>
        <v>1</v>
      </c>
      <c r="M608" s="468">
        <f t="shared" si="40"/>
        <v>44000</v>
      </c>
      <c r="N608" s="467" t="str">
        <f>IF(IFERROR(SEARCH("-",K608,1),0) &gt; 0,IFERROR(VLOOKUP(K608,'Liste ECO'!A:A,1,FALSE),"ATTENTION CE Inexistant"),"")</f>
        <v>711-60</v>
      </c>
      <c r="O608" s="467" t="str">
        <f>IF(LEFT(N608,1) ="A",'Messages d''erreur'!$B$9,"")</f>
        <v/>
      </c>
      <c r="P608" s="447">
        <f t="shared" si="37"/>
        <v>44000</v>
      </c>
      <c r="Q608" s="447" t="str">
        <f>IFERROR(VLOOKUP(B609,'Liste CG'!A:A,1,FALSE),"Attention erreur pas de CG")</f>
        <v>Attention erreur pas de CG</v>
      </c>
      <c r="R608" s="447" t="str">
        <f>IF(LEFT(Q608,1)="A",'Messages d''erreur'!B$10,"")</f>
        <v>Attention CG pas dans  CG</v>
      </c>
      <c r="S608" s="467">
        <f t="shared" si="38"/>
        <v>44000</v>
      </c>
      <c r="T608" s="469">
        <f>IFERROR(VLOOKUP(S608,'Liste CG'!A:A,1,FALSE),"Attention erreur pas de CG")</f>
        <v>44000</v>
      </c>
      <c r="U608" s="447" t="str">
        <f>IF(MID(H608,4,1)="x", 'Messages d''erreur'!$B$13,IF(LEFT(T608,1)="A",'Messages d''erreur'!$B$12,""))</f>
        <v/>
      </c>
    </row>
    <row r="609" spans="1:21" ht="52" x14ac:dyDescent="0.35">
      <c r="A609" s="535" t="s">
        <v>1384</v>
      </c>
      <c r="B609" s="447" t="s">
        <v>1384</v>
      </c>
      <c r="C609" s="462" t="s">
        <v>806</v>
      </c>
      <c r="D609" s="463" t="s">
        <v>1353</v>
      </c>
      <c r="E609" s="464" t="s">
        <v>1101</v>
      </c>
      <c r="F609" s="464">
        <v>6</v>
      </c>
      <c r="G609" s="462" t="s">
        <v>1783</v>
      </c>
      <c r="H609" s="464" t="s">
        <v>1371</v>
      </c>
      <c r="I609" s="464" t="s">
        <v>1201</v>
      </c>
      <c r="J609" s="464" t="s">
        <v>61</v>
      </c>
      <c r="K609" s="466" t="s">
        <v>790</v>
      </c>
      <c r="L609" s="467">
        <f t="shared" si="39"/>
        <v>1</v>
      </c>
      <c r="M609" s="468">
        <f t="shared" si="40"/>
        <v>41600</v>
      </c>
      <c r="N609" s="467" t="str">
        <f>IF(IFERROR(SEARCH("-",K609,1),0) &gt; 0,IFERROR(VLOOKUP(K609,'Liste ECO'!A:A,1,FALSE),"ATTENTION CE Inexistant"),"")</f>
        <v>706-51</v>
      </c>
      <c r="O609" s="467" t="str">
        <f>IF(LEFT(N609,1) ="A",'Messages d''erreur'!$B$9,"")</f>
        <v/>
      </c>
      <c r="P609" s="447">
        <f t="shared" si="37"/>
        <v>41600</v>
      </c>
      <c r="Q609" s="447" t="str">
        <f>IFERROR(VLOOKUP(B610,'Liste CG'!A:A,1,FALSE),"Attention erreur pas de CG")</f>
        <v>Attention erreur pas de CG</v>
      </c>
      <c r="R609" s="447" t="str">
        <f>IF(LEFT(Q609,1)="A",'Messages d''erreur'!B$10,"")</f>
        <v>Attention CG pas dans  CG</v>
      </c>
      <c r="S609" s="467">
        <f t="shared" si="38"/>
        <v>41600</v>
      </c>
      <c r="T609" s="469">
        <f>IFERROR(VLOOKUP(S609,'Liste CG'!A:A,1,FALSE),"Attention erreur pas de CG")</f>
        <v>41600</v>
      </c>
      <c r="U609" s="447" t="str">
        <f>IF(MID(H609,4,1)="x", 'Messages d''erreur'!$B$13,IF(LEFT(T609,1)="A",'Messages d''erreur'!$B$12,""))</f>
        <v/>
      </c>
    </row>
    <row r="610" spans="1:21" ht="52" x14ac:dyDescent="0.35">
      <c r="A610" s="535" t="s">
        <v>1384</v>
      </c>
      <c r="B610" s="447" t="s">
        <v>1384</v>
      </c>
      <c r="C610" s="462" t="s">
        <v>806</v>
      </c>
      <c r="D610" s="463" t="s">
        <v>1353</v>
      </c>
      <c r="E610" s="464" t="s">
        <v>1101</v>
      </c>
      <c r="F610" s="464">
        <v>7</v>
      </c>
      <c r="G610" s="462" t="s">
        <v>1784</v>
      </c>
      <c r="H610" s="464" t="s">
        <v>1785</v>
      </c>
      <c r="I610" s="464" t="s">
        <v>1341</v>
      </c>
      <c r="J610" s="464" t="s">
        <v>61</v>
      </c>
      <c r="K610" s="466" t="s">
        <v>1100</v>
      </c>
      <c r="L610" s="467">
        <f t="shared" si="39"/>
        <v>1</v>
      </c>
      <c r="M610" s="468" t="e">
        <f t="shared" si="40"/>
        <v>#VALUE!</v>
      </c>
      <c r="N610" s="467" t="str">
        <f>IF(IFERROR(SEARCH("-",K610,1),0) &gt; 0,IFERROR(VLOOKUP(K610,'Liste ECO'!A:A,1,FALSE),"ATTENTION CE Inexistant"),"")</f>
        <v/>
      </c>
      <c r="O610" s="467" t="str">
        <f>IF(LEFT(N610,1) ="A",'Messages d''erreur'!$B$9,"")</f>
        <v/>
      </c>
      <c r="P610" s="447" t="e">
        <f t="shared" si="37"/>
        <v>#VALUE!</v>
      </c>
      <c r="Q610" s="447" t="str">
        <f>IFERROR(VLOOKUP(B611,'Liste CG'!A:A,1,FALSE),"Attention erreur pas de CG")</f>
        <v>Attention erreur pas de CG</v>
      </c>
      <c r="R610" s="447" t="str">
        <f>IF(LEFT(Q610,1)="A",'Messages d''erreur'!B$10,"")</f>
        <v>Attention CG pas dans  CG</v>
      </c>
      <c r="S610" s="467" t="e">
        <f t="shared" si="38"/>
        <v>#VALUE!</v>
      </c>
      <c r="T610" s="469" t="str">
        <f>IFERROR(VLOOKUP(S610,'Liste CG'!A:A,1,FALSE),"Attention erreur pas de CG")</f>
        <v>Attention erreur pas de CG</v>
      </c>
      <c r="U610" s="447" t="str">
        <f>IF(MID(H610,4,1)="x", 'Messages d''erreur'!$B$13,IF(LEFT(T610,1)="A",'Messages d''erreur'!$B$12,""))</f>
        <v>Compte générique de contre-partie</v>
      </c>
    </row>
    <row r="611" spans="1:21" ht="39" x14ac:dyDescent="0.35">
      <c r="A611" s="535" t="s">
        <v>1483</v>
      </c>
      <c r="B611" s="447" t="s">
        <v>1483</v>
      </c>
      <c r="C611" s="462" t="s">
        <v>809</v>
      </c>
      <c r="D611" s="463" t="s">
        <v>1353</v>
      </c>
      <c r="E611" s="464" t="s">
        <v>61</v>
      </c>
      <c r="F611" s="464">
        <v>1</v>
      </c>
      <c r="G611" s="462" t="s">
        <v>1786</v>
      </c>
      <c r="H611" s="464" t="s">
        <v>1232</v>
      </c>
      <c r="I611" s="464" t="s">
        <v>1201</v>
      </c>
      <c r="J611" s="464" t="s">
        <v>1101</v>
      </c>
      <c r="K611" s="466" t="s">
        <v>808</v>
      </c>
      <c r="L611" s="467">
        <f t="shared" si="39"/>
        <v>0</v>
      </c>
      <c r="M611" s="468">
        <f t="shared" si="40"/>
        <v>46601</v>
      </c>
      <c r="N611" s="467" t="str">
        <f>IF(IFERROR(SEARCH("-",K611,1),0) &gt; 0,IFERROR(VLOOKUP(K611,'Liste ECO'!A:A,1,FALSE),"ATTENTION CE Inexistant"),"")</f>
        <v>712-60</v>
      </c>
      <c r="O611" s="467" t="str">
        <f>IF(LEFT(N611,1) ="A",'Messages d''erreur'!$B$9,"")</f>
        <v/>
      </c>
      <c r="P611" s="447">
        <f t="shared" ref="P611:P674" si="41">VALUE(H611)</f>
        <v>46601</v>
      </c>
      <c r="Q611" s="447" t="str">
        <f>IFERROR(VLOOKUP(B612,'Liste CG'!A:A,1,FALSE),"Attention erreur pas de CG")</f>
        <v>Attention erreur pas de CG</v>
      </c>
      <c r="R611" s="447" t="str">
        <f>IF(LEFT(Q611,1)="A",'Messages d''erreur'!B$10,"")</f>
        <v>Attention CG pas dans  CG</v>
      </c>
      <c r="S611" s="467">
        <f t="shared" ref="S611:S674" si="42">VALUE(H611)</f>
        <v>46601</v>
      </c>
      <c r="T611" s="469">
        <f>IFERROR(VLOOKUP(S611,'Liste CG'!A:A,1,FALSE),"Attention erreur pas de CG")</f>
        <v>46601</v>
      </c>
      <c r="U611" s="447" t="str">
        <f>IF(MID(H611,4,1)="x", 'Messages d''erreur'!$B$13,IF(LEFT(T611,1)="A",'Messages d''erreur'!$B$12,""))</f>
        <v/>
      </c>
    </row>
    <row r="612" spans="1:21" ht="39" x14ac:dyDescent="0.35">
      <c r="A612" s="535" t="s">
        <v>1483</v>
      </c>
      <c r="B612" s="447" t="s">
        <v>1483</v>
      </c>
      <c r="C612" s="462" t="s">
        <v>809</v>
      </c>
      <c r="D612" s="463" t="s">
        <v>1353</v>
      </c>
      <c r="E612" s="464" t="s">
        <v>61</v>
      </c>
      <c r="F612" s="464">
        <v>2</v>
      </c>
      <c r="G612" s="462" t="s">
        <v>1787</v>
      </c>
      <c r="H612" s="462" t="s">
        <v>1344</v>
      </c>
      <c r="I612" s="464" t="s">
        <v>1201</v>
      </c>
      <c r="J612" s="464" t="s">
        <v>1101</v>
      </c>
      <c r="K612" s="466" t="s">
        <v>808</v>
      </c>
      <c r="L612" s="467">
        <f t="shared" si="39"/>
        <v>1</v>
      </c>
      <c r="M612" s="468">
        <f t="shared" si="40"/>
        <v>44200</v>
      </c>
      <c r="N612" s="467" t="str">
        <f>IF(IFERROR(SEARCH("-",K612,1),0) &gt; 0,IFERROR(VLOOKUP(K612,'Liste ECO'!A:A,1,FALSE),"ATTENTION CE Inexistant"),"")</f>
        <v>712-60</v>
      </c>
      <c r="O612" s="467" t="str">
        <f>IF(LEFT(N612,1) ="A",'Messages d''erreur'!$B$9,"")</f>
        <v/>
      </c>
      <c r="P612" s="447">
        <f t="shared" si="41"/>
        <v>44200</v>
      </c>
      <c r="Q612" s="447" t="str">
        <f>IFERROR(VLOOKUP(B613,'Liste CG'!A:A,1,FALSE),"Attention erreur pas de CG")</f>
        <v>Attention erreur pas de CG</v>
      </c>
      <c r="R612" s="447" t="str">
        <f>IF(LEFT(Q612,1)="A",'Messages d''erreur'!B$10,"")</f>
        <v>Attention CG pas dans  CG</v>
      </c>
      <c r="S612" s="467">
        <f t="shared" si="42"/>
        <v>44200</v>
      </c>
      <c r="T612" s="469">
        <f>IFERROR(VLOOKUP(S612,'Liste CG'!A:A,1,FALSE),"Attention erreur pas de CG")</f>
        <v>44200</v>
      </c>
      <c r="U612" s="447" t="str">
        <f>IF(MID(H612,4,1)="x", 'Messages d''erreur'!$B$13,IF(LEFT(T612,1)="A",'Messages d''erreur'!$B$12,""))</f>
        <v/>
      </c>
    </row>
    <row r="613" spans="1:21" ht="39" x14ac:dyDescent="0.35">
      <c r="A613" s="535" t="s">
        <v>1483</v>
      </c>
      <c r="B613" s="447" t="s">
        <v>1483</v>
      </c>
      <c r="C613" s="462" t="s">
        <v>809</v>
      </c>
      <c r="D613" s="463" t="s">
        <v>1353</v>
      </c>
      <c r="E613" s="464" t="s">
        <v>61</v>
      </c>
      <c r="F613" s="464">
        <v>3</v>
      </c>
      <c r="G613" s="462" t="s">
        <v>1788</v>
      </c>
      <c r="H613" s="464" t="s">
        <v>1317</v>
      </c>
      <c r="I613" s="464" t="s">
        <v>1201</v>
      </c>
      <c r="J613" s="464" t="s">
        <v>1101</v>
      </c>
      <c r="K613" s="466" t="s">
        <v>808</v>
      </c>
      <c r="L613" s="467">
        <f t="shared" si="39"/>
        <v>1</v>
      </c>
      <c r="M613" s="468">
        <f t="shared" si="40"/>
        <v>44000</v>
      </c>
      <c r="N613" s="467" t="str">
        <f>IF(IFERROR(SEARCH("-",K613,1),0) &gt; 0,IFERROR(VLOOKUP(K613,'Liste ECO'!A:A,1,FALSE),"ATTENTION CE Inexistant"),"")</f>
        <v>712-60</v>
      </c>
      <c r="O613" s="467" t="str">
        <f>IF(LEFT(N613,1) ="A",'Messages d''erreur'!$B$9,"")</f>
        <v/>
      </c>
      <c r="P613" s="447">
        <f t="shared" si="41"/>
        <v>44000</v>
      </c>
      <c r="Q613" s="447" t="str">
        <f>IFERROR(VLOOKUP(B614,'Liste CG'!A:A,1,FALSE),"Attention erreur pas de CG")</f>
        <v>Attention erreur pas de CG</v>
      </c>
      <c r="R613" s="447" t="str">
        <f>IF(LEFT(Q613,1)="A",'Messages d''erreur'!B$10,"")</f>
        <v>Attention CG pas dans  CG</v>
      </c>
      <c r="S613" s="467">
        <f t="shared" si="42"/>
        <v>44000</v>
      </c>
      <c r="T613" s="469">
        <f>IFERROR(VLOOKUP(S613,'Liste CG'!A:A,1,FALSE),"Attention erreur pas de CG")</f>
        <v>44000</v>
      </c>
      <c r="U613" s="447" t="str">
        <f>IF(MID(H613,4,1)="x", 'Messages d''erreur'!$B$13,IF(LEFT(T613,1)="A",'Messages d''erreur'!$B$12,""))</f>
        <v/>
      </c>
    </row>
    <row r="614" spans="1:21" ht="39" x14ac:dyDescent="0.35">
      <c r="A614" s="535" t="s">
        <v>1483</v>
      </c>
      <c r="B614" s="447" t="s">
        <v>1483</v>
      </c>
      <c r="C614" s="462" t="s">
        <v>809</v>
      </c>
      <c r="D614" s="463" t="s">
        <v>1353</v>
      </c>
      <c r="E614" s="464" t="s">
        <v>61</v>
      </c>
      <c r="F614" s="464">
        <v>4</v>
      </c>
      <c r="G614" s="462" t="s">
        <v>1789</v>
      </c>
      <c r="H614" s="462" t="s">
        <v>1344</v>
      </c>
      <c r="I614" s="464" t="s">
        <v>1201</v>
      </c>
      <c r="J614" s="464" t="s">
        <v>1101</v>
      </c>
      <c r="K614" s="466" t="s">
        <v>808</v>
      </c>
      <c r="L614" s="467">
        <f t="shared" si="39"/>
        <v>1</v>
      </c>
      <c r="M614" s="468">
        <f t="shared" si="40"/>
        <v>44200</v>
      </c>
      <c r="N614" s="467" t="str">
        <f>IF(IFERROR(SEARCH("-",K614,1),0) &gt; 0,IFERROR(VLOOKUP(K614,'Liste ECO'!A:A,1,FALSE),"ATTENTION CE Inexistant"),"")</f>
        <v>712-60</v>
      </c>
      <c r="O614" s="467" t="str">
        <f>IF(LEFT(N614,1) ="A",'Messages d''erreur'!$B$9,"")</f>
        <v/>
      </c>
      <c r="P614" s="447">
        <f t="shared" si="41"/>
        <v>44200</v>
      </c>
      <c r="Q614" s="447" t="str">
        <f>IFERROR(VLOOKUP(B615,'Liste CG'!A:A,1,FALSE),"Attention erreur pas de CG")</f>
        <v>Attention erreur pas de CG</v>
      </c>
      <c r="R614" s="447" t="str">
        <f>IF(LEFT(Q614,1)="A",'Messages d''erreur'!B$10,"")</f>
        <v>Attention CG pas dans  CG</v>
      </c>
      <c r="S614" s="467">
        <f t="shared" si="42"/>
        <v>44200</v>
      </c>
      <c r="T614" s="469">
        <f>IFERROR(VLOOKUP(S614,'Liste CG'!A:A,1,FALSE),"Attention erreur pas de CG")</f>
        <v>44200</v>
      </c>
      <c r="U614" s="447" t="str">
        <f>IF(MID(H614,4,1)="x", 'Messages d''erreur'!$B$13,IF(LEFT(T614,1)="A",'Messages d''erreur'!$B$12,""))</f>
        <v/>
      </c>
    </row>
    <row r="615" spans="1:21" ht="39" x14ac:dyDescent="0.35">
      <c r="A615" s="535" t="s">
        <v>1483</v>
      </c>
      <c r="B615" s="447" t="s">
        <v>1483</v>
      </c>
      <c r="C615" s="462" t="s">
        <v>809</v>
      </c>
      <c r="D615" s="463" t="s">
        <v>1353</v>
      </c>
      <c r="E615" s="464" t="s">
        <v>1101</v>
      </c>
      <c r="F615" s="464">
        <v>5</v>
      </c>
      <c r="G615" s="462" t="s">
        <v>1782</v>
      </c>
      <c r="H615" s="464" t="s">
        <v>1317</v>
      </c>
      <c r="I615" s="464" t="s">
        <v>1201</v>
      </c>
      <c r="J615" s="464" t="s">
        <v>61</v>
      </c>
      <c r="K615" s="466" t="s">
        <v>808</v>
      </c>
      <c r="L615" s="467">
        <f t="shared" si="39"/>
        <v>1</v>
      </c>
      <c r="M615" s="468">
        <f t="shared" si="40"/>
        <v>44000</v>
      </c>
      <c r="N615" s="467" t="str">
        <f>IF(IFERROR(SEARCH("-",K615,1),0) &gt; 0,IFERROR(VLOOKUP(K615,'Liste ECO'!A:A,1,FALSE),"ATTENTION CE Inexistant"),"")</f>
        <v>712-60</v>
      </c>
      <c r="O615" s="467" t="str">
        <f>IF(LEFT(N615,1) ="A",'Messages d''erreur'!$B$9,"")</f>
        <v/>
      </c>
      <c r="P615" s="447">
        <f t="shared" si="41"/>
        <v>44000</v>
      </c>
      <c r="Q615" s="447" t="str">
        <f>IFERROR(VLOOKUP(B616,'Liste CG'!A:A,1,FALSE),"Attention erreur pas de CG")</f>
        <v>Attention erreur pas de CG</v>
      </c>
      <c r="R615" s="447" t="str">
        <f>IF(LEFT(Q615,1)="A",'Messages d''erreur'!B$10,"")</f>
        <v>Attention CG pas dans  CG</v>
      </c>
      <c r="S615" s="467">
        <f t="shared" si="42"/>
        <v>44000</v>
      </c>
      <c r="T615" s="469">
        <f>IFERROR(VLOOKUP(S615,'Liste CG'!A:A,1,FALSE),"Attention erreur pas de CG")</f>
        <v>44000</v>
      </c>
      <c r="U615" s="447" t="str">
        <f>IF(MID(H615,4,1)="x", 'Messages d''erreur'!$B$13,IF(LEFT(T615,1)="A",'Messages d''erreur'!$B$12,""))</f>
        <v/>
      </c>
    </row>
    <row r="616" spans="1:21" ht="39" x14ac:dyDescent="0.35">
      <c r="A616" s="535" t="s">
        <v>1483</v>
      </c>
      <c r="B616" s="447" t="s">
        <v>1483</v>
      </c>
      <c r="C616" s="462" t="s">
        <v>809</v>
      </c>
      <c r="D616" s="463" t="s">
        <v>1353</v>
      </c>
      <c r="E616" s="464" t="s">
        <v>1101</v>
      </c>
      <c r="F616" s="464">
        <v>6</v>
      </c>
      <c r="G616" s="462" t="s">
        <v>1783</v>
      </c>
      <c r="H616" s="464" t="s">
        <v>1371</v>
      </c>
      <c r="I616" s="464" t="s">
        <v>1201</v>
      </c>
      <c r="J616" s="464" t="s">
        <v>61</v>
      </c>
      <c r="K616" s="466" t="s">
        <v>792</v>
      </c>
      <c r="L616" s="467">
        <f t="shared" si="39"/>
        <v>1</v>
      </c>
      <c r="M616" s="468">
        <f t="shared" si="40"/>
        <v>41600</v>
      </c>
      <c r="N616" s="467" t="str">
        <f>IF(IFERROR(SEARCH("-",K616,1),0) &gt; 0,IFERROR(VLOOKUP(K616,'Liste ECO'!A:A,1,FALSE),"ATTENTION CE Inexistant"),"")</f>
        <v>706-52</v>
      </c>
      <c r="O616" s="467" t="str">
        <f>IF(LEFT(N616,1) ="A",'Messages d''erreur'!$B$9,"")</f>
        <v/>
      </c>
      <c r="P616" s="447">
        <f t="shared" si="41"/>
        <v>41600</v>
      </c>
      <c r="Q616" s="447" t="str">
        <f>IFERROR(VLOOKUP(B617,'Liste CG'!A:A,1,FALSE),"Attention erreur pas de CG")</f>
        <v>Attention erreur pas de CG</v>
      </c>
      <c r="R616" s="447" t="str">
        <f>IF(LEFT(Q616,1)="A",'Messages d''erreur'!B$10,"")</f>
        <v>Attention CG pas dans  CG</v>
      </c>
      <c r="S616" s="467">
        <f t="shared" si="42"/>
        <v>41600</v>
      </c>
      <c r="T616" s="469">
        <f>IFERROR(VLOOKUP(S616,'Liste CG'!A:A,1,FALSE),"Attention erreur pas de CG")</f>
        <v>41600</v>
      </c>
      <c r="U616" s="447" t="str">
        <f>IF(MID(H616,4,1)="x", 'Messages d''erreur'!$B$13,IF(LEFT(T616,1)="A",'Messages d''erreur'!$B$12,""))</f>
        <v/>
      </c>
    </row>
    <row r="617" spans="1:21" ht="39" x14ac:dyDescent="0.35">
      <c r="A617" s="535" t="s">
        <v>1483</v>
      </c>
      <c r="B617" s="447" t="s">
        <v>1483</v>
      </c>
      <c r="C617" s="462" t="s">
        <v>809</v>
      </c>
      <c r="D617" s="463" t="s">
        <v>1353</v>
      </c>
      <c r="E617" s="464" t="s">
        <v>1101</v>
      </c>
      <c r="F617" s="464">
        <v>7</v>
      </c>
      <c r="G617" s="462" t="s">
        <v>1784</v>
      </c>
      <c r="H617" s="464" t="s">
        <v>1790</v>
      </c>
      <c r="I617" s="464" t="s">
        <v>1341</v>
      </c>
      <c r="J617" s="464" t="s">
        <v>61</v>
      </c>
      <c r="K617" s="466" t="s">
        <v>1100</v>
      </c>
      <c r="L617" s="467">
        <f t="shared" si="39"/>
        <v>1</v>
      </c>
      <c r="M617" s="468" t="e">
        <f t="shared" si="40"/>
        <v>#VALUE!</v>
      </c>
      <c r="N617" s="467" t="str">
        <f>IF(IFERROR(SEARCH("-",K617,1),0) &gt; 0,IFERROR(VLOOKUP(K617,'Liste ECO'!A:A,1,FALSE),"ATTENTION CE Inexistant"),"")</f>
        <v/>
      </c>
      <c r="O617" s="467" t="str">
        <f>IF(LEFT(N617,1) ="A",'Messages d''erreur'!$B$9,"")</f>
        <v/>
      </c>
      <c r="P617" s="447" t="e">
        <f t="shared" si="41"/>
        <v>#VALUE!</v>
      </c>
      <c r="Q617" s="447" t="str">
        <f>IFERROR(VLOOKUP(B618,'Liste CG'!A:A,1,FALSE),"Attention erreur pas de CG")</f>
        <v>Attention erreur pas de CG</v>
      </c>
      <c r="R617" s="447" t="str">
        <f>IF(LEFT(Q617,1)="A",'Messages d''erreur'!B$10,"")</f>
        <v>Attention CG pas dans  CG</v>
      </c>
      <c r="S617" s="467" t="e">
        <f t="shared" si="42"/>
        <v>#VALUE!</v>
      </c>
      <c r="T617" s="469" t="str">
        <f>IFERROR(VLOOKUP(S617,'Liste CG'!A:A,1,FALSE),"Attention erreur pas de CG")</f>
        <v>Attention erreur pas de CG</v>
      </c>
      <c r="U617" s="447" t="str">
        <f>IF(MID(H617,4,1)="x", 'Messages d''erreur'!$B$13,IF(LEFT(T617,1)="A",'Messages d''erreur'!$B$12,""))</f>
        <v>Compte générique de contre-partie</v>
      </c>
    </row>
    <row r="618" spans="1:21" ht="39" x14ac:dyDescent="0.35">
      <c r="A618" s="535" t="s">
        <v>1588</v>
      </c>
      <c r="B618" s="447" t="s">
        <v>1588</v>
      </c>
      <c r="C618" s="462" t="s">
        <v>812</v>
      </c>
      <c r="D618" s="463" t="s">
        <v>1353</v>
      </c>
      <c r="E618" s="464" t="s">
        <v>61</v>
      </c>
      <c r="F618" s="464">
        <v>1</v>
      </c>
      <c r="G618" s="462" t="s">
        <v>1342</v>
      </c>
      <c r="H618" s="464" t="s">
        <v>1317</v>
      </c>
      <c r="I618" s="464" t="s">
        <v>1201</v>
      </c>
      <c r="J618" s="464" t="s">
        <v>1101</v>
      </c>
      <c r="K618" s="466" t="s">
        <v>811</v>
      </c>
      <c r="L618" s="467">
        <f t="shared" si="39"/>
        <v>0</v>
      </c>
      <c r="M618" s="468">
        <f t="shared" si="40"/>
        <v>44000</v>
      </c>
      <c r="N618" s="467" t="str">
        <f>IF(IFERROR(SEARCH("-",K618,1),0) &gt; 0,IFERROR(VLOOKUP(K618,'Liste ECO'!A:A,1,FALSE),"ATTENTION CE Inexistant"),"")</f>
        <v>731-60</v>
      </c>
      <c r="O618" s="467" t="str">
        <f>IF(LEFT(N618,1) ="A",'Messages d''erreur'!$B$9,"")</f>
        <v/>
      </c>
      <c r="P618" s="447">
        <f t="shared" si="41"/>
        <v>44000</v>
      </c>
      <c r="Q618" s="447" t="str">
        <f>IFERROR(VLOOKUP(B619,'Liste CG'!A:A,1,FALSE),"Attention erreur pas de CG")</f>
        <v>Attention erreur pas de CG</v>
      </c>
      <c r="R618" s="447" t="str">
        <f>IF(LEFT(Q618,1)="A",'Messages d''erreur'!B$10,"")</f>
        <v>Attention CG pas dans  CG</v>
      </c>
      <c r="S618" s="467">
        <f t="shared" si="42"/>
        <v>44000</v>
      </c>
      <c r="T618" s="469">
        <f>IFERROR(VLOOKUP(S618,'Liste CG'!A:A,1,FALSE),"Attention erreur pas de CG")</f>
        <v>44000</v>
      </c>
      <c r="U618" s="447" t="str">
        <f>IF(MID(H618,4,1)="x", 'Messages d''erreur'!$B$13,IF(LEFT(T618,1)="A",'Messages d''erreur'!$B$12,""))</f>
        <v/>
      </c>
    </row>
    <row r="619" spans="1:21" ht="39" x14ac:dyDescent="0.35">
      <c r="A619" s="535" t="s">
        <v>1588</v>
      </c>
      <c r="B619" s="447" t="s">
        <v>1588</v>
      </c>
      <c r="C619" s="462" t="s">
        <v>812</v>
      </c>
      <c r="D619" s="463" t="s">
        <v>1353</v>
      </c>
      <c r="E619" s="464" t="s">
        <v>61</v>
      </c>
      <c r="F619" s="464">
        <v>2</v>
      </c>
      <c r="G619" s="462" t="s">
        <v>1343</v>
      </c>
      <c r="H619" s="462" t="s">
        <v>1344</v>
      </c>
      <c r="I619" s="464" t="s">
        <v>1201</v>
      </c>
      <c r="J619" s="464" t="s">
        <v>1101</v>
      </c>
      <c r="K619" s="466" t="s">
        <v>811</v>
      </c>
      <c r="L619" s="467">
        <f t="shared" si="39"/>
        <v>1</v>
      </c>
      <c r="M619" s="468">
        <f t="shared" si="40"/>
        <v>44200</v>
      </c>
      <c r="N619" s="467" t="str">
        <f>IF(IFERROR(SEARCH("-",K619,1),0) &gt; 0,IFERROR(VLOOKUP(K619,'Liste ECO'!A:A,1,FALSE),"ATTENTION CE Inexistant"),"")</f>
        <v>731-60</v>
      </c>
      <c r="O619" s="467" t="str">
        <f>IF(LEFT(N619,1) ="A",'Messages d''erreur'!$B$9,"")</f>
        <v/>
      </c>
      <c r="P619" s="447">
        <f t="shared" si="41"/>
        <v>44200</v>
      </c>
      <c r="Q619" s="447" t="str">
        <f>IFERROR(VLOOKUP(B620,'Liste CG'!A:A,1,FALSE),"Attention erreur pas de CG")</f>
        <v>Attention erreur pas de CG</v>
      </c>
      <c r="R619" s="447" t="str">
        <f>IF(LEFT(Q619,1)="A",'Messages d''erreur'!B$10,"")</f>
        <v>Attention CG pas dans  CG</v>
      </c>
      <c r="S619" s="467">
        <f t="shared" si="42"/>
        <v>44200</v>
      </c>
      <c r="T619" s="469">
        <f>IFERROR(VLOOKUP(S619,'Liste CG'!A:A,1,FALSE),"Attention erreur pas de CG")</f>
        <v>44200</v>
      </c>
      <c r="U619" s="447" t="str">
        <f>IF(MID(H619,4,1)="x", 'Messages d''erreur'!$B$13,IF(LEFT(T619,1)="A",'Messages d''erreur'!$B$12,""))</f>
        <v/>
      </c>
    </row>
    <row r="620" spans="1:21" ht="39" x14ac:dyDescent="0.35">
      <c r="A620" s="535" t="s">
        <v>1588</v>
      </c>
      <c r="B620" s="447" t="s">
        <v>1588</v>
      </c>
      <c r="C620" s="462" t="s">
        <v>812</v>
      </c>
      <c r="D620" s="463" t="s">
        <v>1353</v>
      </c>
      <c r="E620" s="464" t="s">
        <v>1101</v>
      </c>
      <c r="F620" s="464">
        <v>3</v>
      </c>
      <c r="G620" s="462" t="s">
        <v>1782</v>
      </c>
      <c r="H620" s="464" t="s">
        <v>1317</v>
      </c>
      <c r="I620" s="464" t="s">
        <v>1201</v>
      </c>
      <c r="J620" s="464" t="s">
        <v>61</v>
      </c>
      <c r="K620" s="466" t="s">
        <v>811</v>
      </c>
      <c r="L620" s="467">
        <f t="shared" si="39"/>
        <v>1</v>
      </c>
      <c r="M620" s="468">
        <f t="shared" si="40"/>
        <v>44000</v>
      </c>
      <c r="N620" s="467" t="str">
        <f>IF(IFERROR(SEARCH("-",K620,1),0) &gt; 0,IFERROR(VLOOKUP(K620,'Liste ECO'!A:A,1,FALSE),"ATTENTION CE Inexistant"),"")</f>
        <v>731-60</v>
      </c>
      <c r="O620" s="467" t="str">
        <f>IF(LEFT(N620,1) ="A",'Messages d''erreur'!$B$9,"")</f>
        <v/>
      </c>
      <c r="P620" s="447">
        <f t="shared" si="41"/>
        <v>44000</v>
      </c>
      <c r="Q620" s="447" t="str">
        <f>IFERROR(VLOOKUP(B621,'Liste CG'!A:A,1,FALSE),"Attention erreur pas de CG")</f>
        <v>Attention erreur pas de CG</v>
      </c>
      <c r="R620" s="447" t="str">
        <f>IF(LEFT(Q620,1)="A",'Messages d''erreur'!B$10,"")</f>
        <v>Attention CG pas dans  CG</v>
      </c>
      <c r="S620" s="467">
        <f t="shared" si="42"/>
        <v>44000</v>
      </c>
      <c r="T620" s="469">
        <f>IFERROR(VLOOKUP(S620,'Liste CG'!A:A,1,FALSE),"Attention erreur pas de CG")</f>
        <v>44000</v>
      </c>
      <c r="U620" s="447" t="str">
        <f>IF(MID(H620,4,1)="x", 'Messages d''erreur'!$B$13,IF(LEFT(T620,1)="A",'Messages d''erreur'!$B$12,""))</f>
        <v/>
      </c>
    </row>
    <row r="621" spans="1:21" ht="39" x14ac:dyDescent="0.35">
      <c r="A621" s="535" t="s">
        <v>1588</v>
      </c>
      <c r="B621" s="447" t="s">
        <v>1588</v>
      </c>
      <c r="C621" s="462" t="s">
        <v>812</v>
      </c>
      <c r="D621" s="463" t="s">
        <v>1353</v>
      </c>
      <c r="E621" s="464" t="s">
        <v>1101</v>
      </c>
      <c r="F621" s="464">
        <v>4</v>
      </c>
      <c r="G621" s="462" t="s">
        <v>1783</v>
      </c>
      <c r="H621" s="464" t="s">
        <v>1371</v>
      </c>
      <c r="I621" s="464" t="s">
        <v>1201</v>
      </c>
      <c r="J621" s="464" t="s">
        <v>61</v>
      </c>
      <c r="K621" s="466" t="s">
        <v>794</v>
      </c>
      <c r="L621" s="467">
        <f t="shared" si="39"/>
        <v>1</v>
      </c>
      <c r="M621" s="468">
        <f t="shared" si="40"/>
        <v>41600</v>
      </c>
      <c r="N621" s="467" t="str">
        <f>IF(IFERROR(SEARCH("-",K621,1),0) &gt; 0,IFERROR(VLOOKUP(K621,'Liste ECO'!A:A,1,FALSE),"ATTENTION CE Inexistant"),"")</f>
        <v>706-53</v>
      </c>
      <c r="O621" s="467" t="str">
        <f>IF(LEFT(N621,1) ="A",'Messages d''erreur'!$B$9,"")</f>
        <v/>
      </c>
      <c r="P621" s="447">
        <f t="shared" si="41"/>
        <v>41600</v>
      </c>
      <c r="Q621" s="447" t="str">
        <f>IFERROR(VLOOKUP(B622,'Liste CG'!A:A,1,FALSE),"Attention erreur pas de CG")</f>
        <v>Attention erreur pas de CG</v>
      </c>
      <c r="R621" s="447" t="str">
        <f>IF(LEFT(Q621,1)="A",'Messages d''erreur'!B$10,"")</f>
        <v>Attention CG pas dans  CG</v>
      </c>
      <c r="S621" s="467">
        <f t="shared" si="42"/>
        <v>41600</v>
      </c>
      <c r="T621" s="469">
        <f>IFERROR(VLOOKUP(S621,'Liste CG'!A:A,1,FALSE),"Attention erreur pas de CG")</f>
        <v>41600</v>
      </c>
      <c r="U621" s="447" t="str">
        <f>IF(MID(H621,4,1)="x", 'Messages d''erreur'!$B$13,IF(LEFT(T621,1)="A",'Messages d''erreur'!$B$12,""))</f>
        <v/>
      </c>
    </row>
    <row r="622" spans="1:21" ht="39" x14ac:dyDescent="0.35">
      <c r="A622" s="535" t="s">
        <v>1588</v>
      </c>
      <c r="B622" s="447" t="s">
        <v>1588</v>
      </c>
      <c r="C622" s="462" t="s">
        <v>812</v>
      </c>
      <c r="D622" s="463" t="s">
        <v>1353</v>
      </c>
      <c r="E622" s="464" t="s">
        <v>1101</v>
      </c>
      <c r="F622" s="464">
        <v>5</v>
      </c>
      <c r="G622" s="462" t="s">
        <v>1784</v>
      </c>
      <c r="H622" s="464" t="s">
        <v>1791</v>
      </c>
      <c r="I622" s="464" t="s">
        <v>1341</v>
      </c>
      <c r="J622" s="464" t="s">
        <v>61</v>
      </c>
      <c r="K622" s="466" t="s">
        <v>1100</v>
      </c>
      <c r="L622" s="467">
        <f t="shared" si="39"/>
        <v>1</v>
      </c>
      <c r="M622" s="468" t="e">
        <f t="shared" si="40"/>
        <v>#VALUE!</v>
      </c>
      <c r="N622" s="467" t="str">
        <f>IF(IFERROR(SEARCH("-",K622,1),0) &gt; 0,IFERROR(VLOOKUP(K622,'Liste ECO'!A:A,1,FALSE),"ATTENTION CE Inexistant"),"")</f>
        <v/>
      </c>
      <c r="O622" s="467" t="str">
        <f>IF(LEFT(N622,1) ="A",'Messages d''erreur'!$B$9,"")</f>
        <v/>
      </c>
      <c r="P622" s="447" t="e">
        <f t="shared" si="41"/>
        <v>#VALUE!</v>
      </c>
      <c r="Q622" s="447" t="str">
        <f>IFERROR(VLOOKUP(B623,'Liste CG'!A:A,1,FALSE),"Attention erreur pas de CG")</f>
        <v>Attention erreur pas de CG</v>
      </c>
      <c r="R622" s="447" t="str">
        <f>IF(LEFT(Q622,1)="A",'Messages d''erreur'!B$10,"")</f>
        <v>Attention CG pas dans  CG</v>
      </c>
      <c r="S622" s="467" t="e">
        <f t="shared" si="42"/>
        <v>#VALUE!</v>
      </c>
      <c r="T622" s="469" t="str">
        <f>IFERROR(VLOOKUP(S622,'Liste CG'!A:A,1,FALSE),"Attention erreur pas de CG")</f>
        <v>Attention erreur pas de CG</v>
      </c>
      <c r="U622" s="447" t="str">
        <f>IF(MID(H622,4,1)="x", 'Messages d''erreur'!$B$13,IF(LEFT(T622,1)="A",'Messages d''erreur'!$B$12,""))</f>
        <v>Compte générique de contre-partie</v>
      </c>
    </row>
    <row r="623" spans="1:21" ht="26" x14ac:dyDescent="0.35">
      <c r="A623" s="535" t="s">
        <v>1352</v>
      </c>
      <c r="B623" s="447" t="s">
        <v>1352</v>
      </c>
      <c r="C623" s="462" t="s">
        <v>861</v>
      </c>
      <c r="D623" s="463" t="s">
        <v>1353</v>
      </c>
      <c r="E623" s="464" t="s">
        <v>61</v>
      </c>
      <c r="F623" s="464">
        <v>1</v>
      </c>
      <c r="G623" s="462" t="s">
        <v>1342</v>
      </c>
      <c r="H623" s="464" t="s">
        <v>1317</v>
      </c>
      <c r="I623" s="464" t="s">
        <v>1201</v>
      </c>
      <c r="J623" s="464" t="s">
        <v>1101</v>
      </c>
      <c r="K623" s="466" t="s">
        <v>860</v>
      </c>
      <c r="L623" s="467">
        <f t="shared" si="39"/>
        <v>0</v>
      </c>
      <c r="M623" s="468">
        <f t="shared" si="40"/>
        <v>44000</v>
      </c>
      <c r="N623" s="467" t="str">
        <f>IF(IFERROR(SEARCH("-",K623,1),0) &gt; 0,IFERROR(VLOOKUP(K623,'Liste ECO'!A:A,1,FALSE),"ATTENTION CE Inexistant"),"")</f>
        <v>747-60</v>
      </c>
      <c r="O623" s="467" t="str">
        <f>IF(LEFT(N623,1) ="A",'Messages d''erreur'!$B$9,"")</f>
        <v/>
      </c>
      <c r="P623" s="447">
        <f t="shared" si="41"/>
        <v>44000</v>
      </c>
      <c r="Q623" s="447" t="str">
        <f>IFERROR(VLOOKUP(B624,'Liste CG'!A:A,1,FALSE),"Attention erreur pas de CG")</f>
        <v>Attention erreur pas de CG</v>
      </c>
      <c r="R623" s="447" t="str">
        <f>IF(LEFT(Q623,1)="A",'Messages d''erreur'!B$10,"")</f>
        <v>Attention CG pas dans  CG</v>
      </c>
      <c r="S623" s="467">
        <f t="shared" si="42"/>
        <v>44000</v>
      </c>
      <c r="T623" s="469">
        <f>IFERROR(VLOOKUP(S623,'Liste CG'!A:A,1,FALSE),"Attention erreur pas de CG")</f>
        <v>44000</v>
      </c>
      <c r="U623" s="447" t="str">
        <f>IF(MID(H623,4,1)="x", 'Messages d''erreur'!$B$13,IF(LEFT(T623,1)="A",'Messages d''erreur'!$B$12,""))</f>
        <v/>
      </c>
    </row>
    <row r="624" spans="1:21" ht="26" x14ac:dyDescent="0.35">
      <c r="A624" s="535" t="s">
        <v>1352</v>
      </c>
      <c r="B624" s="447" t="s">
        <v>1352</v>
      </c>
      <c r="C624" s="462" t="s">
        <v>861</v>
      </c>
      <c r="D624" s="463" t="s">
        <v>1353</v>
      </c>
      <c r="E624" s="464" t="s">
        <v>61</v>
      </c>
      <c r="F624" s="464">
        <v>2</v>
      </c>
      <c r="G624" s="462" t="s">
        <v>1343</v>
      </c>
      <c r="H624" s="462" t="s">
        <v>1344</v>
      </c>
      <c r="I624" s="464" t="s">
        <v>1201</v>
      </c>
      <c r="J624" s="464" t="s">
        <v>1101</v>
      </c>
      <c r="K624" s="466" t="s">
        <v>860</v>
      </c>
      <c r="L624" s="467">
        <f t="shared" si="39"/>
        <v>1</v>
      </c>
      <c r="M624" s="468">
        <f t="shared" si="40"/>
        <v>44200</v>
      </c>
      <c r="N624" s="467" t="str">
        <f>IF(IFERROR(SEARCH("-",K624,1),0) &gt; 0,IFERROR(VLOOKUP(K624,'Liste ECO'!A:A,1,FALSE),"ATTENTION CE Inexistant"),"")</f>
        <v>747-60</v>
      </c>
      <c r="O624" s="467" t="str">
        <f>IF(LEFT(N624,1) ="A",'Messages d''erreur'!$B$9,"")</f>
        <v/>
      </c>
      <c r="P624" s="447">
        <f t="shared" si="41"/>
        <v>44200</v>
      </c>
      <c r="Q624" s="447" t="str">
        <f>IFERROR(VLOOKUP(B625,'Liste CG'!A:A,1,FALSE),"Attention erreur pas de CG")</f>
        <v>Attention erreur pas de CG</v>
      </c>
      <c r="R624" s="447" t="str">
        <f>IF(LEFT(Q624,1)="A",'Messages d''erreur'!B$10,"")</f>
        <v>Attention CG pas dans  CG</v>
      </c>
      <c r="S624" s="467">
        <f t="shared" si="42"/>
        <v>44200</v>
      </c>
      <c r="T624" s="469">
        <f>IFERROR(VLOOKUP(S624,'Liste CG'!A:A,1,FALSE),"Attention erreur pas de CG")</f>
        <v>44200</v>
      </c>
      <c r="U624" s="447" t="str">
        <f>IF(MID(H624,4,1)="x", 'Messages d''erreur'!$B$13,IF(LEFT(T624,1)="A",'Messages d''erreur'!$B$12,""))</f>
        <v/>
      </c>
    </row>
    <row r="625" spans="1:21" ht="26" x14ac:dyDescent="0.35">
      <c r="A625" s="535" t="s">
        <v>1352</v>
      </c>
      <c r="B625" s="447" t="s">
        <v>1352</v>
      </c>
      <c r="C625" s="462" t="s">
        <v>861</v>
      </c>
      <c r="D625" s="463" t="s">
        <v>1353</v>
      </c>
      <c r="E625" s="464" t="s">
        <v>1101</v>
      </c>
      <c r="F625" s="464">
        <v>3</v>
      </c>
      <c r="G625" s="462" t="s">
        <v>1792</v>
      </c>
      <c r="H625" s="464" t="s">
        <v>1317</v>
      </c>
      <c r="I625" s="464" t="s">
        <v>1201</v>
      </c>
      <c r="J625" s="464" t="s">
        <v>61</v>
      </c>
      <c r="K625" s="466" t="s">
        <v>860</v>
      </c>
      <c r="L625" s="467">
        <f t="shared" si="39"/>
        <v>1</v>
      </c>
      <c r="M625" s="468">
        <f t="shared" si="40"/>
        <v>44000</v>
      </c>
      <c r="N625" s="467" t="str">
        <f>IF(IFERROR(SEARCH("-",K625,1),0) &gt; 0,IFERROR(VLOOKUP(K625,'Liste ECO'!A:A,1,FALSE),"ATTENTION CE Inexistant"),"")</f>
        <v>747-60</v>
      </c>
      <c r="O625" s="467" t="str">
        <f>IF(LEFT(N625,1) ="A",'Messages d''erreur'!$B$9,"")</f>
        <v/>
      </c>
      <c r="P625" s="447">
        <f t="shared" si="41"/>
        <v>44000</v>
      </c>
      <c r="Q625" s="447" t="str">
        <f>IFERROR(VLOOKUP(B626,'Liste CG'!A:A,1,FALSE),"Attention erreur pas de CG")</f>
        <v>Attention erreur pas de CG</v>
      </c>
      <c r="R625" s="447" t="str">
        <f>IF(LEFT(Q625,1)="A",'Messages d''erreur'!B$10,"")</f>
        <v>Attention CG pas dans  CG</v>
      </c>
      <c r="S625" s="467">
        <f t="shared" si="42"/>
        <v>44000</v>
      </c>
      <c r="T625" s="469">
        <f>IFERROR(VLOOKUP(S625,'Liste CG'!A:A,1,FALSE),"Attention erreur pas de CG")</f>
        <v>44000</v>
      </c>
      <c r="U625" s="447" t="str">
        <f>IF(MID(H625,4,1)="x", 'Messages d''erreur'!$B$13,IF(LEFT(T625,1)="A",'Messages d''erreur'!$B$12,""))</f>
        <v/>
      </c>
    </row>
    <row r="626" spans="1:21" ht="26" x14ac:dyDescent="0.35">
      <c r="A626" s="535" t="s">
        <v>1352</v>
      </c>
      <c r="B626" s="447" t="s">
        <v>1352</v>
      </c>
      <c r="C626" s="462" t="s">
        <v>861</v>
      </c>
      <c r="D626" s="463" t="s">
        <v>1353</v>
      </c>
      <c r="E626" s="464" t="s">
        <v>1101</v>
      </c>
      <c r="F626" s="464">
        <v>4</v>
      </c>
      <c r="G626" s="462" t="s">
        <v>1783</v>
      </c>
      <c r="H626" s="464" t="s">
        <v>1371</v>
      </c>
      <c r="I626" s="464" t="s">
        <v>1201</v>
      </c>
      <c r="J626" s="464" t="s">
        <v>61</v>
      </c>
      <c r="K626" s="466" t="s">
        <v>796</v>
      </c>
      <c r="L626" s="467">
        <f t="shared" si="39"/>
        <v>1</v>
      </c>
      <c r="M626" s="468">
        <f t="shared" si="40"/>
        <v>41600</v>
      </c>
      <c r="N626" s="467" t="str">
        <f>IF(IFERROR(SEARCH("-",K626,1),0) &gt; 0,IFERROR(VLOOKUP(K626,'Liste ECO'!A:A,1,FALSE),"ATTENTION CE Inexistant"),"")</f>
        <v>706-54</v>
      </c>
      <c r="O626" s="467" t="str">
        <f>IF(LEFT(N626,1) ="A",'Messages d''erreur'!$B$9,"")</f>
        <v/>
      </c>
      <c r="P626" s="447">
        <f t="shared" si="41"/>
        <v>41600</v>
      </c>
      <c r="Q626" s="447" t="str">
        <f>IFERROR(VLOOKUP(B627,'Liste CG'!A:A,1,FALSE),"Attention erreur pas de CG")</f>
        <v>Attention erreur pas de CG</v>
      </c>
      <c r="R626" s="447" t="str">
        <f>IF(LEFT(Q626,1)="A",'Messages d''erreur'!B$10,"")</f>
        <v>Attention CG pas dans  CG</v>
      </c>
      <c r="S626" s="467">
        <f t="shared" si="42"/>
        <v>41600</v>
      </c>
      <c r="T626" s="469">
        <f>IFERROR(VLOOKUP(S626,'Liste CG'!A:A,1,FALSE),"Attention erreur pas de CG")</f>
        <v>41600</v>
      </c>
      <c r="U626" s="447" t="str">
        <f>IF(MID(H626,4,1)="x", 'Messages d''erreur'!$B$13,IF(LEFT(T626,1)="A",'Messages d''erreur'!$B$12,""))</f>
        <v/>
      </c>
    </row>
    <row r="627" spans="1:21" ht="26" x14ac:dyDescent="0.35">
      <c r="A627" s="535" t="s">
        <v>1352</v>
      </c>
      <c r="B627" s="447" t="s">
        <v>1352</v>
      </c>
      <c r="C627" s="462" t="s">
        <v>861</v>
      </c>
      <c r="D627" s="463" t="s">
        <v>1353</v>
      </c>
      <c r="E627" s="464" t="s">
        <v>1101</v>
      </c>
      <c r="F627" s="464">
        <v>5</v>
      </c>
      <c r="G627" s="462" t="s">
        <v>1784</v>
      </c>
      <c r="H627" s="464" t="s">
        <v>1349</v>
      </c>
      <c r="I627" s="464" t="s">
        <v>1341</v>
      </c>
      <c r="J627" s="464" t="s">
        <v>61</v>
      </c>
      <c r="K627" s="466" t="s">
        <v>1100</v>
      </c>
      <c r="L627" s="467">
        <f t="shared" si="39"/>
        <v>1</v>
      </c>
      <c r="M627" s="468">
        <f t="shared" si="40"/>
        <v>21411</v>
      </c>
      <c r="N627" s="467" t="str">
        <f>IF(IFERROR(SEARCH("-",K627,1),0) &gt; 0,IFERROR(VLOOKUP(K627,'Liste ECO'!A:A,1,FALSE),"ATTENTION CE Inexistant"),"")</f>
        <v/>
      </c>
      <c r="O627" s="467" t="str">
        <f>IF(LEFT(N627,1) ="A",'Messages d''erreur'!$B$9,"")</f>
        <v/>
      </c>
      <c r="P627" s="447">
        <f t="shared" si="41"/>
        <v>21411</v>
      </c>
      <c r="Q627" s="447" t="str">
        <f>IFERROR(VLOOKUP(B628,'Liste CG'!A:A,1,FALSE),"Attention erreur pas de CG")</f>
        <v>Attention erreur pas de CG</v>
      </c>
      <c r="R627" s="447" t="str">
        <f>IF(LEFT(Q627,1)="A",'Messages d''erreur'!B$10,"")</f>
        <v>Attention CG pas dans  CG</v>
      </c>
      <c r="S627" s="467">
        <f t="shared" si="42"/>
        <v>21411</v>
      </c>
      <c r="T627" s="469">
        <f>IFERROR(VLOOKUP(S627,'Liste CG'!A:A,1,FALSE),"Attention erreur pas de CG")</f>
        <v>21411</v>
      </c>
      <c r="U627" s="447" t="str">
        <f>IF(MID(H627,4,1)="x", 'Messages d''erreur'!$B$13,IF(LEFT(T627,1)="A",'Messages d''erreur'!$B$12,""))</f>
        <v/>
      </c>
    </row>
    <row r="628" spans="1:21" ht="26" x14ac:dyDescent="0.35">
      <c r="A628" s="535" t="s">
        <v>1386</v>
      </c>
      <c r="B628" s="447" t="s">
        <v>1386</v>
      </c>
      <c r="C628" s="462" t="s">
        <v>1793</v>
      </c>
      <c r="D628" s="463" t="s">
        <v>1353</v>
      </c>
      <c r="E628" s="464" t="s">
        <v>1101</v>
      </c>
      <c r="F628" s="464">
        <v>1</v>
      </c>
      <c r="G628" s="462" t="s">
        <v>1377</v>
      </c>
      <c r="H628" s="464" t="s">
        <v>1371</v>
      </c>
      <c r="I628" s="464" t="s">
        <v>1201</v>
      </c>
      <c r="J628" s="464" t="s">
        <v>61</v>
      </c>
      <c r="K628" s="466" t="s">
        <v>884</v>
      </c>
      <c r="L628" s="467">
        <f t="shared" si="39"/>
        <v>0</v>
      </c>
      <c r="M628" s="468">
        <f t="shared" si="40"/>
        <v>41600</v>
      </c>
      <c r="N628" s="467" t="str">
        <f>IF(IFERROR(SEARCH("-",K628,1),0) &gt; 0,IFERROR(VLOOKUP(K628,'Liste ECO'!A:A,1,FALSE),"ATTENTION CE Inexistant"),"")</f>
        <v>762-60</v>
      </c>
      <c r="O628" s="467" t="str">
        <f>IF(LEFT(N628,1) ="A",'Messages d''erreur'!$B$9,"")</f>
        <v/>
      </c>
      <c r="P628" s="447">
        <f t="shared" si="41"/>
        <v>41600</v>
      </c>
      <c r="Q628" s="447" t="str">
        <f>IFERROR(VLOOKUP(B629,'Liste CG'!A:A,1,FALSE),"Attention erreur pas de CG")</f>
        <v>Attention erreur pas de CG</v>
      </c>
      <c r="R628" s="447" t="str">
        <f>IF(LEFT(Q628,1)="A",'Messages d''erreur'!B$10,"")</f>
        <v>Attention CG pas dans  CG</v>
      </c>
      <c r="S628" s="467">
        <f t="shared" si="42"/>
        <v>41600</v>
      </c>
      <c r="T628" s="469">
        <f>IFERROR(VLOOKUP(S628,'Liste CG'!A:A,1,FALSE),"Attention erreur pas de CG")</f>
        <v>41600</v>
      </c>
      <c r="U628" s="447" t="str">
        <f>IF(MID(H628,4,1)="x", 'Messages d''erreur'!$B$13,IF(LEFT(T628,1)="A",'Messages d''erreur'!$B$12,""))</f>
        <v/>
      </c>
    </row>
    <row r="629" spans="1:21" ht="39" x14ac:dyDescent="0.35">
      <c r="A629" s="535" t="s">
        <v>1386</v>
      </c>
      <c r="B629" s="447" t="s">
        <v>1386</v>
      </c>
      <c r="C629" s="462" t="s">
        <v>1793</v>
      </c>
      <c r="D629" s="463" t="s">
        <v>1353</v>
      </c>
      <c r="E629" s="464" t="s">
        <v>61</v>
      </c>
      <c r="F629" s="464">
        <v>2</v>
      </c>
      <c r="G629" s="462" t="s">
        <v>1794</v>
      </c>
      <c r="H629" s="464" t="s">
        <v>1791</v>
      </c>
      <c r="I629" s="464" t="s">
        <v>1341</v>
      </c>
      <c r="J629" s="464" t="s">
        <v>1101</v>
      </c>
      <c r="K629" s="466" t="s">
        <v>1100</v>
      </c>
      <c r="L629" s="467">
        <f t="shared" si="39"/>
        <v>1</v>
      </c>
      <c r="M629" s="468" t="e">
        <f t="shared" si="40"/>
        <v>#VALUE!</v>
      </c>
      <c r="N629" s="467" t="str">
        <f>IF(IFERROR(SEARCH("-",K629,1),0) &gt; 0,IFERROR(VLOOKUP(K629,'Liste ECO'!A:A,1,FALSE),"ATTENTION CE Inexistant"),"")</f>
        <v/>
      </c>
      <c r="O629" s="467" t="str">
        <f>IF(LEFT(N629,1) ="A",'Messages d''erreur'!$B$9,"")</f>
        <v/>
      </c>
      <c r="P629" s="447" t="e">
        <f t="shared" si="41"/>
        <v>#VALUE!</v>
      </c>
      <c r="Q629" s="447" t="str">
        <f>IFERROR(VLOOKUP(B630,'Liste CG'!A:A,1,FALSE),"Attention erreur pas de CG")</f>
        <v>Attention erreur pas de CG</v>
      </c>
      <c r="R629" s="447" t="str">
        <f>IF(LEFT(Q629,1)="A",'Messages d''erreur'!B$10,"")</f>
        <v>Attention CG pas dans  CG</v>
      </c>
      <c r="S629" s="467" t="e">
        <f t="shared" si="42"/>
        <v>#VALUE!</v>
      </c>
      <c r="T629" s="469" t="str">
        <f>IFERROR(VLOOKUP(S629,'Liste CG'!A:A,1,FALSE),"Attention erreur pas de CG")</f>
        <v>Attention erreur pas de CG</v>
      </c>
      <c r="U629" s="447" t="str">
        <f>IF(MID(H629,4,1)="x", 'Messages d''erreur'!$B$13,IF(LEFT(T629,1)="A",'Messages d''erreur'!$B$12,""))</f>
        <v>Compte générique de contre-partie</v>
      </c>
    </row>
    <row r="630" spans="1:21" ht="39" x14ac:dyDescent="0.35">
      <c r="A630" s="535" t="s">
        <v>1795</v>
      </c>
      <c r="B630" s="447" t="s">
        <v>1795</v>
      </c>
      <c r="C630" s="462" t="s">
        <v>713</v>
      </c>
      <c r="D630" s="463" t="s">
        <v>1796</v>
      </c>
      <c r="E630" s="464" t="s">
        <v>61</v>
      </c>
      <c r="F630" s="464">
        <v>1</v>
      </c>
      <c r="G630" s="462" t="s">
        <v>1797</v>
      </c>
      <c r="H630" s="464" t="s">
        <v>1798</v>
      </c>
      <c r="I630" s="464" t="s">
        <v>1201</v>
      </c>
      <c r="J630" s="464" t="s">
        <v>1101</v>
      </c>
      <c r="K630" s="466" t="s">
        <v>712</v>
      </c>
      <c r="L630" s="467">
        <f t="shared" si="39"/>
        <v>0</v>
      </c>
      <c r="M630" s="468">
        <f t="shared" si="40"/>
        <v>46502</v>
      </c>
      <c r="N630" s="467" t="str">
        <f>IF(IFERROR(SEARCH("-",K630,1),0) &gt; 0,IFERROR(VLOOKUP(K630,'Liste ECO'!A:A,1,FALSE),"ATTENTION CE Inexistant"),"")</f>
        <v>512-51</v>
      </c>
      <c r="O630" s="467" t="str">
        <f>IF(LEFT(N630,1) ="A",'Messages d''erreur'!$B$9,"")</f>
        <v/>
      </c>
      <c r="P630" s="447">
        <f t="shared" si="41"/>
        <v>46502</v>
      </c>
      <c r="Q630" s="447" t="str">
        <f>IFERROR(VLOOKUP(B631,'Liste CG'!A:A,1,FALSE),"Attention erreur pas de CG")</f>
        <v>Attention erreur pas de CG</v>
      </c>
      <c r="R630" s="447" t="str">
        <f>IF(LEFT(Q630,1)="A",'Messages d''erreur'!B$10,"")</f>
        <v>Attention CG pas dans  CG</v>
      </c>
      <c r="S630" s="467">
        <f t="shared" si="42"/>
        <v>46502</v>
      </c>
      <c r="T630" s="469">
        <f>IFERROR(VLOOKUP(S630,'Liste CG'!A:A,1,FALSE),"Attention erreur pas de CG")</f>
        <v>46502</v>
      </c>
      <c r="U630" s="447" t="str">
        <f>IF(MID(H630,4,1)="x", 'Messages d''erreur'!$B$13,IF(LEFT(T630,1)="A",'Messages d''erreur'!$B$12,""))</f>
        <v/>
      </c>
    </row>
    <row r="631" spans="1:21" ht="52" x14ac:dyDescent="0.35">
      <c r="A631" s="535" t="s">
        <v>1799</v>
      </c>
      <c r="B631" s="447" t="s">
        <v>1799</v>
      </c>
      <c r="C631" s="462" t="s">
        <v>1800</v>
      </c>
      <c r="D631" s="463" t="s">
        <v>1796</v>
      </c>
      <c r="E631" s="464" t="s">
        <v>1101</v>
      </c>
      <c r="F631" s="464">
        <v>1</v>
      </c>
      <c r="G631" s="462" t="s">
        <v>1801</v>
      </c>
      <c r="H631" s="464" t="s">
        <v>1802</v>
      </c>
      <c r="I631" s="464" t="s">
        <v>1100</v>
      </c>
      <c r="J631" s="464" t="s">
        <v>61</v>
      </c>
      <c r="K631" s="466" t="s">
        <v>1100</v>
      </c>
      <c r="L631" s="467">
        <f t="shared" si="39"/>
        <v>0</v>
      </c>
      <c r="M631" s="468">
        <f t="shared" si="40"/>
        <v>66780</v>
      </c>
      <c r="N631" s="467" t="str">
        <f>IF(IFERROR(SEARCH("-",K631,1),0) &gt; 0,IFERROR(VLOOKUP(K631,'Liste ECO'!A:A,1,FALSE),"ATTENTION CE Inexistant"),"")</f>
        <v/>
      </c>
      <c r="O631" s="467" t="str">
        <f>IF(LEFT(N631,1) ="A",'Messages d''erreur'!$B$9,"")</f>
        <v/>
      </c>
      <c r="P631" s="447">
        <f t="shared" si="41"/>
        <v>66780</v>
      </c>
      <c r="Q631" s="447" t="str">
        <f>IFERROR(VLOOKUP(B632,'Liste CG'!A:A,1,FALSE),"Attention erreur pas de CG")</f>
        <v>Attention erreur pas de CG</v>
      </c>
      <c r="R631" s="447" t="str">
        <f>IF(LEFT(Q631,1)="A",'Messages d''erreur'!B$10,"")</f>
        <v>Attention CG pas dans  CG</v>
      </c>
      <c r="S631" s="467">
        <f t="shared" si="42"/>
        <v>66780</v>
      </c>
      <c r="T631" s="469">
        <f>IFERROR(VLOOKUP(S631,'Liste CG'!A:A,1,FALSE),"Attention erreur pas de CG")</f>
        <v>66780</v>
      </c>
      <c r="U631" s="447" t="str">
        <f>IF(MID(H631,4,1)="x", 'Messages d''erreur'!$B$13,IF(LEFT(T631,1)="A",'Messages d''erreur'!$B$12,""))</f>
        <v/>
      </c>
    </row>
    <row r="632" spans="1:21" ht="52" x14ac:dyDescent="0.35">
      <c r="A632" s="535" t="s">
        <v>1799</v>
      </c>
      <c r="B632" s="447" t="s">
        <v>1799</v>
      </c>
      <c r="C632" s="462" t="s">
        <v>1800</v>
      </c>
      <c r="D632" s="463" t="s">
        <v>1796</v>
      </c>
      <c r="E632" s="464" t="s">
        <v>1101</v>
      </c>
      <c r="F632" s="464">
        <v>2</v>
      </c>
      <c r="G632" s="462" t="s">
        <v>1803</v>
      </c>
      <c r="H632" s="464" t="s">
        <v>1402</v>
      </c>
      <c r="I632" s="464" t="s">
        <v>1100</v>
      </c>
      <c r="J632" s="464" t="s">
        <v>61</v>
      </c>
      <c r="K632" s="466" t="s">
        <v>1100</v>
      </c>
      <c r="L632" s="467">
        <f t="shared" si="39"/>
        <v>1</v>
      </c>
      <c r="M632" s="468">
        <f t="shared" si="40"/>
        <v>67371</v>
      </c>
      <c r="N632" s="467" t="str">
        <f>IF(IFERROR(SEARCH("-",K632,1),0) &gt; 0,IFERROR(VLOOKUP(K632,'Liste ECO'!A:A,1,FALSE),"ATTENTION CE Inexistant"),"")</f>
        <v/>
      </c>
      <c r="O632" s="467" t="str">
        <f>IF(LEFT(N632,1) ="A",'Messages d''erreur'!$B$9,"")</f>
        <v/>
      </c>
      <c r="P632" s="447">
        <f t="shared" si="41"/>
        <v>67371</v>
      </c>
      <c r="Q632" s="447" t="str">
        <f>IFERROR(VLOOKUP(B633,'Liste CG'!A:A,1,FALSE),"Attention erreur pas de CG")</f>
        <v>Attention erreur pas de CG</v>
      </c>
      <c r="R632" s="447" t="str">
        <f>IF(LEFT(Q632,1)="A",'Messages d''erreur'!B$10,"")</f>
        <v>Attention CG pas dans  CG</v>
      </c>
      <c r="S632" s="467">
        <f t="shared" si="42"/>
        <v>67371</v>
      </c>
      <c r="T632" s="469">
        <f>IFERROR(VLOOKUP(S632,'Liste CG'!A:A,1,FALSE),"Attention erreur pas de CG")</f>
        <v>67371</v>
      </c>
      <c r="U632" s="447" t="str">
        <f>IF(MID(H632,4,1)="x", 'Messages d''erreur'!$B$13,IF(LEFT(T632,1)="A",'Messages d''erreur'!$B$12,""))</f>
        <v/>
      </c>
    </row>
    <row r="633" spans="1:21" ht="52" x14ac:dyDescent="0.35">
      <c r="A633" s="535" t="s">
        <v>1799</v>
      </c>
      <c r="B633" s="447" t="s">
        <v>1799</v>
      </c>
      <c r="C633" s="462" t="s">
        <v>1800</v>
      </c>
      <c r="D633" s="463" t="s">
        <v>1796</v>
      </c>
      <c r="E633" s="464" t="s">
        <v>61</v>
      </c>
      <c r="F633" s="464">
        <v>3</v>
      </c>
      <c r="G633" s="462" t="s">
        <v>1203</v>
      </c>
      <c r="H633" s="464" t="s">
        <v>1795</v>
      </c>
      <c r="I633" s="464" t="s">
        <v>1796</v>
      </c>
      <c r="J633" s="464" t="s">
        <v>1101</v>
      </c>
      <c r="K633" s="466" t="s">
        <v>1100</v>
      </c>
      <c r="L633" s="467">
        <f t="shared" ref="L633:L696" si="43">IF(A633=A632,1,0)</f>
        <v>1</v>
      </c>
      <c r="M633" s="468">
        <f t="shared" si="40"/>
        <v>25111</v>
      </c>
      <c r="N633" s="467" t="str">
        <f>IF(IFERROR(SEARCH("-",K633,1),0) &gt; 0,IFERROR(VLOOKUP(K633,'Liste ECO'!A:A,1,FALSE),"ATTENTION CE Inexistant"),"")</f>
        <v/>
      </c>
      <c r="O633" s="467" t="str">
        <f>IF(LEFT(N633,1) ="A",'Messages d''erreur'!$B$9,"")</f>
        <v/>
      </c>
      <c r="P633" s="447">
        <f t="shared" si="41"/>
        <v>25111</v>
      </c>
      <c r="Q633" s="447" t="str">
        <f>IFERROR(VLOOKUP(B634,'Liste CG'!A:A,1,FALSE),"Attention erreur pas de CG")</f>
        <v>Attention erreur pas de CG</v>
      </c>
      <c r="R633" s="447" t="str">
        <f>IF(LEFT(Q633,1)="A",'Messages d''erreur'!B$10,"")</f>
        <v>Attention CG pas dans  CG</v>
      </c>
      <c r="S633" s="467">
        <f t="shared" si="42"/>
        <v>25111</v>
      </c>
      <c r="T633" s="469">
        <f>IFERROR(VLOOKUP(S633,'Liste CG'!A:A,1,FALSE),"Attention erreur pas de CG")</f>
        <v>25111</v>
      </c>
      <c r="U633" s="447" t="str">
        <f>IF(MID(H633,4,1)="x", 'Messages d''erreur'!$B$13,IF(LEFT(T633,1)="A",'Messages d''erreur'!$B$12,""))</f>
        <v/>
      </c>
    </row>
    <row r="634" spans="1:21" ht="52" x14ac:dyDescent="0.35">
      <c r="A634" s="535" t="s">
        <v>1804</v>
      </c>
      <c r="B634" s="447" t="s">
        <v>1804</v>
      </c>
      <c r="C634" s="462" t="s">
        <v>1805</v>
      </c>
      <c r="D634" s="463" t="s">
        <v>1796</v>
      </c>
      <c r="E634" s="464" t="s">
        <v>61</v>
      </c>
      <c r="F634" s="464">
        <v>1</v>
      </c>
      <c r="G634" s="462" t="s">
        <v>1806</v>
      </c>
      <c r="H634" s="464" t="s">
        <v>1214</v>
      </c>
      <c r="I634" s="464" t="s">
        <v>1796</v>
      </c>
      <c r="J634" s="464" t="s">
        <v>1101</v>
      </c>
      <c r="K634" s="466" t="s">
        <v>1100</v>
      </c>
      <c r="L634" s="467">
        <f t="shared" si="43"/>
        <v>0</v>
      </c>
      <c r="M634" s="468" t="e">
        <f t="shared" si="40"/>
        <v>#VALUE!</v>
      </c>
      <c r="N634" s="467" t="str">
        <f>IF(IFERROR(SEARCH("-",K634,1),0) &gt; 0,IFERROR(VLOOKUP(K634,'Liste ECO'!A:A,1,FALSE),"ATTENTION CE Inexistant"),"")</f>
        <v/>
      </c>
      <c r="O634" s="467" t="str">
        <f>IF(LEFT(N634,1) ="A",'Messages d''erreur'!$B$9,"")</f>
        <v/>
      </c>
      <c r="P634" s="447" t="e">
        <f t="shared" si="41"/>
        <v>#VALUE!</v>
      </c>
      <c r="Q634" s="447" t="str">
        <f>IFERROR(VLOOKUP(B635,'Liste CG'!A:A,1,FALSE),"Attention erreur pas de CG")</f>
        <v>Attention erreur pas de CG</v>
      </c>
      <c r="R634" s="447" t="str">
        <f>IF(LEFT(Q634,1)="A",'Messages d''erreur'!B$10,"")</f>
        <v>Attention CG pas dans  CG</v>
      </c>
      <c r="S634" s="467" t="e">
        <f t="shared" si="42"/>
        <v>#VALUE!</v>
      </c>
      <c r="T634" s="469" t="str">
        <f>IFERROR(VLOOKUP(S634,'Liste CG'!A:A,1,FALSE),"Attention erreur pas de CG")</f>
        <v>Attention erreur pas de CG</v>
      </c>
      <c r="U634" s="447" t="str">
        <f>IF(MID(H634,4,1)="x", 'Messages d''erreur'!$B$13,IF(LEFT(T634,1)="A",'Messages d''erreur'!$B$12,""))</f>
        <v>Compte générique de contre-partie</v>
      </c>
    </row>
    <row r="635" spans="1:21" ht="52" x14ac:dyDescent="0.35">
      <c r="A635" s="535" t="s">
        <v>1807</v>
      </c>
      <c r="B635" s="447" t="s">
        <v>1807</v>
      </c>
      <c r="C635" s="462" t="s">
        <v>1808</v>
      </c>
      <c r="D635" s="463" t="s">
        <v>1796</v>
      </c>
      <c r="E635" s="464" t="s">
        <v>1101</v>
      </c>
      <c r="F635" s="464">
        <v>1</v>
      </c>
      <c r="G635" s="462" t="s">
        <v>1801</v>
      </c>
      <c r="H635" s="464" t="s">
        <v>1802</v>
      </c>
      <c r="I635" s="464" t="s">
        <v>1100</v>
      </c>
      <c r="J635" s="464" t="s">
        <v>61</v>
      </c>
      <c r="K635" s="466" t="s">
        <v>1100</v>
      </c>
      <c r="L635" s="467">
        <f t="shared" si="43"/>
        <v>0</v>
      </c>
      <c r="M635" s="468">
        <f t="shared" si="40"/>
        <v>66780</v>
      </c>
      <c r="N635" s="467" t="str">
        <f>IF(IFERROR(SEARCH("-",K635,1),0) &gt; 0,IFERROR(VLOOKUP(K635,'Liste ECO'!A:A,1,FALSE),"ATTENTION CE Inexistant"),"")</f>
        <v/>
      </c>
      <c r="O635" s="467" t="str">
        <f>IF(LEFT(N635,1) ="A",'Messages d''erreur'!$B$9,"")</f>
        <v/>
      </c>
      <c r="P635" s="447">
        <f t="shared" si="41"/>
        <v>66780</v>
      </c>
      <c r="Q635" s="447" t="str">
        <f>IFERROR(VLOOKUP(B636,'Liste CG'!A:A,1,FALSE),"Attention erreur pas de CG")</f>
        <v>Attention erreur pas de CG</v>
      </c>
      <c r="R635" s="447" t="str">
        <f>IF(LEFT(Q635,1)="A",'Messages d''erreur'!B$10,"")</f>
        <v>Attention CG pas dans  CG</v>
      </c>
      <c r="S635" s="467">
        <f t="shared" si="42"/>
        <v>66780</v>
      </c>
      <c r="T635" s="469">
        <f>IFERROR(VLOOKUP(S635,'Liste CG'!A:A,1,FALSE),"Attention erreur pas de CG")</f>
        <v>66780</v>
      </c>
      <c r="U635" s="447" t="str">
        <f>IF(MID(H635,4,1)="x", 'Messages d''erreur'!$B$13,IF(LEFT(T635,1)="A",'Messages d''erreur'!$B$12,""))</f>
        <v/>
      </c>
    </row>
    <row r="636" spans="1:21" ht="52" x14ac:dyDescent="0.35">
      <c r="A636" s="535" t="s">
        <v>1807</v>
      </c>
      <c r="B636" s="447" t="s">
        <v>1807</v>
      </c>
      <c r="C636" s="462" t="s">
        <v>1808</v>
      </c>
      <c r="D636" s="463" t="s">
        <v>1796</v>
      </c>
      <c r="E636" s="464" t="s">
        <v>1101</v>
      </c>
      <c r="F636" s="464">
        <v>2</v>
      </c>
      <c r="G636" s="462" t="s">
        <v>1803</v>
      </c>
      <c r="H636" s="464" t="s">
        <v>1364</v>
      </c>
      <c r="I636" s="464" t="s">
        <v>1100</v>
      </c>
      <c r="J636" s="464" t="s">
        <v>61</v>
      </c>
      <c r="K636" s="466" t="s">
        <v>1100</v>
      </c>
      <c r="L636" s="467">
        <f t="shared" si="43"/>
        <v>1</v>
      </c>
      <c r="M636" s="468">
        <f t="shared" si="40"/>
        <v>67361</v>
      </c>
      <c r="N636" s="467" t="str">
        <f>IF(IFERROR(SEARCH("-",K636,1),0) &gt; 0,IFERROR(VLOOKUP(K636,'Liste ECO'!A:A,1,FALSE),"ATTENTION CE Inexistant"),"")</f>
        <v/>
      </c>
      <c r="O636" s="467" t="str">
        <f>IF(LEFT(N636,1) ="A",'Messages d''erreur'!$B$9,"")</f>
        <v/>
      </c>
      <c r="P636" s="447">
        <f t="shared" si="41"/>
        <v>67361</v>
      </c>
      <c r="Q636" s="447" t="str">
        <f>IFERROR(VLOOKUP(B637,'Liste CG'!A:A,1,FALSE),"Attention erreur pas de CG")</f>
        <v>Attention erreur pas de CG</v>
      </c>
      <c r="R636" s="447" t="str">
        <f>IF(LEFT(Q636,1)="A",'Messages d''erreur'!B$10,"")</f>
        <v>Attention CG pas dans  CG</v>
      </c>
      <c r="S636" s="467">
        <f t="shared" si="42"/>
        <v>67361</v>
      </c>
      <c r="T636" s="469">
        <f>IFERROR(VLOOKUP(S636,'Liste CG'!A:A,1,FALSE),"Attention erreur pas de CG")</f>
        <v>67361</v>
      </c>
      <c r="U636" s="447" t="str">
        <f>IF(MID(H636,4,1)="x", 'Messages d''erreur'!$B$13,IF(LEFT(T636,1)="A",'Messages d''erreur'!$B$12,""))</f>
        <v/>
      </c>
    </row>
    <row r="637" spans="1:21" ht="52" x14ac:dyDescent="0.35">
      <c r="A637" s="535" t="s">
        <v>1807</v>
      </c>
      <c r="B637" s="447" t="s">
        <v>1807</v>
      </c>
      <c r="C637" s="462" t="s">
        <v>1808</v>
      </c>
      <c r="D637" s="463" t="s">
        <v>1796</v>
      </c>
      <c r="E637" s="464" t="s">
        <v>61</v>
      </c>
      <c r="F637" s="464">
        <v>3</v>
      </c>
      <c r="G637" s="462" t="s">
        <v>1203</v>
      </c>
      <c r="H637" s="464" t="s">
        <v>1804</v>
      </c>
      <c r="I637" s="464" t="s">
        <v>1796</v>
      </c>
      <c r="J637" s="464" t="s">
        <v>1101</v>
      </c>
      <c r="K637" s="466" t="s">
        <v>1100</v>
      </c>
      <c r="L637" s="467">
        <f t="shared" si="43"/>
        <v>1</v>
      </c>
      <c r="M637" s="468">
        <f t="shared" si="40"/>
        <v>25131</v>
      </c>
      <c r="N637" s="467" t="str">
        <f>IF(IFERROR(SEARCH("-",K637,1),0) &gt; 0,IFERROR(VLOOKUP(K637,'Liste ECO'!A:A,1,FALSE),"ATTENTION CE Inexistant"),"")</f>
        <v/>
      </c>
      <c r="O637" s="467" t="str">
        <f>IF(LEFT(N637,1) ="A",'Messages d''erreur'!$B$9,"")</f>
        <v/>
      </c>
      <c r="P637" s="447">
        <f t="shared" si="41"/>
        <v>25131</v>
      </c>
      <c r="Q637" s="447" t="str">
        <f>IFERROR(VLOOKUP(B638,'Liste CG'!A:A,1,FALSE),"Attention erreur pas de CG")</f>
        <v>Attention erreur pas de CG</v>
      </c>
      <c r="R637" s="447" t="str">
        <f>IF(LEFT(Q637,1)="A",'Messages d''erreur'!B$10,"")</f>
        <v>Attention CG pas dans  CG</v>
      </c>
      <c r="S637" s="467">
        <f t="shared" si="42"/>
        <v>25131</v>
      </c>
      <c r="T637" s="469">
        <f>IFERROR(VLOOKUP(S637,'Liste CG'!A:A,1,FALSE),"Attention erreur pas de CG")</f>
        <v>25131</v>
      </c>
      <c r="U637" s="447" t="str">
        <f>IF(MID(H637,4,1)="x", 'Messages d''erreur'!$B$13,IF(LEFT(T637,1)="A",'Messages d''erreur'!$B$12,""))</f>
        <v/>
      </c>
    </row>
    <row r="638" spans="1:21" ht="26" x14ac:dyDescent="0.35">
      <c r="A638" s="535" t="s">
        <v>1809</v>
      </c>
      <c r="B638" s="447" t="s">
        <v>1809</v>
      </c>
      <c r="C638" s="462" t="s">
        <v>1810</v>
      </c>
      <c r="D638" s="463" t="s">
        <v>1796</v>
      </c>
      <c r="E638" s="464" t="s">
        <v>61</v>
      </c>
      <c r="F638" s="464">
        <v>1</v>
      </c>
      <c r="G638" s="462" t="s">
        <v>1797</v>
      </c>
      <c r="H638" s="464" t="s">
        <v>1798</v>
      </c>
      <c r="I638" s="464" t="s">
        <v>1201</v>
      </c>
      <c r="J638" s="464" t="s">
        <v>1101</v>
      </c>
      <c r="K638" s="466" t="s">
        <v>727</v>
      </c>
      <c r="L638" s="467">
        <f t="shared" si="43"/>
        <v>0</v>
      </c>
      <c r="M638" s="468">
        <f t="shared" si="40"/>
        <v>46502</v>
      </c>
      <c r="N638" s="467" t="str">
        <f>IF(IFERROR(SEARCH("-",K638,1),0) &gt; 0,IFERROR(VLOOKUP(K638,'Liste ECO'!A:A,1,FALSE),"ATTENTION CE Inexistant"),"")</f>
        <v>522-51</v>
      </c>
      <c r="O638" s="467" t="str">
        <f>IF(LEFT(N638,1) ="A",'Messages d''erreur'!$B$9,"")</f>
        <v/>
      </c>
      <c r="P638" s="447">
        <f t="shared" si="41"/>
        <v>46502</v>
      </c>
      <c r="Q638" s="447" t="str">
        <f>IFERROR(VLOOKUP(B639,'Liste CG'!A:A,1,FALSE),"Attention erreur pas de CG")</f>
        <v>Attention erreur pas de CG</v>
      </c>
      <c r="R638" s="447" t="str">
        <f>IF(LEFT(Q638,1)="A",'Messages d''erreur'!B$10,"")</f>
        <v>Attention CG pas dans  CG</v>
      </c>
      <c r="S638" s="467">
        <f t="shared" si="42"/>
        <v>46502</v>
      </c>
      <c r="T638" s="469">
        <f>IFERROR(VLOOKUP(S638,'Liste CG'!A:A,1,FALSE),"Attention erreur pas de CG")</f>
        <v>46502</v>
      </c>
      <c r="U638" s="447" t="str">
        <f>IF(MID(H638,4,1)="x", 'Messages d''erreur'!$B$13,IF(LEFT(T638,1)="A",'Messages d''erreur'!$B$12,""))</f>
        <v/>
      </c>
    </row>
    <row r="639" spans="1:21" ht="39" x14ac:dyDescent="0.35">
      <c r="A639" s="535" t="s">
        <v>1811</v>
      </c>
      <c r="B639" s="447" t="s">
        <v>1811</v>
      </c>
      <c r="C639" s="462" t="s">
        <v>1812</v>
      </c>
      <c r="D639" s="463" t="s">
        <v>1796</v>
      </c>
      <c r="E639" s="464" t="s">
        <v>1101</v>
      </c>
      <c r="F639" s="464">
        <v>1</v>
      </c>
      <c r="G639" s="462" t="s">
        <v>1801</v>
      </c>
      <c r="H639" s="464" t="s">
        <v>1802</v>
      </c>
      <c r="I639" s="464" t="s">
        <v>1100</v>
      </c>
      <c r="J639" s="464" t="s">
        <v>61</v>
      </c>
      <c r="K639" s="466" t="s">
        <v>1100</v>
      </c>
      <c r="L639" s="467">
        <f t="shared" si="43"/>
        <v>0</v>
      </c>
      <c r="M639" s="468">
        <f t="shared" si="40"/>
        <v>66780</v>
      </c>
      <c r="N639" s="467" t="str">
        <f>IF(IFERROR(SEARCH("-",K639,1),0) &gt; 0,IFERROR(VLOOKUP(K639,'Liste ECO'!A:A,1,FALSE),"ATTENTION CE Inexistant"),"")</f>
        <v/>
      </c>
      <c r="O639" s="467" t="str">
        <f>IF(LEFT(N639,1) ="A",'Messages d''erreur'!$B$9,"")</f>
        <v/>
      </c>
      <c r="P639" s="447">
        <f t="shared" si="41"/>
        <v>66780</v>
      </c>
      <c r="Q639" s="447" t="str">
        <f>IFERROR(VLOOKUP(B640,'Liste CG'!A:A,1,FALSE),"Attention erreur pas de CG")</f>
        <v>Attention erreur pas de CG</v>
      </c>
      <c r="R639" s="447" t="str">
        <f>IF(LEFT(Q639,1)="A",'Messages d''erreur'!B$10,"")</f>
        <v>Attention CG pas dans  CG</v>
      </c>
      <c r="S639" s="467">
        <f t="shared" si="42"/>
        <v>66780</v>
      </c>
      <c r="T639" s="469">
        <f>IFERROR(VLOOKUP(S639,'Liste CG'!A:A,1,FALSE),"Attention erreur pas de CG")</f>
        <v>66780</v>
      </c>
      <c r="U639" s="447" t="str">
        <f>IF(MID(H639,4,1)="x", 'Messages d''erreur'!$B$13,IF(LEFT(T639,1)="A",'Messages d''erreur'!$B$12,""))</f>
        <v/>
      </c>
    </row>
    <row r="640" spans="1:21" ht="39" x14ac:dyDescent="0.35">
      <c r="A640" s="535" t="s">
        <v>1811</v>
      </c>
      <c r="B640" s="447" t="s">
        <v>1811</v>
      </c>
      <c r="C640" s="462" t="s">
        <v>1812</v>
      </c>
      <c r="D640" s="463" t="s">
        <v>1796</v>
      </c>
      <c r="E640" s="464" t="s">
        <v>1101</v>
      </c>
      <c r="F640" s="464">
        <v>2</v>
      </c>
      <c r="G640" s="462" t="s">
        <v>1803</v>
      </c>
      <c r="H640" s="464" t="s">
        <v>1402</v>
      </c>
      <c r="I640" s="464" t="s">
        <v>1100</v>
      </c>
      <c r="J640" s="464" t="s">
        <v>61</v>
      </c>
      <c r="K640" s="466" t="s">
        <v>1100</v>
      </c>
      <c r="L640" s="467">
        <f t="shared" si="43"/>
        <v>1</v>
      </c>
      <c r="M640" s="468">
        <f t="shared" si="40"/>
        <v>67371</v>
      </c>
      <c r="N640" s="467" t="str">
        <f>IF(IFERROR(SEARCH("-",K640,1),0) &gt; 0,IFERROR(VLOOKUP(K640,'Liste ECO'!A:A,1,FALSE),"ATTENTION CE Inexistant"),"")</f>
        <v/>
      </c>
      <c r="O640" s="467" t="str">
        <f>IF(LEFT(N640,1) ="A",'Messages d''erreur'!$B$9,"")</f>
        <v/>
      </c>
      <c r="P640" s="447">
        <f t="shared" si="41"/>
        <v>67371</v>
      </c>
      <c r="Q640" s="447" t="str">
        <f>IFERROR(VLOOKUP(B641,'Liste CG'!A:A,1,FALSE),"Attention erreur pas de CG")</f>
        <v>Attention erreur pas de CG</v>
      </c>
      <c r="R640" s="447" t="str">
        <f>IF(LEFT(Q640,1)="A",'Messages d''erreur'!B$10,"")</f>
        <v>Attention CG pas dans  CG</v>
      </c>
      <c r="S640" s="467">
        <f t="shared" si="42"/>
        <v>67371</v>
      </c>
      <c r="T640" s="469">
        <f>IFERROR(VLOOKUP(S640,'Liste CG'!A:A,1,FALSE),"Attention erreur pas de CG")</f>
        <v>67371</v>
      </c>
      <c r="U640" s="447" t="str">
        <f>IF(MID(H640,4,1)="x", 'Messages d''erreur'!$B$13,IF(LEFT(T640,1)="A",'Messages d''erreur'!$B$12,""))</f>
        <v/>
      </c>
    </row>
    <row r="641" spans="1:21" ht="39" x14ac:dyDescent="0.35">
      <c r="A641" s="535" t="s">
        <v>1811</v>
      </c>
      <c r="B641" s="447" t="s">
        <v>1811</v>
      </c>
      <c r="C641" s="462" t="s">
        <v>1812</v>
      </c>
      <c r="D641" s="463" t="s">
        <v>1796</v>
      </c>
      <c r="E641" s="464" t="s">
        <v>61</v>
      </c>
      <c r="F641" s="464">
        <v>3</v>
      </c>
      <c r="G641" s="462" t="s">
        <v>1203</v>
      </c>
      <c r="H641" s="464" t="s">
        <v>1809</v>
      </c>
      <c r="I641" s="464" t="s">
        <v>1796</v>
      </c>
      <c r="J641" s="464" t="s">
        <v>1101</v>
      </c>
      <c r="K641" s="466" t="s">
        <v>1100</v>
      </c>
      <c r="L641" s="467">
        <f t="shared" si="43"/>
        <v>1</v>
      </c>
      <c r="M641" s="468">
        <f t="shared" si="40"/>
        <v>25211</v>
      </c>
      <c r="N641" s="467" t="str">
        <f>IF(IFERROR(SEARCH("-",K641,1),0) &gt; 0,IFERROR(VLOOKUP(K641,'Liste ECO'!A:A,1,FALSE),"ATTENTION CE Inexistant"),"")</f>
        <v/>
      </c>
      <c r="O641" s="467" t="str">
        <f>IF(LEFT(N641,1) ="A",'Messages d''erreur'!$B$9,"")</f>
        <v/>
      </c>
      <c r="P641" s="447">
        <f t="shared" si="41"/>
        <v>25211</v>
      </c>
      <c r="Q641" s="447" t="str">
        <f>IFERROR(VLOOKUP(B642,'Liste CG'!A:A,1,FALSE),"Attention erreur pas de CG")</f>
        <v>Attention erreur pas de CG</v>
      </c>
      <c r="R641" s="447" t="str">
        <f>IF(LEFT(Q641,1)="A",'Messages d''erreur'!B$10,"")</f>
        <v>Attention CG pas dans  CG</v>
      </c>
      <c r="S641" s="467">
        <f t="shared" si="42"/>
        <v>25211</v>
      </c>
      <c r="T641" s="469">
        <f>IFERROR(VLOOKUP(S641,'Liste CG'!A:A,1,FALSE),"Attention erreur pas de CG")</f>
        <v>25211</v>
      </c>
      <c r="U641" s="447" t="str">
        <f>IF(MID(H641,4,1)="x", 'Messages d''erreur'!$B$13,IF(LEFT(T641,1)="A",'Messages d''erreur'!$B$12,""))</f>
        <v/>
      </c>
    </row>
    <row r="642" spans="1:21" ht="39" x14ac:dyDescent="0.35">
      <c r="A642" s="535" t="s">
        <v>1813</v>
      </c>
      <c r="B642" s="447" t="s">
        <v>1813</v>
      </c>
      <c r="C642" s="462" t="s">
        <v>1814</v>
      </c>
      <c r="D642" s="463" t="s">
        <v>1796</v>
      </c>
      <c r="E642" s="464" t="s">
        <v>61</v>
      </c>
      <c r="F642" s="464">
        <v>1</v>
      </c>
      <c r="G642" s="462" t="s">
        <v>1797</v>
      </c>
      <c r="H642" s="464" t="s">
        <v>1798</v>
      </c>
      <c r="I642" s="464" t="s">
        <v>1201</v>
      </c>
      <c r="J642" s="464" t="s">
        <v>1101</v>
      </c>
      <c r="K642" s="466" t="s">
        <v>729</v>
      </c>
      <c r="L642" s="467">
        <f t="shared" si="43"/>
        <v>0</v>
      </c>
      <c r="M642" s="468">
        <f t="shared" si="40"/>
        <v>46502</v>
      </c>
      <c r="N642" s="467" t="str">
        <f>IF(IFERROR(SEARCH("-",K642,1),0) &gt; 0,IFERROR(VLOOKUP(K642,'Liste ECO'!A:A,1,FALSE),"ATTENTION CE Inexistant"),"")</f>
        <v>522-52</v>
      </c>
      <c r="O642" s="467" t="str">
        <f>IF(LEFT(N642,1) ="A",'Messages d''erreur'!$B$9,"")</f>
        <v/>
      </c>
      <c r="P642" s="447">
        <f t="shared" si="41"/>
        <v>46502</v>
      </c>
      <c r="Q642" s="447" t="str">
        <f>IFERROR(VLOOKUP(B643,'Liste CG'!A:A,1,FALSE),"Attention erreur pas de CG")</f>
        <v>Attention erreur pas de CG</v>
      </c>
      <c r="R642" s="447" t="str">
        <f>IF(LEFT(Q642,1)="A",'Messages d''erreur'!B$10,"")</f>
        <v>Attention CG pas dans  CG</v>
      </c>
      <c r="S642" s="467">
        <f t="shared" si="42"/>
        <v>46502</v>
      </c>
      <c r="T642" s="469">
        <f>IFERROR(VLOOKUP(S642,'Liste CG'!A:A,1,FALSE),"Attention erreur pas de CG")</f>
        <v>46502</v>
      </c>
      <c r="U642" s="447" t="str">
        <f>IF(MID(H642,4,1)="x", 'Messages d''erreur'!$B$13,IF(LEFT(T642,1)="A",'Messages d''erreur'!$B$12,""))</f>
        <v/>
      </c>
    </row>
    <row r="643" spans="1:21" ht="52" x14ac:dyDescent="0.35">
      <c r="A643" s="535" t="s">
        <v>1815</v>
      </c>
      <c r="B643" s="447" t="s">
        <v>1815</v>
      </c>
      <c r="C643" s="462" t="s">
        <v>1816</v>
      </c>
      <c r="D643" s="463" t="s">
        <v>1796</v>
      </c>
      <c r="E643" s="464" t="s">
        <v>1101</v>
      </c>
      <c r="F643" s="464">
        <v>1</v>
      </c>
      <c r="G643" s="462" t="s">
        <v>1801</v>
      </c>
      <c r="H643" s="464" t="s">
        <v>1802</v>
      </c>
      <c r="I643" s="464" t="s">
        <v>1100</v>
      </c>
      <c r="J643" s="464" t="s">
        <v>61</v>
      </c>
      <c r="K643" s="466" t="s">
        <v>1100</v>
      </c>
      <c r="L643" s="467">
        <f t="shared" si="43"/>
        <v>0</v>
      </c>
      <c r="M643" s="468">
        <f t="shared" ref="M643:M706" si="44">VALUE(H643)</f>
        <v>66780</v>
      </c>
      <c r="N643" s="467" t="str">
        <f>IF(IFERROR(SEARCH("-",K643,1),0) &gt; 0,IFERROR(VLOOKUP(K643,'Liste ECO'!A:A,1,FALSE),"ATTENTION CE Inexistant"),"")</f>
        <v/>
      </c>
      <c r="O643" s="467" t="str">
        <f>IF(LEFT(N643,1) ="A",'Messages d''erreur'!$B$9,"")</f>
        <v/>
      </c>
      <c r="P643" s="447">
        <f t="shared" si="41"/>
        <v>66780</v>
      </c>
      <c r="Q643" s="447" t="str">
        <f>IFERROR(VLOOKUP(B644,'Liste CG'!A:A,1,FALSE),"Attention erreur pas de CG")</f>
        <v>Attention erreur pas de CG</v>
      </c>
      <c r="R643" s="447" t="str">
        <f>IF(LEFT(Q643,1)="A",'Messages d''erreur'!B$10,"")</f>
        <v>Attention CG pas dans  CG</v>
      </c>
      <c r="S643" s="467">
        <f t="shared" si="42"/>
        <v>66780</v>
      </c>
      <c r="T643" s="469">
        <f>IFERROR(VLOOKUP(S643,'Liste CG'!A:A,1,FALSE),"Attention erreur pas de CG")</f>
        <v>66780</v>
      </c>
      <c r="U643" s="447" t="str">
        <f>IF(MID(H643,4,1)="x", 'Messages d''erreur'!$B$13,IF(LEFT(T643,1)="A",'Messages d''erreur'!$B$12,""))</f>
        <v/>
      </c>
    </row>
    <row r="644" spans="1:21" ht="52" x14ac:dyDescent="0.35">
      <c r="A644" s="535" t="s">
        <v>1815</v>
      </c>
      <c r="B644" s="447" t="s">
        <v>1815</v>
      </c>
      <c r="C644" s="462" t="s">
        <v>1816</v>
      </c>
      <c r="D644" s="463" t="s">
        <v>1796</v>
      </c>
      <c r="E644" s="464" t="s">
        <v>1101</v>
      </c>
      <c r="F644" s="464">
        <v>2</v>
      </c>
      <c r="G644" s="462" t="s">
        <v>1803</v>
      </c>
      <c r="H644" s="464" t="s">
        <v>1402</v>
      </c>
      <c r="I644" s="464" t="s">
        <v>1100</v>
      </c>
      <c r="J644" s="464" t="s">
        <v>61</v>
      </c>
      <c r="K644" s="466" t="s">
        <v>1100</v>
      </c>
      <c r="L644" s="467">
        <f t="shared" si="43"/>
        <v>1</v>
      </c>
      <c r="M644" s="468">
        <f t="shared" si="44"/>
        <v>67371</v>
      </c>
      <c r="N644" s="467" t="str">
        <f>IF(IFERROR(SEARCH("-",K644,1),0) &gt; 0,IFERROR(VLOOKUP(K644,'Liste ECO'!A:A,1,FALSE),"ATTENTION CE Inexistant"),"")</f>
        <v/>
      </c>
      <c r="O644" s="467" t="str">
        <f>IF(LEFT(N644,1) ="A",'Messages d''erreur'!$B$9,"")</f>
        <v/>
      </c>
      <c r="P644" s="447">
        <f t="shared" si="41"/>
        <v>67371</v>
      </c>
      <c r="Q644" s="447" t="str">
        <f>IFERROR(VLOOKUP(B645,'Liste CG'!A:A,1,FALSE),"Attention erreur pas de CG")</f>
        <v>Attention erreur pas de CG</v>
      </c>
      <c r="R644" s="447" t="str">
        <f>IF(LEFT(Q644,1)="A",'Messages d''erreur'!B$10,"")</f>
        <v>Attention CG pas dans  CG</v>
      </c>
      <c r="S644" s="467">
        <f t="shared" si="42"/>
        <v>67371</v>
      </c>
      <c r="T644" s="469">
        <f>IFERROR(VLOOKUP(S644,'Liste CG'!A:A,1,FALSE),"Attention erreur pas de CG")</f>
        <v>67371</v>
      </c>
      <c r="U644" s="447" t="str">
        <f>IF(MID(H644,4,1)="x", 'Messages d''erreur'!$B$13,IF(LEFT(T644,1)="A",'Messages d''erreur'!$B$12,""))</f>
        <v/>
      </c>
    </row>
    <row r="645" spans="1:21" ht="52" x14ac:dyDescent="0.35">
      <c r="A645" s="535" t="s">
        <v>1815</v>
      </c>
      <c r="B645" s="447" t="s">
        <v>1815</v>
      </c>
      <c r="C645" s="462" t="s">
        <v>1816</v>
      </c>
      <c r="D645" s="463" t="s">
        <v>1796</v>
      </c>
      <c r="E645" s="464" t="s">
        <v>61</v>
      </c>
      <c r="F645" s="464">
        <v>3</v>
      </c>
      <c r="G645" s="462" t="s">
        <v>1203</v>
      </c>
      <c r="H645" s="464" t="s">
        <v>1813</v>
      </c>
      <c r="I645" s="464" t="s">
        <v>1796</v>
      </c>
      <c r="J645" s="464" t="s">
        <v>1101</v>
      </c>
      <c r="K645" s="466" t="s">
        <v>1100</v>
      </c>
      <c r="L645" s="467">
        <f t="shared" si="43"/>
        <v>1</v>
      </c>
      <c r="M645" s="468">
        <f t="shared" si="44"/>
        <v>25221</v>
      </c>
      <c r="N645" s="467" t="str">
        <f>IF(IFERROR(SEARCH("-",K645,1),0) &gt; 0,IFERROR(VLOOKUP(K645,'Liste ECO'!A:A,1,FALSE),"ATTENTION CE Inexistant"),"")</f>
        <v/>
      </c>
      <c r="O645" s="467" t="str">
        <f>IF(LEFT(N645,1) ="A",'Messages d''erreur'!$B$9,"")</f>
        <v/>
      </c>
      <c r="P645" s="447">
        <f t="shared" si="41"/>
        <v>25221</v>
      </c>
      <c r="Q645" s="447" t="str">
        <f>IFERROR(VLOOKUP(B646,'Liste CG'!A:A,1,FALSE),"Attention erreur pas de CG")</f>
        <v>Attention erreur pas de CG</v>
      </c>
      <c r="R645" s="447" t="str">
        <f>IF(LEFT(Q645,1)="A",'Messages d''erreur'!B$10,"")</f>
        <v>Attention CG pas dans  CG</v>
      </c>
      <c r="S645" s="467">
        <f t="shared" si="42"/>
        <v>25221</v>
      </c>
      <c r="T645" s="469">
        <f>IFERROR(VLOOKUP(S645,'Liste CG'!A:A,1,FALSE),"Attention erreur pas de CG")</f>
        <v>25221</v>
      </c>
      <c r="U645" s="447" t="str">
        <f>IF(MID(H645,4,1)="x", 'Messages d''erreur'!$B$13,IF(LEFT(T645,1)="A",'Messages d''erreur'!$B$12,""))</f>
        <v/>
      </c>
    </row>
    <row r="646" spans="1:21" ht="65" x14ac:dyDescent="0.35">
      <c r="A646" s="535" t="s">
        <v>1817</v>
      </c>
      <c r="B646" s="447" t="s">
        <v>1817</v>
      </c>
      <c r="C646" s="462" t="s">
        <v>1818</v>
      </c>
      <c r="D646" s="463" t="s">
        <v>1796</v>
      </c>
      <c r="E646" s="464" t="s">
        <v>61</v>
      </c>
      <c r="F646" s="464">
        <v>1</v>
      </c>
      <c r="G646" s="462" t="s">
        <v>1819</v>
      </c>
      <c r="H646" s="464" t="s">
        <v>1214</v>
      </c>
      <c r="I646" s="464" t="s">
        <v>1341</v>
      </c>
      <c r="J646" s="464" t="s">
        <v>1101</v>
      </c>
      <c r="K646" s="466" t="s">
        <v>1100</v>
      </c>
      <c r="L646" s="467">
        <f t="shared" si="43"/>
        <v>0</v>
      </c>
      <c r="M646" s="468" t="e">
        <f t="shared" si="44"/>
        <v>#VALUE!</v>
      </c>
      <c r="N646" s="467" t="str">
        <f>IF(IFERROR(SEARCH("-",K646,1),0) &gt; 0,IFERROR(VLOOKUP(K646,'Liste ECO'!A:A,1,FALSE),"ATTENTION CE Inexistant"),"")</f>
        <v/>
      </c>
      <c r="O646" s="467" t="str">
        <f>IF(LEFT(N646,1) ="A",'Messages d''erreur'!$B$9,"")</f>
        <v/>
      </c>
      <c r="P646" s="447" t="e">
        <f t="shared" si="41"/>
        <v>#VALUE!</v>
      </c>
      <c r="Q646" s="447" t="str">
        <f>IFERROR(VLOOKUP(B647,'Liste CG'!A:A,1,FALSE),"Attention erreur pas de CG")</f>
        <v>Attention erreur pas de CG</v>
      </c>
      <c r="R646" s="447" t="str">
        <f>IF(LEFT(Q646,1)="A",'Messages d''erreur'!B$10,"")</f>
        <v>Attention CG pas dans  CG</v>
      </c>
      <c r="S646" s="467" t="e">
        <f t="shared" si="42"/>
        <v>#VALUE!</v>
      </c>
      <c r="T646" s="469" t="str">
        <f>IFERROR(VLOOKUP(S646,'Liste CG'!A:A,1,FALSE),"Attention erreur pas de CG")</f>
        <v>Attention erreur pas de CG</v>
      </c>
      <c r="U646" s="447" t="str">
        <f>IF(MID(H646,4,1)="x", 'Messages d''erreur'!$B$13,IF(LEFT(T646,1)="A",'Messages d''erreur'!$B$12,""))</f>
        <v>Compte générique de contre-partie</v>
      </c>
    </row>
    <row r="647" spans="1:21" ht="65" x14ac:dyDescent="0.35">
      <c r="A647" s="535" t="s">
        <v>1820</v>
      </c>
      <c r="B647" s="447" t="s">
        <v>1820</v>
      </c>
      <c r="C647" s="462" t="s">
        <v>1821</v>
      </c>
      <c r="D647" s="463" t="s">
        <v>1796</v>
      </c>
      <c r="E647" s="464" t="s">
        <v>1101</v>
      </c>
      <c r="F647" s="464">
        <v>1</v>
      </c>
      <c r="G647" s="462" t="s">
        <v>1801</v>
      </c>
      <c r="H647" s="464" t="s">
        <v>1802</v>
      </c>
      <c r="I647" s="464" t="s">
        <v>1100</v>
      </c>
      <c r="J647" s="464" t="s">
        <v>61</v>
      </c>
      <c r="K647" s="466" t="s">
        <v>1100</v>
      </c>
      <c r="L647" s="467">
        <f t="shared" si="43"/>
        <v>0</v>
      </c>
      <c r="M647" s="468">
        <f t="shared" si="44"/>
        <v>66780</v>
      </c>
      <c r="N647" s="467" t="str">
        <f>IF(IFERROR(SEARCH("-",K647,1),0) &gt; 0,IFERROR(VLOOKUP(K647,'Liste ECO'!A:A,1,FALSE),"ATTENTION CE Inexistant"),"")</f>
        <v/>
      </c>
      <c r="O647" s="467" t="str">
        <f>IF(LEFT(N647,1) ="A",'Messages d''erreur'!$B$9,"")</f>
        <v/>
      </c>
      <c r="P647" s="447">
        <f t="shared" si="41"/>
        <v>66780</v>
      </c>
      <c r="Q647" s="447" t="str">
        <f>IFERROR(VLOOKUP(B648,'Liste CG'!A:A,1,FALSE),"Attention erreur pas de CG")</f>
        <v>Attention erreur pas de CG</v>
      </c>
      <c r="R647" s="447" t="str">
        <f>IF(LEFT(Q647,1)="A",'Messages d''erreur'!B$10,"")</f>
        <v>Attention CG pas dans  CG</v>
      </c>
      <c r="S647" s="467">
        <f t="shared" si="42"/>
        <v>66780</v>
      </c>
      <c r="T647" s="469">
        <f>IFERROR(VLOOKUP(S647,'Liste CG'!A:A,1,FALSE),"Attention erreur pas de CG")</f>
        <v>66780</v>
      </c>
      <c r="U647" s="447" t="str">
        <f>IF(MID(H647,4,1)="x", 'Messages d''erreur'!$B$13,IF(LEFT(T647,1)="A",'Messages d''erreur'!$B$12,""))</f>
        <v/>
      </c>
    </row>
    <row r="648" spans="1:21" ht="65" x14ac:dyDescent="0.35">
      <c r="A648" s="535" t="s">
        <v>1820</v>
      </c>
      <c r="B648" s="447" t="s">
        <v>1820</v>
      </c>
      <c r="C648" s="462" t="s">
        <v>1821</v>
      </c>
      <c r="D648" s="463" t="s">
        <v>1796</v>
      </c>
      <c r="E648" s="464" t="s">
        <v>61</v>
      </c>
      <c r="F648" s="464">
        <v>2</v>
      </c>
      <c r="G648" s="462" t="s">
        <v>1203</v>
      </c>
      <c r="H648" s="464" t="s">
        <v>1817</v>
      </c>
      <c r="I648" s="464" t="s">
        <v>1796</v>
      </c>
      <c r="J648" s="464" t="s">
        <v>1101</v>
      </c>
      <c r="K648" s="466" t="s">
        <v>1100</v>
      </c>
      <c r="L648" s="467">
        <f t="shared" si="43"/>
        <v>1</v>
      </c>
      <c r="M648" s="468">
        <f t="shared" si="44"/>
        <v>25281</v>
      </c>
      <c r="N648" s="467" t="str">
        <f>IF(IFERROR(SEARCH("-",K648,1),0) &gt; 0,IFERROR(VLOOKUP(K648,'Liste ECO'!A:A,1,FALSE),"ATTENTION CE Inexistant"),"")</f>
        <v/>
      </c>
      <c r="O648" s="467" t="str">
        <f>IF(LEFT(N648,1) ="A",'Messages d''erreur'!$B$9,"")</f>
        <v/>
      </c>
      <c r="P648" s="447">
        <f t="shared" si="41"/>
        <v>25281</v>
      </c>
      <c r="Q648" s="447" t="str">
        <f>IFERROR(VLOOKUP(B649,'Liste CG'!A:A,1,FALSE),"Attention erreur pas de CG")</f>
        <v>Attention erreur pas de CG</v>
      </c>
      <c r="R648" s="447" t="str">
        <f>IF(LEFT(Q648,1)="A",'Messages d''erreur'!B$10,"")</f>
        <v>Attention CG pas dans  CG</v>
      </c>
      <c r="S648" s="467">
        <f t="shared" si="42"/>
        <v>25281</v>
      </c>
      <c r="T648" s="469">
        <f>IFERROR(VLOOKUP(S648,'Liste CG'!A:A,1,FALSE),"Attention erreur pas de CG")</f>
        <v>25281</v>
      </c>
      <c r="U648" s="447" t="str">
        <f>IF(MID(H648,4,1)="x", 'Messages d''erreur'!$B$13,IF(LEFT(T648,1)="A",'Messages d''erreur'!$B$12,""))</f>
        <v/>
      </c>
    </row>
    <row r="649" spans="1:21" ht="52" x14ac:dyDescent="0.35">
      <c r="A649" s="535" t="s">
        <v>1822</v>
      </c>
      <c r="B649" s="447" t="s">
        <v>1822</v>
      </c>
      <c r="C649" s="462" t="s">
        <v>1823</v>
      </c>
      <c r="D649" s="463" t="s">
        <v>1796</v>
      </c>
      <c r="E649" s="464" t="s">
        <v>61</v>
      </c>
      <c r="F649" s="464">
        <v>1</v>
      </c>
      <c r="G649" s="462" t="s">
        <v>1263</v>
      </c>
      <c r="H649" s="464" t="s">
        <v>1214</v>
      </c>
      <c r="I649" s="464" t="s">
        <v>1341</v>
      </c>
      <c r="J649" s="464" t="s">
        <v>1101</v>
      </c>
      <c r="K649" s="466" t="s">
        <v>1100</v>
      </c>
      <c r="L649" s="467">
        <f t="shared" si="43"/>
        <v>0</v>
      </c>
      <c r="M649" s="468" t="e">
        <f t="shared" si="44"/>
        <v>#VALUE!</v>
      </c>
      <c r="N649" s="467" t="str">
        <f>IF(IFERROR(SEARCH("-",K649,1),0) &gt; 0,IFERROR(VLOOKUP(K649,'Liste ECO'!A:A,1,FALSE),"ATTENTION CE Inexistant"),"")</f>
        <v/>
      </c>
      <c r="O649" s="467" t="str">
        <f>IF(LEFT(N649,1) ="A",'Messages d''erreur'!$B$9,"")</f>
        <v/>
      </c>
      <c r="P649" s="447" t="e">
        <f t="shared" si="41"/>
        <v>#VALUE!</v>
      </c>
      <c r="Q649" s="447" t="str">
        <f>IFERROR(VLOOKUP(B650,'Liste CG'!A:A,1,FALSE),"Attention erreur pas de CG")</f>
        <v>Attention erreur pas de CG</v>
      </c>
      <c r="R649" s="447" t="str">
        <f>IF(LEFT(Q649,1)="A",'Messages d''erreur'!B$10,"")</f>
        <v>Attention CG pas dans  CG</v>
      </c>
      <c r="S649" s="467" t="e">
        <f t="shared" si="42"/>
        <v>#VALUE!</v>
      </c>
      <c r="T649" s="469" t="str">
        <f>IFERROR(VLOOKUP(S649,'Liste CG'!A:A,1,FALSE),"Attention erreur pas de CG")</f>
        <v>Attention erreur pas de CG</v>
      </c>
      <c r="U649" s="447" t="str">
        <f>IF(MID(H649,4,1)="x", 'Messages d''erreur'!$B$13,IF(LEFT(T649,1)="A",'Messages d''erreur'!$B$12,""))</f>
        <v>Compte générique de contre-partie</v>
      </c>
    </row>
    <row r="650" spans="1:21" ht="65" x14ac:dyDescent="0.35">
      <c r="A650" s="535" t="s">
        <v>1824</v>
      </c>
      <c r="B650" s="447" t="s">
        <v>1824</v>
      </c>
      <c r="C650" s="462" t="s">
        <v>1825</v>
      </c>
      <c r="D650" s="463" t="s">
        <v>1796</v>
      </c>
      <c r="E650" s="464" t="s">
        <v>1101</v>
      </c>
      <c r="F650" s="464">
        <v>1</v>
      </c>
      <c r="G650" s="462" t="s">
        <v>1801</v>
      </c>
      <c r="H650" s="464" t="s">
        <v>1802</v>
      </c>
      <c r="I650" s="464" t="s">
        <v>1100</v>
      </c>
      <c r="J650" s="464" t="s">
        <v>61</v>
      </c>
      <c r="K650" s="466" t="s">
        <v>1100</v>
      </c>
      <c r="L650" s="467">
        <f t="shared" si="43"/>
        <v>0</v>
      </c>
      <c r="M650" s="468">
        <f t="shared" si="44"/>
        <v>66780</v>
      </c>
      <c r="N650" s="467" t="str">
        <f>IF(IFERROR(SEARCH("-",K650,1),0) &gt; 0,IFERROR(VLOOKUP(K650,'Liste ECO'!A:A,1,FALSE),"ATTENTION CE Inexistant"),"")</f>
        <v/>
      </c>
      <c r="O650" s="467" t="str">
        <f>IF(LEFT(N650,1) ="A",'Messages d''erreur'!$B$9,"")</f>
        <v/>
      </c>
      <c r="P650" s="447">
        <f t="shared" si="41"/>
        <v>66780</v>
      </c>
      <c r="Q650" s="447" t="str">
        <f>IFERROR(VLOOKUP(B651,'Liste CG'!A:A,1,FALSE),"Attention erreur pas de CG")</f>
        <v>Attention erreur pas de CG</v>
      </c>
      <c r="R650" s="447" t="str">
        <f>IF(LEFT(Q650,1)="A",'Messages d''erreur'!B$10,"")</f>
        <v>Attention CG pas dans  CG</v>
      </c>
      <c r="S650" s="467">
        <f t="shared" si="42"/>
        <v>66780</v>
      </c>
      <c r="T650" s="469">
        <f>IFERROR(VLOOKUP(S650,'Liste CG'!A:A,1,FALSE),"Attention erreur pas de CG")</f>
        <v>66780</v>
      </c>
      <c r="U650" s="447" t="str">
        <f>IF(MID(H650,4,1)="x", 'Messages d''erreur'!$B$13,IF(LEFT(T650,1)="A",'Messages d''erreur'!$B$12,""))</f>
        <v/>
      </c>
    </row>
    <row r="651" spans="1:21" ht="65" x14ac:dyDescent="0.35">
      <c r="A651" s="535" t="s">
        <v>1824</v>
      </c>
      <c r="B651" s="447" t="s">
        <v>1824</v>
      </c>
      <c r="C651" s="462" t="s">
        <v>1826</v>
      </c>
      <c r="D651" s="463" t="s">
        <v>1796</v>
      </c>
      <c r="E651" s="464" t="s">
        <v>61</v>
      </c>
      <c r="F651" s="464">
        <v>2</v>
      </c>
      <c r="G651" s="462" t="s">
        <v>1203</v>
      </c>
      <c r="H651" s="464" t="s">
        <v>1822</v>
      </c>
      <c r="I651" s="464" t="s">
        <v>1796</v>
      </c>
      <c r="J651" s="464" t="s">
        <v>1101</v>
      </c>
      <c r="K651" s="466" t="s">
        <v>1100</v>
      </c>
      <c r="L651" s="467">
        <f t="shared" si="43"/>
        <v>1</v>
      </c>
      <c r="M651" s="468">
        <f t="shared" si="44"/>
        <v>25431</v>
      </c>
      <c r="N651" s="467" t="str">
        <f>IF(IFERROR(SEARCH("-",K651,1),0) &gt; 0,IFERROR(VLOOKUP(K651,'Liste ECO'!A:A,1,FALSE),"ATTENTION CE Inexistant"),"")</f>
        <v/>
      </c>
      <c r="O651" s="467" t="str">
        <f>IF(LEFT(N651,1) ="A",'Messages d''erreur'!$B$9,"")</f>
        <v/>
      </c>
      <c r="P651" s="447">
        <f t="shared" si="41"/>
        <v>25431</v>
      </c>
      <c r="Q651" s="447" t="str">
        <f>IFERROR(VLOOKUP(B652,'Liste CG'!A:A,1,FALSE),"Attention erreur pas de CG")</f>
        <v>Attention erreur pas de CG</v>
      </c>
      <c r="R651" s="447" t="str">
        <f>IF(LEFT(Q651,1)="A",'Messages d''erreur'!B$10,"")</f>
        <v>Attention CG pas dans  CG</v>
      </c>
      <c r="S651" s="467">
        <f t="shared" si="42"/>
        <v>25431</v>
      </c>
      <c r="T651" s="469">
        <f>IFERROR(VLOOKUP(S651,'Liste CG'!A:A,1,FALSE),"Attention erreur pas de CG")</f>
        <v>25431</v>
      </c>
      <c r="U651" s="447" t="str">
        <f>IF(MID(H651,4,1)="x", 'Messages d''erreur'!$B$13,IF(LEFT(T651,1)="A",'Messages d''erreur'!$B$12,""))</f>
        <v/>
      </c>
    </row>
    <row r="652" spans="1:21" ht="39" x14ac:dyDescent="0.35">
      <c r="A652" s="535" t="s">
        <v>1827</v>
      </c>
      <c r="B652" s="447" t="s">
        <v>1827</v>
      </c>
      <c r="C652" s="462" t="s">
        <v>1828</v>
      </c>
      <c r="D652" s="463" t="s">
        <v>1796</v>
      </c>
      <c r="E652" s="464" t="s">
        <v>61</v>
      </c>
      <c r="F652" s="464">
        <v>1</v>
      </c>
      <c r="G652" s="462" t="s">
        <v>1797</v>
      </c>
      <c r="H652" s="464" t="s">
        <v>1798</v>
      </c>
      <c r="I652" s="464" t="s">
        <v>1201</v>
      </c>
      <c r="J652" s="464" t="s">
        <v>1101</v>
      </c>
      <c r="K652" s="466" t="s">
        <v>759</v>
      </c>
      <c r="L652" s="467">
        <f t="shared" si="43"/>
        <v>0</v>
      </c>
      <c r="M652" s="468">
        <f t="shared" si="44"/>
        <v>46502</v>
      </c>
      <c r="N652" s="467" t="str">
        <f>IF(IFERROR(SEARCH("-",K652,1),0) &gt; 0,IFERROR(VLOOKUP(K652,'Liste ECO'!A:A,1,FALSE),"ATTENTION CE Inexistant"),"")</f>
        <v>635-51</v>
      </c>
      <c r="O652" s="467" t="str">
        <f>IF(LEFT(N652,1) ="A",'Messages d''erreur'!$B$9,"")</f>
        <v/>
      </c>
      <c r="P652" s="447">
        <f t="shared" si="41"/>
        <v>46502</v>
      </c>
      <c r="Q652" s="447" t="str">
        <f>IFERROR(VLOOKUP(B653,'Liste CG'!A:A,1,FALSE),"Attention erreur pas de CG")</f>
        <v>Attention erreur pas de CG</v>
      </c>
      <c r="R652" s="447" t="str">
        <f>IF(LEFT(Q652,1)="A",'Messages d''erreur'!B$10,"")</f>
        <v>Attention CG pas dans  CG</v>
      </c>
      <c r="S652" s="467">
        <f t="shared" si="42"/>
        <v>46502</v>
      </c>
      <c r="T652" s="469">
        <f>IFERROR(VLOOKUP(S652,'Liste CG'!A:A,1,FALSE),"Attention erreur pas de CG")</f>
        <v>46502</v>
      </c>
      <c r="U652" s="447" t="str">
        <f>IF(MID(H652,4,1)="x", 'Messages d''erreur'!$B$13,IF(LEFT(T652,1)="A",'Messages d''erreur'!$B$12,""))</f>
        <v/>
      </c>
    </row>
    <row r="653" spans="1:21" ht="52" x14ac:dyDescent="0.35">
      <c r="A653" s="535" t="s">
        <v>1829</v>
      </c>
      <c r="B653" s="447" t="s">
        <v>1829</v>
      </c>
      <c r="C653" s="462" t="s">
        <v>1830</v>
      </c>
      <c r="D653" s="463" t="s">
        <v>1796</v>
      </c>
      <c r="E653" s="464" t="s">
        <v>1101</v>
      </c>
      <c r="F653" s="464">
        <v>1</v>
      </c>
      <c r="G653" s="462" t="s">
        <v>1801</v>
      </c>
      <c r="H653" s="464" t="s">
        <v>1802</v>
      </c>
      <c r="I653" s="464" t="s">
        <v>1100</v>
      </c>
      <c r="J653" s="464" t="s">
        <v>61</v>
      </c>
      <c r="K653" s="466" t="s">
        <v>1100</v>
      </c>
      <c r="L653" s="467">
        <f t="shared" si="43"/>
        <v>0</v>
      </c>
      <c r="M653" s="468">
        <f t="shared" si="44"/>
        <v>66780</v>
      </c>
      <c r="N653" s="467" t="str">
        <f>IF(IFERROR(SEARCH("-",K653,1),0) &gt; 0,IFERROR(VLOOKUP(K653,'Liste ECO'!A:A,1,FALSE),"ATTENTION CE Inexistant"),"")</f>
        <v/>
      </c>
      <c r="O653" s="467" t="str">
        <f>IF(LEFT(N653,1) ="A",'Messages d''erreur'!$B$9,"")</f>
        <v/>
      </c>
      <c r="P653" s="447">
        <f t="shared" si="41"/>
        <v>66780</v>
      </c>
      <c r="Q653" s="447" t="str">
        <f>IFERROR(VLOOKUP(B654,'Liste CG'!A:A,1,FALSE),"Attention erreur pas de CG")</f>
        <v>Attention erreur pas de CG</v>
      </c>
      <c r="R653" s="447" t="str">
        <f>IF(LEFT(Q653,1)="A",'Messages d''erreur'!B$10,"")</f>
        <v>Attention CG pas dans  CG</v>
      </c>
      <c r="S653" s="467">
        <f t="shared" si="42"/>
        <v>66780</v>
      </c>
      <c r="T653" s="469">
        <f>IFERROR(VLOOKUP(S653,'Liste CG'!A:A,1,FALSE),"Attention erreur pas de CG")</f>
        <v>66780</v>
      </c>
      <c r="U653" s="447" t="str">
        <f>IF(MID(H653,4,1)="x", 'Messages d''erreur'!$B$13,IF(LEFT(T653,1)="A",'Messages d''erreur'!$B$12,""))</f>
        <v/>
      </c>
    </row>
    <row r="654" spans="1:21" ht="52" x14ac:dyDescent="0.35">
      <c r="A654" s="535" t="s">
        <v>1829</v>
      </c>
      <c r="B654" s="447" t="s">
        <v>1829</v>
      </c>
      <c r="C654" s="462" t="s">
        <v>1830</v>
      </c>
      <c r="D654" s="463" t="s">
        <v>1796</v>
      </c>
      <c r="E654" s="464" t="s">
        <v>1101</v>
      </c>
      <c r="F654" s="464">
        <v>2</v>
      </c>
      <c r="G654" s="462" t="s">
        <v>1803</v>
      </c>
      <c r="H654" s="464" t="s">
        <v>1402</v>
      </c>
      <c r="I654" s="464" t="s">
        <v>1100</v>
      </c>
      <c r="J654" s="464" t="s">
        <v>61</v>
      </c>
      <c r="K654" s="466" t="s">
        <v>1100</v>
      </c>
      <c r="L654" s="467">
        <f t="shared" si="43"/>
        <v>1</v>
      </c>
      <c r="M654" s="468">
        <f t="shared" si="44"/>
        <v>67371</v>
      </c>
      <c r="N654" s="467" t="str">
        <f>IF(IFERROR(SEARCH("-",K654,1),0) &gt; 0,IFERROR(VLOOKUP(K654,'Liste ECO'!A:A,1,FALSE),"ATTENTION CE Inexistant"),"")</f>
        <v/>
      </c>
      <c r="O654" s="467" t="str">
        <f>IF(LEFT(N654,1) ="A",'Messages d''erreur'!$B$9,"")</f>
        <v/>
      </c>
      <c r="P654" s="447">
        <f t="shared" si="41"/>
        <v>67371</v>
      </c>
      <c r="Q654" s="447" t="str">
        <f>IFERROR(VLOOKUP(B655,'Liste CG'!A:A,1,FALSE),"Attention erreur pas de CG")</f>
        <v>Attention erreur pas de CG</v>
      </c>
      <c r="R654" s="447" t="str">
        <f>IF(LEFT(Q654,1)="A",'Messages d''erreur'!B$10,"")</f>
        <v>Attention CG pas dans  CG</v>
      </c>
      <c r="S654" s="467">
        <f t="shared" si="42"/>
        <v>67371</v>
      </c>
      <c r="T654" s="469">
        <f>IFERROR(VLOOKUP(S654,'Liste CG'!A:A,1,FALSE),"Attention erreur pas de CG")</f>
        <v>67371</v>
      </c>
      <c r="U654" s="447" t="str">
        <f>IF(MID(H654,4,1)="x", 'Messages d''erreur'!$B$13,IF(LEFT(T654,1)="A",'Messages d''erreur'!$B$12,""))</f>
        <v/>
      </c>
    </row>
    <row r="655" spans="1:21" ht="52" x14ac:dyDescent="0.35">
      <c r="A655" s="535" t="s">
        <v>1829</v>
      </c>
      <c r="B655" s="447" t="s">
        <v>1829</v>
      </c>
      <c r="C655" s="462" t="s">
        <v>1830</v>
      </c>
      <c r="D655" s="463" t="s">
        <v>1796</v>
      </c>
      <c r="E655" s="464" t="s">
        <v>61</v>
      </c>
      <c r="F655" s="464">
        <v>3</v>
      </c>
      <c r="G655" s="462" t="s">
        <v>1203</v>
      </c>
      <c r="H655" s="464" t="s">
        <v>1827</v>
      </c>
      <c r="I655" s="464" t="s">
        <v>1796</v>
      </c>
      <c r="J655" s="464" t="s">
        <v>1101</v>
      </c>
      <c r="K655" s="466" t="s">
        <v>1100</v>
      </c>
      <c r="L655" s="467">
        <f t="shared" si="43"/>
        <v>1</v>
      </c>
      <c r="M655" s="468">
        <f t="shared" si="44"/>
        <v>25611</v>
      </c>
      <c r="N655" s="467" t="str">
        <f>IF(IFERROR(SEARCH("-",K655,1),0) &gt; 0,IFERROR(VLOOKUP(K655,'Liste ECO'!A:A,1,FALSE),"ATTENTION CE Inexistant"),"")</f>
        <v/>
      </c>
      <c r="O655" s="467" t="str">
        <f>IF(LEFT(N655,1) ="A",'Messages d''erreur'!$B$9,"")</f>
        <v/>
      </c>
      <c r="P655" s="447">
        <f t="shared" si="41"/>
        <v>25611</v>
      </c>
      <c r="Q655" s="447" t="str">
        <f>IFERROR(VLOOKUP(B656,'Liste CG'!A:A,1,FALSE),"Attention erreur pas de CG")</f>
        <v>Attention erreur pas de CG</v>
      </c>
      <c r="R655" s="447" t="str">
        <f>IF(LEFT(Q655,1)="A",'Messages d''erreur'!B$10,"")</f>
        <v>Attention CG pas dans  CG</v>
      </c>
      <c r="S655" s="467">
        <f t="shared" si="42"/>
        <v>25611</v>
      </c>
      <c r="T655" s="469">
        <f>IFERROR(VLOOKUP(S655,'Liste CG'!A:A,1,FALSE),"Attention erreur pas de CG")</f>
        <v>25611</v>
      </c>
      <c r="U655" s="447" t="str">
        <f>IF(MID(H655,4,1)="x", 'Messages d''erreur'!$B$13,IF(LEFT(T655,1)="A",'Messages d''erreur'!$B$12,""))</f>
        <v/>
      </c>
    </row>
    <row r="656" spans="1:21" ht="52" x14ac:dyDescent="0.35">
      <c r="A656" s="535" t="s">
        <v>1831</v>
      </c>
      <c r="B656" s="447" t="s">
        <v>1831</v>
      </c>
      <c r="C656" s="462" t="s">
        <v>1832</v>
      </c>
      <c r="D656" s="463" t="s">
        <v>1796</v>
      </c>
      <c r="E656" s="464" t="s">
        <v>61</v>
      </c>
      <c r="F656" s="464">
        <v>1</v>
      </c>
      <c r="G656" s="462" t="s">
        <v>1819</v>
      </c>
      <c r="H656" s="464" t="s">
        <v>1214</v>
      </c>
      <c r="I656" s="464" t="s">
        <v>1341</v>
      </c>
      <c r="J656" s="464" t="s">
        <v>1101</v>
      </c>
      <c r="K656" s="466" t="s">
        <v>1100</v>
      </c>
      <c r="L656" s="467">
        <f t="shared" si="43"/>
        <v>0</v>
      </c>
      <c r="M656" s="468" t="e">
        <f t="shared" si="44"/>
        <v>#VALUE!</v>
      </c>
      <c r="N656" s="467" t="str">
        <f>IF(IFERROR(SEARCH("-",K656,1),0) &gt; 0,IFERROR(VLOOKUP(K656,'Liste ECO'!A:A,1,FALSE),"ATTENTION CE Inexistant"),"")</f>
        <v/>
      </c>
      <c r="O656" s="467" t="str">
        <f>IF(LEFT(N656,1) ="A",'Messages d''erreur'!$B$9,"")</f>
        <v/>
      </c>
      <c r="P656" s="447" t="e">
        <f t="shared" si="41"/>
        <v>#VALUE!</v>
      </c>
      <c r="Q656" s="447" t="str">
        <f>IFERROR(VLOOKUP(B657,'Liste CG'!A:A,1,FALSE),"Attention erreur pas de CG")</f>
        <v>Attention erreur pas de CG</v>
      </c>
      <c r="R656" s="447" t="str">
        <f>IF(LEFT(Q656,1)="A",'Messages d''erreur'!B$10,"")</f>
        <v>Attention CG pas dans  CG</v>
      </c>
      <c r="S656" s="467" t="e">
        <f t="shared" si="42"/>
        <v>#VALUE!</v>
      </c>
      <c r="T656" s="469" t="str">
        <f>IFERROR(VLOOKUP(S656,'Liste CG'!A:A,1,FALSE),"Attention erreur pas de CG")</f>
        <v>Attention erreur pas de CG</v>
      </c>
      <c r="U656" s="447" t="str">
        <f>IF(MID(H656,4,1)="x", 'Messages d''erreur'!$B$13,IF(LEFT(T656,1)="A",'Messages d''erreur'!$B$12,""))</f>
        <v>Compte générique de contre-partie</v>
      </c>
    </row>
    <row r="657" spans="1:21" ht="65" x14ac:dyDescent="0.35">
      <c r="A657" s="535" t="s">
        <v>1833</v>
      </c>
      <c r="B657" s="447" t="s">
        <v>1833</v>
      </c>
      <c r="C657" s="462" t="s">
        <v>1834</v>
      </c>
      <c r="D657" s="463" t="s">
        <v>1796</v>
      </c>
      <c r="E657" s="464" t="s">
        <v>1101</v>
      </c>
      <c r="F657" s="464">
        <v>1</v>
      </c>
      <c r="G657" s="462" t="s">
        <v>1801</v>
      </c>
      <c r="H657" s="464" t="s">
        <v>1802</v>
      </c>
      <c r="I657" s="464" t="s">
        <v>1100</v>
      </c>
      <c r="J657" s="464" t="s">
        <v>61</v>
      </c>
      <c r="K657" s="466" t="s">
        <v>1100</v>
      </c>
      <c r="L657" s="467">
        <f t="shared" si="43"/>
        <v>0</v>
      </c>
      <c r="M657" s="468">
        <f t="shared" si="44"/>
        <v>66780</v>
      </c>
      <c r="N657" s="467" t="str">
        <f>IF(IFERROR(SEARCH("-",K657,1),0) &gt; 0,IFERROR(VLOOKUP(K657,'Liste ECO'!A:A,1,FALSE),"ATTENTION CE Inexistant"),"")</f>
        <v/>
      </c>
      <c r="O657" s="467" t="str">
        <f>IF(LEFT(N657,1) ="A",'Messages d''erreur'!$B$9,"")</f>
        <v/>
      </c>
      <c r="P657" s="447">
        <f t="shared" si="41"/>
        <v>66780</v>
      </c>
      <c r="Q657" s="447" t="str">
        <f>IFERROR(VLOOKUP(B658,'Liste CG'!A:A,1,FALSE),"Attention erreur pas de CG")</f>
        <v>Attention erreur pas de CG</v>
      </c>
      <c r="R657" s="447" t="str">
        <f>IF(LEFT(Q657,1)="A",'Messages d''erreur'!B$10,"")</f>
        <v>Attention CG pas dans  CG</v>
      </c>
      <c r="S657" s="467">
        <f t="shared" si="42"/>
        <v>66780</v>
      </c>
      <c r="T657" s="469">
        <f>IFERROR(VLOOKUP(S657,'Liste CG'!A:A,1,FALSE),"Attention erreur pas de CG")</f>
        <v>66780</v>
      </c>
      <c r="U657" s="447" t="str">
        <f>IF(MID(H657,4,1)="x", 'Messages d''erreur'!$B$13,IF(LEFT(T657,1)="A",'Messages d''erreur'!$B$12,""))</f>
        <v/>
      </c>
    </row>
    <row r="658" spans="1:21" ht="65" x14ac:dyDescent="0.35">
      <c r="A658" s="535" t="s">
        <v>1833</v>
      </c>
      <c r="B658" s="447" t="s">
        <v>1833</v>
      </c>
      <c r="C658" s="462" t="s">
        <v>1834</v>
      </c>
      <c r="D658" s="463" t="s">
        <v>1796</v>
      </c>
      <c r="E658" s="464" t="s">
        <v>1101</v>
      </c>
      <c r="F658" s="464">
        <v>2</v>
      </c>
      <c r="G658" s="462" t="s">
        <v>1803</v>
      </c>
      <c r="H658" s="464" t="s">
        <v>1364</v>
      </c>
      <c r="I658" s="464" t="s">
        <v>1100</v>
      </c>
      <c r="J658" s="464" t="s">
        <v>61</v>
      </c>
      <c r="K658" s="466" t="s">
        <v>1100</v>
      </c>
      <c r="L658" s="467">
        <f t="shared" si="43"/>
        <v>1</v>
      </c>
      <c r="M658" s="468">
        <f t="shared" si="44"/>
        <v>67361</v>
      </c>
      <c r="N658" s="467" t="str">
        <f>IF(IFERROR(SEARCH("-",K658,1),0) &gt; 0,IFERROR(VLOOKUP(K658,'Liste ECO'!A:A,1,FALSE),"ATTENTION CE Inexistant"),"")</f>
        <v/>
      </c>
      <c r="O658" s="467" t="str">
        <f>IF(LEFT(N658,1) ="A",'Messages d''erreur'!$B$9,"")</f>
        <v/>
      </c>
      <c r="P658" s="447">
        <f t="shared" si="41"/>
        <v>67361</v>
      </c>
      <c r="Q658" s="447" t="str">
        <f>IFERROR(VLOOKUP(B659,'Liste CG'!A:A,1,FALSE),"Attention erreur pas de CG")</f>
        <v>Attention erreur pas de CG</v>
      </c>
      <c r="R658" s="447" t="str">
        <f>IF(LEFT(Q658,1)="A",'Messages d''erreur'!B$10,"")</f>
        <v>Attention CG pas dans  CG</v>
      </c>
      <c r="S658" s="467">
        <f t="shared" si="42"/>
        <v>67361</v>
      </c>
      <c r="T658" s="469">
        <f>IFERROR(VLOOKUP(S658,'Liste CG'!A:A,1,FALSE),"Attention erreur pas de CG")</f>
        <v>67361</v>
      </c>
      <c r="U658" s="447" t="str">
        <f>IF(MID(H658,4,1)="x", 'Messages d''erreur'!$B$13,IF(LEFT(T658,1)="A",'Messages d''erreur'!$B$12,""))</f>
        <v/>
      </c>
    </row>
    <row r="659" spans="1:21" ht="65" x14ac:dyDescent="0.35">
      <c r="A659" s="535" t="s">
        <v>1833</v>
      </c>
      <c r="B659" s="447" t="s">
        <v>1833</v>
      </c>
      <c r="C659" s="462" t="s">
        <v>1834</v>
      </c>
      <c r="D659" s="463" t="s">
        <v>1796</v>
      </c>
      <c r="E659" s="464" t="s">
        <v>61</v>
      </c>
      <c r="F659" s="464">
        <v>3</v>
      </c>
      <c r="G659" s="462" t="s">
        <v>1203</v>
      </c>
      <c r="H659" s="464" t="s">
        <v>1831</v>
      </c>
      <c r="I659" s="464" t="s">
        <v>1796</v>
      </c>
      <c r="J659" s="464" t="s">
        <v>1101</v>
      </c>
      <c r="K659" s="466" t="s">
        <v>1100</v>
      </c>
      <c r="L659" s="467">
        <f t="shared" si="43"/>
        <v>1</v>
      </c>
      <c r="M659" s="468">
        <f t="shared" si="44"/>
        <v>25631</v>
      </c>
      <c r="N659" s="467" t="str">
        <f>IF(IFERROR(SEARCH("-",K659,1),0) &gt; 0,IFERROR(VLOOKUP(K659,'Liste ECO'!A:A,1,FALSE),"ATTENTION CE Inexistant"),"")</f>
        <v/>
      </c>
      <c r="O659" s="467" t="str">
        <f>IF(LEFT(N659,1) ="A",'Messages d''erreur'!$B$9,"")</f>
        <v/>
      </c>
      <c r="P659" s="447">
        <f t="shared" si="41"/>
        <v>25631</v>
      </c>
      <c r="Q659" s="447" t="str">
        <f>IFERROR(VLOOKUP(B660,'Liste CG'!A:A,1,FALSE),"Attention erreur pas de CG")</f>
        <v>Attention erreur pas de CG</v>
      </c>
      <c r="R659" s="447" t="str">
        <f>IF(LEFT(Q659,1)="A",'Messages d''erreur'!B$10,"")</f>
        <v>Attention CG pas dans  CG</v>
      </c>
      <c r="S659" s="467">
        <f t="shared" si="42"/>
        <v>25631</v>
      </c>
      <c r="T659" s="469">
        <f>IFERROR(VLOOKUP(S659,'Liste CG'!A:A,1,FALSE),"Attention erreur pas de CG")</f>
        <v>25631</v>
      </c>
      <c r="U659" s="447" t="str">
        <f>IF(MID(H659,4,1)="x", 'Messages d''erreur'!$B$13,IF(LEFT(T659,1)="A",'Messages d''erreur'!$B$12,""))</f>
        <v/>
      </c>
    </row>
    <row r="660" spans="1:21" ht="39" x14ac:dyDescent="0.35">
      <c r="A660" s="535" t="s">
        <v>1835</v>
      </c>
      <c r="B660" s="447" t="s">
        <v>1835</v>
      </c>
      <c r="C660" s="462" t="s">
        <v>1836</v>
      </c>
      <c r="D660" s="463" t="s">
        <v>1341</v>
      </c>
      <c r="E660" s="464" t="s">
        <v>61</v>
      </c>
      <c r="F660" s="464">
        <v>1</v>
      </c>
      <c r="G660" s="462" t="s">
        <v>1837</v>
      </c>
      <c r="H660" s="464" t="s">
        <v>1232</v>
      </c>
      <c r="I660" s="464" t="s">
        <v>1201</v>
      </c>
      <c r="J660" s="464" t="s">
        <v>1101</v>
      </c>
      <c r="K660" s="466" t="s">
        <v>865</v>
      </c>
      <c r="L660" s="467">
        <f t="shared" si="43"/>
        <v>0</v>
      </c>
      <c r="M660" s="468">
        <f t="shared" si="44"/>
        <v>46601</v>
      </c>
      <c r="N660" s="467" t="str">
        <f>IF(IFERROR(SEARCH("-",K660,1),0) &gt; 0,IFERROR(VLOOKUP(K660,'Liste ECO'!A:A,1,FALSE),"ATTENTION CE Inexistant"),"")</f>
        <v>748-52</v>
      </c>
      <c r="O660" s="467" t="str">
        <f>IF(LEFT(N660,1) ="A",'Messages d''erreur'!$B$9,"")</f>
        <v/>
      </c>
      <c r="P660" s="447">
        <f t="shared" si="41"/>
        <v>46601</v>
      </c>
      <c r="Q660" s="447" t="str">
        <f>IFERROR(VLOOKUP(B661,'Liste CG'!A:A,1,FALSE),"Attention erreur pas de CG")</f>
        <v>Attention erreur pas de CG</v>
      </c>
      <c r="R660" s="447" t="str">
        <f>IF(LEFT(Q660,1)="A",'Messages d''erreur'!B$10,"")</f>
        <v>Attention CG pas dans  CG</v>
      </c>
      <c r="S660" s="467">
        <f t="shared" si="42"/>
        <v>46601</v>
      </c>
      <c r="T660" s="469">
        <f>IFERROR(VLOOKUP(S660,'Liste CG'!A:A,1,FALSE),"Attention erreur pas de CG")</f>
        <v>46601</v>
      </c>
      <c r="U660" s="447" t="str">
        <f>IF(MID(H660,4,1)="x", 'Messages d''erreur'!$B$13,IF(LEFT(T660,1)="A",'Messages d''erreur'!$B$12,""))</f>
        <v/>
      </c>
    </row>
    <row r="661" spans="1:21" ht="39" x14ac:dyDescent="0.35">
      <c r="A661" s="535" t="s">
        <v>1838</v>
      </c>
      <c r="B661" s="447" t="s">
        <v>1838</v>
      </c>
      <c r="C661" s="462" t="s">
        <v>1839</v>
      </c>
      <c r="D661" s="463" t="s">
        <v>1341</v>
      </c>
      <c r="E661" s="464" t="s">
        <v>1101</v>
      </c>
      <c r="F661" s="464">
        <v>1</v>
      </c>
      <c r="G661" s="462" t="s">
        <v>1347</v>
      </c>
      <c r="H661" s="464" t="s">
        <v>1840</v>
      </c>
      <c r="I661" s="464" t="s">
        <v>1100</v>
      </c>
      <c r="J661" s="464" t="s">
        <v>61</v>
      </c>
      <c r="K661" s="466" t="s">
        <v>1100</v>
      </c>
      <c r="L661" s="467">
        <f t="shared" si="43"/>
        <v>0</v>
      </c>
      <c r="M661" s="468">
        <f t="shared" si="44"/>
        <v>66061</v>
      </c>
      <c r="N661" s="467" t="str">
        <f>IF(IFERROR(SEARCH("-",K661,1),0) &gt; 0,IFERROR(VLOOKUP(K661,'Liste ECO'!A:A,1,FALSE),"ATTENTION CE Inexistant"),"")</f>
        <v/>
      </c>
      <c r="O661" s="467" t="str">
        <f>IF(LEFT(N661,1) ="A",'Messages d''erreur'!$B$9,"")</f>
        <v/>
      </c>
      <c r="P661" s="447">
        <f t="shared" si="41"/>
        <v>66061</v>
      </c>
      <c r="Q661" s="447" t="str">
        <f>IFERROR(VLOOKUP(B662,'Liste CG'!A:A,1,FALSE),"Attention erreur pas de CG")</f>
        <v>Attention erreur pas de CG</v>
      </c>
      <c r="R661" s="447" t="str">
        <f>IF(LEFT(Q661,1)="A",'Messages d''erreur'!B$10,"")</f>
        <v>Attention CG pas dans  CG</v>
      </c>
      <c r="S661" s="467">
        <f t="shared" si="42"/>
        <v>66061</v>
      </c>
      <c r="T661" s="469">
        <f>IFERROR(VLOOKUP(S661,'Liste CG'!A:A,1,FALSE),"Attention erreur pas de CG")</f>
        <v>66061</v>
      </c>
      <c r="U661" s="447" t="str">
        <f>IF(MID(H661,4,1)="x", 'Messages d''erreur'!$B$13,IF(LEFT(T661,1)="A",'Messages d''erreur'!$B$12,""))</f>
        <v/>
      </c>
    </row>
    <row r="662" spans="1:21" ht="39" x14ac:dyDescent="0.35">
      <c r="A662" s="535" t="s">
        <v>1838</v>
      </c>
      <c r="B662" s="447" t="s">
        <v>1838</v>
      </c>
      <c r="C662" s="462" t="s">
        <v>1839</v>
      </c>
      <c r="D662" s="463" t="s">
        <v>1341</v>
      </c>
      <c r="E662" s="464" t="s">
        <v>1101</v>
      </c>
      <c r="F662" s="464">
        <v>2</v>
      </c>
      <c r="G662" s="462" t="s">
        <v>1363</v>
      </c>
      <c r="H662" s="464" t="s">
        <v>1364</v>
      </c>
      <c r="I662" s="464" t="s">
        <v>1100</v>
      </c>
      <c r="J662" s="464" t="s">
        <v>61</v>
      </c>
      <c r="K662" s="466" t="s">
        <v>1100</v>
      </c>
      <c r="L662" s="467">
        <f t="shared" si="43"/>
        <v>1</v>
      </c>
      <c r="M662" s="468">
        <f t="shared" si="44"/>
        <v>67361</v>
      </c>
      <c r="N662" s="467" t="str">
        <f>IF(IFERROR(SEARCH("-",K662,1),0) &gt; 0,IFERROR(VLOOKUP(K662,'Liste ECO'!A:A,1,FALSE),"ATTENTION CE Inexistant"),"")</f>
        <v/>
      </c>
      <c r="O662" s="467" t="str">
        <f>IF(LEFT(N662,1) ="A",'Messages d''erreur'!$B$9,"")</f>
        <v/>
      </c>
      <c r="P662" s="447">
        <f t="shared" si="41"/>
        <v>67361</v>
      </c>
      <c r="Q662" s="447" t="str">
        <f>IFERROR(VLOOKUP(B663,'Liste CG'!A:A,1,FALSE),"Attention erreur pas de CG")</f>
        <v>Attention erreur pas de CG</v>
      </c>
      <c r="R662" s="447" t="str">
        <f>IF(LEFT(Q662,1)="A",'Messages d''erreur'!B$10,"")</f>
        <v>Attention CG pas dans  CG</v>
      </c>
      <c r="S662" s="467">
        <f t="shared" si="42"/>
        <v>67361</v>
      </c>
      <c r="T662" s="469">
        <f>IFERROR(VLOOKUP(S662,'Liste CG'!A:A,1,FALSE),"Attention erreur pas de CG")</f>
        <v>67361</v>
      </c>
      <c r="U662" s="447" t="str">
        <f>IF(MID(H662,4,1)="x", 'Messages d''erreur'!$B$13,IF(LEFT(T662,1)="A",'Messages d''erreur'!$B$12,""))</f>
        <v/>
      </c>
    </row>
    <row r="663" spans="1:21" ht="39" x14ac:dyDescent="0.35">
      <c r="A663" s="535" t="s">
        <v>1838</v>
      </c>
      <c r="B663" s="447" t="s">
        <v>1838</v>
      </c>
      <c r="C663" s="462" t="s">
        <v>1839</v>
      </c>
      <c r="D663" s="463" t="s">
        <v>1341</v>
      </c>
      <c r="E663" s="464" t="s">
        <v>61</v>
      </c>
      <c r="F663" s="464">
        <v>3</v>
      </c>
      <c r="G663" s="462" t="s">
        <v>1841</v>
      </c>
      <c r="H663" s="464" t="s">
        <v>1835</v>
      </c>
      <c r="I663" s="464" t="s">
        <v>1341</v>
      </c>
      <c r="J663" s="464" t="s">
        <v>1101</v>
      </c>
      <c r="K663" s="466" t="s">
        <v>1100</v>
      </c>
      <c r="L663" s="467">
        <f t="shared" si="43"/>
        <v>1</v>
      </c>
      <c r="M663" s="468">
        <f t="shared" si="44"/>
        <v>26121</v>
      </c>
      <c r="N663" s="467" t="str">
        <f>IF(IFERROR(SEARCH("-",K663,1),0) &gt; 0,IFERROR(VLOOKUP(K663,'Liste ECO'!A:A,1,FALSE),"ATTENTION CE Inexistant"),"")</f>
        <v/>
      </c>
      <c r="O663" s="467" t="str">
        <f>IF(LEFT(N663,1) ="A",'Messages d''erreur'!$B$9,"")</f>
        <v/>
      </c>
      <c r="P663" s="447">
        <f t="shared" si="41"/>
        <v>26121</v>
      </c>
      <c r="Q663" s="447" t="str">
        <f>IFERROR(VLOOKUP(B664,'Liste CG'!A:A,1,FALSE),"Attention erreur pas de CG")</f>
        <v>Attention erreur pas de CG</v>
      </c>
      <c r="R663" s="447" t="str">
        <f>IF(LEFT(Q663,1)="A",'Messages d''erreur'!B$10,"")</f>
        <v>Attention CG pas dans  CG</v>
      </c>
      <c r="S663" s="467">
        <f t="shared" si="42"/>
        <v>26121</v>
      </c>
      <c r="T663" s="469">
        <f>IFERROR(VLOOKUP(S663,'Liste CG'!A:A,1,FALSE),"Attention erreur pas de CG")</f>
        <v>26121</v>
      </c>
      <c r="U663" s="447" t="str">
        <f>IF(MID(H663,4,1)="x", 'Messages d''erreur'!$B$13,IF(LEFT(T663,1)="A",'Messages d''erreur'!$B$12,""))</f>
        <v/>
      </c>
    </row>
    <row r="664" spans="1:21" ht="26" x14ac:dyDescent="0.35">
      <c r="A664" s="535" t="s">
        <v>1842</v>
      </c>
      <c r="B664" s="447" t="s">
        <v>1842</v>
      </c>
      <c r="C664" s="462" t="s">
        <v>1843</v>
      </c>
      <c r="D664" s="463" t="s">
        <v>1341</v>
      </c>
      <c r="E664" s="464" t="s">
        <v>61</v>
      </c>
      <c r="F664" s="464">
        <v>1</v>
      </c>
      <c r="G664" s="462" t="s">
        <v>1342</v>
      </c>
      <c r="H664" s="464" t="s">
        <v>1317</v>
      </c>
      <c r="I664" s="464" t="s">
        <v>1201</v>
      </c>
      <c r="J664" s="464" t="s">
        <v>1101</v>
      </c>
      <c r="K664" s="466" t="s">
        <v>863</v>
      </c>
      <c r="L664" s="467">
        <f t="shared" si="43"/>
        <v>0</v>
      </c>
      <c r="M664" s="468">
        <f t="shared" si="44"/>
        <v>44000</v>
      </c>
      <c r="N664" s="467" t="str">
        <f>IF(IFERROR(SEARCH("-",K664,1),0) &gt; 0,IFERROR(VLOOKUP(K664,'Liste ECO'!A:A,1,FALSE),"ATTENTION CE Inexistant"),"")</f>
        <v>748-51</v>
      </c>
      <c r="O664" s="467" t="str">
        <f>IF(LEFT(N664,1) ="A",'Messages d''erreur'!$B$9,"")</f>
        <v/>
      </c>
      <c r="P664" s="447">
        <f t="shared" si="41"/>
        <v>44000</v>
      </c>
      <c r="Q664" s="447" t="str">
        <f>IFERROR(VLOOKUP(B665,'Liste CG'!A:A,1,FALSE),"Attention erreur pas de CG")</f>
        <v>Attention erreur pas de CG</v>
      </c>
      <c r="R664" s="447" t="str">
        <f>IF(LEFT(Q664,1)="A",'Messages d''erreur'!B$10,"")</f>
        <v>Attention CG pas dans  CG</v>
      </c>
      <c r="S664" s="467">
        <f t="shared" si="42"/>
        <v>44000</v>
      </c>
      <c r="T664" s="469">
        <f>IFERROR(VLOOKUP(S664,'Liste CG'!A:A,1,FALSE),"Attention erreur pas de CG")</f>
        <v>44000</v>
      </c>
      <c r="U664" s="447" t="str">
        <f>IF(MID(H664,4,1)="x", 'Messages d''erreur'!$B$13,IF(LEFT(T664,1)="A",'Messages d''erreur'!$B$12,""))</f>
        <v/>
      </c>
    </row>
    <row r="665" spans="1:21" ht="26" x14ac:dyDescent="0.35">
      <c r="A665" s="535" t="s">
        <v>1842</v>
      </c>
      <c r="B665" s="447" t="s">
        <v>1842</v>
      </c>
      <c r="C665" s="462" t="s">
        <v>1843</v>
      </c>
      <c r="D665" s="463" t="s">
        <v>1341</v>
      </c>
      <c r="E665" s="464" t="s">
        <v>61</v>
      </c>
      <c r="F665" s="464">
        <v>2</v>
      </c>
      <c r="G665" s="462" t="s">
        <v>1343</v>
      </c>
      <c r="H665" s="462" t="s">
        <v>1344</v>
      </c>
      <c r="I665" s="464" t="s">
        <v>1201</v>
      </c>
      <c r="J665" s="464" t="s">
        <v>1101</v>
      </c>
      <c r="K665" s="466" t="s">
        <v>863</v>
      </c>
      <c r="L665" s="467">
        <f t="shared" si="43"/>
        <v>1</v>
      </c>
      <c r="M665" s="468">
        <f t="shared" si="44"/>
        <v>44200</v>
      </c>
      <c r="N665" s="467" t="str">
        <f>IF(IFERROR(SEARCH("-",K665,1),0) &gt; 0,IFERROR(VLOOKUP(K665,'Liste ECO'!A:A,1,FALSE),"ATTENTION CE Inexistant"),"")</f>
        <v>748-51</v>
      </c>
      <c r="O665" s="467" t="str">
        <f>IF(LEFT(N665,1) ="A",'Messages d''erreur'!$B$9,"")</f>
        <v/>
      </c>
      <c r="P665" s="447">
        <f t="shared" si="41"/>
        <v>44200</v>
      </c>
      <c r="Q665" s="447" t="str">
        <f>IFERROR(VLOOKUP(B666,'Liste CG'!A:A,1,FALSE),"Attention erreur pas de CG")</f>
        <v>Attention erreur pas de CG</v>
      </c>
      <c r="R665" s="447" t="str">
        <f>IF(LEFT(Q665,1)="A",'Messages d''erreur'!B$10,"")</f>
        <v>Attention CG pas dans  CG</v>
      </c>
      <c r="S665" s="467">
        <f t="shared" si="42"/>
        <v>44200</v>
      </c>
      <c r="T665" s="469">
        <f>IFERROR(VLOOKUP(S665,'Liste CG'!A:A,1,FALSE),"Attention erreur pas de CG")</f>
        <v>44200</v>
      </c>
      <c r="U665" s="447" t="str">
        <f>IF(MID(H665,4,1)="x", 'Messages d''erreur'!$B$13,IF(LEFT(T665,1)="A",'Messages d''erreur'!$B$12,""))</f>
        <v/>
      </c>
    </row>
    <row r="666" spans="1:21" ht="26" x14ac:dyDescent="0.35">
      <c r="A666" s="535" t="s">
        <v>1842</v>
      </c>
      <c r="B666" s="447" t="s">
        <v>1842</v>
      </c>
      <c r="C666" s="462" t="s">
        <v>1843</v>
      </c>
      <c r="D666" s="463" t="s">
        <v>1341</v>
      </c>
      <c r="E666" s="464" t="s">
        <v>1101</v>
      </c>
      <c r="F666" s="464">
        <v>3</v>
      </c>
      <c r="G666" s="462" t="s">
        <v>1844</v>
      </c>
      <c r="H666" s="464" t="s">
        <v>1790</v>
      </c>
      <c r="I666" s="464" t="s">
        <v>1341</v>
      </c>
      <c r="J666" s="464" t="s">
        <v>61</v>
      </c>
      <c r="K666" s="466" t="s">
        <v>1100</v>
      </c>
      <c r="L666" s="467">
        <f t="shared" si="43"/>
        <v>1</v>
      </c>
      <c r="M666" s="468" t="e">
        <f t="shared" si="44"/>
        <v>#VALUE!</v>
      </c>
      <c r="N666" s="467" t="str">
        <f>IF(IFERROR(SEARCH("-",K666,1),0) &gt; 0,IFERROR(VLOOKUP(K666,'Liste ECO'!A:A,1,FALSE),"ATTENTION CE Inexistant"),"")</f>
        <v/>
      </c>
      <c r="O666" s="467" t="str">
        <f>IF(LEFT(N666,1) ="A",'Messages d''erreur'!$B$9,"")</f>
        <v/>
      </c>
      <c r="P666" s="447" t="e">
        <f t="shared" si="41"/>
        <v>#VALUE!</v>
      </c>
      <c r="Q666" s="447" t="str">
        <f>IFERROR(VLOOKUP(B667,'Liste CG'!A:A,1,FALSE),"Attention erreur pas de CG")</f>
        <v>Attention erreur pas de CG</v>
      </c>
      <c r="R666" s="447" t="str">
        <f>IF(LEFT(Q666,1)="A",'Messages d''erreur'!B$10,"")</f>
        <v>Attention CG pas dans  CG</v>
      </c>
      <c r="S666" s="467" t="e">
        <f t="shared" si="42"/>
        <v>#VALUE!</v>
      </c>
      <c r="T666" s="469" t="str">
        <f>IFERROR(VLOOKUP(S666,'Liste CG'!A:A,1,FALSE),"Attention erreur pas de CG")</f>
        <v>Attention erreur pas de CG</v>
      </c>
      <c r="U666" s="447" t="str">
        <f>IF(MID(H666,4,1)="x", 'Messages d''erreur'!$B$13,IF(LEFT(T666,1)="A",'Messages d''erreur'!$B$12,""))</f>
        <v>Compte générique de contre-partie</v>
      </c>
    </row>
    <row r="667" spans="1:21" ht="39" x14ac:dyDescent="0.35">
      <c r="A667" s="535" t="s">
        <v>1845</v>
      </c>
      <c r="B667" s="447" t="s">
        <v>1845</v>
      </c>
      <c r="C667" s="462" t="s">
        <v>1846</v>
      </c>
      <c r="D667" s="463" t="s">
        <v>1341</v>
      </c>
      <c r="E667" s="464" t="s">
        <v>1101</v>
      </c>
      <c r="F667" s="464">
        <v>1</v>
      </c>
      <c r="G667" s="462" t="s">
        <v>1396</v>
      </c>
      <c r="H667" s="464" t="s">
        <v>1397</v>
      </c>
      <c r="I667" s="464" t="s">
        <v>1100</v>
      </c>
      <c r="J667" s="464" t="s">
        <v>61</v>
      </c>
      <c r="K667" s="466" t="s">
        <v>1100</v>
      </c>
      <c r="L667" s="467">
        <f t="shared" si="43"/>
        <v>0</v>
      </c>
      <c r="M667" s="468">
        <f t="shared" si="44"/>
        <v>66120</v>
      </c>
      <c r="N667" s="467" t="str">
        <f>IF(IFERROR(SEARCH("-",K667,1),0) &gt; 0,IFERROR(VLOOKUP(K667,'Liste ECO'!A:A,1,FALSE),"ATTENTION CE Inexistant"),"")</f>
        <v/>
      </c>
      <c r="O667" s="467" t="str">
        <f>IF(LEFT(N667,1) ="A",'Messages d''erreur'!$B$9,"")</f>
        <v/>
      </c>
      <c r="P667" s="447">
        <f t="shared" si="41"/>
        <v>66120</v>
      </c>
      <c r="Q667" s="447" t="str">
        <f>IFERROR(VLOOKUP(B668,'Liste CG'!A:A,1,FALSE),"Attention erreur pas de CG")</f>
        <v>Attention erreur pas de CG</v>
      </c>
      <c r="R667" s="447" t="str">
        <f>IF(LEFT(Q667,1)="A",'Messages d''erreur'!B$10,"")</f>
        <v>Attention CG pas dans  CG</v>
      </c>
      <c r="S667" s="467">
        <f t="shared" si="42"/>
        <v>66120</v>
      </c>
      <c r="T667" s="469">
        <f>IFERROR(VLOOKUP(S667,'Liste CG'!A:A,1,FALSE),"Attention erreur pas de CG")</f>
        <v>66120</v>
      </c>
      <c r="U667" s="447" t="str">
        <f>IF(MID(H667,4,1)="x", 'Messages d''erreur'!$B$13,IF(LEFT(T667,1)="A",'Messages d''erreur'!$B$12,""))</f>
        <v/>
      </c>
    </row>
    <row r="668" spans="1:21" ht="39" x14ac:dyDescent="0.35">
      <c r="A668" s="535" t="s">
        <v>1845</v>
      </c>
      <c r="B668" s="447" t="s">
        <v>1845</v>
      </c>
      <c r="C668" s="462" t="s">
        <v>1846</v>
      </c>
      <c r="D668" s="463" t="s">
        <v>1341</v>
      </c>
      <c r="E668" s="464" t="s">
        <v>61</v>
      </c>
      <c r="F668" s="464">
        <v>2</v>
      </c>
      <c r="G668" s="462" t="s">
        <v>1398</v>
      </c>
      <c r="H668" s="464" t="s">
        <v>1399</v>
      </c>
      <c r="I668" s="464" t="s">
        <v>1100</v>
      </c>
      <c r="J668" s="464" t="s">
        <v>1101</v>
      </c>
      <c r="K668" s="466" t="s">
        <v>1100</v>
      </c>
      <c r="L668" s="467">
        <f t="shared" si="43"/>
        <v>1</v>
      </c>
      <c r="M668" s="468">
        <f t="shared" si="44"/>
        <v>76120</v>
      </c>
      <c r="N668" s="467" t="str">
        <f>IF(IFERROR(SEARCH("-",K668,1),0) &gt; 0,IFERROR(VLOOKUP(K668,'Liste ECO'!A:A,1,FALSE),"ATTENTION CE Inexistant"),"")</f>
        <v/>
      </c>
      <c r="O668" s="467" t="str">
        <f>IF(LEFT(N668,1) ="A",'Messages d''erreur'!$B$9,"")</f>
        <v/>
      </c>
      <c r="P668" s="447">
        <f t="shared" si="41"/>
        <v>76120</v>
      </c>
      <c r="Q668" s="447" t="str">
        <f>IFERROR(VLOOKUP(B669,'Liste CG'!A:A,1,FALSE),"Attention erreur pas de CG")</f>
        <v>Attention erreur pas de CG</v>
      </c>
      <c r="R668" s="447" t="str">
        <f>IF(LEFT(Q668,1)="A",'Messages d''erreur'!B$10,"")</f>
        <v>Attention CG pas dans  CG</v>
      </c>
      <c r="S668" s="467">
        <f t="shared" si="42"/>
        <v>76120</v>
      </c>
      <c r="T668" s="469">
        <f>IFERROR(VLOOKUP(S668,'Liste CG'!A:A,1,FALSE),"Attention erreur pas de CG")</f>
        <v>76120</v>
      </c>
      <c r="U668" s="447" t="str">
        <f>IF(MID(H668,4,1)="x", 'Messages d''erreur'!$B$13,IF(LEFT(T668,1)="A",'Messages d''erreur'!$B$12,""))</f>
        <v/>
      </c>
    </row>
    <row r="669" spans="1:21" ht="39" x14ac:dyDescent="0.35">
      <c r="A669" s="535" t="s">
        <v>1845</v>
      </c>
      <c r="B669" s="447" t="s">
        <v>1845</v>
      </c>
      <c r="C669" s="462" t="s">
        <v>1846</v>
      </c>
      <c r="D669" s="463" t="s">
        <v>1341</v>
      </c>
      <c r="E669" s="464" t="s">
        <v>1847</v>
      </c>
      <c r="F669" s="464">
        <v>3</v>
      </c>
      <c r="G669" s="462" t="s">
        <v>1844</v>
      </c>
      <c r="H669" s="464" t="s">
        <v>1848</v>
      </c>
      <c r="I669" s="464" t="s">
        <v>1341</v>
      </c>
      <c r="J669" s="464" t="s">
        <v>1849</v>
      </c>
      <c r="K669" s="466" t="s">
        <v>1100</v>
      </c>
      <c r="L669" s="467">
        <f t="shared" si="43"/>
        <v>1</v>
      </c>
      <c r="M669" s="468" t="e">
        <f t="shared" si="44"/>
        <v>#VALUE!</v>
      </c>
      <c r="N669" s="467" t="str">
        <f>IF(IFERROR(SEARCH("-",K669,1),0) &gt; 0,IFERROR(VLOOKUP(K669,'Liste ECO'!A:A,1,FALSE),"ATTENTION CE Inexistant"),"")</f>
        <v/>
      </c>
      <c r="O669" s="467" t="str">
        <f>IF(LEFT(N669,1) ="A",'Messages d''erreur'!$B$9,"")</f>
        <v/>
      </c>
      <c r="P669" s="447" t="e">
        <f t="shared" si="41"/>
        <v>#VALUE!</v>
      </c>
      <c r="Q669" s="447" t="str">
        <f>IFERROR(VLOOKUP(B670,'Liste CG'!A:A,1,FALSE),"Attention erreur pas de CG")</f>
        <v>Attention erreur pas de CG</v>
      </c>
      <c r="R669" s="447" t="str">
        <f>IF(LEFT(Q669,1)="A",'Messages d''erreur'!B$10,"")</f>
        <v>Attention CG pas dans  CG</v>
      </c>
      <c r="S669" s="467" t="e">
        <f t="shared" si="42"/>
        <v>#VALUE!</v>
      </c>
      <c r="T669" s="469" t="str">
        <f>IFERROR(VLOOKUP(S669,'Liste CG'!A:A,1,FALSE),"Attention erreur pas de CG")</f>
        <v>Attention erreur pas de CG</v>
      </c>
      <c r="U669" s="447" t="str">
        <f>IF(MID(H669,4,1)="x", 'Messages d''erreur'!$B$13,IF(LEFT(T669,1)="A",'Messages d''erreur'!$B$12,""))</f>
        <v>Compte générique de contre-partie</v>
      </c>
    </row>
    <row r="670" spans="1:21" ht="39" x14ac:dyDescent="0.35">
      <c r="A670" s="535" t="s">
        <v>1850</v>
      </c>
      <c r="B670" s="447" t="s">
        <v>1850</v>
      </c>
      <c r="C670" s="462" t="s">
        <v>1851</v>
      </c>
      <c r="D670" s="463" t="s">
        <v>1341</v>
      </c>
      <c r="E670" s="464" t="s">
        <v>1101</v>
      </c>
      <c r="F670" s="464">
        <v>1</v>
      </c>
      <c r="G670" s="462" t="s">
        <v>1396</v>
      </c>
      <c r="H670" s="464" t="s">
        <v>1402</v>
      </c>
      <c r="I670" s="464" t="s">
        <v>1100</v>
      </c>
      <c r="J670" s="464" t="s">
        <v>61</v>
      </c>
      <c r="K670" s="466" t="s">
        <v>1100</v>
      </c>
      <c r="L670" s="467">
        <f t="shared" si="43"/>
        <v>0</v>
      </c>
      <c r="M670" s="468">
        <f t="shared" si="44"/>
        <v>67371</v>
      </c>
      <c r="N670" s="467" t="str">
        <f>IF(IFERROR(SEARCH("-",K670,1),0) &gt; 0,IFERROR(VLOOKUP(K670,'Liste ECO'!A:A,1,FALSE),"ATTENTION CE Inexistant"),"")</f>
        <v/>
      </c>
      <c r="O670" s="467" t="str">
        <f>IF(LEFT(N670,1) ="A",'Messages d''erreur'!$B$9,"")</f>
        <v/>
      </c>
      <c r="P670" s="447">
        <f t="shared" si="41"/>
        <v>67371</v>
      </c>
      <c r="Q670" s="447" t="str">
        <f>IFERROR(VLOOKUP(B671,'Liste CG'!A:A,1,FALSE),"Attention erreur pas de CG")</f>
        <v>Attention erreur pas de CG</v>
      </c>
      <c r="R670" s="447" t="str">
        <f>IF(LEFT(Q670,1)="A",'Messages d''erreur'!B$10,"")</f>
        <v>Attention CG pas dans  CG</v>
      </c>
      <c r="S670" s="467">
        <f t="shared" si="42"/>
        <v>67371</v>
      </c>
      <c r="T670" s="469">
        <f>IFERROR(VLOOKUP(S670,'Liste CG'!A:A,1,FALSE),"Attention erreur pas de CG")</f>
        <v>67371</v>
      </c>
      <c r="U670" s="447" t="str">
        <f>IF(MID(H670,4,1)="x", 'Messages d''erreur'!$B$13,IF(LEFT(T670,1)="A",'Messages d''erreur'!$B$12,""))</f>
        <v/>
      </c>
    </row>
    <row r="671" spans="1:21" ht="39" x14ac:dyDescent="0.35">
      <c r="A671" s="535" t="s">
        <v>1850</v>
      </c>
      <c r="B671" s="447" t="s">
        <v>1850</v>
      </c>
      <c r="C671" s="462" t="s">
        <v>1851</v>
      </c>
      <c r="D671" s="463" t="s">
        <v>1341</v>
      </c>
      <c r="E671" s="464" t="s">
        <v>61</v>
      </c>
      <c r="F671" s="464">
        <v>2</v>
      </c>
      <c r="G671" s="462" t="s">
        <v>1398</v>
      </c>
      <c r="H671" s="464" t="s">
        <v>1403</v>
      </c>
      <c r="I671" s="464" t="s">
        <v>1100</v>
      </c>
      <c r="J671" s="464" t="s">
        <v>1101</v>
      </c>
      <c r="K671" s="466" t="s">
        <v>1100</v>
      </c>
      <c r="L671" s="467">
        <f t="shared" si="43"/>
        <v>1</v>
      </c>
      <c r="M671" s="468">
        <f t="shared" si="44"/>
        <v>77371</v>
      </c>
      <c r="N671" s="467" t="str">
        <f>IF(IFERROR(SEARCH("-",K671,1),0) &gt; 0,IFERROR(VLOOKUP(K671,'Liste ECO'!A:A,1,FALSE),"ATTENTION CE Inexistant"),"")</f>
        <v/>
      </c>
      <c r="O671" s="467" t="str">
        <f>IF(LEFT(N671,1) ="A",'Messages d''erreur'!$B$9,"")</f>
        <v/>
      </c>
      <c r="P671" s="447">
        <f t="shared" si="41"/>
        <v>77371</v>
      </c>
      <c r="Q671" s="447" t="str">
        <f>IFERROR(VLOOKUP(B672,'Liste CG'!A:A,1,FALSE),"Attention erreur pas de CG")</f>
        <v>Attention erreur pas de CG</v>
      </c>
      <c r="R671" s="447" t="str">
        <f>IF(LEFT(Q671,1)="A",'Messages d''erreur'!B$10,"")</f>
        <v>Attention CG pas dans  CG</v>
      </c>
      <c r="S671" s="467">
        <f t="shared" si="42"/>
        <v>77371</v>
      </c>
      <c r="T671" s="469">
        <f>IFERROR(VLOOKUP(S671,'Liste CG'!A:A,1,FALSE),"Attention erreur pas de CG")</f>
        <v>77371</v>
      </c>
      <c r="U671" s="447" t="str">
        <f>IF(MID(H671,4,1)="x", 'Messages d''erreur'!$B$13,IF(LEFT(T671,1)="A",'Messages d''erreur'!$B$12,""))</f>
        <v/>
      </c>
    </row>
    <row r="672" spans="1:21" ht="39" x14ac:dyDescent="0.35">
      <c r="A672" s="535" t="s">
        <v>1850</v>
      </c>
      <c r="B672" s="447" t="s">
        <v>1850</v>
      </c>
      <c r="C672" s="462" t="s">
        <v>1851</v>
      </c>
      <c r="D672" s="463" t="s">
        <v>1341</v>
      </c>
      <c r="E672" s="464" t="s">
        <v>1847</v>
      </c>
      <c r="F672" s="464">
        <v>3</v>
      </c>
      <c r="G672" s="462" t="s">
        <v>1844</v>
      </c>
      <c r="H672" s="464" t="s">
        <v>1852</v>
      </c>
      <c r="I672" s="464" t="s">
        <v>1341</v>
      </c>
      <c r="J672" s="464" t="s">
        <v>1849</v>
      </c>
      <c r="K672" s="466" t="s">
        <v>1100</v>
      </c>
      <c r="L672" s="467">
        <f t="shared" si="43"/>
        <v>1</v>
      </c>
      <c r="M672" s="468" t="e">
        <f t="shared" si="44"/>
        <v>#VALUE!</v>
      </c>
      <c r="N672" s="467" t="str">
        <f>IF(IFERROR(SEARCH("-",K672,1),0) &gt; 0,IFERROR(VLOOKUP(K672,'Liste ECO'!A:A,1,FALSE),"ATTENTION CE Inexistant"),"")</f>
        <v/>
      </c>
      <c r="O672" s="467" t="str">
        <f>IF(LEFT(N672,1) ="A",'Messages d''erreur'!$B$9,"")</f>
        <v/>
      </c>
      <c r="P672" s="447" t="e">
        <f t="shared" si="41"/>
        <v>#VALUE!</v>
      </c>
      <c r="Q672" s="447" t="str">
        <f>IFERROR(VLOOKUP(B673,'Liste CG'!A:A,1,FALSE),"Attention erreur pas de CG")</f>
        <v>Attention erreur pas de CG</v>
      </c>
      <c r="R672" s="447" t="str">
        <f>IF(LEFT(Q672,1)="A",'Messages d''erreur'!B$10,"")</f>
        <v>Attention CG pas dans  CG</v>
      </c>
      <c r="S672" s="467" t="e">
        <f t="shared" si="42"/>
        <v>#VALUE!</v>
      </c>
      <c r="T672" s="469" t="str">
        <f>IFERROR(VLOOKUP(S672,'Liste CG'!A:A,1,FALSE),"Attention erreur pas de CG")</f>
        <v>Attention erreur pas de CG</v>
      </c>
      <c r="U672" s="447" t="str">
        <f>IF(MID(H672,4,1)="x", 'Messages d''erreur'!$B$13,IF(LEFT(T672,1)="A",'Messages d''erreur'!$B$12,""))</f>
        <v>Compte générique de contre-partie</v>
      </c>
    </row>
    <row r="673" spans="1:21" ht="39" x14ac:dyDescent="0.35">
      <c r="A673" s="535" t="s">
        <v>1853</v>
      </c>
      <c r="B673" s="447" t="s">
        <v>1853</v>
      </c>
      <c r="C673" s="462" t="s">
        <v>1854</v>
      </c>
      <c r="D673" s="463" t="s">
        <v>1341</v>
      </c>
      <c r="E673" s="464" t="s">
        <v>1101</v>
      </c>
      <c r="F673" s="464">
        <v>1</v>
      </c>
      <c r="G673" s="462" t="s">
        <v>1347</v>
      </c>
      <c r="H673" s="464" t="s">
        <v>1504</v>
      </c>
      <c r="I673" s="464" t="s">
        <v>1100</v>
      </c>
      <c r="J673" s="464" t="s">
        <v>61</v>
      </c>
      <c r="K673" s="466" t="s">
        <v>1100</v>
      </c>
      <c r="L673" s="467">
        <f t="shared" si="43"/>
        <v>0</v>
      </c>
      <c r="M673" s="468">
        <f t="shared" si="44"/>
        <v>66021</v>
      </c>
      <c r="N673" s="467" t="str">
        <f>IF(IFERROR(SEARCH("-",K673,1),0) &gt; 0,IFERROR(VLOOKUP(K673,'Liste ECO'!A:A,1,FALSE),"ATTENTION CE Inexistant"),"")</f>
        <v/>
      </c>
      <c r="O673" s="467" t="str">
        <f>IF(LEFT(N673,1) ="A",'Messages d''erreur'!$B$9,"")</f>
        <v/>
      </c>
      <c r="P673" s="447">
        <f t="shared" si="41"/>
        <v>66021</v>
      </c>
      <c r="Q673" s="447" t="str">
        <f>IFERROR(VLOOKUP(B674,'Liste CG'!A:A,1,FALSE),"Attention erreur pas de CG")</f>
        <v>Attention erreur pas de CG</v>
      </c>
      <c r="R673" s="447" t="str">
        <f>IF(LEFT(Q673,1)="A",'Messages d''erreur'!B$10,"")</f>
        <v>Attention CG pas dans  CG</v>
      </c>
      <c r="S673" s="467">
        <f t="shared" si="42"/>
        <v>66021</v>
      </c>
      <c r="T673" s="469">
        <f>IFERROR(VLOOKUP(S673,'Liste CG'!A:A,1,FALSE),"Attention erreur pas de CG")</f>
        <v>66021</v>
      </c>
      <c r="U673" s="447" t="str">
        <f>IF(MID(H673,4,1)="x", 'Messages d''erreur'!$B$13,IF(LEFT(T673,1)="A",'Messages d''erreur'!$B$12,""))</f>
        <v/>
      </c>
    </row>
    <row r="674" spans="1:21" ht="39" x14ac:dyDescent="0.35">
      <c r="A674" s="535" t="s">
        <v>1853</v>
      </c>
      <c r="B674" s="447" t="s">
        <v>1853</v>
      </c>
      <c r="C674" s="462" t="s">
        <v>1854</v>
      </c>
      <c r="D674" s="463" t="s">
        <v>1341</v>
      </c>
      <c r="E674" s="464" t="s">
        <v>1101</v>
      </c>
      <c r="F674" s="464">
        <v>2</v>
      </c>
      <c r="G674" s="462" t="s">
        <v>1363</v>
      </c>
      <c r="H674" s="464" t="s">
        <v>1364</v>
      </c>
      <c r="I674" s="464" t="s">
        <v>1100</v>
      </c>
      <c r="J674" s="464" t="s">
        <v>61</v>
      </c>
      <c r="K674" s="466" t="s">
        <v>1100</v>
      </c>
      <c r="L674" s="467">
        <f t="shared" si="43"/>
        <v>1</v>
      </c>
      <c r="M674" s="468">
        <f t="shared" si="44"/>
        <v>67361</v>
      </c>
      <c r="N674" s="467" t="str">
        <f>IF(IFERROR(SEARCH("-",K674,1),0) &gt; 0,IFERROR(VLOOKUP(K674,'Liste ECO'!A:A,1,FALSE),"ATTENTION CE Inexistant"),"")</f>
        <v/>
      </c>
      <c r="O674" s="467" t="str">
        <f>IF(LEFT(N674,1) ="A",'Messages d''erreur'!$B$9,"")</f>
        <v/>
      </c>
      <c r="P674" s="447">
        <f t="shared" si="41"/>
        <v>67361</v>
      </c>
      <c r="Q674" s="447" t="str">
        <f>IFERROR(VLOOKUP(B675,'Liste CG'!A:A,1,FALSE),"Attention erreur pas de CG")</f>
        <v>Attention erreur pas de CG</v>
      </c>
      <c r="R674" s="447" t="str">
        <f>IF(LEFT(Q674,1)="A",'Messages d''erreur'!B$10,"")</f>
        <v>Attention CG pas dans  CG</v>
      </c>
      <c r="S674" s="467">
        <f t="shared" si="42"/>
        <v>67361</v>
      </c>
      <c r="T674" s="469">
        <f>IFERROR(VLOOKUP(S674,'Liste CG'!A:A,1,FALSE),"Attention erreur pas de CG")</f>
        <v>67361</v>
      </c>
      <c r="U674" s="447" t="str">
        <f>IF(MID(H674,4,1)="x", 'Messages d''erreur'!$B$13,IF(LEFT(T674,1)="A",'Messages d''erreur'!$B$12,""))</f>
        <v/>
      </c>
    </row>
    <row r="675" spans="1:21" ht="39" x14ac:dyDescent="0.35">
      <c r="A675" s="535" t="s">
        <v>1853</v>
      </c>
      <c r="B675" s="447" t="s">
        <v>1853</v>
      </c>
      <c r="C675" s="462" t="s">
        <v>1854</v>
      </c>
      <c r="D675" s="463" t="s">
        <v>1341</v>
      </c>
      <c r="E675" s="464" t="s">
        <v>61</v>
      </c>
      <c r="F675" s="464">
        <v>3</v>
      </c>
      <c r="G675" s="462" t="s">
        <v>1844</v>
      </c>
      <c r="H675" s="464" t="s">
        <v>1855</v>
      </c>
      <c r="I675" s="464" t="s">
        <v>1341</v>
      </c>
      <c r="J675" s="464" t="s">
        <v>1101</v>
      </c>
      <c r="K675" s="466" t="s">
        <v>1100</v>
      </c>
      <c r="L675" s="467">
        <f t="shared" si="43"/>
        <v>1</v>
      </c>
      <c r="M675" s="468" t="e">
        <f t="shared" si="44"/>
        <v>#VALUE!</v>
      </c>
      <c r="N675" s="467" t="str">
        <f>IF(IFERROR(SEARCH("-",K675,1),0) &gt; 0,IFERROR(VLOOKUP(K675,'Liste ECO'!A:A,1,FALSE),"ATTENTION CE Inexistant"),"")</f>
        <v/>
      </c>
      <c r="O675" s="467" t="str">
        <f>IF(LEFT(N675,1) ="A",'Messages d''erreur'!$B$9,"")</f>
        <v/>
      </c>
      <c r="P675" s="447" t="e">
        <f t="shared" ref="P675:P746" si="45">VALUE(H675)</f>
        <v>#VALUE!</v>
      </c>
      <c r="Q675" s="447" t="str">
        <f>IFERROR(VLOOKUP(B676,'Liste CG'!A:A,1,FALSE),"Attention erreur pas de CG")</f>
        <v>Attention erreur pas de CG</v>
      </c>
      <c r="R675" s="447" t="str">
        <f>IF(LEFT(Q675,1)="A",'Messages d''erreur'!B$10,"")</f>
        <v>Attention CG pas dans  CG</v>
      </c>
      <c r="S675" s="467" t="e">
        <f t="shared" ref="S675:S746" si="46">VALUE(H675)</f>
        <v>#VALUE!</v>
      </c>
      <c r="T675" s="469" t="str">
        <f>IFERROR(VLOOKUP(S675,'Liste CG'!A:A,1,FALSE),"Attention erreur pas de CG")</f>
        <v>Attention erreur pas de CG</v>
      </c>
      <c r="U675" s="447" t="str">
        <f>IF(MID(H675,4,1)="x", 'Messages d''erreur'!$B$13,IF(LEFT(T675,1)="A",'Messages d''erreur'!$B$12,""))</f>
        <v>Compte générique de contre-partie</v>
      </c>
    </row>
    <row r="676" spans="1:21" ht="26" x14ac:dyDescent="0.35">
      <c r="A676" s="535" t="s">
        <v>1856</v>
      </c>
      <c r="B676" s="447" t="s">
        <v>1856</v>
      </c>
      <c r="C676" s="462" t="s">
        <v>868</v>
      </c>
      <c r="D676" s="492" t="s">
        <v>1696</v>
      </c>
      <c r="E676" s="464" t="s">
        <v>61</v>
      </c>
      <c r="F676" s="464">
        <v>1</v>
      </c>
      <c r="G676" s="462" t="s">
        <v>1857</v>
      </c>
      <c r="H676" s="464" t="s">
        <v>1317</v>
      </c>
      <c r="I676" s="464" t="s">
        <v>1201</v>
      </c>
      <c r="J676" s="464" t="s">
        <v>1101</v>
      </c>
      <c r="K676" s="466" t="s">
        <v>867</v>
      </c>
      <c r="L676" s="467">
        <f t="shared" si="43"/>
        <v>0</v>
      </c>
      <c r="M676" s="468">
        <f t="shared" si="44"/>
        <v>44000</v>
      </c>
      <c r="N676" s="467" t="str">
        <f>IF(IFERROR(SEARCH("-",K676,1),0) &gt; 0,IFERROR(VLOOKUP(K676,'Liste ECO'!A:A,1,FALSE),"ATTENTION CE Inexistant"),"")</f>
        <v>748-53</v>
      </c>
      <c r="O676" s="467" t="str">
        <f>IF(LEFT(N676,1) ="A",'Messages d''erreur'!$B$9,"")</f>
        <v/>
      </c>
      <c r="P676" s="447">
        <f t="shared" si="45"/>
        <v>44000</v>
      </c>
      <c r="Q676" s="447" t="str">
        <f>IFERROR(VLOOKUP(B677,'Liste CG'!A:A,1,FALSE),"Attention erreur pas de CG")</f>
        <v>Attention erreur pas de CG</v>
      </c>
      <c r="R676" s="447" t="str">
        <f>IF(LEFT(Q676,1)="A",'Messages d''erreur'!B$10,"")</f>
        <v>Attention CG pas dans  CG</v>
      </c>
      <c r="S676" s="467">
        <f t="shared" si="46"/>
        <v>44000</v>
      </c>
      <c r="T676" s="469">
        <f>IFERROR(VLOOKUP(S676,'Liste CG'!A:A,1,FALSE),"Attention erreur pas de CG")</f>
        <v>44000</v>
      </c>
      <c r="U676" s="447" t="str">
        <f>IF(MID(H676,4,1)="x", 'Messages d''erreur'!$B$13,IF(LEFT(T676,1)="A",'Messages d''erreur'!$B$12,""))</f>
        <v/>
      </c>
    </row>
    <row r="677" spans="1:21" ht="26" x14ac:dyDescent="0.35">
      <c r="A677" s="535" t="s">
        <v>1856</v>
      </c>
      <c r="B677" s="447" t="s">
        <v>1856</v>
      </c>
      <c r="C677" s="462" t="s">
        <v>868</v>
      </c>
      <c r="D677" s="492" t="s">
        <v>1696</v>
      </c>
      <c r="E677" s="464" t="s">
        <v>61</v>
      </c>
      <c r="F677" s="464">
        <v>2</v>
      </c>
      <c r="G677" s="462" t="s">
        <v>1858</v>
      </c>
      <c r="H677" s="462" t="s">
        <v>1344</v>
      </c>
      <c r="I677" s="464" t="s">
        <v>1201</v>
      </c>
      <c r="J677" s="464" t="s">
        <v>1101</v>
      </c>
      <c r="K677" s="466" t="s">
        <v>867</v>
      </c>
      <c r="L677" s="467">
        <f t="shared" si="43"/>
        <v>1</v>
      </c>
      <c r="M677" s="468">
        <f t="shared" si="44"/>
        <v>44200</v>
      </c>
      <c r="N677" s="467" t="str">
        <f>IF(IFERROR(SEARCH("-",K677,1),0) &gt; 0,IFERROR(VLOOKUP(K677,'Liste ECO'!A:A,1,FALSE),"ATTENTION CE Inexistant"),"")</f>
        <v>748-53</v>
      </c>
      <c r="O677" s="467" t="str">
        <f>IF(LEFT(N677,1) ="A",'Messages d''erreur'!$B$9,"")</f>
        <v/>
      </c>
      <c r="P677" s="447">
        <f t="shared" si="45"/>
        <v>44200</v>
      </c>
      <c r="Q677" s="447" t="str">
        <f>IFERROR(VLOOKUP(B678,'Liste CG'!A:A,1,FALSE),"Attention erreur pas de CG")</f>
        <v>Attention erreur pas de CG</v>
      </c>
      <c r="R677" s="447" t="str">
        <f>IF(LEFT(Q677,1)="A",'Messages d''erreur'!B$10,"")</f>
        <v>Attention CG pas dans  CG</v>
      </c>
      <c r="S677" s="467">
        <f t="shared" si="46"/>
        <v>44200</v>
      </c>
      <c r="T677" s="469">
        <f>IFERROR(VLOOKUP(S677,'Liste CG'!A:A,1,FALSE),"Attention erreur pas de CG")</f>
        <v>44200</v>
      </c>
      <c r="U677" s="447" t="str">
        <f>IF(MID(H677,4,1)="x", 'Messages d''erreur'!$B$13,IF(LEFT(T677,1)="A",'Messages d''erreur'!$B$12,""))</f>
        <v/>
      </c>
    </row>
    <row r="678" spans="1:21" ht="26" x14ac:dyDescent="0.35">
      <c r="A678" s="535" t="s">
        <v>1856</v>
      </c>
      <c r="B678" s="447" t="s">
        <v>1856</v>
      </c>
      <c r="C678" s="462" t="s">
        <v>868</v>
      </c>
      <c r="D678" s="492" t="s">
        <v>1696</v>
      </c>
      <c r="E678" s="464" t="s">
        <v>1101</v>
      </c>
      <c r="F678" s="464">
        <v>3</v>
      </c>
      <c r="G678" s="462" t="s">
        <v>1844</v>
      </c>
      <c r="H678" s="464" t="s">
        <v>1859</v>
      </c>
      <c r="I678" s="492" t="s">
        <v>1696</v>
      </c>
      <c r="J678" s="464" t="s">
        <v>61</v>
      </c>
      <c r="K678" s="466" t="s">
        <v>1100</v>
      </c>
      <c r="L678" s="467">
        <f t="shared" si="43"/>
        <v>1</v>
      </c>
      <c r="M678" s="468" t="e">
        <f t="shared" si="44"/>
        <v>#VALUE!</v>
      </c>
      <c r="N678" s="467" t="str">
        <f>IF(IFERROR(SEARCH("-",K678,1),0) &gt; 0,IFERROR(VLOOKUP(K678,'Liste ECO'!A:A,1,FALSE),"ATTENTION CE Inexistant"),"")</f>
        <v/>
      </c>
      <c r="O678" s="467" t="str">
        <f>IF(LEFT(N678,1) ="A",'Messages d''erreur'!$B$9,"")</f>
        <v/>
      </c>
      <c r="P678" s="447" t="e">
        <f t="shared" si="45"/>
        <v>#VALUE!</v>
      </c>
      <c r="Q678" s="447" t="str">
        <f>IFERROR(VLOOKUP(B679,'Liste CG'!A:A,1,FALSE),"Attention erreur pas de CG")</f>
        <v>Attention erreur pas de CG</v>
      </c>
      <c r="R678" s="447" t="str">
        <f>IF(LEFT(Q678,1)="A",'Messages d''erreur'!B$10,"")</f>
        <v>Attention CG pas dans  CG</v>
      </c>
      <c r="S678" s="467" t="e">
        <f t="shared" si="46"/>
        <v>#VALUE!</v>
      </c>
      <c r="T678" s="469" t="str">
        <f>IFERROR(VLOOKUP(S678,'Liste CG'!A:A,1,FALSE),"Attention erreur pas de CG")</f>
        <v>Attention erreur pas de CG</v>
      </c>
      <c r="U678" s="447" t="str">
        <f>IF(MID(H678,4,1)="x", 'Messages d''erreur'!$B$13,IF(LEFT(T678,1)="A",'Messages d''erreur'!$B$12,""))</f>
        <v>Compte générique de contre-partie</v>
      </c>
    </row>
    <row r="679" spans="1:21" ht="26" x14ac:dyDescent="0.35">
      <c r="A679" s="535" t="s">
        <v>1856</v>
      </c>
      <c r="B679" s="447" t="s">
        <v>1856</v>
      </c>
      <c r="C679" s="462" t="s">
        <v>868</v>
      </c>
      <c r="D679" s="492" t="s">
        <v>1696</v>
      </c>
      <c r="E679" s="464" t="s">
        <v>1101</v>
      </c>
      <c r="F679" s="464">
        <v>4</v>
      </c>
      <c r="G679" s="462" t="s">
        <v>1860</v>
      </c>
      <c r="H679" s="464" t="s">
        <v>1364</v>
      </c>
      <c r="I679" s="464" t="s">
        <v>1100</v>
      </c>
      <c r="J679" s="464" t="s">
        <v>61</v>
      </c>
      <c r="K679" s="466" t="s">
        <v>1100</v>
      </c>
      <c r="L679" s="467">
        <f t="shared" si="43"/>
        <v>1</v>
      </c>
      <c r="M679" s="468">
        <f t="shared" si="44"/>
        <v>67361</v>
      </c>
      <c r="N679" s="467" t="str">
        <f>IF(IFERROR(SEARCH("-",K679,1),0) &gt; 0,IFERROR(VLOOKUP(K679,'Liste ECO'!A:A,1,FALSE),"ATTENTION CE Inexistant"),"")</f>
        <v/>
      </c>
      <c r="O679" s="467" t="str">
        <f>IF(LEFT(N679,1) ="A",'Messages d''erreur'!$B$9,"")</f>
        <v/>
      </c>
      <c r="P679" s="447">
        <f t="shared" si="45"/>
        <v>67361</v>
      </c>
      <c r="Q679" s="447" t="str">
        <f>IFERROR(VLOOKUP(B680,'Liste CG'!A:A,1,FALSE),"Attention erreur pas de CG")</f>
        <v>Attention erreur pas de CG</v>
      </c>
      <c r="R679" s="447" t="str">
        <f>IF(LEFT(Q679,1)="A",'Messages d''erreur'!B$10,"")</f>
        <v>Attention CG pas dans  CG</v>
      </c>
      <c r="S679" s="467">
        <f t="shared" si="46"/>
        <v>67361</v>
      </c>
      <c r="T679" s="469">
        <f>IFERROR(VLOOKUP(S679,'Liste CG'!A:A,1,FALSE),"Attention erreur pas de CG")</f>
        <v>67361</v>
      </c>
      <c r="U679" s="447" t="str">
        <f>IF(MID(H679,4,1)="x", 'Messages d''erreur'!$B$13,IF(LEFT(T679,1)="A",'Messages d''erreur'!$B$12,""))</f>
        <v/>
      </c>
    </row>
    <row r="680" spans="1:21" ht="39" x14ac:dyDescent="0.35">
      <c r="A680" s="535" t="s">
        <v>1861</v>
      </c>
      <c r="B680" s="447" t="s">
        <v>1861</v>
      </c>
      <c r="C680" s="462" t="s">
        <v>1862</v>
      </c>
      <c r="D680" s="492" t="s">
        <v>1696</v>
      </c>
      <c r="E680" s="464" t="s">
        <v>1101</v>
      </c>
      <c r="F680" s="464">
        <v>1</v>
      </c>
      <c r="G680" s="462" t="s">
        <v>1347</v>
      </c>
      <c r="H680" s="464" t="s">
        <v>1703</v>
      </c>
      <c r="I680" s="464" t="s">
        <v>1100</v>
      </c>
      <c r="J680" s="464" t="s">
        <v>61</v>
      </c>
      <c r="K680" s="466" t="s">
        <v>1100</v>
      </c>
      <c r="L680" s="467">
        <f t="shared" si="43"/>
        <v>0</v>
      </c>
      <c r="M680" s="468">
        <f t="shared" si="44"/>
        <v>66030</v>
      </c>
      <c r="N680" s="467" t="str">
        <f>IF(IFERROR(SEARCH("-",K680,1),0) &gt; 0,IFERROR(VLOOKUP(K680,'Liste ECO'!A:A,1,FALSE),"ATTENTION CE Inexistant"),"")</f>
        <v/>
      </c>
      <c r="O680" s="467" t="str">
        <f>IF(LEFT(N680,1) ="A",'Messages d''erreur'!$B$9,"")</f>
        <v/>
      </c>
      <c r="P680" s="447">
        <f t="shared" si="45"/>
        <v>66030</v>
      </c>
      <c r="Q680" s="447" t="str">
        <f>IFERROR(VLOOKUP(B681,'Liste CG'!A:A,1,FALSE),"Attention erreur pas de CG")</f>
        <v>Attention erreur pas de CG</v>
      </c>
      <c r="R680" s="447" t="str">
        <f>IF(LEFT(Q680,1)="A",'Messages d''erreur'!B$10,"")</f>
        <v>Attention CG pas dans  CG</v>
      </c>
      <c r="S680" s="467">
        <f t="shared" si="46"/>
        <v>66030</v>
      </c>
      <c r="T680" s="469">
        <f>IFERROR(VLOOKUP(S680,'Liste CG'!A:A,1,FALSE),"Attention erreur pas de CG")</f>
        <v>66030</v>
      </c>
      <c r="U680" s="447" t="str">
        <f>IF(MID(H680,4,1)="x", 'Messages d''erreur'!$B$13,IF(LEFT(T680,1)="A",'Messages d''erreur'!$B$12,""))</f>
        <v/>
      </c>
    </row>
    <row r="681" spans="1:21" ht="39" x14ac:dyDescent="0.35">
      <c r="A681" s="535" t="s">
        <v>1861</v>
      </c>
      <c r="B681" s="447" t="s">
        <v>1861</v>
      </c>
      <c r="C681" s="462" t="s">
        <v>1862</v>
      </c>
      <c r="D681" s="492" t="s">
        <v>1696</v>
      </c>
      <c r="E681" s="464" t="s">
        <v>61</v>
      </c>
      <c r="F681" s="464">
        <v>2</v>
      </c>
      <c r="G681" s="462" t="s">
        <v>1844</v>
      </c>
      <c r="H681" s="464" t="s">
        <v>1863</v>
      </c>
      <c r="I681" s="464" t="s">
        <v>1341</v>
      </c>
      <c r="J681" s="464" t="s">
        <v>1101</v>
      </c>
      <c r="K681" s="466" t="s">
        <v>1100</v>
      </c>
      <c r="L681" s="467">
        <f t="shared" si="43"/>
        <v>1</v>
      </c>
      <c r="M681" s="468" t="e">
        <f t="shared" si="44"/>
        <v>#VALUE!</v>
      </c>
      <c r="N681" s="467" t="str">
        <f>IF(IFERROR(SEARCH("-",K681,1),0) &gt; 0,IFERROR(VLOOKUP(K681,'Liste ECO'!A:A,1,FALSE),"ATTENTION CE Inexistant"),"")</f>
        <v/>
      </c>
      <c r="O681" s="467" t="str">
        <f>IF(LEFT(N681,1) ="A",'Messages d''erreur'!$B$9,"")</f>
        <v/>
      </c>
      <c r="P681" s="447" t="e">
        <f t="shared" si="45"/>
        <v>#VALUE!</v>
      </c>
      <c r="Q681" s="447" t="str">
        <f>IFERROR(VLOOKUP(B682,'Liste CG'!A:A,1,FALSE),"Attention erreur pas de CG")</f>
        <v>Attention erreur pas de CG</v>
      </c>
      <c r="R681" s="447" t="str">
        <f>IF(LEFT(Q681,1)="A",'Messages d''erreur'!B$10,"")</f>
        <v>Attention CG pas dans  CG</v>
      </c>
      <c r="S681" s="467" t="e">
        <f t="shared" si="46"/>
        <v>#VALUE!</v>
      </c>
      <c r="T681" s="469" t="str">
        <f>IFERROR(VLOOKUP(S681,'Liste CG'!A:A,1,FALSE),"Attention erreur pas de CG")</f>
        <v>Attention erreur pas de CG</v>
      </c>
      <c r="U681" s="447" t="str">
        <f>IF(MID(H681,4,1)="x", 'Messages d''erreur'!$B$13,IF(LEFT(T681,1)="A",'Messages d''erreur'!$B$12,""))</f>
        <v>Compte générique de contre-partie</v>
      </c>
    </row>
    <row r="682" spans="1:21" ht="39" x14ac:dyDescent="0.35">
      <c r="A682" s="535" t="s">
        <v>1861</v>
      </c>
      <c r="B682" s="447" t="s">
        <v>1861</v>
      </c>
      <c r="C682" s="462" t="s">
        <v>1862</v>
      </c>
      <c r="D682" s="492" t="s">
        <v>1696</v>
      </c>
      <c r="E682" s="464">
        <v>0</v>
      </c>
      <c r="F682" s="464">
        <v>3</v>
      </c>
      <c r="G682" s="462" t="s">
        <v>1864</v>
      </c>
      <c r="H682" s="464" t="s">
        <v>1856</v>
      </c>
      <c r="I682" s="492" t="s">
        <v>1696</v>
      </c>
      <c r="J682" s="464" t="s">
        <v>1101</v>
      </c>
      <c r="K682" s="466" t="s">
        <v>1100</v>
      </c>
      <c r="L682" s="467">
        <f t="shared" si="43"/>
        <v>1</v>
      </c>
      <c r="M682" s="468">
        <f t="shared" si="44"/>
        <v>26301</v>
      </c>
      <c r="N682" s="467" t="str">
        <f>IF(IFERROR(SEARCH("-",K682,1),0) &gt; 0,IFERROR(VLOOKUP(K682,'Liste ECO'!A:A,1,FALSE),"ATTENTION CE Inexistant"),"")</f>
        <v/>
      </c>
      <c r="O682" s="467" t="str">
        <f>IF(LEFT(N682,1) ="A",'Messages d''erreur'!$B$9,"")</f>
        <v/>
      </c>
      <c r="P682" s="447">
        <f t="shared" si="45"/>
        <v>26301</v>
      </c>
      <c r="Q682" s="447" t="str">
        <f>IFERROR(VLOOKUP(B683,'Liste CG'!A:A,1,FALSE),"Attention erreur pas de CG")</f>
        <v>Attention erreur pas de CG</v>
      </c>
      <c r="R682" s="447" t="str">
        <f>IF(LEFT(Q682,1)="A",'Messages d''erreur'!B$10,"")</f>
        <v>Attention CG pas dans  CG</v>
      </c>
      <c r="S682" s="467">
        <f t="shared" si="46"/>
        <v>26301</v>
      </c>
      <c r="T682" s="469">
        <f>IFERROR(VLOOKUP(S682,'Liste CG'!A:A,1,FALSE),"Attention erreur pas de CG")</f>
        <v>26301</v>
      </c>
      <c r="U682" s="447" t="str">
        <f>IF(MID(H682,4,1)="x", 'Messages d''erreur'!$B$13,IF(LEFT(T682,1)="A",'Messages d''erreur'!$B$12,""))</f>
        <v/>
      </c>
    </row>
    <row r="683" spans="1:21" ht="39" x14ac:dyDescent="0.35">
      <c r="A683" s="535" t="s">
        <v>1228</v>
      </c>
      <c r="B683" s="447" t="s">
        <v>1228</v>
      </c>
      <c r="C683" s="462" t="s">
        <v>1865</v>
      </c>
      <c r="D683" s="463" t="s">
        <v>1229</v>
      </c>
      <c r="E683" s="464" t="s">
        <v>61</v>
      </c>
      <c r="F683" s="464">
        <v>1</v>
      </c>
      <c r="G683" s="462" t="s">
        <v>1866</v>
      </c>
      <c r="H683" s="464" t="s">
        <v>1177</v>
      </c>
      <c r="I683" s="464" t="s">
        <v>1178</v>
      </c>
      <c r="J683" s="464" t="s">
        <v>1101</v>
      </c>
      <c r="K683" s="466" t="s">
        <v>1100</v>
      </c>
      <c r="L683" s="467">
        <f t="shared" si="43"/>
        <v>0</v>
      </c>
      <c r="M683" s="468">
        <f t="shared" si="44"/>
        <v>15411</v>
      </c>
      <c r="N683" s="467" t="str">
        <f>IF(IFERROR(SEARCH("-",K683,1),0) &gt; 0,IFERROR(VLOOKUP(K683,'Liste ECO'!A:A,1,FALSE),"ATTENTION CE Inexistant"),"")</f>
        <v/>
      </c>
      <c r="O683" s="467" t="str">
        <f>IF(LEFT(N683,1) ="A",'Messages d''erreur'!$B$9,"")</f>
        <v/>
      </c>
      <c r="P683" s="447">
        <f t="shared" si="45"/>
        <v>15411</v>
      </c>
      <c r="Q683" s="447" t="str">
        <f>IFERROR(VLOOKUP(B684,'Liste CG'!A:A,1,FALSE),"Attention erreur pas de CG")</f>
        <v>Attention erreur pas de CG</v>
      </c>
      <c r="R683" s="447" t="str">
        <f>IF(LEFT(Q683,1)="A",'Messages d''erreur'!B$10,"")</f>
        <v>Attention CG pas dans  CG</v>
      </c>
      <c r="S683" s="467">
        <f t="shared" si="46"/>
        <v>15411</v>
      </c>
      <c r="T683" s="469">
        <f>IFERROR(VLOOKUP(S683,'Liste CG'!A:A,1,FALSE),"Attention erreur pas de CG")</f>
        <v>15411</v>
      </c>
      <c r="U683" s="447" t="str">
        <f>IF(MID(H683,4,1)="x", 'Messages d''erreur'!$B$13,IF(LEFT(T683,1)="A",'Messages d''erreur'!$B$12,""))</f>
        <v/>
      </c>
    </row>
    <row r="684" spans="1:21" ht="39" x14ac:dyDescent="0.35">
      <c r="A684" s="535" t="s">
        <v>1228</v>
      </c>
      <c r="B684" s="447" t="s">
        <v>1228</v>
      </c>
      <c r="C684" s="462" t="s">
        <v>1867</v>
      </c>
      <c r="D684" s="463" t="s">
        <v>1229</v>
      </c>
      <c r="E684" s="464" t="s">
        <v>1101</v>
      </c>
      <c r="F684" s="464">
        <v>2</v>
      </c>
      <c r="G684" s="462" t="s">
        <v>1868</v>
      </c>
      <c r="H684" s="464" t="s">
        <v>1177</v>
      </c>
      <c r="I684" s="464" t="s">
        <v>1178</v>
      </c>
      <c r="J684" s="464" t="s">
        <v>61</v>
      </c>
      <c r="K684" s="466" t="s">
        <v>1100</v>
      </c>
      <c r="L684" s="467">
        <f t="shared" si="43"/>
        <v>1</v>
      </c>
      <c r="M684" s="468">
        <f t="shared" si="44"/>
        <v>15411</v>
      </c>
      <c r="N684" s="467" t="str">
        <f>IF(IFERROR(SEARCH("-",K684,1),0) &gt; 0,IFERROR(VLOOKUP(K684,'Liste ECO'!A:A,1,FALSE),"ATTENTION CE Inexistant"),"")</f>
        <v/>
      </c>
      <c r="O684" s="467" t="str">
        <f>IF(LEFT(N684,1) ="A",'Messages d''erreur'!$B$9,"")</f>
        <v/>
      </c>
      <c r="P684" s="447">
        <f t="shared" si="45"/>
        <v>15411</v>
      </c>
      <c r="Q684" s="447" t="str">
        <f>IFERROR(VLOOKUP(B685,'Liste CG'!A:A,1,FALSE),"Attention erreur pas de CG")</f>
        <v>Attention erreur pas de CG</v>
      </c>
      <c r="R684" s="447" t="str">
        <f>IF(LEFT(Q684,1)="A",'Messages d''erreur'!B$10,"")</f>
        <v>Attention CG pas dans  CG</v>
      </c>
      <c r="S684" s="467">
        <f t="shared" si="46"/>
        <v>15411</v>
      </c>
      <c r="T684" s="469">
        <f>IFERROR(VLOOKUP(S684,'Liste CG'!A:A,1,FALSE),"Attention erreur pas de CG")</f>
        <v>15411</v>
      </c>
      <c r="U684" s="447" t="str">
        <f>IF(MID(H684,4,1)="x", 'Messages d''erreur'!$B$13,IF(LEFT(T684,1)="A",'Messages d''erreur'!$B$12,""))</f>
        <v/>
      </c>
    </row>
    <row r="685" spans="1:21" ht="39" x14ac:dyDescent="0.35">
      <c r="A685" s="535" t="s">
        <v>1228</v>
      </c>
      <c r="B685" s="447" t="s">
        <v>1228</v>
      </c>
      <c r="C685" s="462" t="s">
        <v>1867</v>
      </c>
      <c r="D685" s="463" t="s">
        <v>1229</v>
      </c>
      <c r="E685" s="464" t="s">
        <v>1101</v>
      </c>
      <c r="F685" s="464">
        <v>3</v>
      </c>
      <c r="G685" s="462" t="s">
        <v>1864</v>
      </c>
      <c r="H685" s="464" t="s">
        <v>1869</v>
      </c>
      <c r="I685" s="464" t="s">
        <v>1229</v>
      </c>
      <c r="J685" s="464" t="s">
        <v>61</v>
      </c>
      <c r="K685" s="466" t="s">
        <v>1100</v>
      </c>
      <c r="L685" s="467">
        <f t="shared" si="43"/>
        <v>1</v>
      </c>
      <c r="M685" s="468">
        <f t="shared" si="44"/>
        <v>27049</v>
      </c>
      <c r="N685" s="467" t="str">
        <f>IF(IFERROR(SEARCH("-",K685,1),0) &gt; 0,IFERROR(VLOOKUP(K685,'Liste ECO'!A:A,1,FALSE),"ATTENTION CE Inexistant"),"")</f>
        <v/>
      </c>
      <c r="O685" s="467" t="str">
        <f>IF(LEFT(N685,1) ="A",'Messages d''erreur'!$B$9,"")</f>
        <v/>
      </c>
      <c r="P685" s="447">
        <f t="shared" si="45"/>
        <v>27049</v>
      </c>
      <c r="Q685" s="447" t="str">
        <f>IFERROR(VLOOKUP(B686,'Liste CG'!A:A,1,FALSE),"Attention erreur pas de CG")</f>
        <v>Attention erreur pas de CG</v>
      </c>
      <c r="R685" s="447" t="str">
        <f>IF(LEFT(Q685,1)="A",'Messages d''erreur'!B$10,"")</f>
        <v>Attention CG pas dans  CG</v>
      </c>
      <c r="S685" s="467">
        <f t="shared" si="46"/>
        <v>27049</v>
      </c>
      <c r="T685" s="469">
        <f>IFERROR(VLOOKUP(S685,'Liste CG'!A:A,1,FALSE),"Attention erreur pas de CG")</f>
        <v>27049</v>
      </c>
      <c r="U685" s="447" t="str">
        <f>IF(MID(H685,4,1)="x", 'Messages d''erreur'!$B$13,IF(LEFT(T685,1)="A",'Messages d''erreur'!$B$12,""))</f>
        <v/>
      </c>
    </row>
    <row r="686" spans="1:21" ht="39" x14ac:dyDescent="0.35">
      <c r="A686" s="535" t="s">
        <v>1869</v>
      </c>
      <c r="B686" s="447" t="s">
        <v>1869</v>
      </c>
      <c r="C686" s="462" t="s">
        <v>1870</v>
      </c>
      <c r="D686" s="463" t="s">
        <v>1229</v>
      </c>
      <c r="E686" s="464" t="s">
        <v>1101</v>
      </c>
      <c r="F686" s="464">
        <v>1</v>
      </c>
      <c r="G686" s="462" t="s">
        <v>1871</v>
      </c>
      <c r="H686" s="464" t="s">
        <v>1200</v>
      </c>
      <c r="I686" s="464" t="s">
        <v>1201</v>
      </c>
      <c r="J686" s="464" t="s">
        <v>61</v>
      </c>
      <c r="K686" s="466" t="s">
        <v>1100</v>
      </c>
      <c r="L686" s="467">
        <f t="shared" si="43"/>
        <v>0</v>
      </c>
      <c r="M686" s="468">
        <f t="shared" si="44"/>
        <v>41301</v>
      </c>
      <c r="N686" s="467" t="str">
        <f>IF(IFERROR(SEARCH("-",K686,1),0) &gt; 0,IFERROR(VLOOKUP(K686,'Liste ECO'!A:A,1,FALSE),"ATTENTION CE Inexistant"),"")</f>
        <v/>
      </c>
      <c r="O686" s="467" t="str">
        <f>IF(LEFT(N686,1) ="A",'Messages d''erreur'!$B$9,"")</f>
        <v/>
      </c>
      <c r="P686" s="447">
        <f t="shared" si="45"/>
        <v>41301</v>
      </c>
      <c r="Q686" s="447" t="str">
        <f>IFERROR(VLOOKUP(B687,'Liste CG'!A:A,1,FALSE),"Attention erreur pas de CG")</f>
        <v>Attention erreur pas de CG</v>
      </c>
      <c r="R686" s="447" t="str">
        <f>IF(LEFT(Q686,1)="A",'Messages d''erreur'!B$10,"")</f>
        <v>Attention CG pas dans  CG</v>
      </c>
      <c r="S686" s="467">
        <f t="shared" si="46"/>
        <v>41301</v>
      </c>
      <c r="T686" s="469">
        <f>IFERROR(VLOOKUP(S686,'Liste CG'!A:A,1,FALSE),"Attention erreur pas de CG")</f>
        <v>41301</v>
      </c>
      <c r="U686" s="447" t="str">
        <f>IF(MID(H686,4,1)="x", 'Messages d''erreur'!$B$13,IF(LEFT(T686,1)="A",'Messages d''erreur'!$B$12,""))</f>
        <v/>
      </c>
    </row>
    <row r="687" spans="1:21" ht="39" x14ac:dyDescent="0.35">
      <c r="A687" s="535" t="s">
        <v>1869</v>
      </c>
      <c r="B687" s="447" t="s">
        <v>1869</v>
      </c>
      <c r="C687" s="462" t="s">
        <v>1872</v>
      </c>
      <c r="D687" s="463" t="s">
        <v>1229</v>
      </c>
      <c r="E687" s="464" t="s">
        <v>61</v>
      </c>
      <c r="F687" s="464">
        <v>2</v>
      </c>
      <c r="G687" s="462" t="s">
        <v>1864</v>
      </c>
      <c r="H687" s="464" t="s">
        <v>1228</v>
      </c>
      <c r="I687" s="464" t="s">
        <v>1229</v>
      </c>
      <c r="J687" s="464" t="s">
        <v>1101</v>
      </c>
      <c r="K687" s="466" t="s">
        <v>1100</v>
      </c>
      <c r="L687" s="467">
        <f t="shared" si="43"/>
        <v>1</v>
      </c>
      <c r="M687" s="468">
        <f t="shared" si="44"/>
        <v>27041</v>
      </c>
      <c r="N687" s="467" t="str">
        <f>IF(IFERROR(SEARCH("-",K687,1),0) &gt; 0,IFERROR(VLOOKUP(K687,'Liste ECO'!A:A,1,FALSE),"ATTENTION CE Inexistant"),"")</f>
        <v/>
      </c>
      <c r="O687" s="467" t="str">
        <f>IF(LEFT(N687,1) ="A",'Messages d''erreur'!$B$9,"")</f>
        <v/>
      </c>
      <c r="P687" s="447">
        <f t="shared" si="45"/>
        <v>27041</v>
      </c>
      <c r="Q687" s="447" t="str">
        <f>IFERROR(VLOOKUP(B688,'Liste CG'!A:A,1,FALSE),"Attention erreur pas de CG")</f>
        <v>Attention erreur pas de CG</v>
      </c>
      <c r="R687" s="447" t="str">
        <f>IF(LEFT(Q687,1)="A",'Messages d''erreur'!B$10,"")</f>
        <v>Attention CG pas dans  CG</v>
      </c>
      <c r="S687" s="467">
        <f t="shared" si="46"/>
        <v>27041</v>
      </c>
      <c r="T687" s="469">
        <f>IFERROR(VLOOKUP(S687,'Liste CG'!A:A,1,FALSE),"Attention erreur pas de CG")</f>
        <v>27041</v>
      </c>
      <c r="U687" s="447" t="str">
        <f>IF(MID(H687,4,1)="x", 'Messages d''erreur'!$B$13,IF(LEFT(T687,1)="A",'Messages d''erreur'!$B$12,""))</f>
        <v/>
      </c>
    </row>
    <row r="688" spans="1:21" ht="52" x14ac:dyDescent="0.35">
      <c r="A688" s="535" t="s">
        <v>1241</v>
      </c>
      <c r="B688" s="447" t="s">
        <v>1241</v>
      </c>
      <c r="C688" s="462" t="s">
        <v>1240</v>
      </c>
      <c r="D688" s="463" t="s">
        <v>1242</v>
      </c>
      <c r="E688" s="464" t="s">
        <v>61</v>
      </c>
      <c r="F688" s="464">
        <v>1</v>
      </c>
      <c r="G688" s="462" t="s">
        <v>1866</v>
      </c>
      <c r="H688" s="464" t="s">
        <v>1237</v>
      </c>
      <c r="I688" s="464" t="s">
        <v>1239</v>
      </c>
      <c r="J688" s="464" t="s">
        <v>1101</v>
      </c>
      <c r="K688" s="466" t="s">
        <v>1100</v>
      </c>
      <c r="L688" s="467">
        <f t="shared" si="43"/>
        <v>0</v>
      </c>
      <c r="M688" s="468">
        <f t="shared" si="44"/>
        <v>15421</v>
      </c>
      <c r="N688" s="467" t="str">
        <f>IF(IFERROR(SEARCH("-",K688,1),0) &gt; 0,IFERROR(VLOOKUP(K688,'Liste ECO'!A:A,1,FALSE),"ATTENTION CE Inexistant"),"")</f>
        <v/>
      </c>
      <c r="O688" s="467" t="str">
        <f>IF(LEFT(N688,1) ="A",'Messages d''erreur'!$B$9,"")</f>
        <v/>
      </c>
      <c r="P688" s="447">
        <f t="shared" si="45"/>
        <v>15421</v>
      </c>
      <c r="Q688" s="447" t="str">
        <f>IFERROR(VLOOKUP(B689,'Liste CG'!A:A,1,FALSE),"Attention erreur pas de CG")</f>
        <v>Attention erreur pas de CG</v>
      </c>
      <c r="R688" s="447" t="str">
        <f>IF(LEFT(Q688,1)="A",'Messages d''erreur'!B$10,"")</f>
        <v>Attention CG pas dans  CG</v>
      </c>
      <c r="S688" s="467">
        <f t="shared" si="46"/>
        <v>15421</v>
      </c>
      <c r="T688" s="469">
        <f>IFERROR(VLOOKUP(S688,'Liste CG'!A:A,1,FALSE),"Attention erreur pas de CG")</f>
        <v>15421</v>
      </c>
      <c r="U688" s="447" t="str">
        <f>IF(MID(H688,4,1)="x", 'Messages d''erreur'!$B$13,IF(LEFT(T688,1)="A",'Messages d''erreur'!$B$12,""))</f>
        <v/>
      </c>
    </row>
    <row r="689" spans="1:21" ht="52" x14ac:dyDescent="0.35">
      <c r="A689" s="535" t="s">
        <v>1241</v>
      </c>
      <c r="B689" s="447" t="s">
        <v>1241</v>
      </c>
      <c r="C689" s="462" t="s">
        <v>1873</v>
      </c>
      <c r="D689" s="463" t="s">
        <v>1242</v>
      </c>
      <c r="E689" s="464" t="s">
        <v>1101</v>
      </c>
      <c r="F689" s="464">
        <v>2</v>
      </c>
      <c r="G689" s="462" t="s">
        <v>1868</v>
      </c>
      <c r="H689" s="464" t="s">
        <v>1237</v>
      </c>
      <c r="I689" s="464" t="s">
        <v>1239</v>
      </c>
      <c r="J689" s="464" t="s">
        <v>61</v>
      </c>
      <c r="K689" s="466" t="s">
        <v>1100</v>
      </c>
      <c r="L689" s="467">
        <f t="shared" si="43"/>
        <v>1</v>
      </c>
      <c r="M689" s="468">
        <f t="shared" si="44"/>
        <v>15421</v>
      </c>
      <c r="N689" s="467" t="str">
        <f>IF(IFERROR(SEARCH("-",K689,1),0) &gt; 0,IFERROR(VLOOKUP(K689,'Liste ECO'!A:A,1,FALSE),"ATTENTION CE Inexistant"),"")</f>
        <v/>
      </c>
      <c r="O689" s="467" t="str">
        <f>IF(LEFT(N689,1) ="A",'Messages d''erreur'!$B$9,"")</f>
        <v/>
      </c>
      <c r="P689" s="447">
        <f t="shared" si="45"/>
        <v>15421</v>
      </c>
      <c r="Q689" s="447" t="str">
        <f>IFERROR(VLOOKUP(B690,'Liste CG'!A:A,1,FALSE),"Attention erreur pas de CG")</f>
        <v>Attention erreur pas de CG</v>
      </c>
      <c r="R689" s="447" t="str">
        <f>IF(LEFT(Q689,1)="A",'Messages d''erreur'!B$10,"")</f>
        <v>Attention CG pas dans  CG</v>
      </c>
      <c r="S689" s="467">
        <f t="shared" si="46"/>
        <v>15421</v>
      </c>
      <c r="T689" s="469">
        <f>IFERROR(VLOOKUP(S689,'Liste CG'!A:A,1,FALSE),"Attention erreur pas de CG")</f>
        <v>15421</v>
      </c>
      <c r="U689" s="447" t="str">
        <f>IF(MID(H689,4,1)="x", 'Messages d''erreur'!$B$13,IF(LEFT(T689,1)="A",'Messages d''erreur'!$B$12,""))</f>
        <v/>
      </c>
    </row>
    <row r="690" spans="1:21" ht="52" x14ac:dyDescent="0.35">
      <c r="A690" s="535" t="s">
        <v>1241</v>
      </c>
      <c r="B690" s="447" t="s">
        <v>1241</v>
      </c>
      <c r="C690" s="462" t="s">
        <v>1873</v>
      </c>
      <c r="D690" s="463" t="s">
        <v>1242</v>
      </c>
      <c r="E690" s="464" t="s">
        <v>1101</v>
      </c>
      <c r="F690" s="464">
        <v>3</v>
      </c>
      <c r="G690" s="462" t="s">
        <v>1864</v>
      </c>
      <c r="H690" s="464" t="s">
        <v>1874</v>
      </c>
      <c r="I690" s="464" t="s">
        <v>1242</v>
      </c>
      <c r="J690" s="464" t="s">
        <v>61</v>
      </c>
      <c r="K690" s="466" t="s">
        <v>1100</v>
      </c>
      <c r="L690" s="467">
        <f t="shared" si="43"/>
        <v>1</v>
      </c>
      <c r="M690" s="468">
        <f t="shared" si="44"/>
        <v>27059</v>
      </c>
      <c r="N690" s="467" t="str">
        <f>IF(IFERROR(SEARCH("-",K690,1),0) &gt; 0,IFERROR(VLOOKUP(K690,'Liste ECO'!A:A,1,FALSE),"ATTENTION CE Inexistant"),"")</f>
        <v/>
      </c>
      <c r="O690" s="467" t="str">
        <f>IF(LEFT(N690,1) ="A",'Messages d''erreur'!$B$9,"")</f>
        <v/>
      </c>
      <c r="P690" s="447">
        <f t="shared" si="45"/>
        <v>27059</v>
      </c>
      <c r="Q690" s="447" t="str">
        <f>IFERROR(VLOOKUP(B691,'Liste CG'!A:A,1,FALSE),"Attention erreur pas de CG")</f>
        <v>Attention erreur pas de CG</v>
      </c>
      <c r="R690" s="447" t="str">
        <f>IF(LEFT(Q690,1)="A",'Messages d''erreur'!B$10,"")</f>
        <v>Attention CG pas dans  CG</v>
      </c>
      <c r="S690" s="467">
        <f t="shared" si="46"/>
        <v>27059</v>
      </c>
      <c r="T690" s="469">
        <f>IFERROR(VLOOKUP(S690,'Liste CG'!A:A,1,FALSE),"Attention erreur pas de CG")</f>
        <v>27059</v>
      </c>
      <c r="U690" s="447" t="str">
        <f>IF(MID(H690,4,1)="x", 'Messages d''erreur'!$B$13,IF(LEFT(T690,1)="A",'Messages d''erreur'!$B$12,""))</f>
        <v/>
      </c>
    </row>
    <row r="691" spans="1:21" ht="52" x14ac:dyDescent="0.35">
      <c r="A691" s="535" t="s">
        <v>1874</v>
      </c>
      <c r="B691" s="447" t="s">
        <v>1874</v>
      </c>
      <c r="C691" s="462" t="s">
        <v>771</v>
      </c>
      <c r="D691" s="463" t="s">
        <v>1242</v>
      </c>
      <c r="E691" s="464" t="s">
        <v>1101</v>
      </c>
      <c r="F691" s="464">
        <v>1</v>
      </c>
      <c r="G691" s="462" t="s">
        <v>1875</v>
      </c>
      <c r="H691" s="464" t="s">
        <v>1876</v>
      </c>
      <c r="I691" s="464" t="s">
        <v>1201</v>
      </c>
      <c r="J691" s="464" t="s">
        <v>61</v>
      </c>
      <c r="K691" s="466" t="s">
        <v>1100</v>
      </c>
      <c r="L691" s="467">
        <f t="shared" si="43"/>
        <v>0</v>
      </c>
      <c r="M691" s="468">
        <f t="shared" si="44"/>
        <v>42516</v>
      </c>
      <c r="N691" s="467" t="str">
        <f>IF(IFERROR(SEARCH("-",K691,1),0) &gt; 0,IFERROR(VLOOKUP(K691,'Liste ECO'!A:A,1,FALSE),"ATTENTION CE Inexistant"),"")</f>
        <v/>
      </c>
      <c r="O691" s="467" t="str">
        <f>IF(LEFT(N691,1) ="A",'Messages d''erreur'!$B$9,"")</f>
        <v/>
      </c>
      <c r="P691" s="447">
        <f t="shared" si="45"/>
        <v>42516</v>
      </c>
      <c r="Q691" s="447" t="str">
        <f>IFERROR(VLOOKUP(B692,'Liste CG'!A:A,1,FALSE),"Attention erreur pas de CG")</f>
        <v>Attention erreur pas de CG</v>
      </c>
      <c r="R691" s="447" t="str">
        <f>IF(LEFT(Q691,1)="A",'Messages d''erreur'!B$10,"")</f>
        <v>Attention CG pas dans  CG</v>
      </c>
      <c r="S691" s="467">
        <f t="shared" si="46"/>
        <v>42516</v>
      </c>
      <c r="T691" s="469">
        <f>IFERROR(VLOOKUP(S691,'Liste CG'!A:A,1,FALSE),"Attention erreur pas de CG")</f>
        <v>42516</v>
      </c>
      <c r="U691" s="447" t="str">
        <f>IF(MID(H691,4,1)="x", 'Messages d''erreur'!$B$13,IF(LEFT(T691,1)="A",'Messages d''erreur'!$B$12,""))</f>
        <v/>
      </c>
    </row>
    <row r="692" spans="1:21" ht="52" x14ac:dyDescent="0.35">
      <c r="A692" s="535" t="s">
        <v>1874</v>
      </c>
      <c r="B692" s="447" t="s">
        <v>1874</v>
      </c>
      <c r="C692" s="462" t="s">
        <v>1877</v>
      </c>
      <c r="D692" s="463" t="s">
        <v>1242</v>
      </c>
      <c r="E692" s="464" t="s">
        <v>1101</v>
      </c>
      <c r="F692" s="464">
        <v>2</v>
      </c>
      <c r="G692" s="462" t="s">
        <v>1878</v>
      </c>
      <c r="H692" s="464" t="s">
        <v>1879</v>
      </c>
      <c r="I692" s="464" t="s">
        <v>1201</v>
      </c>
      <c r="J692" s="464" t="s">
        <v>61</v>
      </c>
      <c r="K692" s="466" t="s">
        <v>770</v>
      </c>
      <c r="L692" s="467">
        <f t="shared" si="43"/>
        <v>1</v>
      </c>
      <c r="M692" s="468">
        <f t="shared" si="44"/>
        <v>42514</v>
      </c>
      <c r="N692" s="467" t="str">
        <f>IF(IFERROR(SEARCH("-",K692,1),0) &gt; 0,IFERROR(VLOOKUP(K692,'Liste ECO'!A:A,1,FALSE),"ATTENTION CE Inexistant"),"")</f>
        <v>664-01</v>
      </c>
      <c r="O692" s="467" t="str">
        <f>IF(LEFT(N692,1) ="A",'Messages d''erreur'!$B$9,"")</f>
        <v/>
      </c>
      <c r="P692" s="447">
        <f t="shared" si="45"/>
        <v>42514</v>
      </c>
      <c r="Q692" s="447" t="str">
        <f>IFERROR(VLOOKUP(B693,'Liste CG'!A:A,1,FALSE),"Attention erreur pas de CG")</f>
        <v>Attention erreur pas de CG</v>
      </c>
      <c r="R692" s="447" t="str">
        <f>IF(LEFT(Q692,1)="A",'Messages d''erreur'!B$10,"")</f>
        <v>Attention CG pas dans  CG</v>
      </c>
      <c r="S692" s="467">
        <f t="shared" si="46"/>
        <v>42514</v>
      </c>
      <c r="T692" s="469">
        <f>IFERROR(VLOOKUP(S692,'Liste CG'!A:A,1,FALSE),"Attention erreur pas de CG")</f>
        <v>42514</v>
      </c>
      <c r="U692" s="447" t="str">
        <f>IF(MID(H692,4,1)="x", 'Messages d''erreur'!$B$13,IF(LEFT(T692,1)="A",'Messages d''erreur'!$B$12,""))</f>
        <v/>
      </c>
    </row>
    <row r="693" spans="1:21" ht="52" x14ac:dyDescent="0.35">
      <c r="A693" s="535" t="s">
        <v>1874</v>
      </c>
      <c r="B693" s="447" t="s">
        <v>1874</v>
      </c>
      <c r="C693" s="462" t="s">
        <v>1877</v>
      </c>
      <c r="D693" s="463" t="s">
        <v>1242</v>
      </c>
      <c r="E693" s="464" t="s">
        <v>61</v>
      </c>
      <c r="F693" s="464">
        <v>3</v>
      </c>
      <c r="G693" s="462" t="s">
        <v>1864</v>
      </c>
      <c r="H693" s="464" t="s">
        <v>1241</v>
      </c>
      <c r="I693" s="464" t="s">
        <v>1242</v>
      </c>
      <c r="J693" s="464" t="s">
        <v>1101</v>
      </c>
      <c r="K693" s="466" t="s">
        <v>1100</v>
      </c>
      <c r="L693" s="467">
        <f t="shared" si="43"/>
        <v>1</v>
      </c>
      <c r="M693" s="468">
        <f t="shared" si="44"/>
        <v>27051</v>
      </c>
      <c r="N693" s="467" t="str">
        <f>IF(IFERROR(SEARCH("-",K693,1),0) &gt; 0,IFERROR(VLOOKUP(K693,'Liste ECO'!A:A,1,FALSE),"ATTENTION CE Inexistant"),"")</f>
        <v/>
      </c>
      <c r="O693" s="467" t="str">
        <f>IF(LEFT(N693,1) ="A",'Messages d''erreur'!$B$9,"")</f>
        <v/>
      </c>
      <c r="P693" s="447">
        <f t="shared" si="45"/>
        <v>27051</v>
      </c>
      <c r="Q693" s="447" t="str">
        <f>IFERROR(VLOOKUP(B694,'Liste CG'!A:A,1,FALSE),"Attention erreur pas de CG")</f>
        <v>Attention erreur pas de CG</v>
      </c>
      <c r="R693" s="447" t="str">
        <f>IF(LEFT(Q693,1)="A",'Messages d''erreur'!B$10,"")</f>
        <v>Attention CG pas dans  CG</v>
      </c>
      <c r="S693" s="467">
        <f t="shared" si="46"/>
        <v>27051</v>
      </c>
      <c r="T693" s="469">
        <f>IFERROR(VLOOKUP(S693,'Liste CG'!A:A,1,FALSE),"Attention erreur pas de CG")</f>
        <v>27051</v>
      </c>
      <c r="U693" s="447" t="str">
        <f>IF(MID(H693,4,1)="x", 'Messages d''erreur'!$B$13,IF(LEFT(T693,1)="A",'Messages d''erreur'!$B$12,""))</f>
        <v/>
      </c>
    </row>
    <row r="694" spans="1:21" ht="39" x14ac:dyDescent="0.35">
      <c r="A694" s="535" t="s">
        <v>1258</v>
      </c>
      <c r="B694" s="447" t="s">
        <v>1258</v>
      </c>
      <c r="C694" s="462" t="s">
        <v>1867</v>
      </c>
      <c r="D694" s="463" t="s">
        <v>1229</v>
      </c>
      <c r="E694" s="464" t="s">
        <v>61</v>
      </c>
      <c r="F694" s="464">
        <v>1</v>
      </c>
      <c r="G694" s="462" t="s">
        <v>1866</v>
      </c>
      <c r="H694" s="464" t="s">
        <v>1256</v>
      </c>
      <c r="I694" s="464" t="s">
        <v>1178</v>
      </c>
      <c r="J694" s="464" t="s">
        <v>1101</v>
      </c>
      <c r="K694" s="466" t="s">
        <v>1100</v>
      </c>
      <c r="L694" s="467">
        <f t="shared" si="43"/>
        <v>0</v>
      </c>
      <c r="M694" s="468">
        <f t="shared" si="44"/>
        <v>15611</v>
      </c>
      <c r="N694" s="467" t="str">
        <f>IF(IFERROR(SEARCH("-",K694,1),0) &gt; 0,IFERROR(VLOOKUP(K694,'Liste ECO'!A:A,1,FALSE),"ATTENTION CE Inexistant"),"")</f>
        <v/>
      </c>
      <c r="O694" s="467" t="str">
        <f>IF(LEFT(N694,1) ="A",'Messages d''erreur'!$B$9,"")</f>
        <v/>
      </c>
      <c r="P694" s="447">
        <f t="shared" si="45"/>
        <v>15611</v>
      </c>
      <c r="Q694" s="447" t="str">
        <f>IFERROR(VLOOKUP(B695,'Liste CG'!A:A,1,FALSE),"Attention erreur pas de CG")</f>
        <v>Attention erreur pas de CG</v>
      </c>
      <c r="R694" s="447" t="str">
        <f>IF(LEFT(Q694,1)="A",'Messages d''erreur'!B$10,"")</f>
        <v>Attention CG pas dans  CG</v>
      </c>
      <c r="S694" s="467">
        <f t="shared" si="46"/>
        <v>15611</v>
      </c>
      <c r="T694" s="469">
        <f>IFERROR(VLOOKUP(S694,'Liste CG'!A:A,1,FALSE),"Attention erreur pas de CG")</f>
        <v>15611</v>
      </c>
      <c r="U694" s="447" t="str">
        <f>IF(MID(H694,4,1)="x", 'Messages d''erreur'!$B$13,IF(LEFT(T694,1)="A",'Messages d''erreur'!$B$12,""))</f>
        <v/>
      </c>
    </row>
    <row r="695" spans="1:21" ht="39" x14ac:dyDescent="0.35">
      <c r="A695" s="535" t="s">
        <v>1258</v>
      </c>
      <c r="B695" s="447" t="s">
        <v>1258</v>
      </c>
      <c r="C695" s="462" t="s">
        <v>1867</v>
      </c>
      <c r="D695" s="463" t="s">
        <v>1229</v>
      </c>
      <c r="E695" s="464" t="s">
        <v>1101</v>
      </c>
      <c r="F695" s="464">
        <v>2</v>
      </c>
      <c r="G695" s="462" t="s">
        <v>1868</v>
      </c>
      <c r="H695" s="464" t="s">
        <v>1256</v>
      </c>
      <c r="I695" s="464" t="s">
        <v>1178</v>
      </c>
      <c r="J695" s="464" t="s">
        <v>61</v>
      </c>
      <c r="K695" s="466" t="s">
        <v>1100</v>
      </c>
      <c r="L695" s="467">
        <f t="shared" si="43"/>
        <v>1</v>
      </c>
      <c r="M695" s="468">
        <f t="shared" si="44"/>
        <v>15611</v>
      </c>
      <c r="N695" s="467" t="str">
        <f>IF(IFERROR(SEARCH("-",K695,1),0) &gt; 0,IFERROR(VLOOKUP(K695,'Liste ECO'!A:A,1,FALSE),"ATTENTION CE Inexistant"),"")</f>
        <v/>
      </c>
      <c r="O695" s="467" t="str">
        <f>IF(LEFT(N695,1) ="A",'Messages d''erreur'!$B$9,"")</f>
        <v/>
      </c>
      <c r="P695" s="447">
        <f t="shared" si="45"/>
        <v>15611</v>
      </c>
      <c r="Q695" s="447" t="str">
        <f>IFERROR(VLOOKUP(B696,'Liste CG'!A:A,1,FALSE),"Attention erreur pas de CG")</f>
        <v>Attention erreur pas de CG</v>
      </c>
      <c r="R695" s="447" t="str">
        <f>IF(LEFT(Q695,1)="A",'Messages d''erreur'!B$10,"")</f>
        <v>Attention CG pas dans  CG</v>
      </c>
      <c r="S695" s="467">
        <f t="shared" si="46"/>
        <v>15611</v>
      </c>
      <c r="T695" s="469">
        <f>IFERROR(VLOOKUP(S695,'Liste CG'!A:A,1,FALSE),"Attention erreur pas de CG")</f>
        <v>15611</v>
      </c>
      <c r="U695" s="447" t="str">
        <f>IF(MID(H695,4,1)="x", 'Messages d''erreur'!$B$13,IF(LEFT(T695,1)="A",'Messages d''erreur'!$B$12,""))</f>
        <v/>
      </c>
    </row>
    <row r="696" spans="1:21" ht="26" x14ac:dyDescent="0.35">
      <c r="A696" s="535" t="s">
        <v>1880</v>
      </c>
      <c r="B696" s="447" t="s">
        <v>1880</v>
      </c>
      <c r="C696" s="462" t="s">
        <v>1881</v>
      </c>
      <c r="D696" s="463" t="s">
        <v>1229</v>
      </c>
      <c r="E696" s="464" t="s">
        <v>1101</v>
      </c>
      <c r="F696" s="464">
        <v>1</v>
      </c>
      <c r="G696" s="462" t="s">
        <v>1871</v>
      </c>
      <c r="H696" s="464" t="s">
        <v>1200</v>
      </c>
      <c r="I696" s="464" t="s">
        <v>1201</v>
      </c>
      <c r="J696" s="464" t="s">
        <v>61</v>
      </c>
      <c r="K696" s="466" t="s">
        <v>1100</v>
      </c>
      <c r="L696" s="467">
        <f t="shared" si="43"/>
        <v>0</v>
      </c>
      <c r="M696" s="468">
        <f t="shared" si="44"/>
        <v>41301</v>
      </c>
      <c r="N696" s="467" t="str">
        <f>IF(IFERROR(SEARCH("-",K696,1),0) &gt; 0,IFERROR(VLOOKUP(K696,'Liste ECO'!A:A,1,FALSE),"ATTENTION CE Inexistant"),"")</f>
        <v/>
      </c>
      <c r="O696" s="467" t="str">
        <f>IF(LEFT(N696,1) ="A",'Messages d''erreur'!$B$9,"")</f>
        <v/>
      </c>
      <c r="P696" s="447">
        <f t="shared" si="45"/>
        <v>41301</v>
      </c>
      <c r="Q696" s="447" t="str">
        <f>IFERROR(VLOOKUP(B697,'Liste CG'!A:A,1,FALSE),"Attention erreur pas de CG")</f>
        <v>Attention erreur pas de CG</v>
      </c>
      <c r="R696" s="447" t="str">
        <f>IF(LEFT(Q696,1)="A",'Messages d''erreur'!B$10,"")</f>
        <v>Attention CG pas dans  CG</v>
      </c>
      <c r="S696" s="467">
        <f t="shared" si="46"/>
        <v>41301</v>
      </c>
      <c r="T696" s="469">
        <f>IFERROR(VLOOKUP(S696,'Liste CG'!A:A,1,FALSE),"Attention erreur pas de CG")</f>
        <v>41301</v>
      </c>
      <c r="U696" s="447" t="str">
        <f>IF(MID(H696,4,1)="x", 'Messages d''erreur'!$B$13,IF(LEFT(T696,1)="A",'Messages d''erreur'!$B$12,""))</f>
        <v/>
      </c>
    </row>
    <row r="697" spans="1:21" ht="26" x14ac:dyDescent="0.35">
      <c r="A697" s="535" t="s">
        <v>1880</v>
      </c>
      <c r="B697" s="447" t="s">
        <v>1880</v>
      </c>
      <c r="C697" s="462" t="s">
        <v>1881</v>
      </c>
      <c r="D697" s="463" t="s">
        <v>1229</v>
      </c>
      <c r="E697" s="464" t="s">
        <v>61</v>
      </c>
      <c r="F697" s="464">
        <v>2</v>
      </c>
      <c r="G697" s="462" t="s">
        <v>1864</v>
      </c>
      <c r="H697" s="464" t="s">
        <v>1258</v>
      </c>
      <c r="I697" s="464" t="s">
        <v>1229</v>
      </c>
      <c r="J697" s="464" t="s">
        <v>1101</v>
      </c>
      <c r="K697" s="466" t="s">
        <v>1100</v>
      </c>
      <c r="L697" s="467">
        <f t="shared" ref="L697:L768" si="47">IF(A697=A696,1,0)</f>
        <v>1</v>
      </c>
      <c r="M697" s="468">
        <f t="shared" si="44"/>
        <v>27061</v>
      </c>
      <c r="N697" s="467" t="str">
        <f>IF(IFERROR(SEARCH("-",K697,1),0) &gt; 0,IFERROR(VLOOKUP(K697,'Liste ECO'!A:A,1,FALSE),"ATTENTION CE Inexistant"),"")</f>
        <v/>
      </c>
      <c r="O697" s="467" t="str">
        <f>IF(LEFT(N697,1) ="A",'Messages d''erreur'!$B$9,"")</f>
        <v/>
      </c>
      <c r="P697" s="447">
        <f t="shared" si="45"/>
        <v>27061</v>
      </c>
      <c r="Q697" s="447" t="str">
        <f>IFERROR(VLOOKUP(B698,'Liste CG'!A:A,1,FALSE),"Attention erreur pas de CG")</f>
        <v>Attention erreur pas de CG</v>
      </c>
      <c r="R697" s="447" t="str">
        <f>IF(LEFT(Q697,1)="A",'Messages d''erreur'!B$10,"")</f>
        <v>Attention CG pas dans  CG</v>
      </c>
      <c r="S697" s="467">
        <f t="shared" si="46"/>
        <v>27061</v>
      </c>
      <c r="T697" s="469">
        <f>IFERROR(VLOOKUP(S697,'Liste CG'!A:A,1,FALSE),"Attention erreur pas de CG")</f>
        <v>27061</v>
      </c>
      <c r="U697" s="447" t="str">
        <f>IF(MID(H697,4,1)="x", 'Messages d''erreur'!$B$13,IF(LEFT(T697,1)="A",'Messages d''erreur'!$B$12,""))</f>
        <v/>
      </c>
    </row>
    <row r="698" spans="1:21" ht="26" x14ac:dyDescent="0.35">
      <c r="A698" s="535" t="s">
        <v>1882</v>
      </c>
      <c r="B698" s="447" t="s">
        <v>1882</v>
      </c>
      <c r="C698" s="462" t="s">
        <v>1883</v>
      </c>
      <c r="D698" s="463" t="s">
        <v>1884</v>
      </c>
      <c r="E698" s="464" t="s">
        <v>1101</v>
      </c>
      <c r="F698" s="464">
        <v>1</v>
      </c>
      <c r="G698" s="462" t="s">
        <v>1885</v>
      </c>
      <c r="H698" s="464" t="s">
        <v>1886</v>
      </c>
      <c r="I698" s="464" t="s">
        <v>1201</v>
      </c>
      <c r="J698" s="464" t="s">
        <v>61</v>
      </c>
      <c r="K698" s="466" t="s">
        <v>1100</v>
      </c>
      <c r="L698" s="467">
        <f t="shared" si="47"/>
        <v>0</v>
      </c>
      <c r="M698" s="468">
        <f t="shared" si="44"/>
        <v>41514</v>
      </c>
      <c r="N698" s="467" t="str">
        <f>IF(IFERROR(SEARCH("-",K698,1),0) &gt; 0,IFERROR(VLOOKUP(K698,'Liste ECO'!A:A,1,FALSE),"ATTENTION CE Inexistant"),"")</f>
        <v/>
      </c>
      <c r="O698" s="467" t="str">
        <f>IF(LEFT(N698,1) ="A",'Messages d''erreur'!$B$9,"")</f>
        <v/>
      </c>
      <c r="P698" s="447">
        <f t="shared" si="45"/>
        <v>41514</v>
      </c>
      <c r="Q698" s="447" t="str">
        <f>IFERROR(VLOOKUP(B699,'Liste CG'!A:A,1,FALSE),"Attention erreur pas de CG")</f>
        <v>Attention erreur pas de CG</v>
      </c>
      <c r="R698" s="447" t="str">
        <f>IF(LEFT(Q698,1)="A",'Messages d''erreur'!B$10,"")</f>
        <v>Attention CG pas dans  CG</v>
      </c>
      <c r="S698" s="467">
        <f t="shared" si="46"/>
        <v>41514</v>
      </c>
      <c r="T698" s="469">
        <f>IFERROR(VLOOKUP(S698,'Liste CG'!A:A,1,FALSE),"Attention erreur pas de CG")</f>
        <v>41514</v>
      </c>
      <c r="U698" s="447" t="str">
        <f>IF(MID(H698,4,1)="x", 'Messages d''erreur'!$B$13,IF(LEFT(T698,1)="A",'Messages d''erreur'!$B$12,""))</f>
        <v/>
      </c>
    </row>
    <row r="699" spans="1:21" ht="26" x14ac:dyDescent="0.35">
      <c r="A699" s="535" t="s">
        <v>1882</v>
      </c>
      <c r="B699" s="447" t="s">
        <v>1882</v>
      </c>
      <c r="C699" s="462" t="s">
        <v>1883</v>
      </c>
      <c r="D699" s="463" t="s">
        <v>1884</v>
      </c>
      <c r="E699" s="464" t="s">
        <v>61</v>
      </c>
      <c r="F699" s="464">
        <v>2</v>
      </c>
      <c r="G699" s="462" t="s">
        <v>1885</v>
      </c>
      <c r="H699" s="464" t="s">
        <v>1886</v>
      </c>
      <c r="I699" s="464" t="s">
        <v>1201</v>
      </c>
      <c r="J699" s="464" t="s">
        <v>1101</v>
      </c>
      <c r="K699" s="466" t="s">
        <v>1100</v>
      </c>
      <c r="L699" s="467">
        <f t="shared" si="47"/>
        <v>1</v>
      </c>
      <c r="M699" s="468">
        <f t="shared" si="44"/>
        <v>41514</v>
      </c>
      <c r="N699" s="467" t="str">
        <f>IF(IFERROR(SEARCH("-",K699,1),0) &gt; 0,IFERROR(VLOOKUP(K699,'Liste ECO'!A:A,1,FALSE),"ATTENTION CE Inexistant"),"")</f>
        <v/>
      </c>
      <c r="O699" s="467" t="str">
        <f>IF(LEFT(N699,1) ="A",'Messages d''erreur'!$B$9,"")</f>
        <v/>
      </c>
      <c r="P699" s="447">
        <f t="shared" si="45"/>
        <v>41514</v>
      </c>
      <c r="Q699" s="447" t="str">
        <f>IFERROR(VLOOKUP(B700,'Liste CG'!A:A,1,FALSE),"Attention erreur pas de CG")</f>
        <v>Attention erreur pas de CG</v>
      </c>
      <c r="R699" s="447" t="str">
        <f>IF(LEFT(Q699,1)="A",'Messages d''erreur'!B$10,"")</f>
        <v>Attention CG pas dans  CG</v>
      </c>
      <c r="S699" s="467">
        <f t="shared" si="46"/>
        <v>41514</v>
      </c>
      <c r="T699" s="469">
        <f>IFERROR(VLOOKUP(S699,'Liste CG'!A:A,1,FALSE),"Attention erreur pas de CG")</f>
        <v>41514</v>
      </c>
      <c r="U699" s="447" t="str">
        <f>IF(MID(H699,4,1)="x", 'Messages d''erreur'!$B$13,IF(LEFT(T699,1)="A",'Messages d''erreur'!$B$12,""))</f>
        <v/>
      </c>
    </row>
    <row r="700" spans="1:21" ht="39" x14ac:dyDescent="0.35">
      <c r="A700" s="535" t="s">
        <v>1882</v>
      </c>
      <c r="B700" s="447" t="s">
        <v>1882</v>
      </c>
      <c r="C700" s="462" t="s">
        <v>1883</v>
      </c>
      <c r="D700" s="463" t="s">
        <v>1884</v>
      </c>
      <c r="E700" s="464" t="s">
        <v>1101</v>
      </c>
      <c r="F700" s="464">
        <v>3</v>
      </c>
      <c r="G700" s="462" t="s">
        <v>1887</v>
      </c>
      <c r="H700" s="464" t="s">
        <v>1888</v>
      </c>
      <c r="I700" s="464" t="s">
        <v>1201</v>
      </c>
      <c r="J700" s="464" t="s">
        <v>61</v>
      </c>
      <c r="K700" s="466" t="s">
        <v>1100</v>
      </c>
      <c r="L700" s="467">
        <f t="shared" si="47"/>
        <v>1</v>
      </c>
      <c r="M700" s="468">
        <f t="shared" si="44"/>
        <v>41515</v>
      </c>
      <c r="N700" s="467" t="str">
        <f>IF(IFERROR(SEARCH("-",K700,1),0) &gt; 0,IFERROR(VLOOKUP(K700,'Liste ECO'!A:A,1,FALSE),"ATTENTION CE Inexistant"),"")</f>
        <v/>
      </c>
      <c r="O700" s="467" t="str">
        <f>IF(LEFT(N700,1) ="A",'Messages d''erreur'!$B$9,"")</f>
        <v/>
      </c>
      <c r="P700" s="447">
        <f t="shared" si="45"/>
        <v>41515</v>
      </c>
      <c r="Q700" s="447" t="str">
        <f>IFERROR(VLOOKUP(B701,'Liste CG'!A:A,1,FALSE),"Attention erreur pas de CG")</f>
        <v>Attention erreur pas de CG</v>
      </c>
      <c r="R700" s="447" t="str">
        <f>IF(LEFT(Q700,1)="A",'Messages d''erreur'!B$10,"")</f>
        <v>Attention CG pas dans  CG</v>
      </c>
      <c r="S700" s="467">
        <f t="shared" si="46"/>
        <v>41515</v>
      </c>
      <c r="T700" s="469">
        <f>IFERROR(VLOOKUP(S700,'Liste CG'!A:A,1,FALSE),"Attention erreur pas de CG")</f>
        <v>41515</v>
      </c>
      <c r="U700" s="447" t="str">
        <f>IF(MID(H700,4,1)="x", 'Messages d''erreur'!$B$13,IF(LEFT(T700,1)="A",'Messages d''erreur'!$B$12,""))</f>
        <v/>
      </c>
    </row>
    <row r="701" spans="1:21" ht="39" x14ac:dyDescent="0.35">
      <c r="A701" s="535" t="s">
        <v>1882</v>
      </c>
      <c r="B701" s="447" t="s">
        <v>1882</v>
      </c>
      <c r="C701" s="462" t="s">
        <v>1883</v>
      </c>
      <c r="D701" s="463" t="s">
        <v>1884</v>
      </c>
      <c r="E701" s="464" t="s">
        <v>61</v>
      </c>
      <c r="F701" s="464">
        <v>4</v>
      </c>
      <c r="G701" s="462" t="s">
        <v>1887</v>
      </c>
      <c r="H701" s="464" t="s">
        <v>1888</v>
      </c>
      <c r="I701" s="464" t="s">
        <v>1201</v>
      </c>
      <c r="J701" s="464" t="s">
        <v>1101</v>
      </c>
      <c r="K701" s="466" t="s">
        <v>1100</v>
      </c>
      <c r="L701" s="467">
        <f t="shared" si="47"/>
        <v>1</v>
      </c>
      <c r="M701" s="468">
        <f t="shared" si="44"/>
        <v>41515</v>
      </c>
      <c r="N701" s="467" t="str">
        <f>IF(IFERROR(SEARCH("-",K701,1),0) &gt; 0,IFERROR(VLOOKUP(K701,'Liste ECO'!A:A,1,FALSE),"ATTENTION CE Inexistant"),"")</f>
        <v/>
      </c>
      <c r="O701" s="467" t="str">
        <f>IF(LEFT(N701,1) ="A",'Messages d''erreur'!$B$9,"")</f>
        <v/>
      </c>
      <c r="P701" s="447">
        <f t="shared" si="45"/>
        <v>41515</v>
      </c>
      <c r="Q701" s="447" t="str">
        <f>IFERROR(VLOOKUP(B702,'Liste CG'!A:A,1,FALSE),"Attention erreur pas de CG")</f>
        <v>Attention erreur pas de CG</v>
      </c>
      <c r="R701" s="447" t="str">
        <f>IF(LEFT(Q701,1)="A",'Messages d''erreur'!B$10,"")</f>
        <v>Attention CG pas dans  CG</v>
      </c>
      <c r="S701" s="467">
        <f t="shared" si="46"/>
        <v>41515</v>
      </c>
      <c r="T701" s="469">
        <f>IFERROR(VLOOKUP(S701,'Liste CG'!A:A,1,FALSE),"Attention erreur pas de CG")</f>
        <v>41515</v>
      </c>
      <c r="U701" s="447" t="str">
        <f>IF(MID(H701,4,1)="x", 'Messages d''erreur'!$B$13,IF(LEFT(T701,1)="A",'Messages d''erreur'!$B$12,""))</f>
        <v/>
      </c>
    </row>
    <row r="702" spans="1:21" ht="14.5" x14ac:dyDescent="0.35">
      <c r="A702" s="535" t="s">
        <v>1889</v>
      </c>
      <c r="B702" s="447" t="s">
        <v>1889</v>
      </c>
      <c r="C702" s="462" t="s">
        <v>928</v>
      </c>
      <c r="D702" s="463" t="s">
        <v>1890</v>
      </c>
      <c r="E702" s="464" t="s">
        <v>61</v>
      </c>
      <c r="F702" s="464">
        <v>1</v>
      </c>
      <c r="G702" s="462" t="s">
        <v>1891</v>
      </c>
      <c r="H702" s="464" t="s">
        <v>1892</v>
      </c>
      <c r="I702" s="464" t="s">
        <v>1201</v>
      </c>
      <c r="J702" s="464" t="s">
        <v>1101</v>
      </c>
      <c r="K702" s="466" t="s">
        <v>927</v>
      </c>
      <c r="L702" s="467">
        <f t="shared" si="47"/>
        <v>0</v>
      </c>
      <c r="M702" s="468">
        <f t="shared" si="44"/>
        <v>46501</v>
      </c>
      <c r="N702" s="467" t="str">
        <f>IF(IFERROR(SEARCH("-",K702,1),0) &gt; 0,IFERROR(VLOOKUP(K702,'Liste ECO'!A:A,1,FALSE),"ATTENTION CE Inexistant"),"")</f>
        <v>811-51</v>
      </c>
      <c r="O702" s="467" t="str">
        <f>IF(LEFT(N702,1) ="A",'Messages d''erreur'!$B$9,"")</f>
        <v/>
      </c>
      <c r="P702" s="447">
        <f t="shared" si="45"/>
        <v>46501</v>
      </c>
      <c r="Q702" s="447" t="str">
        <f>IFERROR(VLOOKUP(B703,'Liste CG'!A:A,1,FALSE),"Attention erreur pas de CG")</f>
        <v>Attention erreur pas de CG</v>
      </c>
      <c r="R702" s="447" t="str">
        <f>IF(LEFT(Q702,1)="A",'Messages d''erreur'!B$10,"")</f>
        <v>Attention CG pas dans  CG</v>
      </c>
      <c r="S702" s="467">
        <f t="shared" si="46"/>
        <v>46501</v>
      </c>
      <c r="T702" s="469">
        <f>IFERROR(VLOOKUP(S702,'Liste CG'!A:A,1,FALSE),"Attention erreur pas de CG")</f>
        <v>46501</v>
      </c>
      <c r="U702" s="447" t="str">
        <f>IF(MID(H702,4,1)="x", 'Messages d''erreur'!$B$13,IF(LEFT(T702,1)="A",'Messages d''erreur'!$B$12,""))</f>
        <v/>
      </c>
    </row>
    <row r="703" spans="1:21" ht="26" x14ac:dyDescent="0.35">
      <c r="A703" s="535" t="s">
        <v>1893</v>
      </c>
      <c r="B703" s="447" t="s">
        <v>1893</v>
      </c>
      <c r="C703" s="462" t="s">
        <v>1894</v>
      </c>
      <c r="D703" s="463" t="s">
        <v>1890</v>
      </c>
      <c r="E703" s="464" t="s">
        <v>1101</v>
      </c>
      <c r="F703" s="464">
        <v>1</v>
      </c>
      <c r="G703" s="462" t="s">
        <v>1895</v>
      </c>
      <c r="H703" s="464" t="s">
        <v>1402</v>
      </c>
      <c r="I703" s="464" t="s">
        <v>1100</v>
      </c>
      <c r="J703" s="464" t="s">
        <v>61</v>
      </c>
      <c r="K703" s="466" t="s">
        <v>1100</v>
      </c>
      <c r="L703" s="467">
        <f t="shared" si="47"/>
        <v>0</v>
      </c>
      <c r="M703" s="468">
        <f t="shared" si="44"/>
        <v>67371</v>
      </c>
      <c r="N703" s="467" t="str">
        <f>IF(IFERROR(SEARCH("-",K703,1),0) &gt; 0,IFERROR(VLOOKUP(K703,'Liste ECO'!A:A,1,FALSE),"ATTENTION CE Inexistant"),"")</f>
        <v/>
      </c>
      <c r="O703" s="467" t="str">
        <f>IF(LEFT(N703,1) ="A",'Messages d''erreur'!$B$9,"")</f>
        <v/>
      </c>
      <c r="P703" s="447">
        <f t="shared" si="45"/>
        <v>67371</v>
      </c>
      <c r="Q703" s="447" t="str">
        <f>IFERROR(VLOOKUP(B704,'Liste CG'!A:A,1,FALSE),"Attention erreur pas de CG")</f>
        <v>Attention erreur pas de CG</v>
      </c>
      <c r="R703" s="447" t="str">
        <f>IF(LEFT(Q703,1)="A",'Messages d''erreur'!B$10,"")</f>
        <v>Attention CG pas dans  CG</v>
      </c>
      <c r="S703" s="467">
        <f t="shared" si="46"/>
        <v>67371</v>
      </c>
      <c r="T703" s="469">
        <f>IFERROR(VLOOKUP(S703,'Liste CG'!A:A,1,FALSE),"Attention erreur pas de CG")</f>
        <v>67371</v>
      </c>
      <c r="U703" s="447" t="str">
        <f>IF(MID(H703,4,1)="x", 'Messages d''erreur'!$B$13,IF(LEFT(T703,1)="A",'Messages d''erreur'!$B$12,""))</f>
        <v/>
      </c>
    </row>
    <row r="704" spans="1:21" ht="26" x14ac:dyDescent="0.35">
      <c r="A704" s="535" t="s">
        <v>1893</v>
      </c>
      <c r="B704" s="447" t="s">
        <v>1893</v>
      </c>
      <c r="C704" s="462" t="s">
        <v>1894</v>
      </c>
      <c r="D704" s="463" t="s">
        <v>1890</v>
      </c>
      <c r="E704" s="464" t="s">
        <v>61</v>
      </c>
      <c r="F704" s="464">
        <v>2</v>
      </c>
      <c r="G704" s="462" t="s">
        <v>1864</v>
      </c>
      <c r="H704" s="464" t="s">
        <v>1889</v>
      </c>
      <c r="I704" s="464" t="s">
        <v>1890</v>
      </c>
      <c r="J704" s="464" t="s">
        <v>1101</v>
      </c>
      <c r="K704" s="466" t="s">
        <v>1100</v>
      </c>
      <c r="L704" s="467">
        <f t="shared" si="47"/>
        <v>1</v>
      </c>
      <c r="M704" s="468">
        <f t="shared" si="44"/>
        <v>27511</v>
      </c>
      <c r="N704" s="467" t="str">
        <f>IF(IFERROR(SEARCH("-",K704,1),0) &gt; 0,IFERROR(VLOOKUP(K704,'Liste ECO'!A:A,1,FALSE),"ATTENTION CE Inexistant"),"")</f>
        <v/>
      </c>
      <c r="O704" s="467" t="str">
        <f>IF(LEFT(N704,1) ="A",'Messages d''erreur'!$B$9,"")</f>
        <v/>
      </c>
      <c r="P704" s="447">
        <f t="shared" si="45"/>
        <v>27511</v>
      </c>
      <c r="Q704" s="447" t="str">
        <f>IFERROR(VLOOKUP(B705,'Liste CG'!A:A,1,FALSE),"Attention erreur pas de CG")</f>
        <v>Attention erreur pas de CG</v>
      </c>
      <c r="R704" s="447" t="str">
        <f>IF(LEFT(Q704,1)="A",'Messages d''erreur'!B$10,"")</f>
        <v>Attention CG pas dans  CG</v>
      </c>
      <c r="S704" s="467">
        <f t="shared" si="46"/>
        <v>27511</v>
      </c>
      <c r="T704" s="469">
        <f>IFERROR(VLOOKUP(S704,'Liste CG'!A:A,1,FALSE),"Attention erreur pas de CG")</f>
        <v>27511</v>
      </c>
      <c r="U704" s="447" t="str">
        <f>IF(MID(H704,4,1)="x", 'Messages d''erreur'!$B$13,IF(LEFT(T704,1)="A",'Messages d''erreur'!$B$12,""))</f>
        <v/>
      </c>
    </row>
    <row r="705" spans="1:21" ht="26" x14ac:dyDescent="0.35">
      <c r="A705" s="535" t="s">
        <v>1896</v>
      </c>
      <c r="B705" s="447" t="s">
        <v>1896</v>
      </c>
      <c r="C705" s="462" t="s">
        <v>1897</v>
      </c>
      <c r="D705" s="463" t="s">
        <v>1890</v>
      </c>
      <c r="E705" s="464" t="s">
        <v>1101</v>
      </c>
      <c r="F705" s="464">
        <v>1</v>
      </c>
      <c r="G705" s="462" t="s">
        <v>1898</v>
      </c>
      <c r="H705" s="464" t="s">
        <v>1899</v>
      </c>
      <c r="I705" s="464" t="s">
        <v>1201</v>
      </c>
      <c r="J705" s="464" t="s">
        <v>61</v>
      </c>
      <c r="K705" s="466" t="s">
        <v>1100</v>
      </c>
      <c r="L705" s="467">
        <f t="shared" si="47"/>
        <v>0</v>
      </c>
      <c r="M705" s="468">
        <f t="shared" si="44"/>
        <v>42527</v>
      </c>
      <c r="N705" s="467" t="str">
        <f>IF(IFERROR(SEARCH("-",K705,1),0) &gt; 0,IFERROR(VLOOKUP(K705,'Liste ECO'!A:A,1,FALSE),"ATTENTION CE Inexistant"),"")</f>
        <v/>
      </c>
      <c r="O705" s="467" t="str">
        <f>IF(LEFT(N705,1) ="A",'Messages d''erreur'!$B$9,"")</f>
        <v/>
      </c>
      <c r="P705" s="447">
        <f t="shared" si="45"/>
        <v>42527</v>
      </c>
      <c r="Q705" s="447" t="str">
        <f>IFERROR(VLOOKUP(B706,'Liste CG'!A:A,1,FALSE),"Attention erreur pas de CG")</f>
        <v>Attention erreur pas de CG</v>
      </c>
      <c r="R705" s="447" t="str">
        <f>IF(LEFT(Q705,1)="A",'Messages d''erreur'!B$10,"")</f>
        <v>Attention CG pas dans  CG</v>
      </c>
      <c r="S705" s="467">
        <f t="shared" si="46"/>
        <v>42527</v>
      </c>
      <c r="T705" s="469">
        <f>IFERROR(VLOOKUP(S705,'Liste CG'!A:A,1,FALSE),"Attention erreur pas de CG")</f>
        <v>42527</v>
      </c>
      <c r="U705" s="447" t="str">
        <f>IF(MID(H705,4,1)="x", 'Messages d''erreur'!$B$13,IF(LEFT(T705,1)="A",'Messages d''erreur'!$B$12,""))</f>
        <v/>
      </c>
    </row>
    <row r="706" spans="1:21" ht="26" x14ac:dyDescent="0.35">
      <c r="A706" s="535" t="s">
        <v>1896</v>
      </c>
      <c r="B706" s="447" t="s">
        <v>1896</v>
      </c>
      <c r="C706" s="462" t="s">
        <v>1897</v>
      </c>
      <c r="D706" s="463" t="s">
        <v>1890</v>
      </c>
      <c r="E706" s="464" t="s">
        <v>1101</v>
      </c>
      <c r="F706" s="464">
        <v>2</v>
      </c>
      <c r="G706" s="462" t="s">
        <v>1900</v>
      </c>
      <c r="H706" s="464" t="s">
        <v>1901</v>
      </c>
      <c r="I706" s="464" t="s">
        <v>1201</v>
      </c>
      <c r="J706" s="464" t="s">
        <v>61</v>
      </c>
      <c r="K706" s="466" t="s">
        <v>945</v>
      </c>
      <c r="L706" s="467">
        <f t="shared" si="47"/>
        <v>1</v>
      </c>
      <c r="M706" s="468">
        <f t="shared" si="44"/>
        <v>42521</v>
      </c>
      <c r="N706" s="467" t="str">
        <f>IF(IFERROR(SEARCH("-",K706,1),0) &gt; 0,IFERROR(VLOOKUP(K706,'Liste ECO'!A:A,1,FALSE),"ATTENTION CE Inexistant"),"")</f>
        <v>861-01</v>
      </c>
      <c r="O706" s="467" t="str">
        <f>IF(LEFT(N706,1) ="A",'Messages d''erreur'!$B$9,"")</f>
        <v/>
      </c>
      <c r="P706" s="447">
        <f t="shared" si="45"/>
        <v>42521</v>
      </c>
      <c r="Q706" s="447" t="str">
        <f>IFERROR(VLOOKUP(B707,'Liste CG'!A:A,1,FALSE),"Attention erreur pas de CG")</f>
        <v>Attention erreur pas de CG</v>
      </c>
      <c r="R706" s="447" t="str">
        <f>IF(LEFT(Q706,1)="A",'Messages d''erreur'!B$10,"")</f>
        <v>Attention CG pas dans  CG</v>
      </c>
      <c r="S706" s="467">
        <f t="shared" si="46"/>
        <v>42521</v>
      </c>
      <c r="T706" s="469">
        <f>IFERROR(VLOOKUP(S706,'Liste CG'!A:A,1,FALSE),"Attention erreur pas de CG")</f>
        <v>42521</v>
      </c>
      <c r="U706" s="447" t="str">
        <f>IF(MID(H706,4,1)="x", 'Messages d''erreur'!$B$13,IF(LEFT(T706,1)="A",'Messages d''erreur'!$B$12,""))</f>
        <v/>
      </c>
    </row>
    <row r="707" spans="1:21" ht="26" x14ac:dyDescent="0.35">
      <c r="A707" s="535" t="s">
        <v>1896</v>
      </c>
      <c r="B707" s="447" t="s">
        <v>1896</v>
      </c>
      <c r="C707" s="462" t="s">
        <v>1897</v>
      </c>
      <c r="D707" s="463" t="s">
        <v>1890</v>
      </c>
      <c r="E707" s="464" t="s">
        <v>1101</v>
      </c>
      <c r="F707" s="464">
        <v>3</v>
      </c>
      <c r="G707" s="462" t="s">
        <v>1902</v>
      </c>
      <c r="H707" s="464" t="s">
        <v>1901</v>
      </c>
      <c r="I707" s="464" t="s">
        <v>1201</v>
      </c>
      <c r="J707" s="464" t="s">
        <v>61</v>
      </c>
      <c r="K707" s="466" t="s">
        <v>947</v>
      </c>
      <c r="L707" s="467">
        <f t="shared" si="47"/>
        <v>1</v>
      </c>
      <c r="M707" s="468">
        <f t="shared" ref="M707:M778" si="48">VALUE(H707)</f>
        <v>42521</v>
      </c>
      <c r="N707" s="467" t="str">
        <f>IF(IFERROR(SEARCH("-",K707,1),0) &gt; 0,IFERROR(VLOOKUP(K707,'Liste ECO'!A:A,1,FALSE),"ATTENTION CE Inexistant"),"")</f>
        <v>861-51</v>
      </c>
      <c r="O707" s="467" t="str">
        <f>IF(LEFT(N707,1) ="A",'Messages d''erreur'!$B$9,"")</f>
        <v/>
      </c>
      <c r="P707" s="447">
        <f t="shared" si="45"/>
        <v>42521</v>
      </c>
      <c r="Q707" s="447" t="str">
        <f>IFERROR(VLOOKUP(B708,'Liste CG'!A:A,1,FALSE),"Attention erreur pas de CG")</f>
        <v>Attention erreur pas de CG</v>
      </c>
      <c r="R707" s="447" t="str">
        <f>IF(LEFT(Q707,1)="A",'Messages d''erreur'!B$10,"")</f>
        <v>Attention CG pas dans  CG</v>
      </c>
      <c r="S707" s="467">
        <f t="shared" si="46"/>
        <v>42521</v>
      </c>
      <c r="T707" s="469">
        <f>IFERROR(VLOOKUP(S707,'Liste CG'!A:A,1,FALSE),"Attention erreur pas de CG")</f>
        <v>42521</v>
      </c>
      <c r="U707" s="447" t="str">
        <f>IF(MID(H707,4,1)="x", 'Messages d''erreur'!$B$13,IF(LEFT(T707,1)="A",'Messages d''erreur'!$B$12,""))</f>
        <v/>
      </c>
    </row>
    <row r="708" spans="1:21" ht="26" x14ac:dyDescent="0.35">
      <c r="A708" s="535" t="s">
        <v>1896</v>
      </c>
      <c r="B708" s="447" t="s">
        <v>1896</v>
      </c>
      <c r="C708" s="462" t="s">
        <v>1897</v>
      </c>
      <c r="D708" s="463" t="s">
        <v>1890</v>
      </c>
      <c r="E708" s="464" t="s">
        <v>61</v>
      </c>
      <c r="F708" s="464">
        <v>4</v>
      </c>
      <c r="G708" s="462" t="s">
        <v>1903</v>
      </c>
      <c r="H708" s="464" t="s">
        <v>1899</v>
      </c>
      <c r="I708" s="464" t="s">
        <v>1201</v>
      </c>
      <c r="J708" s="464" t="s">
        <v>1101</v>
      </c>
      <c r="K708" s="466" t="s">
        <v>1100</v>
      </c>
      <c r="L708" s="467">
        <f t="shared" si="47"/>
        <v>1</v>
      </c>
      <c r="M708" s="468">
        <f t="shared" si="48"/>
        <v>42527</v>
      </c>
      <c r="N708" s="467" t="str">
        <f>IF(IFERROR(SEARCH("-",K708,1),0) &gt; 0,IFERROR(VLOOKUP(K708,'Liste ECO'!A:A,1,FALSE),"ATTENTION CE Inexistant"),"")</f>
        <v/>
      </c>
      <c r="O708" s="467" t="str">
        <f>IF(LEFT(N708,1) ="A",'Messages d''erreur'!$B$9,"")</f>
        <v/>
      </c>
      <c r="P708" s="447">
        <f t="shared" si="45"/>
        <v>42527</v>
      </c>
      <c r="Q708" s="447" t="str">
        <f>IFERROR(VLOOKUP(B709,'Liste CG'!A:A,1,FALSE),"Attention erreur pas de CG")</f>
        <v>Attention erreur pas de CG</v>
      </c>
      <c r="R708" s="447" t="str">
        <f>IF(LEFT(Q708,1)="A",'Messages d''erreur'!B$10,"")</f>
        <v>Attention CG pas dans  CG</v>
      </c>
      <c r="S708" s="467">
        <f t="shared" si="46"/>
        <v>42527</v>
      </c>
      <c r="T708" s="469">
        <f>IFERROR(VLOOKUP(S708,'Liste CG'!A:A,1,FALSE),"Attention erreur pas de CG")</f>
        <v>42527</v>
      </c>
      <c r="U708" s="447" t="str">
        <f>IF(MID(H708,4,1)="x", 'Messages d''erreur'!$B$13,IF(LEFT(T708,1)="A",'Messages d''erreur'!$B$12,""))</f>
        <v/>
      </c>
    </row>
    <row r="709" spans="1:21" ht="26" x14ac:dyDescent="0.35">
      <c r="A709" s="535" t="s">
        <v>1896</v>
      </c>
      <c r="B709" s="447" t="s">
        <v>1896</v>
      </c>
      <c r="C709" s="462" t="s">
        <v>1897</v>
      </c>
      <c r="D709" s="463" t="s">
        <v>1890</v>
      </c>
      <c r="E709" s="464" t="s">
        <v>61</v>
      </c>
      <c r="F709" s="464">
        <v>5</v>
      </c>
      <c r="G709" s="462" t="s">
        <v>1864</v>
      </c>
      <c r="H709" s="464" t="s">
        <v>1889</v>
      </c>
      <c r="I709" s="464" t="s">
        <v>1890</v>
      </c>
      <c r="J709" s="464" t="s">
        <v>1101</v>
      </c>
      <c r="K709" s="466" t="s">
        <v>1100</v>
      </c>
      <c r="L709" s="467">
        <f t="shared" si="47"/>
        <v>1</v>
      </c>
      <c r="M709" s="468">
        <f t="shared" si="48"/>
        <v>27511</v>
      </c>
      <c r="N709" s="467" t="str">
        <f>IF(IFERROR(SEARCH("-",K709,1),0) &gt; 0,IFERROR(VLOOKUP(K709,'Liste ECO'!A:A,1,FALSE),"ATTENTION CE Inexistant"),"")</f>
        <v/>
      </c>
      <c r="O709" s="467" t="str">
        <f>IF(LEFT(N709,1) ="A",'Messages d''erreur'!$B$9,"")</f>
        <v/>
      </c>
      <c r="P709" s="447">
        <f t="shared" si="45"/>
        <v>27511</v>
      </c>
      <c r="Q709" s="447" t="str">
        <f>IFERROR(VLOOKUP(B718,'Liste CG'!A:A,1,FALSE),"Attention erreur pas de CG")</f>
        <v>Attention erreur pas de CG</v>
      </c>
      <c r="R709" s="447" t="str">
        <f>IF(LEFT(Q709,1)="A",'Messages d''erreur'!B$10,"")</f>
        <v>Attention CG pas dans  CG</v>
      </c>
      <c r="S709" s="467">
        <f t="shared" si="46"/>
        <v>27511</v>
      </c>
      <c r="T709" s="469">
        <f>IFERROR(VLOOKUP(S709,'Liste CG'!A:A,1,FALSE),"Attention erreur pas de CG")</f>
        <v>27511</v>
      </c>
      <c r="U709" s="447" t="str">
        <f>IF(MID(H709,4,1)="x", 'Messages d''erreur'!$B$13,IF(LEFT(T709,1)="A",'Messages d''erreur'!$B$12,""))</f>
        <v/>
      </c>
    </row>
    <row r="710" spans="1:21" ht="14.5" x14ac:dyDescent="0.35">
      <c r="A710" s="542" t="s">
        <v>5074</v>
      </c>
      <c r="B710" s="497" t="s">
        <v>5074</v>
      </c>
      <c r="C710" s="498" t="s">
        <v>928</v>
      </c>
      <c r="D710" s="499" t="s">
        <v>1890</v>
      </c>
      <c r="E710" s="500" t="s">
        <v>61</v>
      </c>
      <c r="F710" s="500">
        <v>1</v>
      </c>
      <c r="G710" s="498" t="s">
        <v>1891</v>
      </c>
      <c r="H710" s="500" t="s">
        <v>1892</v>
      </c>
      <c r="I710" s="500" t="s">
        <v>1201</v>
      </c>
      <c r="J710" s="500" t="s">
        <v>1101</v>
      </c>
      <c r="K710" s="501" t="s">
        <v>939</v>
      </c>
      <c r="L710" s="467">
        <f t="shared" ref="L710:L717" si="49">IF(A710=A709,1,0)</f>
        <v>0</v>
      </c>
      <c r="M710" s="468">
        <f t="shared" si="48"/>
        <v>46501</v>
      </c>
      <c r="N710" s="467" t="str">
        <f>IF(IFERROR(SEARCH("-",K710,1),0) &gt; 0,IFERROR(VLOOKUP(K710,'Liste ECO'!A:A,1,FALSE),"ATTENTION CE Inexistant"),"")</f>
        <v>843-51</v>
      </c>
      <c r="O710" s="467" t="str">
        <f>IF(LEFT(N710,1) ="A",'Messages d''erreur'!$B$9,"")</f>
        <v/>
      </c>
      <c r="P710" s="447">
        <f t="shared" ref="P710:P717" si="50">VALUE(H710)</f>
        <v>46501</v>
      </c>
      <c r="Q710" s="447" t="str">
        <f>IFERROR(VLOOKUP(B718,'Liste CG'!A:A,1,FALSE),"Attention erreur pas de CG")</f>
        <v>Attention erreur pas de CG</v>
      </c>
      <c r="R710" s="447" t="str">
        <f>IF(LEFT(Q710,1)="A",'Messages d''erreur'!B$10,"")</f>
        <v>Attention CG pas dans  CG</v>
      </c>
      <c r="S710" s="467">
        <f t="shared" ref="S710:S717" si="51">VALUE(H710)</f>
        <v>46501</v>
      </c>
      <c r="T710" s="469">
        <f>IFERROR(VLOOKUP(S710,'Liste CG'!A:A,1,FALSE),"Attention erreur pas de CG")</f>
        <v>46501</v>
      </c>
      <c r="U710" s="447" t="str">
        <f>IF(MID(H710,4,1)="x", 'Messages d''erreur'!$B$13,IF(LEFT(T710,1)="A",'Messages d''erreur'!$B$12,""))</f>
        <v/>
      </c>
    </row>
    <row r="711" spans="1:21" ht="26" x14ac:dyDescent="0.35">
      <c r="A711" s="542" t="s">
        <v>5075</v>
      </c>
      <c r="B711" s="497" t="s">
        <v>5075</v>
      </c>
      <c r="C711" s="498" t="s">
        <v>1894</v>
      </c>
      <c r="D711" s="499" t="s">
        <v>1890</v>
      </c>
      <c r="E711" s="500" t="s">
        <v>1101</v>
      </c>
      <c r="F711" s="500">
        <v>1</v>
      </c>
      <c r="G711" s="498" t="s">
        <v>1895</v>
      </c>
      <c r="H711" s="500" t="s">
        <v>1402</v>
      </c>
      <c r="I711" s="500" t="s">
        <v>1100</v>
      </c>
      <c r="J711" s="500" t="s">
        <v>61</v>
      </c>
      <c r="K711" s="501" t="s">
        <v>1100</v>
      </c>
      <c r="L711" s="467">
        <f t="shared" si="49"/>
        <v>0</v>
      </c>
      <c r="M711" s="468">
        <f t="shared" si="48"/>
        <v>67371</v>
      </c>
      <c r="N711" s="467" t="str">
        <f>IF(IFERROR(SEARCH("-",K711,1),0) &gt; 0,IFERROR(VLOOKUP(K711,'Liste ECO'!A:A,1,FALSE),"ATTENTION CE Inexistant"),"")</f>
        <v/>
      </c>
      <c r="O711" s="467" t="str">
        <f>IF(LEFT(N711,1) ="A",'Messages d''erreur'!$B$9,"")</f>
        <v/>
      </c>
      <c r="P711" s="447">
        <f t="shared" si="50"/>
        <v>67371</v>
      </c>
      <c r="Q711" s="447" t="str">
        <f>IFERROR(VLOOKUP(B712,'Liste CG'!A:A,1,FALSE),"Attention erreur pas de CG")</f>
        <v>Attention erreur pas de CG</v>
      </c>
      <c r="R711" s="447" t="str">
        <f>IF(LEFT(Q711,1)="A",'Messages d''erreur'!B$10,"")</f>
        <v>Attention CG pas dans  CG</v>
      </c>
      <c r="S711" s="467">
        <f t="shared" si="51"/>
        <v>67371</v>
      </c>
      <c r="T711" s="469">
        <f>IFERROR(VLOOKUP(S711,'Liste CG'!A:A,1,FALSE),"Attention erreur pas de CG")</f>
        <v>67371</v>
      </c>
      <c r="U711" s="447" t="str">
        <f>IF(MID(H711,4,1)="x", 'Messages d''erreur'!$B$13,IF(LEFT(T711,1)="A",'Messages d''erreur'!$B$12,""))</f>
        <v/>
      </c>
    </row>
    <row r="712" spans="1:21" ht="26" x14ac:dyDescent="0.35">
      <c r="A712" s="542" t="s">
        <v>5075</v>
      </c>
      <c r="B712" s="497" t="s">
        <v>5075</v>
      </c>
      <c r="C712" s="498" t="s">
        <v>1894</v>
      </c>
      <c r="D712" s="499" t="s">
        <v>1890</v>
      </c>
      <c r="E712" s="500" t="s">
        <v>61</v>
      </c>
      <c r="F712" s="500">
        <v>2</v>
      </c>
      <c r="G712" s="498" t="s">
        <v>1864</v>
      </c>
      <c r="H712" s="500" t="s">
        <v>1889</v>
      </c>
      <c r="I712" s="500" t="s">
        <v>1890</v>
      </c>
      <c r="J712" s="500" t="s">
        <v>1101</v>
      </c>
      <c r="K712" s="501" t="s">
        <v>1100</v>
      </c>
      <c r="L712" s="467">
        <f t="shared" si="49"/>
        <v>1</v>
      </c>
      <c r="M712" s="468">
        <f t="shared" si="48"/>
        <v>27511</v>
      </c>
      <c r="N712" s="467" t="str">
        <f>IF(IFERROR(SEARCH("-",K712,1),0) &gt; 0,IFERROR(VLOOKUP(K712,'Liste ECO'!A:A,1,FALSE),"ATTENTION CE Inexistant"),"")</f>
        <v/>
      </c>
      <c r="O712" s="467" t="str">
        <f>IF(LEFT(N712,1) ="A",'Messages d''erreur'!$B$9,"")</f>
        <v/>
      </c>
      <c r="P712" s="447">
        <f t="shared" si="50"/>
        <v>27511</v>
      </c>
      <c r="Q712" s="447" t="str">
        <f>IFERROR(VLOOKUP(B718,'Liste CG'!A:A,1,FALSE),"Attention erreur pas de CG")</f>
        <v>Attention erreur pas de CG</v>
      </c>
      <c r="R712" s="447" t="str">
        <f>IF(LEFT(Q712,1)="A",'Messages d''erreur'!B$10,"")</f>
        <v>Attention CG pas dans  CG</v>
      </c>
      <c r="S712" s="467">
        <f t="shared" si="51"/>
        <v>27511</v>
      </c>
      <c r="T712" s="469">
        <f>IFERROR(VLOOKUP(S712,'Liste CG'!A:A,1,FALSE),"Attention erreur pas de CG")</f>
        <v>27511</v>
      </c>
      <c r="U712" s="447" t="str">
        <f>IF(MID(H712,4,1)="x", 'Messages d''erreur'!$B$13,IF(LEFT(T712,1)="A",'Messages d''erreur'!$B$12,""))</f>
        <v/>
      </c>
    </row>
    <row r="713" spans="1:21" ht="26" x14ac:dyDescent="0.35">
      <c r="A713" s="542" t="s">
        <v>5076</v>
      </c>
      <c r="B713" s="497" t="s">
        <v>5076</v>
      </c>
      <c r="C713" s="498" t="s">
        <v>1897</v>
      </c>
      <c r="D713" s="499" t="s">
        <v>1890</v>
      </c>
      <c r="E713" s="500" t="s">
        <v>1101</v>
      </c>
      <c r="F713" s="500">
        <v>1</v>
      </c>
      <c r="G713" s="498" t="s">
        <v>1898</v>
      </c>
      <c r="H713" s="500" t="s">
        <v>1899</v>
      </c>
      <c r="I713" s="500" t="s">
        <v>1201</v>
      </c>
      <c r="J713" s="500" t="s">
        <v>61</v>
      </c>
      <c r="K713" s="501" t="s">
        <v>1100</v>
      </c>
      <c r="L713" s="467">
        <f t="shared" si="49"/>
        <v>0</v>
      </c>
      <c r="M713" s="468">
        <f t="shared" si="48"/>
        <v>42527</v>
      </c>
      <c r="N713" s="467" t="str">
        <f>IF(IFERROR(SEARCH("-",K713,1),0) &gt; 0,IFERROR(VLOOKUP(K713,'Liste ECO'!A:A,1,FALSE),"ATTENTION CE Inexistant"),"")</f>
        <v/>
      </c>
      <c r="O713" s="467" t="str">
        <f>IF(LEFT(N713,1) ="A",'Messages d''erreur'!$B$9,"")</f>
        <v/>
      </c>
      <c r="P713" s="447">
        <f t="shared" si="50"/>
        <v>42527</v>
      </c>
      <c r="Q713" s="447" t="str">
        <f>IFERROR(VLOOKUP(B714,'Liste CG'!A:A,1,FALSE),"Attention erreur pas de CG")</f>
        <v>Attention erreur pas de CG</v>
      </c>
      <c r="R713" s="447" t="str">
        <f>IF(LEFT(Q713,1)="A",'Messages d''erreur'!B$10,"")</f>
        <v>Attention CG pas dans  CG</v>
      </c>
      <c r="S713" s="467">
        <f t="shared" si="51"/>
        <v>42527</v>
      </c>
      <c r="T713" s="469">
        <f>IFERROR(VLOOKUP(S713,'Liste CG'!A:A,1,FALSE),"Attention erreur pas de CG")</f>
        <v>42527</v>
      </c>
      <c r="U713" s="447" t="str">
        <f>IF(MID(H713,4,1)="x", 'Messages d''erreur'!$B$13,IF(LEFT(T713,1)="A",'Messages d''erreur'!$B$12,""))</f>
        <v/>
      </c>
    </row>
    <row r="714" spans="1:21" ht="26" x14ac:dyDescent="0.35">
      <c r="A714" s="542" t="s">
        <v>5076</v>
      </c>
      <c r="B714" s="497" t="s">
        <v>5076</v>
      </c>
      <c r="C714" s="498" t="s">
        <v>1897</v>
      </c>
      <c r="D714" s="499" t="s">
        <v>1890</v>
      </c>
      <c r="E714" s="500" t="s">
        <v>1101</v>
      </c>
      <c r="F714" s="500">
        <v>2</v>
      </c>
      <c r="G714" s="498" t="s">
        <v>1900</v>
      </c>
      <c r="H714" s="500" t="s">
        <v>1901</v>
      </c>
      <c r="I714" s="500" t="s">
        <v>1201</v>
      </c>
      <c r="J714" s="500" t="s">
        <v>61</v>
      </c>
      <c r="K714" s="501" t="s">
        <v>945</v>
      </c>
      <c r="L714" s="467">
        <f t="shared" si="49"/>
        <v>1</v>
      </c>
      <c r="M714" s="468">
        <f t="shared" si="48"/>
        <v>42521</v>
      </c>
      <c r="N714" s="467" t="str">
        <f>IF(IFERROR(SEARCH("-",K714,1),0) &gt; 0,IFERROR(VLOOKUP(K714,'Liste ECO'!A:A,1,FALSE),"ATTENTION CE Inexistant"),"")</f>
        <v>861-01</v>
      </c>
      <c r="O714" s="467" t="str">
        <f>IF(LEFT(N714,1) ="A",'Messages d''erreur'!$B$9,"")</f>
        <v/>
      </c>
      <c r="P714" s="447">
        <f t="shared" si="50"/>
        <v>42521</v>
      </c>
      <c r="Q714" s="447" t="str">
        <f>IFERROR(VLOOKUP(B715,'Liste CG'!A:A,1,FALSE),"Attention erreur pas de CG")</f>
        <v>Attention erreur pas de CG</v>
      </c>
      <c r="R714" s="447" t="str">
        <f>IF(LEFT(Q714,1)="A",'Messages d''erreur'!B$10,"")</f>
        <v>Attention CG pas dans  CG</v>
      </c>
      <c r="S714" s="467">
        <f t="shared" si="51"/>
        <v>42521</v>
      </c>
      <c r="T714" s="469">
        <f>IFERROR(VLOOKUP(S714,'Liste CG'!A:A,1,FALSE),"Attention erreur pas de CG")</f>
        <v>42521</v>
      </c>
      <c r="U714" s="447" t="str">
        <f>IF(MID(H714,4,1)="x", 'Messages d''erreur'!$B$13,IF(LEFT(T714,1)="A",'Messages d''erreur'!$B$12,""))</f>
        <v/>
      </c>
    </row>
    <row r="715" spans="1:21" ht="26" x14ac:dyDescent="0.35">
      <c r="A715" s="542" t="s">
        <v>1896</v>
      </c>
      <c r="B715" s="497" t="s">
        <v>1896</v>
      </c>
      <c r="C715" s="498" t="s">
        <v>1897</v>
      </c>
      <c r="D715" s="499" t="s">
        <v>1890</v>
      </c>
      <c r="E715" s="500" t="s">
        <v>1101</v>
      </c>
      <c r="F715" s="500">
        <v>3</v>
      </c>
      <c r="G715" s="498" t="s">
        <v>1902</v>
      </c>
      <c r="H715" s="500" t="s">
        <v>1901</v>
      </c>
      <c r="I715" s="500" t="s">
        <v>1201</v>
      </c>
      <c r="J715" s="500" t="s">
        <v>61</v>
      </c>
      <c r="K715" s="501" t="s">
        <v>947</v>
      </c>
      <c r="L715" s="467">
        <f t="shared" si="49"/>
        <v>0</v>
      </c>
      <c r="M715" s="468">
        <f t="shared" ref="M715:M717" si="52">VALUE(H715)</f>
        <v>42521</v>
      </c>
      <c r="N715" s="467" t="str">
        <f>IF(IFERROR(SEARCH("-",K715,1),0) &gt; 0,IFERROR(VLOOKUP(K715,'Liste ECO'!A:A,1,FALSE),"ATTENTION CE Inexistant"),"")</f>
        <v>861-51</v>
      </c>
      <c r="O715" s="467" t="str">
        <f>IF(LEFT(N715,1) ="A",'Messages d''erreur'!$B$9,"")</f>
        <v/>
      </c>
      <c r="P715" s="447">
        <f t="shared" si="50"/>
        <v>42521</v>
      </c>
      <c r="Q715" s="447" t="str">
        <f>IFERROR(VLOOKUP(B716,'Liste CG'!A:A,1,FALSE),"Attention erreur pas de CG")</f>
        <v>Attention erreur pas de CG</v>
      </c>
      <c r="R715" s="447" t="str">
        <f>IF(LEFT(Q715,1)="A",'Messages d''erreur'!B$10,"")</f>
        <v>Attention CG pas dans  CG</v>
      </c>
      <c r="S715" s="467">
        <f t="shared" si="51"/>
        <v>42521</v>
      </c>
      <c r="T715" s="469">
        <f>IFERROR(VLOOKUP(S715,'Liste CG'!A:A,1,FALSE),"Attention erreur pas de CG")</f>
        <v>42521</v>
      </c>
      <c r="U715" s="447" t="str">
        <f>IF(MID(H715,4,1)="x", 'Messages d''erreur'!$B$13,IF(LEFT(T715,1)="A",'Messages d''erreur'!$B$12,""))</f>
        <v/>
      </c>
    </row>
    <row r="716" spans="1:21" ht="26" x14ac:dyDescent="0.35">
      <c r="A716" s="542" t="s">
        <v>1896</v>
      </c>
      <c r="B716" s="497" t="s">
        <v>1896</v>
      </c>
      <c r="C716" s="498" t="s">
        <v>1897</v>
      </c>
      <c r="D716" s="499" t="s">
        <v>1890</v>
      </c>
      <c r="E716" s="500" t="s">
        <v>61</v>
      </c>
      <c r="F716" s="500">
        <v>4</v>
      </c>
      <c r="G716" s="498" t="s">
        <v>1903</v>
      </c>
      <c r="H716" s="500" t="s">
        <v>1899</v>
      </c>
      <c r="I716" s="500" t="s">
        <v>1201</v>
      </c>
      <c r="J716" s="500" t="s">
        <v>1101</v>
      </c>
      <c r="K716" s="501" t="s">
        <v>1100</v>
      </c>
      <c r="L716" s="467">
        <f t="shared" si="49"/>
        <v>1</v>
      </c>
      <c r="M716" s="468">
        <f t="shared" si="52"/>
        <v>42527</v>
      </c>
      <c r="N716" s="467" t="str">
        <f>IF(IFERROR(SEARCH("-",K716,1),0) &gt; 0,IFERROR(VLOOKUP(K716,'Liste ECO'!A:A,1,FALSE),"ATTENTION CE Inexistant"),"")</f>
        <v/>
      </c>
      <c r="O716" s="467" t="str">
        <f>IF(LEFT(N716,1) ="A",'Messages d''erreur'!$B$9,"")</f>
        <v/>
      </c>
      <c r="P716" s="447">
        <f t="shared" si="50"/>
        <v>42527</v>
      </c>
      <c r="Q716" s="447" t="str">
        <f>IFERROR(VLOOKUP(B717,'Liste CG'!A:A,1,FALSE),"Attention erreur pas de CG")</f>
        <v>Attention erreur pas de CG</v>
      </c>
      <c r="R716" s="447" t="str">
        <f>IF(LEFT(Q716,1)="A",'Messages d''erreur'!B$10,"")</f>
        <v>Attention CG pas dans  CG</v>
      </c>
      <c r="S716" s="467">
        <f t="shared" si="51"/>
        <v>42527</v>
      </c>
      <c r="T716" s="469">
        <f>IFERROR(VLOOKUP(S716,'Liste CG'!A:A,1,FALSE),"Attention erreur pas de CG")</f>
        <v>42527</v>
      </c>
      <c r="U716" s="447" t="str">
        <f>IF(MID(H716,4,1)="x", 'Messages d''erreur'!$B$13,IF(LEFT(T716,1)="A",'Messages d''erreur'!$B$12,""))</f>
        <v/>
      </c>
    </row>
    <row r="717" spans="1:21" ht="26" x14ac:dyDescent="0.35">
      <c r="A717" s="542" t="s">
        <v>1896</v>
      </c>
      <c r="B717" s="497" t="s">
        <v>1896</v>
      </c>
      <c r="C717" s="498" t="s">
        <v>1897</v>
      </c>
      <c r="D717" s="499" t="s">
        <v>1890</v>
      </c>
      <c r="E717" s="500" t="s">
        <v>61</v>
      </c>
      <c r="F717" s="500">
        <v>5</v>
      </c>
      <c r="G717" s="498" t="s">
        <v>1864</v>
      </c>
      <c r="H717" s="500" t="s">
        <v>1889</v>
      </c>
      <c r="I717" s="500" t="s">
        <v>1890</v>
      </c>
      <c r="J717" s="500" t="s">
        <v>1101</v>
      </c>
      <c r="K717" s="501" t="s">
        <v>1100</v>
      </c>
      <c r="L717" s="467">
        <f t="shared" si="49"/>
        <v>1</v>
      </c>
      <c r="M717" s="468">
        <f t="shared" si="52"/>
        <v>27511</v>
      </c>
      <c r="N717" s="467" t="str">
        <f>IF(IFERROR(SEARCH("-",K717,1),0) &gt; 0,IFERROR(VLOOKUP(K717,'Liste ECO'!A:A,1,FALSE),"ATTENTION CE Inexistant"),"")</f>
        <v/>
      </c>
      <c r="O717" s="467" t="str">
        <f>IF(LEFT(N717,1) ="A",'Messages d''erreur'!$B$9,"")</f>
        <v/>
      </c>
      <c r="P717" s="447">
        <f t="shared" si="50"/>
        <v>27511</v>
      </c>
      <c r="Q717" s="447" t="str">
        <f>IFERROR(VLOOKUP(B726,'Liste CG'!A:A,1,FALSE),"Attention erreur pas de CG")</f>
        <v>Attention erreur pas de CG</v>
      </c>
      <c r="R717" s="447" t="str">
        <f>IF(LEFT(Q717,1)="A",'Messages d''erreur'!B$10,"")</f>
        <v>Attention CG pas dans  CG</v>
      </c>
      <c r="S717" s="467">
        <f t="shared" si="51"/>
        <v>27511</v>
      </c>
      <c r="T717" s="469">
        <f>IFERROR(VLOOKUP(S717,'Liste CG'!A:A,1,FALSE),"Attention erreur pas de CG")</f>
        <v>27511</v>
      </c>
      <c r="U717" s="447" t="str">
        <f>IF(MID(H717,4,1)="x", 'Messages d''erreur'!$B$13,IF(LEFT(T717,1)="A",'Messages d''erreur'!$B$12,""))</f>
        <v/>
      </c>
    </row>
    <row r="718" spans="1:21" ht="26" x14ac:dyDescent="0.35">
      <c r="A718" s="535" t="s">
        <v>1904</v>
      </c>
      <c r="B718" s="447" t="s">
        <v>1904</v>
      </c>
      <c r="C718" s="462" t="s">
        <v>1905</v>
      </c>
      <c r="D718" s="463" t="s">
        <v>1341</v>
      </c>
      <c r="E718" s="464" t="s">
        <v>61</v>
      </c>
      <c r="F718" s="464">
        <v>1</v>
      </c>
      <c r="G718" s="462" t="s">
        <v>1906</v>
      </c>
      <c r="H718" s="464" t="s">
        <v>1907</v>
      </c>
      <c r="I718" s="464" t="s">
        <v>1341</v>
      </c>
      <c r="J718" s="464" t="s">
        <v>1101</v>
      </c>
      <c r="K718" s="466" t="s">
        <v>1100</v>
      </c>
      <c r="L718" s="467">
        <f>IF(A718=A709,1,0)</f>
        <v>0</v>
      </c>
      <c r="M718" s="468">
        <f t="shared" si="48"/>
        <v>28212</v>
      </c>
      <c r="N718" s="467" t="str">
        <f>IF(IFERROR(SEARCH("-",K718,1),0) &gt; 0,IFERROR(VLOOKUP(K718,'Liste ECO'!A:A,1,FALSE),"ATTENTION CE Inexistant"),"")</f>
        <v/>
      </c>
      <c r="O718" s="467" t="str">
        <f>IF(LEFT(N718,1) ="A",'Messages d''erreur'!$B$9,"")</f>
        <v/>
      </c>
      <c r="P718" s="447">
        <f t="shared" si="45"/>
        <v>28212</v>
      </c>
      <c r="Q718" s="447" t="str">
        <f>IFERROR(VLOOKUP(B719,'Liste CG'!A:A,1,FALSE),"Attention erreur pas de CG")</f>
        <v>Attention erreur pas de CG</v>
      </c>
      <c r="R718" s="447" t="str">
        <f>IF(LEFT(Q718,1)="A",'Messages d''erreur'!B$10,"")</f>
        <v>Attention CG pas dans  CG</v>
      </c>
      <c r="S718" s="467">
        <f t="shared" si="46"/>
        <v>28212</v>
      </c>
      <c r="T718" s="469">
        <f>IFERROR(VLOOKUP(S718,'Liste CG'!A:A,1,FALSE),"Attention erreur pas de CG")</f>
        <v>28212</v>
      </c>
      <c r="U718" s="447" t="str">
        <f>IF(MID(H718,4,1)="x", 'Messages d''erreur'!$B$13,IF(LEFT(T718,1)="A",'Messages d''erreur'!$B$12,""))</f>
        <v/>
      </c>
    </row>
    <row r="719" spans="1:21" ht="26" x14ac:dyDescent="0.35">
      <c r="A719" s="535" t="s">
        <v>1904</v>
      </c>
      <c r="B719" s="447" t="s">
        <v>1904</v>
      </c>
      <c r="C719" s="462" t="s">
        <v>1905</v>
      </c>
      <c r="D719" s="463" t="s">
        <v>1341</v>
      </c>
      <c r="E719" s="464" t="s">
        <v>1101</v>
      </c>
      <c r="F719" s="464">
        <v>2</v>
      </c>
      <c r="G719" s="462" t="s">
        <v>1908</v>
      </c>
      <c r="H719" s="464" t="s">
        <v>1909</v>
      </c>
      <c r="I719" s="464" t="s">
        <v>1201</v>
      </c>
      <c r="J719" s="464" t="s">
        <v>61</v>
      </c>
      <c r="K719" s="466"/>
      <c r="L719" s="467">
        <f t="shared" si="47"/>
        <v>1</v>
      </c>
      <c r="M719" s="468">
        <f t="shared" si="48"/>
        <v>41800</v>
      </c>
      <c r="N719" s="467" t="str">
        <f>IF(IFERROR(SEARCH("-",K719,1),0) &gt; 0,IFERROR(VLOOKUP(K719,'Liste ECO'!A:A,1,FALSE),"ATTENTION CE Inexistant"),"")</f>
        <v/>
      </c>
      <c r="O719" s="467" t="str">
        <f>IF(LEFT(N719,1) ="A",'Messages d''erreur'!$B$9,"")</f>
        <v/>
      </c>
      <c r="P719" s="447">
        <f t="shared" si="45"/>
        <v>41800</v>
      </c>
      <c r="Q719" s="447" t="str">
        <f>IFERROR(VLOOKUP(B720,'Liste CG'!A:A,1,FALSE),"Attention erreur pas de CG")</f>
        <v>Attention erreur pas de CG</v>
      </c>
      <c r="R719" s="447" t="str">
        <f>IF(LEFT(Q719,1)="A",'Messages d''erreur'!B$10,"")</f>
        <v>Attention CG pas dans  CG</v>
      </c>
      <c r="S719" s="467">
        <f t="shared" si="46"/>
        <v>41800</v>
      </c>
      <c r="T719" s="469">
        <f>IFERROR(VLOOKUP(S719,'Liste CG'!A:A,1,FALSE),"Attention erreur pas de CG")</f>
        <v>41800</v>
      </c>
      <c r="U719" s="447" t="str">
        <f>IF(MID(H719,4,1)="x", 'Messages d''erreur'!$B$13,IF(LEFT(T719,1)="A",'Messages d''erreur'!$B$12,""))</f>
        <v/>
      </c>
    </row>
    <row r="720" spans="1:21" ht="26" x14ac:dyDescent="0.35">
      <c r="A720" s="535" t="s">
        <v>1907</v>
      </c>
      <c r="B720" s="447" t="s">
        <v>1907</v>
      </c>
      <c r="C720" s="462" t="s">
        <v>931</v>
      </c>
      <c r="D720" s="463" t="s">
        <v>1341</v>
      </c>
      <c r="E720" s="464" t="s">
        <v>1101</v>
      </c>
      <c r="F720" s="464">
        <v>1</v>
      </c>
      <c r="G720" s="462" t="s">
        <v>1906</v>
      </c>
      <c r="H720" s="464" t="s">
        <v>1904</v>
      </c>
      <c r="I720" s="464" t="s">
        <v>1341</v>
      </c>
      <c r="J720" s="464" t="s">
        <v>61</v>
      </c>
      <c r="K720" s="466" t="s">
        <v>930</v>
      </c>
      <c r="L720" s="467">
        <f t="shared" si="47"/>
        <v>0</v>
      </c>
      <c r="M720" s="468">
        <f t="shared" si="48"/>
        <v>28211</v>
      </c>
      <c r="N720" s="467" t="str">
        <f>IF(IFERROR(SEARCH("-",K720,1),0) &gt; 0,IFERROR(VLOOKUP(K720,'Liste ECO'!A:A,1,FALSE),"ATTENTION CE Inexistant"),"")</f>
        <v>812-51</v>
      </c>
      <c r="O720" s="467" t="str">
        <f>IF(LEFT(N720,1) ="A",'Messages d''erreur'!$B$9,"")</f>
        <v/>
      </c>
      <c r="P720" s="447">
        <f t="shared" si="45"/>
        <v>28211</v>
      </c>
      <c r="Q720" s="447" t="str">
        <f>IFERROR(VLOOKUP(B721,'Liste CG'!A:A,1,FALSE),"Attention erreur pas de CG")</f>
        <v>Attention erreur pas de CG</v>
      </c>
      <c r="R720" s="447" t="str">
        <f>IF(LEFT(Q720,1)="A",'Messages d''erreur'!B$10,"")</f>
        <v>Attention CG pas dans  CG</v>
      </c>
      <c r="S720" s="467">
        <f t="shared" si="46"/>
        <v>28211</v>
      </c>
      <c r="T720" s="469">
        <f>IFERROR(VLOOKUP(S720,'Liste CG'!A:A,1,FALSE),"Attention erreur pas de CG")</f>
        <v>28211</v>
      </c>
      <c r="U720" s="447" t="str">
        <f>IF(MID(H720,4,1)="x", 'Messages d''erreur'!$B$13,IF(LEFT(T720,1)="A",'Messages d''erreur'!$B$12,""))</f>
        <v/>
      </c>
    </row>
    <row r="721" spans="1:21" ht="26" x14ac:dyDescent="0.35">
      <c r="A721" s="535" t="s">
        <v>1907</v>
      </c>
      <c r="B721" s="447" t="s">
        <v>1907</v>
      </c>
      <c r="C721" s="462" t="s">
        <v>931</v>
      </c>
      <c r="D721" s="463" t="s">
        <v>1341</v>
      </c>
      <c r="E721" s="464" t="s">
        <v>61</v>
      </c>
      <c r="F721" s="464">
        <v>2</v>
      </c>
      <c r="G721" s="462" t="s">
        <v>1910</v>
      </c>
      <c r="H721" s="464" t="s">
        <v>1911</v>
      </c>
      <c r="I721" s="464" t="s">
        <v>1201</v>
      </c>
      <c r="J721" s="464" t="s">
        <v>1101</v>
      </c>
      <c r="K721" s="466"/>
      <c r="L721" s="467">
        <f t="shared" si="47"/>
        <v>1</v>
      </c>
      <c r="M721" s="468">
        <f t="shared" si="48"/>
        <v>46701</v>
      </c>
      <c r="N721" s="467" t="str">
        <f>IF(IFERROR(SEARCH("-",K721,1),0) &gt; 0,IFERROR(VLOOKUP(K721,'Liste ECO'!A:A,1,FALSE),"ATTENTION CE Inexistant"),"")</f>
        <v/>
      </c>
      <c r="O721" s="467" t="str">
        <f>IF(LEFT(N721,1) ="A",'Messages d''erreur'!$B$9,"")</f>
        <v/>
      </c>
      <c r="P721" s="447">
        <f t="shared" si="45"/>
        <v>46701</v>
      </c>
      <c r="Q721" s="447" t="str">
        <f>IFERROR(VLOOKUP(B722,'Liste CG'!A:A,1,FALSE),"Attention erreur pas de CG")</f>
        <v>Attention erreur pas de CG</v>
      </c>
      <c r="R721" s="447" t="str">
        <f>IF(LEFT(Q721,1)="A",'Messages d''erreur'!B$10,"")</f>
        <v>Attention CG pas dans  CG</v>
      </c>
      <c r="S721" s="467">
        <f t="shared" si="46"/>
        <v>46701</v>
      </c>
      <c r="T721" s="469">
        <f>IFERROR(VLOOKUP(S721,'Liste CG'!A:A,1,FALSE),"Attention erreur pas de CG")</f>
        <v>46701</v>
      </c>
      <c r="U721" s="447" t="str">
        <f>IF(MID(H721,4,1)="x", 'Messages d''erreur'!$B$13,IF(LEFT(T721,1)="A",'Messages d''erreur'!$B$12,""))</f>
        <v/>
      </c>
    </row>
    <row r="722" spans="1:21" ht="39" x14ac:dyDescent="0.35">
      <c r="A722" s="535" t="s">
        <v>1912</v>
      </c>
      <c r="B722" s="447" t="s">
        <v>1912</v>
      </c>
      <c r="C722" s="462" t="s">
        <v>1913</v>
      </c>
      <c r="D722" s="463" t="s">
        <v>1341</v>
      </c>
      <c r="E722" s="464" t="s">
        <v>61</v>
      </c>
      <c r="F722" s="464">
        <v>1</v>
      </c>
      <c r="G722" s="462" t="s">
        <v>1906</v>
      </c>
      <c r="H722" s="464" t="s">
        <v>1914</v>
      </c>
      <c r="I722" s="464" t="s">
        <v>1341</v>
      </c>
      <c r="J722" s="464" t="s">
        <v>1101</v>
      </c>
      <c r="K722" s="466" t="s">
        <v>1100</v>
      </c>
      <c r="L722" s="467">
        <f t="shared" si="47"/>
        <v>0</v>
      </c>
      <c r="M722" s="468">
        <f t="shared" si="48"/>
        <v>28222</v>
      </c>
      <c r="N722" s="467" t="str">
        <f>IF(IFERROR(SEARCH("-",K722,1),0) &gt; 0,IFERROR(VLOOKUP(K722,'Liste ECO'!A:A,1,FALSE),"ATTENTION CE Inexistant"),"")</f>
        <v/>
      </c>
      <c r="O722" s="467" t="str">
        <f>IF(LEFT(N722,1) ="A",'Messages d''erreur'!$B$9,"")</f>
        <v/>
      </c>
      <c r="P722" s="447">
        <f t="shared" si="45"/>
        <v>28222</v>
      </c>
      <c r="Q722" s="447" t="str">
        <f>IFERROR(VLOOKUP(B723,'Liste CG'!A:A,1,FALSE),"Attention erreur pas de CG")</f>
        <v>Attention erreur pas de CG</v>
      </c>
      <c r="R722" s="447" t="str">
        <f>IF(LEFT(Q722,1)="A",'Messages d''erreur'!B$10,"")</f>
        <v>Attention CG pas dans  CG</v>
      </c>
      <c r="S722" s="467">
        <f t="shared" si="46"/>
        <v>28222</v>
      </c>
      <c r="T722" s="469">
        <f>IFERROR(VLOOKUP(S722,'Liste CG'!A:A,1,FALSE),"Attention erreur pas de CG")</f>
        <v>28222</v>
      </c>
      <c r="U722" s="447" t="str">
        <f>IF(MID(H722,4,1)="x", 'Messages d''erreur'!$B$13,IF(LEFT(T722,1)="A",'Messages d''erreur'!$B$12,""))</f>
        <v/>
      </c>
    </row>
    <row r="723" spans="1:21" ht="39" x14ac:dyDescent="0.35">
      <c r="A723" s="535" t="s">
        <v>1912</v>
      </c>
      <c r="B723" s="447" t="s">
        <v>1912</v>
      </c>
      <c r="C723" s="462" t="s">
        <v>1913</v>
      </c>
      <c r="D723" s="463" t="s">
        <v>1341</v>
      </c>
      <c r="E723" s="464" t="s">
        <v>1101</v>
      </c>
      <c r="F723" s="464">
        <v>2</v>
      </c>
      <c r="G723" s="462" t="s">
        <v>1908</v>
      </c>
      <c r="H723" s="464" t="s">
        <v>1909</v>
      </c>
      <c r="I723" s="464" t="s">
        <v>1201</v>
      </c>
      <c r="J723" s="464" t="s">
        <v>61</v>
      </c>
      <c r="K723" s="466" t="s">
        <v>953</v>
      </c>
      <c r="L723" s="467">
        <f t="shared" si="47"/>
        <v>1</v>
      </c>
      <c r="M723" s="468">
        <f t="shared" si="48"/>
        <v>41800</v>
      </c>
      <c r="N723" s="467" t="str">
        <f>IF(IFERROR(SEARCH("-",K723,1),0) &gt; 0,IFERROR(VLOOKUP(K723,'Liste ECO'!A:A,1,FALSE),"ATTENTION CE Inexistant"),"")</f>
        <v>866-51</v>
      </c>
      <c r="O723" s="467" t="str">
        <f>IF(LEFT(N723,1) ="A",'Messages d''erreur'!$B$9,"")</f>
        <v/>
      </c>
      <c r="P723" s="447">
        <f t="shared" si="45"/>
        <v>41800</v>
      </c>
      <c r="Q723" s="447" t="str">
        <f>IFERROR(VLOOKUP(B724,'Liste CG'!A:A,1,FALSE),"Attention erreur pas de CG")</f>
        <v>Attention erreur pas de CG</v>
      </c>
      <c r="R723" s="447" t="str">
        <f>IF(LEFT(Q723,1)="A",'Messages d''erreur'!B$10,"")</f>
        <v>Attention CG pas dans  CG</v>
      </c>
      <c r="S723" s="467">
        <f t="shared" si="46"/>
        <v>41800</v>
      </c>
      <c r="T723" s="469">
        <f>IFERROR(VLOOKUP(S723,'Liste CG'!A:A,1,FALSE),"Attention erreur pas de CG")</f>
        <v>41800</v>
      </c>
      <c r="U723" s="447" t="str">
        <f>IF(MID(H723,4,1)="x", 'Messages d''erreur'!$B$13,IF(LEFT(T723,1)="A",'Messages d''erreur'!$B$12,""))</f>
        <v/>
      </c>
    </row>
    <row r="724" spans="1:21" ht="39" x14ac:dyDescent="0.35">
      <c r="A724" s="535" t="s">
        <v>1914</v>
      </c>
      <c r="B724" s="447" t="s">
        <v>1914</v>
      </c>
      <c r="C724" s="462" t="s">
        <v>934</v>
      </c>
      <c r="D724" s="463" t="s">
        <v>1341</v>
      </c>
      <c r="E724" s="464" t="s">
        <v>1101</v>
      </c>
      <c r="F724" s="464">
        <v>1</v>
      </c>
      <c r="G724" s="462" t="s">
        <v>1906</v>
      </c>
      <c r="H724" s="464" t="s">
        <v>1912</v>
      </c>
      <c r="I724" s="464" t="s">
        <v>1341</v>
      </c>
      <c r="J724" s="464" t="s">
        <v>61</v>
      </c>
      <c r="K724" s="466" t="s">
        <v>933</v>
      </c>
      <c r="L724" s="467">
        <f t="shared" si="47"/>
        <v>0</v>
      </c>
      <c r="M724" s="468">
        <f t="shared" si="48"/>
        <v>28221</v>
      </c>
      <c r="N724" s="467" t="str">
        <f>IF(IFERROR(SEARCH("-",K724,1),0) &gt; 0,IFERROR(VLOOKUP(K724,'Liste ECO'!A:A,1,FALSE),"ATTENTION CE Inexistant"),"")</f>
        <v>816-51</v>
      </c>
      <c r="O724" s="467" t="str">
        <f>IF(LEFT(N724,1) ="A",'Messages d''erreur'!$B$9,"")</f>
        <v/>
      </c>
      <c r="P724" s="447">
        <f t="shared" si="45"/>
        <v>28221</v>
      </c>
      <c r="Q724" s="447" t="str">
        <f>IFERROR(VLOOKUP(B725,'Liste CG'!A:A,1,FALSE),"Attention erreur pas de CG")</f>
        <v>Attention erreur pas de CG</v>
      </c>
      <c r="R724" s="447" t="str">
        <f>IF(LEFT(Q724,1)="A",'Messages d''erreur'!B$10,"")</f>
        <v>Attention CG pas dans  CG</v>
      </c>
      <c r="S724" s="467">
        <f t="shared" si="46"/>
        <v>28221</v>
      </c>
      <c r="T724" s="469">
        <f>IFERROR(VLOOKUP(S724,'Liste CG'!A:A,1,FALSE),"Attention erreur pas de CG")</f>
        <v>28221</v>
      </c>
      <c r="U724" s="447" t="str">
        <f>IF(MID(H724,4,1)="x", 'Messages d''erreur'!$B$13,IF(LEFT(T724,1)="A",'Messages d''erreur'!$B$12,""))</f>
        <v/>
      </c>
    </row>
    <row r="725" spans="1:21" ht="39" x14ac:dyDescent="0.35">
      <c r="A725" s="535" t="s">
        <v>1914</v>
      </c>
      <c r="B725" s="447" t="s">
        <v>1914</v>
      </c>
      <c r="C725" s="462" t="s">
        <v>934</v>
      </c>
      <c r="D725" s="463" t="s">
        <v>1341</v>
      </c>
      <c r="E725" s="464" t="s">
        <v>61</v>
      </c>
      <c r="F725" s="464">
        <v>2</v>
      </c>
      <c r="G725" s="462" t="s">
        <v>1910</v>
      </c>
      <c r="H725" s="464" t="s">
        <v>1911</v>
      </c>
      <c r="I725" s="464" t="s">
        <v>1201</v>
      </c>
      <c r="J725" s="464" t="s">
        <v>1101</v>
      </c>
      <c r="K725" s="466"/>
      <c r="L725" s="467">
        <f t="shared" si="47"/>
        <v>1</v>
      </c>
      <c r="M725" s="468">
        <f t="shared" si="48"/>
        <v>46701</v>
      </c>
      <c r="N725" s="467" t="str">
        <f>IF(IFERROR(SEARCH("-",K725,1),0) &gt; 0,IFERROR(VLOOKUP(K725,'Liste ECO'!A:A,1,FALSE),"ATTENTION CE Inexistant"),"")</f>
        <v/>
      </c>
      <c r="O725" s="467" t="str">
        <f>IF(LEFT(N725,1) ="A",'Messages d''erreur'!$B$9,"")</f>
        <v/>
      </c>
      <c r="P725" s="447">
        <f t="shared" si="45"/>
        <v>46701</v>
      </c>
      <c r="Q725" s="447" t="str">
        <f>IFERROR(VLOOKUP(B726,'Liste CG'!A:A,1,FALSE),"Attention erreur pas de CG")</f>
        <v>Attention erreur pas de CG</v>
      </c>
      <c r="R725" s="447" t="str">
        <f>IF(LEFT(Q725,1)="A",'Messages d''erreur'!B$10,"")</f>
        <v>Attention CG pas dans  CG</v>
      </c>
      <c r="S725" s="467">
        <f t="shared" si="46"/>
        <v>46701</v>
      </c>
      <c r="T725" s="469">
        <f>IFERROR(VLOOKUP(S725,'Liste CG'!A:A,1,FALSE),"Attention erreur pas de CG")</f>
        <v>46701</v>
      </c>
      <c r="U725" s="447" t="str">
        <f>IF(MID(H725,4,1)="x", 'Messages d''erreur'!$B$13,IF(LEFT(T725,1)="A",'Messages d''erreur'!$B$12,""))</f>
        <v/>
      </c>
    </row>
    <row r="726" spans="1:21" ht="26" x14ac:dyDescent="0.35">
      <c r="A726" s="535" t="s">
        <v>1915</v>
      </c>
      <c r="B726" s="447" t="s">
        <v>1915</v>
      </c>
      <c r="C726" s="462" t="s">
        <v>1916</v>
      </c>
      <c r="D726" s="463" t="s">
        <v>1341</v>
      </c>
      <c r="E726" s="464" t="s">
        <v>61</v>
      </c>
      <c r="F726" s="464">
        <v>1</v>
      </c>
      <c r="G726" s="462" t="s">
        <v>1917</v>
      </c>
      <c r="H726" s="464" t="s">
        <v>1911</v>
      </c>
      <c r="I726" s="464" t="s">
        <v>1201</v>
      </c>
      <c r="J726" s="464" t="s">
        <v>1101</v>
      </c>
      <c r="K726" s="466" t="s">
        <v>936</v>
      </c>
      <c r="L726" s="467">
        <f t="shared" si="47"/>
        <v>0</v>
      </c>
      <c r="M726" s="468">
        <f t="shared" si="48"/>
        <v>46701</v>
      </c>
      <c r="N726" s="467" t="str">
        <f>IF(IFERROR(SEARCH("-",K726,1),0) &gt; 0,IFERROR(VLOOKUP(K726,'Liste ECO'!A:A,1,FALSE),"ATTENTION CE Inexistant"),"")</f>
        <v>841-54</v>
      </c>
      <c r="O726" s="467" t="str">
        <f>IF(LEFT(N726,1) ="A",'Messages d''erreur'!$B$9,"")</f>
        <v/>
      </c>
      <c r="P726" s="447">
        <f t="shared" si="45"/>
        <v>46701</v>
      </c>
      <c r="Q726" s="447" t="str">
        <f>IFERROR(VLOOKUP(B727,'Liste CG'!A:A,1,FALSE),"Attention erreur pas de CG")</f>
        <v>Attention erreur pas de CG</v>
      </c>
      <c r="R726" s="447" t="str">
        <f>IF(LEFT(Q726,1)="A",'Messages d''erreur'!B$10,"")</f>
        <v>Attention CG pas dans  CG</v>
      </c>
      <c r="S726" s="467">
        <f t="shared" si="46"/>
        <v>46701</v>
      </c>
      <c r="T726" s="469">
        <f>IFERROR(VLOOKUP(S726,'Liste CG'!A:A,1,FALSE),"Attention erreur pas de CG")</f>
        <v>46701</v>
      </c>
      <c r="U726" s="447" t="str">
        <f>IF(MID(H726,4,1)="x", 'Messages d''erreur'!$B$13,IF(LEFT(T726,1)="A",'Messages d''erreur'!$B$12,""))</f>
        <v/>
      </c>
    </row>
    <row r="727" spans="1:21" ht="14.5" x14ac:dyDescent="0.35">
      <c r="A727" s="535" t="s">
        <v>1915</v>
      </c>
      <c r="B727" s="447" t="s">
        <v>1915</v>
      </c>
      <c r="C727" s="462" t="s">
        <v>1916</v>
      </c>
      <c r="D727" s="463" t="s">
        <v>1341</v>
      </c>
      <c r="E727" s="464" t="s">
        <v>1101</v>
      </c>
      <c r="F727" s="464">
        <v>2</v>
      </c>
      <c r="G727" s="462" t="s">
        <v>1697</v>
      </c>
      <c r="H727" s="464" t="s">
        <v>1909</v>
      </c>
      <c r="I727" s="464" t="s">
        <v>1201</v>
      </c>
      <c r="J727" s="464" t="s">
        <v>61</v>
      </c>
      <c r="K727" s="466" t="s">
        <v>956</v>
      </c>
      <c r="L727" s="467">
        <f t="shared" si="47"/>
        <v>1</v>
      </c>
      <c r="M727" s="468">
        <f t="shared" si="48"/>
        <v>41800</v>
      </c>
      <c r="N727" s="467" t="str">
        <f>IF(IFERROR(SEARCH("-",K727,1),0) &gt; 0,IFERROR(VLOOKUP(K727,'Liste ECO'!A:A,1,FALSE),"ATTENTION CE Inexistant"),"")</f>
        <v>869-54</v>
      </c>
      <c r="O727" s="467" t="str">
        <f>IF(LEFT(N727,1) ="A",'Messages d''erreur'!$B$9,"")</f>
        <v/>
      </c>
      <c r="P727" s="447">
        <f t="shared" si="45"/>
        <v>41800</v>
      </c>
      <c r="Q727" s="447" t="str">
        <f>IFERROR(VLOOKUP(B728,'Liste CG'!A:A,1,FALSE),"Attention erreur pas de CG")</f>
        <v>Attention erreur pas de CG</v>
      </c>
      <c r="R727" s="447" t="str">
        <f>IF(LEFT(Q727,1)="A",'Messages d''erreur'!B$10,"")</f>
        <v>Attention CG pas dans  CG</v>
      </c>
      <c r="S727" s="467">
        <f t="shared" si="46"/>
        <v>41800</v>
      </c>
      <c r="T727" s="469">
        <f>IFERROR(VLOOKUP(S727,'Liste CG'!A:A,1,FALSE),"Attention erreur pas de CG")</f>
        <v>41800</v>
      </c>
      <c r="U727" s="447" t="str">
        <f>IF(MID(H727,4,1)="x", 'Messages d''erreur'!$B$13,IF(LEFT(T727,1)="A",'Messages d''erreur'!$B$12,""))</f>
        <v/>
      </c>
    </row>
    <row r="728" spans="1:21" ht="39" x14ac:dyDescent="0.35">
      <c r="A728" s="535" t="s">
        <v>1918</v>
      </c>
      <c r="B728" s="447" t="s">
        <v>1918</v>
      </c>
      <c r="C728" s="462" t="s">
        <v>725</v>
      </c>
      <c r="D728" s="463" t="s">
        <v>1341</v>
      </c>
      <c r="E728" s="464" t="s">
        <v>61</v>
      </c>
      <c r="F728" s="464">
        <v>1</v>
      </c>
      <c r="G728" s="462" t="s">
        <v>1919</v>
      </c>
      <c r="H728" s="464" t="s">
        <v>1920</v>
      </c>
      <c r="I728" s="464" t="s">
        <v>1201</v>
      </c>
      <c r="J728" s="464" t="s">
        <v>1101</v>
      </c>
      <c r="K728" s="466" t="s">
        <v>724</v>
      </c>
      <c r="L728" s="467">
        <f t="shared" si="47"/>
        <v>0</v>
      </c>
      <c r="M728" s="468">
        <f t="shared" si="48"/>
        <v>46102</v>
      </c>
      <c r="N728" s="467" t="str">
        <f>IF(IFERROR(SEARCH("-",K728,1),0) &gt; 0,IFERROR(VLOOKUP(K728,'Liste ECO'!A:A,1,FALSE),"ATTENTION CE Inexistant"),"")</f>
        <v>514-51</v>
      </c>
      <c r="O728" s="467" t="str">
        <f>IF(LEFT(N728,1) ="A",'Messages d''erreur'!$B$9,"")</f>
        <v/>
      </c>
      <c r="P728" s="447">
        <f t="shared" si="45"/>
        <v>46102</v>
      </c>
      <c r="Q728" s="447" t="str">
        <f>IFERROR(VLOOKUP(B729,'Liste CG'!A:A,1,FALSE),"Attention erreur pas de CG")</f>
        <v>Attention erreur pas de CG</v>
      </c>
      <c r="R728" s="447" t="str">
        <f>IF(LEFT(Q728,1)="A",'Messages d''erreur'!B$10,"")</f>
        <v>Attention CG pas dans  CG</v>
      </c>
      <c r="S728" s="467">
        <f t="shared" si="46"/>
        <v>46102</v>
      </c>
      <c r="T728" s="469">
        <f>IFERROR(VLOOKUP(S728,'Liste CG'!A:A,1,FALSE),"Attention erreur pas de CG")</f>
        <v>46102</v>
      </c>
      <c r="U728" s="447" t="str">
        <f>IF(MID(H728,4,1)="x", 'Messages d''erreur'!$B$13,IF(LEFT(T728,1)="A",'Messages d''erreur'!$B$12,""))</f>
        <v/>
      </c>
    </row>
    <row r="729" spans="1:21" ht="39" x14ac:dyDescent="0.35">
      <c r="A729" s="535" t="s">
        <v>1921</v>
      </c>
      <c r="B729" s="447" t="s">
        <v>1921</v>
      </c>
      <c r="C729" s="462" t="s">
        <v>1922</v>
      </c>
      <c r="D729" s="463" t="s">
        <v>1341</v>
      </c>
      <c r="E729" s="464" t="s">
        <v>1101</v>
      </c>
      <c r="F729" s="464">
        <v>1</v>
      </c>
      <c r="G729" s="462" t="s">
        <v>1923</v>
      </c>
      <c r="H729" s="464" t="s">
        <v>1371</v>
      </c>
      <c r="I729" s="464" t="s">
        <v>1201</v>
      </c>
      <c r="J729" s="464" t="s">
        <v>61</v>
      </c>
      <c r="K729" s="466" t="s">
        <v>742</v>
      </c>
      <c r="L729" s="467">
        <f t="shared" si="47"/>
        <v>0</v>
      </c>
      <c r="M729" s="468">
        <f t="shared" si="48"/>
        <v>41600</v>
      </c>
      <c r="N729" s="467" t="str">
        <f>IF(IFERROR(SEARCH("-",K729,1),0) &gt; 0,IFERROR(VLOOKUP(K729,'Liste ECO'!A:A,1,FALSE),"ATTENTION CE Inexistant"),"")</f>
        <v>564-51</v>
      </c>
      <c r="O729" s="467" t="str">
        <f>IF(LEFT(N729,1) ="A",'Messages d''erreur'!$B$9,"")</f>
        <v/>
      </c>
      <c r="P729" s="447">
        <f t="shared" si="45"/>
        <v>41600</v>
      </c>
      <c r="Q729" s="447" t="str">
        <f>IFERROR(VLOOKUP(B730,'Liste CG'!A:A,1,FALSE),"Attention erreur pas de CG")</f>
        <v>Attention erreur pas de CG</v>
      </c>
      <c r="R729" s="447" t="str">
        <f>IF(LEFT(Q729,1)="A",'Messages d''erreur'!B$10,"")</f>
        <v>Attention CG pas dans  CG</v>
      </c>
      <c r="S729" s="467">
        <f t="shared" si="46"/>
        <v>41600</v>
      </c>
      <c r="T729" s="469">
        <f>IFERROR(VLOOKUP(S729,'Liste CG'!A:A,1,FALSE),"Attention erreur pas de CG")</f>
        <v>41600</v>
      </c>
      <c r="U729" s="447" t="str">
        <f>IF(MID(H729,4,1)="x", 'Messages d''erreur'!$B$13,IF(LEFT(T729,1)="A",'Messages d''erreur'!$B$12,""))</f>
        <v/>
      </c>
    </row>
    <row r="730" spans="1:21" ht="26" x14ac:dyDescent="0.35">
      <c r="A730" s="535" t="s">
        <v>1924</v>
      </c>
      <c r="B730" s="447" t="s">
        <v>1924</v>
      </c>
      <c r="C730" s="462" t="s">
        <v>1925</v>
      </c>
      <c r="D730" s="463" t="s">
        <v>1100</v>
      </c>
      <c r="E730" s="464" t="s">
        <v>1101</v>
      </c>
      <c r="F730" s="464">
        <v>1</v>
      </c>
      <c r="G730" s="462" t="s">
        <v>1926</v>
      </c>
      <c r="H730" s="464" t="s">
        <v>1927</v>
      </c>
      <c r="I730" s="464" t="s">
        <v>1100</v>
      </c>
      <c r="J730" s="464" t="s">
        <v>61</v>
      </c>
      <c r="K730" s="466" t="s">
        <v>1100</v>
      </c>
      <c r="L730" s="467">
        <f t="shared" si="47"/>
        <v>0</v>
      </c>
      <c r="M730" s="468">
        <f t="shared" si="48"/>
        <v>66400</v>
      </c>
      <c r="N730" s="467" t="str">
        <f>IF(IFERROR(SEARCH("-",K730,1),0) &gt; 0,IFERROR(VLOOKUP(K730,'Liste ECO'!A:A,1,FALSE),"ATTENTION CE Inexistant"),"")</f>
        <v/>
      </c>
      <c r="O730" s="467" t="str">
        <f>IF(LEFT(N730,1) ="A",'Messages d''erreur'!$B$9,"")</f>
        <v/>
      </c>
      <c r="P730" s="447">
        <f t="shared" si="45"/>
        <v>66400</v>
      </c>
      <c r="Q730" s="447" t="str">
        <f>IFERROR(VLOOKUP(B731,'Liste CG'!A:A,1,FALSE),"Attention erreur pas de CG")</f>
        <v>Attention erreur pas de CG</v>
      </c>
      <c r="R730" s="447" t="str">
        <f>IF(LEFT(Q730,1)="A",'Messages d''erreur'!B$10,"")</f>
        <v>Attention CG pas dans  CG</v>
      </c>
      <c r="S730" s="467">
        <f t="shared" si="46"/>
        <v>66400</v>
      </c>
      <c r="T730" s="469">
        <f>IFERROR(VLOOKUP(S730,'Liste CG'!A:A,1,FALSE),"Attention erreur pas de CG")</f>
        <v>66400</v>
      </c>
      <c r="U730" s="447" t="str">
        <f>IF(MID(H730,4,1)="x", 'Messages d''erreur'!$B$13,IF(LEFT(T730,1)="A",'Messages d''erreur'!$B$12,""))</f>
        <v/>
      </c>
    </row>
    <row r="731" spans="1:21" ht="26" x14ac:dyDescent="0.35">
      <c r="A731" s="535" t="s">
        <v>1924</v>
      </c>
      <c r="B731" s="447" t="s">
        <v>1924</v>
      </c>
      <c r="C731" s="462" t="s">
        <v>1925</v>
      </c>
      <c r="D731" s="463" t="s">
        <v>1100</v>
      </c>
      <c r="E731" s="464" t="s">
        <v>61</v>
      </c>
      <c r="F731" s="464">
        <v>2</v>
      </c>
      <c r="G731" s="462" t="s">
        <v>1928</v>
      </c>
      <c r="H731" s="464" t="s">
        <v>1929</v>
      </c>
      <c r="I731" s="464" t="s">
        <v>1100</v>
      </c>
      <c r="J731" s="464" t="s">
        <v>1101</v>
      </c>
      <c r="K731" s="466" t="s">
        <v>1100</v>
      </c>
      <c r="L731" s="467">
        <f t="shared" si="47"/>
        <v>1</v>
      </c>
      <c r="M731" s="468">
        <f t="shared" si="48"/>
        <v>76400</v>
      </c>
      <c r="N731" s="467" t="str">
        <f>IF(IFERROR(SEARCH("-",K731,1),0) &gt; 0,IFERROR(VLOOKUP(K731,'Liste ECO'!A:A,1,FALSE),"ATTENTION CE Inexistant"),"")</f>
        <v/>
      </c>
      <c r="O731" s="467" t="str">
        <f>IF(LEFT(N731,1) ="A",'Messages d''erreur'!$B$9,"")</f>
        <v/>
      </c>
      <c r="P731" s="447">
        <f t="shared" si="45"/>
        <v>76400</v>
      </c>
      <c r="Q731" s="447" t="str">
        <f>IFERROR(VLOOKUP(B732,'Liste CG'!A:A,1,FALSE),"Attention erreur pas de CG")</f>
        <v>Attention erreur pas de CG</v>
      </c>
      <c r="R731" s="447" t="str">
        <f>IF(LEFT(Q731,1)="A",'Messages d''erreur'!B$10,"")</f>
        <v>Attention CG pas dans  CG</v>
      </c>
      <c r="S731" s="467">
        <f t="shared" si="46"/>
        <v>76400</v>
      </c>
      <c r="T731" s="469">
        <f>IFERROR(VLOOKUP(S731,'Liste CG'!A:A,1,FALSE),"Attention erreur pas de CG")</f>
        <v>76400</v>
      </c>
      <c r="U731" s="447" t="str">
        <f>IF(MID(H731,4,1)="x", 'Messages d''erreur'!$B$13,IF(LEFT(T731,1)="A",'Messages d''erreur'!$B$12,""))</f>
        <v/>
      </c>
    </row>
    <row r="732" spans="1:21" ht="26" x14ac:dyDescent="0.35">
      <c r="A732" s="535" t="s">
        <v>1930</v>
      </c>
      <c r="B732" s="447" t="s">
        <v>1930</v>
      </c>
      <c r="C732" s="462" t="s">
        <v>1931</v>
      </c>
      <c r="D732" s="463" t="s">
        <v>1100</v>
      </c>
      <c r="E732" s="464" t="s">
        <v>1101</v>
      </c>
      <c r="F732" s="464">
        <v>1</v>
      </c>
      <c r="G732" s="462" t="s">
        <v>1926</v>
      </c>
      <c r="H732" s="464" t="s">
        <v>1927</v>
      </c>
      <c r="I732" s="464" t="s">
        <v>1100</v>
      </c>
      <c r="J732" s="464" t="s">
        <v>61</v>
      </c>
      <c r="K732" s="466" t="s">
        <v>1100</v>
      </c>
      <c r="L732" s="467">
        <f t="shared" si="47"/>
        <v>0</v>
      </c>
      <c r="M732" s="468">
        <f t="shared" si="48"/>
        <v>66400</v>
      </c>
      <c r="N732" s="467" t="str">
        <f>IF(IFERROR(SEARCH("-",K732,1),0) &gt; 0,IFERROR(VLOOKUP(K732,'Liste ECO'!A:A,1,FALSE),"ATTENTION CE Inexistant"),"")</f>
        <v/>
      </c>
      <c r="O732" s="467" t="str">
        <f>IF(LEFT(N732,1) ="A",'Messages d''erreur'!$B$9,"")</f>
        <v/>
      </c>
      <c r="P732" s="447">
        <f t="shared" si="45"/>
        <v>66400</v>
      </c>
      <c r="Q732" s="447" t="str">
        <f>IFERROR(VLOOKUP(B733,'Liste CG'!A:A,1,FALSE),"Attention erreur pas de CG")</f>
        <v>Attention erreur pas de CG</v>
      </c>
      <c r="R732" s="447" t="str">
        <f>IF(LEFT(Q732,1)="A",'Messages d''erreur'!B$10,"")</f>
        <v>Attention CG pas dans  CG</v>
      </c>
      <c r="S732" s="467">
        <f t="shared" si="46"/>
        <v>66400</v>
      </c>
      <c r="T732" s="469">
        <f>IFERROR(VLOOKUP(S732,'Liste CG'!A:A,1,FALSE),"Attention erreur pas de CG")</f>
        <v>66400</v>
      </c>
      <c r="U732" s="447" t="str">
        <f>IF(MID(H732,4,1)="x", 'Messages d''erreur'!$B$13,IF(LEFT(T732,1)="A",'Messages d''erreur'!$B$12,""))</f>
        <v/>
      </c>
    </row>
    <row r="733" spans="1:21" ht="26" x14ac:dyDescent="0.35">
      <c r="A733" s="535" t="s">
        <v>1930</v>
      </c>
      <c r="B733" s="447" t="s">
        <v>1930</v>
      </c>
      <c r="C733" s="462" t="s">
        <v>1931</v>
      </c>
      <c r="D733" s="463" t="s">
        <v>1100</v>
      </c>
      <c r="E733" s="464" t="s">
        <v>61</v>
      </c>
      <c r="F733" s="464">
        <v>2</v>
      </c>
      <c r="G733" s="462" t="s">
        <v>1928</v>
      </c>
      <c r="H733" s="464" t="s">
        <v>1929</v>
      </c>
      <c r="I733" s="464" t="s">
        <v>1100</v>
      </c>
      <c r="J733" s="464" t="s">
        <v>1101</v>
      </c>
      <c r="K733" s="466" t="s">
        <v>1100</v>
      </c>
      <c r="L733" s="467">
        <f t="shared" si="47"/>
        <v>1</v>
      </c>
      <c r="M733" s="468">
        <f t="shared" si="48"/>
        <v>76400</v>
      </c>
      <c r="N733" s="467" t="str">
        <f>IF(IFERROR(SEARCH("-",K733,1),0) &gt; 0,IFERROR(VLOOKUP(K733,'Liste ECO'!A:A,1,FALSE),"ATTENTION CE Inexistant"),"")</f>
        <v/>
      </c>
      <c r="O733" s="467" t="str">
        <f>IF(LEFT(N733,1) ="A",'Messages d''erreur'!$B$9,"")</f>
        <v/>
      </c>
      <c r="P733" s="447">
        <f t="shared" si="45"/>
        <v>76400</v>
      </c>
      <c r="Q733" s="447" t="str">
        <f>IFERROR(VLOOKUP(B734,'Liste CG'!A:A,1,FALSE),"Attention erreur pas de CG")</f>
        <v>Attention erreur pas de CG</v>
      </c>
      <c r="R733" s="447" t="str">
        <f>IF(LEFT(Q733,1)="A",'Messages d''erreur'!B$10,"")</f>
        <v>Attention CG pas dans  CG</v>
      </c>
      <c r="S733" s="467">
        <f t="shared" si="46"/>
        <v>76400</v>
      </c>
      <c r="T733" s="469">
        <f>IFERROR(VLOOKUP(S733,'Liste CG'!A:A,1,FALSE),"Attention erreur pas de CG")</f>
        <v>76400</v>
      </c>
      <c r="U733" s="447" t="str">
        <f>IF(MID(H733,4,1)="x", 'Messages d''erreur'!$B$13,IF(LEFT(T733,1)="A",'Messages d''erreur'!$B$12,""))</f>
        <v/>
      </c>
    </row>
    <row r="734" spans="1:21" ht="26" x14ac:dyDescent="0.35">
      <c r="A734" s="535" t="s">
        <v>1932</v>
      </c>
      <c r="B734" s="447" t="s">
        <v>1932</v>
      </c>
      <c r="C734" s="462" t="s">
        <v>1933</v>
      </c>
      <c r="D734" s="463" t="s">
        <v>1100</v>
      </c>
      <c r="E734" s="464" t="s">
        <v>1101</v>
      </c>
      <c r="F734" s="464">
        <v>1</v>
      </c>
      <c r="G734" s="462" t="s">
        <v>1926</v>
      </c>
      <c r="H734" s="464" t="s">
        <v>1927</v>
      </c>
      <c r="I734" s="464" t="s">
        <v>1100</v>
      </c>
      <c r="J734" s="464" t="s">
        <v>61</v>
      </c>
      <c r="K734" s="466" t="s">
        <v>1100</v>
      </c>
      <c r="L734" s="467">
        <f t="shared" si="47"/>
        <v>0</v>
      </c>
      <c r="M734" s="468">
        <f t="shared" si="48"/>
        <v>66400</v>
      </c>
      <c r="N734" s="467" t="str">
        <f>IF(IFERROR(SEARCH("-",K734,1),0) &gt; 0,IFERROR(VLOOKUP(K734,'Liste ECO'!A:A,1,FALSE),"ATTENTION CE Inexistant"),"")</f>
        <v/>
      </c>
      <c r="O734" s="467" t="str">
        <f>IF(LEFT(N734,1) ="A",'Messages d''erreur'!$B$9,"")</f>
        <v/>
      </c>
      <c r="P734" s="447">
        <f t="shared" si="45"/>
        <v>66400</v>
      </c>
      <c r="Q734" s="447" t="str">
        <f>IFERROR(VLOOKUP(B735,'Liste CG'!A:A,1,FALSE),"Attention erreur pas de CG")</f>
        <v>Attention erreur pas de CG</v>
      </c>
      <c r="R734" s="447" t="str">
        <f>IF(LEFT(Q734,1)="A",'Messages d''erreur'!B$10,"")</f>
        <v>Attention CG pas dans  CG</v>
      </c>
      <c r="S734" s="467">
        <f t="shared" si="46"/>
        <v>66400</v>
      </c>
      <c r="T734" s="469">
        <f>IFERROR(VLOOKUP(S734,'Liste CG'!A:A,1,FALSE),"Attention erreur pas de CG")</f>
        <v>66400</v>
      </c>
      <c r="U734" s="447" t="str">
        <f>IF(MID(H734,4,1)="x", 'Messages d''erreur'!$B$13,IF(LEFT(T734,1)="A",'Messages d''erreur'!$B$12,""))</f>
        <v/>
      </c>
    </row>
    <row r="735" spans="1:21" ht="26" x14ac:dyDescent="0.35">
      <c r="A735" s="535" t="s">
        <v>1932</v>
      </c>
      <c r="B735" s="447" t="s">
        <v>1932</v>
      </c>
      <c r="C735" s="462" t="s">
        <v>1933</v>
      </c>
      <c r="D735" s="463" t="s">
        <v>1100</v>
      </c>
      <c r="E735" s="464" t="s">
        <v>61</v>
      </c>
      <c r="F735" s="464">
        <v>2</v>
      </c>
      <c r="G735" s="462" t="s">
        <v>1928</v>
      </c>
      <c r="H735" s="464" t="s">
        <v>1929</v>
      </c>
      <c r="I735" s="464" t="s">
        <v>1100</v>
      </c>
      <c r="J735" s="464" t="s">
        <v>1101</v>
      </c>
      <c r="K735" s="466" t="s">
        <v>1100</v>
      </c>
      <c r="L735" s="467">
        <f t="shared" si="47"/>
        <v>1</v>
      </c>
      <c r="M735" s="468">
        <f t="shared" si="48"/>
        <v>76400</v>
      </c>
      <c r="N735" s="467" t="str">
        <f>IF(IFERROR(SEARCH("-",K735,1),0) &gt; 0,IFERROR(VLOOKUP(K735,'Liste ECO'!A:A,1,FALSE),"ATTENTION CE Inexistant"),"")</f>
        <v/>
      </c>
      <c r="O735" s="467" t="str">
        <f>IF(LEFT(N735,1) ="A",'Messages d''erreur'!$B$9,"")</f>
        <v/>
      </c>
      <c r="P735" s="447">
        <f t="shared" si="45"/>
        <v>76400</v>
      </c>
      <c r="Q735" s="447" t="str">
        <f>IFERROR(VLOOKUP(B736,'Liste CG'!A:A,1,FALSE),"Attention erreur pas de CG")</f>
        <v>Attention erreur pas de CG</v>
      </c>
      <c r="R735" s="447" t="str">
        <f>IF(LEFT(Q735,1)="A",'Messages d''erreur'!B$10,"")</f>
        <v>Attention CG pas dans  CG</v>
      </c>
      <c r="S735" s="467">
        <f t="shared" si="46"/>
        <v>76400</v>
      </c>
      <c r="T735" s="469">
        <f>IFERROR(VLOOKUP(S735,'Liste CG'!A:A,1,FALSE),"Attention erreur pas de CG")</f>
        <v>76400</v>
      </c>
      <c r="U735" s="447" t="str">
        <f>IF(MID(H735,4,1)="x", 'Messages d''erreur'!$B$13,IF(LEFT(T735,1)="A",'Messages d''erreur'!$B$12,""))</f>
        <v/>
      </c>
    </row>
    <row r="736" spans="1:21" ht="26" x14ac:dyDescent="0.35">
      <c r="A736" s="535" t="s">
        <v>1934</v>
      </c>
      <c r="B736" s="447" t="s">
        <v>1934</v>
      </c>
      <c r="C736" s="462" t="s">
        <v>1935</v>
      </c>
      <c r="D736" s="463" t="s">
        <v>1100</v>
      </c>
      <c r="E736" s="464" t="s">
        <v>1101</v>
      </c>
      <c r="F736" s="464">
        <v>1</v>
      </c>
      <c r="G736" s="462" t="s">
        <v>1926</v>
      </c>
      <c r="H736" s="464" t="s">
        <v>1927</v>
      </c>
      <c r="I736" s="464" t="s">
        <v>1100</v>
      </c>
      <c r="J736" s="464" t="s">
        <v>61</v>
      </c>
      <c r="K736" s="466" t="s">
        <v>1100</v>
      </c>
      <c r="L736" s="467">
        <f t="shared" si="47"/>
        <v>0</v>
      </c>
      <c r="M736" s="468">
        <f t="shared" si="48"/>
        <v>66400</v>
      </c>
      <c r="N736" s="467" t="str">
        <f>IF(IFERROR(SEARCH("-",K736,1),0) &gt; 0,IFERROR(VLOOKUP(K736,'Liste ECO'!A:A,1,FALSE),"ATTENTION CE Inexistant"),"")</f>
        <v/>
      </c>
      <c r="O736" s="467" t="str">
        <f>IF(LEFT(N736,1) ="A",'Messages d''erreur'!$B$9,"")</f>
        <v/>
      </c>
      <c r="P736" s="447">
        <f t="shared" si="45"/>
        <v>66400</v>
      </c>
      <c r="Q736" s="447" t="str">
        <f>IFERROR(VLOOKUP(B737,'Liste CG'!A:A,1,FALSE),"Attention erreur pas de CG")</f>
        <v>Attention erreur pas de CG</v>
      </c>
      <c r="R736" s="447" t="str">
        <f>IF(LEFT(Q736,1)="A",'Messages d''erreur'!B$10,"")</f>
        <v>Attention CG pas dans  CG</v>
      </c>
      <c r="S736" s="467">
        <f t="shared" si="46"/>
        <v>66400</v>
      </c>
      <c r="T736" s="469">
        <f>IFERROR(VLOOKUP(S736,'Liste CG'!A:A,1,FALSE),"Attention erreur pas de CG")</f>
        <v>66400</v>
      </c>
      <c r="U736" s="447" t="str">
        <f>IF(MID(H736,4,1)="x", 'Messages d''erreur'!$B$13,IF(LEFT(T736,1)="A",'Messages d''erreur'!$B$12,""))</f>
        <v/>
      </c>
    </row>
    <row r="737" spans="1:21" ht="26" x14ac:dyDescent="0.35">
      <c r="A737" s="535" t="s">
        <v>1934</v>
      </c>
      <c r="B737" s="447" t="s">
        <v>1934</v>
      </c>
      <c r="C737" s="462" t="s">
        <v>1935</v>
      </c>
      <c r="D737" s="463" t="s">
        <v>1100</v>
      </c>
      <c r="E737" s="464" t="s">
        <v>61</v>
      </c>
      <c r="F737" s="464">
        <v>2</v>
      </c>
      <c r="G737" s="462" t="s">
        <v>1928</v>
      </c>
      <c r="H737" s="464" t="s">
        <v>1929</v>
      </c>
      <c r="I737" s="464" t="s">
        <v>1100</v>
      </c>
      <c r="J737" s="464" t="s">
        <v>1101</v>
      </c>
      <c r="K737" s="466" t="s">
        <v>1100</v>
      </c>
      <c r="L737" s="467">
        <f t="shared" si="47"/>
        <v>1</v>
      </c>
      <c r="M737" s="468">
        <f t="shared" si="48"/>
        <v>76400</v>
      </c>
      <c r="N737" s="467" t="str">
        <f>IF(IFERROR(SEARCH("-",K737,1),0) &gt; 0,IFERROR(VLOOKUP(K737,'Liste ECO'!A:A,1,FALSE),"ATTENTION CE Inexistant"),"")</f>
        <v/>
      </c>
      <c r="O737" s="467" t="str">
        <f>IF(LEFT(N737,1) ="A",'Messages d''erreur'!$B$9,"")</f>
        <v/>
      </c>
      <c r="P737" s="447">
        <f t="shared" si="45"/>
        <v>76400</v>
      </c>
      <c r="Q737" s="447" t="str">
        <f>IFERROR(VLOOKUP(B738,'Liste CG'!A:A,1,FALSE),"Attention erreur pas de CG")</f>
        <v>Attention erreur pas de CG</v>
      </c>
      <c r="R737" s="447" t="str">
        <f>IF(LEFT(Q737,1)="A",'Messages d''erreur'!B$10,"")</f>
        <v>Attention CG pas dans  CG</v>
      </c>
      <c r="S737" s="467">
        <f t="shared" si="46"/>
        <v>76400</v>
      </c>
      <c r="T737" s="469">
        <f>IFERROR(VLOOKUP(S737,'Liste CG'!A:A,1,FALSE),"Attention erreur pas de CG")</f>
        <v>76400</v>
      </c>
      <c r="U737" s="447" t="str">
        <f>IF(MID(H737,4,1)="x", 'Messages d''erreur'!$B$13,IF(LEFT(T737,1)="A",'Messages d''erreur'!$B$12,""))</f>
        <v/>
      </c>
    </row>
    <row r="738" spans="1:21" ht="26" x14ac:dyDescent="0.35">
      <c r="A738" s="535" t="s">
        <v>1936</v>
      </c>
      <c r="B738" s="447" t="s">
        <v>1936</v>
      </c>
      <c r="C738" s="462" t="s">
        <v>1937</v>
      </c>
      <c r="D738" s="463" t="s">
        <v>1100</v>
      </c>
      <c r="E738" s="464" t="s">
        <v>1101</v>
      </c>
      <c r="F738" s="464">
        <v>1</v>
      </c>
      <c r="G738" s="462" t="s">
        <v>1926</v>
      </c>
      <c r="H738" s="464" t="s">
        <v>1927</v>
      </c>
      <c r="I738" s="464" t="s">
        <v>1100</v>
      </c>
      <c r="J738" s="464" t="s">
        <v>61</v>
      </c>
      <c r="K738" s="466" t="s">
        <v>1100</v>
      </c>
      <c r="L738" s="467">
        <f t="shared" si="47"/>
        <v>0</v>
      </c>
      <c r="M738" s="468">
        <f t="shared" si="48"/>
        <v>66400</v>
      </c>
      <c r="N738" s="467" t="str">
        <f>IF(IFERROR(SEARCH("-",K738,1),0) &gt; 0,IFERROR(VLOOKUP(K738,'Liste ECO'!A:A,1,FALSE),"ATTENTION CE Inexistant"),"")</f>
        <v/>
      </c>
      <c r="O738" s="467" t="str">
        <f>IF(LEFT(N738,1) ="A",'Messages d''erreur'!$B$9,"")</f>
        <v/>
      </c>
      <c r="P738" s="447">
        <f t="shared" si="45"/>
        <v>66400</v>
      </c>
      <c r="Q738" s="447" t="str">
        <f>IFERROR(VLOOKUP(B739,'Liste CG'!A:A,1,FALSE),"Attention erreur pas de CG")</f>
        <v>Attention erreur pas de CG</v>
      </c>
      <c r="R738" s="447" t="str">
        <f>IF(LEFT(Q738,1)="A",'Messages d''erreur'!B$10,"")</f>
        <v>Attention CG pas dans  CG</v>
      </c>
      <c r="S738" s="467">
        <f t="shared" si="46"/>
        <v>66400</v>
      </c>
      <c r="T738" s="469">
        <f>IFERROR(VLOOKUP(S738,'Liste CG'!A:A,1,FALSE),"Attention erreur pas de CG")</f>
        <v>66400</v>
      </c>
      <c r="U738" s="447" t="str">
        <f>IF(MID(H738,4,1)="x", 'Messages d''erreur'!$B$13,IF(LEFT(T738,1)="A",'Messages d''erreur'!$B$12,""))</f>
        <v/>
      </c>
    </row>
    <row r="739" spans="1:21" ht="26" x14ac:dyDescent="0.35">
      <c r="A739" s="535" t="s">
        <v>1936</v>
      </c>
      <c r="B739" s="447" t="s">
        <v>1936</v>
      </c>
      <c r="C739" s="462" t="s">
        <v>1937</v>
      </c>
      <c r="D739" s="463" t="s">
        <v>1100</v>
      </c>
      <c r="E739" s="464" t="s">
        <v>61</v>
      </c>
      <c r="F739" s="464">
        <v>2</v>
      </c>
      <c r="G739" s="462" t="s">
        <v>1928</v>
      </c>
      <c r="H739" s="464" t="s">
        <v>1929</v>
      </c>
      <c r="I739" s="464" t="s">
        <v>1100</v>
      </c>
      <c r="J739" s="464" t="s">
        <v>1101</v>
      </c>
      <c r="K739" s="466" t="s">
        <v>1100</v>
      </c>
      <c r="L739" s="467">
        <f t="shared" si="47"/>
        <v>1</v>
      </c>
      <c r="M739" s="468">
        <f t="shared" si="48"/>
        <v>76400</v>
      </c>
      <c r="N739" s="467" t="str">
        <f>IF(IFERROR(SEARCH("-",K739,1),0) &gt; 0,IFERROR(VLOOKUP(K739,'Liste ECO'!A:A,1,FALSE),"ATTENTION CE Inexistant"),"")</f>
        <v/>
      </c>
      <c r="O739" s="467" t="str">
        <f>IF(LEFT(N739,1) ="A",'Messages d''erreur'!$B$9,"")</f>
        <v/>
      </c>
      <c r="P739" s="447">
        <f t="shared" si="45"/>
        <v>76400</v>
      </c>
      <c r="Q739" s="447" t="str">
        <f>IFERROR(VLOOKUP(B740,'Liste CG'!A:A,1,FALSE),"Attention erreur pas de CG")</f>
        <v>Attention erreur pas de CG</v>
      </c>
      <c r="R739" s="447" t="str">
        <f>IF(LEFT(Q739,1)="A",'Messages d''erreur'!B$10,"")</f>
        <v>Attention CG pas dans  CG</v>
      </c>
      <c r="S739" s="467">
        <f t="shared" si="46"/>
        <v>76400</v>
      </c>
      <c r="T739" s="469">
        <f>IFERROR(VLOOKUP(S739,'Liste CG'!A:A,1,FALSE),"Attention erreur pas de CG")</f>
        <v>76400</v>
      </c>
      <c r="U739" s="447" t="str">
        <f>IF(MID(H739,4,1)="x", 'Messages d''erreur'!$B$13,IF(LEFT(T739,1)="A",'Messages d''erreur'!$B$12,""))</f>
        <v/>
      </c>
    </row>
    <row r="740" spans="1:21" ht="26" x14ac:dyDescent="0.35">
      <c r="A740" s="535" t="s">
        <v>1938</v>
      </c>
      <c r="B740" s="447" t="s">
        <v>1938</v>
      </c>
      <c r="C740" s="462" t="s">
        <v>1939</v>
      </c>
      <c r="D740" s="463" t="s">
        <v>1100</v>
      </c>
      <c r="E740" s="464" t="s">
        <v>1101</v>
      </c>
      <c r="F740" s="464">
        <v>1</v>
      </c>
      <c r="G740" s="462" t="s">
        <v>1926</v>
      </c>
      <c r="H740" s="464" t="s">
        <v>1927</v>
      </c>
      <c r="I740" s="464" t="s">
        <v>1100</v>
      </c>
      <c r="J740" s="464" t="s">
        <v>61</v>
      </c>
      <c r="K740" s="466" t="s">
        <v>1100</v>
      </c>
      <c r="L740" s="467">
        <f t="shared" si="47"/>
        <v>0</v>
      </c>
      <c r="M740" s="468">
        <f t="shared" si="48"/>
        <v>66400</v>
      </c>
      <c r="N740" s="467" t="str">
        <f>IF(IFERROR(SEARCH("-",K740,1),0) &gt; 0,IFERROR(VLOOKUP(K740,'Liste ECO'!A:A,1,FALSE),"ATTENTION CE Inexistant"),"")</f>
        <v/>
      </c>
      <c r="O740" s="467" t="str">
        <f>IF(LEFT(N740,1) ="A",'Messages d''erreur'!$B$9,"")</f>
        <v/>
      </c>
      <c r="P740" s="447">
        <f t="shared" si="45"/>
        <v>66400</v>
      </c>
      <c r="Q740" s="447" t="str">
        <f>IFERROR(VLOOKUP(B741,'Liste CG'!A:A,1,FALSE),"Attention erreur pas de CG")</f>
        <v>Attention erreur pas de CG</v>
      </c>
      <c r="R740" s="447" t="str">
        <f>IF(LEFT(Q740,1)="A",'Messages d''erreur'!B$10,"")</f>
        <v>Attention CG pas dans  CG</v>
      </c>
      <c r="S740" s="467">
        <f t="shared" si="46"/>
        <v>66400</v>
      </c>
      <c r="T740" s="469">
        <f>IFERROR(VLOOKUP(S740,'Liste CG'!A:A,1,FALSE),"Attention erreur pas de CG")</f>
        <v>66400</v>
      </c>
      <c r="U740" s="447" t="str">
        <f>IF(MID(H740,4,1)="x", 'Messages d''erreur'!$B$13,IF(LEFT(T740,1)="A",'Messages d''erreur'!$B$12,""))</f>
        <v/>
      </c>
    </row>
    <row r="741" spans="1:21" ht="26" x14ac:dyDescent="0.35">
      <c r="A741" s="535" t="s">
        <v>1938</v>
      </c>
      <c r="B741" s="447" t="s">
        <v>1938</v>
      </c>
      <c r="C741" s="462" t="s">
        <v>1939</v>
      </c>
      <c r="D741" s="463" t="s">
        <v>1100</v>
      </c>
      <c r="E741" s="464" t="s">
        <v>61</v>
      </c>
      <c r="F741" s="464">
        <v>2</v>
      </c>
      <c r="G741" s="462" t="s">
        <v>1928</v>
      </c>
      <c r="H741" s="464" t="s">
        <v>1929</v>
      </c>
      <c r="I741" s="464" t="s">
        <v>1100</v>
      </c>
      <c r="J741" s="464" t="s">
        <v>1101</v>
      </c>
      <c r="K741" s="466" t="s">
        <v>1100</v>
      </c>
      <c r="L741" s="467">
        <f t="shared" si="47"/>
        <v>1</v>
      </c>
      <c r="M741" s="468">
        <f t="shared" si="48"/>
        <v>76400</v>
      </c>
      <c r="N741" s="467" t="str">
        <f>IF(IFERROR(SEARCH("-",K741,1),0) &gt; 0,IFERROR(VLOOKUP(K741,'Liste ECO'!A:A,1,FALSE),"ATTENTION CE Inexistant"),"")</f>
        <v/>
      </c>
      <c r="O741" s="467" t="str">
        <f>IF(LEFT(N741,1) ="A",'Messages d''erreur'!$B$9,"")</f>
        <v/>
      </c>
      <c r="P741" s="447">
        <f t="shared" si="45"/>
        <v>76400</v>
      </c>
      <c r="Q741" s="447" t="str">
        <f>IFERROR(VLOOKUP(B742,'Liste CG'!A:A,1,FALSE),"Attention erreur pas de CG")</f>
        <v>Attention erreur pas de CG</v>
      </c>
      <c r="R741" s="447" t="str">
        <f>IF(LEFT(Q741,1)="A",'Messages d''erreur'!B$10,"")</f>
        <v>Attention CG pas dans  CG</v>
      </c>
      <c r="S741" s="467">
        <f t="shared" si="46"/>
        <v>76400</v>
      </c>
      <c r="T741" s="469">
        <f>IFERROR(VLOOKUP(S741,'Liste CG'!A:A,1,FALSE),"Attention erreur pas de CG")</f>
        <v>76400</v>
      </c>
      <c r="U741" s="447" t="str">
        <f>IF(MID(H741,4,1)="x", 'Messages d''erreur'!$B$13,IF(LEFT(T741,1)="A",'Messages d''erreur'!$B$12,""))</f>
        <v/>
      </c>
    </row>
    <row r="742" spans="1:21" ht="26" x14ac:dyDescent="0.35">
      <c r="A742" s="535" t="s">
        <v>1940</v>
      </c>
      <c r="B742" s="447" t="s">
        <v>1940</v>
      </c>
      <c r="C742" s="462" t="s">
        <v>1941</v>
      </c>
      <c r="D742" s="463" t="s">
        <v>1942</v>
      </c>
      <c r="E742" s="464" t="s">
        <v>1101</v>
      </c>
      <c r="F742" s="464">
        <v>1</v>
      </c>
      <c r="G742" s="462" t="s">
        <v>1943</v>
      </c>
      <c r="H742" s="464" t="s">
        <v>1944</v>
      </c>
      <c r="I742" s="464" t="s">
        <v>1100</v>
      </c>
      <c r="J742" s="464" t="s">
        <v>61</v>
      </c>
      <c r="K742" s="466" t="s">
        <v>1100</v>
      </c>
      <c r="L742" s="467">
        <f t="shared" si="47"/>
        <v>0</v>
      </c>
      <c r="M742" s="468">
        <f t="shared" si="48"/>
        <v>66201</v>
      </c>
      <c r="N742" s="467" t="str">
        <f>IF(IFERROR(SEARCH("-",K742,1),0) &gt; 0,IFERROR(VLOOKUP(K742,'Liste ECO'!A:A,1,FALSE),"ATTENTION CE Inexistant"),"")</f>
        <v/>
      </c>
      <c r="O742" s="467" t="str">
        <f>IF(LEFT(N742,1) ="A",'Messages d''erreur'!$B$9,"")</f>
        <v/>
      </c>
      <c r="P742" s="447">
        <f t="shared" si="45"/>
        <v>66201</v>
      </c>
      <c r="Q742" s="447" t="str">
        <f>IFERROR(VLOOKUP(B743,'Liste CG'!A:A,1,FALSE),"Attention erreur pas de CG")</f>
        <v>Attention erreur pas de CG</v>
      </c>
      <c r="R742" s="447" t="str">
        <f>IF(LEFT(Q742,1)="A",'Messages d''erreur'!B$10,"")</f>
        <v>Attention CG pas dans  CG</v>
      </c>
      <c r="S742" s="467">
        <f t="shared" si="46"/>
        <v>66201</v>
      </c>
      <c r="T742" s="469">
        <f>IFERROR(VLOOKUP(S742,'Liste CG'!A:A,1,FALSE),"Attention erreur pas de CG")</f>
        <v>66201</v>
      </c>
      <c r="U742" s="447" t="str">
        <f>IF(MID(H742,4,1)="x", 'Messages d''erreur'!$B$13,IF(LEFT(T742,1)="A",'Messages d''erreur'!$B$12,""))</f>
        <v/>
      </c>
    </row>
    <row r="743" spans="1:21" ht="26" x14ac:dyDescent="0.35">
      <c r="A743" s="535" t="s">
        <v>1940</v>
      </c>
      <c r="B743" s="447" t="s">
        <v>1940</v>
      </c>
      <c r="C743" s="462" t="s">
        <v>1941</v>
      </c>
      <c r="D743" s="463" t="s">
        <v>1942</v>
      </c>
      <c r="E743" s="464" t="s">
        <v>61</v>
      </c>
      <c r="F743" s="464">
        <v>2</v>
      </c>
      <c r="G743" s="462" t="s">
        <v>1945</v>
      </c>
      <c r="H743" s="464" t="s">
        <v>1946</v>
      </c>
      <c r="I743" s="464" t="s">
        <v>1100</v>
      </c>
      <c r="J743" s="464" t="s">
        <v>1101</v>
      </c>
      <c r="K743" s="466" t="s">
        <v>1100</v>
      </c>
      <c r="L743" s="467">
        <f t="shared" si="47"/>
        <v>1</v>
      </c>
      <c r="M743" s="468">
        <f t="shared" si="48"/>
        <v>66202</v>
      </c>
      <c r="N743" s="467" t="str">
        <f>IF(IFERROR(SEARCH("-",K743,1),0) &gt; 0,IFERROR(VLOOKUP(K743,'Liste ECO'!A:A,1,FALSE),"ATTENTION CE Inexistant"),"")</f>
        <v/>
      </c>
      <c r="O743" s="467" t="str">
        <f>IF(LEFT(N743,1) ="A",'Messages d''erreur'!$B$9,"")</f>
        <v/>
      </c>
      <c r="P743" s="447">
        <f t="shared" si="45"/>
        <v>66202</v>
      </c>
      <c r="Q743" s="447" t="str">
        <f>IFERROR(VLOOKUP(B744,'Liste CG'!A:A,1,FALSE),"Attention erreur pas de CG")</f>
        <v>Attention erreur pas de CG</v>
      </c>
      <c r="R743" s="447" t="str">
        <f>IF(LEFT(Q743,1)="A",'Messages d''erreur'!B$10,"")</f>
        <v>Attention CG pas dans  CG</v>
      </c>
      <c r="S743" s="467">
        <f t="shared" si="46"/>
        <v>66202</v>
      </c>
      <c r="T743" s="469">
        <f>IFERROR(VLOOKUP(S743,'Liste CG'!A:A,1,FALSE),"Attention erreur pas de CG")</f>
        <v>66202</v>
      </c>
      <c r="U743" s="447" t="str">
        <f>IF(MID(H743,4,1)="x", 'Messages d''erreur'!$B$13,IF(LEFT(T743,1)="A",'Messages d''erreur'!$B$12,""))</f>
        <v/>
      </c>
    </row>
    <row r="744" spans="1:21" ht="39" x14ac:dyDescent="0.35">
      <c r="A744" s="535" t="s">
        <v>1947</v>
      </c>
      <c r="B744" s="447" t="s">
        <v>1947</v>
      </c>
      <c r="C744" s="462" t="s">
        <v>1948</v>
      </c>
      <c r="D744" s="463" t="s">
        <v>1949</v>
      </c>
      <c r="E744" s="464" t="s">
        <v>61</v>
      </c>
      <c r="F744" s="464">
        <v>1</v>
      </c>
      <c r="G744" s="462" t="s">
        <v>1950</v>
      </c>
      <c r="H744" s="464" t="s">
        <v>1951</v>
      </c>
      <c r="I744" s="464" t="s">
        <v>1100</v>
      </c>
      <c r="J744" s="464" t="s">
        <v>1101</v>
      </c>
      <c r="K744" s="466" t="s">
        <v>405</v>
      </c>
      <c r="L744" s="467">
        <f t="shared" si="47"/>
        <v>0</v>
      </c>
      <c r="M744" s="468">
        <f t="shared" si="48"/>
        <v>70110</v>
      </c>
      <c r="N744" s="467" t="str">
        <f>IF(IFERROR(SEARCH("-",K744,1),0) &gt; 0,IFERROR(VLOOKUP(K744,'Liste ECO'!A:A,1,FALSE),"ATTENTION CE Inexistant"),"")</f>
        <v>361-01</v>
      </c>
      <c r="O744" s="467" t="str">
        <f>IF(LEFT(N744,1) ="A",'Messages d''erreur'!$B$9,"")</f>
        <v/>
      </c>
      <c r="P744" s="447">
        <f t="shared" si="45"/>
        <v>70110</v>
      </c>
      <c r="Q744" s="447" t="str">
        <f>IFERROR(VLOOKUP(B745,'Liste CG'!A:A,1,FALSE),"Attention erreur pas de CG")</f>
        <v>Attention erreur pas de CG</v>
      </c>
      <c r="R744" s="447" t="str">
        <f>IF(LEFT(Q744,1)="A",'Messages d''erreur'!B$10,"")</f>
        <v>Attention CG pas dans  CG</v>
      </c>
      <c r="S744" s="467">
        <f t="shared" si="46"/>
        <v>70110</v>
      </c>
      <c r="T744" s="469">
        <f>IFERROR(VLOOKUP(S744,'Liste CG'!A:A,1,FALSE),"Attention erreur pas de CG")</f>
        <v>70110</v>
      </c>
      <c r="U744" s="447" t="str">
        <f>IF(MID(H744,4,1)="x", 'Messages d''erreur'!$B$13,IF(LEFT(T744,1)="A",'Messages d''erreur'!$B$12,""))</f>
        <v/>
      </c>
    </row>
    <row r="745" spans="1:21" ht="39" x14ac:dyDescent="0.35">
      <c r="A745" s="535" t="s">
        <v>1947</v>
      </c>
      <c r="B745" s="447" t="s">
        <v>1947</v>
      </c>
      <c r="C745" s="462" t="s">
        <v>1948</v>
      </c>
      <c r="D745" s="463" t="s">
        <v>1949</v>
      </c>
      <c r="E745" s="464" t="s">
        <v>1101</v>
      </c>
      <c r="F745" s="464">
        <v>2</v>
      </c>
      <c r="G745" s="462" t="s">
        <v>1952</v>
      </c>
      <c r="H745" s="464" t="s">
        <v>1953</v>
      </c>
      <c r="I745" s="464" t="s">
        <v>1201</v>
      </c>
      <c r="J745" s="464" t="s">
        <v>61</v>
      </c>
      <c r="K745" s="466" t="s">
        <v>405</v>
      </c>
      <c r="L745" s="467">
        <f t="shared" si="47"/>
        <v>1</v>
      </c>
      <c r="M745" s="468">
        <f t="shared" si="48"/>
        <v>49501</v>
      </c>
      <c r="N745" s="467" t="str">
        <f>IF(IFERROR(SEARCH("-",K745,1),0) &gt; 0,IFERROR(VLOOKUP(K745,'Liste ECO'!A:A,1,FALSE),"ATTENTION CE Inexistant"),"")</f>
        <v>361-01</v>
      </c>
      <c r="O745" s="467" t="str">
        <f>IF(LEFT(N745,1) ="A",'Messages d''erreur'!$B$9,"")</f>
        <v/>
      </c>
      <c r="P745" s="447">
        <f t="shared" si="45"/>
        <v>49501</v>
      </c>
      <c r="Q745" s="447" t="str">
        <f>IFERROR(VLOOKUP(B746,'Liste CG'!A:A,1,FALSE),"Attention erreur pas de CG")</f>
        <v>Attention erreur pas de CG</v>
      </c>
      <c r="R745" s="447" t="str">
        <f>IF(LEFT(Q745,1)="A",'Messages d''erreur'!B$10,"")</f>
        <v>Attention CG pas dans  CG</v>
      </c>
      <c r="S745" s="467">
        <f t="shared" si="46"/>
        <v>49501</v>
      </c>
      <c r="T745" s="469">
        <f>IFERROR(VLOOKUP(S745,'Liste CG'!A:A,1,FALSE),"Attention erreur pas de CG")</f>
        <v>49501</v>
      </c>
      <c r="U745" s="447" t="str">
        <f>IF(MID(H745,4,1)="x", 'Messages d''erreur'!$B$13,IF(LEFT(T745,1)="A",'Messages d''erreur'!$B$12,""))</f>
        <v/>
      </c>
    </row>
    <row r="746" spans="1:21" ht="39" x14ac:dyDescent="0.35">
      <c r="A746" s="535" t="s">
        <v>1947</v>
      </c>
      <c r="B746" s="447" t="s">
        <v>1947</v>
      </c>
      <c r="C746" s="462" t="s">
        <v>1948</v>
      </c>
      <c r="D746" s="463" t="s">
        <v>1949</v>
      </c>
      <c r="E746" s="464" t="s">
        <v>1101</v>
      </c>
      <c r="F746" s="464">
        <v>3</v>
      </c>
      <c r="G746" s="462" t="s">
        <v>1954</v>
      </c>
      <c r="H746" s="464" t="s">
        <v>1955</v>
      </c>
      <c r="I746" s="462" t="s">
        <v>1956</v>
      </c>
      <c r="J746" s="464" t="s">
        <v>61</v>
      </c>
      <c r="K746" s="466" t="s">
        <v>360</v>
      </c>
      <c r="L746" s="467">
        <f t="shared" si="47"/>
        <v>1</v>
      </c>
      <c r="M746" s="468">
        <f t="shared" si="48"/>
        <v>40700</v>
      </c>
      <c r="N746" s="467" t="str">
        <f>IF(IFERROR(SEARCH("-",K746,1),0) &gt; 0,IFERROR(VLOOKUP(K746,'Liste ECO'!A:A,1,FALSE),"ATTENTION CE Inexistant"),"")</f>
        <v>311-06</v>
      </c>
      <c r="O746" s="467" t="str">
        <f>IF(LEFT(N746,1) ="A",'Messages d''erreur'!$B$9,"")</f>
        <v/>
      </c>
      <c r="P746" s="447">
        <f t="shared" si="45"/>
        <v>40700</v>
      </c>
      <c r="Q746" s="447" t="str">
        <f>IFERROR(VLOOKUP(B747,'Liste CG'!A:A,1,FALSE),"Attention erreur pas de CG")</f>
        <v>Attention erreur pas de CG</v>
      </c>
      <c r="R746" s="447" t="str">
        <f>IF(LEFT(Q746,1)="A",'Messages d''erreur'!B$10,"")</f>
        <v>Attention CG pas dans  CG</v>
      </c>
      <c r="S746" s="467">
        <f t="shared" si="46"/>
        <v>40700</v>
      </c>
      <c r="T746" s="469">
        <f>IFERROR(VLOOKUP(S746,'Liste CG'!A:A,1,FALSE),"Attention erreur pas de CG")</f>
        <v>40700</v>
      </c>
      <c r="U746" s="447" t="str">
        <f>IF(MID(H746,4,1)="x", 'Messages d''erreur'!$B$13,IF(LEFT(T746,1)="A",'Messages d''erreur'!$B$12,""))</f>
        <v/>
      </c>
    </row>
    <row r="747" spans="1:21" ht="39" x14ac:dyDescent="0.35">
      <c r="A747" s="535" t="s">
        <v>1947</v>
      </c>
      <c r="B747" s="447" t="s">
        <v>1947</v>
      </c>
      <c r="C747" s="462" t="s">
        <v>1948</v>
      </c>
      <c r="D747" s="463" t="s">
        <v>1949</v>
      </c>
      <c r="E747" s="464" t="s">
        <v>1101</v>
      </c>
      <c r="F747" s="464">
        <v>4</v>
      </c>
      <c r="G747" s="462" t="s">
        <v>1957</v>
      </c>
      <c r="H747" s="464" t="s">
        <v>1951</v>
      </c>
      <c r="I747" s="464" t="s">
        <v>1100</v>
      </c>
      <c r="J747" s="464" t="s">
        <v>61</v>
      </c>
      <c r="K747" s="466" t="s">
        <v>405</v>
      </c>
      <c r="L747" s="467">
        <f t="shared" si="47"/>
        <v>1</v>
      </c>
      <c r="M747" s="468">
        <f t="shared" si="48"/>
        <v>70110</v>
      </c>
      <c r="N747" s="467" t="str">
        <f>IF(IFERROR(SEARCH("-",K747,1),0) &gt; 0,IFERROR(VLOOKUP(K747,'Liste ECO'!A:A,1,FALSE),"ATTENTION CE Inexistant"),"")</f>
        <v>361-01</v>
      </c>
      <c r="O747" s="467" t="str">
        <f>IF(LEFT(N747,1) ="A",'Messages d''erreur'!$B$9,"")</f>
        <v/>
      </c>
      <c r="P747" s="447">
        <f t="shared" ref="P747:P810" si="53">VALUE(H747)</f>
        <v>70110</v>
      </c>
      <c r="Q747" s="447" t="str">
        <f>IFERROR(VLOOKUP(B748,'Liste CG'!A:A,1,FALSE),"Attention erreur pas de CG")</f>
        <v>Attention erreur pas de CG</v>
      </c>
      <c r="R747" s="447" t="str">
        <f>IF(LEFT(Q747,1)="A",'Messages d''erreur'!B$10,"")</f>
        <v>Attention CG pas dans  CG</v>
      </c>
      <c r="S747" s="467">
        <f t="shared" ref="S747:S810" si="54">VALUE(H747)</f>
        <v>70110</v>
      </c>
      <c r="T747" s="469">
        <f>IFERROR(VLOOKUP(S747,'Liste CG'!A:A,1,FALSE),"Attention erreur pas de CG")</f>
        <v>70110</v>
      </c>
      <c r="U747" s="447" t="str">
        <f>IF(MID(H747,4,1)="x", 'Messages d''erreur'!$B$13,IF(LEFT(T747,1)="A",'Messages d''erreur'!$B$12,""))</f>
        <v/>
      </c>
    </row>
    <row r="748" spans="1:21" ht="39" x14ac:dyDescent="0.35">
      <c r="A748" s="535" t="s">
        <v>1947</v>
      </c>
      <c r="B748" s="447" t="s">
        <v>1947</v>
      </c>
      <c r="C748" s="462" t="s">
        <v>1948</v>
      </c>
      <c r="D748" s="463" t="s">
        <v>1949</v>
      </c>
      <c r="E748" s="464" t="s">
        <v>1101</v>
      </c>
      <c r="F748" s="464">
        <v>5</v>
      </c>
      <c r="G748" s="462" t="s">
        <v>1958</v>
      </c>
      <c r="H748" s="464" t="s">
        <v>1959</v>
      </c>
      <c r="I748" s="464" t="s">
        <v>1100</v>
      </c>
      <c r="J748" s="464" t="s">
        <v>61</v>
      </c>
      <c r="K748" s="466" t="s">
        <v>355</v>
      </c>
      <c r="L748" s="467">
        <f t="shared" si="47"/>
        <v>1</v>
      </c>
      <c r="M748" s="468">
        <f t="shared" si="48"/>
        <v>67114</v>
      </c>
      <c r="N748" s="467" t="str">
        <f>IF(IFERROR(SEARCH("-",K748,1),0) &gt; 0,IFERROR(VLOOKUP(K748,'Liste ECO'!A:A,1,FALSE),"ATTENTION CE Inexistant"),"")</f>
        <v>311-04</v>
      </c>
      <c r="O748" s="467" t="str">
        <f>IF(LEFT(N748,1) ="A",'Messages d''erreur'!$B$9,"")</f>
        <v/>
      </c>
      <c r="P748" s="447">
        <f t="shared" si="53"/>
        <v>67114</v>
      </c>
      <c r="Q748" s="447" t="str">
        <f>IFERROR(VLOOKUP(B749,'Liste CG'!A:A,1,FALSE),"Attention erreur pas de CG")</f>
        <v>Attention erreur pas de CG</v>
      </c>
      <c r="R748" s="447" t="str">
        <f>IF(LEFT(Q748,1)="A",'Messages d''erreur'!B$10,"")</f>
        <v>Attention CG pas dans  CG</v>
      </c>
      <c r="S748" s="467">
        <f t="shared" si="54"/>
        <v>67114</v>
      </c>
      <c r="T748" s="469">
        <f>IFERROR(VLOOKUP(S748,'Liste CG'!A:A,1,FALSE),"Attention erreur pas de CG")</f>
        <v>67114</v>
      </c>
      <c r="U748" s="447" t="str">
        <f>IF(MID(H748,4,1)="x", 'Messages d''erreur'!$B$13,IF(LEFT(T748,1)="A",'Messages d''erreur'!$B$12,""))</f>
        <v/>
      </c>
    </row>
    <row r="749" spans="1:21" ht="39" x14ac:dyDescent="0.35">
      <c r="A749" s="535" t="s">
        <v>1960</v>
      </c>
      <c r="B749" s="447" t="s">
        <v>1960</v>
      </c>
      <c r="C749" s="462" t="s">
        <v>1961</v>
      </c>
      <c r="D749" s="463" t="s">
        <v>1962</v>
      </c>
      <c r="E749" s="464" t="s">
        <v>61</v>
      </c>
      <c r="F749" s="464">
        <v>1</v>
      </c>
      <c r="G749" s="462" t="s">
        <v>1878</v>
      </c>
      <c r="H749" s="464" t="s">
        <v>1963</v>
      </c>
      <c r="I749" s="464" t="s">
        <v>1100</v>
      </c>
      <c r="J749" s="464" t="s">
        <v>1101</v>
      </c>
      <c r="K749" s="466" t="s">
        <v>405</v>
      </c>
      <c r="L749" s="467">
        <f t="shared" si="47"/>
        <v>0</v>
      </c>
      <c r="M749" s="468" t="e">
        <f t="shared" si="48"/>
        <v>#VALUE!</v>
      </c>
      <c r="N749" s="467" t="str">
        <f>IF(IFERROR(SEARCH("-",K749,1),0) &gt; 0,IFERROR(VLOOKUP(K749,'Liste ECO'!A:A,1,FALSE),"ATTENTION CE Inexistant"),"")</f>
        <v>361-01</v>
      </c>
      <c r="O749" s="467" t="str">
        <f>IF(LEFT(N749,1) ="A",'Messages d''erreur'!$B$9,"")</f>
        <v/>
      </c>
      <c r="P749" s="447" t="e">
        <f t="shared" si="53"/>
        <v>#VALUE!</v>
      </c>
      <c r="Q749" s="447" t="str">
        <f>IFERROR(VLOOKUP(B750,'Liste CG'!A:A,1,FALSE),"Attention erreur pas de CG")</f>
        <v>Attention erreur pas de CG</v>
      </c>
      <c r="R749" s="447" t="str">
        <f>IF(LEFT(Q749,1)="A",'Messages d''erreur'!B$10,"")</f>
        <v>Attention CG pas dans  CG</v>
      </c>
      <c r="S749" s="467" t="e">
        <f t="shared" si="54"/>
        <v>#VALUE!</v>
      </c>
      <c r="T749" s="469" t="str">
        <f>IFERROR(VLOOKUP(S749,'Liste CG'!A:A,1,FALSE),"Attention erreur pas de CG")</f>
        <v>Attention erreur pas de CG</v>
      </c>
      <c r="U749" s="447" t="str">
        <f>IF(MID(H749,4,1)="x", 'Messages d''erreur'!$B$13,IF(LEFT(T749,1)="A",'Messages d''erreur'!$B$12,""))</f>
        <v>Compte générique de contre-partie</v>
      </c>
    </row>
    <row r="750" spans="1:21" ht="39" x14ac:dyDescent="0.35">
      <c r="A750" s="535" t="s">
        <v>1960</v>
      </c>
      <c r="B750" s="447" t="s">
        <v>1960</v>
      </c>
      <c r="C750" s="462" t="s">
        <v>1961</v>
      </c>
      <c r="D750" s="463" t="s">
        <v>1962</v>
      </c>
      <c r="E750" s="464" t="s">
        <v>61</v>
      </c>
      <c r="F750" s="464">
        <v>2</v>
      </c>
      <c r="G750" s="462" t="s">
        <v>595</v>
      </c>
      <c r="H750" s="464" t="s">
        <v>1964</v>
      </c>
      <c r="I750" s="464" t="s">
        <v>1100</v>
      </c>
      <c r="J750" s="464" t="s">
        <v>1101</v>
      </c>
      <c r="K750" s="466" t="s">
        <v>594</v>
      </c>
      <c r="L750" s="467">
        <f t="shared" si="47"/>
        <v>1</v>
      </c>
      <c r="M750" s="468">
        <f t="shared" si="48"/>
        <v>70910</v>
      </c>
      <c r="N750" s="467" t="str">
        <f>IF(IFERROR(SEARCH("-",K750,1),0) &gt; 0,IFERROR(VLOOKUP(K750,'Liste ECO'!A:A,1,FALSE),"ATTENTION CE Inexistant"),"")</f>
        <v>380-03</v>
      </c>
      <c r="O750" s="467" t="str">
        <f>IF(LEFT(N750,1) ="A",'Messages d''erreur'!$B$9,"")</f>
        <v/>
      </c>
      <c r="P750" s="447">
        <f t="shared" si="53"/>
        <v>70910</v>
      </c>
      <c r="Q750" s="447" t="str">
        <f>IFERROR(VLOOKUP(B751,'Liste CG'!A:A,1,FALSE),"Attention erreur pas de CG")</f>
        <v>Attention erreur pas de CG</v>
      </c>
      <c r="R750" s="447" t="str">
        <f>IF(LEFT(Q750,1)="A",'Messages d''erreur'!B$10,"")</f>
        <v>Attention CG pas dans  CG</v>
      </c>
      <c r="S750" s="467">
        <f t="shared" si="54"/>
        <v>70910</v>
      </c>
      <c r="T750" s="469">
        <f>IFERROR(VLOOKUP(S750,'Liste CG'!A:A,1,FALSE),"Attention erreur pas de CG")</f>
        <v>70910</v>
      </c>
      <c r="U750" s="447" t="str">
        <f>IF(MID(H750,4,1)="x", 'Messages d''erreur'!$B$13,IF(LEFT(T750,1)="A",'Messages d''erreur'!$B$12,""))</f>
        <v/>
      </c>
    </row>
    <row r="751" spans="1:21" ht="39" x14ac:dyDescent="0.35">
      <c r="A751" s="535" t="s">
        <v>1960</v>
      </c>
      <c r="B751" s="447" t="s">
        <v>1960</v>
      </c>
      <c r="C751" s="462" t="s">
        <v>1961</v>
      </c>
      <c r="D751" s="463" t="s">
        <v>1962</v>
      </c>
      <c r="E751" s="464" t="s">
        <v>1101</v>
      </c>
      <c r="F751" s="464">
        <v>3</v>
      </c>
      <c r="G751" s="462" t="s">
        <v>1965</v>
      </c>
      <c r="H751" s="464" t="s">
        <v>1966</v>
      </c>
      <c r="I751" s="464" t="s">
        <v>1967</v>
      </c>
      <c r="J751" s="464" t="s">
        <v>61</v>
      </c>
      <c r="K751" s="466" t="s">
        <v>1100</v>
      </c>
      <c r="L751" s="467">
        <f t="shared" si="47"/>
        <v>1</v>
      </c>
      <c r="M751" s="468" t="e">
        <f t="shared" si="48"/>
        <v>#VALUE!</v>
      </c>
      <c r="N751" s="467" t="str">
        <f>IF(IFERROR(SEARCH("-",K751,1),0) &gt; 0,IFERROR(VLOOKUP(K751,'Liste ECO'!A:A,1,FALSE),"ATTENTION CE Inexistant"),"")</f>
        <v/>
      </c>
      <c r="O751" s="467" t="str">
        <f>IF(LEFT(N751,1) ="A",'Messages d''erreur'!$B$9,"")</f>
        <v/>
      </c>
      <c r="P751" s="447" t="e">
        <f t="shared" si="53"/>
        <v>#VALUE!</v>
      </c>
      <c r="Q751" s="447" t="str">
        <f>IFERROR(VLOOKUP(B752,'Liste CG'!A:A,1,FALSE),"Attention erreur pas de CG")</f>
        <v>Attention erreur pas de CG</v>
      </c>
      <c r="R751" s="447" t="str">
        <f>IF(LEFT(Q751,1)="A",'Messages d''erreur'!B$10,"")</f>
        <v>Attention CG pas dans  CG</v>
      </c>
      <c r="S751" s="467" t="e">
        <f t="shared" si="54"/>
        <v>#VALUE!</v>
      </c>
      <c r="T751" s="469" t="str">
        <f>IFERROR(VLOOKUP(S751,'Liste CG'!A:A,1,FALSE),"Attention erreur pas de CG")</f>
        <v>Attention erreur pas de CG</v>
      </c>
      <c r="U751" s="447" t="str">
        <f>IF(MID(H751,4,1)="x", 'Messages d''erreur'!$B$13,IF(LEFT(T751,1)="A",'Messages d''erreur'!$B$12,""))</f>
        <v>Compte générique de contre-partie</v>
      </c>
    </row>
    <row r="752" spans="1:21" ht="39" x14ac:dyDescent="0.35">
      <c r="A752" s="535" t="s">
        <v>1960</v>
      </c>
      <c r="B752" s="447" t="s">
        <v>1960</v>
      </c>
      <c r="C752" s="462" t="s">
        <v>1961</v>
      </c>
      <c r="D752" s="463" t="s">
        <v>1962</v>
      </c>
      <c r="E752" s="464" t="s">
        <v>1101</v>
      </c>
      <c r="F752" s="464">
        <v>4</v>
      </c>
      <c r="G752" s="462" t="s">
        <v>1954</v>
      </c>
      <c r="H752" s="464" t="s">
        <v>1955</v>
      </c>
      <c r="I752" s="462" t="s">
        <v>1956</v>
      </c>
      <c r="J752" s="464">
        <v>0</v>
      </c>
      <c r="K752" s="466" t="s">
        <v>360</v>
      </c>
      <c r="L752" s="467">
        <f t="shared" si="47"/>
        <v>1</v>
      </c>
      <c r="M752" s="468">
        <f t="shared" si="48"/>
        <v>40700</v>
      </c>
      <c r="N752" s="467" t="str">
        <f>IF(IFERROR(SEARCH("-",K752,1),0) &gt; 0,IFERROR(VLOOKUP(K752,'Liste ECO'!A:A,1,FALSE),"ATTENTION CE Inexistant"),"")</f>
        <v>311-06</v>
      </c>
      <c r="O752" s="467" t="str">
        <f>IF(LEFT(N752,1) ="A",'Messages d''erreur'!$B$9,"")</f>
        <v/>
      </c>
      <c r="P752" s="447">
        <f t="shared" si="53"/>
        <v>40700</v>
      </c>
      <c r="Q752" s="447" t="str">
        <f>IFERROR(VLOOKUP(B753,'Liste CG'!A:A,1,FALSE),"Attention erreur pas de CG")</f>
        <v>Attention erreur pas de CG</v>
      </c>
      <c r="R752" s="447" t="str">
        <f>IF(LEFT(Q752,1)="A",'Messages d''erreur'!B$10,"")</f>
        <v>Attention CG pas dans  CG</v>
      </c>
      <c r="S752" s="467">
        <f t="shared" si="54"/>
        <v>40700</v>
      </c>
      <c r="T752" s="469">
        <f>IFERROR(VLOOKUP(S752,'Liste CG'!A:A,1,FALSE),"Attention erreur pas de CG")</f>
        <v>40700</v>
      </c>
      <c r="U752" s="447" t="str">
        <f>IF(MID(H752,4,1)="x", 'Messages d''erreur'!$B$13,IF(LEFT(T752,1)="A",'Messages d''erreur'!$B$12,""))</f>
        <v/>
      </c>
    </row>
    <row r="753" spans="1:21" ht="39" x14ac:dyDescent="0.35">
      <c r="A753" s="535" t="s">
        <v>1960</v>
      </c>
      <c r="B753" s="447" t="s">
        <v>1960</v>
      </c>
      <c r="C753" s="462" t="s">
        <v>1961</v>
      </c>
      <c r="D753" s="463" t="s">
        <v>1962</v>
      </c>
      <c r="E753" s="464" t="s">
        <v>1101</v>
      </c>
      <c r="F753" s="464">
        <v>5</v>
      </c>
      <c r="G753" s="462" t="s">
        <v>1957</v>
      </c>
      <c r="H753" s="464" t="s">
        <v>1963</v>
      </c>
      <c r="I753" s="462" t="s">
        <v>1100</v>
      </c>
      <c r="J753" s="464" t="s">
        <v>61</v>
      </c>
      <c r="K753" s="466" t="s">
        <v>405</v>
      </c>
      <c r="L753" s="467">
        <f t="shared" si="47"/>
        <v>1</v>
      </c>
      <c r="M753" s="468" t="e">
        <f t="shared" si="48"/>
        <v>#VALUE!</v>
      </c>
      <c r="N753" s="467" t="str">
        <f>IF(IFERROR(SEARCH("-",K753,1),0) &gt; 0,IFERROR(VLOOKUP(K753,'Liste ECO'!A:A,1,FALSE),"ATTENTION CE Inexistant"),"")</f>
        <v>361-01</v>
      </c>
      <c r="O753" s="467" t="str">
        <f>IF(LEFT(N753,1) ="A",'Messages d''erreur'!$B$9,"")</f>
        <v/>
      </c>
      <c r="P753" s="447" t="e">
        <f t="shared" si="53"/>
        <v>#VALUE!</v>
      </c>
      <c r="Q753" s="447" t="str">
        <f>IFERROR(VLOOKUP(B754,'Liste CG'!A:A,1,FALSE),"Attention erreur pas de CG")</f>
        <v>Attention erreur pas de CG</v>
      </c>
      <c r="R753" s="447" t="str">
        <f>IF(LEFT(Q753,1)="A",'Messages d''erreur'!B$10,"")</f>
        <v>Attention CG pas dans  CG</v>
      </c>
      <c r="S753" s="467" t="e">
        <f t="shared" si="54"/>
        <v>#VALUE!</v>
      </c>
      <c r="T753" s="469" t="str">
        <f>IFERROR(VLOOKUP(S753,'Liste CG'!A:A,1,FALSE),"Attention erreur pas de CG")</f>
        <v>Attention erreur pas de CG</v>
      </c>
      <c r="U753" s="447" t="str">
        <f>IF(MID(H753,4,1)="x", 'Messages d''erreur'!$B$13,IF(LEFT(T753,1)="A",'Messages d''erreur'!$B$12,""))</f>
        <v>Compte générique de contre-partie</v>
      </c>
    </row>
    <row r="754" spans="1:21" ht="39" x14ac:dyDescent="0.35">
      <c r="A754" s="535" t="s">
        <v>1960</v>
      </c>
      <c r="B754" s="447" t="s">
        <v>1960</v>
      </c>
      <c r="C754" s="462" t="s">
        <v>1961</v>
      </c>
      <c r="D754" s="463" t="s">
        <v>1962</v>
      </c>
      <c r="E754" s="464" t="s">
        <v>1101</v>
      </c>
      <c r="F754" s="464">
        <v>6</v>
      </c>
      <c r="G754" s="462" t="s">
        <v>1957</v>
      </c>
      <c r="H754" s="464" t="s">
        <v>1964</v>
      </c>
      <c r="I754" s="464" t="s">
        <v>1100</v>
      </c>
      <c r="J754" s="464" t="s">
        <v>61</v>
      </c>
      <c r="K754" s="466" t="s">
        <v>594</v>
      </c>
      <c r="L754" s="467">
        <f t="shared" si="47"/>
        <v>1</v>
      </c>
      <c r="M754" s="468">
        <f t="shared" si="48"/>
        <v>70910</v>
      </c>
      <c r="N754" s="467" t="str">
        <f>IF(IFERROR(SEARCH("-",K754,1),0) &gt; 0,IFERROR(VLOOKUP(K754,'Liste ECO'!A:A,1,FALSE),"ATTENTION CE Inexistant"),"")</f>
        <v>380-03</v>
      </c>
      <c r="O754" s="467" t="str">
        <f>IF(LEFT(N754,1) ="A",'Messages d''erreur'!$B$9,"")</f>
        <v/>
      </c>
      <c r="P754" s="447">
        <f t="shared" si="53"/>
        <v>70910</v>
      </c>
      <c r="Q754" s="447" t="str">
        <f>IFERROR(VLOOKUP(B755,'Liste CG'!A:A,1,FALSE),"Attention erreur pas de CG")</f>
        <v>Attention erreur pas de CG</v>
      </c>
      <c r="R754" s="447" t="str">
        <f>IF(LEFT(Q754,1)="A",'Messages d''erreur'!B$10,"")</f>
        <v>Attention CG pas dans  CG</v>
      </c>
      <c r="S754" s="467">
        <f t="shared" si="54"/>
        <v>70910</v>
      </c>
      <c r="T754" s="469">
        <f>IFERROR(VLOOKUP(S754,'Liste CG'!A:A,1,FALSE),"Attention erreur pas de CG")</f>
        <v>70910</v>
      </c>
      <c r="U754" s="447" t="str">
        <f>IF(MID(H754,4,1)="x", 'Messages d''erreur'!$B$13,IF(LEFT(T754,1)="A",'Messages d''erreur'!$B$12,""))</f>
        <v/>
      </c>
    </row>
    <row r="755" spans="1:21" ht="39" x14ac:dyDescent="0.35">
      <c r="A755" s="535" t="s">
        <v>1960</v>
      </c>
      <c r="B755" s="447" t="s">
        <v>1960</v>
      </c>
      <c r="C755" s="462" t="s">
        <v>1961</v>
      </c>
      <c r="D755" s="463" t="s">
        <v>1962</v>
      </c>
      <c r="E755" s="464" t="s">
        <v>1101</v>
      </c>
      <c r="F755" s="464">
        <v>7</v>
      </c>
      <c r="G755" s="462" t="s">
        <v>1958</v>
      </c>
      <c r="H755" s="464" t="s">
        <v>1959</v>
      </c>
      <c r="I755" s="464" t="s">
        <v>1100</v>
      </c>
      <c r="J755" s="464" t="s">
        <v>61</v>
      </c>
      <c r="K755" s="466" t="s">
        <v>355</v>
      </c>
      <c r="L755" s="467">
        <f t="shared" si="47"/>
        <v>1</v>
      </c>
      <c r="M755" s="468">
        <f t="shared" si="48"/>
        <v>67114</v>
      </c>
      <c r="N755" s="467" t="str">
        <f>IF(IFERROR(SEARCH("-",K755,1),0) &gt; 0,IFERROR(VLOOKUP(K755,'Liste ECO'!A:A,1,FALSE),"ATTENTION CE Inexistant"),"")</f>
        <v>311-04</v>
      </c>
      <c r="O755" s="467" t="str">
        <f>IF(LEFT(N755,1) ="A",'Messages d''erreur'!$B$9,"")</f>
        <v/>
      </c>
      <c r="P755" s="447">
        <f t="shared" si="53"/>
        <v>67114</v>
      </c>
      <c r="Q755" s="447" t="str">
        <f>IFERROR(VLOOKUP(B756,'Liste CG'!A:A,1,FALSE),"Attention erreur pas de CG")</f>
        <v>Attention erreur pas de CG</v>
      </c>
      <c r="R755" s="447" t="str">
        <f>IF(LEFT(Q755,1)="A",'Messages d''erreur'!B$10,"")</f>
        <v>Attention CG pas dans  CG</v>
      </c>
      <c r="S755" s="467">
        <f t="shared" si="54"/>
        <v>67114</v>
      </c>
      <c r="T755" s="469">
        <f>IFERROR(VLOOKUP(S755,'Liste CG'!A:A,1,FALSE),"Attention erreur pas de CG")</f>
        <v>67114</v>
      </c>
      <c r="U755" s="447" t="str">
        <f>IF(MID(H755,4,1)="x", 'Messages d''erreur'!$B$13,IF(LEFT(T755,1)="A",'Messages d''erreur'!$B$12,""))</f>
        <v/>
      </c>
    </row>
    <row r="756" spans="1:21" ht="39" x14ac:dyDescent="0.35">
      <c r="A756" s="535" t="s">
        <v>1968</v>
      </c>
      <c r="B756" s="447" t="s">
        <v>1968</v>
      </c>
      <c r="C756" s="462" t="s">
        <v>1969</v>
      </c>
      <c r="D756" s="463" t="s">
        <v>1949</v>
      </c>
      <c r="E756" s="464" t="s">
        <v>61</v>
      </c>
      <c r="F756" s="464">
        <v>1</v>
      </c>
      <c r="G756" s="462" t="s">
        <v>1970</v>
      </c>
      <c r="H756" s="464" t="s">
        <v>1971</v>
      </c>
      <c r="I756" s="464" t="s">
        <v>1100</v>
      </c>
      <c r="J756" s="464" t="s">
        <v>1101</v>
      </c>
      <c r="K756" s="466" t="s">
        <v>1100</v>
      </c>
      <c r="L756" s="467">
        <f t="shared" si="47"/>
        <v>0</v>
      </c>
      <c r="M756" s="468" t="e">
        <f t="shared" si="48"/>
        <v>#VALUE!</v>
      </c>
      <c r="N756" s="467" t="str">
        <f>IF(IFERROR(SEARCH("-",K756,1),0) &gt; 0,IFERROR(VLOOKUP(K756,'Liste ECO'!A:A,1,FALSE),"ATTENTION CE Inexistant"),"")</f>
        <v/>
      </c>
      <c r="O756" s="467" t="str">
        <f>IF(LEFT(N756,1) ="A",'Messages d''erreur'!$B$9,"")</f>
        <v/>
      </c>
      <c r="P756" s="447" t="e">
        <f t="shared" si="53"/>
        <v>#VALUE!</v>
      </c>
      <c r="Q756" s="447" t="str">
        <f>IFERROR(VLOOKUP(B757,'Liste CG'!A:A,1,FALSE),"Attention erreur pas de CG")</f>
        <v>Attention erreur pas de CG</v>
      </c>
      <c r="R756" s="447" t="str">
        <f>IF(LEFT(Q756,1)="A",'Messages d''erreur'!B$10,"")</f>
        <v>Attention CG pas dans  CG</v>
      </c>
      <c r="S756" s="467" t="e">
        <f t="shared" si="54"/>
        <v>#VALUE!</v>
      </c>
      <c r="T756" s="469" t="str">
        <f>IFERROR(VLOOKUP(S756,'Liste CG'!A:A,1,FALSE),"Attention erreur pas de CG")</f>
        <v>Attention erreur pas de CG</v>
      </c>
      <c r="U756" s="447" t="str">
        <f>IF(MID(H756,4,1)="x", 'Messages d''erreur'!$B$13,IF(LEFT(T756,1)="A",'Messages d''erreur'!$B$12,""))</f>
        <v>Compte générique de contre-partie</v>
      </c>
    </row>
    <row r="757" spans="1:21" ht="39" x14ac:dyDescent="0.35">
      <c r="A757" s="535" t="s">
        <v>1968</v>
      </c>
      <c r="B757" s="447" t="s">
        <v>1968</v>
      </c>
      <c r="C757" s="462" t="s">
        <v>1969</v>
      </c>
      <c r="D757" s="463" t="s">
        <v>1949</v>
      </c>
      <c r="E757" s="464" t="s">
        <v>1101</v>
      </c>
      <c r="F757" s="464">
        <v>2</v>
      </c>
      <c r="G757" s="462" t="s">
        <v>1952</v>
      </c>
      <c r="H757" s="464" t="s">
        <v>1953</v>
      </c>
      <c r="I757" s="464" t="s">
        <v>1201</v>
      </c>
      <c r="J757" s="464" t="s">
        <v>61</v>
      </c>
      <c r="K757" s="466" t="s">
        <v>1100</v>
      </c>
      <c r="L757" s="467">
        <f t="shared" si="47"/>
        <v>1</v>
      </c>
      <c r="M757" s="468">
        <f t="shared" si="48"/>
        <v>49501</v>
      </c>
      <c r="N757" s="467" t="str">
        <f>IF(IFERROR(SEARCH("-",K757,1),0) &gt; 0,IFERROR(VLOOKUP(K757,'Liste ECO'!A:A,1,FALSE),"ATTENTION CE Inexistant"),"")</f>
        <v/>
      </c>
      <c r="O757" s="467" t="str">
        <f>IF(LEFT(N757,1) ="A",'Messages d''erreur'!$B$9,"")</f>
        <v/>
      </c>
      <c r="P757" s="447">
        <f t="shared" si="53"/>
        <v>49501</v>
      </c>
      <c r="Q757" s="447" t="str">
        <f>IFERROR(VLOOKUP(B758,'Liste CG'!A:A,1,FALSE),"Attention erreur pas de CG")</f>
        <v>Attention erreur pas de CG</v>
      </c>
      <c r="R757" s="447" t="str">
        <f>IF(LEFT(Q757,1)="A",'Messages d''erreur'!B$10,"")</f>
        <v>Attention CG pas dans  CG</v>
      </c>
      <c r="S757" s="467">
        <f t="shared" si="54"/>
        <v>49501</v>
      </c>
      <c r="T757" s="469">
        <f>IFERROR(VLOOKUP(S757,'Liste CG'!A:A,1,FALSE),"Attention erreur pas de CG")</f>
        <v>49501</v>
      </c>
      <c r="U757" s="447" t="str">
        <f>IF(MID(H757,4,1)="x", 'Messages d''erreur'!$B$13,IF(LEFT(T757,1)="A",'Messages d''erreur'!$B$12,""))</f>
        <v/>
      </c>
    </row>
    <row r="758" spans="1:21" ht="39" x14ac:dyDescent="0.35">
      <c r="A758" s="535" t="s">
        <v>1968</v>
      </c>
      <c r="B758" s="447" t="s">
        <v>1968</v>
      </c>
      <c r="C758" s="462" t="s">
        <v>1969</v>
      </c>
      <c r="D758" s="463" t="s">
        <v>1949</v>
      </c>
      <c r="E758" s="464" t="s">
        <v>61</v>
      </c>
      <c r="F758" s="464">
        <v>3</v>
      </c>
      <c r="G758" s="462" t="s">
        <v>1972</v>
      </c>
      <c r="H758" s="464" t="s">
        <v>1973</v>
      </c>
      <c r="I758" s="464" t="s">
        <v>1201</v>
      </c>
      <c r="J758" s="464" t="s">
        <v>1101</v>
      </c>
      <c r="K758" s="466" t="s">
        <v>1100</v>
      </c>
      <c r="L758" s="467">
        <f t="shared" si="47"/>
        <v>1</v>
      </c>
      <c r="M758" s="468">
        <f t="shared" si="48"/>
        <v>45110</v>
      </c>
      <c r="N758" s="467" t="str">
        <f>IF(IFERROR(SEARCH("-",K758,1),0) &gt; 0,IFERROR(VLOOKUP(K758,'Liste ECO'!A:A,1,FALSE),"ATTENTION CE Inexistant"),"")</f>
        <v/>
      </c>
      <c r="O758" s="467" t="str">
        <f>IF(LEFT(N758,1) ="A",'Messages d''erreur'!$B$9,"")</f>
        <v/>
      </c>
      <c r="P758" s="447">
        <f t="shared" si="53"/>
        <v>45110</v>
      </c>
      <c r="Q758" s="447" t="str">
        <f>IFERROR(VLOOKUP(B759,'Liste CG'!A:A,1,FALSE),"Attention erreur pas de CG")</f>
        <v>Attention erreur pas de CG</v>
      </c>
      <c r="R758" s="447" t="str">
        <f>IF(LEFT(Q758,1)="A",'Messages d''erreur'!B$10,"")</f>
        <v>Attention CG pas dans  CG</v>
      </c>
      <c r="S758" s="467">
        <f t="shared" si="54"/>
        <v>45110</v>
      </c>
      <c r="T758" s="469">
        <f>IFERROR(VLOOKUP(S758,'Liste CG'!A:A,1,FALSE),"Attention erreur pas de CG")</f>
        <v>45110</v>
      </c>
      <c r="U758" s="447" t="str">
        <f>IF(MID(H758,4,1)="x", 'Messages d''erreur'!$B$13,IF(LEFT(T758,1)="A",'Messages d''erreur'!$B$12,""))</f>
        <v/>
      </c>
    </row>
    <row r="759" spans="1:21" ht="39" x14ac:dyDescent="0.35">
      <c r="A759" s="535" t="s">
        <v>1968</v>
      </c>
      <c r="B759" s="447" t="s">
        <v>1968</v>
      </c>
      <c r="C759" s="462" t="s">
        <v>1969</v>
      </c>
      <c r="D759" s="463" t="s">
        <v>1949</v>
      </c>
      <c r="E759" s="464" t="s">
        <v>1101</v>
      </c>
      <c r="F759" s="464">
        <v>4</v>
      </c>
      <c r="G759" s="462" t="s">
        <v>1974</v>
      </c>
      <c r="H759" s="464" t="s">
        <v>1971</v>
      </c>
      <c r="I759" s="464" t="s">
        <v>1100</v>
      </c>
      <c r="J759" s="464" t="s">
        <v>61</v>
      </c>
      <c r="K759" s="466" t="s">
        <v>1100</v>
      </c>
      <c r="L759" s="467">
        <f t="shared" si="47"/>
        <v>1</v>
      </c>
      <c r="M759" s="468" t="e">
        <f t="shared" si="48"/>
        <v>#VALUE!</v>
      </c>
      <c r="N759" s="467" t="str">
        <f>IF(IFERROR(SEARCH("-",K759,1),0) &gt; 0,IFERROR(VLOOKUP(K759,'Liste ECO'!A:A,1,FALSE),"ATTENTION CE Inexistant"),"")</f>
        <v/>
      </c>
      <c r="O759" s="467" t="str">
        <f>IF(LEFT(N759,1) ="A",'Messages d''erreur'!$B$9,"")</f>
        <v/>
      </c>
      <c r="P759" s="447" t="e">
        <f t="shared" si="53"/>
        <v>#VALUE!</v>
      </c>
      <c r="Q759" s="447" t="str">
        <f>IFERROR(VLOOKUP(B760,'Liste CG'!A:A,1,FALSE),"Attention erreur pas de CG")</f>
        <v>Attention erreur pas de CG</v>
      </c>
      <c r="R759" s="447" t="str">
        <f>IF(LEFT(Q759,1)="A",'Messages d''erreur'!B$10,"")</f>
        <v>Attention CG pas dans  CG</v>
      </c>
      <c r="S759" s="467" t="e">
        <f t="shared" si="54"/>
        <v>#VALUE!</v>
      </c>
      <c r="T759" s="469" t="str">
        <f>IFERROR(VLOOKUP(S759,'Liste CG'!A:A,1,FALSE),"Attention erreur pas de CG")</f>
        <v>Attention erreur pas de CG</v>
      </c>
      <c r="U759" s="447" t="str">
        <f>IF(MID(H759,4,1)="x", 'Messages d''erreur'!$B$13,IF(LEFT(T759,1)="A",'Messages d''erreur'!$B$12,""))</f>
        <v>Compte générique de contre-partie</v>
      </c>
    </row>
    <row r="760" spans="1:21" ht="39" x14ac:dyDescent="0.35">
      <c r="A760" s="535" t="s">
        <v>1968</v>
      </c>
      <c r="B760" s="447" t="s">
        <v>1968</v>
      </c>
      <c r="C760" s="462" t="s">
        <v>1969</v>
      </c>
      <c r="D760" s="463" t="s">
        <v>1949</v>
      </c>
      <c r="E760" s="464" t="s">
        <v>1101</v>
      </c>
      <c r="F760" s="464">
        <v>5</v>
      </c>
      <c r="G760" s="462" t="s">
        <v>1958</v>
      </c>
      <c r="H760" s="464" t="s">
        <v>1959</v>
      </c>
      <c r="I760" s="464" t="s">
        <v>1100</v>
      </c>
      <c r="J760" s="464" t="s">
        <v>61</v>
      </c>
      <c r="K760" s="466" t="s">
        <v>355</v>
      </c>
      <c r="L760" s="467">
        <f t="shared" si="47"/>
        <v>1</v>
      </c>
      <c r="M760" s="468">
        <f t="shared" si="48"/>
        <v>67114</v>
      </c>
      <c r="N760" s="467" t="str">
        <f>IF(IFERROR(SEARCH("-",K760,1),0) &gt; 0,IFERROR(VLOOKUP(K760,'Liste ECO'!A:A,1,FALSE),"ATTENTION CE Inexistant"),"")</f>
        <v>311-04</v>
      </c>
      <c r="O760" s="467" t="str">
        <f>IF(LEFT(N760,1) ="A",'Messages d''erreur'!$B$9,"")</f>
        <v/>
      </c>
      <c r="P760" s="447">
        <f t="shared" si="53"/>
        <v>67114</v>
      </c>
      <c r="Q760" s="447" t="str">
        <f>IFERROR(VLOOKUP(B761,'Liste CG'!A:A,1,FALSE),"Attention erreur pas de CG")</f>
        <v>Attention erreur pas de CG</v>
      </c>
      <c r="R760" s="447" t="str">
        <f>IF(LEFT(Q760,1)="A",'Messages d''erreur'!B$10,"")</f>
        <v>Attention CG pas dans  CG</v>
      </c>
      <c r="S760" s="467">
        <f t="shared" si="54"/>
        <v>67114</v>
      </c>
      <c r="T760" s="469">
        <f>IFERROR(VLOOKUP(S760,'Liste CG'!A:A,1,FALSE),"Attention erreur pas de CG")</f>
        <v>67114</v>
      </c>
      <c r="U760" s="447" t="str">
        <f>IF(MID(H760,4,1)="x", 'Messages d''erreur'!$B$13,IF(LEFT(T760,1)="A",'Messages d''erreur'!$B$12,""))</f>
        <v/>
      </c>
    </row>
    <row r="761" spans="1:21" ht="39" x14ac:dyDescent="0.35">
      <c r="A761" s="535" t="s">
        <v>1968</v>
      </c>
      <c r="B761" s="447" t="s">
        <v>1968</v>
      </c>
      <c r="C761" s="462" t="s">
        <v>1969</v>
      </c>
      <c r="D761" s="463" t="s">
        <v>1949</v>
      </c>
      <c r="E761" s="464" t="s">
        <v>1101</v>
      </c>
      <c r="F761" s="464">
        <v>6</v>
      </c>
      <c r="G761" s="462" t="s">
        <v>1954</v>
      </c>
      <c r="H761" s="464" t="s">
        <v>1955</v>
      </c>
      <c r="I761" s="462" t="s">
        <v>1956</v>
      </c>
      <c r="J761" s="464" t="s">
        <v>61</v>
      </c>
      <c r="K761" s="466" t="s">
        <v>360</v>
      </c>
      <c r="L761" s="467">
        <f t="shared" si="47"/>
        <v>1</v>
      </c>
      <c r="M761" s="468">
        <f t="shared" si="48"/>
        <v>40700</v>
      </c>
      <c r="N761" s="467" t="str">
        <f>IF(IFERROR(SEARCH("-",K761,1),0) &gt; 0,IFERROR(VLOOKUP(K761,'Liste ECO'!A:A,1,FALSE),"ATTENTION CE Inexistant"),"")</f>
        <v>311-06</v>
      </c>
      <c r="O761" s="467" t="str">
        <f>IF(LEFT(N761,1) ="A",'Messages d''erreur'!$B$9,"")</f>
        <v/>
      </c>
      <c r="P761" s="447">
        <f t="shared" si="53"/>
        <v>40700</v>
      </c>
      <c r="Q761" s="447" t="str">
        <f>IFERROR(VLOOKUP(B762,'Liste CG'!A:A,1,FALSE),"Attention erreur pas de CG")</f>
        <v>Attention erreur pas de CG</v>
      </c>
      <c r="R761" s="447" t="str">
        <f>IF(LEFT(Q761,1)="A",'Messages d''erreur'!B$10,"")</f>
        <v>Attention CG pas dans  CG</v>
      </c>
      <c r="S761" s="467">
        <f t="shared" si="54"/>
        <v>40700</v>
      </c>
      <c r="T761" s="469">
        <f>IFERROR(VLOOKUP(S761,'Liste CG'!A:A,1,FALSE),"Attention erreur pas de CG")</f>
        <v>40700</v>
      </c>
      <c r="U761" s="447" t="str">
        <f>IF(MID(H761,4,1)="x", 'Messages d''erreur'!$B$13,IF(LEFT(T761,1)="A",'Messages d''erreur'!$B$12,""))</f>
        <v/>
      </c>
    </row>
    <row r="762" spans="1:21" ht="39" x14ac:dyDescent="0.35">
      <c r="A762" s="535" t="s">
        <v>1975</v>
      </c>
      <c r="B762" s="447" t="s">
        <v>1975</v>
      </c>
      <c r="C762" s="462" t="s">
        <v>1976</v>
      </c>
      <c r="D762" s="463" t="s">
        <v>1962</v>
      </c>
      <c r="E762" s="464" t="s">
        <v>61</v>
      </c>
      <c r="F762" s="464">
        <v>1</v>
      </c>
      <c r="G762" s="462" t="s">
        <v>1977</v>
      </c>
      <c r="H762" s="464" t="s">
        <v>1971</v>
      </c>
      <c r="I762" s="464" t="s">
        <v>1100</v>
      </c>
      <c r="J762" s="464" t="s">
        <v>1101</v>
      </c>
      <c r="K762" s="466" t="s">
        <v>1100</v>
      </c>
      <c r="L762" s="467">
        <f t="shared" si="47"/>
        <v>0</v>
      </c>
      <c r="M762" s="468" t="e">
        <f t="shared" si="48"/>
        <v>#VALUE!</v>
      </c>
      <c r="N762" s="467" t="str">
        <f>IF(IFERROR(SEARCH("-",K762,1),0) &gt; 0,IFERROR(VLOOKUP(K762,'Liste ECO'!A:A,1,FALSE),"ATTENTION CE Inexistant"),"")</f>
        <v/>
      </c>
      <c r="O762" s="467" t="str">
        <f>IF(LEFT(N762,1) ="A",'Messages d''erreur'!$B$9,"")</f>
        <v/>
      </c>
      <c r="P762" s="447" t="e">
        <f t="shared" si="53"/>
        <v>#VALUE!</v>
      </c>
      <c r="Q762" s="447" t="str">
        <f>IFERROR(VLOOKUP(B763,'Liste CG'!A:A,1,FALSE),"Attention erreur pas de CG")</f>
        <v>Attention erreur pas de CG</v>
      </c>
      <c r="R762" s="447" t="str">
        <f>IF(LEFT(Q762,1)="A",'Messages d''erreur'!B$10,"")</f>
        <v>Attention CG pas dans  CG</v>
      </c>
      <c r="S762" s="467" t="e">
        <f t="shared" si="54"/>
        <v>#VALUE!</v>
      </c>
      <c r="T762" s="469" t="str">
        <f>IFERROR(VLOOKUP(S762,'Liste CG'!A:A,1,FALSE),"Attention erreur pas de CG")</f>
        <v>Attention erreur pas de CG</v>
      </c>
      <c r="U762" s="447" t="str">
        <f>IF(MID(H762,4,1)="x", 'Messages d''erreur'!$B$13,IF(LEFT(T762,1)="A",'Messages d''erreur'!$B$12,""))</f>
        <v>Compte générique de contre-partie</v>
      </c>
    </row>
    <row r="763" spans="1:21" ht="39" x14ac:dyDescent="0.35">
      <c r="A763" s="535" t="s">
        <v>1975</v>
      </c>
      <c r="B763" s="447" t="s">
        <v>1975</v>
      </c>
      <c r="C763" s="462" t="s">
        <v>1976</v>
      </c>
      <c r="D763" s="463" t="s">
        <v>1962</v>
      </c>
      <c r="E763" s="464" t="s">
        <v>1101</v>
      </c>
      <c r="F763" s="464">
        <v>2</v>
      </c>
      <c r="G763" s="462" t="s">
        <v>1952</v>
      </c>
      <c r="H763" s="464" t="s">
        <v>1966</v>
      </c>
      <c r="I763" s="464" t="s">
        <v>1967</v>
      </c>
      <c r="J763" s="464" t="s">
        <v>61</v>
      </c>
      <c r="K763" s="466" t="s">
        <v>1100</v>
      </c>
      <c r="L763" s="467">
        <f t="shared" si="47"/>
        <v>1</v>
      </c>
      <c r="M763" s="468" t="e">
        <f t="shared" si="48"/>
        <v>#VALUE!</v>
      </c>
      <c r="N763" s="467" t="str">
        <f>IF(IFERROR(SEARCH("-",K763,1),0) &gt; 0,IFERROR(VLOOKUP(K763,'Liste ECO'!A:A,1,FALSE),"ATTENTION CE Inexistant"),"")</f>
        <v/>
      </c>
      <c r="O763" s="467" t="str">
        <f>IF(LEFT(N763,1) ="A",'Messages d''erreur'!$B$9,"")</f>
        <v/>
      </c>
      <c r="P763" s="447" t="e">
        <f t="shared" si="53"/>
        <v>#VALUE!</v>
      </c>
      <c r="Q763" s="447" t="str">
        <f>IFERROR(VLOOKUP(B764,'Liste CG'!A:A,1,FALSE),"Attention erreur pas de CG")</f>
        <v>Attention erreur pas de CG</v>
      </c>
      <c r="R763" s="447" t="str">
        <f>IF(LEFT(Q763,1)="A",'Messages d''erreur'!B$10,"")</f>
        <v>Attention CG pas dans  CG</v>
      </c>
      <c r="S763" s="467" t="e">
        <f t="shared" si="54"/>
        <v>#VALUE!</v>
      </c>
      <c r="T763" s="469" t="str">
        <f>IFERROR(VLOOKUP(S763,'Liste CG'!A:A,1,FALSE),"Attention erreur pas de CG")</f>
        <v>Attention erreur pas de CG</v>
      </c>
      <c r="U763" s="447" t="str">
        <f>IF(MID(H763,4,1)="x", 'Messages d''erreur'!$B$13,IF(LEFT(T763,1)="A",'Messages d''erreur'!$B$12,""))</f>
        <v>Compte générique de contre-partie</v>
      </c>
    </row>
    <row r="764" spans="1:21" ht="39" x14ac:dyDescent="0.35">
      <c r="A764" s="535" t="s">
        <v>1975</v>
      </c>
      <c r="B764" s="447" t="s">
        <v>1975</v>
      </c>
      <c r="C764" s="462" t="s">
        <v>1976</v>
      </c>
      <c r="D764" s="463" t="s">
        <v>1962</v>
      </c>
      <c r="E764" s="464" t="s">
        <v>61</v>
      </c>
      <c r="F764" s="464">
        <v>3</v>
      </c>
      <c r="G764" s="462" t="s">
        <v>1972</v>
      </c>
      <c r="H764" s="464" t="s">
        <v>1978</v>
      </c>
      <c r="I764" s="464" t="s">
        <v>1201</v>
      </c>
      <c r="J764" s="464" t="s">
        <v>1101</v>
      </c>
      <c r="K764" s="466" t="s">
        <v>1100</v>
      </c>
      <c r="L764" s="467">
        <f t="shared" si="47"/>
        <v>1</v>
      </c>
      <c r="M764" s="468">
        <f t="shared" si="48"/>
        <v>45100</v>
      </c>
      <c r="N764" s="467" t="str">
        <f>IF(IFERROR(SEARCH("-",K764,1),0) &gt; 0,IFERROR(VLOOKUP(K764,'Liste ECO'!A:A,1,FALSE),"ATTENTION CE Inexistant"),"")</f>
        <v/>
      </c>
      <c r="O764" s="467" t="str">
        <f>IF(LEFT(N764,1) ="A",'Messages d''erreur'!$B$9,"")</f>
        <v/>
      </c>
      <c r="P764" s="447">
        <f t="shared" si="53"/>
        <v>45100</v>
      </c>
      <c r="Q764" s="447" t="str">
        <f>IFERROR(VLOOKUP(B765,'Liste CG'!A:A,1,FALSE),"Attention erreur pas de CG")</f>
        <v>Attention erreur pas de CG</v>
      </c>
      <c r="R764" s="447" t="str">
        <f>IF(LEFT(Q764,1)="A",'Messages d''erreur'!B$10,"")</f>
        <v>Attention CG pas dans  CG</v>
      </c>
      <c r="S764" s="467">
        <f t="shared" si="54"/>
        <v>45100</v>
      </c>
      <c r="T764" s="469">
        <f>IFERROR(VLOOKUP(S764,'Liste CG'!A:A,1,FALSE),"Attention erreur pas de CG")</f>
        <v>45100</v>
      </c>
      <c r="U764" s="447" t="str">
        <f>IF(MID(H764,4,1)="x", 'Messages d''erreur'!$B$13,IF(LEFT(T764,1)="A",'Messages d''erreur'!$B$12,""))</f>
        <v/>
      </c>
    </row>
    <row r="765" spans="1:21" ht="39" x14ac:dyDescent="0.35">
      <c r="A765" s="535" t="s">
        <v>1975</v>
      </c>
      <c r="B765" s="447" t="s">
        <v>1975</v>
      </c>
      <c r="C765" s="462" t="s">
        <v>1976</v>
      </c>
      <c r="D765" s="463" t="s">
        <v>1962</v>
      </c>
      <c r="E765" s="464" t="s">
        <v>61</v>
      </c>
      <c r="F765" s="464">
        <v>4</v>
      </c>
      <c r="G765" s="462" t="s">
        <v>1972</v>
      </c>
      <c r="H765" s="464" t="s">
        <v>1973</v>
      </c>
      <c r="I765" s="464" t="s">
        <v>1201</v>
      </c>
      <c r="J765" s="464" t="s">
        <v>1101</v>
      </c>
      <c r="K765" s="466" t="s">
        <v>1100</v>
      </c>
      <c r="L765" s="467">
        <f t="shared" si="47"/>
        <v>1</v>
      </c>
      <c r="M765" s="468">
        <f t="shared" si="48"/>
        <v>45110</v>
      </c>
      <c r="N765" s="467" t="str">
        <f>IF(IFERROR(SEARCH("-",K765,1),0) &gt; 0,IFERROR(VLOOKUP(K765,'Liste ECO'!A:A,1,FALSE),"ATTENTION CE Inexistant"),"")</f>
        <v/>
      </c>
      <c r="O765" s="467" t="str">
        <f>IF(LEFT(N765,1) ="A",'Messages d''erreur'!$B$9,"")</f>
        <v/>
      </c>
      <c r="P765" s="447">
        <f t="shared" si="53"/>
        <v>45110</v>
      </c>
      <c r="Q765" s="447" t="str">
        <f>IFERROR(VLOOKUP(B766,'Liste CG'!A:A,1,FALSE),"Attention erreur pas de CG")</f>
        <v>Attention erreur pas de CG</v>
      </c>
      <c r="R765" s="447" t="str">
        <f>IF(LEFT(Q765,1)="A",'Messages d''erreur'!B$10,"")</f>
        <v>Attention CG pas dans  CG</v>
      </c>
      <c r="S765" s="467">
        <f t="shared" si="54"/>
        <v>45110</v>
      </c>
      <c r="T765" s="469">
        <f>IFERROR(VLOOKUP(S765,'Liste CG'!A:A,1,FALSE),"Attention erreur pas de CG")</f>
        <v>45110</v>
      </c>
      <c r="U765" s="447" t="str">
        <f>IF(MID(H765,4,1)="x", 'Messages d''erreur'!$B$13,IF(LEFT(T765,1)="A",'Messages d''erreur'!$B$12,""))</f>
        <v/>
      </c>
    </row>
    <row r="766" spans="1:21" ht="39" x14ac:dyDescent="0.35">
      <c r="A766" s="535" t="s">
        <v>1975</v>
      </c>
      <c r="B766" s="447" t="s">
        <v>1975</v>
      </c>
      <c r="C766" s="462" t="s">
        <v>1976</v>
      </c>
      <c r="D766" s="463" t="s">
        <v>1962</v>
      </c>
      <c r="E766" s="464" t="s">
        <v>1101</v>
      </c>
      <c r="F766" s="464">
        <v>5</v>
      </c>
      <c r="G766" s="462" t="s">
        <v>1974</v>
      </c>
      <c r="H766" s="464" t="s">
        <v>1971</v>
      </c>
      <c r="I766" s="464" t="s">
        <v>1100</v>
      </c>
      <c r="J766" s="464" t="s">
        <v>61</v>
      </c>
      <c r="K766" s="466" t="s">
        <v>1100</v>
      </c>
      <c r="L766" s="467">
        <f t="shared" si="47"/>
        <v>1</v>
      </c>
      <c r="M766" s="468" t="e">
        <f t="shared" si="48"/>
        <v>#VALUE!</v>
      </c>
      <c r="N766" s="467" t="str">
        <f>IF(IFERROR(SEARCH("-",K766,1),0) &gt; 0,IFERROR(VLOOKUP(K766,'Liste ECO'!A:A,1,FALSE),"ATTENTION CE Inexistant"),"")</f>
        <v/>
      </c>
      <c r="O766" s="467" t="str">
        <f>IF(LEFT(N766,1) ="A",'Messages d''erreur'!$B$9,"")</f>
        <v/>
      </c>
      <c r="P766" s="447" t="e">
        <f t="shared" si="53"/>
        <v>#VALUE!</v>
      </c>
      <c r="Q766" s="447" t="str">
        <f>IFERROR(VLOOKUP(B767,'Liste CG'!A:A,1,FALSE),"Attention erreur pas de CG")</f>
        <v>Attention erreur pas de CG</v>
      </c>
      <c r="R766" s="447" t="str">
        <f>IF(LEFT(Q766,1)="A",'Messages d''erreur'!B$10,"")</f>
        <v>Attention CG pas dans  CG</v>
      </c>
      <c r="S766" s="467" t="e">
        <f t="shared" si="54"/>
        <v>#VALUE!</v>
      </c>
      <c r="T766" s="469" t="str">
        <f>IFERROR(VLOOKUP(S766,'Liste CG'!A:A,1,FALSE),"Attention erreur pas de CG")</f>
        <v>Attention erreur pas de CG</v>
      </c>
      <c r="U766" s="447" t="str">
        <f>IF(MID(H766,4,1)="x", 'Messages d''erreur'!$B$13,IF(LEFT(T766,1)="A",'Messages d''erreur'!$B$12,""))</f>
        <v>Compte générique de contre-partie</v>
      </c>
    </row>
    <row r="767" spans="1:21" ht="39" x14ac:dyDescent="0.35">
      <c r="A767" s="535" t="s">
        <v>1975</v>
      </c>
      <c r="B767" s="447" t="s">
        <v>1975</v>
      </c>
      <c r="C767" s="462" t="s">
        <v>1976</v>
      </c>
      <c r="D767" s="463" t="s">
        <v>1962</v>
      </c>
      <c r="E767" s="464" t="s">
        <v>1101</v>
      </c>
      <c r="F767" s="464">
        <v>6</v>
      </c>
      <c r="G767" s="462" t="s">
        <v>1958</v>
      </c>
      <c r="H767" s="464" t="s">
        <v>1959</v>
      </c>
      <c r="I767" s="464" t="s">
        <v>1100</v>
      </c>
      <c r="J767" s="464" t="s">
        <v>61</v>
      </c>
      <c r="K767" s="466" t="s">
        <v>355</v>
      </c>
      <c r="L767" s="467">
        <f t="shared" si="47"/>
        <v>1</v>
      </c>
      <c r="M767" s="468">
        <f t="shared" si="48"/>
        <v>67114</v>
      </c>
      <c r="N767" s="467" t="str">
        <f>IF(IFERROR(SEARCH("-",K767,1),0) &gt; 0,IFERROR(VLOOKUP(K767,'Liste ECO'!A:A,1,FALSE),"ATTENTION CE Inexistant"),"")</f>
        <v>311-04</v>
      </c>
      <c r="O767" s="467" t="str">
        <f>IF(LEFT(N767,1) ="A",'Messages d''erreur'!$B$9,"")</f>
        <v/>
      </c>
      <c r="P767" s="447">
        <f t="shared" si="53"/>
        <v>67114</v>
      </c>
      <c r="Q767" s="447" t="str">
        <f>IFERROR(VLOOKUP(B768,'Liste CG'!A:A,1,FALSE),"Attention erreur pas de CG")</f>
        <v>Attention erreur pas de CG</v>
      </c>
      <c r="R767" s="447" t="str">
        <f>IF(LEFT(Q767,1)="A",'Messages d''erreur'!B$10,"")</f>
        <v>Attention CG pas dans  CG</v>
      </c>
      <c r="S767" s="467">
        <f t="shared" si="54"/>
        <v>67114</v>
      </c>
      <c r="T767" s="469">
        <f>IFERROR(VLOOKUP(S767,'Liste CG'!A:A,1,FALSE),"Attention erreur pas de CG")</f>
        <v>67114</v>
      </c>
      <c r="U767" s="447" t="str">
        <f>IF(MID(H767,4,1)="x", 'Messages d''erreur'!$B$13,IF(LEFT(T767,1)="A",'Messages d''erreur'!$B$12,""))</f>
        <v/>
      </c>
    </row>
    <row r="768" spans="1:21" ht="39" x14ac:dyDescent="0.35">
      <c r="A768" s="535" t="s">
        <v>1975</v>
      </c>
      <c r="B768" s="447" t="s">
        <v>1975</v>
      </c>
      <c r="C768" s="462" t="s">
        <v>1976</v>
      </c>
      <c r="D768" s="463" t="s">
        <v>1962</v>
      </c>
      <c r="E768" s="464" t="s">
        <v>1101</v>
      </c>
      <c r="F768" s="464">
        <v>7</v>
      </c>
      <c r="G768" s="462" t="s">
        <v>1954</v>
      </c>
      <c r="H768" s="464" t="s">
        <v>1955</v>
      </c>
      <c r="I768" s="462" t="s">
        <v>1956</v>
      </c>
      <c r="J768" s="464" t="s">
        <v>61</v>
      </c>
      <c r="K768" s="466" t="s">
        <v>360</v>
      </c>
      <c r="L768" s="467">
        <f t="shared" si="47"/>
        <v>1</v>
      </c>
      <c r="M768" s="468">
        <f t="shared" si="48"/>
        <v>40700</v>
      </c>
      <c r="N768" s="467" t="str">
        <f>IF(IFERROR(SEARCH("-",K768,1),0) &gt; 0,IFERROR(VLOOKUP(K768,'Liste ECO'!A:A,1,FALSE),"ATTENTION CE Inexistant"),"")</f>
        <v>311-06</v>
      </c>
      <c r="O768" s="467" t="str">
        <f>IF(LEFT(N768,1) ="A",'Messages d''erreur'!$B$9,"")</f>
        <v/>
      </c>
      <c r="P768" s="447">
        <f t="shared" si="53"/>
        <v>40700</v>
      </c>
      <c r="Q768" s="447" t="str">
        <f>IFERROR(VLOOKUP(B769,'Liste CG'!A:A,1,FALSE),"Attention erreur pas de CG")</f>
        <v>Attention erreur pas de CG</v>
      </c>
      <c r="R768" s="447" t="str">
        <f>IF(LEFT(Q768,1)="A",'Messages d''erreur'!B$10,"")</f>
        <v>Attention CG pas dans  CG</v>
      </c>
      <c r="S768" s="467">
        <f t="shared" si="54"/>
        <v>40700</v>
      </c>
      <c r="T768" s="469">
        <f>IFERROR(VLOOKUP(S768,'Liste CG'!A:A,1,FALSE),"Attention erreur pas de CG")</f>
        <v>40700</v>
      </c>
      <c r="U768" s="447" t="str">
        <f>IF(MID(H768,4,1)="x", 'Messages d''erreur'!$B$13,IF(LEFT(T768,1)="A",'Messages d''erreur'!$B$12,""))</f>
        <v/>
      </c>
    </row>
    <row r="769" spans="1:21" ht="39" x14ac:dyDescent="0.35">
      <c r="A769" s="535" t="s">
        <v>1955</v>
      </c>
      <c r="B769" s="447" t="s">
        <v>1955</v>
      </c>
      <c r="C769" s="462" t="s">
        <v>1979</v>
      </c>
      <c r="D769" s="463" t="s">
        <v>1956</v>
      </c>
      <c r="E769" s="464" t="s">
        <v>61</v>
      </c>
      <c r="F769" s="464">
        <v>1</v>
      </c>
      <c r="G769" s="462" t="s">
        <v>1948</v>
      </c>
      <c r="H769" s="464" t="s">
        <v>1947</v>
      </c>
      <c r="I769" s="464" t="s">
        <v>1201</v>
      </c>
      <c r="J769" s="464" t="s">
        <v>1101</v>
      </c>
      <c r="K769" s="466" t="s">
        <v>360</v>
      </c>
      <c r="L769" s="467">
        <f t="shared" ref="L769:L832" si="55">IF(A769=A768,1,0)</f>
        <v>0</v>
      </c>
      <c r="M769" s="468">
        <f t="shared" si="48"/>
        <v>40001</v>
      </c>
      <c r="N769" s="467" t="str">
        <f>IF(IFERROR(SEARCH("-",K769,1),0) &gt; 0,IFERROR(VLOOKUP(K769,'Liste ECO'!A:A,1,FALSE),"ATTENTION CE Inexistant"),"")</f>
        <v>311-06</v>
      </c>
      <c r="O769" s="467" t="str">
        <f>IF(LEFT(N769,1) ="A",'Messages d''erreur'!$B$9,"")</f>
        <v/>
      </c>
      <c r="P769" s="447">
        <f t="shared" si="53"/>
        <v>40001</v>
      </c>
      <c r="Q769" s="447" t="str">
        <f>IFERROR(VLOOKUP(B770,'Liste CG'!A:A,1,FALSE),"Attention erreur pas de CG")</f>
        <v>Attention erreur pas de CG</v>
      </c>
      <c r="R769" s="447" t="str">
        <f>IF(LEFT(Q769,1)="A",'Messages d''erreur'!B$10,"")</f>
        <v>Attention CG pas dans  CG</v>
      </c>
      <c r="S769" s="467">
        <f t="shared" si="54"/>
        <v>40001</v>
      </c>
      <c r="T769" s="469">
        <f>IFERROR(VLOOKUP(S769,'Liste CG'!A:A,1,FALSE),"Attention erreur pas de CG")</f>
        <v>40001</v>
      </c>
      <c r="U769" s="447" t="str">
        <f>IF(MID(H769,4,1)="x", 'Messages d''erreur'!$B$13,IF(LEFT(T769,1)="A",'Messages d''erreur'!$B$12,""))</f>
        <v/>
      </c>
    </row>
    <row r="770" spans="1:21" ht="52" x14ac:dyDescent="0.35">
      <c r="A770" s="535" t="s">
        <v>1955</v>
      </c>
      <c r="B770" s="447" t="s">
        <v>1955</v>
      </c>
      <c r="C770" s="462" t="s">
        <v>1979</v>
      </c>
      <c r="D770" s="463" t="s">
        <v>1956</v>
      </c>
      <c r="E770" s="464" t="s">
        <v>61</v>
      </c>
      <c r="F770" s="464">
        <v>2</v>
      </c>
      <c r="G770" s="462" t="s">
        <v>1961</v>
      </c>
      <c r="H770" s="464" t="s">
        <v>1960</v>
      </c>
      <c r="I770" s="464" t="s">
        <v>1201</v>
      </c>
      <c r="J770" s="464" t="s">
        <v>1101</v>
      </c>
      <c r="K770" s="466" t="s">
        <v>360</v>
      </c>
      <c r="L770" s="467">
        <f t="shared" si="55"/>
        <v>1</v>
      </c>
      <c r="M770" s="468">
        <f t="shared" si="48"/>
        <v>40002</v>
      </c>
      <c r="N770" s="467" t="str">
        <f>IF(IFERROR(SEARCH("-",K770,1),0) &gt; 0,IFERROR(VLOOKUP(K770,'Liste ECO'!A:A,1,FALSE),"ATTENTION CE Inexistant"),"")</f>
        <v>311-06</v>
      </c>
      <c r="O770" s="467" t="str">
        <f>IF(LEFT(N770,1) ="A",'Messages d''erreur'!$B$9,"")</f>
        <v/>
      </c>
      <c r="P770" s="447">
        <f t="shared" si="53"/>
        <v>40002</v>
      </c>
      <c r="Q770" s="447" t="str">
        <f>IFERROR(VLOOKUP(B771,'Liste CG'!A:A,1,FALSE),"Attention erreur pas de CG")</f>
        <v>Attention erreur pas de CG</v>
      </c>
      <c r="R770" s="447" t="str">
        <f>IF(LEFT(Q770,1)="A",'Messages d''erreur'!B$10,"")</f>
        <v>Attention CG pas dans  CG</v>
      </c>
      <c r="S770" s="467">
        <f t="shared" si="54"/>
        <v>40002</v>
      </c>
      <c r="T770" s="469">
        <f>IFERROR(VLOOKUP(S770,'Liste CG'!A:A,1,FALSE),"Attention erreur pas de CG")</f>
        <v>40002</v>
      </c>
      <c r="U770" s="447" t="str">
        <f>IF(MID(H770,4,1)="x", 'Messages d''erreur'!$B$13,IF(LEFT(T770,1)="A",'Messages d''erreur'!$B$12,""))</f>
        <v/>
      </c>
    </row>
    <row r="771" spans="1:21" ht="39" x14ac:dyDescent="0.35">
      <c r="A771" s="535" t="s">
        <v>1955</v>
      </c>
      <c r="B771" s="447" t="s">
        <v>1955</v>
      </c>
      <c r="C771" s="462" t="s">
        <v>1979</v>
      </c>
      <c r="D771" s="463" t="s">
        <v>1956</v>
      </c>
      <c r="E771" s="464" t="s">
        <v>61</v>
      </c>
      <c r="F771" s="464">
        <v>3</v>
      </c>
      <c r="G771" s="462" t="s">
        <v>1969</v>
      </c>
      <c r="H771" s="464" t="s">
        <v>1968</v>
      </c>
      <c r="I771" s="464" t="s">
        <v>1201</v>
      </c>
      <c r="J771" s="464" t="s">
        <v>1101</v>
      </c>
      <c r="K771" s="466" t="s">
        <v>360</v>
      </c>
      <c r="L771" s="467">
        <f t="shared" si="55"/>
        <v>1</v>
      </c>
      <c r="M771" s="468">
        <f t="shared" si="48"/>
        <v>40003</v>
      </c>
      <c r="N771" s="467" t="str">
        <f>IF(IFERROR(SEARCH("-",K771,1),0) &gt; 0,IFERROR(VLOOKUP(K771,'Liste ECO'!A:A,1,FALSE),"ATTENTION CE Inexistant"),"")</f>
        <v>311-06</v>
      </c>
      <c r="O771" s="467" t="str">
        <f>IF(LEFT(N771,1) ="A",'Messages d''erreur'!$B$9,"")</f>
        <v/>
      </c>
      <c r="P771" s="447">
        <f t="shared" si="53"/>
        <v>40003</v>
      </c>
      <c r="Q771" s="447" t="str">
        <f>IFERROR(VLOOKUP(B772,'Liste CG'!A:A,1,FALSE),"Attention erreur pas de CG")</f>
        <v>Attention erreur pas de CG</v>
      </c>
      <c r="R771" s="447" t="str">
        <f>IF(LEFT(Q771,1)="A",'Messages d''erreur'!B$10,"")</f>
        <v>Attention CG pas dans  CG</v>
      </c>
      <c r="S771" s="467">
        <f t="shared" si="54"/>
        <v>40003</v>
      </c>
      <c r="T771" s="469">
        <f>IFERROR(VLOOKUP(S771,'Liste CG'!A:A,1,FALSE),"Attention erreur pas de CG")</f>
        <v>40003</v>
      </c>
      <c r="U771" s="447" t="str">
        <f>IF(MID(H771,4,1)="x", 'Messages d''erreur'!$B$13,IF(LEFT(T771,1)="A",'Messages d''erreur'!$B$12,""))</f>
        <v/>
      </c>
    </row>
    <row r="772" spans="1:21" ht="52" x14ac:dyDescent="0.35">
      <c r="A772" s="535" t="s">
        <v>1955</v>
      </c>
      <c r="B772" s="447" t="s">
        <v>1955</v>
      </c>
      <c r="C772" s="462" t="s">
        <v>1979</v>
      </c>
      <c r="D772" s="463" t="s">
        <v>1956</v>
      </c>
      <c r="E772" s="464" t="s">
        <v>61</v>
      </c>
      <c r="F772" s="464">
        <v>4</v>
      </c>
      <c r="G772" s="462" t="s">
        <v>1976</v>
      </c>
      <c r="H772" s="464" t="s">
        <v>1975</v>
      </c>
      <c r="I772" s="464" t="s">
        <v>1201</v>
      </c>
      <c r="J772" s="464" t="s">
        <v>1101</v>
      </c>
      <c r="K772" s="466" t="s">
        <v>360</v>
      </c>
      <c r="L772" s="467">
        <f t="shared" si="55"/>
        <v>1</v>
      </c>
      <c r="M772" s="468">
        <f t="shared" si="48"/>
        <v>40004</v>
      </c>
      <c r="N772" s="467" t="str">
        <f>IF(IFERROR(SEARCH("-",K772,1),0) &gt; 0,IFERROR(VLOOKUP(K772,'Liste ECO'!A:A,1,FALSE),"ATTENTION CE Inexistant"),"")</f>
        <v>311-06</v>
      </c>
      <c r="O772" s="467" t="str">
        <f>IF(LEFT(N772,1) ="A",'Messages d''erreur'!$B$9,"")</f>
        <v/>
      </c>
      <c r="P772" s="447">
        <f t="shared" si="53"/>
        <v>40004</v>
      </c>
      <c r="Q772" s="447" t="str">
        <f>IFERROR(VLOOKUP(B773,'Liste CG'!A:A,1,FALSE),"Attention erreur pas de CG")</f>
        <v>Attention erreur pas de CG</v>
      </c>
      <c r="R772" s="447" t="str">
        <f>IF(LEFT(Q772,1)="A",'Messages d''erreur'!B$10,"")</f>
        <v>Attention CG pas dans  CG</v>
      </c>
      <c r="S772" s="467">
        <f t="shared" si="54"/>
        <v>40004</v>
      </c>
      <c r="T772" s="469">
        <f>IFERROR(VLOOKUP(S772,'Liste CG'!A:A,1,FALSE),"Attention erreur pas de CG")</f>
        <v>40004</v>
      </c>
      <c r="U772" s="447" t="str">
        <f>IF(MID(H772,4,1)="x", 'Messages d''erreur'!$B$13,IF(LEFT(T772,1)="A",'Messages d''erreur'!$B$12,""))</f>
        <v/>
      </c>
    </row>
    <row r="773" spans="1:21" ht="39" x14ac:dyDescent="0.35">
      <c r="A773" s="535" t="s">
        <v>1955</v>
      </c>
      <c r="B773" s="447" t="s">
        <v>1955</v>
      </c>
      <c r="C773" s="462" t="s">
        <v>1979</v>
      </c>
      <c r="D773" s="463" t="s">
        <v>1956</v>
      </c>
      <c r="E773" s="464" t="s">
        <v>1101</v>
      </c>
      <c r="F773" s="464">
        <v>5</v>
      </c>
      <c r="G773" s="462" t="s">
        <v>1952</v>
      </c>
      <c r="H773" s="464" t="s">
        <v>1966</v>
      </c>
      <c r="I773" s="464" t="s">
        <v>1967</v>
      </c>
      <c r="J773" s="464" t="s">
        <v>61</v>
      </c>
      <c r="K773" s="466" t="s">
        <v>1100</v>
      </c>
      <c r="L773" s="467">
        <f t="shared" si="55"/>
        <v>1</v>
      </c>
      <c r="M773" s="468" t="e">
        <f t="shared" si="48"/>
        <v>#VALUE!</v>
      </c>
      <c r="N773" s="467" t="str">
        <f>IF(IFERROR(SEARCH("-",K773,1),0) &gt; 0,IFERROR(VLOOKUP(K773,'Liste ECO'!A:A,1,FALSE),"ATTENTION CE Inexistant"),"")</f>
        <v/>
      </c>
      <c r="O773" s="467" t="str">
        <f>IF(LEFT(N773,1) ="A",'Messages d''erreur'!$B$9,"")</f>
        <v/>
      </c>
      <c r="P773" s="447" t="e">
        <f t="shared" si="53"/>
        <v>#VALUE!</v>
      </c>
      <c r="Q773" s="447" t="str">
        <f>IFERROR(VLOOKUP(B774,'Liste CG'!A:A,1,FALSE),"Attention erreur pas de CG")</f>
        <v>Attention erreur pas de CG</v>
      </c>
      <c r="R773" s="447" t="str">
        <f>IF(LEFT(Q773,1)="A",'Messages d''erreur'!B$10,"")</f>
        <v>Attention CG pas dans  CG</v>
      </c>
      <c r="S773" s="467" t="e">
        <f t="shared" si="54"/>
        <v>#VALUE!</v>
      </c>
      <c r="T773" s="469" t="str">
        <f>IFERROR(VLOOKUP(S773,'Liste CG'!A:A,1,FALSE),"Attention erreur pas de CG")</f>
        <v>Attention erreur pas de CG</v>
      </c>
      <c r="U773" s="447" t="str">
        <f>IF(MID(H773,4,1)="x", 'Messages d''erreur'!$B$13,IF(LEFT(T773,1)="A",'Messages d''erreur'!$B$12,""))</f>
        <v>Compte générique de contre-partie</v>
      </c>
    </row>
    <row r="774" spans="1:21" ht="39" x14ac:dyDescent="0.35">
      <c r="A774" s="535" t="s">
        <v>1955</v>
      </c>
      <c r="B774" s="447" t="s">
        <v>1955</v>
      </c>
      <c r="C774" s="462" t="s">
        <v>1979</v>
      </c>
      <c r="D774" s="463" t="s">
        <v>1956</v>
      </c>
      <c r="E774" s="464" t="s">
        <v>1101</v>
      </c>
      <c r="F774" s="464">
        <v>6</v>
      </c>
      <c r="G774" s="462" t="s">
        <v>1980</v>
      </c>
      <c r="H774" s="464" t="s">
        <v>1981</v>
      </c>
      <c r="I774" s="464" t="s">
        <v>1982</v>
      </c>
      <c r="J774" s="464" t="s">
        <v>61</v>
      </c>
      <c r="K774" s="466" t="s">
        <v>1100</v>
      </c>
      <c r="L774" s="467">
        <f t="shared" si="55"/>
        <v>1</v>
      </c>
      <c r="M774" s="468">
        <f t="shared" si="48"/>
        <v>40900</v>
      </c>
      <c r="N774" s="467" t="str">
        <f>IF(IFERROR(SEARCH("-",K774,1),0) &gt; 0,IFERROR(VLOOKUP(K774,'Liste ECO'!A:A,1,FALSE),"ATTENTION CE Inexistant"),"")</f>
        <v/>
      </c>
      <c r="O774" s="467" t="str">
        <f>IF(LEFT(N774,1) ="A",'Messages d''erreur'!$B$9,"")</f>
        <v/>
      </c>
      <c r="P774" s="447">
        <f t="shared" si="53"/>
        <v>40900</v>
      </c>
      <c r="Q774" s="447" t="str">
        <f>IFERROR(VLOOKUP(B775,'Liste CG'!A:A,1,FALSE),"Attention erreur pas de CG")</f>
        <v>Attention erreur pas de CG</v>
      </c>
      <c r="R774" s="447" t="str">
        <f>IF(LEFT(Q774,1)="A",'Messages d''erreur'!B$10,"")</f>
        <v>Attention CG pas dans  CG</v>
      </c>
      <c r="S774" s="467">
        <f t="shared" si="54"/>
        <v>40900</v>
      </c>
      <c r="T774" s="469">
        <f>IFERROR(VLOOKUP(S774,'Liste CG'!A:A,1,FALSE),"Attention erreur pas de CG")</f>
        <v>40900</v>
      </c>
      <c r="U774" s="447" t="str">
        <f>IF(MID(H774,4,1)="x", 'Messages d''erreur'!$B$13,IF(LEFT(T774,1)="A",'Messages d''erreur'!$B$12,""))</f>
        <v/>
      </c>
    </row>
    <row r="775" spans="1:21" ht="39" x14ac:dyDescent="0.35">
      <c r="A775" s="535" t="s">
        <v>1981</v>
      </c>
      <c r="B775" s="447" t="s">
        <v>1981</v>
      </c>
      <c r="C775" s="462" t="s">
        <v>1983</v>
      </c>
      <c r="D775" s="463" t="s">
        <v>1982</v>
      </c>
      <c r="E775" s="464" t="s">
        <v>1101</v>
      </c>
      <c r="F775" s="464">
        <v>1</v>
      </c>
      <c r="G775" s="462" t="s">
        <v>1984</v>
      </c>
      <c r="H775" s="464" t="s">
        <v>1985</v>
      </c>
      <c r="I775" s="464" t="s">
        <v>1100</v>
      </c>
      <c r="J775" s="464" t="s">
        <v>61</v>
      </c>
      <c r="K775" s="466" t="s">
        <v>360</v>
      </c>
      <c r="L775" s="467">
        <f t="shared" si="55"/>
        <v>0</v>
      </c>
      <c r="M775" s="468">
        <f t="shared" si="48"/>
        <v>66501</v>
      </c>
      <c r="N775" s="467" t="str">
        <f>IF(IFERROR(SEARCH("-",K775,1),0) &gt; 0,IFERROR(VLOOKUP(K775,'Liste ECO'!A:A,1,FALSE),"ATTENTION CE Inexistant"),"")</f>
        <v>311-06</v>
      </c>
      <c r="O775" s="467" t="str">
        <f>IF(LEFT(N775,1) ="A",'Messages d''erreur'!$B$9,"")</f>
        <v/>
      </c>
      <c r="P775" s="447">
        <f t="shared" si="53"/>
        <v>66501</v>
      </c>
      <c r="Q775" s="447" t="str">
        <f>IFERROR(VLOOKUP(B776,'Liste CG'!A:A,1,FALSE),"Attention erreur pas de CG")</f>
        <v>Attention erreur pas de CG</v>
      </c>
      <c r="R775" s="447" t="str">
        <f>IF(LEFT(Q775,1)="A",'Messages d''erreur'!B$10,"")</f>
        <v>Attention CG pas dans  CG</v>
      </c>
      <c r="S775" s="467">
        <f t="shared" si="54"/>
        <v>66501</v>
      </c>
      <c r="T775" s="469">
        <f>IFERROR(VLOOKUP(S775,'Liste CG'!A:A,1,FALSE),"Attention erreur pas de CG")</f>
        <v>66501</v>
      </c>
      <c r="U775" s="447" t="str">
        <f>IF(MID(H775,4,1)="x", 'Messages d''erreur'!$B$13,IF(LEFT(T775,1)="A",'Messages d''erreur'!$B$12,""))</f>
        <v/>
      </c>
    </row>
    <row r="776" spans="1:21" ht="52" x14ac:dyDescent="0.35">
      <c r="A776" s="535" t="s">
        <v>1981</v>
      </c>
      <c r="B776" s="447" t="s">
        <v>1981</v>
      </c>
      <c r="C776" s="462" t="s">
        <v>1983</v>
      </c>
      <c r="D776" s="463" t="s">
        <v>1982</v>
      </c>
      <c r="E776" s="464" t="s">
        <v>61</v>
      </c>
      <c r="F776" s="464">
        <v>2</v>
      </c>
      <c r="G776" s="462" t="s">
        <v>1986</v>
      </c>
      <c r="H776" s="464" t="s">
        <v>1987</v>
      </c>
      <c r="I776" s="464" t="s">
        <v>1100</v>
      </c>
      <c r="J776" s="464" t="s">
        <v>1101</v>
      </c>
      <c r="K776" s="466" t="s">
        <v>615</v>
      </c>
      <c r="L776" s="467">
        <f t="shared" si="55"/>
        <v>1</v>
      </c>
      <c r="M776" s="468">
        <f t="shared" si="48"/>
        <v>66502</v>
      </c>
      <c r="N776" s="467" t="str">
        <f>IF(IFERROR(SEARCH("-",K776,1),0) &gt; 0,IFERROR(VLOOKUP(K776,'Liste ECO'!A:A,1,FALSE),"ATTENTION CE Inexistant"),"")</f>
        <v>391-06</v>
      </c>
      <c r="O776" s="467" t="str">
        <f>IF(LEFT(N776,1) ="A",'Messages d''erreur'!$B$9,"")</f>
        <v/>
      </c>
      <c r="P776" s="447">
        <f t="shared" si="53"/>
        <v>66502</v>
      </c>
      <c r="Q776" s="447" t="str">
        <f>IFERROR(VLOOKUP(B777,'Liste CG'!A:A,1,FALSE),"Attention erreur pas de CG")</f>
        <v>Attention erreur pas de CG</v>
      </c>
      <c r="R776" s="447" t="str">
        <f>IF(LEFT(Q776,1)="A",'Messages d''erreur'!B$10,"")</f>
        <v>Attention CG pas dans  CG</v>
      </c>
      <c r="S776" s="467">
        <f t="shared" si="54"/>
        <v>66502</v>
      </c>
      <c r="T776" s="469">
        <f>IFERROR(VLOOKUP(S776,'Liste CG'!A:A,1,FALSE),"Attention erreur pas de CG")</f>
        <v>66502</v>
      </c>
      <c r="U776" s="447" t="str">
        <f>IF(MID(H776,4,1)="x", 'Messages d''erreur'!$B$13,IF(LEFT(T776,1)="A",'Messages d''erreur'!$B$12,""))</f>
        <v/>
      </c>
    </row>
    <row r="777" spans="1:21" ht="26" x14ac:dyDescent="0.35">
      <c r="A777" s="535" t="s">
        <v>1981</v>
      </c>
      <c r="B777" s="447" t="s">
        <v>1981</v>
      </c>
      <c r="C777" s="462" t="s">
        <v>1983</v>
      </c>
      <c r="D777" s="463" t="s">
        <v>1982</v>
      </c>
      <c r="E777" s="464" t="s">
        <v>61</v>
      </c>
      <c r="F777" s="464">
        <v>3</v>
      </c>
      <c r="G777" s="462" t="s">
        <v>1980</v>
      </c>
      <c r="H777" s="464" t="s">
        <v>1955</v>
      </c>
      <c r="I777" s="462" t="s">
        <v>1956</v>
      </c>
      <c r="J777" s="464" t="s">
        <v>1101</v>
      </c>
      <c r="K777" s="466" t="s">
        <v>1100</v>
      </c>
      <c r="L777" s="467">
        <f t="shared" si="55"/>
        <v>1</v>
      </c>
      <c r="M777" s="468">
        <f t="shared" si="48"/>
        <v>40700</v>
      </c>
      <c r="N777" s="467" t="str">
        <f>IF(IFERROR(SEARCH("-",K777,1),0) &gt; 0,IFERROR(VLOOKUP(K777,'Liste ECO'!A:A,1,FALSE),"ATTENTION CE Inexistant"),"")</f>
        <v/>
      </c>
      <c r="O777" s="467" t="str">
        <f>IF(LEFT(N777,1) ="A",'Messages d''erreur'!$B$9,"")</f>
        <v/>
      </c>
      <c r="P777" s="447">
        <f t="shared" si="53"/>
        <v>40700</v>
      </c>
      <c r="Q777" s="447" t="str">
        <f>IFERROR(VLOOKUP(B778,'Liste CG'!A:A,1,FALSE),"Attention erreur pas de CG")</f>
        <v>Attention erreur pas de CG</v>
      </c>
      <c r="R777" s="447" t="str">
        <f>IF(LEFT(Q777,1)="A",'Messages d''erreur'!B$10,"")</f>
        <v>Attention CG pas dans  CG</v>
      </c>
      <c r="S777" s="467">
        <f t="shared" si="54"/>
        <v>40700</v>
      </c>
      <c r="T777" s="469">
        <f>IFERROR(VLOOKUP(S777,'Liste CG'!A:A,1,FALSE),"Attention erreur pas de CG")</f>
        <v>40700</v>
      </c>
      <c r="U777" s="447" t="str">
        <f>IF(MID(H777,4,1)="x", 'Messages d''erreur'!$B$13,IF(LEFT(T777,1)="A",'Messages d''erreur'!$B$12,""))</f>
        <v/>
      </c>
    </row>
    <row r="778" spans="1:21" ht="26" x14ac:dyDescent="0.35">
      <c r="A778" s="535" t="s">
        <v>1988</v>
      </c>
      <c r="B778" s="447" t="s">
        <v>1988</v>
      </c>
      <c r="C778" s="462" t="s">
        <v>1989</v>
      </c>
      <c r="D778" s="463" t="s">
        <v>1990</v>
      </c>
      <c r="E778" s="464" t="s">
        <v>61</v>
      </c>
      <c r="F778" s="464">
        <v>1</v>
      </c>
      <c r="G778" s="462" t="s">
        <v>1991</v>
      </c>
      <c r="H778" s="464" t="s">
        <v>1317</v>
      </c>
      <c r="I778" s="464" t="s">
        <v>1201</v>
      </c>
      <c r="J778" s="464" t="s">
        <v>1101</v>
      </c>
      <c r="K778" s="466" t="s">
        <v>1100</v>
      </c>
      <c r="L778" s="467">
        <f t="shared" si="55"/>
        <v>0</v>
      </c>
      <c r="M778" s="468">
        <f t="shared" si="48"/>
        <v>44000</v>
      </c>
      <c r="N778" s="467" t="str">
        <f>IF(IFERROR(SEARCH("-",K778,1),0) &gt; 0,IFERROR(VLOOKUP(K778,'Liste ECO'!A:A,1,FALSE),"ATTENTION CE Inexistant"),"")</f>
        <v/>
      </c>
      <c r="O778" s="467" t="str">
        <f>IF(LEFT(N778,1) ="A",'Messages d''erreur'!$B$9,"")</f>
        <v/>
      </c>
      <c r="P778" s="447">
        <f t="shared" si="53"/>
        <v>44000</v>
      </c>
      <c r="Q778" s="447" t="str">
        <f>IFERROR(VLOOKUP(B779,'Liste CG'!A:A,1,FALSE),"Attention erreur pas de CG")</f>
        <v>Attention erreur pas de CG</v>
      </c>
      <c r="R778" s="447" t="str">
        <f>IF(LEFT(Q778,1)="A",'Messages d''erreur'!B$10,"")</f>
        <v>Attention CG pas dans  CG</v>
      </c>
      <c r="S778" s="467">
        <f t="shared" si="54"/>
        <v>44000</v>
      </c>
      <c r="T778" s="469">
        <f>IFERROR(VLOOKUP(S778,'Liste CG'!A:A,1,FALSE),"Attention erreur pas de CG")</f>
        <v>44000</v>
      </c>
      <c r="U778" s="447" t="str">
        <f>IF(MID(H778,4,1)="x", 'Messages d''erreur'!$B$13,IF(LEFT(T778,1)="A",'Messages d''erreur'!$B$12,""))</f>
        <v/>
      </c>
    </row>
    <row r="779" spans="1:21" ht="26" x14ac:dyDescent="0.35">
      <c r="A779" s="535" t="s">
        <v>1988</v>
      </c>
      <c r="B779" s="447" t="s">
        <v>1988</v>
      </c>
      <c r="C779" s="462" t="s">
        <v>1989</v>
      </c>
      <c r="D779" s="463" t="s">
        <v>1990</v>
      </c>
      <c r="E779" s="464" t="s">
        <v>61</v>
      </c>
      <c r="F779" s="464">
        <v>2</v>
      </c>
      <c r="G779" s="462" t="s">
        <v>1991</v>
      </c>
      <c r="H779" s="464" t="s">
        <v>1232</v>
      </c>
      <c r="I779" s="464" t="s">
        <v>1201</v>
      </c>
      <c r="J779" s="464" t="s">
        <v>1101</v>
      </c>
      <c r="K779" s="466" t="s">
        <v>1100</v>
      </c>
      <c r="L779" s="467">
        <f t="shared" si="55"/>
        <v>1</v>
      </c>
      <c r="M779" s="468">
        <f t="shared" ref="M779:M842" si="56">VALUE(H779)</f>
        <v>46601</v>
      </c>
      <c r="N779" s="467" t="str">
        <f>IF(IFERROR(SEARCH("-",K779,1),0) &gt; 0,IFERROR(VLOOKUP(K779,'Liste ECO'!A:A,1,FALSE),"ATTENTION CE Inexistant"),"")</f>
        <v/>
      </c>
      <c r="O779" s="467" t="str">
        <f>IF(LEFT(N779,1) ="A",'Messages d''erreur'!$B$9,"")</f>
        <v/>
      </c>
      <c r="P779" s="447">
        <f t="shared" si="53"/>
        <v>46601</v>
      </c>
      <c r="Q779" s="447" t="str">
        <f>IFERROR(VLOOKUP(B780,'Liste CG'!A:A,1,FALSE),"Attention erreur pas de CG")</f>
        <v>Attention erreur pas de CG</v>
      </c>
      <c r="R779" s="447" t="str">
        <f>IF(LEFT(Q779,1)="A",'Messages d''erreur'!B$10,"")</f>
        <v>Attention CG pas dans  CG</v>
      </c>
      <c r="S779" s="467">
        <f t="shared" si="54"/>
        <v>46601</v>
      </c>
      <c r="T779" s="469">
        <f>IFERROR(VLOOKUP(S779,'Liste CG'!A:A,1,FALSE),"Attention erreur pas de CG")</f>
        <v>46601</v>
      </c>
      <c r="U779" s="447" t="str">
        <f>IF(MID(H779,4,1)="x", 'Messages d''erreur'!$B$13,IF(LEFT(T779,1)="A",'Messages d''erreur'!$B$12,""))</f>
        <v/>
      </c>
    </row>
    <row r="780" spans="1:21" ht="14.5" x14ac:dyDescent="0.35">
      <c r="A780" s="535" t="s">
        <v>1988</v>
      </c>
      <c r="B780" s="447" t="s">
        <v>1988</v>
      </c>
      <c r="C780" s="462" t="s">
        <v>1989</v>
      </c>
      <c r="D780" s="463" t="s">
        <v>1990</v>
      </c>
      <c r="E780" s="464" t="s">
        <v>1101</v>
      </c>
      <c r="F780" s="464">
        <v>3</v>
      </c>
      <c r="G780" s="462" t="s">
        <v>1992</v>
      </c>
      <c r="H780" s="464" t="s">
        <v>1966</v>
      </c>
      <c r="I780" s="464" t="s">
        <v>1100</v>
      </c>
      <c r="J780" s="464" t="s">
        <v>61</v>
      </c>
      <c r="K780" s="466" t="s">
        <v>1100</v>
      </c>
      <c r="L780" s="467">
        <f t="shared" si="55"/>
        <v>1</v>
      </c>
      <c r="M780" s="468" t="e">
        <f t="shared" si="56"/>
        <v>#VALUE!</v>
      </c>
      <c r="N780" s="467" t="str">
        <f>IF(IFERROR(SEARCH("-",K780,1),0) &gt; 0,IFERROR(VLOOKUP(K780,'Liste ECO'!A:A,1,FALSE),"ATTENTION CE Inexistant"),"")</f>
        <v/>
      </c>
      <c r="O780" s="467" t="str">
        <f>IF(LEFT(N780,1) ="A",'Messages d''erreur'!$B$9,"")</f>
        <v/>
      </c>
      <c r="P780" s="447" t="e">
        <f t="shared" si="53"/>
        <v>#VALUE!</v>
      </c>
      <c r="Q780" s="447" t="str">
        <f>IFERROR(VLOOKUP(B781,'Liste CG'!A:A,1,FALSE),"Attention erreur pas de CG")</f>
        <v>Attention erreur pas de CG</v>
      </c>
      <c r="R780" s="447" t="str">
        <f>IF(LEFT(Q780,1)="A",'Messages d''erreur'!B$10,"")</f>
        <v>Attention CG pas dans  CG</v>
      </c>
      <c r="S780" s="467" t="e">
        <f t="shared" si="54"/>
        <v>#VALUE!</v>
      </c>
      <c r="T780" s="469" t="str">
        <f>IFERROR(VLOOKUP(S780,'Liste CG'!A:A,1,FALSE),"Attention erreur pas de CG")</f>
        <v>Attention erreur pas de CG</v>
      </c>
      <c r="U780" s="447" t="str">
        <f>IF(MID(H780,4,1)="x", 'Messages d''erreur'!$B$13,IF(LEFT(T780,1)="A",'Messages d''erreur'!$B$12,""))</f>
        <v>Compte générique de contre-partie</v>
      </c>
    </row>
    <row r="781" spans="1:21" ht="26" x14ac:dyDescent="0.35">
      <c r="A781" s="535" t="s">
        <v>1988</v>
      </c>
      <c r="B781" s="447" t="s">
        <v>1988</v>
      </c>
      <c r="C781" s="462" t="s">
        <v>1989</v>
      </c>
      <c r="D781" s="463" t="s">
        <v>1990</v>
      </c>
      <c r="E781" s="464" t="s">
        <v>1101</v>
      </c>
      <c r="F781" s="464">
        <v>4</v>
      </c>
      <c r="G781" s="462" t="s">
        <v>1993</v>
      </c>
      <c r="H781" s="464" t="s">
        <v>1978</v>
      </c>
      <c r="I781" s="464" t="s">
        <v>1201</v>
      </c>
      <c r="J781" s="464" t="s">
        <v>61</v>
      </c>
      <c r="K781" s="466" t="s">
        <v>1100</v>
      </c>
      <c r="L781" s="467">
        <f t="shared" si="55"/>
        <v>1</v>
      </c>
      <c r="M781" s="468">
        <f t="shared" si="56"/>
        <v>45100</v>
      </c>
      <c r="N781" s="467" t="str">
        <f>IF(IFERROR(SEARCH("-",K781,1),0) &gt; 0,IFERROR(VLOOKUP(K781,'Liste ECO'!A:A,1,FALSE),"ATTENTION CE Inexistant"),"")</f>
        <v/>
      </c>
      <c r="O781" s="467" t="str">
        <f>IF(LEFT(N781,1) ="A",'Messages d''erreur'!$B$9,"")</f>
        <v/>
      </c>
      <c r="P781" s="447">
        <f t="shared" si="53"/>
        <v>45100</v>
      </c>
      <c r="Q781" s="447" t="str">
        <f>IFERROR(VLOOKUP(B782,'Liste CG'!A:A,1,FALSE),"Attention erreur pas de CG")</f>
        <v>Attention erreur pas de CG</v>
      </c>
      <c r="R781" s="447" t="str">
        <f>IF(LEFT(Q781,1)="A",'Messages d''erreur'!B$10,"")</f>
        <v>Attention CG pas dans  CG</v>
      </c>
      <c r="S781" s="467">
        <f t="shared" si="54"/>
        <v>45100</v>
      </c>
      <c r="T781" s="469">
        <f>IFERROR(VLOOKUP(S781,'Liste CG'!A:A,1,FALSE),"Attention erreur pas de CG")</f>
        <v>45100</v>
      </c>
      <c r="U781" s="447" t="str">
        <f>IF(MID(H781,4,1)="x", 'Messages d''erreur'!$B$13,IF(LEFT(T781,1)="A",'Messages d''erreur'!$B$12,""))</f>
        <v/>
      </c>
    </row>
    <row r="782" spans="1:21" ht="26" x14ac:dyDescent="0.35">
      <c r="A782" s="535" t="s">
        <v>1994</v>
      </c>
      <c r="B782" s="447" t="s">
        <v>1994</v>
      </c>
      <c r="C782" s="462" t="s">
        <v>1995</v>
      </c>
      <c r="D782" s="463" t="s">
        <v>1990</v>
      </c>
      <c r="E782" s="464" t="s">
        <v>61</v>
      </c>
      <c r="F782" s="464">
        <v>1</v>
      </c>
      <c r="G782" s="462" t="s">
        <v>1878</v>
      </c>
      <c r="H782" s="464" t="s">
        <v>1996</v>
      </c>
      <c r="I782" s="464" t="s">
        <v>1100</v>
      </c>
      <c r="J782" s="464" t="s">
        <v>1101</v>
      </c>
      <c r="K782" s="466" t="s">
        <v>573</v>
      </c>
      <c r="L782" s="467">
        <f t="shared" si="55"/>
        <v>0</v>
      </c>
      <c r="M782" s="468" t="e">
        <f t="shared" si="56"/>
        <v>#VALUE!</v>
      </c>
      <c r="N782" s="467" t="str">
        <f>IF(IFERROR(SEARCH("-",K782,1),0) &gt; 0,IFERROR(VLOOKUP(K782,'Liste ECO'!A:A,1,FALSE),"ATTENTION CE Inexistant"),"")</f>
        <v>371-01</v>
      </c>
      <c r="O782" s="467" t="str">
        <f>IF(LEFT(N782,1) ="A",'Messages d''erreur'!$B$9,"")</f>
        <v/>
      </c>
      <c r="P782" s="447" t="e">
        <f t="shared" si="53"/>
        <v>#VALUE!</v>
      </c>
      <c r="Q782" s="447" t="str">
        <f>IFERROR(VLOOKUP(B783,'Liste CG'!A:A,1,FALSE),"Attention erreur pas de CG")</f>
        <v>Attention erreur pas de CG</v>
      </c>
      <c r="R782" s="447" t="str">
        <f>IF(LEFT(Q782,1)="A",'Messages d''erreur'!B$10,"")</f>
        <v>Attention CG pas dans  CG</v>
      </c>
      <c r="S782" s="467" t="e">
        <f t="shared" si="54"/>
        <v>#VALUE!</v>
      </c>
      <c r="T782" s="469" t="str">
        <f>IFERROR(VLOOKUP(S782,'Liste CG'!A:A,1,FALSE),"Attention erreur pas de CG")</f>
        <v>Attention erreur pas de CG</v>
      </c>
      <c r="U782" s="447" t="str">
        <f>IF(MID(H782,4,1)="x", 'Messages d''erreur'!$B$13,IF(LEFT(T782,1)="A",'Messages d''erreur'!$B$12,""))</f>
        <v>Compte générique de contre-partie</v>
      </c>
    </row>
    <row r="783" spans="1:21" ht="14.5" x14ac:dyDescent="0.35">
      <c r="A783" s="535" t="s">
        <v>1994</v>
      </c>
      <c r="B783" s="447" t="s">
        <v>1994</v>
      </c>
      <c r="C783" s="462" t="s">
        <v>1995</v>
      </c>
      <c r="D783" s="463" t="s">
        <v>1990</v>
      </c>
      <c r="E783" s="464" t="s">
        <v>1101</v>
      </c>
      <c r="F783" s="464">
        <v>2</v>
      </c>
      <c r="G783" s="462" t="s">
        <v>1952</v>
      </c>
      <c r="H783" s="464" t="s">
        <v>1966</v>
      </c>
      <c r="I783" s="464" t="s">
        <v>1967</v>
      </c>
      <c r="J783" s="464" t="s">
        <v>61</v>
      </c>
      <c r="K783" s="466" t="s">
        <v>588</v>
      </c>
      <c r="L783" s="467">
        <f t="shared" si="55"/>
        <v>1</v>
      </c>
      <c r="M783" s="468" t="e">
        <f t="shared" si="56"/>
        <v>#VALUE!</v>
      </c>
      <c r="N783" s="467" t="str">
        <f>IF(IFERROR(SEARCH("-",K783,1),0) &gt; 0,IFERROR(VLOOKUP(K783,'Liste ECO'!A:A,1,FALSE),"ATTENTION CE Inexistant"),"")</f>
        <v>375-01</v>
      </c>
      <c r="O783" s="467" t="str">
        <f>IF(LEFT(N783,1) ="A",'Messages d''erreur'!$B$9,"")</f>
        <v/>
      </c>
      <c r="P783" s="447" t="e">
        <f t="shared" si="53"/>
        <v>#VALUE!</v>
      </c>
      <c r="Q783" s="447" t="str">
        <f>IFERROR(VLOOKUP(B784,'Liste CG'!A:A,1,FALSE),"Attention erreur pas de CG")</f>
        <v>Attention erreur pas de CG</v>
      </c>
      <c r="R783" s="447" t="str">
        <f>IF(LEFT(Q783,1)="A",'Messages d''erreur'!B$10,"")</f>
        <v>Attention CG pas dans  CG</v>
      </c>
      <c r="S783" s="467" t="e">
        <f t="shared" si="54"/>
        <v>#VALUE!</v>
      </c>
      <c r="T783" s="469" t="str">
        <f>IFERROR(VLOOKUP(S783,'Liste CG'!A:A,1,FALSE),"Attention erreur pas de CG")</f>
        <v>Attention erreur pas de CG</v>
      </c>
      <c r="U783" s="447" t="str">
        <f>IF(MID(H783,4,1)="x", 'Messages d''erreur'!$B$13,IF(LEFT(T783,1)="A",'Messages d''erreur'!$B$12,""))</f>
        <v>Compte générique de contre-partie</v>
      </c>
    </row>
    <row r="784" spans="1:21" ht="26" x14ac:dyDescent="0.35">
      <c r="A784" s="535" t="s">
        <v>1994</v>
      </c>
      <c r="B784" s="447" t="s">
        <v>1994</v>
      </c>
      <c r="C784" s="462" t="s">
        <v>1995</v>
      </c>
      <c r="D784" s="463" t="s">
        <v>1990</v>
      </c>
      <c r="E784" s="464" t="s">
        <v>1101</v>
      </c>
      <c r="F784" s="464">
        <v>3</v>
      </c>
      <c r="G784" s="462" t="s">
        <v>1997</v>
      </c>
      <c r="H784" s="464" t="s">
        <v>1996</v>
      </c>
      <c r="I784" s="464" t="s">
        <v>1100</v>
      </c>
      <c r="J784" s="464" t="s">
        <v>61</v>
      </c>
      <c r="K784" s="466" t="s">
        <v>1100</v>
      </c>
      <c r="L784" s="467">
        <f t="shared" si="55"/>
        <v>1</v>
      </c>
      <c r="M784" s="468" t="e">
        <f t="shared" si="56"/>
        <v>#VALUE!</v>
      </c>
      <c r="N784" s="467" t="str">
        <f>IF(IFERROR(SEARCH("-",K784,1),0) &gt; 0,IFERROR(VLOOKUP(K784,'Liste ECO'!A:A,1,FALSE),"ATTENTION CE Inexistant"),"")</f>
        <v/>
      </c>
      <c r="O784" s="467" t="str">
        <f>IF(LEFT(N784,1) ="A",'Messages d''erreur'!$B$9,"")</f>
        <v/>
      </c>
      <c r="P784" s="447" t="e">
        <f t="shared" si="53"/>
        <v>#VALUE!</v>
      </c>
      <c r="Q784" s="447" t="str">
        <f>IFERROR(VLOOKUP(B785,'Liste CG'!A:A,1,FALSE),"Attention erreur pas de CG")</f>
        <v>Attention erreur pas de CG</v>
      </c>
      <c r="R784" s="447" t="str">
        <f>IF(LEFT(Q784,1)="A",'Messages d''erreur'!B$10,"")</f>
        <v>Attention CG pas dans  CG</v>
      </c>
      <c r="S784" s="467" t="e">
        <f t="shared" si="54"/>
        <v>#VALUE!</v>
      </c>
      <c r="T784" s="469" t="str">
        <f>IFERROR(VLOOKUP(S784,'Liste CG'!A:A,1,FALSE),"Attention erreur pas de CG")</f>
        <v>Attention erreur pas de CG</v>
      </c>
      <c r="U784" s="447" t="str">
        <f>IF(MID(H784,4,1)="x", 'Messages d''erreur'!$B$13,IF(LEFT(T784,1)="A",'Messages d''erreur'!$B$12,""))</f>
        <v>Compte générique de contre-partie</v>
      </c>
    </row>
    <row r="785" spans="1:21" ht="26" x14ac:dyDescent="0.35">
      <c r="A785" s="535" t="s">
        <v>1994</v>
      </c>
      <c r="B785" s="447" t="s">
        <v>1994</v>
      </c>
      <c r="C785" s="462" t="s">
        <v>1995</v>
      </c>
      <c r="D785" s="463" t="s">
        <v>1990</v>
      </c>
      <c r="E785" s="464" t="s">
        <v>1101</v>
      </c>
      <c r="F785" s="464">
        <v>4</v>
      </c>
      <c r="G785" s="462" t="s">
        <v>1998</v>
      </c>
      <c r="H785" s="464" t="s">
        <v>1959</v>
      </c>
      <c r="I785" s="464" t="s">
        <v>1100</v>
      </c>
      <c r="J785" s="464" t="s">
        <v>61</v>
      </c>
      <c r="K785" s="466" t="s">
        <v>355</v>
      </c>
      <c r="L785" s="467">
        <f t="shared" si="55"/>
        <v>1</v>
      </c>
      <c r="M785" s="468">
        <f t="shared" si="56"/>
        <v>67114</v>
      </c>
      <c r="N785" s="467" t="str">
        <f>IF(IFERROR(SEARCH("-",K785,1),0) &gt; 0,IFERROR(VLOOKUP(K785,'Liste ECO'!A:A,1,FALSE),"ATTENTION CE Inexistant"),"")</f>
        <v>311-04</v>
      </c>
      <c r="O785" s="467" t="str">
        <f>IF(LEFT(N785,1) ="A",'Messages d''erreur'!$B$9,"")</f>
        <v/>
      </c>
      <c r="P785" s="447">
        <f t="shared" si="53"/>
        <v>67114</v>
      </c>
      <c r="Q785" s="447" t="str">
        <f>IFERROR(VLOOKUP(B786,'Liste CG'!A:A,1,FALSE),"Attention erreur pas de CG")</f>
        <v>Attention erreur pas de CG</v>
      </c>
      <c r="R785" s="447" t="str">
        <f>IF(LEFT(Q785,1)="A",'Messages d''erreur'!B$10,"")</f>
        <v>Attention CG pas dans  CG</v>
      </c>
      <c r="S785" s="467">
        <f t="shared" si="54"/>
        <v>67114</v>
      </c>
      <c r="T785" s="469">
        <f>IFERROR(VLOOKUP(S785,'Liste CG'!A:A,1,FALSE),"Attention erreur pas de CG")</f>
        <v>67114</v>
      </c>
      <c r="U785" s="447" t="str">
        <f>IF(MID(H785,4,1)="x", 'Messages d''erreur'!$B$13,IF(LEFT(T785,1)="A",'Messages d''erreur'!$B$12,""))</f>
        <v/>
      </c>
    </row>
    <row r="786" spans="1:21" ht="26" x14ac:dyDescent="0.35">
      <c r="A786" s="535" t="s">
        <v>1200</v>
      </c>
      <c r="B786" s="447" t="s">
        <v>1200</v>
      </c>
      <c r="C786" s="462" t="s">
        <v>1999</v>
      </c>
      <c r="D786" s="463" t="s">
        <v>1990</v>
      </c>
      <c r="E786" s="464" t="s">
        <v>1101</v>
      </c>
      <c r="F786" s="464">
        <v>1</v>
      </c>
      <c r="G786" s="462" t="s">
        <v>1952</v>
      </c>
      <c r="H786" s="464" t="s">
        <v>1966</v>
      </c>
      <c r="I786" s="464" t="s">
        <v>1967</v>
      </c>
      <c r="J786" s="464" t="s">
        <v>61</v>
      </c>
      <c r="K786" s="466" t="s">
        <v>1100</v>
      </c>
      <c r="L786" s="467">
        <f t="shared" si="55"/>
        <v>0</v>
      </c>
      <c r="M786" s="468" t="e">
        <f t="shared" si="56"/>
        <v>#VALUE!</v>
      </c>
      <c r="N786" s="467" t="str">
        <f>IF(IFERROR(SEARCH("-",K786,1),0) &gt; 0,IFERROR(VLOOKUP(K786,'Liste ECO'!A:A,1,FALSE),"ATTENTION CE Inexistant"),"")</f>
        <v/>
      </c>
      <c r="O786" s="467" t="str">
        <f>IF(LEFT(N786,1) ="A",'Messages d''erreur'!$B$9,"")</f>
        <v/>
      </c>
      <c r="P786" s="447" t="e">
        <f t="shared" si="53"/>
        <v>#VALUE!</v>
      </c>
      <c r="Q786" s="447" t="str">
        <f>IFERROR(VLOOKUP(B787,'Liste CG'!A:A,1,FALSE),"Attention erreur pas de CG")</f>
        <v>Attention erreur pas de CG</v>
      </c>
      <c r="R786" s="447" t="str">
        <f>IF(LEFT(Q786,1)="A",'Messages d''erreur'!B$10,"")</f>
        <v>Attention CG pas dans  CG</v>
      </c>
      <c r="S786" s="467" t="e">
        <f t="shared" si="54"/>
        <v>#VALUE!</v>
      </c>
      <c r="T786" s="469" t="str">
        <f>IFERROR(VLOOKUP(S786,'Liste CG'!A:A,1,FALSE),"Attention erreur pas de CG")</f>
        <v>Attention erreur pas de CG</v>
      </c>
      <c r="U786" s="447" t="str">
        <f>IF(MID(H786,4,1)="x", 'Messages d''erreur'!$B$13,IF(LEFT(T786,1)="A",'Messages d''erreur'!$B$12,""))</f>
        <v>Compte générique de contre-partie</v>
      </c>
    </row>
    <row r="787" spans="1:21" ht="26" x14ac:dyDescent="0.35">
      <c r="A787" s="535" t="s">
        <v>1200</v>
      </c>
      <c r="B787" s="447" t="s">
        <v>1200</v>
      </c>
      <c r="C787" s="462" t="s">
        <v>1999</v>
      </c>
      <c r="D787" s="463" t="s">
        <v>1990</v>
      </c>
      <c r="E787" s="464" t="s">
        <v>61</v>
      </c>
      <c r="F787" s="464">
        <v>2</v>
      </c>
      <c r="G787" s="462" t="s">
        <v>2000</v>
      </c>
      <c r="H787" s="464" t="s">
        <v>1869</v>
      </c>
      <c r="I787" s="464" t="s">
        <v>1229</v>
      </c>
      <c r="J787" s="464" t="s">
        <v>1101</v>
      </c>
      <c r="K787" s="466" t="s">
        <v>1100</v>
      </c>
      <c r="L787" s="467">
        <f t="shared" si="55"/>
        <v>1</v>
      </c>
      <c r="M787" s="468">
        <f t="shared" si="56"/>
        <v>27049</v>
      </c>
      <c r="N787" s="467" t="str">
        <f>IF(IFERROR(SEARCH("-",K787,1),0) &gt; 0,IFERROR(VLOOKUP(K787,'Liste ECO'!A:A,1,FALSE),"ATTENTION CE Inexistant"),"")</f>
        <v/>
      </c>
      <c r="O787" s="467" t="str">
        <f>IF(LEFT(N787,1) ="A",'Messages d''erreur'!$B$9,"")</f>
        <v/>
      </c>
      <c r="P787" s="447">
        <f t="shared" si="53"/>
        <v>27049</v>
      </c>
      <c r="Q787" s="447" t="str">
        <f>IFERROR(VLOOKUP(B788,'Liste CG'!A:A,1,FALSE),"Attention erreur pas de CG")</f>
        <v>Attention erreur pas de CG</v>
      </c>
      <c r="R787" s="447" t="str">
        <f>IF(LEFT(Q787,1)="A",'Messages d''erreur'!B$10,"")</f>
        <v>Attention CG pas dans  CG</v>
      </c>
      <c r="S787" s="467">
        <f t="shared" si="54"/>
        <v>27049</v>
      </c>
      <c r="T787" s="469">
        <f>IFERROR(VLOOKUP(S787,'Liste CG'!A:A,1,FALSE),"Attention erreur pas de CG")</f>
        <v>27049</v>
      </c>
      <c r="U787" s="447" t="str">
        <f>IF(MID(H787,4,1)="x", 'Messages d''erreur'!$B$13,IF(LEFT(T787,1)="A",'Messages d''erreur'!$B$12,""))</f>
        <v/>
      </c>
    </row>
    <row r="788" spans="1:21" ht="26" x14ac:dyDescent="0.35">
      <c r="A788" s="535" t="s">
        <v>1200</v>
      </c>
      <c r="B788" s="447" t="s">
        <v>1200</v>
      </c>
      <c r="C788" s="462" t="s">
        <v>1999</v>
      </c>
      <c r="D788" s="463" t="s">
        <v>1990</v>
      </c>
      <c r="E788" s="464" t="s">
        <v>61</v>
      </c>
      <c r="F788" s="464">
        <v>3</v>
      </c>
      <c r="G788" s="462" t="s">
        <v>2001</v>
      </c>
      <c r="H788" s="464" t="s">
        <v>1880</v>
      </c>
      <c r="I788" s="464" t="s">
        <v>1229</v>
      </c>
      <c r="J788" s="464" t="s">
        <v>1101</v>
      </c>
      <c r="K788" s="466" t="s">
        <v>1100</v>
      </c>
      <c r="L788" s="467">
        <f t="shared" si="55"/>
        <v>1</v>
      </c>
      <c r="M788" s="468">
        <f t="shared" si="56"/>
        <v>27069</v>
      </c>
      <c r="N788" s="467" t="str">
        <f>IF(IFERROR(SEARCH("-",K788,1),0) &gt; 0,IFERROR(VLOOKUP(K788,'Liste ECO'!A:A,1,FALSE),"ATTENTION CE Inexistant"),"")</f>
        <v/>
      </c>
      <c r="O788" s="467" t="str">
        <f>IF(LEFT(N788,1) ="A",'Messages d''erreur'!$B$9,"")</f>
        <v/>
      </c>
      <c r="P788" s="447">
        <f t="shared" si="53"/>
        <v>27069</v>
      </c>
      <c r="Q788" s="447" t="str">
        <f>IFERROR(VLOOKUP(B789,'Liste CG'!A:A,1,FALSE),"Attention erreur pas de CG")</f>
        <v>Attention erreur pas de CG</v>
      </c>
      <c r="R788" s="447" t="str">
        <f>IF(LEFT(Q788,1)="A",'Messages d''erreur'!B$10,"")</f>
        <v>Attention CG pas dans  CG</v>
      </c>
      <c r="S788" s="467">
        <f t="shared" si="54"/>
        <v>27069</v>
      </c>
      <c r="T788" s="469">
        <f>IFERROR(VLOOKUP(S788,'Liste CG'!A:A,1,FALSE),"Attention erreur pas de CG")</f>
        <v>27069</v>
      </c>
      <c r="U788" s="447" t="str">
        <f>IF(MID(H788,4,1)="x", 'Messages d''erreur'!$B$13,IF(LEFT(T788,1)="A",'Messages d''erreur'!$B$12,""))</f>
        <v/>
      </c>
    </row>
    <row r="789" spans="1:21" ht="26" x14ac:dyDescent="0.35">
      <c r="A789" s="535" t="s">
        <v>1200</v>
      </c>
      <c r="B789" s="447" t="s">
        <v>1200</v>
      </c>
      <c r="C789" s="462" t="s">
        <v>1999</v>
      </c>
      <c r="D789" s="463" t="s">
        <v>1990</v>
      </c>
      <c r="E789" s="464" t="s">
        <v>61</v>
      </c>
      <c r="F789" s="464">
        <v>4</v>
      </c>
      <c r="G789" s="462" t="s">
        <v>1219</v>
      </c>
      <c r="H789" s="464" t="s">
        <v>1197</v>
      </c>
      <c r="I789" s="464" t="s">
        <v>1178</v>
      </c>
      <c r="J789" s="464" t="s">
        <v>1101</v>
      </c>
      <c r="K789" s="466" t="s">
        <v>739</v>
      </c>
      <c r="L789" s="467">
        <f t="shared" si="55"/>
        <v>1</v>
      </c>
      <c r="M789" s="468">
        <f t="shared" si="56"/>
        <v>15111</v>
      </c>
      <c r="N789" s="467" t="str">
        <f>IF(IFERROR(SEARCH("-",K789,1),0) &gt; 0,IFERROR(VLOOKUP(K789,'Liste ECO'!A:A,1,FALSE),"ATTENTION CE Inexistant"),"")</f>
        <v>560-52</v>
      </c>
      <c r="O789" s="467" t="str">
        <f>IF(LEFT(N789,1) ="A",'Messages d''erreur'!$B$9,"")</f>
        <v/>
      </c>
      <c r="P789" s="447">
        <f t="shared" si="53"/>
        <v>15111</v>
      </c>
      <c r="Q789" s="447" t="str">
        <f>IFERROR(VLOOKUP(B790,'Liste CG'!A:A,1,FALSE),"Attention erreur pas de CG")</f>
        <v>Attention erreur pas de CG</v>
      </c>
      <c r="R789" s="447" t="str">
        <f>IF(LEFT(Q789,1)="A",'Messages d''erreur'!B$10,"")</f>
        <v>Attention CG pas dans  CG</v>
      </c>
      <c r="S789" s="467">
        <f t="shared" si="54"/>
        <v>15111</v>
      </c>
      <c r="T789" s="469">
        <f>IFERROR(VLOOKUP(S789,'Liste CG'!A:A,1,FALSE),"Attention erreur pas de CG")</f>
        <v>15111</v>
      </c>
      <c r="U789" s="447" t="str">
        <f>IF(MID(H789,4,1)="x", 'Messages d''erreur'!$B$13,IF(LEFT(T789,1)="A",'Messages d''erreur'!$B$12,""))</f>
        <v/>
      </c>
    </row>
    <row r="790" spans="1:21" ht="52" x14ac:dyDescent="0.35">
      <c r="A790" s="535" t="s">
        <v>1200</v>
      </c>
      <c r="B790" s="447" t="s">
        <v>1200</v>
      </c>
      <c r="C790" s="462" t="s">
        <v>1999</v>
      </c>
      <c r="D790" s="463" t="s">
        <v>1990</v>
      </c>
      <c r="E790" s="464" t="s">
        <v>1101</v>
      </c>
      <c r="F790" s="464">
        <v>5</v>
      </c>
      <c r="G790" s="462" t="s">
        <v>1199</v>
      </c>
      <c r="H790" s="464" t="s">
        <v>1197</v>
      </c>
      <c r="I790" s="464" t="s">
        <v>1178</v>
      </c>
      <c r="J790" s="464" t="s">
        <v>61</v>
      </c>
      <c r="K790" s="466" t="s">
        <v>739</v>
      </c>
      <c r="L790" s="467">
        <f t="shared" si="55"/>
        <v>1</v>
      </c>
      <c r="M790" s="468">
        <f t="shared" si="56"/>
        <v>15111</v>
      </c>
      <c r="N790" s="467" t="str">
        <f>IF(IFERROR(SEARCH("-",K790,1),0) &gt; 0,IFERROR(VLOOKUP(K790,'Liste ECO'!A:A,1,FALSE),"ATTENTION CE Inexistant"),"")</f>
        <v>560-52</v>
      </c>
      <c r="O790" s="467" t="str">
        <f>IF(LEFT(N790,1) ="A",'Messages d''erreur'!$B$9,"")</f>
        <v/>
      </c>
      <c r="P790" s="447">
        <f t="shared" si="53"/>
        <v>15111</v>
      </c>
      <c r="Q790" s="447" t="str">
        <f>IFERROR(VLOOKUP(B791,'Liste CG'!A:A,1,FALSE),"Attention erreur pas de CG")</f>
        <v>Attention erreur pas de CG</v>
      </c>
      <c r="R790" s="447" t="str">
        <f>IF(LEFT(Q790,1)="A",'Messages d''erreur'!B$10,"")</f>
        <v>Attention CG pas dans  CG</v>
      </c>
      <c r="S790" s="467">
        <f t="shared" si="54"/>
        <v>15111</v>
      </c>
      <c r="T790" s="469">
        <f>IFERROR(VLOOKUP(S790,'Liste CG'!A:A,1,FALSE),"Attention erreur pas de CG")</f>
        <v>15111</v>
      </c>
      <c r="U790" s="447" t="str">
        <f>IF(MID(H790,4,1)="x", 'Messages d''erreur'!$B$13,IF(LEFT(T790,1)="A",'Messages d''erreur'!$B$12,""))</f>
        <v/>
      </c>
    </row>
    <row r="791" spans="1:21" ht="39" x14ac:dyDescent="0.35">
      <c r="A791" s="535" t="s">
        <v>1200</v>
      </c>
      <c r="B791" s="447" t="s">
        <v>1200</v>
      </c>
      <c r="C791" s="462" t="s">
        <v>1999</v>
      </c>
      <c r="D791" s="463" t="s">
        <v>1990</v>
      </c>
      <c r="E791" s="464" t="s">
        <v>1101</v>
      </c>
      <c r="F791" s="464">
        <v>6</v>
      </c>
      <c r="G791" s="462" t="s">
        <v>2002</v>
      </c>
      <c r="H791" s="464" t="s">
        <v>1197</v>
      </c>
      <c r="I791" s="464" t="s">
        <v>1178</v>
      </c>
      <c r="J791" s="464" t="s">
        <v>61</v>
      </c>
      <c r="K791" s="466" t="s">
        <v>714</v>
      </c>
      <c r="L791" s="467">
        <f t="shared" si="55"/>
        <v>1</v>
      </c>
      <c r="M791" s="468">
        <f t="shared" si="56"/>
        <v>15111</v>
      </c>
      <c r="N791" s="467" t="str">
        <f>IF(IFERROR(SEARCH("-",K791,1),0) &gt; 0,IFERROR(VLOOKUP(K791,'Liste ECO'!A:A,1,FALSE),"ATTENTION CE Inexistant"),"")</f>
        <v>512-52</v>
      </c>
      <c r="O791" s="467" t="str">
        <f>IF(LEFT(N791,1) ="A",'Messages d''erreur'!$B$9,"")</f>
        <v/>
      </c>
      <c r="P791" s="447">
        <f t="shared" si="53"/>
        <v>15111</v>
      </c>
      <c r="Q791" s="447" t="str">
        <f>IFERROR(VLOOKUP(B792,'Liste CG'!A:A,1,FALSE),"Attention erreur pas de CG")</f>
        <v>Attention erreur pas de CG</v>
      </c>
      <c r="R791" s="447" t="str">
        <f>IF(LEFT(Q791,1)="A",'Messages d''erreur'!B$10,"")</f>
        <v>Attention CG pas dans  CG</v>
      </c>
      <c r="S791" s="467">
        <f t="shared" si="54"/>
        <v>15111</v>
      </c>
      <c r="T791" s="469">
        <f>IFERROR(VLOOKUP(S791,'Liste CG'!A:A,1,FALSE),"Attention erreur pas de CG")</f>
        <v>15111</v>
      </c>
      <c r="U791" s="447" t="str">
        <f>IF(MID(H791,4,1)="x", 'Messages d''erreur'!$B$13,IF(LEFT(T791,1)="A",'Messages d''erreur'!$B$12,""))</f>
        <v/>
      </c>
    </row>
    <row r="792" spans="1:21" ht="26" x14ac:dyDescent="0.35">
      <c r="A792" s="535" t="s">
        <v>1200</v>
      </c>
      <c r="B792" s="447" t="s">
        <v>1200</v>
      </c>
      <c r="C792" s="462" t="s">
        <v>1999</v>
      </c>
      <c r="D792" s="463" t="s">
        <v>1990</v>
      </c>
      <c r="E792" s="464" t="s">
        <v>61</v>
      </c>
      <c r="F792" s="464">
        <v>7</v>
      </c>
      <c r="G792" s="462" t="s">
        <v>1219</v>
      </c>
      <c r="H792" s="464" t="s">
        <v>1218</v>
      </c>
      <c r="I792" s="464" t="s">
        <v>1178</v>
      </c>
      <c r="J792" s="464" t="s">
        <v>1101</v>
      </c>
      <c r="K792" s="466" t="s">
        <v>747</v>
      </c>
      <c r="L792" s="467">
        <f t="shared" si="55"/>
        <v>1</v>
      </c>
      <c r="M792" s="468">
        <f t="shared" si="56"/>
        <v>15211</v>
      </c>
      <c r="N792" s="467" t="str">
        <f>IF(IFERROR(SEARCH("-",K792,1),0) &gt; 0,IFERROR(VLOOKUP(K792,'Liste ECO'!A:A,1,FALSE),"ATTENTION CE Inexistant"),"")</f>
        <v>580-52</v>
      </c>
      <c r="O792" s="467" t="str">
        <f>IF(LEFT(N792,1) ="A",'Messages d''erreur'!$B$9,"")</f>
        <v/>
      </c>
      <c r="P792" s="447">
        <f t="shared" si="53"/>
        <v>15211</v>
      </c>
      <c r="Q792" s="447" t="str">
        <f>IFERROR(VLOOKUP(B793,'Liste CG'!A:A,1,FALSE),"Attention erreur pas de CG")</f>
        <v>Attention erreur pas de CG</v>
      </c>
      <c r="R792" s="447" t="str">
        <f>IF(LEFT(Q792,1)="A",'Messages d''erreur'!B$10,"")</f>
        <v>Attention CG pas dans  CG</v>
      </c>
      <c r="S792" s="467">
        <f t="shared" si="54"/>
        <v>15211</v>
      </c>
      <c r="T792" s="469">
        <f>IFERROR(VLOOKUP(S792,'Liste CG'!A:A,1,FALSE),"Attention erreur pas de CG")</f>
        <v>15211</v>
      </c>
      <c r="U792" s="447" t="str">
        <f>IF(MID(H792,4,1)="x", 'Messages d''erreur'!$B$13,IF(LEFT(T792,1)="A",'Messages d''erreur'!$B$12,""))</f>
        <v/>
      </c>
    </row>
    <row r="793" spans="1:21" ht="52" x14ac:dyDescent="0.35">
      <c r="A793" s="535" t="s">
        <v>1200</v>
      </c>
      <c r="B793" s="447" t="s">
        <v>1200</v>
      </c>
      <c r="C793" s="462" t="s">
        <v>1999</v>
      </c>
      <c r="D793" s="463" t="s">
        <v>1990</v>
      </c>
      <c r="E793" s="464" t="s">
        <v>1101</v>
      </c>
      <c r="F793" s="464">
        <v>8</v>
      </c>
      <c r="G793" s="462" t="s">
        <v>1199</v>
      </c>
      <c r="H793" s="464" t="s">
        <v>1218</v>
      </c>
      <c r="I793" s="464" t="s">
        <v>1178</v>
      </c>
      <c r="J793" s="464" t="s">
        <v>61</v>
      </c>
      <c r="K793" s="466" t="s">
        <v>747</v>
      </c>
      <c r="L793" s="467">
        <f t="shared" si="55"/>
        <v>1</v>
      </c>
      <c r="M793" s="468">
        <f t="shared" si="56"/>
        <v>15211</v>
      </c>
      <c r="N793" s="467" t="str">
        <f>IF(IFERROR(SEARCH("-",K793,1),0) &gt; 0,IFERROR(VLOOKUP(K793,'Liste ECO'!A:A,1,FALSE),"ATTENTION CE Inexistant"),"")</f>
        <v>580-52</v>
      </c>
      <c r="O793" s="467" t="str">
        <f>IF(LEFT(N793,1) ="A",'Messages d''erreur'!$B$9,"")</f>
        <v/>
      </c>
      <c r="P793" s="447">
        <f t="shared" si="53"/>
        <v>15211</v>
      </c>
      <c r="Q793" s="447" t="str">
        <f>IFERROR(VLOOKUP(B794,'Liste CG'!A:A,1,FALSE),"Attention erreur pas de CG")</f>
        <v>Attention erreur pas de CG</v>
      </c>
      <c r="R793" s="447" t="str">
        <f>IF(LEFT(Q793,1)="A",'Messages d''erreur'!B$10,"")</f>
        <v>Attention CG pas dans  CG</v>
      </c>
      <c r="S793" s="467">
        <f t="shared" si="54"/>
        <v>15211</v>
      </c>
      <c r="T793" s="469">
        <f>IFERROR(VLOOKUP(S793,'Liste CG'!A:A,1,FALSE),"Attention erreur pas de CG")</f>
        <v>15211</v>
      </c>
      <c r="U793" s="447" t="str">
        <f>IF(MID(H793,4,1)="x", 'Messages d''erreur'!$B$13,IF(LEFT(T793,1)="A",'Messages d''erreur'!$B$12,""))</f>
        <v/>
      </c>
    </row>
    <row r="794" spans="1:21" ht="39" x14ac:dyDescent="0.35">
      <c r="A794" s="535" t="s">
        <v>1200</v>
      </c>
      <c r="B794" s="447" t="s">
        <v>1200</v>
      </c>
      <c r="C794" s="462" t="s">
        <v>1999</v>
      </c>
      <c r="D794" s="463" t="s">
        <v>1990</v>
      </c>
      <c r="E794" s="464" t="s">
        <v>1101</v>
      </c>
      <c r="F794" s="464">
        <v>9</v>
      </c>
      <c r="G794" s="462" t="s">
        <v>2003</v>
      </c>
      <c r="H794" s="464" t="s">
        <v>1218</v>
      </c>
      <c r="I794" s="464" t="s">
        <v>1178</v>
      </c>
      <c r="J794" s="464" t="s">
        <v>61</v>
      </c>
      <c r="K794" s="466" t="s">
        <v>731</v>
      </c>
      <c r="L794" s="467">
        <f t="shared" si="55"/>
        <v>1</v>
      </c>
      <c r="M794" s="468">
        <f t="shared" si="56"/>
        <v>15211</v>
      </c>
      <c r="N794" s="467" t="str">
        <f>IF(IFERROR(SEARCH("-",K794,1),0) &gt; 0,IFERROR(VLOOKUP(K794,'Liste ECO'!A:A,1,FALSE),"ATTENTION CE Inexistant"),"")</f>
        <v>522-53</v>
      </c>
      <c r="O794" s="467" t="str">
        <f>IF(LEFT(N794,1) ="A",'Messages d''erreur'!$B$9,"")</f>
        <v/>
      </c>
      <c r="P794" s="447">
        <f t="shared" si="53"/>
        <v>15211</v>
      </c>
      <c r="Q794" s="447" t="str">
        <f>IFERROR(VLOOKUP(B795,'Liste CG'!A:A,1,FALSE),"Attention erreur pas de CG")</f>
        <v>Attention erreur pas de CG</v>
      </c>
      <c r="R794" s="447" t="str">
        <f>IF(LEFT(Q794,1)="A",'Messages d''erreur'!B$10,"")</f>
        <v>Attention CG pas dans  CG</v>
      </c>
      <c r="S794" s="467">
        <f t="shared" si="54"/>
        <v>15211</v>
      </c>
      <c r="T794" s="469">
        <f>IFERROR(VLOOKUP(S794,'Liste CG'!A:A,1,FALSE),"Attention erreur pas de CG")</f>
        <v>15211</v>
      </c>
      <c r="U794" s="447" t="str">
        <f>IF(MID(H794,4,1)="x", 'Messages d''erreur'!$B$13,IF(LEFT(T794,1)="A",'Messages d''erreur'!$B$12,""))</f>
        <v/>
      </c>
    </row>
    <row r="795" spans="1:21" ht="26" x14ac:dyDescent="0.35">
      <c r="A795" s="535" t="s">
        <v>1200</v>
      </c>
      <c r="B795" s="447" t="s">
        <v>1200</v>
      </c>
      <c r="C795" s="462" t="s">
        <v>1999</v>
      </c>
      <c r="D795" s="463" t="s">
        <v>1990</v>
      </c>
      <c r="E795" s="464" t="s">
        <v>61</v>
      </c>
      <c r="F795" s="464">
        <v>10</v>
      </c>
      <c r="G795" s="462" t="s">
        <v>1871</v>
      </c>
      <c r="H795" s="464" t="s">
        <v>1869</v>
      </c>
      <c r="I795" s="464" t="s">
        <v>1229</v>
      </c>
      <c r="J795" s="464" t="s">
        <v>1101</v>
      </c>
      <c r="K795" s="466" t="s">
        <v>1100</v>
      </c>
      <c r="L795" s="467">
        <f t="shared" si="55"/>
        <v>1</v>
      </c>
      <c r="M795" s="468">
        <f t="shared" si="56"/>
        <v>27049</v>
      </c>
      <c r="N795" s="467" t="str">
        <f>IF(IFERROR(SEARCH("-",K795,1),0) &gt; 0,IFERROR(VLOOKUP(K795,'Liste ECO'!A:A,1,FALSE),"ATTENTION CE Inexistant"),"")</f>
        <v/>
      </c>
      <c r="O795" s="467" t="str">
        <f>IF(LEFT(N795,1) ="A",'Messages d''erreur'!$B$9,"")</f>
        <v/>
      </c>
      <c r="P795" s="447">
        <f t="shared" si="53"/>
        <v>27049</v>
      </c>
      <c r="Q795" s="447" t="str">
        <f>IFERROR(VLOOKUP(B796,'Liste CG'!A:A,1,FALSE),"Attention erreur pas de CG")</f>
        <v>Attention erreur pas de CG</v>
      </c>
      <c r="R795" s="447" t="str">
        <f>IF(LEFT(Q795,1)="A",'Messages d''erreur'!B$10,"")</f>
        <v>Attention CG pas dans  CG</v>
      </c>
      <c r="S795" s="467">
        <f t="shared" si="54"/>
        <v>27049</v>
      </c>
      <c r="T795" s="469">
        <f>IFERROR(VLOOKUP(S795,'Liste CG'!A:A,1,FALSE),"Attention erreur pas de CG")</f>
        <v>27049</v>
      </c>
      <c r="U795" s="447" t="str">
        <f>IF(MID(H795,4,1)="x", 'Messages d''erreur'!$B$13,IF(LEFT(T795,1)="A",'Messages d''erreur'!$B$12,""))</f>
        <v/>
      </c>
    </row>
    <row r="796" spans="1:21" ht="26" x14ac:dyDescent="0.35">
      <c r="A796" s="535" t="s">
        <v>1200</v>
      </c>
      <c r="B796" s="447" t="s">
        <v>1200</v>
      </c>
      <c r="C796" s="462" t="s">
        <v>1999</v>
      </c>
      <c r="D796" s="463" t="s">
        <v>1990</v>
      </c>
      <c r="E796" s="464" t="s">
        <v>61</v>
      </c>
      <c r="F796" s="464">
        <v>11</v>
      </c>
      <c r="G796" s="462" t="s">
        <v>1871</v>
      </c>
      <c r="H796" s="464" t="s">
        <v>1880</v>
      </c>
      <c r="I796" s="464" t="s">
        <v>1229</v>
      </c>
      <c r="J796" s="464" t="s">
        <v>1101</v>
      </c>
      <c r="K796" s="466" t="s">
        <v>1100</v>
      </c>
      <c r="L796" s="467">
        <f t="shared" si="55"/>
        <v>1</v>
      </c>
      <c r="M796" s="468">
        <f t="shared" si="56"/>
        <v>27069</v>
      </c>
      <c r="N796" s="467" t="str">
        <f>IF(IFERROR(SEARCH("-",K796,1),0) &gt; 0,IFERROR(VLOOKUP(K796,'Liste ECO'!A:A,1,FALSE),"ATTENTION CE Inexistant"),"")</f>
        <v/>
      </c>
      <c r="O796" s="467" t="str">
        <f>IF(LEFT(N796,1) ="A",'Messages d''erreur'!$B$9,"")</f>
        <v/>
      </c>
      <c r="P796" s="447">
        <f t="shared" si="53"/>
        <v>27069</v>
      </c>
      <c r="Q796" s="447" t="str">
        <f>IFERROR(VLOOKUP(B797,'Liste CG'!A:A,1,FALSE),"Attention erreur pas de CG")</f>
        <v>Attention erreur pas de CG</v>
      </c>
      <c r="R796" s="447" t="str">
        <f>IF(LEFT(Q796,1)="A",'Messages d''erreur'!B$10,"")</f>
        <v>Attention CG pas dans  CG</v>
      </c>
      <c r="S796" s="467">
        <f t="shared" si="54"/>
        <v>27069</v>
      </c>
      <c r="T796" s="469">
        <f>IFERROR(VLOOKUP(S796,'Liste CG'!A:A,1,FALSE),"Attention erreur pas de CG")</f>
        <v>27069</v>
      </c>
      <c r="U796" s="447" t="str">
        <f>IF(MID(H796,4,1)="x", 'Messages d''erreur'!$B$13,IF(LEFT(T796,1)="A",'Messages d''erreur'!$B$12,""))</f>
        <v/>
      </c>
    </row>
    <row r="797" spans="1:21" ht="26" x14ac:dyDescent="0.35">
      <c r="A797" s="535" t="s">
        <v>2004</v>
      </c>
      <c r="B797" s="447" t="s">
        <v>2004</v>
      </c>
      <c r="C797" s="462" t="s">
        <v>2005</v>
      </c>
      <c r="D797" s="463" t="s">
        <v>1990</v>
      </c>
      <c r="E797" s="464" t="s">
        <v>61</v>
      </c>
      <c r="F797" s="464">
        <v>1</v>
      </c>
      <c r="G797" s="462" t="s">
        <v>2006</v>
      </c>
      <c r="H797" s="464" t="s">
        <v>2007</v>
      </c>
      <c r="I797" s="464" t="s">
        <v>1100</v>
      </c>
      <c r="J797" s="464" t="s">
        <v>1101</v>
      </c>
      <c r="K797" s="466" t="s">
        <v>1100</v>
      </c>
      <c r="L797" s="467">
        <f t="shared" si="55"/>
        <v>0</v>
      </c>
      <c r="M797" s="468" t="e">
        <f t="shared" si="56"/>
        <v>#VALUE!</v>
      </c>
      <c r="N797" s="467" t="str">
        <f>IF(IFERROR(SEARCH("-",K797,1),0) &gt; 0,IFERROR(VLOOKUP(K797,'Liste ECO'!A:A,1,FALSE),"ATTENTION CE Inexistant"),"")</f>
        <v/>
      </c>
      <c r="O797" s="467" t="str">
        <f>IF(LEFT(N797,1) ="A",'Messages d''erreur'!$B$9,"")</f>
        <v/>
      </c>
      <c r="P797" s="447" t="e">
        <f t="shared" si="53"/>
        <v>#VALUE!</v>
      </c>
      <c r="Q797" s="447" t="str">
        <f>IFERROR(VLOOKUP(B798,'Liste CG'!A:A,1,FALSE),"Attention erreur pas de CG")</f>
        <v>Attention erreur pas de CG</v>
      </c>
      <c r="R797" s="447" t="str">
        <f>IF(LEFT(Q797,1)="A",'Messages d''erreur'!B$10,"")</f>
        <v>Attention CG pas dans  CG</v>
      </c>
      <c r="S797" s="467" t="e">
        <f t="shared" si="54"/>
        <v>#VALUE!</v>
      </c>
      <c r="T797" s="469" t="str">
        <f>IFERROR(VLOOKUP(S797,'Liste CG'!A:A,1,FALSE),"Attention erreur pas de CG")</f>
        <v>Attention erreur pas de CG</v>
      </c>
      <c r="U797" s="447" t="str">
        <f>IF(MID(H797,4,1)="x", 'Messages d''erreur'!$B$13,IF(LEFT(T797,1)="A",'Messages d''erreur'!$B$12,""))</f>
        <v>Compte générique de contre-partie</v>
      </c>
    </row>
    <row r="798" spans="1:21" ht="26" x14ac:dyDescent="0.35">
      <c r="A798" s="535" t="s">
        <v>2004</v>
      </c>
      <c r="B798" s="447" t="s">
        <v>2004</v>
      </c>
      <c r="C798" s="462" t="s">
        <v>2005</v>
      </c>
      <c r="D798" s="463" t="s">
        <v>1990</v>
      </c>
      <c r="E798" s="464" t="s">
        <v>61</v>
      </c>
      <c r="F798" s="464">
        <v>2</v>
      </c>
      <c r="G798" s="462" t="s">
        <v>1084</v>
      </c>
      <c r="H798" s="464" t="s">
        <v>2008</v>
      </c>
      <c r="I798" s="464" t="s">
        <v>1100</v>
      </c>
      <c r="J798" s="464" t="s">
        <v>1101</v>
      </c>
      <c r="K798" s="466" t="s">
        <v>1100</v>
      </c>
      <c r="L798" s="467">
        <f t="shared" si="55"/>
        <v>1</v>
      </c>
      <c r="M798" s="468">
        <f t="shared" si="56"/>
        <v>73300</v>
      </c>
      <c r="N798" s="467" t="str">
        <f>IF(IFERROR(SEARCH("-",K798,1),0) &gt; 0,IFERROR(VLOOKUP(K798,'Liste ECO'!A:A,1,FALSE),"ATTENTION CE Inexistant"),"")</f>
        <v/>
      </c>
      <c r="O798" s="467" t="str">
        <f>IF(LEFT(N798,1) ="A",'Messages d''erreur'!$B$9,"")</f>
        <v/>
      </c>
      <c r="P798" s="447">
        <f t="shared" si="53"/>
        <v>73300</v>
      </c>
      <c r="Q798" s="447" t="str">
        <f>IFERROR(VLOOKUP(B799,'Liste CG'!A:A,1,FALSE),"Attention erreur pas de CG")</f>
        <v>Attention erreur pas de CG</v>
      </c>
      <c r="R798" s="447" t="str">
        <f>IF(LEFT(Q798,1)="A",'Messages d''erreur'!B$10,"")</f>
        <v>Attention CG pas dans  CG</v>
      </c>
      <c r="S798" s="467">
        <f t="shared" si="54"/>
        <v>73300</v>
      </c>
      <c r="T798" s="469">
        <f>IFERROR(VLOOKUP(S798,'Liste CG'!A:A,1,FALSE),"Attention erreur pas de CG")</f>
        <v>73300</v>
      </c>
      <c r="U798" s="447" t="str">
        <f>IF(MID(H798,4,1)="x", 'Messages d''erreur'!$B$13,IF(LEFT(T798,1)="A",'Messages d''erreur'!$B$12,""))</f>
        <v/>
      </c>
    </row>
    <row r="799" spans="1:21" ht="26" x14ac:dyDescent="0.35">
      <c r="A799" s="535" t="s">
        <v>2004</v>
      </c>
      <c r="B799" s="447" t="s">
        <v>2004</v>
      </c>
      <c r="C799" s="462" t="s">
        <v>2005</v>
      </c>
      <c r="D799" s="463" t="s">
        <v>1990</v>
      </c>
      <c r="E799" s="464" t="s">
        <v>61</v>
      </c>
      <c r="F799" s="464">
        <v>3</v>
      </c>
      <c r="G799" s="462" t="s">
        <v>2009</v>
      </c>
      <c r="H799" s="464" t="s">
        <v>2010</v>
      </c>
      <c r="I799" s="464" t="s">
        <v>1100</v>
      </c>
      <c r="J799" s="464" t="s">
        <v>1101</v>
      </c>
      <c r="K799" s="466" t="s">
        <v>1100</v>
      </c>
      <c r="L799" s="467">
        <f t="shared" si="55"/>
        <v>1</v>
      </c>
      <c r="M799" s="468" t="e">
        <f t="shared" si="56"/>
        <v>#VALUE!</v>
      </c>
      <c r="N799" s="467" t="str">
        <f>IF(IFERROR(SEARCH("-",K799,1),0) &gt; 0,IFERROR(VLOOKUP(K799,'Liste ECO'!A:A,1,FALSE),"ATTENTION CE Inexistant"),"")</f>
        <v/>
      </c>
      <c r="O799" s="467" t="str">
        <f>IF(LEFT(N799,1) ="A",'Messages d''erreur'!$B$9,"")</f>
        <v/>
      </c>
      <c r="P799" s="447" t="e">
        <f t="shared" si="53"/>
        <v>#VALUE!</v>
      </c>
      <c r="Q799" s="447" t="str">
        <f>IFERROR(VLOOKUP(B800,'Liste CG'!A:A,1,FALSE),"Attention erreur pas de CG")</f>
        <v>Attention erreur pas de CG</v>
      </c>
      <c r="R799" s="447" t="str">
        <f>IF(LEFT(Q799,1)="A",'Messages d''erreur'!B$10,"")</f>
        <v>Attention CG pas dans  CG</v>
      </c>
      <c r="S799" s="467" t="e">
        <f t="shared" si="54"/>
        <v>#VALUE!</v>
      </c>
      <c r="T799" s="469" t="str">
        <f>IFERROR(VLOOKUP(S799,'Liste CG'!A:A,1,FALSE),"Attention erreur pas de CG")</f>
        <v>Attention erreur pas de CG</v>
      </c>
      <c r="U799" s="447" t="str">
        <f>IF(MID(H799,4,1)="x", 'Messages d''erreur'!$B$13,IF(LEFT(T799,1)="A",'Messages d''erreur'!$B$12,""))</f>
        <v>Compte générique de contre-partie</v>
      </c>
    </row>
    <row r="800" spans="1:21" ht="26" x14ac:dyDescent="0.35">
      <c r="A800" s="535" t="s">
        <v>2004</v>
      </c>
      <c r="B800" s="447" t="s">
        <v>2004</v>
      </c>
      <c r="C800" s="462" t="s">
        <v>2005</v>
      </c>
      <c r="D800" s="463" t="s">
        <v>1990</v>
      </c>
      <c r="E800" s="464" t="s">
        <v>61</v>
      </c>
      <c r="F800" s="464">
        <v>4</v>
      </c>
      <c r="G800" s="462" t="s">
        <v>2011</v>
      </c>
      <c r="H800" s="464" t="s">
        <v>2012</v>
      </c>
      <c r="I800" s="464" t="s">
        <v>1100</v>
      </c>
      <c r="J800" s="464" t="s">
        <v>1101</v>
      </c>
      <c r="K800" s="466" t="s">
        <v>1100</v>
      </c>
      <c r="L800" s="467">
        <f t="shared" si="55"/>
        <v>1</v>
      </c>
      <c r="M800" s="468" t="e">
        <f t="shared" si="56"/>
        <v>#VALUE!</v>
      </c>
      <c r="N800" s="467" t="str">
        <f>IF(IFERROR(SEARCH("-",K800,1),0) &gt; 0,IFERROR(VLOOKUP(K800,'Liste ECO'!A:A,1,FALSE),"ATTENTION CE Inexistant"),"")</f>
        <v/>
      </c>
      <c r="O800" s="467" t="str">
        <f>IF(LEFT(N800,1) ="A",'Messages d''erreur'!$B$9,"")</f>
        <v/>
      </c>
      <c r="P800" s="447" t="e">
        <f t="shared" si="53"/>
        <v>#VALUE!</v>
      </c>
      <c r="Q800" s="447" t="str">
        <f>IFERROR(VLOOKUP(B801,'Liste CG'!A:A,1,FALSE),"Attention erreur pas de CG")</f>
        <v>Attention erreur pas de CG</v>
      </c>
      <c r="R800" s="447" t="str">
        <f>IF(LEFT(Q800,1)="A",'Messages d''erreur'!B$10,"")</f>
        <v>Attention CG pas dans  CG</v>
      </c>
      <c r="S800" s="467" t="e">
        <f t="shared" si="54"/>
        <v>#VALUE!</v>
      </c>
      <c r="T800" s="469" t="str">
        <f>IFERROR(VLOOKUP(S800,'Liste CG'!A:A,1,FALSE),"Attention erreur pas de CG")</f>
        <v>Attention erreur pas de CG</v>
      </c>
      <c r="U800" s="447" t="str">
        <f>IF(MID(H800,4,1)="x", 'Messages d''erreur'!$B$13,IF(LEFT(T800,1)="A",'Messages d''erreur'!$B$12,""))</f>
        <v>Compte générique de contre-partie</v>
      </c>
    </row>
    <row r="801" spans="1:21" ht="26" x14ac:dyDescent="0.35">
      <c r="A801" s="535" t="s">
        <v>2004</v>
      </c>
      <c r="B801" s="447" t="s">
        <v>2004</v>
      </c>
      <c r="C801" s="462" t="s">
        <v>2005</v>
      </c>
      <c r="D801" s="463" t="s">
        <v>1990</v>
      </c>
      <c r="E801" s="464" t="s">
        <v>1101</v>
      </c>
      <c r="F801" s="464">
        <v>5</v>
      </c>
      <c r="G801" s="462" t="s">
        <v>1952</v>
      </c>
      <c r="H801" s="464" t="s">
        <v>1966</v>
      </c>
      <c r="I801" s="464" t="s">
        <v>1100</v>
      </c>
      <c r="J801" s="464" t="s">
        <v>61</v>
      </c>
      <c r="K801" s="466" t="s">
        <v>1100</v>
      </c>
      <c r="L801" s="467">
        <f t="shared" si="55"/>
        <v>1</v>
      </c>
      <c r="M801" s="468" t="e">
        <f t="shared" si="56"/>
        <v>#VALUE!</v>
      </c>
      <c r="N801" s="467" t="str">
        <f>IF(IFERROR(SEARCH("-",K801,1),0) &gt; 0,IFERROR(VLOOKUP(K801,'Liste ECO'!A:A,1,FALSE),"ATTENTION CE Inexistant"),"")</f>
        <v/>
      </c>
      <c r="O801" s="467" t="str">
        <f>IF(LEFT(N801,1) ="A",'Messages d''erreur'!$B$9,"")</f>
        <v/>
      </c>
      <c r="P801" s="447" t="e">
        <f t="shared" si="53"/>
        <v>#VALUE!</v>
      </c>
      <c r="Q801" s="447" t="str">
        <f>IFERROR(VLOOKUP(B802,'Liste CG'!A:A,1,FALSE),"Attention erreur pas de CG")</f>
        <v>Attention erreur pas de CG</v>
      </c>
      <c r="R801" s="447" t="str">
        <f>IF(LEFT(Q801,1)="A",'Messages d''erreur'!B$10,"")</f>
        <v>Attention CG pas dans  CG</v>
      </c>
      <c r="S801" s="467" t="e">
        <f t="shared" si="54"/>
        <v>#VALUE!</v>
      </c>
      <c r="T801" s="469" t="str">
        <f>IFERROR(VLOOKUP(S801,'Liste CG'!A:A,1,FALSE),"Attention erreur pas de CG")</f>
        <v>Attention erreur pas de CG</v>
      </c>
      <c r="U801" s="447" t="str">
        <f>IF(MID(H801,4,1)="x", 'Messages d''erreur'!$B$13,IF(LEFT(T801,1)="A",'Messages d''erreur'!$B$12,""))</f>
        <v>Compte générique de contre-partie</v>
      </c>
    </row>
    <row r="802" spans="1:21" ht="52" x14ac:dyDescent="0.35">
      <c r="A802" s="535" t="s">
        <v>2004</v>
      </c>
      <c r="B802" s="447" t="s">
        <v>2004</v>
      </c>
      <c r="C802" s="462" t="s">
        <v>2005</v>
      </c>
      <c r="D802" s="463" t="s">
        <v>1990</v>
      </c>
      <c r="E802" s="464" t="s">
        <v>61</v>
      </c>
      <c r="F802" s="464">
        <v>6</v>
      </c>
      <c r="G802" s="462" t="s">
        <v>1199</v>
      </c>
      <c r="H802" s="464" t="s">
        <v>2007</v>
      </c>
      <c r="I802" s="464" t="s">
        <v>1100</v>
      </c>
      <c r="J802" s="464" t="s">
        <v>61</v>
      </c>
      <c r="K802" s="466" t="s">
        <v>596</v>
      </c>
      <c r="L802" s="467">
        <f t="shared" si="55"/>
        <v>1</v>
      </c>
      <c r="M802" s="468" t="e">
        <f t="shared" si="56"/>
        <v>#VALUE!</v>
      </c>
      <c r="N802" s="467" t="str">
        <f>IF(IFERROR(SEARCH("-",K802,1),0) &gt; 0,IFERROR(VLOOKUP(K802,'Liste ECO'!A:A,1,FALSE),"ATTENTION CE Inexistant"),"")</f>
        <v>380-06</v>
      </c>
      <c r="O802" s="467" t="str">
        <f>IF(LEFT(N802,1) ="A",'Messages d''erreur'!$B$9,"")</f>
        <v/>
      </c>
      <c r="P802" s="447" t="e">
        <f t="shared" si="53"/>
        <v>#VALUE!</v>
      </c>
      <c r="Q802" s="447" t="str">
        <f>IFERROR(VLOOKUP(B803,'Liste CG'!A:A,1,FALSE),"Attention erreur pas de CG")</f>
        <v>Attention erreur pas de CG</v>
      </c>
      <c r="R802" s="447" t="str">
        <f>IF(LEFT(Q802,1)="A",'Messages d''erreur'!B$10,"")</f>
        <v>Attention CG pas dans  CG</v>
      </c>
      <c r="S802" s="467" t="e">
        <f t="shared" si="54"/>
        <v>#VALUE!</v>
      </c>
      <c r="T802" s="469" t="str">
        <f>IFERROR(VLOOKUP(S802,'Liste CG'!A:A,1,FALSE),"Attention erreur pas de CG")</f>
        <v>Attention erreur pas de CG</v>
      </c>
      <c r="U802" s="447" t="str">
        <f>IF(MID(H802,4,1)="x", 'Messages d''erreur'!$B$13,IF(LEFT(T802,1)="A",'Messages d''erreur'!$B$12,""))</f>
        <v>Compte générique de contre-partie</v>
      </c>
    </row>
    <row r="803" spans="1:21" ht="52" x14ac:dyDescent="0.35">
      <c r="A803" s="535" t="s">
        <v>2004</v>
      </c>
      <c r="B803" s="447" t="s">
        <v>2004</v>
      </c>
      <c r="C803" s="462" t="s">
        <v>2005</v>
      </c>
      <c r="D803" s="463" t="s">
        <v>1990</v>
      </c>
      <c r="E803" s="464" t="s">
        <v>61</v>
      </c>
      <c r="F803" s="464">
        <v>7</v>
      </c>
      <c r="G803" s="462" t="s">
        <v>1199</v>
      </c>
      <c r="H803" s="464" t="s">
        <v>2008</v>
      </c>
      <c r="I803" s="464" t="s">
        <v>1100</v>
      </c>
      <c r="J803" s="464" t="s">
        <v>61</v>
      </c>
      <c r="K803" s="466" t="s">
        <v>669</v>
      </c>
      <c r="L803" s="467">
        <f t="shared" si="55"/>
        <v>1</v>
      </c>
      <c r="M803" s="468">
        <f t="shared" si="56"/>
        <v>73300</v>
      </c>
      <c r="N803" s="467" t="str">
        <f>IF(IFERROR(SEARCH("-",K803,1),0) &gt; 0,IFERROR(VLOOKUP(K803,'Liste ECO'!A:A,1,FALSE),"ATTENTION CE Inexistant"),"")</f>
        <v>465-06</v>
      </c>
      <c r="O803" s="467" t="str">
        <f>IF(LEFT(N803,1) ="A",'Messages d''erreur'!$B$9,"")</f>
        <v/>
      </c>
      <c r="P803" s="447">
        <f t="shared" si="53"/>
        <v>73300</v>
      </c>
      <c r="Q803" s="447" t="str">
        <f>IFERROR(VLOOKUP(B804,'Liste CG'!A:A,1,FALSE),"Attention erreur pas de CG")</f>
        <v>Attention erreur pas de CG</v>
      </c>
      <c r="R803" s="447" t="str">
        <f>IF(LEFT(Q803,1)="A",'Messages d''erreur'!B$10,"")</f>
        <v>Attention CG pas dans  CG</v>
      </c>
      <c r="S803" s="467">
        <f t="shared" si="54"/>
        <v>73300</v>
      </c>
      <c r="T803" s="469">
        <f>IFERROR(VLOOKUP(S803,'Liste CG'!A:A,1,FALSE),"Attention erreur pas de CG")</f>
        <v>73300</v>
      </c>
      <c r="U803" s="447" t="str">
        <f>IF(MID(H803,4,1)="x", 'Messages d''erreur'!$B$13,IF(LEFT(T803,1)="A",'Messages d''erreur'!$B$12,""))</f>
        <v/>
      </c>
    </row>
    <row r="804" spans="1:21" ht="52" x14ac:dyDescent="0.35">
      <c r="A804" s="535" t="s">
        <v>2004</v>
      </c>
      <c r="B804" s="447" t="s">
        <v>2004</v>
      </c>
      <c r="C804" s="462" t="s">
        <v>2005</v>
      </c>
      <c r="D804" s="463" t="s">
        <v>1990</v>
      </c>
      <c r="E804" s="464" t="s">
        <v>61</v>
      </c>
      <c r="F804" s="464">
        <v>8</v>
      </c>
      <c r="G804" s="462" t="s">
        <v>1199</v>
      </c>
      <c r="H804" s="464" t="s">
        <v>2010</v>
      </c>
      <c r="I804" s="464" t="s">
        <v>1100</v>
      </c>
      <c r="J804" s="464" t="s">
        <v>61</v>
      </c>
      <c r="K804" s="466" t="s">
        <v>701</v>
      </c>
      <c r="L804" s="467">
        <f t="shared" si="55"/>
        <v>1</v>
      </c>
      <c r="M804" s="468" t="e">
        <f t="shared" si="56"/>
        <v>#VALUE!</v>
      </c>
      <c r="N804" s="467" t="str">
        <f>IF(IFERROR(SEARCH("-",K804,1),0) &gt; 0,IFERROR(VLOOKUP(K804,'Liste ECO'!A:A,1,FALSE),"ATTENTION CE Inexistant"),"")</f>
        <v>485-06</v>
      </c>
      <c r="O804" s="467" t="str">
        <f>IF(LEFT(N804,1) ="A",'Messages d''erreur'!$B$9,"")</f>
        <v/>
      </c>
      <c r="P804" s="447" t="e">
        <f t="shared" si="53"/>
        <v>#VALUE!</v>
      </c>
      <c r="Q804" s="447" t="str">
        <f>IFERROR(VLOOKUP(B805,'Liste CG'!A:A,1,FALSE),"Attention erreur pas de CG")</f>
        <v>Attention erreur pas de CG</v>
      </c>
      <c r="R804" s="447" t="str">
        <f>IF(LEFT(Q804,1)="A",'Messages d''erreur'!B$10,"")</f>
        <v>Attention CG pas dans  CG</v>
      </c>
      <c r="S804" s="467" t="e">
        <f t="shared" si="54"/>
        <v>#VALUE!</v>
      </c>
      <c r="T804" s="469" t="str">
        <f>IFERROR(VLOOKUP(S804,'Liste CG'!A:A,1,FALSE),"Attention erreur pas de CG")</f>
        <v>Attention erreur pas de CG</v>
      </c>
      <c r="U804" s="447" t="str">
        <f>IF(MID(H804,4,1)="x", 'Messages d''erreur'!$B$13,IF(LEFT(T804,1)="A",'Messages d''erreur'!$B$12,""))</f>
        <v>Compte générique de contre-partie</v>
      </c>
    </row>
    <row r="805" spans="1:21" ht="52" x14ac:dyDescent="0.35">
      <c r="A805" s="535" t="s">
        <v>2004</v>
      </c>
      <c r="B805" s="447" t="s">
        <v>2004</v>
      </c>
      <c r="C805" s="462" t="s">
        <v>2005</v>
      </c>
      <c r="D805" s="463" t="s">
        <v>1990</v>
      </c>
      <c r="E805" s="464" t="s">
        <v>61</v>
      </c>
      <c r="F805" s="464">
        <v>9</v>
      </c>
      <c r="G805" s="462" t="s">
        <v>1199</v>
      </c>
      <c r="H805" s="464" t="s">
        <v>2012</v>
      </c>
      <c r="I805" s="464" t="s">
        <v>1100</v>
      </c>
      <c r="J805" s="464" t="s">
        <v>61</v>
      </c>
      <c r="K805" s="466" t="s">
        <v>598</v>
      </c>
      <c r="L805" s="467">
        <f t="shared" si="55"/>
        <v>1</v>
      </c>
      <c r="M805" s="468" t="e">
        <f t="shared" si="56"/>
        <v>#VALUE!</v>
      </c>
      <c r="N805" s="467" t="str">
        <f>IF(IFERROR(SEARCH("-",K805,1),0) &gt; 0,IFERROR(VLOOKUP(K805,'Liste ECO'!A:A,1,FALSE),"ATTENTION CE Inexistant"),"")</f>
        <v>380-48</v>
      </c>
      <c r="O805" s="467" t="str">
        <f>IF(LEFT(N805,1) ="A",'Messages d''erreur'!$B$9,"")</f>
        <v/>
      </c>
      <c r="P805" s="447" t="e">
        <f t="shared" si="53"/>
        <v>#VALUE!</v>
      </c>
      <c r="Q805" s="447" t="str">
        <f>IFERROR(VLOOKUP(B806,'Liste CG'!A:A,1,FALSE),"Attention erreur pas de CG")</f>
        <v>Attention erreur pas de CG</v>
      </c>
      <c r="R805" s="447" t="str">
        <f>IF(LEFT(Q805,1)="A",'Messages d''erreur'!B$10,"")</f>
        <v>Attention CG pas dans  CG</v>
      </c>
      <c r="S805" s="467" t="e">
        <f t="shared" si="54"/>
        <v>#VALUE!</v>
      </c>
      <c r="T805" s="469" t="str">
        <f>IFERROR(VLOOKUP(S805,'Liste CG'!A:A,1,FALSE),"Attention erreur pas de CG")</f>
        <v>Attention erreur pas de CG</v>
      </c>
      <c r="U805" s="447" t="str">
        <f>IF(MID(H805,4,1)="x", 'Messages d''erreur'!$B$13,IF(LEFT(T805,1)="A",'Messages d''erreur'!$B$12,""))</f>
        <v>Compte générique de contre-partie</v>
      </c>
    </row>
    <row r="806" spans="1:21" ht="39" x14ac:dyDescent="0.35">
      <c r="A806" s="535" t="s">
        <v>2004</v>
      </c>
      <c r="B806" s="447" t="s">
        <v>2004</v>
      </c>
      <c r="C806" s="462" t="s">
        <v>2005</v>
      </c>
      <c r="D806" s="463" t="s">
        <v>1990</v>
      </c>
      <c r="E806" s="464" t="s">
        <v>1101</v>
      </c>
      <c r="F806" s="464">
        <v>10</v>
      </c>
      <c r="G806" s="462" t="s">
        <v>2013</v>
      </c>
      <c r="H806" s="464" t="s">
        <v>1959</v>
      </c>
      <c r="I806" s="464" t="s">
        <v>1100</v>
      </c>
      <c r="J806" s="464" t="s">
        <v>61</v>
      </c>
      <c r="K806" s="466" t="s">
        <v>355</v>
      </c>
      <c r="L806" s="467">
        <f t="shared" si="55"/>
        <v>1</v>
      </c>
      <c r="M806" s="468">
        <f t="shared" si="56"/>
        <v>67114</v>
      </c>
      <c r="N806" s="467" t="str">
        <f>IF(IFERROR(SEARCH("-",K806,1),0) &gt; 0,IFERROR(VLOOKUP(K806,'Liste ECO'!A:A,1,FALSE),"ATTENTION CE Inexistant"),"")</f>
        <v>311-04</v>
      </c>
      <c r="O806" s="467" t="str">
        <f>IF(LEFT(N806,1) ="A",'Messages d''erreur'!$B$9,"")</f>
        <v/>
      </c>
      <c r="P806" s="447">
        <f t="shared" si="53"/>
        <v>67114</v>
      </c>
      <c r="Q806" s="447" t="str">
        <f>IFERROR(VLOOKUP(B807,'Liste CG'!A:A,1,FALSE),"Attention erreur pas de CG")</f>
        <v>Attention erreur pas de CG</v>
      </c>
      <c r="R806" s="447" t="str">
        <f>IF(LEFT(Q806,1)="A",'Messages d''erreur'!B$10,"")</f>
        <v>Attention CG pas dans  CG</v>
      </c>
      <c r="S806" s="467">
        <f t="shared" si="54"/>
        <v>67114</v>
      </c>
      <c r="T806" s="469">
        <f>IFERROR(VLOOKUP(S806,'Liste CG'!A:A,1,FALSE),"Attention erreur pas de CG")</f>
        <v>67114</v>
      </c>
      <c r="U806" s="447" t="str">
        <f>IF(MID(H806,4,1)="x", 'Messages d''erreur'!$B$13,IF(LEFT(T806,1)="A",'Messages d''erreur'!$B$12,""))</f>
        <v/>
      </c>
    </row>
    <row r="807" spans="1:21" ht="14.5" x14ac:dyDescent="0.35">
      <c r="A807" s="535" t="s">
        <v>1276</v>
      </c>
      <c r="B807" s="447" t="s">
        <v>1276</v>
      </c>
      <c r="C807" s="462" t="s">
        <v>2014</v>
      </c>
      <c r="D807" s="463" t="s">
        <v>1990</v>
      </c>
      <c r="E807" s="464" t="s">
        <v>61</v>
      </c>
      <c r="F807" s="464">
        <v>1</v>
      </c>
      <c r="G807" s="462" t="s">
        <v>1275</v>
      </c>
      <c r="H807" s="464" t="s">
        <v>1273</v>
      </c>
      <c r="I807" s="464" t="s">
        <v>1274</v>
      </c>
      <c r="J807" s="464" t="s">
        <v>1101</v>
      </c>
      <c r="K807" s="466" t="s">
        <v>1036</v>
      </c>
      <c r="L807" s="467">
        <f t="shared" si="55"/>
        <v>0</v>
      </c>
      <c r="M807" s="468">
        <f t="shared" si="56"/>
        <v>17101</v>
      </c>
      <c r="N807" s="467" t="str">
        <f>IF(IFERROR(SEARCH("-",K807,1),0) &gt; 0,IFERROR(VLOOKUP(K807,'Liste ECO'!A:A,1,FALSE),"ATTENTION CE Inexistant"),"")</f>
        <v>961-51</v>
      </c>
      <c r="O807" s="467" t="str">
        <f>IF(LEFT(N807,1) ="A",'Messages d''erreur'!$B$9,"")</f>
        <v/>
      </c>
      <c r="P807" s="447">
        <f t="shared" si="53"/>
        <v>17101</v>
      </c>
      <c r="Q807" s="447" t="str">
        <f>IFERROR(VLOOKUP(B808,'Liste CG'!A:A,1,FALSE),"Attention erreur pas de CG")</f>
        <v>Attention erreur pas de CG</v>
      </c>
      <c r="R807" s="447" t="str">
        <f>IF(LEFT(Q807,1)="A",'Messages d''erreur'!B$10,"")</f>
        <v>Attention CG pas dans  CG</v>
      </c>
      <c r="S807" s="467">
        <f t="shared" si="54"/>
        <v>17101</v>
      </c>
      <c r="T807" s="469">
        <f>IFERROR(VLOOKUP(S807,'Liste CG'!A:A,1,FALSE),"Attention erreur pas de CG")</f>
        <v>17101</v>
      </c>
      <c r="U807" s="447" t="str">
        <f>IF(MID(H807,4,1)="x", 'Messages d''erreur'!$B$13,IF(LEFT(T807,1)="A",'Messages d''erreur'!$B$12,""))</f>
        <v/>
      </c>
    </row>
    <row r="808" spans="1:21" ht="14.5" x14ac:dyDescent="0.35">
      <c r="A808" s="535" t="s">
        <v>1276</v>
      </c>
      <c r="B808" s="447" t="s">
        <v>1276</v>
      </c>
      <c r="C808" s="462" t="s">
        <v>2014</v>
      </c>
      <c r="D808" s="463" t="s">
        <v>1990</v>
      </c>
      <c r="E808" s="464" t="s">
        <v>61</v>
      </c>
      <c r="F808" s="464">
        <v>2</v>
      </c>
      <c r="G808" s="462" t="s">
        <v>1275</v>
      </c>
      <c r="H808" s="464" t="s">
        <v>1289</v>
      </c>
      <c r="I808" s="464" t="s">
        <v>1274</v>
      </c>
      <c r="J808" s="464" t="s">
        <v>1101</v>
      </c>
      <c r="K808" s="466" t="s">
        <v>1051</v>
      </c>
      <c r="L808" s="467">
        <f t="shared" si="55"/>
        <v>1</v>
      </c>
      <c r="M808" s="468">
        <f t="shared" si="56"/>
        <v>17141</v>
      </c>
      <c r="N808" s="467" t="str">
        <f>IF(IFERROR(SEARCH("-",K808,1),0) &gt; 0,IFERROR(VLOOKUP(K808,'Liste ECO'!A:A,1,FALSE),"ATTENTION CE Inexistant"),"")</f>
        <v>962-51</v>
      </c>
      <c r="O808" s="467" t="str">
        <f>IF(LEFT(N808,1) ="A",'Messages d''erreur'!$B$9,"")</f>
        <v/>
      </c>
      <c r="P808" s="447">
        <f t="shared" si="53"/>
        <v>17141</v>
      </c>
      <c r="Q808" s="447" t="str">
        <f>IFERROR(VLOOKUP(B809,'Liste CG'!A:A,1,FALSE),"Attention erreur pas de CG")</f>
        <v>Attention erreur pas de CG</v>
      </c>
      <c r="R808" s="447" t="str">
        <f>IF(LEFT(Q808,1)="A",'Messages d''erreur'!B$10,"")</f>
        <v>Attention CG pas dans  CG</v>
      </c>
      <c r="S808" s="467">
        <f t="shared" si="54"/>
        <v>17141</v>
      </c>
      <c r="T808" s="469">
        <f>IFERROR(VLOOKUP(S808,'Liste CG'!A:A,1,FALSE),"Attention erreur pas de CG")</f>
        <v>17141</v>
      </c>
      <c r="U808" s="447" t="str">
        <f>IF(MID(H808,4,1)="x", 'Messages d''erreur'!$B$13,IF(LEFT(T808,1)="A",'Messages d''erreur'!$B$12,""))</f>
        <v/>
      </c>
    </row>
    <row r="809" spans="1:21" ht="14.5" x14ac:dyDescent="0.35">
      <c r="A809" s="535" t="s">
        <v>1276</v>
      </c>
      <c r="B809" s="447" t="s">
        <v>1276</v>
      </c>
      <c r="C809" s="462" t="s">
        <v>2014</v>
      </c>
      <c r="D809" s="463" t="s">
        <v>1990</v>
      </c>
      <c r="E809" s="464" t="s">
        <v>61</v>
      </c>
      <c r="F809" s="464">
        <v>3</v>
      </c>
      <c r="G809" s="462" t="s">
        <v>1275</v>
      </c>
      <c r="H809" s="464" t="s">
        <v>1296</v>
      </c>
      <c r="I809" s="464" t="s">
        <v>1274</v>
      </c>
      <c r="J809" s="464" t="s">
        <v>1101</v>
      </c>
      <c r="K809" s="466" t="s">
        <v>1046</v>
      </c>
      <c r="L809" s="467">
        <f t="shared" si="55"/>
        <v>1</v>
      </c>
      <c r="M809" s="468">
        <f t="shared" si="56"/>
        <v>17151</v>
      </c>
      <c r="N809" s="467" t="str">
        <f>IF(IFERROR(SEARCH("-",K809,1),0) &gt; 0,IFERROR(VLOOKUP(K809,'Liste ECO'!A:A,1,FALSE),"ATTENTION CE Inexistant"),"")</f>
        <v>961-55</v>
      </c>
      <c r="O809" s="467" t="str">
        <f>IF(LEFT(N809,1) ="A",'Messages d''erreur'!$B$9,"")</f>
        <v/>
      </c>
      <c r="P809" s="447">
        <f t="shared" si="53"/>
        <v>17151</v>
      </c>
      <c r="Q809" s="447" t="str">
        <f>IFERROR(VLOOKUP(B810,'Liste CG'!A:A,1,FALSE),"Attention erreur pas de CG")</f>
        <v>Attention erreur pas de CG</v>
      </c>
      <c r="R809" s="447" t="str">
        <f>IF(LEFT(Q809,1)="A",'Messages d''erreur'!B$10,"")</f>
        <v>Attention CG pas dans  CG</v>
      </c>
      <c r="S809" s="467">
        <f t="shared" si="54"/>
        <v>17151</v>
      </c>
      <c r="T809" s="469">
        <f>IFERROR(VLOOKUP(S809,'Liste CG'!A:A,1,FALSE),"Attention erreur pas de CG")</f>
        <v>17151</v>
      </c>
      <c r="U809" s="447" t="str">
        <f>IF(MID(H809,4,1)="x", 'Messages d''erreur'!$B$13,IF(LEFT(T809,1)="A",'Messages d''erreur'!$B$12,""))</f>
        <v/>
      </c>
    </row>
    <row r="810" spans="1:21" ht="14.5" x14ac:dyDescent="0.35">
      <c r="A810" s="535" t="s">
        <v>1276</v>
      </c>
      <c r="B810" s="447" t="s">
        <v>1276</v>
      </c>
      <c r="C810" s="462" t="s">
        <v>2014</v>
      </c>
      <c r="D810" s="463" t="s">
        <v>1990</v>
      </c>
      <c r="E810" s="464" t="s">
        <v>61</v>
      </c>
      <c r="F810" s="464">
        <v>4</v>
      </c>
      <c r="G810" s="462" t="s">
        <v>1275</v>
      </c>
      <c r="H810" s="464" t="s">
        <v>1304</v>
      </c>
      <c r="I810" s="464" t="s">
        <v>1306</v>
      </c>
      <c r="J810" s="464" t="s">
        <v>1101</v>
      </c>
      <c r="K810" s="466" t="s">
        <v>1038</v>
      </c>
      <c r="L810" s="467">
        <f t="shared" si="55"/>
        <v>1</v>
      </c>
      <c r="M810" s="468">
        <f t="shared" si="56"/>
        <v>17301</v>
      </c>
      <c r="N810" s="467" t="str">
        <f>IF(IFERROR(SEARCH("-",K810,1),0) &gt; 0,IFERROR(VLOOKUP(K810,'Liste ECO'!A:A,1,FALSE),"ATTENTION CE Inexistant"),"")</f>
        <v>961-52</v>
      </c>
      <c r="O810" s="467" t="str">
        <f>IF(LEFT(N810,1) ="A",'Messages d''erreur'!$B$9,"")</f>
        <v/>
      </c>
      <c r="P810" s="447">
        <f t="shared" si="53"/>
        <v>17301</v>
      </c>
      <c r="Q810" s="447" t="str">
        <f>IFERROR(VLOOKUP(B811,'Liste CG'!A:A,1,FALSE),"Attention erreur pas de CG")</f>
        <v>Attention erreur pas de CG</v>
      </c>
      <c r="R810" s="447" t="str">
        <f>IF(LEFT(Q810,1)="A",'Messages d''erreur'!B$10,"")</f>
        <v>Attention CG pas dans  CG</v>
      </c>
      <c r="S810" s="467">
        <f t="shared" si="54"/>
        <v>17301</v>
      </c>
      <c r="T810" s="469">
        <f>IFERROR(VLOOKUP(S810,'Liste CG'!A:A,1,FALSE),"Attention erreur pas de CG")</f>
        <v>17301</v>
      </c>
      <c r="U810" s="447" t="str">
        <f>IF(MID(H810,4,1)="x", 'Messages d''erreur'!$B$13,IF(LEFT(T810,1)="A",'Messages d''erreur'!$B$12,""))</f>
        <v/>
      </c>
    </row>
    <row r="811" spans="1:21" ht="14.5" x14ac:dyDescent="0.35">
      <c r="A811" s="535" t="s">
        <v>1276</v>
      </c>
      <c r="B811" s="447" t="s">
        <v>1276</v>
      </c>
      <c r="C811" s="462" t="s">
        <v>2014</v>
      </c>
      <c r="D811" s="463" t="s">
        <v>1990</v>
      </c>
      <c r="E811" s="464" t="s">
        <v>61</v>
      </c>
      <c r="F811" s="464">
        <v>5</v>
      </c>
      <c r="G811" s="462" t="s">
        <v>1275</v>
      </c>
      <c r="H811" s="464" t="s">
        <v>1319</v>
      </c>
      <c r="I811" s="464" t="s">
        <v>1274</v>
      </c>
      <c r="J811" s="464" t="s">
        <v>1101</v>
      </c>
      <c r="K811" s="466" t="s">
        <v>1048</v>
      </c>
      <c r="L811" s="467">
        <f t="shared" si="55"/>
        <v>1</v>
      </c>
      <c r="M811" s="468">
        <f t="shared" si="56"/>
        <v>17501</v>
      </c>
      <c r="N811" s="467" t="str">
        <f>IF(IFERROR(SEARCH("-",K811,1),0) &gt; 0,IFERROR(VLOOKUP(K811,'Liste ECO'!A:A,1,FALSE),"ATTENTION CE Inexistant"),"")</f>
        <v>961-56</v>
      </c>
      <c r="O811" s="467" t="str">
        <f>IF(LEFT(N811,1) ="A",'Messages d''erreur'!$B$9,"")</f>
        <v/>
      </c>
      <c r="P811" s="447">
        <f t="shared" ref="P811:P874" si="57">VALUE(H811)</f>
        <v>17501</v>
      </c>
      <c r="Q811" s="447" t="str">
        <f>IFERROR(VLOOKUP(B812,'Liste CG'!A:A,1,FALSE),"Attention erreur pas de CG")</f>
        <v>Attention erreur pas de CG</v>
      </c>
      <c r="R811" s="447" t="str">
        <f>IF(LEFT(Q811,1)="A",'Messages d''erreur'!B$10,"")</f>
        <v>Attention CG pas dans  CG</v>
      </c>
      <c r="S811" s="467">
        <f t="shared" ref="S811:S874" si="58">VALUE(H811)</f>
        <v>17501</v>
      </c>
      <c r="T811" s="469">
        <f>IFERROR(VLOOKUP(S811,'Liste CG'!A:A,1,FALSE),"Attention erreur pas de CG")</f>
        <v>17501</v>
      </c>
      <c r="U811" s="447" t="str">
        <f>IF(MID(H811,4,1)="x", 'Messages d''erreur'!$B$13,IF(LEFT(T811,1)="A",'Messages d''erreur'!$B$12,""))</f>
        <v/>
      </c>
    </row>
    <row r="812" spans="1:21" ht="14.5" x14ac:dyDescent="0.35">
      <c r="A812" s="535" t="s">
        <v>1276</v>
      </c>
      <c r="B812" s="447" t="s">
        <v>1276</v>
      </c>
      <c r="C812" s="462" t="s">
        <v>2014</v>
      </c>
      <c r="D812" s="463" t="s">
        <v>1990</v>
      </c>
      <c r="E812" s="464" t="s">
        <v>61</v>
      </c>
      <c r="F812" s="464">
        <v>6</v>
      </c>
      <c r="G812" s="462" t="s">
        <v>1275</v>
      </c>
      <c r="H812" s="464" t="s">
        <v>1322</v>
      </c>
      <c r="I812" s="464" t="s">
        <v>1324</v>
      </c>
      <c r="J812" s="464" t="s">
        <v>1101</v>
      </c>
      <c r="K812" s="466" t="s">
        <v>1042</v>
      </c>
      <c r="L812" s="467">
        <f t="shared" si="55"/>
        <v>1</v>
      </c>
      <c r="M812" s="468">
        <f t="shared" si="56"/>
        <v>17601</v>
      </c>
      <c r="N812" s="467" t="str">
        <f>IF(IFERROR(SEARCH("-",K812,1),0) &gt; 0,IFERROR(VLOOKUP(K812,'Liste ECO'!A:A,1,FALSE),"ATTENTION CE Inexistant"),"")</f>
        <v>961-54</v>
      </c>
      <c r="O812" s="467" t="str">
        <f>IF(LEFT(N812,1) ="A",'Messages d''erreur'!$B$9,"")</f>
        <v/>
      </c>
      <c r="P812" s="447">
        <f t="shared" si="57"/>
        <v>17601</v>
      </c>
      <c r="Q812" s="447" t="str">
        <f>IFERROR(VLOOKUP(B813,'Liste CG'!A:A,1,FALSE),"Attention erreur pas de CG")</f>
        <v>Attention erreur pas de CG</v>
      </c>
      <c r="R812" s="447" t="str">
        <f>IF(LEFT(Q812,1)="A",'Messages d''erreur'!B$10,"")</f>
        <v>Attention CG pas dans  CG</v>
      </c>
      <c r="S812" s="467">
        <f t="shared" si="58"/>
        <v>17601</v>
      </c>
      <c r="T812" s="469">
        <f>IFERROR(VLOOKUP(S812,'Liste CG'!A:A,1,FALSE),"Attention erreur pas de CG")</f>
        <v>17601</v>
      </c>
      <c r="U812" s="447" t="str">
        <f>IF(MID(H812,4,1)="x", 'Messages d''erreur'!$B$13,IF(LEFT(T812,1)="A",'Messages d''erreur'!$B$12,""))</f>
        <v/>
      </c>
    </row>
    <row r="813" spans="1:21" ht="39" x14ac:dyDescent="0.35">
      <c r="A813" s="535" t="s">
        <v>1276</v>
      </c>
      <c r="B813" s="447" t="s">
        <v>1276</v>
      </c>
      <c r="C813" s="462" t="s">
        <v>2014</v>
      </c>
      <c r="D813" s="463" t="s">
        <v>1990</v>
      </c>
      <c r="E813" s="464" t="s">
        <v>61</v>
      </c>
      <c r="F813" s="464">
        <v>7</v>
      </c>
      <c r="G813" s="462" t="s">
        <v>2015</v>
      </c>
      <c r="H813" s="464" t="s">
        <v>1327</v>
      </c>
      <c r="I813" s="464" t="s">
        <v>1329</v>
      </c>
      <c r="J813" s="464" t="s">
        <v>1101</v>
      </c>
      <c r="K813" s="466" t="s">
        <v>1100</v>
      </c>
      <c r="L813" s="467">
        <f t="shared" si="55"/>
        <v>1</v>
      </c>
      <c r="M813" s="468">
        <f t="shared" si="56"/>
        <v>17701</v>
      </c>
      <c r="N813" s="467" t="str">
        <f>IF(IFERROR(SEARCH("-",K813,1),0) &gt; 0,IFERROR(VLOOKUP(K813,'Liste ECO'!A:A,1,FALSE),"ATTENTION CE Inexistant"),"")</f>
        <v/>
      </c>
      <c r="O813" s="467" t="str">
        <f>IF(LEFT(N813,1) ="A",'Messages d''erreur'!$B$9,"")</f>
        <v/>
      </c>
      <c r="P813" s="447">
        <f t="shared" si="57"/>
        <v>17701</v>
      </c>
      <c r="Q813" s="447" t="str">
        <f>IFERROR(VLOOKUP(B814,'Liste CG'!A:A,1,FALSE),"Attention erreur pas de CG")</f>
        <v>Attention erreur pas de CG</v>
      </c>
      <c r="R813" s="447" t="str">
        <f>IF(LEFT(Q813,1)="A",'Messages d''erreur'!B$10,"")</f>
        <v>Attention CG pas dans  CG</v>
      </c>
      <c r="S813" s="467">
        <f t="shared" si="58"/>
        <v>17701</v>
      </c>
      <c r="T813" s="469">
        <f>IFERROR(VLOOKUP(S813,'Liste CG'!A:A,1,FALSE),"Attention erreur pas de CG")</f>
        <v>17701</v>
      </c>
      <c r="U813" s="447" t="str">
        <f>IF(MID(H813,4,1)="x", 'Messages d''erreur'!$B$13,IF(LEFT(T813,1)="A",'Messages d''erreur'!$B$12,""))</f>
        <v/>
      </c>
    </row>
    <row r="814" spans="1:21" ht="39" x14ac:dyDescent="0.35">
      <c r="A814" s="535" t="s">
        <v>1276</v>
      </c>
      <c r="B814" s="447" t="s">
        <v>1276</v>
      </c>
      <c r="C814" s="462" t="s">
        <v>2014</v>
      </c>
      <c r="D814" s="463" t="s">
        <v>1990</v>
      </c>
      <c r="E814" s="464" t="s">
        <v>1101</v>
      </c>
      <c r="F814" s="464">
        <v>8</v>
      </c>
      <c r="G814" s="462" t="s">
        <v>2016</v>
      </c>
      <c r="H814" s="464" t="s">
        <v>1273</v>
      </c>
      <c r="I814" s="464" t="s">
        <v>1274</v>
      </c>
      <c r="J814" s="464" t="s">
        <v>61</v>
      </c>
      <c r="K814" s="466" t="s">
        <v>1036</v>
      </c>
      <c r="L814" s="467">
        <f t="shared" si="55"/>
        <v>1</v>
      </c>
      <c r="M814" s="468">
        <f t="shared" si="56"/>
        <v>17101</v>
      </c>
      <c r="N814" s="467" t="str">
        <f>IF(IFERROR(SEARCH("-",K814,1),0) &gt; 0,IFERROR(VLOOKUP(K814,'Liste ECO'!A:A,1,FALSE),"ATTENTION CE Inexistant"),"")</f>
        <v>961-51</v>
      </c>
      <c r="O814" s="467" t="str">
        <f>IF(LEFT(N814,1) ="A",'Messages d''erreur'!$B$9,"")</f>
        <v/>
      </c>
      <c r="P814" s="447">
        <f t="shared" si="57"/>
        <v>17101</v>
      </c>
      <c r="Q814" s="447" t="str">
        <f>IFERROR(VLOOKUP(B815,'Liste CG'!A:A,1,FALSE),"Attention erreur pas de CG")</f>
        <v>Attention erreur pas de CG</v>
      </c>
      <c r="R814" s="447" t="str">
        <f>IF(LEFT(Q814,1)="A",'Messages d''erreur'!B$10,"")</f>
        <v>Attention CG pas dans  CG</v>
      </c>
      <c r="S814" s="467">
        <f t="shared" si="58"/>
        <v>17101</v>
      </c>
      <c r="T814" s="469">
        <f>IFERROR(VLOOKUP(S814,'Liste CG'!A:A,1,FALSE),"Attention erreur pas de CG")</f>
        <v>17101</v>
      </c>
      <c r="U814" s="447" t="str">
        <f>IF(MID(H814,4,1)="x", 'Messages d''erreur'!$B$13,IF(LEFT(T814,1)="A",'Messages d''erreur'!$B$12,""))</f>
        <v/>
      </c>
    </row>
    <row r="815" spans="1:21" ht="26" x14ac:dyDescent="0.35">
      <c r="A815" s="535" t="s">
        <v>1276</v>
      </c>
      <c r="B815" s="447" t="s">
        <v>1276</v>
      </c>
      <c r="C815" s="462" t="s">
        <v>2014</v>
      </c>
      <c r="D815" s="463" t="s">
        <v>1990</v>
      </c>
      <c r="E815" s="464" t="s">
        <v>1101</v>
      </c>
      <c r="F815" s="464">
        <v>9</v>
      </c>
      <c r="G815" s="462" t="s">
        <v>2017</v>
      </c>
      <c r="H815" s="464" t="s">
        <v>1289</v>
      </c>
      <c r="I815" s="464" t="s">
        <v>1274</v>
      </c>
      <c r="J815" s="464" t="s">
        <v>61</v>
      </c>
      <c r="K815" s="466" t="s">
        <v>1051</v>
      </c>
      <c r="L815" s="467">
        <f t="shared" si="55"/>
        <v>1</v>
      </c>
      <c r="M815" s="468">
        <f t="shared" si="56"/>
        <v>17141</v>
      </c>
      <c r="N815" s="467" t="str">
        <f>IF(IFERROR(SEARCH("-",K815,1),0) &gt; 0,IFERROR(VLOOKUP(K815,'Liste ECO'!A:A,1,FALSE),"ATTENTION CE Inexistant"),"")</f>
        <v>962-51</v>
      </c>
      <c r="O815" s="467" t="str">
        <f>IF(LEFT(N815,1) ="A",'Messages d''erreur'!$B$9,"")</f>
        <v/>
      </c>
      <c r="P815" s="447">
        <f t="shared" si="57"/>
        <v>17141</v>
      </c>
      <c r="Q815" s="447" t="str">
        <f>IFERROR(VLOOKUP(B816,'Liste CG'!A:A,1,FALSE),"Attention erreur pas de CG")</f>
        <v>Attention erreur pas de CG</v>
      </c>
      <c r="R815" s="447" t="str">
        <f>IF(LEFT(Q815,1)="A",'Messages d''erreur'!B$10,"")</f>
        <v>Attention CG pas dans  CG</v>
      </c>
      <c r="S815" s="467">
        <f t="shared" si="58"/>
        <v>17141</v>
      </c>
      <c r="T815" s="469">
        <f>IFERROR(VLOOKUP(S815,'Liste CG'!A:A,1,FALSE),"Attention erreur pas de CG")</f>
        <v>17141</v>
      </c>
      <c r="U815" s="447" t="str">
        <f>IF(MID(H815,4,1)="x", 'Messages d''erreur'!$B$13,IF(LEFT(T815,1)="A",'Messages d''erreur'!$B$12,""))</f>
        <v/>
      </c>
    </row>
    <row r="816" spans="1:21" ht="39" x14ac:dyDescent="0.35">
      <c r="A816" s="535" t="s">
        <v>1276</v>
      </c>
      <c r="B816" s="447" t="s">
        <v>1276</v>
      </c>
      <c r="C816" s="462" t="s">
        <v>2014</v>
      </c>
      <c r="D816" s="463" t="s">
        <v>1990</v>
      </c>
      <c r="E816" s="464" t="s">
        <v>1101</v>
      </c>
      <c r="F816" s="464">
        <v>10</v>
      </c>
      <c r="G816" s="462" t="s">
        <v>1291</v>
      </c>
      <c r="H816" s="464" t="s">
        <v>1304</v>
      </c>
      <c r="I816" s="464" t="s">
        <v>1306</v>
      </c>
      <c r="J816" s="464" t="s">
        <v>61</v>
      </c>
      <c r="K816" s="466" t="s">
        <v>1038</v>
      </c>
      <c r="L816" s="467">
        <f t="shared" si="55"/>
        <v>1</v>
      </c>
      <c r="M816" s="468">
        <f t="shared" si="56"/>
        <v>17301</v>
      </c>
      <c r="N816" s="467" t="str">
        <f>IF(IFERROR(SEARCH("-",K816,1),0) &gt; 0,IFERROR(VLOOKUP(K816,'Liste ECO'!A:A,1,FALSE),"ATTENTION CE Inexistant"),"")</f>
        <v>961-52</v>
      </c>
      <c r="O816" s="467" t="str">
        <f>IF(LEFT(N816,1) ="A",'Messages d''erreur'!$B$9,"")</f>
        <v/>
      </c>
      <c r="P816" s="447">
        <f t="shared" si="57"/>
        <v>17301</v>
      </c>
      <c r="Q816" s="447" t="str">
        <f>IFERROR(VLOOKUP(B817,'Liste CG'!A:A,1,FALSE),"Attention erreur pas de CG")</f>
        <v>Attention erreur pas de CG</v>
      </c>
      <c r="R816" s="447" t="str">
        <f>IF(LEFT(Q816,1)="A",'Messages d''erreur'!B$10,"")</f>
        <v>Attention CG pas dans  CG</v>
      </c>
      <c r="S816" s="467">
        <f t="shared" si="58"/>
        <v>17301</v>
      </c>
      <c r="T816" s="469">
        <f>IFERROR(VLOOKUP(S816,'Liste CG'!A:A,1,FALSE),"Attention erreur pas de CG")</f>
        <v>17301</v>
      </c>
      <c r="U816" s="447" t="str">
        <f>IF(MID(H816,4,1)="x", 'Messages d''erreur'!$B$13,IF(LEFT(T816,1)="A",'Messages d''erreur'!$B$12,""))</f>
        <v/>
      </c>
    </row>
    <row r="817" spans="1:21" ht="39" x14ac:dyDescent="0.35">
      <c r="A817" s="535" t="s">
        <v>1276</v>
      </c>
      <c r="B817" s="447" t="s">
        <v>1276</v>
      </c>
      <c r="C817" s="462" t="s">
        <v>2014</v>
      </c>
      <c r="D817" s="463" t="s">
        <v>1990</v>
      </c>
      <c r="E817" s="464" t="s">
        <v>1101</v>
      </c>
      <c r="F817" s="464">
        <v>11</v>
      </c>
      <c r="G817" s="462" t="s">
        <v>1291</v>
      </c>
      <c r="H817" s="464" t="s">
        <v>1319</v>
      </c>
      <c r="I817" s="464" t="s">
        <v>1274</v>
      </c>
      <c r="J817" s="464" t="s">
        <v>61</v>
      </c>
      <c r="K817" s="466" t="s">
        <v>1048</v>
      </c>
      <c r="L817" s="467">
        <f t="shared" si="55"/>
        <v>1</v>
      </c>
      <c r="M817" s="468">
        <f t="shared" si="56"/>
        <v>17501</v>
      </c>
      <c r="N817" s="467" t="str">
        <f>IF(IFERROR(SEARCH("-",K817,1),0) &gt; 0,IFERROR(VLOOKUP(K817,'Liste ECO'!A:A,1,FALSE),"ATTENTION CE Inexistant"),"")</f>
        <v>961-56</v>
      </c>
      <c r="O817" s="467" t="str">
        <f>IF(LEFT(N817,1) ="A",'Messages d''erreur'!$B$9,"")</f>
        <v/>
      </c>
      <c r="P817" s="447">
        <f t="shared" si="57"/>
        <v>17501</v>
      </c>
      <c r="Q817" s="447" t="str">
        <f>IFERROR(VLOOKUP(B818,'Liste CG'!A:A,1,FALSE),"Attention erreur pas de CG")</f>
        <v>Attention erreur pas de CG</v>
      </c>
      <c r="R817" s="447" t="str">
        <f>IF(LEFT(Q817,1)="A",'Messages d''erreur'!B$10,"")</f>
        <v>Attention CG pas dans  CG</v>
      </c>
      <c r="S817" s="467">
        <f t="shared" si="58"/>
        <v>17501</v>
      </c>
      <c r="T817" s="469">
        <f>IFERROR(VLOOKUP(S817,'Liste CG'!A:A,1,FALSE),"Attention erreur pas de CG")</f>
        <v>17501</v>
      </c>
      <c r="U817" s="447" t="str">
        <f>IF(MID(H817,4,1)="x", 'Messages d''erreur'!$B$13,IF(LEFT(T817,1)="A",'Messages d''erreur'!$B$12,""))</f>
        <v/>
      </c>
    </row>
    <row r="818" spans="1:21" ht="39" x14ac:dyDescent="0.35">
      <c r="A818" s="535" t="s">
        <v>1276</v>
      </c>
      <c r="B818" s="447" t="s">
        <v>1276</v>
      </c>
      <c r="C818" s="462" t="s">
        <v>2014</v>
      </c>
      <c r="D818" s="463" t="s">
        <v>1990</v>
      </c>
      <c r="E818" s="464" t="s">
        <v>1101</v>
      </c>
      <c r="F818" s="464">
        <v>12</v>
      </c>
      <c r="G818" s="462" t="s">
        <v>1291</v>
      </c>
      <c r="H818" s="464" t="s">
        <v>1322</v>
      </c>
      <c r="I818" s="464" t="s">
        <v>1324</v>
      </c>
      <c r="J818" s="464" t="s">
        <v>61</v>
      </c>
      <c r="K818" s="466" t="s">
        <v>1042</v>
      </c>
      <c r="L818" s="467">
        <f t="shared" si="55"/>
        <v>1</v>
      </c>
      <c r="M818" s="468">
        <f t="shared" si="56"/>
        <v>17601</v>
      </c>
      <c r="N818" s="467" t="str">
        <f>IF(IFERROR(SEARCH("-",K818,1),0) &gt; 0,IFERROR(VLOOKUP(K818,'Liste ECO'!A:A,1,FALSE),"ATTENTION CE Inexistant"),"")</f>
        <v>961-54</v>
      </c>
      <c r="O818" s="467" t="str">
        <f>IF(LEFT(N818,1) ="A",'Messages d''erreur'!$B$9,"")</f>
        <v/>
      </c>
      <c r="P818" s="447">
        <f t="shared" si="57"/>
        <v>17601</v>
      </c>
      <c r="Q818" s="447" t="str">
        <f>IFERROR(VLOOKUP(B819,'Liste CG'!A:A,1,FALSE),"Attention erreur pas de CG")</f>
        <v>Attention erreur pas de CG</v>
      </c>
      <c r="R818" s="447" t="str">
        <f>IF(LEFT(Q818,1)="A",'Messages d''erreur'!B$10,"")</f>
        <v>Attention CG pas dans  CG</v>
      </c>
      <c r="S818" s="467">
        <f t="shared" si="58"/>
        <v>17601</v>
      </c>
      <c r="T818" s="469">
        <f>IFERROR(VLOOKUP(S818,'Liste CG'!A:A,1,FALSE),"Attention erreur pas de CG")</f>
        <v>17601</v>
      </c>
      <c r="U818" s="447" t="str">
        <f>IF(MID(H818,4,1)="x", 'Messages d''erreur'!$B$13,IF(LEFT(T818,1)="A",'Messages d''erreur'!$B$12,""))</f>
        <v/>
      </c>
    </row>
    <row r="819" spans="1:21" ht="39" x14ac:dyDescent="0.35">
      <c r="A819" s="535" t="s">
        <v>1276</v>
      </c>
      <c r="B819" s="447" t="s">
        <v>1276</v>
      </c>
      <c r="C819" s="462" t="s">
        <v>2014</v>
      </c>
      <c r="D819" s="463" t="s">
        <v>1990</v>
      </c>
      <c r="E819" s="464" t="s">
        <v>1101</v>
      </c>
      <c r="F819" s="464">
        <v>13</v>
      </c>
      <c r="G819" s="462" t="s">
        <v>1292</v>
      </c>
      <c r="H819" s="464" t="s">
        <v>1273</v>
      </c>
      <c r="I819" s="464" t="s">
        <v>1274</v>
      </c>
      <c r="J819" s="464" t="s">
        <v>61</v>
      </c>
      <c r="K819" s="466" t="s">
        <v>975</v>
      </c>
      <c r="L819" s="467">
        <f t="shared" si="55"/>
        <v>1</v>
      </c>
      <c r="M819" s="468">
        <f t="shared" si="56"/>
        <v>17101</v>
      </c>
      <c r="N819" s="467" t="str">
        <f>IF(IFERROR(SEARCH("-",K819,1),0) &gt; 0,IFERROR(VLOOKUP(K819,'Liste ECO'!A:A,1,FALSE),"ATTENTION CE Inexistant"),"")</f>
        <v>911-52</v>
      </c>
      <c r="O819" s="467" t="str">
        <f>IF(LEFT(N819,1) ="A",'Messages d''erreur'!$B$9,"")</f>
        <v/>
      </c>
      <c r="P819" s="447">
        <f t="shared" si="57"/>
        <v>17101</v>
      </c>
      <c r="Q819" s="447" t="str">
        <f>IFERROR(VLOOKUP(B820,'Liste CG'!A:A,1,FALSE),"Attention erreur pas de CG")</f>
        <v>Attention erreur pas de CG</v>
      </c>
      <c r="R819" s="447" t="str">
        <f>IF(LEFT(Q819,1)="A",'Messages d''erreur'!B$10,"")</f>
        <v>Attention CG pas dans  CG</v>
      </c>
      <c r="S819" s="467">
        <f t="shared" si="58"/>
        <v>17101</v>
      </c>
      <c r="T819" s="469">
        <f>IFERROR(VLOOKUP(S819,'Liste CG'!A:A,1,FALSE),"Attention erreur pas de CG")</f>
        <v>17101</v>
      </c>
      <c r="U819" s="447" t="str">
        <f>IF(MID(H819,4,1)="x", 'Messages d''erreur'!$B$13,IF(LEFT(T819,1)="A",'Messages d''erreur'!$B$12,""))</f>
        <v/>
      </c>
    </row>
    <row r="820" spans="1:21" ht="39" x14ac:dyDescent="0.35">
      <c r="A820" s="535" t="s">
        <v>1276</v>
      </c>
      <c r="B820" s="447" t="s">
        <v>1276</v>
      </c>
      <c r="C820" s="462" t="s">
        <v>2014</v>
      </c>
      <c r="D820" s="463" t="s">
        <v>1990</v>
      </c>
      <c r="E820" s="464" t="s">
        <v>1101</v>
      </c>
      <c r="F820" s="464">
        <v>14</v>
      </c>
      <c r="G820" s="462" t="s">
        <v>1292</v>
      </c>
      <c r="H820" s="464" t="s">
        <v>1289</v>
      </c>
      <c r="I820" s="464" t="s">
        <v>1274</v>
      </c>
      <c r="J820" s="464" t="s">
        <v>61</v>
      </c>
      <c r="K820" s="466" t="s">
        <v>1000</v>
      </c>
      <c r="L820" s="467">
        <f t="shared" si="55"/>
        <v>1</v>
      </c>
      <c r="M820" s="468">
        <f t="shared" si="56"/>
        <v>17141</v>
      </c>
      <c r="N820" s="467" t="str">
        <f>IF(IFERROR(SEARCH("-",K820,1),0) &gt; 0,IFERROR(VLOOKUP(K820,'Liste ECO'!A:A,1,FALSE),"ATTENTION CE Inexistant"),"")</f>
        <v>912-52</v>
      </c>
      <c r="O820" s="467" t="str">
        <f>IF(LEFT(N820,1) ="A",'Messages d''erreur'!$B$9,"")</f>
        <v/>
      </c>
      <c r="P820" s="447">
        <f t="shared" si="57"/>
        <v>17141</v>
      </c>
      <c r="Q820" s="447" t="str">
        <f>IFERROR(VLOOKUP(B821,'Liste CG'!A:A,1,FALSE),"Attention erreur pas de CG")</f>
        <v>Attention erreur pas de CG</v>
      </c>
      <c r="R820" s="447" t="str">
        <f>IF(LEFT(Q820,1)="A",'Messages d''erreur'!B$10,"")</f>
        <v>Attention CG pas dans  CG</v>
      </c>
      <c r="S820" s="467">
        <f t="shared" si="58"/>
        <v>17141</v>
      </c>
      <c r="T820" s="469">
        <f>IFERROR(VLOOKUP(S820,'Liste CG'!A:A,1,FALSE),"Attention erreur pas de CG")</f>
        <v>17141</v>
      </c>
      <c r="U820" s="447" t="str">
        <f>IF(MID(H820,4,1)="x", 'Messages d''erreur'!$B$13,IF(LEFT(T820,1)="A",'Messages d''erreur'!$B$12,""))</f>
        <v/>
      </c>
    </row>
    <row r="821" spans="1:21" ht="14.5" x14ac:dyDescent="0.35">
      <c r="A821" s="535" t="s">
        <v>1276</v>
      </c>
      <c r="B821" s="447" t="s">
        <v>1276</v>
      </c>
      <c r="C821" s="462" t="s">
        <v>2014</v>
      </c>
      <c r="D821" s="463" t="s">
        <v>1990</v>
      </c>
      <c r="E821" s="464" t="s">
        <v>1101</v>
      </c>
      <c r="F821" s="464">
        <v>15</v>
      </c>
      <c r="G821" s="462"/>
      <c r="H821" s="464" t="s">
        <v>1304</v>
      </c>
      <c r="I821" s="464" t="s">
        <v>1306</v>
      </c>
      <c r="J821" s="464" t="s">
        <v>61</v>
      </c>
      <c r="K821" s="466" t="s">
        <v>989</v>
      </c>
      <c r="L821" s="467">
        <f t="shared" si="55"/>
        <v>1</v>
      </c>
      <c r="M821" s="468">
        <f t="shared" si="56"/>
        <v>17301</v>
      </c>
      <c r="N821" s="467" t="str">
        <f>IF(IFERROR(SEARCH("-",K821,1),0) &gt; 0,IFERROR(VLOOKUP(K821,'Liste ECO'!A:A,1,FALSE),"ATTENTION CE Inexistant"),"")</f>
        <v>911-59</v>
      </c>
      <c r="O821" s="467" t="str">
        <f>IF(LEFT(N821,1) ="A",'Messages d''erreur'!$B$9,"")</f>
        <v/>
      </c>
      <c r="P821" s="447">
        <f t="shared" si="57"/>
        <v>17301</v>
      </c>
      <c r="Q821" s="447" t="str">
        <f>IFERROR(VLOOKUP(B822,'Liste CG'!A:A,1,FALSE),"Attention erreur pas de CG")</f>
        <v>Attention erreur pas de CG</v>
      </c>
      <c r="R821" s="447" t="str">
        <f>IF(LEFT(Q821,1)="A",'Messages d''erreur'!B$10,"")</f>
        <v>Attention CG pas dans  CG</v>
      </c>
      <c r="S821" s="467">
        <f t="shared" si="58"/>
        <v>17301</v>
      </c>
      <c r="T821" s="469">
        <f>IFERROR(VLOOKUP(S821,'Liste CG'!A:A,1,FALSE),"Attention erreur pas de CG")</f>
        <v>17301</v>
      </c>
      <c r="U821" s="447" t="str">
        <f>IF(MID(H821,4,1)="x", 'Messages d''erreur'!$B$13,IF(LEFT(T821,1)="A",'Messages d''erreur'!$B$12,""))</f>
        <v/>
      </c>
    </row>
    <row r="822" spans="1:21" ht="14.5" x14ac:dyDescent="0.35">
      <c r="A822" s="535" t="s">
        <v>1276</v>
      </c>
      <c r="B822" s="447" t="s">
        <v>1276</v>
      </c>
      <c r="C822" s="462" t="s">
        <v>2014</v>
      </c>
      <c r="D822" s="463" t="s">
        <v>1990</v>
      </c>
      <c r="E822" s="464" t="s">
        <v>1101</v>
      </c>
      <c r="F822" s="464">
        <v>16</v>
      </c>
      <c r="G822" s="462"/>
      <c r="H822" s="464" t="s">
        <v>1319</v>
      </c>
      <c r="I822" s="464" t="s">
        <v>1274</v>
      </c>
      <c r="J822" s="464" t="s">
        <v>61</v>
      </c>
      <c r="K822" s="466" t="s">
        <v>987</v>
      </c>
      <c r="L822" s="467">
        <f t="shared" si="55"/>
        <v>1</v>
      </c>
      <c r="M822" s="468">
        <f t="shared" si="56"/>
        <v>17501</v>
      </c>
      <c r="N822" s="467" t="str">
        <f>IF(IFERROR(SEARCH("-",K822,1),0) &gt; 0,IFERROR(VLOOKUP(K822,'Liste ECO'!A:A,1,FALSE),"ATTENTION CE Inexistant"),"")</f>
        <v>911-58</v>
      </c>
      <c r="O822" s="467" t="str">
        <f>IF(LEFT(N822,1) ="A",'Messages d''erreur'!$B$9,"")</f>
        <v/>
      </c>
      <c r="P822" s="447">
        <f t="shared" si="57"/>
        <v>17501</v>
      </c>
      <c r="Q822" s="447" t="str">
        <f>IFERROR(VLOOKUP(B823,'Liste CG'!A:A,1,FALSE),"Attention erreur pas de CG")</f>
        <v>Attention erreur pas de CG</v>
      </c>
      <c r="R822" s="447" t="str">
        <f>IF(LEFT(Q822,1)="A",'Messages d''erreur'!B$10,"")</f>
        <v>Attention CG pas dans  CG</v>
      </c>
      <c r="S822" s="467">
        <f t="shared" si="58"/>
        <v>17501</v>
      </c>
      <c r="T822" s="469">
        <f>IFERROR(VLOOKUP(S822,'Liste CG'!A:A,1,FALSE),"Attention erreur pas de CG")</f>
        <v>17501</v>
      </c>
      <c r="U822" s="447" t="str">
        <f>IF(MID(H822,4,1)="x", 'Messages d''erreur'!$B$13,IF(LEFT(T822,1)="A",'Messages d''erreur'!$B$12,""))</f>
        <v/>
      </c>
    </row>
    <row r="823" spans="1:21" ht="39" x14ac:dyDescent="0.35">
      <c r="A823" s="535" t="s">
        <v>1276</v>
      </c>
      <c r="B823" s="447" t="s">
        <v>1276</v>
      </c>
      <c r="C823" s="462" t="s">
        <v>2014</v>
      </c>
      <c r="D823" s="463" t="s">
        <v>1990</v>
      </c>
      <c r="E823" s="464" t="s">
        <v>1101</v>
      </c>
      <c r="F823" s="464">
        <v>17</v>
      </c>
      <c r="G823" s="462" t="s">
        <v>1278</v>
      </c>
      <c r="H823" s="464" t="s">
        <v>1322</v>
      </c>
      <c r="I823" s="464" t="s">
        <v>1324</v>
      </c>
      <c r="J823" s="464" t="s">
        <v>61</v>
      </c>
      <c r="K823" s="466" t="s">
        <v>993</v>
      </c>
      <c r="L823" s="467">
        <f t="shared" si="55"/>
        <v>1</v>
      </c>
      <c r="M823" s="468">
        <f t="shared" si="56"/>
        <v>17601</v>
      </c>
      <c r="N823" s="467" t="str">
        <f>IF(IFERROR(SEARCH("-",K823,1),0) &gt; 0,IFERROR(VLOOKUP(K823,'Liste ECO'!A:A,1,FALSE),"ATTENTION CE Inexistant"),"")</f>
        <v>911-62</v>
      </c>
      <c r="O823" s="467" t="str">
        <f>IF(LEFT(N823,1) ="A",'Messages d''erreur'!$B$9,"")</f>
        <v/>
      </c>
      <c r="P823" s="447">
        <f t="shared" si="57"/>
        <v>17601</v>
      </c>
      <c r="Q823" s="447" t="str">
        <f>IFERROR(VLOOKUP(B824,'Liste CG'!A:A,1,FALSE),"Attention erreur pas de CG")</f>
        <v>Attention erreur pas de CG</v>
      </c>
      <c r="R823" s="447" t="str">
        <f>IF(LEFT(Q823,1)="A",'Messages d''erreur'!B$10,"")</f>
        <v>Attention CG pas dans  CG</v>
      </c>
      <c r="S823" s="467">
        <f t="shared" si="58"/>
        <v>17601</v>
      </c>
      <c r="T823" s="469">
        <f>IFERROR(VLOOKUP(S823,'Liste CG'!A:A,1,FALSE),"Attention erreur pas de CG")</f>
        <v>17601</v>
      </c>
      <c r="U823" s="447" t="str">
        <f>IF(MID(H823,4,1)="x", 'Messages d''erreur'!$B$13,IF(LEFT(T823,1)="A",'Messages d''erreur'!$B$12,""))</f>
        <v/>
      </c>
    </row>
    <row r="824" spans="1:21" ht="14.5" x14ac:dyDescent="0.35">
      <c r="A824" s="535" t="s">
        <v>1276</v>
      </c>
      <c r="B824" s="447" t="s">
        <v>1276</v>
      </c>
      <c r="C824" s="462" t="s">
        <v>2014</v>
      </c>
      <c r="D824" s="463" t="s">
        <v>1990</v>
      </c>
      <c r="E824" s="464" t="s">
        <v>1101</v>
      </c>
      <c r="F824" s="464">
        <v>18</v>
      </c>
      <c r="G824" s="462" t="s">
        <v>2018</v>
      </c>
      <c r="H824" s="464" t="s">
        <v>2019</v>
      </c>
      <c r="I824" s="464" t="s">
        <v>1967</v>
      </c>
      <c r="J824" s="464" t="s">
        <v>61</v>
      </c>
      <c r="K824" s="466" t="s">
        <v>1100</v>
      </c>
      <c r="L824" s="467">
        <f t="shared" si="55"/>
        <v>1</v>
      </c>
      <c r="M824" s="468">
        <f t="shared" si="56"/>
        <v>55006</v>
      </c>
      <c r="N824" s="467" t="str">
        <f>IF(IFERROR(SEARCH("-",K824,1),0) &gt; 0,IFERROR(VLOOKUP(K824,'Liste ECO'!A:A,1,FALSE),"ATTENTION CE Inexistant"),"")</f>
        <v/>
      </c>
      <c r="O824" s="467" t="str">
        <f>IF(LEFT(N824,1) ="A",'Messages d''erreur'!$B$9,"")</f>
        <v/>
      </c>
      <c r="P824" s="447">
        <f t="shared" si="57"/>
        <v>55006</v>
      </c>
      <c r="Q824" s="447" t="str">
        <f>IFERROR(VLOOKUP(B825,'Liste CG'!A:A,1,FALSE),"Attention erreur pas de CG")</f>
        <v>Attention erreur pas de CG</v>
      </c>
      <c r="R824" s="447" t="str">
        <f>IF(LEFT(Q824,1)="A",'Messages d''erreur'!B$10,"")</f>
        <v>Attention CG pas dans  CG</v>
      </c>
      <c r="S824" s="467">
        <f t="shared" si="58"/>
        <v>55006</v>
      </c>
      <c r="T824" s="469">
        <f>IFERROR(VLOOKUP(S824,'Liste CG'!A:A,1,FALSE),"Attention erreur pas de CG")</f>
        <v>55006</v>
      </c>
      <c r="U824" s="447" t="str">
        <f>IF(MID(H824,4,1)="x", 'Messages d''erreur'!$B$13,IF(LEFT(T824,1)="A",'Messages d''erreur'!$B$12,""))</f>
        <v/>
      </c>
    </row>
    <row r="825" spans="1:21" ht="26" x14ac:dyDescent="0.35">
      <c r="A825" s="535" t="s">
        <v>1313</v>
      </c>
      <c r="B825" s="447" t="s">
        <v>1313</v>
      </c>
      <c r="C825" s="462" t="s">
        <v>2020</v>
      </c>
      <c r="D825" s="463" t="s">
        <v>1990</v>
      </c>
      <c r="E825" s="464" t="s">
        <v>61</v>
      </c>
      <c r="F825" s="464">
        <v>1</v>
      </c>
      <c r="G825" s="462" t="s">
        <v>1312</v>
      </c>
      <c r="H825" s="464" t="s">
        <v>1311</v>
      </c>
      <c r="I825" s="464" t="s">
        <v>1274</v>
      </c>
      <c r="J825" s="464" t="s">
        <v>1101</v>
      </c>
      <c r="K825" s="466" t="s">
        <v>1040</v>
      </c>
      <c r="L825" s="467">
        <f t="shared" si="55"/>
        <v>0</v>
      </c>
      <c r="M825" s="468">
        <f t="shared" si="56"/>
        <v>17421</v>
      </c>
      <c r="N825" s="467" t="str">
        <f>IF(IFERROR(SEARCH("-",K825,1),0) &gt; 0,IFERROR(VLOOKUP(K825,'Liste ECO'!A:A,1,FALSE),"ATTENTION CE Inexistant"),"")</f>
        <v>961-53</v>
      </c>
      <c r="O825" s="467" t="str">
        <f>IF(LEFT(N825,1) ="A",'Messages d''erreur'!$B$9,"")</f>
        <v/>
      </c>
      <c r="P825" s="447">
        <f t="shared" si="57"/>
        <v>17421</v>
      </c>
      <c r="Q825" s="447" t="str">
        <f>IFERROR(VLOOKUP(B826,'Liste CG'!A:A,1,FALSE),"Attention erreur pas de CG")</f>
        <v>Attention erreur pas de CG</v>
      </c>
      <c r="R825" s="447" t="str">
        <f>IF(LEFT(Q825,1)="A",'Messages d''erreur'!B$10,"")</f>
        <v>Attention CG pas dans  CG</v>
      </c>
      <c r="S825" s="467">
        <f t="shared" si="58"/>
        <v>17421</v>
      </c>
      <c r="T825" s="469">
        <f>IFERROR(VLOOKUP(S825,'Liste CG'!A:A,1,FALSE),"Attention erreur pas de CG")</f>
        <v>17421</v>
      </c>
      <c r="U825" s="447" t="str">
        <f>IF(MID(H825,4,1)="x", 'Messages d''erreur'!$B$13,IF(LEFT(T825,1)="A",'Messages d''erreur'!$B$12,""))</f>
        <v/>
      </c>
    </row>
    <row r="826" spans="1:21" ht="26" x14ac:dyDescent="0.35">
      <c r="A826" s="535" t="s">
        <v>1313</v>
      </c>
      <c r="B826" s="447" t="s">
        <v>1313</v>
      </c>
      <c r="C826" s="462" t="s">
        <v>2020</v>
      </c>
      <c r="D826" s="463" t="s">
        <v>1990</v>
      </c>
      <c r="E826" s="464" t="s">
        <v>1101</v>
      </c>
      <c r="F826" s="464">
        <v>2</v>
      </c>
      <c r="G826" s="462" t="s">
        <v>1277</v>
      </c>
      <c r="H826" s="464" t="s">
        <v>1311</v>
      </c>
      <c r="I826" s="464" t="s">
        <v>1274</v>
      </c>
      <c r="J826" s="464" t="s">
        <v>61</v>
      </c>
      <c r="K826" s="466" t="s">
        <v>985</v>
      </c>
      <c r="L826" s="467">
        <f t="shared" si="55"/>
        <v>1</v>
      </c>
      <c r="M826" s="468">
        <f t="shared" si="56"/>
        <v>17421</v>
      </c>
      <c r="N826" s="467" t="str">
        <f>IF(IFERROR(SEARCH("-",K826,1),0) &gt; 0,IFERROR(VLOOKUP(K826,'Liste ECO'!A:A,1,FALSE),"ATTENTION CE Inexistant"),"")</f>
        <v>911-57</v>
      </c>
      <c r="O826" s="467" t="str">
        <f>IF(LEFT(N826,1) ="A",'Messages d''erreur'!$B$9,"")</f>
        <v/>
      </c>
      <c r="P826" s="447">
        <f t="shared" si="57"/>
        <v>17421</v>
      </c>
      <c r="Q826" s="447" t="str">
        <f>IFERROR(VLOOKUP(B827,'Liste CG'!A:A,1,FALSE),"Attention erreur pas de CG")</f>
        <v>Attention erreur pas de CG</v>
      </c>
      <c r="R826" s="447" t="str">
        <f>IF(LEFT(Q826,1)="A",'Messages d''erreur'!B$10,"")</f>
        <v>Attention CG pas dans  CG</v>
      </c>
      <c r="S826" s="467">
        <f t="shared" si="58"/>
        <v>17421</v>
      </c>
      <c r="T826" s="469">
        <f>IFERROR(VLOOKUP(S826,'Liste CG'!A:A,1,FALSE),"Attention erreur pas de CG")</f>
        <v>17421</v>
      </c>
      <c r="U826" s="447" t="str">
        <f>IF(MID(H826,4,1)="x", 'Messages d''erreur'!$B$13,IF(LEFT(T826,1)="A",'Messages d''erreur'!$B$12,""))</f>
        <v/>
      </c>
    </row>
    <row r="827" spans="1:21" ht="39" x14ac:dyDescent="0.35">
      <c r="A827" s="535" t="s">
        <v>1313</v>
      </c>
      <c r="B827" s="447" t="s">
        <v>1313</v>
      </c>
      <c r="C827" s="462" t="s">
        <v>2020</v>
      </c>
      <c r="D827" s="463" t="s">
        <v>1990</v>
      </c>
      <c r="E827" s="464" t="s">
        <v>1101</v>
      </c>
      <c r="F827" s="464">
        <v>3</v>
      </c>
      <c r="G827" s="462" t="s">
        <v>1278</v>
      </c>
      <c r="H827" s="464" t="s">
        <v>1311</v>
      </c>
      <c r="I827" s="464" t="s">
        <v>1274</v>
      </c>
      <c r="J827" s="464" t="s">
        <v>61</v>
      </c>
      <c r="K827" s="466" t="s">
        <v>1040</v>
      </c>
      <c r="L827" s="467">
        <f t="shared" si="55"/>
        <v>1</v>
      </c>
      <c r="M827" s="468">
        <f t="shared" si="56"/>
        <v>17421</v>
      </c>
      <c r="N827" s="467" t="str">
        <f>IF(IFERROR(SEARCH("-",K827,1),0) &gt; 0,IFERROR(VLOOKUP(K827,'Liste ECO'!A:A,1,FALSE),"ATTENTION CE Inexistant"),"")</f>
        <v>961-53</v>
      </c>
      <c r="O827" s="467" t="str">
        <f>IF(LEFT(N827,1) ="A",'Messages d''erreur'!$B$9,"")</f>
        <v/>
      </c>
      <c r="P827" s="447">
        <f t="shared" si="57"/>
        <v>17421</v>
      </c>
      <c r="Q827" s="447" t="str">
        <f>IFERROR(VLOOKUP(B828,'Liste CG'!A:A,1,FALSE),"Attention erreur pas de CG")</f>
        <v>Attention erreur pas de CG</v>
      </c>
      <c r="R827" s="447" t="str">
        <f>IF(LEFT(Q827,1)="A",'Messages d''erreur'!B$10,"")</f>
        <v>Attention CG pas dans  CG</v>
      </c>
      <c r="S827" s="467">
        <f t="shared" si="58"/>
        <v>17421</v>
      </c>
      <c r="T827" s="469">
        <f>IFERROR(VLOOKUP(S827,'Liste CG'!A:A,1,FALSE),"Attention erreur pas de CG")</f>
        <v>17421</v>
      </c>
      <c r="U827" s="447" t="str">
        <f>IF(MID(H827,4,1)="x", 'Messages d''erreur'!$B$13,IF(LEFT(T827,1)="A",'Messages d''erreur'!$B$12,""))</f>
        <v/>
      </c>
    </row>
    <row r="828" spans="1:21" ht="26" x14ac:dyDescent="0.35">
      <c r="A828" s="535" t="s">
        <v>2021</v>
      </c>
      <c r="B828" s="447" t="s">
        <v>2021</v>
      </c>
      <c r="C828" s="462" t="s">
        <v>2022</v>
      </c>
      <c r="D828" s="463" t="s">
        <v>1990</v>
      </c>
      <c r="E828" s="464" t="s">
        <v>61</v>
      </c>
      <c r="F828" s="464">
        <v>1</v>
      </c>
      <c r="G828" s="462" t="s">
        <v>1878</v>
      </c>
      <c r="H828" s="464" t="s">
        <v>2023</v>
      </c>
      <c r="I828" s="464" t="s">
        <v>1100</v>
      </c>
      <c r="J828" s="464" t="s">
        <v>1101</v>
      </c>
      <c r="K828" s="466" t="s">
        <v>680</v>
      </c>
      <c r="L828" s="467">
        <f t="shared" si="55"/>
        <v>0</v>
      </c>
      <c r="M828" s="468">
        <f t="shared" si="56"/>
        <v>73803</v>
      </c>
      <c r="N828" s="467" t="str">
        <f>IF(IFERROR(SEARCH("-",K828,1),0) &gt; 0,IFERROR(VLOOKUP(K828,'Liste ECO'!A:A,1,FALSE),"ATTENTION CE Inexistant"),"")</f>
        <v>467-01</v>
      </c>
      <c r="O828" s="467" t="str">
        <f>IF(LEFT(N828,1) ="A",'Messages d''erreur'!$B$9,"")</f>
        <v/>
      </c>
      <c r="P828" s="447">
        <f t="shared" si="57"/>
        <v>73803</v>
      </c>
      <c r="Q828" s="447" t="str">
        <f>IFERROR(VLOOKUP(B829,'Liste CG'!A:A,1,FALSE),"Attention erreur pas de CG")</f>
        <v>Attention erreur pas de CG</v>
      </c>
      <c r="R828" s="447" t="str">
        <f>IF(LEFT(Q828,1)="A",'Messages d''erreur'!B$10,"")</f>
        <v>Attention CG pas dans  CG</v>
      </c>
      <c r="S828" s="467">
        <f t="shared" si="58"/>
        <v>73803</v>
      </c>
      <c r="T828" s="469">
        <f>IFERROR(VLOOKUP(S828,'Liste CG'!A:A,1,FALSE),"Attention erreur pas de CG")</f>
        <v>73803</v>
      </c>
      <c r="U828" s="447" t="str">
        <f>IF(MID(H828,4,1)="x", 'Messages d''erreur'!$B$13,IF(LEFT(T828,1)="A",'Messages d''erreur'!$B$12,""))</f>
        <v/>
      </c>
    </row>
    <row r="829" spans="1:21" ht="26" x14ac:dyDescent="0.35">
      <c r="A829" s="535" t="s">
        <v>2021</v>
      </c>
      <c r="B829" s="447" t="s">
        <v>2021</v>
      </c>
      <c r="C829" s="462" t="s">
        <v>2022</v>
      </c>
      <c r="D829" s="463" t="s">
        <v>1990</v>
      </c>
      <c r="E829" s="464" t="s">
        <v>1101</v>
      </c>
      <c r="F829" s="464">
        <v>2</v>
      </c>
      <c r="G829" s="462" t="s">
        <v>1957</v>
      </c>
      <c r="H829" s="464" t="s">
        <v>2023</v>
      </c>
      <c r="I829" s="464" t="s">
        <v>1100</v>
      </c>
      <c r="J829" s="464" t="s">
        <v>61</v>
      </c>
      <c r="K829" s="466" t="s">
        <v>680</v>
      </c>
      <c r="L829" s="467">
        <f t="shared" si="55"/>
        <v>1</v>
      </c>
      <c r="M829" s="468">
        <f t="shared" si="56"/>
        <v>73803</v>
      </c>
      <c r="N829" s="467" t="str">
        <f>IF(IFERROR(SEARCH("-",K829,1),0) &gt; 0,IFERROR(VLOOKUP(K829,'Liste ECO'!A:A,1,FALSE),"ATTENTION CE Inexistant"),"")</f>
        <v>467-01</v>
      </c>
      <c r="O829" s="467" t="str">
        <f>IF(LEFT(N829,1) ="A",'Messages d''erreur'!$B$9,"")</f>
        <v/>
      </c>
      <c r="P829" s="447">
        <f t="shared" si="57"/>
        <v>73803</v>
      </c>
      <c r="Q829" s="447" t="str">
        <f>IFERROR(VLOOKUP(B830,'Liste CG'!A:A,1,FALSE),"Attention erreur pas de CG")</f>
        <v>Attention erreur pas de CG</v>
      </c>
      <c r="R829" s="447" t="str">
        <f>IF(LEFT(Q829,1)="A",'Messages d''erreur'!B$10,"")</f>
        <v>Attention CG pas dans  CG</v>
      </c>
      <c r="S829" s="467">
        <f t="shared" si="58"/>
        <v>73803</v>
      </c>
      <c r="T829" s="469">
        <f>IFERROR(VLOOKUP(S829,'Liste CG'!A:A,1,FALSE),"Attention erreur pas de CG")</f>
        <v>73803</v>
      </c>
      <c r="U829" s="447" t="str">
        <f>IF(MID(H829,4,1)="x", 'Messages d''erreur'!$B$13,IF(LEFT(T829,1)="A",'Messages d''erreur'!$B$12,""))</f>
        <v/>
      </c>
    </row>
    <row r="830" spans="1:21" ht="14.5" x14ac:dyDescent="0.35">
      <c r="A830" s="535" t="s">
        <v>2021</v>
      </c>
      <c r="B830" s="447" t="s">
        <v>2021</v>
      </c>
      <c r="C830" s="462" t="s">
        <v>2022</v>
      </c>
      <c r="D830" s="463" t="s">
        <v>1990</v>
      </c>
      <c r="E830" s="464" t="s">
        <v>1101</v>
      </c>
      <c r="F830" s="464">
        <v>3</v>
      </c>
      <c r="G830" s="462" t="s">
        <v>1965</v>
      </c>
      <c r="H830" s="464" t="s">
        <v>1966</v>
      </c>
      <c r="I830" s="464" t="s">
        <v>1967</v>
      </c>
      <c r="J830" s="464" t="s">
        <v>61</v>
      </c>
      <c r="K830" s="466" t="s">
        <v>680</v>
      </c>
      <c r="L830" s="467">
        <f t="shared" si="55"/>
        <v>1</v>
      </c>
      <c r="M830" s="468" t="e">
        <f t="shared" si="56"/>
        <v>#VALUE!</v>
      </c>
      <c r="N830" s="467" t="str">
        <f>IF(IFERROR(SEARCH("-",K830,1),0) &gt; 0,IFERROR(VLOOKUP(K830,'Liste ECO'!A:A,1,FALSE),"ATTENTION CE Inexistant"),"")</f>
        <v>467-01</v>
      </c>
      <c r="O830" s="467" t="str">
        <f>IF(LEFT(N830,1) ="A",'Messages d''erreur'!$B$9,"")</f>
        <v/>
      </c>
      <c r="P830" s="447" t="e">
        <f t="shared" si="57"/>
        <v>#VALUE!</v>
      </c>
      <c r="Q830" s="447" t="str">
        <f>IFERROR(VLOOKUP(B831,'Liste CG'!A:A,1,FALSE),"Attention erreur pas de CG")</f>
        <v>Attention erreur pas de CG</v>
      </c>
      <c r="R830" s="447" t="str">
        <f>IF(LEFT(Q830,1)="A",'Messages d''erreur'!B$10,"")</f>
        <v>Attention CG pas dans  CG</v>
      </c>
      <c r="S830" s="467" t="e">
        <f t="shared" si="58"/>
        <v>#VALUE!</v>
      </c>
      <c r="T830" s="469" t="str">
        <f>IFERROR(VLOOKUP(S830,'Liste CG'!A:A,1,FALSE),"Attention erreur pas de CG")</f>
        <v>Attention erreur pas de CG</v>
      </c>
      <c r="U830" s="447" t="str">
        <f>IF(MID(H830,4,1)="x", 'Messages d''erreur'!$B$13,IF(LEFT(T830,1)="A",'Messages d''erreur'!$B$12,""))</f>
        <v>Compte générique de contre-partie</v>
      </c>
    </row>
    <row r="831" spans="1:21" ht="26" x14ac:dyDescent="0.35">
      <c r="A831" s="535" t="s">
        <v>2024</v>
      </c>
      <c r="B831" s="447" t="s">
        <v>2024</v>
      </c>
      <c r="C831" s="462" t="s">
        <v>2025</v>
      </c>
      <c r="D831" s="463" t="s">
        <v>1990</v>
      </c>
      <c r="E831" s="464" t="s">
        <v>61</v>
      </c>
      <c r="F831" s="464">
        <v>1</v>
      </c>
      <c r="G831" s="462" t="s">
        <v>1878</v>
      </c>
      <c r="H831" s="464" t="s">
        <v>2026</v>
      </c>
      <c r="I831" s="464" t="s">
        <v>1100</v>
      </c>
      <c r="J831" s="464" t="s">
        <v>1101</v>
      </c>
      <c r="K831" s="466" t="s">
        <v>682</v>
      </c>
      <c r="L831" s="467">
        <f t="shared" si="55"/>
        <v>0</v>
      </c>
      <c r="M831" s="468">
        <f t="shared" si="56"/>
        <v>73804</v>
      </c>
      <c r="N831" s="467" t="str">
        <f>IF(IFERROR(SEARCH("-",K831,1),0) &gt; 0,IFERROR(VLOOKUP(K831,'Liste ECO'!A:A,1,FALSE),"ATTENTION CE Inexistant"),"")</f>
        <v>467-03</v>
      </c>
      <c r="O831" s="467" t="str">
        <f>IF(LEFT(N831,1) ="A",'Messages d''erreur'!$B$9,"")</f>
        <v/>
      </c>
      <c r="P831" s="447">
        <f t="shared" si="57"/>
        <v>73804</v>
      </c>
      <c r="Q831" s="447" t="str">
        <f>IFERROR(VLOOKUP(B832,'Liste CG'!A:A,1,FALSE),"Attention erreur pas de CG")</f>
        <v>Attention erreur pas de CG</v>
      </c>
      <c r="R831" s="447" t="str">
        <f>IF(LEFT(Q831,1)="A",'Messages d''erreur'!B$10,"")</f>
        <v>Attention CG pas dans  CG</v>
      </c>
      <c r="S831" s="467">
        <f t="shared" si="58"/>
        <v>73804</v>
      </c>
      <c r="T831" s="469">
        <f>IFERROR(VLOOKUP(S831,'Liste CG'!A:A,1,FALSE),"Attention erreur pas de CG")</f>
        <v>73804</v>
      </c>
      <c r="U831" s="447" t="str">
        <f>IF(MID(H831,4,1)="x", 'Messages d''erreur'!$B$13,IF(LEFT(T831,1)="A",'Messages d''erreur'!$B$12,""))</f>
        <v/>
      </c>
    </row>
    <row r="832" spans="1:21" ht="26" x14ac:dyDescent="0.35">
      <c r="A832" s="535" t="s">
        <v>2024</v>
      </c>
      <c r="B832" s="447" t="s">
        <v>2024</v>
      </c>
      <c r="C832" s="462" t="s">
        <v>2025</v>
      </c>
      <c r="D832" s="463" t="s">
        <v>1990</v>
      </c>
      <c r="E832" s="464" t="s">
        <v>1101</v>
      </c>
      <c r="F832" s="464">
        <v>2</v>
      </c>
      <c r="G832" s="462" t="s">
        <v>1957</v>
      </c>
      <c r="H832" s="464" t="s">
        <v>2026</v>
      </c>
      <c r="I832" s="464" t="s">
        <v>1100</v>
      </c>
      <c r="J832" s="464" t="s">
        <v>61</v>
      </c>
      <c r="K832" s="466" t="s">
        <v>682</v>
      </c>
      <c r="L832" s="467">
        <f t="shared" si="55"/>
        <v>1</v>
      </c>
      <c r="M832" s="468">
        <f t="shared" si="56"/>
        <v>73804</v>
      </c>
      <c r="N832" s="467" t="str">
        <f>IF(IFERROR(SEARCH("-",K832,1),0) &gt; 0,IFERROR(VLOOKUP(K832,'Liste ECO'!A:A,1,FALSE),"ATTENTION CE Inexistant"),"")</f>
        <v>467-03</v>
      </c>
      <c r="O832" s="467" t="str">
        <f>IF(LEFT(N832,1) ="A",'Messages d''erreur'!$B$9,"")</f>
        <v/>
      </c>
      <c r="P832" s="447">
        <f t="shared" si="57"/>
        <v>73804</v>
      </c>
      <c r="Q832" s="447" t="str">
        <f>IFERROR(VLOOKUP(B833,'Liste CG'!A:A,1,FALSE),"Attention erreur pas de CG")</f>
        <v>Attention erreur pas de CG</v>
      </c>
      <c r="R832" s="447" t="str">
        <f>IF(LEFT(Q832,1)="A",'Messages d''erreur'!B$10,"")</f>
        <v>Attention CG pas dans  CG</v>
      </c>
      <c r="S832" s="467">
        <f t="shared" si="58"/>
        <v>73804</v>
      </c>
      <c r="T832" s="469">
        <f>IFERROR(VLOOKUP(S832,'Liste CG'!A:A,1,FALSE),"Attention erreur pas de CG")</f>
        <v>73804</v>
      </c>
      <c r="U832" s="447" t="str">
        <f>IF(MID(H832,4,1)="x", 'Messages d''erreur'!$B$13,IF(LEFT(T832,1)="A",'Messages d''erreur'!$B$12,""))</f>
        <v/>
      </c>
    </row>
    <row r="833" spans="1:21" ht="14.5" x14ac:dyDescent="0.35">
      <c r="A833" s="535" t="s">
        <v>2024</v>
      </c>
      <c r="B833" s="447" t="s">
        <v>2024</v>
      </c>
      <c r="C833" s="462" t="s">
        <v>2025</v>
      </c>
      <c r="D833" s="463" t="s">
        <v>1990</v>
      </c>
      <c r="E833" s="464" t="s">
        <v>1101</v>
      </c>
      <c r="F833" s="464">
        <v>3</v>
      </c>
      <c r="G833" s="462" t="s">
        <v>1965</v>
      </c>
      <c r="H833" s="464" t="s">
        <v>1966</v>
      </c>
      <c r="I833" s="464" t="s">
        <v>1967</v>
      </c>
      <c r="J833" s="464" t="s">
        <v>61</v>
      </c>
      <c r="K833" s="466" t="s">
        <v>682</v>
      </c>
      <c r="L833" s="467">
        <f t="shared" ref="L833:L896" si="59">IF(A833=A832,1,0)</f>
        <v>1</v>
      </c>
      <c r="M833" s="468" t="e">
        <f t="shared" si="56"/>
        <v>#VALUE!</v>
      </c>
      <c r="N833" s="467" t="str">
        <f>IF(IFERROR(SEARCH("-",K833,1),0) &gt; 0,IFERROR(VLOOKUP(K833,'Liste ECO'!A:A,1,FALSE),"ATTENTION CE Inexistant"),"")</f>
        <v>467-03</v>
      </c>
      <c r="O833" s="467" t="str">
        <f>IF(LEFT(N833,1) ="A",'Messages d''erreur'!$B$9,"")</f>
        <v/>
      </c>
      <c r="P833" s="447" t="e">
        <f t="shared" si="57"/>
        <v>#VALUE!</v>
      </c>
      <c r="Q833" s="447" t="str">
        <f>IFERROR(VLOOKUP(B834,'Liste CG'!A:A,1,FALSE),"Attention erreur pas de CG")</f>
        <v>Attention erreur pas de CG</v>
      </c>
      <c r="R833" s="447" t="str">
        <f>IF(LEFT(Q833,1)="A",'Messages d''erreur'!B$10,"")</f>
        <v>Attention CG pas dans  CG</v>
      </c>
      <c r="S833" s="467" t="e">
        <f t="shared" si="58"/>
        <v>#VALUE!</v>
      </c>
      <c r="T833" s="469" t="str">
        <f>IFERROR(VLOOKUP(S833,'Liste CG'!A:A,1,FALSE),"Attention erreur pas de CG")</f>
        <v>Attention erreur pas de CG</v>
      </c>
      <c r="U833" s="447" t="str">
        <f>IF(MID(H833,4,1)="x", 'Messages d''erreur'!$B$13,IF(LEFT(T833,1)="A",'Messages d''erreur'!$B$12,""))</f>
        <v>Compte générique de contre-partie</v>
      </c>
    </row>
    <row r="834" spans="1:21" ht="26" x14ac:dyDescent="0.35">
      <c r="A834" s="535" t="s">
        <v>2027</v>
      </c>
      <c r="B834" s="447" t="s">
        <v>2027</v>
      </c>
      <c r="C834" s="462" t="s">
        <v>2011</v>
      </c>
      <c r="D834" s="463" t="s">
        <v>1990</v>
      </c>
      <c r="E834" s="464" t="s">
        <v>61</v>
      </c>
      <c r="F834" s="464">
        <v>1</v>
      </c>
      <c r="G834" s="462" t="s">
        <v>1878</v>
      </c>
      <c r="H834" s="464" t="s">
        <v>2028</v>
      </c>
      <c r="I834" s="464" t="s">
        <v>1100</v>
      </c>
      <c r="J834" s="464" t="s">
        <v>1101</v>
      </c>
      <c r="K834" s="466" t="s">
        <v>684</v>
      </c>
      <c r="L834" s="467">
        <f t="shared" si="59"/>
        <v>0</v>
      </c>
      <c r="M834" s="468">
        <f t="shared" si="56"/>
        <v>73848</v>
      </c>
      <c r="N834" s="467" t="str">
        <f>IF(IFERROR(SEARCH("-",K834,1),0) &gt; 0,IFERROR(VLOOKUP(K834,'Liste ECO'!A:A,1,FALSE),"ATTENTION CE Inexistant"),"")</f>
        <v>467-48</v>
      </c>
      <c r="O834" s="467" t="str">
        <f>IF(LEFT(N834,1) ="A",'Messages d''erreur'!$B$9,"")</f>
        <v/>
      </c>
      <c r="P834" s="447">
        <f t="shared" si="57"/>
        <v>73848</v>
      </c>
      <c r="Q834" s="447" t="str">
        <f>IFERROR(VLOOKUP(B835,'Liste CG'!A:A,1,FALSE),"Attention erreur pas de CG")</f>
        <v>Attention erreur pas de CG</v>
      </c>
      <c r="R834" s="447" t="str">
        <f>IF(LEFT(Q834,1)="A",'Messages d''erreur'!B$10,"")</f>
        <v>Attention CG pas dans  CG</v>
      </c>
      <c r="S834" s="467">
        <f t="shared" si="58"/>
        <v>73848</v>
      </c>
      <c r="T834" s="469">
        <f>IFERROR(VLOOKUP(S834,'Liste CG'!A:A,1,FALSE),"Attention erreur pas de CG")</f>
        <v>73848</v>
      </c>
      <c r="U834" s="447" t="str">
        <f>IF(MID(H834,4,1)="x", 'Messages d''erreur'!$B$13,IF(LEFT(T834,1)="A",'Messages d''erreur'!$B$12,""))</f>
        <v/>
      </c>
    </row>
    <row r="835" spans="1:21" ht="26" x14ac:dyDescent="0.35">
      <c r="A835" s="535" t="s">
        <v>2027</v>
      </c>
      <c r="B835" s="447" t="s">
        <v>2027</v>
      </c>
      <c r="C835" s="462" t="s">
        <v>2011</v>
      </c>
      <c r="D835" s="463" t="s">
        <v>1990</v>
      </c>
      <c r="E835" s="464" t="s">
        <v>1101</v>
      </c>
      <c r="F835" s="464">
        <v>2</v>
      </c>
      <c r="G835" s="462" t="s">
        <v>1957</v>
      </c>
      <c r="H835" s="464" t="s">
        <v>2028</v>
      </c>
      <c r="I835" s="464" t="s">
        <v>1100</v>
      </c>
      <c r="J835" s="464" t="s">
        <v>61</v>
      </c>
      <c r="K835" s="466" t="s">
        <v>684</v>
      </c>
      <c r="L835" s="467">
        <f t="shared" si="59"/>
        <v>1</v>
      </c>
      <c r="M835" s="468">
        <f t="shared" si="56"/>
        <v>73848</v>
      </c>
      <c r="N835" s="467" t="str">
        <f>IF(IFERROR(SEARCH("-",K835,1),0) &gt; 0,IFERROR(VLOOKUP(K835,'Liste ECO'!A:A,1,FALSE),"ATTENTION CE Inexistant"),"")</f>
        <v>467-48</v>
      </c>
      <c r="O835" s="467" t="str">
        <f>IF(LEFT(N835,1) ="A",'Messages d''erreur'!$B$9,"")</f>
        <v/>
      </c>
      <c r="P835" s="447">
        <f t="shared" si="57"/>
        <v>73848</v>
      </c>
      <c r="Q835" s="447" t="str">
        <f>IFERROR(VLOOKUP(B836,'Liste CG'!A:A,1,FALSE),"Attention erreur pas de CG")</f>
        <v>Attention erreur pas de CG</v>
      </c>
      <c r="R835" s="447" t="str">
        <f>IF(LEFT(Q835,1)="A",'Messages d''erreur'!B$10,"")</f>
        <v>Attention CG pas dans  CG</v>
      </c>
      <c r="S835" s="467">
        <f t="shared" si="58"/>
        <v>73848</v>
      </c>
      <c r="T835" s="469">
        <f>IFERROR(VLOOKUP(S835,'Liste CG'!A:A,1,FALSE),"Attention erreur pas de CG")</f>
        <v>73848</v>
      </c>
      <c r="U835" s="447" t="str">
        <f>IF(MID(H835,4,1)="x", 'Messages d''erreur'!$B$13,IF(LEFT(T835,1)="A",'Messages d''erreur'!$B$12,""))</f>
        <v/>
      </c>
    </row>
    <row r="836" spans="1:21" ht="26" x14ac:dyDescent="0.35">
      <c r="A836" s="535" t="s">
        <v>2027</v>
      </c>
      <c r="B836" s="447" t="s">
        <v>2027</v>
      </c>
      <c r="C836" s="462" t="s">
        <v>2011</v>
      </c>
      <c r="D836" s="463" t="s">
        <v>1990</v>
      </c>
      <c r="E836" s="464" t="s">
        <v>1101</v>
      </c>
      <c r="F836" s="464">
        <v>3</v>
      </c>
      <c r="G836" s="462" t="s">
        <v>1965</v>
      </c>
      <c r="H836" s="464" t="s">
        <v>1966</v>
      </c>
      <c r="I836" s="464" t="s">
        <v>1967</v>
      </c>
      <c r="J836" s="464" t="s">
        <v>61</v>
      </c>
      <c r="K836" s="466" t="s">
        <v>684</v>
      </c>
      <c r="L836" s="467">
        <f t="shared" si="59"/>
        <v>1</v>
      </c>
      <c r="M836" s="468" t="e">
        <f t="shared" si="56"/>
        <v>#VALUE!</v>
      </c>
      <c r="N836" s="467" t="str">
        <f>IF(IFERROR(SEARCH("-",K836,1),0) &gt; 0,IFERROR(VLOOKUP(K836,'Liste ECO'!A:A,1,FALSE),"ATTENTION CE Inexistant"),"")</f>
        <v>467-48</v>
      </c>
      <c r="O836" s="467" t="str">
        <f>IF(LEFT(N836,1) ="A",'Messages d''erreur'!$B$9,"")</f>
        <v/>
      </c>
      <c r="P836" s="447" t="e">
        <f t="shared" si="57"/>
        <v>#VALUE!</v>
      </c>
      <c r="Q836" s="447" t="str">
        <f>IFERROR(VLOOKUP(B837,'Liste CG'!A:A,1,FALSE),"Attention erreur pas de CG")</f>
        <v>Attention erreur pas de CG</v>
      </c>
      <c r="R836" s="447" t="str">
        <f>IF(LEFT(Q836,1)="A",'Messages d''erreur'!B$10,"")</f>
        <v>Attention CG pas dans  CG</v>
      </c>
      <c r="S836" s="467" t="e">
        <f t="shared" si="58"/>
        <v>#VALUE!</v>
      </c>
      <c r="T836" s="469" t="str">
        <f>IFERROR(VLOOKUP(S836,'Liste CG'!A:A,1,FALSE),"Attention erreur pas de CG")</f>
        <v>Attention erreur pas de CG</v>
      </c>
      <c r="U836" s="447" t="str">
        <f>IF(MID(H836,4,1)="x", 'Messages d''erreur'!$B$13,IF(LEFT(T836,1)="A",'Messages d''erreur'!$B$12,""))</f>
        <v>Compte générique de contre-partie</v>
      </c>
    </row>
    <row r="837" spans="1:21" ht="39" x14ac:dyDescent="0.35">
      <c r="A837" s="535" t="s">
        <v>1337</v>
      </c>
      <c r="B837" s="447" t="s">
        <v>1337</v>
      </c>
      <c r="C837" s="462" t="s">
        <v>2029</v>
      </c>
      <c r="D837" s="463" t="s">
        <v>1990</v>
      </c>
      <c r="E837" s="464" t="s">
        <v>61</v>
      </c>
      <c r="F837" s="464">
        <v>1</v>
      </c>
      <c r="G837" s="462" t="s">
        <v>2030</v>
      </c>
      <c r="H837" s="464" t="s">
        <v>1334</v>
      </c>
      <c r="I837" s="464" t="s">
        <v>1329</v>
      </c>
      <c r="J837" s="464" t="s">
        <v>1101</v>
      </c>
      <c r="K837" s="466" t="s">
        <v>1100</v>
      </c>
      <c r="L837" s="467">
        <f t="shared" si="59"/>
        <v>0</v>
      </c>
      <c r="M837" s="468">
        <f t="shared" si="56"/>
        <v>17800</v>
      </c>
      <c r="N837" s="467" t="str">
        <f>IF(IFERROR(SEARCH("-",K837,1),0) &gt; 0,IFERROR(VLOOKUP(K837,'Liste ECO'!A:A,1,FALSE),"ATTENTION CE Inexistant"),"")</f>
        <v/>
      </c>
      <c r="O837" s="467" t="str">
        <f>IF(LEFT(N837,1) ="A",'Messages d''erreur'!$B$9,"")</f>
        <v/>
      </c>
      <c r="P837" s="447">
        <f t="shared" si="57"/>
        <v>17800</v>
      </c>
      <c r="Q837" s="447" t="str">
        <f>IFERROR(VLOOKUP(B838,'Liste CG'!A:A,1,FALSE),"Attention erreur pas de CG")</f>
        <v>Attention erreur pas de CG</v>
      </c>
      <c r="R837" s="447" t="str">
        <f>IF(LEFT(Q837,1)="A",'Messages d''erreur'!B$10,"")</f>
        <v>Attention CG pas dans  CG</v>
      </c>
      <c r="S837" s="467">
        <f t="shared" si="58"/>
        <v>17800</v>
      </c>
      <c r="T837" s="469">
        <f>IFERROR(VLOOKUP(S837,'Liste CG'!A:A,1,FALSE),"Attention erreur pas de CG")</f>
        <v>17800</v>
      </c>
      <c r="U837" s="447" t="str">
        <f>IF(MID(H837,4,1)="x", 'Messages d''erreur'!$B$13,IF(LEFT(T837,1)="A",'Messages d''erreur'!$B$12,""))</f>
        <v/>
      </c>
    </row>
    <row r="838" spans="1:21" ht="14.5" x14ac:dyDescent="0.35">
      <c r="A838" s="535" t="s">
        <v>1337</v>
      </c>
      <c r="B838" s="447" t="s">
        <v>1337</v>
      </c>
      <c r="C838" s="462" t="s">
        <v>2029</v>
      </c>
      <c r="D838" s="463" t="s">
        <v>1990</v>
      </c>
      <c r="E838" s="464" t="s">
        <v>1101</v>
      </c>
      <c r="F838" s="464">
        <v>2</v>
      </c>
      <c r="G838" s="462" t="s">
        <v>1965</v>
      </c>
      <c r="H838" s="464" t="s">
        <v>1966</v>
      </c>
      <c r="I838" s="464" t="s">
        <v>1967</v>
      </c>
      <c r="J838" s="464" t="s">
        <v>61</v>
      </c>
      <c r="K838" s="466" t="s">
        <v>1100</v>
      </c>
      <c r="L838" s="467">
        <f t="shared" si="59"/>
        <v>1</v>
      </c>
      <c r="M838" s="468" t="e">
        <f t="shared" si="56"/>
        <v>#VALUE!</v>
      </c>
      <c r="N838" s="467" t="str">
        <f>IF(IFERROR(SEARCH("-",K838,1),0) &gt; 0,IFERROR(VLOOKUP(K838,'Liste ECO'!A:A,1,FALSE),"ATTENTION CE Inexistant"),"")</f>
        <v/>
      </c>
      <c r="O838" s="467" t="str">
        <f>IF(LEFT(N838,1) ="A",'Messages d''erreur'!$B$9,"")</f>
        <v/>
      </c>
      <c r="P838" s="447" t="e">
        <f t="shared" si="57"/>
        <v>#VALUE!</v>
      </c>
      <c r="Q838" s="447" t="str">
        <f>IFERROR(VLOOKUP(B839,'Liste CG'!A:A,1,FALSE),"Attention erreur pas de CG")</f>
        <v>Attention erreur pas de CG</v>
      </c>
      <c r="R838" s="447" t="str">
        <f>IF(LEFT(Q838,1)="A",'Messages d''erreur'!B$10,"")</f>
        <v>Attention CG pas dans  CG</v>
      </c>
      <c r="S838" s="467" t="e">
        <f t="shared" si="58"/>
        <v>#VALUE!</v>
      </c>
      <c r="T838" s="469" t="str">
        <f>IFERROR(VLOOKUP(S838,'Liste CG'!A:A,1,FALSE),"Attention erreur pas de CG")</f>
        <v>Attention erreur pas de CG</v>
      </c>
      <c r="U838" s="447" t="str">
        <f>IF(MID(H838,4,1)="x", 'Messages d''erreur'!$B$13,IF(LEFT(T838,1)="A",'Messages d''erreur'!$B$12,""))</f>
        <v>Compte générique de contre-partie</v>
      </c>
    </row>
    <row r="839" spans="1:21" ht="26" x14ac:dyDescent="0.35">
      <c r="A839" s="535" t="s">
        <v>2031</v>
      </c>
      <c r="B839" s="447" t="s">
        <v>2031</v>
      </c>
      <c r="C839" s="462" t="s">
        <v>2032</v>
      </c>
      <c r="D839" s="463" t="s">
        <v>1990</v>
      </c>
      <c r="E839" s="464" t="s">
        <v>61</v>
      </c>
      <c r="F839" s="464">
        <v>1</v>
      </c>
      <c r="G839" s="462" t="s">
        <v>1878</v>
      </c>
      <c r="H839" s="464" t="s">
        <v>2033</v>
      </c>
      <c r="I839" s="464" t="s">
        <v>1100</v>
      </c>
      <c r="J839" s="464" t="s">
        <v>1101</v>
      </c>
      <c r="K839" s="466" t="s">
        <v>324</v>
      </c>
      <c r="L839" s="467">
        <f t="shared" si="59"/>
        <v>0</v>
      </c>
      <c r="M839" s="468">
        <f t="shared" si="56"/>
        <v>75788</v>
      </c>
      <c r="N839" s="467" t="str">
        <f>IF(IFERROR(SEARCH("-",K839,1),0) &gt; 0,IFERROR(VLOOKUP(K839,'Liste ECO'!A:A,1,FALSE),"ATTENTION CE Inexistant"),"")</f>
        <v>264-01</v>
      </c>
      <c r="O839" s="467" t="str">
        <f>IF(LEFT(N839,1) ="A",'Messages d''erreur'!$B$9,"")</f>
        <v/>
      </c>
      <c r="P839" s="447">
        <f t="shared" si="57"/>
        <v>75788</v>
      </c>
      <c r="Q839" s="447" t="str">
        <f>IFERROR(VLOOKUP(B840,'Liste CG'!A:A,1,FALSE),"Attention erreur pas de CG")</f>
        <v>Attention erreur pas de CG</v>
      </c>
      <c r="R839" s="447" t="str">
        <f>IF(LEFT(Q839,1)="A",'Messages d''erreur'!B$10,"")</f>
        <v>Attention CG pas dans  CG</v>
      </c>
      <c r="S839" s="467">
        <f t="shared" si="58"/>
        <v>75788</v>
      </c>
      <c r="T839" s="469">
        <f>IFERROR(VLOOKUP(S839,'Liste CG'!A:A,1,FALSE),"Attention erreur pas de CG")</f>
        <v>75788</v>
      </c>
      <c r="U839" s="447" t="str">
        <f>IF(MID(H839,4,1)="x", 'Messages d''erreur'!$B$13,IF(LEFT(T839,1)="A",'Messages d''erreur'!$B$12,""))</f>
        <v/>
      </c>
    </row>
    <row r="840" spans="1:21" ht="26" x14ac:dyDescent="0.35">
      <c r="A840" s="535" t="s">
        <v>2031</v>
      </c>
      <c r="B840" s="447" t="s">
        <v>2031</v>
      </c>
      <c r="C840" s="462" t="s">
        <v>2032</v>
      </c>
      <c r="D840" s="463" t="s">
        <v>1990</v>
      </c>
      <c r="E840" s="464" t="s">
        <v>1101</v>
      </c>
      <c r="F840" s="464">
        <v>2</v>
      </c>
      <c r="G840" s="462" t="s">
        <v>1952</v>
      </c>
      <c r="H840" s="464" t="s">
        <v>1966</v>
      </c>
      <c r="I840" s="464" t="s">
        <v>1967</v>
      </c>
      <c r="J840" s="464" t="s">
        <v>61</v>
      </c>
      <c r="K840" s="466" t="s">
        <v>1100</v>
      </c>
      <c r="L840" s="467">
        <f t="shared" si="59"/>
        <v>1</v>
      </c>
      <c r="M840" s="468" t="e">
        <f t="shared" si="56"/>
        <v>#VALUE!</v>
      </c>
      <c r="N840" s="467" t="str">
        <f>IF(IFERROR(SEARCH("-",K840,1),0) &gt; 0,IFERROR(VLOOKUP(K840,'Liste ECO'!A:A,1,FALSE),"ATTENTION CE Inexistant"),"")</f>
        <v/>
      </c>
      <c r="O840" s="467" t="str">
        <f>IF(LEFT(N840,1) ="A",'Messages d''erreur'!$B$9,"")</f>
        <v/>
      </c>
      <c r="P840" s="447" t="e">
        <f t="shared" si="57"/>
        <v>#VALUE!</v>
      </c>
      <c r="Q840" s="447" t="str">
        <f>IFERROR(VLOOKUP(B841,'Liste CG'!A:A,1,FALSE),"Attention erreur pas de CG")</f>
        <v>Attention erreur pas de CG</v>
      </c>
      <c r="R840" s="447" t="str">
        <f>IF(LEFT(Q840,1)="A",'Messages d''erreur'!B$10,"")</f>
        <v>Attention CG pas dans  CG</v>
      </c>
      <c r="S840" s="467" t="e">
        <f t="shared" si="58"/>
        <v>#VALUE!</v>
      </c>
      <c r="T840" s="469" t="str">
        <f>IFERROR(VLOOKUP(S840,'Liste CG'!A:A,1,FALSE),"Attention erreur pas de CG")</f>
        <v>Attention erreur pas de CG</v>
      </c>
      <c r="U840" s="447" t="str">
        <f>IF(MID(H840,4,1)="x", 'Messages d''erreur'!$B$13,IF(LEFT(T840,1)="A",'Messages d''erreur'!$B$12,""))</f>
        <v>Compte générique de contre-partie</v>
      </c>
    </row>
    <row r="841" spans="1:21" ht="26" x14ac:dyDescent="0.35">
      <c r="A841" s="535" t="s">
        <v>1886</v>
      </c>
      <c r="B841" s="447" t="s">
        <v>1886</v>
      </c>
      <c r="C841" s="462" t="s">
        <v>2034</v>
      </c>
      <c r="D841" s="463" t="s">
        <v>1990</v>
      </c>
      <c r="E841" s="464" t="s">
        <v>61</v>
      </c>
      <c r="F841" s="464">
        <v>1</v>
      </c>
      <c r="G841" s="462" t="s">
        <v>1878</v>
      </c>
      <c r="H841" s="464" t="s">
        <v>2035</v>
      </c>
      <c r="I841" s="464" t="s">
        <v>1100</v>
      </c>
      <c r="J841" s="464" t="s">
        <v>1101</v>
      </c>
      <c r="K841" s="466" t="s">
        <v>321</v>
      </c>
      <c r="L841" s="467">
        <f t="shared" si="59"/>
        <v>0</v>
      </c>
      <c r="M841" s="468">
        <f t="shared" si="56"/>
        <v>75214</v>
      </c>
      <c r="N841" s="467" t="str">
        <f>IF(IFERROR(SEARCH("-",K841,1),0) &gt; 0,IFERROR(VLOOKUP(K841,'Liste ECO'!A:A,1,FALSE),"ATTENTION CE Inexistant"),"")</f>
        <v>263-01</v>
      </c>
      <c r="O841" s="467" t="str">
        <f>IF(LEFT(N841,1) ="A",'Messages d''erreur'!$B$9,"")</f>
        <v/>
      </c>
      <c r="P841" s="447">
        <f t="shared" si="57"/>
        <v>75214</v>
      </c>
      <c r="Q841" s="447" t="str">
        <f>IFERROR(VLOOKUP(B842,'Liste CG'!A:A,1,FALSE),"Attention erreur pas de CG")</f>
        <v>Attention erreur pas de CG</v>
      </c>
      <c r="R841" s="447" t="str">
        <f>IF(LEFT(Q841,1)="A",'Messages d''erreur'!B$10,"")</f>
        <v>Attention CG pas dans  CG</v>
      </c>
      <c r="S841" s="467">
        <f t="shared" si="58"/>
        <v>75214</v>
      </c>
      <c r="T841" s="469">
        <f>IFERROR(VLOOKUP(S841,'Liste CG'!A:A,1,FALSE),"Attention erreur pas de CG")</f>
        <v>75214</v>
      </c>
      <c r="U841" s="447" t="str">
        <f>IF(MID(H841,4,1)="x", 'Messages d''erreur'!$B$13,IF(LEFT(T841,1)="A",'Messages d''erreur'!$B$12,""))</f>
        <v/>
      </c>
    </row>
    <row r="842" spans="1:21" ht="26" x14ac:dyDescent="0.35">
      <c r="A842" s="535" t="s">
        <v>1886</v>
      </c>
      <c r="B842" s="447" t="s">
        <v>1886</v>
      </c>
      <c r="C842" s="462" t="s">
        <v>2034</v>
      </c>
      <c r="D842" s="463" t="s">
        <v>1990</v>
      </c>
      <c r="E842" s="464" t="s">
        <v>1101</v>
      </c>
      <c r="F842" s="464">
        <v>2</v>
      </c>
      <c r="G842" s="462" t="s">
        <v>2036</v>
      </c>
      <c r="H842" s="464" t="s">
        <v>2035</v>
      </c>
      <c r="I842" s="464" t="s">
        <v>1100</v>
      </c>
      <c r="J842" s="464" t="s">
        <v>61</v>
      </c>
      <c r="K842" s="466" t="s">
        <v>321</v>
      </c>
      <c r="L842" s="467">
        <f t="shared" si="59"/>
        <v>1</v>
      </c>
      <c r="M842" s="468">
        <f t="shared" si="56"/>
        <v>75214</v>
      </c>
      <c r="N842" s="467" t="str">
        <f>IF(IFERROR(SEARCH("-",K842,1),0) &gt; 0,IFERROR(VLOOKUP(K842,'Liste ECO'!A:A,1,FALSE),"ATTENTION CE Inexistant"),"")</f>
        <v>263-01</v>
      </c>
      <c r="O842" s="467" t="str">
        <f>IF(LEFT(N842,1) ="A",'Messages d''erreur'!$B$9,"")</f>
        <v/>
      </c>
      <c r="P842" s="447">
        <f t="shared" si="57"/>
        <v>75214</v>
      </c>
      <c r="Q842" s="447" t="str">
        <f>IFERROR(VLOOKUP(B843,'Liste CG'!A:A,1,FALSE),"Attention erreur pas de CG")</f>
        <v>Attention erreur pas de CG</v>
      </c>
      <c r="R842" s="447" t="str">
        <f>IF(LEFT(Q842,1)="A",'Messages d''erreur'!B$10,"")</f>
        <v>Attention CG pas dans  CG</v>
      </c>
      <c r="S842" s="467">
        <f t="shared" si="58"/>
        <v>75214</v>
      </c>
      <c r="T842" s="469">
        <f>IFERROR(VLOOKUP(S842,'Liste CG'!A:A,1,FALSE),"Attention erreur pas de CG")</f>
        <v>75214</v>
      </c>
      <c r="U842" s="447" t="str">
        <f>IF(MID(H842,4,1)="x", 'Messages d''erreur'!$B$13,IF(LEFT(T842,1)="A",'Messages d''erreur'!$B$12,""))</f>
        <v/>
      </c>
    </row>
    <row r="843" spans="1:21" ht="26" x14ac:dyDescent="0.35">
      <c r="A843" s="535" t="s">
        <v>1886</v>
      </c>
      <c r="B843" s="447" t="s">
        <v>1886</v>
      </c>
      <c r="C843" s="462" t="s">
        <v>2034</v>
      </c>
      <c r="D843" s="463" t="s">
        <v>1990</v>
      </c>
      <c r="E843" s="464" t="s">
        <v>61</v>
      </c>
      <c r="F843" s="464">
        <v>3</v>
      </c>
      <c r="G843" s="462" t="s">
        <v>1878</v>
      </c>
      <c r="H843" s="464" t="s">
        <v>2037</v>
      </c>
      <c r="I843" s="464" t="s">
        <v>1100</v>
      </c>
      <c r="J843" s="464" t="s">
        <v>1101</v>
      </c>
      <c r="K843" s="466" t="s">
        <v>663</v>
      </c>
      <c r="L843" s="467">
        <f t="shared" si="59"/>
        <v>1</v>
      </c>
      <c r="M843" s="468">
        <f t="shared" ref="M843:M906" si="60">VALUE(H843)</f>
        <v>75144</v>
      </c>
      <c r="N843" s="467" t="str">
        <f>IF(IFERROR(SEARCH("-",K843,1),0) &gt; 0,IFERROR(VLOOKUP(K843,'Liste ECO'!A:A,1,FALSE),"ATTENTION CE Inexistant"),"")</f>
        <v>464-01</v>
      </c>
      <c r="O843" s="467" t="str">
        <f>IF(LEFT(N843,1) ="A",'Messages d''erreur'!$B$9,"")</f>
        <v/>
      </c>
      <c r="P843" s="447">
        <f t="shared" si="57"/>
        <v>75144</v>
      </c>
      <c r="Q843" s="447" t="str">
        <f>IFERROR(VLOOKUP(B844,'Liste CG'!A:A,1,FALSE),"Attention erreur pas de CG")</f>
        <v>Attention erreur pas de CG</v>
      </c>
      <c r="R843" s="447" t="str">
        <f>IF(LEFT(Q843,1)="A",'Messages d''erreur'!B$10,"")</f>
        <v>Attention CG pas dans  CG</v>
      </c>
      <c r="S843" s="467">
        <f t="shared" si="58"/>
        <v>75144</v>
      </c>
      <c r="T843" s="469">
        <f>IFERROR(VLOOKUP(S843,'Liste CG'!A:A,1,FALSE),"Attention erreur pas de CG")</f>
        <v>75144</v>
      </c>
      <c r="U843" s="447" t="str">
        <f>IF(MID(H843,4,1)="x", 'Messages d''erreur'!$B$13,IF(LEFT(T843,1)="A",'Messages d''erreur'!$B$12,""))</f>
        <v/>
      </c>
    </row>
    <row r="844" spans="1:21" ht="26" x14ac:dyDescent="0.35">
      <c r="A844" s="535" t="s">
        <v>1886</v>
      </c>
      <c r="B844" s="447" t="s">
        <v>1886</v>
      </c>
      <c r="C844" s="462" t="s">
        <v>2034</v>
      </c>
      <c r="D844" s="463" t="s">
        <v>1990</v>
      </c>
      <c r="E844" s="464" t="s">
        <v>61</v>
      </c>
      <c r="F844" s="464">
        <v>4</v>
      </c>
      <c r="G844" s="462" t="s">
        <v>1878</v>
      </c>
      <c r="H844" s="464" t="s">
        <v>2038</v>
      </c>
      <c r="I844" s="464" t="s">
        <v>1100</v>
      </c>
      <c r="J844" s="464" t="s">
        <v>1101</v>
      </c>
      <c r="K844" s="466" t="s">
        <v>694</v>
      </c>
      <c r="L844" s="467">
        <f t="shared" si="59"/>
        <v>1</v>
      </c>
      <c r="M844" s="468">
        <f t="shared" si="60"/>
        <v>75145</v>
      </c>
      <c r="N844" s="467" t="str">
        <f>IF(IFERROR(SEARCH("-",K844,1),0) &gt; 0,IFERROR(VLOOKUP(K844,'Liste ECO'!A:A,1,FALSE),"ATTENTION CE Inexistant"),"")</f>
        <v>484-01</v>
      </c>
      <c r="O844" s="467" t="str">
        <f>IF(LEFT(N844,1) ="A",'Messages d''erreur'!$B$9,"")</f>
        <v/>
      </c>
      <c r="P844" s="447">
        <f t="shared" si="57"/>
        <v>75145</v>
      </c>
      <c r="Q844" s="447" t="str">
        <f>IFERROR(VLOOKUP(B845,'Liste CG'!A:A,1,FALSE),"Attention erreur pas de CG")</f>
        <v>Attention erreur pas de CG</v>
      </c>
      <c r="R844" s="447" t="str">
        <f>IF(LEFT(Q844,1)="A",'Messages d''erreur'!B$10,"")</f>
        <v>Attention CG pas dans  CG</v>
      </c>
      <c r="S844" s="467">
        <f t="shared" si="58"/>
        <v>75145</v>
      </c>
      <c r="T844" s="469">
        <f>IFERROR(VLOOKUP(S844,'Liste CG'!A:A,1,FALSE),"Attention erreur pas de CG")</f>
        <v>75145</v>
      </c>
      <c r="U844" s="447" t="str">
        <f>IF(MID(H844,4,1)="x", 'Messages d''erreur'!$B$13,IF(LEFT(T844,1)="A",'Messages d''erreur'!$B$12,""))</f>
        <v/>
      </c>
    </row>
    <row r="845" spans="1:21" ht="26" x14ac:dyDescent="0.35">
      <c r="A845" s="535" t="s">
        <v>1886</v>
      </c>
      <c r="B845" s="447" t="s">
        <v>1886</v>
      </c>
      <c r="C845" s="462" t="s">
        <v>2034</v>
      </c>
      <c r="D845" s="463" t="s">
        <v>1990</v>
      </c>
      <c r="E845" s="464" t="s">
        <v>1101</v>
      </c>
      <c r="F845" s="464">
        <v>5</v>
      </c>
      <c r="G845" s="462" t="s">
        <v>1957</v>
      </c>
      <c r="H845" s="464" t="s">
        <v>2038</v>
      </c>
      <c r="I845" s="464" t="s">
        <v>1100</v>
      </c>
      <c r="J845" s="464" t="s">
        <v>61</v>
      </c>
      <c r="K845" s="466" t="s">
        <v>694</v>
      </c>
      <c r="L845" s="467">
        <f t="shared" si="59"/>
        <v>1</v>
      </c>
      <c r="M845" s="468">
        <f t="shared" si="60"/>
        <v>75145</v>
      </c>
      <c r="N845" s="467" t="str">
        <f>IF(IFERROR(SEARCH("-",K845,1),0) &gt; 0,IFERROR(VLOOKUP(K845,'Liste ECO'!A:A,1,FALSE),"ATTENTION CE Inexistant"),"")</f>
        <v>484-01</v>
      </c>
      <c r="O845" s="467" t="str">
        <f>IF(LEFT(N845,1) ="A",'Messages d''erreur'!$B$9,"")</f>
        <v/>
      </c>
      <c r="P845" s="447">
        <f t="shared" si="57"/>
        <v>75145</v>
      </c>
      <c r="Q845" s="447" t="str">
        <f>IFERROR(VLOOKUP(B846,'Liste CG'!A:A,1,FALSE),"Attention erreur pas de CG")</f>
        <v>Attention erreur pas de CG</v>
      </c>
      <c r="R845" s="447" t="str">
        <f>IF(LEFT(Q845,1)="A",'Messages d''erreur'!B$10,"")</f>
        <v>Attention CG pas dans  CG</v>
      </c>
      <c r="S845" s="467">
        <f t="shared" si="58"/>
        <v>75145</v>
      </c>
      <c r="T845" s="469">
        <f>IFERROR(VLOOKUP(S845,'Liste CG'!A:A,1,FALSE),"Attention erreur pas de CG")</f>
        <v>75145</v>
      </c>
      <c r="U845" s="447" t="str">
        <f>IF(MID(H845,4,1)="x", 'Messages d''erreur'!$B$13,IF(LEFT(T845,1)="A",'Messages d''erreur'!$B$12,""))</f>
        <v/>
      </c>
    </row>
    <row r="846" spans="1:21" ht="26" x14ac:dyDescent="0.35">
      <c r="A846" s="535" t="s">
        <v>1886</v>
      </c>
      <c r="B846" s="447" t="s">
        <v>1886</v>
      </c>
      <c r="C846" s="462" t="s">
        <v>2034</v>
      </c>
      <c r="D846" s="463" t="s">
        <v>1990</v>
      </c>
      <c r="E846" s="464" t="s">
        <v>1101</v>
      </c>
      <c r="F846" s="464">
        <v>6</v>
      </c>
      <c r="G846" s="462" t="s">
        <v>2039</v>
      </c>
      <c r="H846" s="464" t="s">
        <v>1882</v>
      </c>
      <c r="I846" s="464" t="s">
        <v>1884</v>
      </c>
      <c r="J846" s="464" t="s">
        <v>61</v>
      </c>
      <c r="K846" s="466" t="s">
        <v>1100</v>
      </c>
      <c r="L846" s="467">
        <f t="shared" si="59"/>
        <v>1</v>
      </c>
      <c r="M846" s="468">
        <f t="shared" si="60"/>
        <v>27400</v>
      </c>
      <c r="N846" s="467" t="str">
        <f>IF(IFERROR(SEARCH("-",K846,1),0) &gt; 0,IFERROR(VLOOKUP(K846,'Liste ECO'!A:A,1,FALSE),"ATTENTION CE Inexistant"),"")</f>
        <v/>
      </c>
      <c r="O846" s="467" t="str">
        <f>IF(LEFT(N846,1) ="A",'Messages d''erreur'!$B$9,"")</f>
        <v/>
      </c>
      <c r="P846" s="447">
        <f t="shared" si="57"/>
        <v>27400</v>
      </c>
      <c r="Q846" s="447" t="str">
        <f>IFERROR(VLOOKUP(B847,'Liste CG'!A:A,1,FALSE),"Attention erreur pas de CG")</f>
        <v>Attention erreur pas de CG</v>
      </c>
      <c r="R846" s="447" t="str">
        <f>IF(LEFT(Q846,1)="A",'Messages d''erreur'!B$10,"")</f>
        <v>Attention CG pas dans  CG</v>
      </c>
      <c r="S846" s="467">
        <f t="shared" si="58"/>
        <v>27400</v>
      </c>
      <c r="T846" s="469">
        <f>IFERROR(VLOOKUP(S846,'Liste CG'!A:A,1,FALSE),"Attention erreur pas de CG")</f>
        <v>27400</v>
      </c>
      <c r="U846" s="447" t="str">
        <f>IF(MID(H846,4,1)="x", 'Messages d''erreur'!$B$13,IF(LEFT(T846,1)="A",'Messages d''erreur'!$B$12,""))</f>
        <v/>
      </c>
    </row>
    <row r="847" spans="1:21" ht="39" x14ac:dyDescent="0.35">
      <c r="A847" s="535" t="s">
        <v>1886</v>
      </c>
      <c r="B847" s="447" t="s">
        <v>1886</v>
      </c>
      <c r="C847" s="462" t="s">
        <v>2034</v>
      </c>
      <c r="D847" s="463" t="s">
        <v>1990</v>
      </c>
      <c r="E847" s="464" t="s">
        <v>61</v>
      </c>
      <c r="F847" s="464">
        <v>7</v>
      </c>
      <c r="G847" s="462" t="s">
        <v>2040</v>
      </c>
      <c r="H847" s="464" t="s">
        <v>1882</v>
      </c>
      <c r="I847" s="464" t="s">
        <v>1884</v>
      </c>
      <c r="J847" s="464" t="s">
        <v>1101</v>
      </c>
      <c r="K847" s="466" t="s">
        <v>1100</v>
      </c>
      <c r="L847" s="467">
        <f t="shared" si="59"/>
        <v>1</v>
      </c>
      <c r="M847" s="468">
        <f t="shared" si="60"/>
        <v>27400</v>
      </c>
      <c r="N847" s="467" t="str">
        <f>IF(IFERROR(SEARCH("-",K847,1),0) &gt; 0,IFERROR(VLOOKUP(K847,'Liste ECO'!A:A,1,FALSE),"ATTENTION CE Inexistant"),"")</f>
        <v/>
      </c>
      <c r="O847" s="467" t="str">
        <f>IF(LEFT(N847,1) ="A",'Messages d''erreur'!$B$9,"")</f>
        <v/>
      </c>
      <c r="P847" s="447">
        <f t="shared" si="57"/>
        <v>27400</v>
      </c>
      <c r="Q847" s="447" t="str">
        <f>IFERROR(VLOOKUP(B848,'Liste CG'!A:A,1,FALSE),"Attention erreur pas de CG")</f>
        <v>Attention erreur pas de CG</v>
      </c>
      <c r="R847" s="447" t="str">
        <f>IF(LEFT(Q847,1)="A",'Messages d''erreur'!B$10,"")</f>
        <v>Attention CG pas dans  CG</v>
      </c>
      <c r="S847" s="467">
        <f t="shared" si="58"/>
        <v>27400</v>
      </c>
      <c r="T847" s="469">
        <f>IFERROR(VLOOKUP(S847,'Liste CG'!A:A,1,FALSE),"Attention erreur pas de CG")</f>
        <v>27400</v>
      </c>
      <c r="U847" s="447" t="str">
        <f>IF(MID(H847,4,1)="x", 'Messages d''erreur'!$B$13,IF(LEFT(T847,1)="A",'Messages d''erreur'!$B$12,""))</f>
        <v/>
      </c>
    </row>
    <row r="848" spans="1:21" ht="26" x14ac:dyDescent="0.35">
      <c r="A848" s="535" t="s">
        <v>1886</v>
      </c>
      <c r="B848" s="447" t="s">
        <v>1886</v>
      </c>
      <c r="C848" s="462" t="s">
        <v>2034</v>
      </c>
      <c r="D848" s="463" t="s">
        <v>1990</v>
      </c>
      <c r="E848" s="464" t="s">
        <v>1101</v>
      </c>
      <c r="F848" s="464">
        <v>8</v>
      </c>
      <c r="G848" s="462" t="s">
        <v>1952</v>
      </c>
      <c r="H848" s="464" t="s">
        <v>1966</v>
      </c>
      <c r="I848" s="464" t="s">
        <v>1967</v>
      </c>
      <c r="J848" s="464" t="s">
        <v>61</v>
      </c>
      <c r="K848" s="466" t="s">
        <v>1100</v>
      </c>
      <c r="L848" s="467">
        <f t="shared" si="59"/>
        <v>1</v>
      </c>
      <c r="M848" s="468" t="e">
        <f t="shared" si="60"/>
        <v>#VALUE!</v>
      </c>
      <c r="N848" s="467" t="str">
        <f>IF(IFERROR(SEARCH("-",K848,1),0) &gt; 0,IFERROR(VLOOKUP(K848,'Liste ECO'!A:A,1,FALSE),"ATTENTION CE Inexistant"),"")</f>
        <v/>
      </c>
      <c r="O848" s="467" t="str">
        <f>IF(LEFT(N848,1) ="A",'Messages d''erreur'!$B$9,"")</f>
        <v/>
      </c>
      <c r="P848" s="447" t="e">
        <f t="shared" si="57"/>
        <v>#VALUE!</v>
      </c>
      <c r="Q848" s="447" t="str">
        <f>IFERROR(VLOOKUP(B849,'Liste CG'!A:A,1,FALSE),"Attention erreur pas de CG")</f>
        <v>Attention erreur pas de CG</v>
      </c>
      <c r="R848" s="447" t="str">
        <f>IF(LEFT(Q848,1)="A",'Messages d''erreur'!B$10,"")</f>
        <v>Attention CG pas dans  CG</v>
      </c>
      <c r="S848" s="467" t="e">
        <f t="shared" si="58"/>
        <v>#VALUE!</v>
      </c>
      <c r="T848" s="469" t="str">
        <f>IFERROR(VLOOKUP(S848,'Liste CG'!A:A,1,FALSE),"Attention erreur pas de CG")</f>
        <v>Attention erreur pas de CG</v>
      </c>
      <c r="U848" s="447" t="str">
        <f>IF(MID(H848,4,1)="x", 'Messages d''erreur'!$B$13,IF(LEFT(T848,1)="A",'Messages d''erreur'!$B$12,""))</f>
        <v>Compte générique de contre-partie</v>
      </c>
    </row>
    <row r="849" spans="1:21" ht="26" x14ac:dyDescent="0.35">
      <c r="A849" s="535" t="s">
        <v>1888</v>
      </c>
      <c r="B849" s="447" t="s">
        <v>1888</v>
      </c>
      <c r="C849" s="462" t="s">
        <v>2041</v>
      </c>
      <c r="D849" s="463" t="s">
        <v>1990</v>
      </c>
      <c r="E849" s="464" t="s">
        <v>61</v>
      </c>
      <c r="F849" s="464">
        <v>1</v>
      </c>
      <c r="G849" s="462" t="s">
        <v>1878</v>
      </c>
      <c r="H849" s="464" t="s">
        <v>2042</v>
      </c>
      <c r="I849" s="464" t="s">
        <v>1100</v>
      </c>
      <c r="J849" s="464" t="s">
        <v>1101</v>
      </c>
      <c r="K849" s="466" t="s">
        <v>318</v>
      </c>
      <c r="L849" s="467">
        <f t="shared" si="59"/>
        <v>0</v>
      </c>
      <c r="M849" s="468">
        <f t="shared" si="60"/>
        <v>75504</v>
      </c>
      <c r="N849" s="467" t="str">
        <f>IF(IFERROR(SEARCH("-",K849,1),0) &gt; 0,IFERROR(VLOOKUP(K849,'Liste ECO'!A:A,1,FALSE),"ATTENTION CE Inexistant"),"")</f>
        <v>261-03</v>
      </c>
      <c r="O849" s="467" t="str">
        <f>IF(LEFT(N849,1) ="A",'Messages d''erreur'!$B$9,"")</f>
        <v/>
      </c>
      <c r="P849" s="447">
        <f t="shared" si="57"/>
        <v>75504</v>
      </c>
      <c r="Q849" s="447" t="str">
        <f>IFERROR(VLOOKUP(B850,'Liste CG'!A:A,1,FALSE),"Attention erreur pas de CG")</f>
        <v>Attention erreur pas de CG</v>
      </c>
      <c r="R849" s="447" t="str">
        <f>IF(LEFT(Q849,1)="A",'Messages d''erreur'!B$10,"")</f>
        <v>Attention CG pas dans  CG</v>
      </c>
      <c r="S849" s="467">
        <f t="shared" si="58"/>
        <v>75504</v>
      </c>
      <c r="T849" s="469">
        <f>IFERROR(VLOOKUP(S849,'Liste CG'!A:A,1,FALSE),"Attention erreur pas de CG")</f>
        <v>75504</v>
      </c>
      <c r="U849" s="447" t="str">
        <f>IF(MID(H849,4,1)="x", 'Messages d''erreur'!$B$13,IF(LEFT(T849,1)="A",'Messages d''erreur'!$B$12,""))</f>
        <v/>
      </c>
    </row>
    <row r="850" spans="1:21" ht="26" x14ac:dyDescent="0.35">
      <c r="A850" s="535" t="s">
        <v>1888</v>
      </c>
      <c r="B850" s="447" t="s">
        <v>1888</v>
      </c>
      <c r="C850" s="462" t="s">
        <v>2041</v>
      </c>
      <c r="D850" s="463" t="s">
        <v>1990</v>
      </c>
      <c r="E850" s="464" t="s">
        <v>1101</v>
      </c>
      <c r="F850" s="464">
        <v>2</v>
      </c>
      <c r="G850" s="462" t="s">
        <v>2036</v>
      </c>
      <c r="H850" s="464" t="s">
        <v>2042</v>
      </c>
      <c r="I850" s="464" t="s">
        <v>1100</v>
      </c>
      <c r="J850" s="464" t="s">
        <v>61</v>
      </c>
      <c r="K850" s="466" t="s">
        <v>318</v>
      </c>
      <c r="L850" s="467">
        <f t="shared" si="59"/>
        <v>1</v>
      </c>
      <c r="M850" s="468">
        <f t="shared" si="60"/>
        <v>75504</v>
      </c>
      <c r="N850" s="467" t="str">
        <f>IF(IFERROR(SEARCH("-",K850,1),0) &gt; 0,IFERROR(VLOOKUP(K850,'Liste ECO'!A:A,1,FALSE),"ATTENTION CE Inexistant"),"")</f>
        <v>261-03</v>
      </c>
      <c r="O850" s="467" t="str">
        <f>IF(LEFT(N850,1) ="A",'Messages d''erreur'!$B$9,"")</f>
        <v/>
      </c>
      <c r="P850" s="447">
        <f t="shared" si="57"/>
        <v>75504</v>
      </c>
      <c r="Q850" s="447" t="str">
        <f>IFERROR(VLOOKUP(B851,'Liste CG'!A:A,1,FALSE),"Attention erreur pas de CG")</f>
        <v>Attention erreur pas de CG</v>
      </c>
      <c r="R850" s="447" t="str">
        <f>IF(LEFT(Q850,1)="A",'Messages d''erreur'!B$10,"")</f>
        <v>Attention CG pas dans  CG</v>
      </c>
      <c r="S850" s="467">
        <f t="shared" si="58"/>
        <v>75504</v>
      </c>
      <c r="T850" s="469">
        <f>IFERROR(VLOOKUP(S850,'Liste CG'!A:A,1,FALSE),"Attention erreur pas de CG")</f>
        <v>75504</v>
      </c>
      <c r="U850" s="447" t="str">
        <f>IF(MID(H850,4,1)="x", 'Messages d''erreur'!$B$13,IF(LEFT(T850,1)="A",'Messages d''erreur'!$B$12,""))</f>
        <v/>
      </c>
    </row>
    <row r="851" spans="1:21" ht="26" x14ac:dyDescent="0.35">
      <c r="A851" s="535" t="s">
        <v>1888</v>
      </c>
      <c r="B851" s="447" t="s">
        <v>1888</v>
      </c>
      <c r="C851" s="462" t="s">
        <v>2041</v>
      </c>
      <c r="D851" s="463" t="s">
        <v>1990</v>
      </c>
      <c r="E851" s="464" t="s">
        <v>61</v>
      </c>
      <c r="F851" s="464">
        <v>3</v>
      </c>
      <c r="G851" s="462" t="s">
        <v>1878</v>
      </c>
      <c r="H851" s="464" t="s">
        <v>2043</v>
      </c>
      <c r="I851" s="464" t="s">
        <v>1100</v>
      </c>
      <c r="J851" s="464" t="s">
        <v>1101</v>
      </c>
      <c r="K851" s="466" t="s">
        <v>316</v>
      </c>
      <c r="L851" s="467">
        <f t="shared" si="59"/>
        <v>1</v>
      </c>
      <c r="M851" s="468">
        <f t="shared" si="60"/>
        <v>75721</v>
      </c>
      <c r="N851" s="467" t="str">
        <f>IF(IFERROR(SEARCH("-",K851,1),0) &gt; 0,IFERROR(VLOOKUP(K851,'Liste ECO'!A:A,1,FALSE),"ATTENTION CE Inexistant"),"")</f>
        <v>261-01</v>
      </c>
      <c r="O851" s="467" t="str">
        <f>IF(LEFT(N851,1) ="A",'Messages d''erreur'!$B$9,"")</f>
        <v/>
      </c>
      <c r="P851" s="447">
        <f t="shared" si="57"/>
        <v>75721</v>
      </c>
      <c r="Q851" s="447" t="str">
        <f>IFERROR(VLOOKUP(B852,'Liste CG'!A:A,1,FALSE),"Attention erreur pas de CG")</f>
        <v>Attention erreur pas de CG</v>
      </c>
      <c r="R851" s="447" t="str">
        <f>IF(LEFT(Q851,1)="A",'Messages d''erreur'!B$10,"")</f>
        <v>Attention CG pas dans  CG</v>
      </c>
      <c r="S851" s="467">
        <f t="shared" si="58"/>
        <v>75721</v>
      </c>
      <c r="T851" s="469">
        <f>IFERROR(VLOOKUP(S851,'Liste CG'!A:A,1,FALSE),"Attention erreur pas de CG")</f>
        <v>75721</v>
      </c>
      <c r="U851" s="447" t="str">
        <f>IF(MID(H851,4,1)="x", 'Messages d''erreur'!$B$13,IF(LEFT(T851,1)="A",'Messages d''erreur'!$B$12,""))</f>
        <v/>
      </c>
    </row>
    <row r="852" spans="1:21" ht="26" x14ac:dyDescent="0.35">
      <c r="A852" s="535" t="s">
        <v>1888</v>
      </c>
      <c r="B852" s="447" t="s">
        <v>1888</v>
      </c>
      <c r="C852" s="462" t="s">
        <v>2041</v>
      </c>
      <c r="D852" s="463" t="s">
        <v>1990</v>
      </c>
      <c r="E852" s="464" t="s">
        <v>1101</v>
      </c>
      <c r="F852" s="464">
        <v>4</v>
      </c>
      <c r="G852" s="462" t="s">
        <v>2036</v>
      </c>
      <c r="H852" s="464" t="s">
        <v>2043</v>
      </c>
      <c r="I852" s="464" t="s">
        <v>1100</v>
      </c>
      <c r="J852" s="464" t="s">
        <v>61</v>
      </c>
      <c r="K852" s="466" t="s">
        <v>316</v>
      </c>
      <c r="L852" s="467">
        <f t="shared" si="59"/>
        <v>1</v>
      </c>
      <c r="M852" s="468">
        <f t="shared" si="60"/>
        <v>75721</v>
      </c>
      <c r="N852" s="467" t="str">
        <f>IF(IFERROR(SEARCH("-",K852,1),0) &gt; 0,IFERROR(VLOOKUP(K852,'Liste ECO'!A:A,1,FALSE),"ATTENTION CE Inexistant"),"")</f>
        <v>261-01</v>
      </c>
      <c r="O852" s="467" t="str">
        <f>IF(LEFT(N852,1) ="A",'Messages d''erreur'!$B$9,"")</f>
        <v/>
      </c>
      <c r="P852" s="447">
        <f t="shared" si="57"/>
        <v>75721</v>
      </c>
      <c r="Q852" s="447" t="str">
        <f>IFERROR(VLOOKUP(B853,'Liste CG'!A:A,1,FALSE),"Attention erreur pas de CG")</f>
        <v>Attention erreur pas de CG</v>
      </c>
      <c r="R852" s="447" t="str">
        <f>IF(LEFT(Q852,1)="A",'Messages d''erreur'!B$10,"")</f>
        <v>Attention CG pas dans  CG</v>
      </c>
      <c r="S852" s="467">
        <f t="shared" si="58"/>
        <v>75721</v>
      </c>
      <c r="T852" s="469">
        <f>IFERROR(VLOOKUP(S852,'Liste CG'!A:A,1,FALSE),"Attention erreur pas de CG")</f>
        <v>75721</v>
      </c>
      <c r="U852" s="447" t="str">
        <f>IF(MID(H852,4,1)="x", 'Messages d''erreur'!$B$13,IF(LEFT(T852,1)="A",'Messages d''erreur'!$B$12,""))</f>
        <v/>
      </c>
    </row>
    <row r="853" spans="1:21" ht="39" x14ac:dyDescent="0.35">
      <c r="A853" s="535" t="s">
        <v>1888</v>
      </c>
      <c r="B853" s="447" t="s">
        <v>1888</v>
      </c>
      <c r="C853" s="462" t="s">
        <v>2041</v>
      </c>
      <c r="D853" s="463" t="s">
        <v>1990</v>
      </c>
      <c r="E853" s="464" t="s">
        <v>1101</v>
      </c>
      <c r="F853" s="464">
        <v>5</v>
      </c>
      <c r="G853" s="462" t="s">
        <v>2044</v>
      </c>
      <c r="H853" s="464" t="s">
        <v>1882</v>
      </c>
      <c r="I853" s="464" t="s">
        <v>1884</v>
      </c>
      <c r="J853" s="464" t="s">
        <v>61</v>
      </c>
      <c r="K853" s="466" t="s">
        <v>1100</v>
      </c>
      <c r="L853" s="467">
        <f t="shared" si="59"/>
        <v>1</v>
      </c>
      <c r="M853" s="468">
        <f t="shared" si="60"/>
        <v>27400</v>
      </c>
      <c r="N853" s="467" t="str">
        <f>IF(IFERROR(SEARCH("-",K853,1),0) &gt; 0,IFERROR(VLOOKUP(K853,'Liste ECO'!A:A,1,FALSE),"ATTENTION CE Inexistant"),"")</f>
        <v/>
      </c>
      <c r="O853" s="467" t="str">
        <f>IF(LEFT(N853,1) ="A",'Messages d''erreur'!$B$9,"")</f>
        <v/>
      </c>
      <c r="P853" s="447">
        <f t="shared" si="57"/>
        <v>27400</v>
      </c>
      <c r="Q853" s="447" t="str">
        <f>IFERROR(VLOOKUP(B854,'Liste CG'!A:A,1,FALSE),"Attention erreur pas de CG")</f>
        <v>Attention erreur pas de CG</v>
      </c>
      <c r="R853" s="447" t="str">
        <f>IF(LEFT(Q853,1)="A",'Messages d''erreur'!B$10,"")</f>
        <v>Attention CG pas dans  CG</v>
      </c>
      <c r="S853" s="467">
        <f t="shared" si="58"/>
        <v>27400</v>
      </c>
      <c r="T853" s="469">
        <f>IFERROR(VLOOKUP(S853,'Liste CG'!A:A,1,FALSE),"Attention erreur pas de CG")</f>
        <v>27400</v>
      </c>
      <c r="U853" s="447" t="str">
        <f>IF(MID(H853,4,1)="x", 'Messages d''erreur'!$B$13,IF(LEFT(T853,1)="A",'Messages d''erreur'!$B$12,""))</f>
        <v/>
      </c>
    </row>
    <row r="854" spans="1:21" ht="39" x14ac:dyDescent="0.35">
      <c r="A854" s="535" t="s">
        <v>1888</v>
      </c>
      <c r="B854" s="447" t="s">
        <v>1888</v>
      </c>
      <c r="C854" s="462" t="s">
        <v>2041</v>
      </c>
      <c r="D854" s="463" t="s">
        <v>1990</v>
      </c>
      <c r="E854" s="464" t="s">
        <v>61</v>
      </c>
      <c r="F854" s="464">
        <v>6</v>
      </c>
      <c r="G854" s="462" t="s">
        <v>1887</v>
      </c>
      <c r="H854" s="464" t="s">
        <v>1882</v>
      </c>
      <c r="I854" s="464" t="s">
        <v>1884</v>
      </c>
      <c r="J854" s="464" t="s">
        <v>1101</v>
      </c>
      <c r="K854" s="466" t="s">
        <v>1100</v>
      </c>
      <c r="L854" s="467">
        <f t="shared" si="59"/>
        <v>1</v>
      </c>
      <c r="M854" s="468">
        <f t="shared" si="60"/>
        <v>27400</v>
      </c>
      <c r="N854" s="467" t="str">
        <f>IF(IFERROR(SEARCH("-",K854,1),0) &gt; 0,IFERROR(VLOOKUP(K854,'Liste ECO'!A:A,1,FALSE),"ATTENTION CE Inexistant"),"")</f>
        <v/>
      </c>
      <c r="O854" s="467" t="str">
        <f>IF(LEFT(N854,1) ="A",'Messages d''erreur'!$B$9,"")</f>
        <v/>
      </c>
      <c r="P854" s="447">
        <f t="shared" si="57"/>
        <v>27400</v>
      </c>
      <c r="Q854" s="447" t="str">
        <f>IFERROR(VLOOKUP(B855,'Liste CG'!A:A,1,FALSE),"Attention erreur pas de CG")</f>
        <v>Attention erreur pas de CG</v>
      </c>
      <c r="R854" s="447" t="str">
        <f>IF(LEFT(Q854,1)="A",'Messages d''erreur'!B$10,"")</f>
        <v>Attention CG pas dans  CG</v>
      </c>
      <c r="S854" s="467">
        <f t="shared" si="58"/>
        <v>27400</v>
      </c>
      <c r="T854" s="469">
        <f>IFERROR(VLOOKUP(S854,'Liste CG'!A:A,1,FALSE),"Attention erreur pas de CG")</f>
        <v>27400</v>
      </c>
      <c r="U854" s="447" t="str">
        <f>IF(MID(H854,4,1)="x", 'Messages d''erreur'!$B$13,IF(LEFT(T854,1)="A",'Messages d''erreur'!$B$12,""))</f>
        <v/>
      </c>
    </row>
    <row r="855" spans="1:21" ht="14.5" x14ac:dyDescent="0.35">
      <c r="A855" s="535" t="s">
        <v>1888</v>
      </c>
      <c r="B855" s="447" t="s">
        <v>1888</v>
      </c>
      <c r="C855" s="462" t="s">
        <v>2041</v>
      </c>
      <c r="D855" s="463" t="s">
        <v>1990</v>
      </c>
      <c r="E855" s="464" t="s">
        <v>1101</v>
      </c>
      <c r="F855" s="464">
        <v>7</v>
      </c>
      <c r="G855" s="462" t="s">
        <v>1952</v>
      </c>
      <c r="H855" s="464" t="s">
        <v>1966</v>
      </c>
      <c r="I855" s="464" t="s">
        <v>1967</v>
      </c>
      <c r="J855" s="464" t="s">
        <v>61</v>
      </c>
      <c r="K855" s="466" t="s">
        <v>1100</v>
      </c>
      <c r="L855" s="467">
        <f t="shared" si="59"/>
        <v>1</v>
      </c>
      <c r="M855" s="468" t="e">
        <f t="shared" si="60"/>
        <v>#VALUE!</v>
      </c>
      <c r="N855" s="467" t="str">
        <f>IF(IFERROR(SEARCH("-",K855,1),0) &gt; 0,IFERROR(VLOOKUP(K855,'Liste ECO'!A:A,1,FALSE),"ATTENTION CE Inexistant"),"")</f>
        <v/>
      </c>
      <c r="O855" s="467" t="str">
        <f>IF(LEFT(N855,1) ="A",'Messages d''erreur'!$B$9,"")</f>
        <v/>
      </c>
      <c r="P855" s="447" t="e">
        <f t="shared" si="57"/>
        <v>#VALUE!</v>
      </c>
      <c r="Q855" s="447" t="str">
        <f>IFERROR(VLOOKUP(B856,'Liste CG'!A:A,1,FALSE),"Attention erreur pas de CG")</f>
        <v>Attention erreur pas de CG</v>
      </c>
      <c r="R855" s="447" t="str">
        <f>IF(LEFT(Q855,1)="A",'Messages d''erreur'!B$10,"")</f>
        <v>Attention CG pas dans  CG</v>
      </c>
      <c r="S855" s="467" t="e">
        <f t="shared" si="58"/>
        <v>#VALUE!</v>
      </c>
      <c r="T855" s="469" t="str">
        <f>IFERROR(VLOOKUP(S855,'Liste CG'!A:A,1,FALSE),"Attention erreur pas de CG")</f>
        <v>Attention erreur pas de CG</v>
      </c>
      <c r="U855" s="447" t="str">
        <f>IF(MID(H855,4,1)="x", 'Messages d''erreur'!$B$13,IF(LEFT(T855,1)="A",'Messages d''erreur'!$B$12,""))</f>
        <v>Compte générique de contre-partie</v>
      </c>
    </row>
    <row r="856" spans="1:21" ht="26" x14ac:dyDescent="0.35">
      <c r="A856" s="535" t="s">
        <v>2045</v>
      </c>
      <c r="B856" s="447" t="s">
        <v>2045</v>
      </c>
      <c r="C856" s="462" t="s">
        <v>2046</v>
      </c>
      <c r="D856" s="463" t="s">
        <v>1990</v>
      </c>
      <c r="E856" s="464" t="s">
        <v>61</v>
      </c>
      <c r="F856" s="464">
        <v>1</v>
      </c>
      <c r="G856" s="462" t="s">
        <v>1878</v>
      </c>
      <c r="H856" s="464" t="s">
        <v>2047</v>
      </c>
      <c r="I856" s="464" t="s">
        <v>1100</v>
      </c>
      <c r="J856" s="464" t="s">
        <v>1101</v>
      </c>
      <c r="K856" s="466" t="s">
        <v>339</v>
      </c>
      <c r="L856" s="467">
        <f t="shared" si="59"/>
        <v>0</v>
      </c>
      <c r="M856" s="468">
        <f t="shared" si="60"/>
        <v>75711</v>
      </c>
      <c r="N856" s="467" t="str">
        <f>IF(IFERROR(SEARCH("-",K856,1),0) &gt; 0,IFERROR(VLOOKUP(K856,'Liste ECO'!A:A,1,FALSE),"ATTENTION CE Inexistant"),"")</f>
        <v>272-01</v>
      </c>
      <c r="O856" s="467" t="str">
        <f>IF(LEFT(N856,1) ="A",'Messages d''erreur'!$B$9,"")</f>
        <v/>
      </c>
      <c r="P856" s="447">
        <f t="shared" si="57"/>
        <v>75711</v>
      </c>
      <c r="Q856" s="447" t="str">
        <f>IFERROR(VLOOKUP(B857,'Liste CG'!A:A,1,FALSE),"Attention erreur pas de CG")</f>
        <v>Attention erreur pas de CG</v>
      </c>
      <c r="R856" s="447" t="str">
        <f>IF(LEFT(Q856,1)="A",'Messages d''erreur'!B$10,"")</f>
        <v>Attention CG pas dans  CG</v>
      </c>
      <c r="S856" s="467">
        <f t="shared" si="58"/>
        <v>75711</v>
      </c>
      <c r="T856" s="469">
        <f>IFERROR(VLOOKUP(S856,'Liste CG'!A:A,1,FALSE),"Attention erreur pas de CG")</f>
        <v>75711</v>
      </c>
      <c r="U856" s="447" t="str">
        <f>IF(MID(H856,4,1)="x", 'Messages d''erreur'!$B$13,IF(LEFT(T856,1)="A",'Messages d''erreur'!$B$12,""))</f>
        <v/>
      </c>
    </row>
    <row r="857" spans="1:21" ht="26" x14ac:dyDescent="0.35">
      <c r="A857" s="535" t="s">
        <v>2045</v>
      </c>
      <c r="B857" s="447" t="s">
        <v>2045</v>
      </c>
      <c r="C857" s="462" t="s">
        <v>2046</v>
      </c>
      <c r="D857" s="463" t="s">
        <v>1990</v>
      </c>
      <c r="E857" s="464" t="s">
        <v>1101</v>
      </c>
      <c r="F857" s="464">
        <v>2</v>
      </c>
      <c r="G857" s="462" t="s">
        <v>2036</v>
      </c>
      <c r="H857" s="464" t="s">
        <v>2047</v>
      </c>
      <c r="I857" s="464" t="s">
        <v>1100</v>
      </c>
      <c r="J857" s="464" t="s">
        <v>61</v>
      </c>
      <c r="K857" s="466" t="s">
        <v>339</v>
      </c>
      <c r="L857" s="467">
        <f t="shared" si="59"/>
        <v>1</v>
      </c>
      <c r="M857" s="468">
        <f t="shared" si="60"/>
        <v>75711</v>
      </c>
      <c r="N857" s="467" t="str">
        <f>IF(IFERROR(SEARCH("-",K857,1),0) &gt; 0,IFERROR(VLOOKUP(K857,'Liste ECO'!A:A,1,FALSE),"ATTENTION CE Inexistant"),"")</f>
        <v>272-01</v>
      </c>
      <c r="O857" s="467" t="str">
        <f>IF(LEFT(N857,1) ="A",'Messages d''erreur'!$B$9,"")</f>
        <v/>
      </c>
      <c r="P857" s="447">
        <f t="shared" si="57"/>
        <v>75711</v>
      </c>
      <c r="Q857" s="447" t="str">
        <f>IFERROR(VLOOKUP(B858,'Liste CG'!A:A,1,FALSE),"Attention erreur pas de CG")</f>
        <v>Attention erreur pas de CG</v>
      </c>
      <c r="R857" s="447" t="str">
        <f>IF(LEFT(Q857,1)="A",'Messages d''erreur'!B$10,"")</f>
        <v>Attention CG pas dans  CG</v>
      </c>
      <c r="S857" s="467">
        <f t="shared" si="58"/>
        <v>75711</v>
      </c>
      <c r="T857" s="469">
        <f>IFERROR(VLOOKUP(S857,'Liste CG'!A:A,1,FALSE),"Attention erreur pas de CG")</f>
        <v>75711</v>
      </c>
      <c r="U857" s="447" t="str">
        <f>IF(MID(H857,4,1)="x", 'Messages d''erreur'!$B$13,IF(LEFT(T857,1)="A",'Messages d''erreur'!$B$12,""))</f>
        <v/>
      </c>
    </row>
    <row r="858" spans="1:21" ht="14.5" x14ac:dyDescent="0.35">
      <c r="A858" s="535" t="s">
        <v>2045</v>
      </c>
      <c r="B858" s="447" t="s">
        <v>2045</v>
      </c>
      <c r="C858" s="462" t="s">
        <v>2046</v>
      </c>
      <c r="D858" s="463" t="s">
        <v>1990</v>
      </c>
      <c r="E858" s="464" t="s">
        <v>1101</v>
      </c>
      <c r="F858" s="464">
        <v>3</v>
      </c>
      <c r="G858" s="462" t="s">
        <v>1952</v>
      </c>
      <c r="H858" s="464" t="s">
        <v>1966</v>
      </c>
      <c r="I858" s="464" t="s">
        <v>1967</v>
      </c>
      <c r="J858" s="464" t="s">
        <v>61</v>
      </c>
      <c r="K858" s="466" t="s">
        <v>1100</v>
      </c>
      <c r="L858" s="467">
        <f t="shared" si="59"/>
        <v>1</v>
      </c>
      <c r="M858" s="468" t="e">
        <f t="shared" si="60"/>
        <v>#VALUE!</v>
      </c>
      <c r="N858" s="467" t="str">
        <f>IF(IFERROR(SEARCH("-",K858,1),0) &gt; 0,IFERROR(VLOOKUP(K858,'Liste ECO'!A:A,1,FALSE),"ATTENTION CE Inexistant"),"")</f>
        <v/>
      </c>
      <c r="O858" s="467" t="str">
        <f>IF(LEFT(N858,1) ="A",'Messages d''erreur'!$B$9,"")</f>
        <v/>
      </c>
      <c r="P858" s="447" t="e">
        <f t="shared" si="57"/>
        <v>#VALUE!</v>
      </c>
      <c r="Q858" s="447" t="str">
        <f>IFERROR(VLOOKUP(B859,'Liste CG'!A:A,1,FALSE),"Attention erreur pas de CG")</f>
        <v>Attention erreur pas de CG</v>
      </c>
      <c r="R858" s="447" t="str">
        <f>IF(LEFT(Q858,1)="A",'Messages d''erreur'!B$10,"")</f>
        <v>Attention CG pas dans  CG</v>
      </c>
      <c r="S858" s="467" t="e">
        <f t="shared" si="58"/>
        <v>#VALUE!</v>
      </c>
      <c r="T858" s="469" t="str">
        <f>IFERROR(VLOOKUP(S858,'Liste CG'!A:A,1,FALSE),"Attention erreur pas de CG")</f>
        <v>Attention erreur pas de CG</v>
      </c>
      <c r="U858" s="447" t="str">
        <f>IF(MID(H858,4,1)="x", 'Messages d''erreur'!$B$13,IF(LEFT(T858,1)="A",'Messages d''erreur'!$B$12,""))</f>
        <v>Compte générique de contre-partie</v>
      </c>
    </row>
    <row r="859" spans="1:21" ht="14.5" x14ac:dyDescent="0.35">
      <c r="A859" s="535" t="s">
        <v>1371</v>
      </c>
      <c r="B859" s="447" t="s">
        <v>1371</v>
      </c>
      <c r="C859" s="462" t="s">
        <v>2048</v>
      </c>
      <c r="D859" s="463" t="s">
        <v>1990</v>
      </c>
      <c r="E859" s="464" t="s">
        <v>61</v>
      </c>
      <c r="F859" s="464">
        <v>1</v>
      </c>
      <c r="G859" s="462" t="s">
        <v>2049</v>
      </c>
      <c r="H859" s="464" t="s">
        <v>1334</v>
      </c>
      <c r="I859" s="464" t="s">
        <v>1329</v>
      </c>
      <c r="J859" s="464" t="s">
        <v>1101</v>
      </c>
      <c r="K859" s="466" t="s">
        <v>1100</v>
      </c>
      <c r="L859" s="467">
        <f t="shared" si="59"/>
        <v>0</v>
      </c>
      <c r="M859" s="468">
        <f t="shared" si="60"/>
        <v>17800</v>
      </c>
      <c r="N859" s="467" t="str">
        <f>IF(IFERROR(SEARCH("-",K859,1),0) &gt; 0,IFERROR(VLOOKUP(K859,'Liste ECO'!A:A,1,FALSE),"ATTENTION CE Inexistant"),"")</f>
        <v/>
      </c>
      <c r="O859" s="467" t="str">
        <f>IF(LEFT(N859,1) ="A",'Messages d''erreur'!$B$9,"")</f>
        <v/>
      </c>
      <c r="P859" s="447">
        <f t="shared" si="57"/>
        <v>17800</v>
      </c>
      <c r="Q859" s="447" t="str">
        <f>IFERROR(VLOOKUP(B860,'Liste CG'!A:A,1,FALSE),"Attention erreur pas de CG")</f>
        <v>Attention erreur pas de CG</v>
      </c>
      <c r="R859" s="447" t="str">
        <f>IF(LEFT(Q859,1)="A",'Messages d''erreur'!B$10,"")</f>
        <v>Attention CG pas dans  CG</v>
      </c>
      <c r="S859" s="467">
        <f t="shared" si="58"/>
        <v>17800</v>
      </c>
      <c r="T859" s="469">
        <f>IFERROR(VLOOKUP(S859,'Liste CG'!A:A,1,FALSE),"Attention erreur pas de CG")</f>
        <v>17800</v>
      </c>
      <c r="U859" s="447" t="str">
        <f>IF(MID(H859,4,1)="x", 'Messages d''erreur'!$B$13,IF(LEFT(T859,1)="A",'Messages d''erreur'!$B$12,""))</f>
        <v/>
      </c>
    </row>
    <row r="860" spans="1:21" ht="26" x14ac:dyDescent="0.35">
      <c r="A860" s="535" t="s">
        <v>1371</v>
      </c>
      <c r="B860" s="447" t="s">
        <v>1371</v>
      </c>
      <c r="C860" s="462" t="s">
        <v>2048</v>
      </c>
      <c r="D860" s="463" t="s">
        <v>1990</v>
      </c>
      <c r="E860" s="464" t="s">
        <v>61</v>
      </c>
      <c r="F860" s="464">
        <v>2</v>
      </c>
      <c r="G860" s="462" t="s">
        <v>1370</v>
      </c>
      <c r="H860" s="464" t="s">
        <v>2050</v>
      </c>
      <c r="I860" s="502" t="s">
        <v>1353</v>
      </c>
      <c r="J860" s="464" t="s">
        <v>1101</v>
      </c>
      <c r="K860" s="466" t="s">
        <v>879</v>
      </c>
      <c r="L860" s="467">
        <f t="shared" si="59"/>
        <v>1</v>
      </c>
      <c r="M860" s="468" t="e">
        <f t="shared" si="60"/>
        <v>#VALUE!</v>
      </c>
      <c r="N860" s="467" t="str">
        <f>IF(IFERROR(SEARCH("-",K860,1),0) &gt; 0,IFERROR(VLOOKUP(K860,'Liste ECO'!A:A,1,FALSE),"ATTENTION CE Inexistant"),"")</f>
        <v>761-52</v>
      </c>
      <c r="O860" s="467" t="str">
        <f>IF(LEFT(N860,1) ="A",'Messages d''erreur'!$B$9,"")</f>
        <v/>
      </c>
      <c r="P860" s="447" t="e">
        <f t="shared" si="57"/>
        <v>#VALUE!</v>
      </c>
      <c r="Q860" s="447" t="str">
        <f>IFERROR(VLOOKUP(B861,'Liste CG'!A:A,1,FALSE),"Attention erreur pas de CG")</f>
        <v>Attention erreur pas de CG</v>
      </c>
      <c r="R860" s="447" t="str">
        <f>IF(LEFT(Q860,1)="A",'Messages d''erreur'!B$10,"")</f>
        <v>Attention CG pas dans  CG</v>
      </c>
      <c r="S860" s="467" t="e">
        <f t="shared" si="58"/>
        <v>#VALUE!</v>
      </c>
      <c r="T860" s="469" t="str">
        <f>IFERROR(VLOOKUP(S860,'Liste CG'!A:A,1,FALSE),"Attention erreur pas de CG")</f>
        <v>Attention erreur pas de CG</v>
      </c>
      <c r="U860" s="447" t="str">
        <f>IF(MID(H860,4,1)="x", 'Messages d''erreur'!$B$13,IF(LEFT(T860,1)="A",'Messages d''erreur'!$B$12,""))</f>
        <v>Compte générique de contre-partie</v>
      </c>
    </row>
    <row r="861" spans="1:21" ht="26" x14ac:dyDescent="0.35">
      <c r="A861" s="535" t="s">
        <v>1371</v>
      </c>
      <c r="B861" s="447" t="s">
        <v>1371</v>
      </c>
      <c r="C861" s="462" t="s">
        <v>2048</v>
      </c>
      <c r="D861" s="463" t="s">
        <v>1990</v>
      </c>
      <c r="E861" s="464" t="s">
        <v>61</v>
      </c>
      <c r="F861" s="464">
        <v>3</v>
      </c>
      <c r="G861" s="462" t="s">
        <v>1783</v>
      </c>
      <c r="H861" s="464" t="s">
        <v>2051</v>
      </c>
      <c r="I861" s="464" t="s">
        <v>1353</v>
      </c>
      <c r="J861" s="464" t="s">
        <v>1101</v>
      </c>
      <c r="K861" s="466" t="s">
        <v>790</v>
      </c>
      <c r="L861" s="467">
        <f t="shared" si="59"/>
        <v>1</v>
      </c>
      <c r="M861" s="468" t="e">
        <f t="shared" si="60"/>
        <v>#VALUE!</v>
      </c>
      <c r="N861" s="467" t="str">
        <f>IF(IFERROR(SEARCH("-",K861,1),0) &gt; 0,IFERROR(VLOOKUP(K861,'Liste ECO'!A:A,1,FALSE),"ATTENTION CE Inexistant"),"")</f>
        <v>706-51</v>
      </c>
      <c r="O861" s="467" t="str">
        <f>IF(LEFT(N861,1) ="A",'Messages d''erreur'!$B$9,"")</f>
        <v/>
      </c>
      <c r="P861" s="447" t="e">
        <f t="shared" si="57"/>
        <v>#VALUE!</v>
      </c>
      <c r="Q861" s="447" t="str">
        <f>IFERROR(VLOOKUP(B862,'Liste CG'!A:A,1,FALSE),"Attention erreur pas de CG")</f>
        <v>Attention erreur pas de CG</v>
      </c>
      <c r="R861" s="447" t="str">
        <f>IF(LEFT(Q861,1)="A",'Messages d''erreur'!B$10,"")</f>
        <v>Attention CG pas dans  CG</v>
      </c>
      <c r="S861" s="467" t="e">
        <f t="shared" si="58"/>
        <v>#VALUE!</v>
      </c>
      <c r="T861" s="469" t="str">
        <f>IFERROR(VLOOKUP(S861,'Liste CG'!A:A,1,FALSE),"Attention erreur pas de CG")</f>
        <v>Attention erreur pas de CG</v>
      </c>
      <c r="U861" s="447" t="str">
        <f>IF(MID(H861,4,1)="x", 'Messages d''erreur'!$B$13,IF(LEFT(T861,1)="A",'Messages d''erreur'!$B$12,""))</f>
        <v>Compte générique de contre-partie</v>
      </c>
    </row>
    <row r="862" spans="1:21" ht="14.5" x14ac:dyDescent="0.35">
      <c r="A862" s="535" t="s">
        <v>1371</v>
      </c>
      <c r="B862" s="447" t="s">
        <v>1371</v>
      </c>
      <c r="C862" s="462" t="s">
        <v>2048</v>
      </c>
      <c r="D862" s="463" t="s">
        <v>1990</v>
      </c>
      <c r="E862" s="464" t="s">
        <v>61</v>
      </c>
      <c r="F862" s="464">
        <v>4</v>
      </c>
      <c r="G862" s="462" t="s">
        <v>1377</v>
      </c>
      <c r="H862" s="464" t="s">
        <v>1386</v>
      </c>
      <c r="I862" s="464" t="s">
        <v>1353</v>
      </c>
      <c r="J862" s="464" t="s">
        <v>1101</v>
      </c>
      <c r="K862" s="466" t="s">
        <v>884</v>
      </c>
      <c r="L862" s="467">
        <f t="shared" si="59"/>
        <v>1</v>
      </c>
      <c r="M862" s="468">
        <f t="shared" si="60"/>
        <v>24621</v>
      </c>
      <c r="N862" s="467" t="str">
        <f>IF(IFERROR(SEARCH("-",K862,1),0) &gt; 0,IFERROR(VLOOKUP(K862,'Liste ECO'!A:A,1,FALSE),"ATTENTION CE Inexistant"),"")</f>
        <v>762-60</v>
      </c>
      <c r="O862" s="467" t="str">
        <f>IF(LEFT(N862,1) ="A",'Messages d''erreur'!$B$9,"")</f>
        <v/>
      </c>
      <c r="P862" s="447">
        <f t="shared" si="57"/>
        <v>24621</v>
      </c>
      <c r="Q862" s="447" t="str">
        <f>IFERROR(VLOOKUP(B863,'Liste CG'!A:A,1,FALSE),"Attention erreur pas de CG")</f>
        <v>Attention erreur pas de CG</v>
      </c>
      <c r="R862" s="447" t="str">
        <f>IF(LEFT(Q862,1)="A",'Messages d''erreur'!B$10,"")</f>
        <v>Attention CG pas dans  CG</v>
      </c>
      <c r="S862" s="467">
        <f t="shared" si="58"/>
        <v>24621</v>
      </c>
      <c r="T862" s="469">
        <f>IFERROR(VLOOKUP(S862,'Liste CG'!A:A,1,FALSE),"Attention erreur pas de CG")</f>
        <v>24621</v>
      </c>
      <c r="U862" s="447" t="str">
        <f>IF(MID(H862,4,1)="x", 'Messages d''erreur'!$B$13,IF(LEFT(T862,1)="A",'Messages d''erreur'!$B$12,""))</f>
        <v/>
      </c>
    </row>
    <row r="863" spans="1:21" ht="39" x14ac:dyDescent="0.35">
      <c r="A863" s="535" t="s">
        <v>1371</v>
      </c>
      <c r="B863" s="447" t="s">
        <v>1371</v>
      </c>
      <c r="C863" s="462" t="s">
        <v>2048</v>
      </c>
      <c r="D863" s="463" t="s">
        <v>1990</v>
      </c>
      <c r="E863" s="464" t="s">
        <v>61</v>
      </c>
      <c r="F863" s="464">
        <v>5</v>
      </c>
      <c r="G863" s="462" t="s">
        <v>1923</v>
      </c>
      <c r="H863" s="464" t="s">
        <v>1921</v>
      </c>
      <c r="I863" s="464" t="s">
        <v>1341</v>
      </c>
      <c r="J863" s="464" t="s">
        <v>1101</v>
      </c>
      <c r="K863" s="466" t="s">
        <v>742</v>
      </c>
      <c r="L863" s="467">
        <f t="shared" si="59"/>
        <v>1</v>
      </c>
      <c r="M863" s="468">
        <f t="shared" si="60"/>
        <v>28805</v>
      </c>
      <c r="N863" s="467" t="str">
        <f>IF(IFERROR(SEARCH("-",K863,1),0) &gt; 0,IFERROR(VLOOKUP(K863,'Liste ECO'!A:A,1,FALSE),"ATTENTION CE Inexistant"),"")</f>
        <v>564-51</v>
      </c>
      <c r="O863" s="467" t="str">
        <f>IF(LEFT(N863,1) ="A",'Messages d''erreur'!$B$9,"")</f>
        <v/>
      </c>
      <c r="P863" s="447">
        <f t="shared" si="57"/>
        <v>28805</v>
      </c>
      <c r="Q863" s="447" t="str">
        <f>IFERROR(VLOOKUP(B864,'Liste CG'!A:A,1,FALSE),"Attention erreur pas de CG")</f>
        <v>Attention erreur pas de CG</v>
      </c>
      <c r="R863" s="447" t="str">
        <f>IF(LEFT(Q863,1)="A",'Messages d''erreur'!B$10,"")</f>
        <v>Attention CG pas dans  CG</v>
      </c>
      <c r="S863" s="467">
        <f t="shared" si="58"/>
        <v>28805</v>
      </c>
      <c r="T863" s="469">
        <f>IFERROR(VLOOKUP(S863,'Liste CG'!A:A,1,FALSE),"Attention erreur pas de CG")</f>
        <v>28805</v>
      </c>
      <c r="U863" s="447" t="str">
        <f>IF(MID(H863,4,1)="x", 'Messages d''erreur'!$B$13,IF(LEFT(T863,1)="A",'Messages d''erreur'!$B$12,""))</f>
        <v/>
      </c>
    </row>
    <row r="864" spans="1:21" ht="39" x14ac:dyDescent="0.35">
      <c r="A864" s="535" t="s">
        <v>1371</v>
      </c>
      <c r="B864" s="447" t="s">
        <v>1371</v>
      </c>
      <c r="C864" s="462" t="s">
        <v>2048</v>
      </c>
      <c r="D864" s="463" t="s">
        <v>1990</v>
      </c>
      <c r="E864" s="464" t="s">
        <v>1101</v>
      </c>
      <c r="F864" s="464">
        <v>6</v>
      </c>
      <c r="G864" s="462" t="s">
        <v>2052</v>
      </c>
      <c r="H864" s="464" t="s">
        <v>1959</v>
      </c>
      <c r="I864" s="464" t="s">
        <v>1100</v>
      </c>
      <c r="J864" s="464" t="s">
        <v>61</v>
      </c>
      <c r="K864" s="466" t="s">
        <v>355</v>
      </c>
      <c r="L864" s="467">
        <f t="shared" si="59"/>
        <v>1</v>
      </c>
      <c r="M864" s="468">
        <f t="shared" si="60"/>
        <v>67114</v>
      </c>
      <c r="N864" s="467" t="str">
        <f>IF(IFERROR(SEARCH("-",K864,1),0) &gt; 0,IFERROR(VLOOKUP(K864,'Liste ECO'!A:A,1,FALSE),"ATTENTION CE Inexistant"),"")</f>
        <v>311-04</v>
      </c>
      <c r="O864" s="467" t="str">
        <f>IF(LEFT(N864,1) ="A",'Messages d''erreur'!$B$9,"")</f>
        <v/>
      </c>
      <c r="P864" s="447">
        <f t="shared" si="57"/>
        <v>67114</v>
      </c>
      <c r="Q864" s="447" t="str">
        <f>IFERROR(VLOOKUP(B865,'Liste CG'!A:A,1,FALSE),"Attention erreur pas de CG")</f>
        <v>Attention erreur pas de CG</v>
      </c>
      <c r="R864" s="447" t="str">
        <f>IF(LEFT(Q864,1)="A",'Messages d''erreur'!B$10,"")</f>
        <v>Attention CG pas dans  CG</v>
      </c>
      <c r="S864" s="467">
        <f t="shared" si="58"/>
        <v>67114</v>
      </c>
      <c r="T864" s="469">
        <f>IFERROR(VLOOKUP(S864,'Liste CG'!A:A,1,FALSE),"Attention erreur pas de CG")</f>
        <v>67114</v>
      </c>
      <c r="U864" s="447" t="str">
        <f>IF(MID(H864,4,1)="x", 'Messages d''erreur'!$B$13,IF(LEFT(T864,1)="A",'Messages d''erreur'!$B$12,""))</f>
        <v/>
      </c>
    </row>
    <row r="865" spans="1:21" ht="39" x14ac:dyDescent="0.35">
      <c r="A865" s="535" t="s">
        <v>1371</v>
      </c>
      <c r="B865" s="447" t="s">
        <v>1371</v>
      </c>
      <c r="C865" s="462" t="s">
        <v>2048</v>
      </c>
      <c r="D865" s="463" t="s">
        <v>1990</v>
      </c>
      <c r="E865" s="464" t="s">
        <v>1101</v>
      </c>
      <c r="F865" s="464">
        <v>7</v>
      </c>
      <c r="G865" s="462" t="s">
        <v>2053</v>
      </c>
      <c r="H865" s="464" t="s">
        <v>2054</v>
      </c>
      <c r="I865" s="464" t="s">
        <v>1100</v>
      </c>
      <c r="J865" s="464" t="s">
        <v>61</v>
      </c>
      <c r="K865" s="466" t="s">
        <v>785</v>
      </c>
      <c r="L865" s="467">
        <f t="shared" si="59"/>
        <v>1</v>
      </c>
      <c r="M865" s="468">
        <f t="shared" si="60"/>
        <v>67212</v>
      </c>
      <c r="N865" s="467" t="str">
        <f>IF(IFERROR(SEARCH("-",K865,1),0) &gt; 0,IFERROR(VLOOKUP(K865,'Liste ECO'!A:A,1,FALSE),"ATTENTION CE Inexistant"),"")</f>
        <v>701-51</v>
      </c>
      <c r="O865" s="467" t="str">
        <f>IF(LEFT(N865,1) ="A",'Messages d''erreur'!$B$9,"")</f>
        <v/>
      </c>
      <c r="P865" s="447">
        <f t="shared" si="57"/>
        <v>67212</v>
      </c>
      <c r="Q865" s="447" t="str">
        <f>IFERROR(VLOOKUP(B866,'Liste CG'!A:A,1,FALSE),"Attention erreur pas de CG")</f>
        <v>Attention erreur pas de CG</v>
      </c>
      <c r="R865" s="447" t="str">
        <f>IF(LEFT(Q865,1)="A",'Messages d''erreur'!B$10,"")</f>
        <v>Attention CG pas dans  CG</v>
      </c>
      <c r="S865" s="467">
        <f t="shared" si="58"/>
        <v>67212</v>
      </c>
      <c r="T865" s="469">
        <f>IFERROR(VLOOKUP(S865,'Liste CG'!A:A,1,FALSE),"Attention erreur pas de CG")</f>
        <v>67212</v>
      </c>
      <c r="U865" s="447" t="str">
        <f>IF(MID(H865,4,1)="x", 'Messages d''erreur'!$B$13,IF(LEFT(T865,1)="A",'Messages d''erreur'!$B$12,""))</f>
        <v/>
      </c>
    </row>
    <row r="866" spans="1:21" ht="26" x14ac:dyDescent="0.35">
      <c r="A866" s="535" t="s">
        <v>1371</v>
      </c>
      <c r="B866" s="447" t="s">
        <v>1371</v>
      </c>
      <c r="C866" s="462" t="s">
        <v>2048</v>
      </c>
      <c r="D866" s="463" t="s">
        <v>1990</v>
      </c>
      <c r="E866" s="464" t="s">
        <v>61</v>
      </c>
      <c r="F866" s="464">
        <v>8</v>
      </c>
      <c r="G866" s="462" t="s">
        <v>1878</v>
      </c>
      <c r="H866" s="464" t="s">
        <v>2055</v>
      </c>
      <c r="I866" s="464" t="s">
        <v>1100</v>
      </c>
      <c r="J866" s="464" t="s">
        <v>1101</v>
      </c>
      <c r="K866" s="466" t="s">
        <v>333</v>
      </c>
      <c r="L866" s="467">
        <f t="shared" si="59"/>
        <v>1</v>
      </c>
      <c r="M866" s="468">
        <f t="shared" si="60"/>
        <v>75304</v>
      </c>
      <c r="N866" s="467" t="str">
        <f>IF(IFERROR(SEARCH("-",K866,1),0) &gt; 0,IFERROR(VLOOKUP(K866,'Liste ECO'!A:A,1,FALSE),"ATTENTION CE Inexistant"),"")</f>
        <v>268-01</v>
      </c>
      <c r="O866" s="467" t="str">
        <f>IF(LEFT(N866,1) ="A",'Messages d''erreur'!$B$9,"")</f>
        <v/>
      </c>
      <c r="P866" s="447">
        <f t="shared" si="57"/>
        <v>75304</v>
      </c>
      <c r="Q866" s="447" t="str">
        <f>IFERROR(VLOOKUP(B867,'Liste CG'!A:A,1,FALSE),"Attention erreur pas de CG")</f>
        <v>Attention erreur pas de CG</v>
      </c>
      <c r="R866" s="447" t="str">
        <f>IF(LEFT(Q866,1)="A",'Messages d''erreur'!B$10,"")</f>
        <v>Attention CG pas dans  CG</v>
      </c>
      <c r="S866" s="467">
        <f t="shared" si="58"/>
        <v>75304</v>
      </c>
      <c r="T866" s="469">
        <f>IFERROR(VLOOKUP(S866,'Liste CG'!A:A,1,FALSE),"Attention erreur pas de CG")</f>
        <v>75304</v>
      </c>
      <c r="U866" s="447" t="str">
        <f>IF(MID(H866,4,1)="x", 'Messages d''erreur'!$B$13,IF(LEFT(T866,1)="A",'Messages d''erreur'!$B$12,""))</f>
        <v/>
      </c>
    </row>
    <row r="867" spans="1:21" ht="26" x14ac:dyDescent="0.35">
      <c r="A867" s="535" t="s">
        <v>1371</v>
      </c>
      <c r="B867" s="447" t="s">
        <v>1371</v>
      </c>
      <c r="C867" s="462" t="s">
        <v>2048</v>
      </c>
      <c r="D867" s="463" t="s">
        <v>1990</v>
      </c>
      <c r="E867" s="464" t="s">
        <v>1101</v>
      </c>
      <c r="F867" s="464">
        <v>9</v>
      </c>
      <c r="G867" s="462" t="s">
        <v>2036</v>
      </c>
      <c r="H867" s="464" t="s">
        <v>2055</v>
      </c>
      <c r="I867" s="464" t="s">
        <v>1100</v>
      </c>
      <c r="J867" s="464" t="s">
        <v>61</v>
      </c>
      <c r="K867" s="466" t="s">
        <v>333</v>
      </c>
      <c r="L867" s="467">
        <f t="shared" si="59"/>
        <v>1</v>
      </c>
      <c r="M867" s="468">
        <f t="shared" si="60"/>
        <v>75304</v>
      </c>
      <c r="N867" s="467" t="str">
        <f>IF(IFERROR(SEARCH("-",K867,1),0) &gt; 0,IFERROR(VLOOKUP(K867,'Liste ECO'!A:A,1,FALSE),"ATTENTION CE Inexistant"),"")</f>
        <v>268-01</v>
      </c>
      <c r="O867" s="467" t="str">
        <f>IF(LEFT(N867,1) ="A",'Messages d''erreur'!$B$9,"")</f>
        <v/>
      </c>
      <c r="P867" s="447">
        <f t="shared" si="57"/>
        <v>75304</v>
      </c>
      <c r="Q867" s="447" t="str">
        <f>IFERROR(VLOOKUP(B868,'Liste CG'!A:A,1,FALSE),"Attention erreur pas de CG")</f>
        <v>Attention erreur pas de CG</v>
      </c>
      <c r="R867" s="447" t="str">
        <f>IF(LEFT(Q867,1)="A",'Messages d''erreur'!B$10,"")</f>
        <v>Attention CG pas dans  CG</v>
      </c>
      <c r="S867" s="467">
        <f t="shared" si="58"/>
        <v>75304</v>
      </c>
      <c r="T867" s="469">
        <f>IFERROR(VLOOKUP(S867,'Liste CG'!A:A,1,FALSE),"Attention erreur pas de CG")</f>
        <v>75304</v>
      </c>
      <c r="U867" s="447" t="str">
        <f>IF(MID(H867,4,1)="x", 'Messages d''erreur'!$B$13,IF(LEFT(T867,1)="A",'Messages d''erreur'!$B$12,""))</f>
        <v/>
      </c>
    </row>
    <row r="868" spans="1:21" ht="26" x14ac:dyDescent="0.35">
      <c r="A868" s="535" t="s">
        <v>1371</v>
      </c>
      <c r="B868" s="447" t="s">
        <v>1371</v>
      </c>
      <c r="C868" s="462" t="s">
        <v>2048</v>
      </c>
      <c r="D868" s="463" t="s">
        <v>1990</v>
      </c>
      <c r="E868" s="464" t="s">
        <v>61</v>
      </c>
      <c r="F868" s="464">
        <v>10</v>
      </c>
      <c r="G868" s="462" t="s">
        <v>1878</v>
      </c>
      <c r="H868" s="464" t="s">
        <v>2056</v>
      </c>
      <c r="I868" s="464" t="s">
        <v>1100</v>
      </c>
      <c r="J868" s="464" t="s">
        <v>1101</v>
      </c>
      <c r="K868" s="466" t="s">
        <v>330</v>
      </c>
      <c r="L868" s="467">
        <f t="shared" si="59"/>
        <v>1</v>
      </c>
      <c r="M868" s="468">
        <f t="shared" si="60"/>
        <v>75726</v>
      </c>
      <c r="N868" s="467" t="str">
        <f>IF(IFERROR(SEARCH("-",K868,1),0) &gt; 0,IFERROR(VLOOKUP(K868,'Liste ECO'!A:A,1,FALSE),"ATTENTION CE Inexistant"),"")</f>
        <v>266-01</v>
      </c>
      <c r="O868" s="467" t="str">
        <f>IF(LEFT(N868,1) ="A",'Messages d''erreur'!$B$9,"")</f>
        <v/>
      </c>
      <c r="P868" s="447">
        <f t="shared" si="57"/>
        <v>75726</v>
      </c>
      <c r="Q868" s="447" t="str">
        <f>IFERROR(VLOOKUP(B869,'Liste CG'!A:A,1,FALSE),"Attention erreur pas de CG")</f>
        <v>Attention erreur pas de CG</v>
      </c>
      <c r="R868" s="447" t="str">
        <f>IF(LEFT(Q868,1)="A",'Messages d''erreur'!B$10,"")</f>
        <v>Attention CG pas dans  CG</v>
      </c>
      <c r="S868" s="467">
        <f t="shared" si="58"/>
        <v>75726</v>
      </c>
      <c r="T868" s="469">
        <f>IFERROR(VLOOKUP(S868,'Liste CG'!A:A,1,FALSE),"Attention erreur pas de CG")</f>
        <v>75726</v>
      </c>
      <c r="U868" s="447" t="str">
        <f>IF(MID(H868,4,1)="x", 'Messages d''erreur'!$B$13,IF(LEFT(T868,1)="A",'Messages d''erreur'!$B$12,""))</f>
        <v/>
      </c>
    </row>
    <row r="869" spans="1:21" ht="26" x14ac:dyDescent="0.35">
      <c r="A869" s="535" t="s">
        <v>1371</v>
      </c>
      <c r="B869" s="447" t="s">
        <v>1371</v>
      </c>
      <c r="C869" s="462" t="s">
        <v>2048</v>
      </c>
      <c r="D869" s="463" t="s">
        <v>1990</v>
      </c>
      <c r="E869" s="464" t="s">
        <v>61</v>
      </c>
      <c r="F869" s="464">
        <v>11</v>
      </c>
      <c r="G869" s="462" t="s">
        <v>1878</v>
      </c>
      <c r="H869" s="464" t="s">
        <v>2057</v>
      </c>
      <c r="I869" s="464" t="s">
        <v>1100</v>
      </c>
      <c r="J869" s="464" t="s">
        <v>1101</v>
      </c>
      <c r="K869" s="466" t="s">
        <v>336</v>
      </c>
      <c r="L869" s="467">
        <f t="shared" si="59"/>
        <v>1</v>
      </c>
      <c r="M869" s="468">
        <f t="shared" si="60"/>
        <v>75782</v>
      </c>
      <c r="N869" s="467" t="str">
        <f>IF(IFERROR(SEARCH("-",K869,1),0) &gt; 0,IFERROR(VLOOKUP(K869,'Liste ECO'!A:A,1,FALSE),"ATTENTION CE Inexistant"),"")</f>
        <v>269-01</v>
      </c>
      <c r="O869" s="467" t="str">
        <f>IF(LEFT(N869,1) ="A",'Messages d''erreur'!$B$9,"")</f>
        <v/>
      </c>
      <c r="P869" s="447">
        <f t="shared" si="57"/>
        <v>75782</v>
      </c>
      <c r="Q869" s="447" t="str">
        <f>IFERROR(VLOOKUP(B870,'Liste CG'!A:A,1,FALSE),"Attention erreur pas de CG")</f>
        <v>Attention erreur pas de CG</v>
      </c>
      <c r="R869" s="447" t="str">
        <f>IF(LEFT(Q869,1)="A",'Messages d''erreur'!B$10,"")</f>
        <v>Attention CG pas dans  CG</v>
      </c>
      <c r="S869" s="467">
        <f t="shared" si="58"/>
        <v>75782</v>
      </c>
      <c r="T869" s="469">
        <f>IFERROR(VLOOKUP(S869,'Liste CG'!A:A,1,FALSE),"Attention erreur pas de CG")</f>
        <v>75782</v>
      </c>
      <c r="U869" s="447" t="str">
        <f>IF(MID(H869,4,1)="x", 'Messages d''erreur'!$B$13,IF(LEFT(T869,1)="A",'Messages d''erreur'!$B$12,""))</f>
        <v/>
      </c>
    </row>
    <row r="870" spans="1:21" ht="26" x14ac:dyDescent="0.35">
      <c r="A870" s="535" t="s">
        <v>1371</v>
      </c>
      <c r="B870" s="447" t="s">
        <v>1371</v>
      </c>
      <c r="C870" s="462" t="s">
        <v>2048</v>
      </c>
      <c r="D870" s="463" t="s">
        <v>1990</v>
      </c>
      <c r="E870" s="464" t="s">
        <v>1101</v>
      </c>
      <c r="F870" s="464">
        <v>12</v>
      </c>
      <c r="G870" s="462" t="s">
        <v>2036</v>
      </c>
      <c r="H870" s="464" t="s">
        <v>2057</v>
      </c>
      <c r="I870" s="464" t="s">
        <v>1100</v>
      </c>
      <c r="J870" s="464" t="s">
        <v>61</v>
      </c>
      <c r="K870" s="466" t="s">
        <v>336</v>
      </c>
      <c r="L870" s="467">
        <f t="shared" si="59"/>
        <v>1</v>
      </c>
      <c r="M870" s="468">
        <f t="shared" si="60"/>
        <v>75782</v>
      </c>
      <c r="N870" s="467" t="str">
        <f>IF(IFERROR(SEARCH("-",K870,1),0) &gt; 0,IFERROR(VLOOKUP(K870,'Liste ECO'!A:A,1,FALSE),"ATTENTION CE Inexistant"),"")</f>
        <v>269-01</v>
      </c>
      <c r="O870" s="467" t="str">
        <f>IF(LEFT(N870,1) ="A",'Messages d''erreur'!$B$9,"")</f>
        <v/>
      </c>
      <c r="P870" s="447">
        <f t="shared" si="57"/>
        <v>75782</v>
      </c>
      <c r="Q870" s="447" t="str">
        <f>IFERROR(VLOOKUP(B871,'Liste CG'!A:A,1,FALSE),"Attention erreur pas de CG")</f>
        <v>Attention erreur pas de CG</v>
      </c>
      <c r="R870" s="447" t="str">
        <f>IF(LEFT(Q870,1)="A",'Messages d''erreur'!B$10,"")</f>
        <v>Attention CG pas dans  CG</v>
      </c>
      <c r="S870" s="467">
        <f t="shared" si="58"/>
        <v>75782</v>
      </c>
      <c r="T870" s="469">
        <f>IFERROR(VLOOKUP(S870,'Liste CG'!A:A,1,FALSE),"Attention erreur pas de CG")</f>
        <v>75782</v>
      </c>
      <c r="U870" s="447" t="str">
        <f>IF(MID(H870,4,1)="x", 'Messages d''erreur'!$B$13,IF(LEFT(T870,1)="A",'Messages d''erreur'!$B$12,""))</f>
        <v/>
      </c>
    </row>
    <row r="871" spans="1:21" ht="26" x14ac:dyDescent="0.35">
      <c r="A871" s="535" t="s">
        <v>1371</v>
      </c>
      <c r="B871" s="447" t="s">
        <v>1371</v>
      </c>
      <c r="C871" s="462" t="s">
        <v>2048</v>
      </c>
      <c r="D871" s="463" t="s">
        <v>1990</v>
      </c>
      <c r="E871" s="464" t="s">
        <v>61</v>
      </c>
      <c r="F871" s="464">
        <v>13</v>
      </c>
      <c r="G871" s="462" t="s">
        <v>2058</v>
      </c>
      <c r="H871" s="464" t="s">
        <v>2059</v>
      </c>
      <c r="I871" s="464"/>
      <c r="J871" s="464" t="s">
        <v>1101</v>
      </c>
      <c r="K871" s="466" t="s">
        <v>65</v>
      </c>
      <c r="L871" s="467">
        <f t="shared" si="59"/>
        <v>1</v>
      </c>
      <c r="M871" s="468" t="e">
        <f t="shared" si="60"/>
        <v>#VALUE!</v>
      </c>
      <c r="N871" s="467" t="str">
        <f>IF(IFERROR(SEARCH("-",K871,1),0) &gt; 0,IFERROR(VLOOKUP(K871,'Liste ECO'!A:A,1,FALSE),"ATTENTION CE Inexistant"),"")</f>
        <v>106-01</v>
      </c>
      <c r="O871" s="467" t="str">
        <f>IF(LEFT(N871,1) ="A",'Messages d''erreur'!$B$9,"")</f>
        <v/>
      </c>
      <c r="P871" s="447" t="e">
        <f t="shared" si="57"/>
        <v>#VALUE!</v>
      </c>
      <c r="Q871" s="447" t="str">
        <f>IFERROR(VLOOKUP(B872,'Liste CG'!A:A,1,FALSE),"Attention erreur pas de CG")</f>
        <v>Attention erreur pas de CG</v>
      </c>
      <c r="R871" s="447" t="str">
        <f>IF(LEFT(Q871,1)="A",'Messages d''erreur'!B$10,"")</f>
        <v>Attention CG pas dans  CG</v>
      </c>
      <c r="S871" s="467" t="e">
        <f t="shared" si="58"/>
        <v>#VALUE!</v>
      </c>
      <c r="T871" s="469" t="str">
        <f>IFERROR(VLOOKUP(S871,'Liste CG'!A:A,1,FALSE),"Attention erreur pas de CG")</f>
        <v>Attention erreur pas de CG</v>
      </c>
      <c r="U871" s="447" t="str">
        <f>IF(MID(H871,4,1)="x", 'Messages d''erreur'!$B$13,IF(LEFT(T871,1)="A",'Messages d''erreur'!$B$12,""))</f>
        <v>Compte générique de contre-partie</v>
      </c>
    </row>
    <row r="872" spans="1:21" ht="26" x14ac:dyDescent="0.35">
      <c r="A872" s="535" t="s">
        <v>1371</v>
      </c>
      <c r="B872" s="447" t="s">
        <v>1371</v>
      </c>
      <c r="C872" s="462" t="s">
        <v>2048</v>
      </c>
      <c r="D872" s="463" t="s">
        <v>1990</v>
      </c>
      <c r="E872" s="464" t="s">
        <v>61</v>
      </c>
      <c r="F872" s="464">
        <v>14</v>
      </c>
      <c r="G872" s="462" t="s">
        <v>2060</v>
      </c>
      <c r="H872" s="464" t="s">
        <v>2061</v>
      </c>
      <c r="I872" s="464" t="s">
        <v>1100</v>
      </c>
      <c r="J872" s="464" t="s">
        <v>1101</v>
      </c>
      <c r="K872" s="466" t="s">
        <v>708</v>
      </c>
      <c r="L872" s="467">
        <f t="shared" si="59"/>
        <v>1</v>
      </c>
      <c r="M872" s="468" t="e">
        <f t="shared" si="60"/>
        <v>#VALUE!</v>
      </c>
      <c r="N872" s="467" t="str">
        <f>IF(IFERROR(SEARCH("-",K872,1),0) &gt; 0,IFERROR(VLOOKUP(K872,'Liste ECO'!A:A,1,FALSE),"ATTENTION CE Inexistant"),"")</f>
        <v>506-51</v>
      </c>
      <c r="O872" s="467" t="str">
        <f>IF(LEFT(N872,1) ="A",'Messages d''erreur'!$B$9,"")</f>
        <v/>
      </c>
      <c r="P872" s="447" t="e">
        <f t="shared" si="57"/>
        <v>#VALUE!</v>
      </c>
      <c r="Q872" s="447" t="str">
        <f>IFERROR(VLOOKUP(B873,'Liste CG'!A:A,1,FALSE),"Attention erreur pas de CG")</f>
        <v>Attention erreur pas de CG</v>
      </c>
      <c r="R872" s="447" t="str">
        <f>IF(LEFT(Q872,1)="A",'Messages d''erreur'!B$10,"")</f>
        <v>Attention CG pas dans  CG</v>
      </c>
      <c r="S872" s="467" t="e">
        <f t="shared" si="58"/>
        <v>#VALUE!</v>
      </c>
      <c r="T872" s="469" t="str">
        <f>IFERROR(VLOOKUP(S872,'Liste CG'!A:A,1,FALSE),"Attention erreur pas de CG")</f>
        <v>Attention erreur pas de CG</v>
      </c>
      <c r="U872" s="447" t="str">
        <f>IF(MID(H872,4,1)="x", 'Messages d''erreur'!$B$13,IF(LEFT(T872,1)="A",'Messages d''erreur'!$B$12,""))</f>
        <v>Compte générique de contre-partie</v>
      </c>
    </row>
    <row r="873" spans="1:21" ht="14.5" x14ac:dyDescent="0.35">
      <c r="A873" s="535" t="s">
        <v>1371</v>
      </c>
      <c r="B873" s="447" t="s">
        <v>1371</v>
      </c>
      <c r="C873" s="462" t="s">
        <v>2048</v>
      </c>
      <c r="D873" s="463" t="s">
        <v>1990</v>
      </c>
      <c r="E873" s="464" t="s">
        <v>1101</v>
      </c>
      <c r="F873" s="464">
        <v>15</v>
      </c>
      <c r="G873" s="462" t="s">
        <v>1954</v>
      </c>
      <c r="H873" s="464" t="s">
        <v>2062</v>
      </c>
      <c r="I873" s="462">
        <v>3</v>
      </c>
      <c r="J873" s="464" t="s">
        <v>61</v>
      </c>
      <c r="K873" s="466" t="s">
        <v>360</v>
      </c>
      <c r="L873" s="467">
        <f t="shared" si="59"/>
        <v>1</v>
      </c>
      <c r="M873" s="468">
        <f t="shared" si="60"/>
        <v>41700</v>
      </c>
      <c r="N873" s="467" t="str">
        <f>IF(IFERROR(SEARCH("-",K873,1),0) &gt; 0,IFERROR(VLOOKUP(K873,'Liste ECO'!A:A,1,FALSE),"ATTENTION CE Inexistant"),"")</f>
        <v>311-06</v>
      </c>
      <c r="O873" s="467" t="str">
        <f>IF(LEFT(N873,1) ="A",'Messages d''erreur'!$B$9,"")</f>
        <v/>
      </c>
      <c r="P873" s="447">
        <f t="shared" si="57"/>
        <v>41700</v>
      </c>
      <c r="Q873" s="447" t="str">
        <f>IFERROR(VLOOKUP(B874,'Liste CG'!A:A,1,FALSE),"Attention erreur pas de CG")</f>
        <v>Attention erreur pas de CG</v>
      </c>
      <c r="R873" s="447" t="str">
        <f>IF(LEFT(Q873,1)="A",'Messages d''erreur'!B$10,"")</f>
        <v>Attention CG pas dans  CG</v>
      </c>
      <c r="S873" s="467">
        <f t="shared" si="58"/>
        <v>41700</v>
      </c>
      <c r="T873" s="469">
        <f>IFERROR(VLOOKUP(S873,'Liste CG'!A:A,1,FALSE),"Attention erreur pas de CG")</f>
        <v>41700</v>
      </c>
      <c r="U873" s="447" t="str">
        <f>IF(MID(H873,4,1)="x", 'Messages d''erreur'!$B$13,IF(LEFT(T873,1)="A",'Messages d''erreur'!$B$12,""))</f>
        <v/>
      </c>
    </row>
    <row r="874" spans="1:21" ht="14.5" x14ac:dyDescent="0.35">
      <c r="A874" s="535" t="s">
        <v>1371</v>
      </c>
      <c r="B874" s="447" t="s">
        <v>1371</v>
      </c>
      <c r="C874" s="462" t="s">
        <v>2048</v>
      </c>
      <c r="D874" s="463" t="s">
        <v>1990</v>
      </c>
      <c r="E874" s="464" t="s">
        <v>61</v>
      </c>
      <c r="F874" s="464">
        <v>16</v>
      </c>
      <c r="G874" s="462" t="s">
        <v>2063</v>
      </c>
      <c r="H874" s="464" t="s">
        <v>1978</v>
      </c>
      <c r="I874" s="464" t="s">
        <v>1201</v>
      </c>
      <c r="J874" s="464" t="s">
        <v>1101</v>
      </c>
      <c r="K874" s="466" t="s">
        <v>1100</v>
      </c>
      <c r="L874" s="467">
        <f t="shared" si="59"/>
        <v>1</v>
      </c>
      <c r="M874" s="468">
        <f t="shared" si="60"/>
        <v>45100</v>
      </c>
      <c r="N874" s="467" t="str">
        <f>IF(IFERROR(SEARCH("-",K874,1),0) &gt; 0,IFERROR(VLOOKUP(K874,'Liste ECO'!A:A,1,FALSE),"ATTENTION CE Inexistant"),"")</f>
        <v/>
      </c>
      <c r="O874" s="467" t="str">
        <f>IF(LEFT(N874,1) ="A",'Messages d''erreur'!$B$9,"")</f>
        <v/>
      </c>
      <c r="P874" s="447">
        <f t="shared" si="57"/>
        <v>45100</v>
      </c>
      <c r="Q874" s="447" t="str">
        <f>IFERROR(VLOOKUP(B875,'Liste CG'!A:A,1,FALSE),"Attention erreur pas de CG")</f>
        <v>Attention erreur pas de CG</v>
      </c>
      <c r="R874" s="447" t="str">
        <f>IF(LEFT(Q874,1)="A",'Messages d''erreur'!B$10,"")</f>
        <v>Attention CG pas dans  CG</v>
      </c>
      <c r="S874" s="467">
        <f t="shared" si="58"/>
        <v>45100</v>
      </c>
      <c r="T874" s="469">
        <f>IFERROR(VLOOKUP(S874,'Liste CG'!A:A,1,FALSE),"Attention erreur pas de CG")</f>
        <v>45100</v>
      </c>
      <c r="U874" s="447" t="str">
        <f>IF(MID(H874,4,1)="x", 'Messages d''erreur'!$B$13,IF(LEFT(T874,1)="A",'Messages d''erreur'!$B$12,""))</f>
        <v/>
      </c>
    </row>
    <row r="875" spans="1:21" ht="14.5" x14ac:dyDescent="0.35">
      <c r="A875" s="535" t="s">
        <v>1371</v>
      </c>
      <c r="B875" s="447" t="s">
        <v>1371</v>
      </c>
      <c r="C875" s="462" t="s">
        <v>2048</v>
      </c>
      <c r="D875" s="463" t="s">
        <v>1990</v>
      </c>
      <c r="E875" s="464" t="s">
        <v>1101</v>
      </c>
      <c r="F875" s="464">
        <v>17</v>
      </c>
      <c r="G875" s="462" t="s">
        <v>1952</v>
      </c>
      <c r="H875" s="464" t="s">
        <v>1966</v>
      </c>
      <c r="I875" s="464" t="s">
        <v>1967</v>
      </c>
      <c r="J875" s="464" t="s">
        <v>61</v>
      </c>
      <c r="K875" s="466" t="s">
        <v>1100</v>
      </c>
      <c r="L875" s="467">
        <f t="shared" si="59"/>
        <v>1</v>
      </c>
      <c r="M875" s="468" t="e">
        <f t="shared" si="60"/>
        <v>#VALUE!</v>
      </c>
      <c r="N875" s="467" t="str">
        <f>IF(IFERROR(SEARCH("-",K875,1),0) &gt; 0,IFERROR(VLOOKUP(K875,'Liste ECO'!A:A,1,FALSE),"ATTENTION CE Inexistant"),"")</f>
        <v/>
      </c>
      <c r="O875" s="467" t="str">
        <f>IF(LEFT(N875,1) ="A",'Messages d''erreur'!$B$9,"")</f>
        <v/>
      </c>
      <c r="P875" s="447" t="e">
        <f t="shared" ref="P875:P938" si="61">VALUE(H875)</f>
        <v>#VALUE!</v>
      </c>
      <c r="Q875" s="447" t="str">
        <f>IFERROR(VLOOKUP(B876,'Liste CG'!A:A,1,FALSE),"Attention erreur pas de CG")</f>
        <v>Attention erreur pas de CG</v>
      </c>
      <c r="R875" s="447" t="str">
        <f>IF(LEFT(Q875,1)="A",'Messages d''erreur'!B$10,"")</f>
        <v>Attention CG pas dans  CG</v>
      </c>
      <c r="S875" s="467" t="e">
        <f t="shared" ref="S875:S938" si="62">VALUE(H875)</f>
        <v>#VALUE!</v>
      </c>
      <c r="T875" s="469" t="str">
        <f>IFERROR(VLOOKUP(S875,'Liste CG'!A:A,1,FALSE),"Attention erreur pas de CG")</f>
        <v>Attention erreur pas de CG</v>
      </c>
      <c r="U875" s="447" t="str">
        <f>IF(MID(H875,4,1)="x", 'Messages d''erreur'!$B$13,IF(LEFT(T875,1)="A",'Messages d''erreur'!$B$12,""))</f>
        <v>Compte générique de contre-partie</v>
      </c>
    </row>
    <row r="876" spans="1:21" ht="26" x14ac:dyDescent="0.35">
      <c r="A876" s="535" t="s">
        <v>2062</v>
      </c>
      <c r="B876" s="447" t="s">
        <v>2062</v>
      </c>
      <c r="C876" s="462" t="s">
        <v>2064</v>
      </c>
      <c r="D876" s="463" t="s">
        <v>1956</v>
      </c>
      <c r="E876" s="464" t="s">
        <v>61</v>
      </c>
      <c r="F876" s="464">
        <v>1</v>
      </c>
      <c r="G876" s="462" t="s">
        <v>2065</v>
      </c>
      <c r="H876" s="464" t="s">
        <v>1371</v>
      </c>
      <c r="I876" s="464" t="s">
        <v>1201</v>
      </c>
      <c r="J876" s="464" t="s">
        <v>1101</v>
      </c>
      <c r="K876" s="466" t="s">
        <v>360</v>
      </c>
      <c r="L876" s="467">
        <f t="shared" si="59"/>
        <v>0</v>
      </c>
      <c r="M876" s="468">
        <f t="shared" si="60"/>
        <v>41600</v>
      </c>
      <c r="N876" s="467" t="str">
        <f>IF(IFERROR(SEARCH("-",K876,1),0) &gt; 0,IFERROR(VLOOKUP(K876,'Liste ECO'!A:A,1,FALSE),"ATTENTION CE Inexistant"),"")</f>
        <v>311-06</v>
      </c>
      <c r="O876" s="467" t="str">
        <f>IF(LEFT(N876,1) ="A",'Messages d''erreur'!$B$9,"")</f>
        <v/>
      </c>
      <c r="P876" s="447">
        <f t="shared" si="61"/>
        <v>41600</v>
      </c>
      <c r="Q876" s="447" t="str">
        <f>IFERROR(VLOOKUP(B877,'Liste CG'!A:A,1,FALSE),"Attention erreur pas de CG")</f>
        <v>Attention erreur pas de CG</v>
      </c>
      <c r="R876" s="447" t="str">
        <f>IF(LEFT(Q876,1)="A",'Messages d''erreur'!B$10,"")</f>
        <v>Attention CG pas dans  CG</v>
      </c>
      <c r="S876" s="467">
        <f t="shared" si="62"/>
        <v>41600</v>
      </c>
      <c r="T876" s="469">
        <f>IFERROR(VLOOKUP(S876,'Liste CG'!A:A,1,FALSE),"Attention erreur pas de CG")</f>
        <v>41600</v>
      </c>
      <c r="U876" s="447" t="str">
        <f>IF(MID(H876,4,1)="x", 'Messages d''erreur'!$B$13,IF(LEFT(T876,1)="A",'Messages d''erreur'!$B$12,""))</f>
        <v/>
      </c>
    </row>
    <row r="877" spans="1:21" ht="14.5" x14ac:dyDescent="0.35">
      <c r="A877" s="535" t="s">
        <v>2062</v>
      </c>
      <c r="B877" s="447" t="s">
        <v>2062</v>
      </c>
      <c r="C877" s="462" t="s">
        <v>2064</v>
      </c>
      <c r="D877" s="463" t="s">
        <v>1956</v>
      </c>
      <c r="E877" s="464" t="s">
        <v>1101</v>
      </c>
      <c r="F877" s="464">
        <v>2</v>
      </c>
      <c r="G877" s="462" t="s">
        <v>1952</v>
      </c>
      <c r="H877" s="464" t="s">
        <v>1966</v>
      </c>
      <c r="I877" s="464" t="s">
        <v>1967</v>
      </c>
      <c r="J877" s="464" t="s">
        <v>61</v>
      </c>
      <c r="K877" s="466" t="s">
        <v>1100</v>
      </c>
      <c r="L877" s="467">
        <f t="shared" si="59"/>
        <v>1</v>
      </c>
      <c r="M877" s="468" t="e">
        <f t="shared" si="60"/>
        <v>#VALUE!</v>
      </c>
      <c r="N877" s="467" t="str">
        <f>IF(IFERROR(SEARCH("-",K877,1),0) &gt; 0,IFERROR(VLOOKUP(K877,'Liste ECO'!A:A,1,FALSE),"ATTENTION CE Inexistant"),"")</f>
        <v/>
      </c>
      <c r="O877" s="467" t="str">
        <f>IF(LEFT(N877,1) ="A",'Messages d''erreur'!$B$9,"")</f>
        <v/>
      </c>
      <c r="P877" s="447" t="e">
        <f t="shared" si="61"/>
        <v>#VALUE!</v>
      </c>
      <c r="Q877" s="447" t="str">
        <f>IFERROR(VLOOKUP(B878,'Liste CG'!A:A,1,FALSE),"Attention erreur pas de CG")</f>
        <v>Attention erreur pas de CG</v>
      </c>
      <c r="R877" s="447" t="str">
        <f>IF(LEFT(Q877,1)="A",'Messages d''erreur'!B$10,"")</f>
        <v>Attention CG pas dans  CG</v>
      </c>
      <c r="S877" s="467" t="e">
        <f t="shared" si="62"/>
        <v>#VALUE!</v>
      </c>
      <c r="T877" s="469" t="str">
        <f>IFERROR(VLOOKUP(S877,'Liste CG'!A:A,1,FALSE),"Attention erreur pas de CG")</f>
        <v>Attention erreur pas de CG</v>
      </c>
      <c r="U877" s="447" t="str">
        <f>IF(MID(H877,4,1)="x", 'Messages d''erreur'!$B$13,IF(LEFT(T877,1)="A",'Messages d''erreur'!$B$12,""))</f>
        <v>Compte générique de contre-partie</v>
      </c>
    </row>
    <row r="878" spans="1:21" ht="39" x14ac:dyDescent="0.35">
      <c r="A878" s="535" t="s">
        <v>2062</v>
      </c>
      <c r="B878" s="447" t="s">
        <v>2062</v>
      </c>
      <c r="C878" s="462" t="s">
        <v>2064</v>
      </c>
      <c r="D878" s="463" t="s">
        <v>1956</v>
      </c>
      <c r="E878" s="464" t="s">
        <v>1101</v>
      </c>
      <c r="F878" s="464">
        <v>3</v>
      </c>
      <c r="G878" s="462" t="s">
        <v>2066</v>
      </c>
      <c r="H878" s="464" t="s">
        <v>2067</v>
      </c>
      <c r="I878" s="464" t="s">
        <v>1982</v>
      </c>
      <c r="J878" s="464" t="s">
        <v>61</v>
      </c>
      <c r="K878" s="466" t="s">
        <v>1100</v>
      </c>
      <c r="L878" s="467">
        <f t="shared" si="59"/>
        <v>1</v>
      </c>
      <c r="M878" s="468">
        <f t="shared" si="60"/>
        <v>41900</v>
      </c>
      <c r="N878" s="467" t="str">
        <f>IF(IFERROR(SEARCH("-",K878,1),0) &gt; 0,IFERROR(VLOOKUP(K878,'Liste ECO'!A:A,1,FALSE),"ATTENTION CE Inexistant"),"")</f>
        <v/>
      </c>
      <c r="O878" s="467" t="str">
        <f>IF(LEFT(N878,1) ="A",'Messages d''erreur'!$B$9,"")</f>
        <v/>
      </c>
      <c r="P878" s="447">
        <f t="shared" si="61"/>
        <v>41900</v>
      </c>
      <c r="Q878" s="447" t="str">
        <f>IFERROR(VLOOKUP(B879,'Liste CG'!A:A,1,FALSE),"Attention erreur pas de CG")</f>
        <v>Attention erreur pas de CG</v>
      </c>
      <c r="R878" s="447" t="str">
        <f>IF(LEFT(Q878,1)="A",'Messages d''erreur'!B$10,"")</f>
        <v>Attention CG pas dans  CG</v>
      </c>
      <c r="S878" s="467">
        <f t="shared" si="62"/>
        <v>41900</v>
      </c>
      <c r="T878" s="469">
        <f>IFERROR(VLOOKUP(S878,'Liste CG'!A:A,1,FALSE),"Attention erreur pas de CG")</f>
        <v>41900</v>
      </c>
      <c r="U878" s="447" t="str">
        <f>IF(MID(H878,4,1)="x", 'Messages d''erreur'!$B$13,IF(LEFT(T878,1)="A",'Messages d''erreur'!$B$12,""))</f>
        <v/>
      </c>
    </row>
    <row r="879" spans="1:21" ht="14.5" x14ac:dyDescent="0.35">
      <c r="A879" s="535" t="s">
        <v>1909</v>
      </c>
      <c r="B879" s="447" t="s">
        <v>1909</v>
      </c>
      <c r="C879" s="462" t="s">
        <v>2068</v>
      </c>
      <c r="D879" s="463" t="s">
        <v>1990</v>
      </c>
      <c r="E879" s="464" t="s">
        <v>61</v>
      </c>
      <c r="F879" s="464">
        <v>1</v>
      </c>
      <c r="G879" s="462" t="s">
        <v>1908</v>
      </c>
      <c r="H879" s="464" t="s">
        <v>1904</v>
      </c>
      <c r="I879" s="464" t="s">
        <v>1341</v>
      </c>
      <c r="J879" s="464" t="s">
        <v>1101</v>
      </c>
      <c r="K879" s="466" t="s">
        <v>950</v>
      </c>
      <c r="L879" s="467">
        <f t="shared" si="59"/>
        <v>0</v>
      </c>
      <c r="M879" s="468">
        <f t="shared" si="60"/>
        <v>28211</v>
      </c>
      <c r="N879" s="467" t="str">
        <f>IF(IFERROR(SEARCH("-",K879,1),0) &gt; 0,IFERROR(VLOOKUP(K879,'Liste ECO'!A:A,1,FALSE),"ATTENTION CE Inexistant"),"")</f>
        <v>862-51</v>
      </c>
      <c r="O879" s="467" t="str">
        <f>IF(LEFT(N879,1) ="A",'Messages d''erreur'!$B$9,"")</f>
        <v/>
      </c>
      <c r="P879" s="447">
        <f t="shared" si="61"/>
        <v>28211</v>
      </c>
      <c r="Q879" s="447" t="str">
        <f>IFERROR(VLOOKUP(B880,'Liste CG'!A:A,1,FALSE),"Attention erreur pas de CG")</f>
        <v>Attention erreur pas de CG</v>
      </c>
      <c r="R879" s="447" t="str">
        <f>IF(LEFT(Q879,1)="A",'Messages d''erreur'!B$10,"")</f>
        <v>Attention CG pas dans  CG</v>
      </c>
      <c r="S879" s="467">
        <f t="shared" si="62"/>
        <v>28211</v>
      </c>
      <c r="T879" s="469">
        <f>IFERROR(VLOOKUP(S879,'Liste CG'!A:A,1,FALSE),"Attention erreur pas de CG")</f>
        <v>28211</v>
      </c>
      <c r="U879" s="447" t="str">
        <f>IF(MID(H879,4,1)="x", 'Messages d''erreur'!$B$13,IF(LEFT(T879,1)="A",'Messages d''erreur'!$B$12,""))</f>
        <v/>
      </c>
    </row>
    <row r="880" spans="1:21" ht="14.5" x14ac:dyDescent="0.35">
      <c r="A880" s="535" t="s">
        <v>1909</v>
      </c>
      <c r="B880" s="447" t="s">
        <v>1909</v>
      </c>
      <c r="C880" s="462" t="s">
        <v>2068</v>
      </c>
      <c r="D880" s="463" t="s">
        <v>1990</v>
      </c>
      <c r="E880" s="464" t="s">
        <v>61</v>
      </c>
      <c r="F880" s="464">
        <v>2</v>
      </c>
      <c r="G880" s="462" t="s">
        <v>1908</v>
      </c>
      <c r="H880" s="464" t="s">
        <v>1912</v>
      </c>
      <c r="I880" s="464" t="s">
        <v>1341</v>
      </c>
      <c r="J880" s="464" t="s">
        <v>1101</v>
      </c>
      <c r="K880" s="466" t="s">
        <v>953</v>
      </c>
      <c r="L880" s="467">
        <f t="shared" si="59"/>
        <v>1</v>
      </c>
      <c r="M880" s="468">
        <f t="shared" si="60"/>
        <v>28221</v>
      </c>
      <c r="N880" s="467" t="str">
        <f>IF(IFERROR(SEARCH("-",K880,1),0) &gt; 0,IFERROR(VLOOKUP(K880,'Liste ECO'!A:A,1,FALSE),"ATTENTION CE Inexistant"),"")</f>
        <v>866-51</v>
      </c>
      <c r="O880" s="467" t="str">
        <f>IF(LEFT(N880,1) ="A",'Messages d''erreur'!$B$9,"")</f>
        <v/>
      </c>
      <c r="P880" s="447">
        <f t="shared" si="61"/>
        <v>28221</v>
      </c>
      <c r="Q880" s="447" t="str">
        <f>IFERROR(VLOOKUP(B881,'Liste CG'!A:A,1,FALSE),"Attention erreur pas de CG")</f>
        <v>Attention erreur pas de CG</v>
      </c>
      <c r="R880" s="447" t="str">
        <f>IF(LEFT(Q880,1)="A",'Messages d''erreur'!B$10,"")</f>
        <v>Attention CG pas dans  CG</v>
      </c>
      <c r="S880" s="467">
        <f t="shared" si="62"/>
        <v>28221</v>
      </c>
      <c r="T880" s="469">
        <f>IFERROR(VLOOKUP(S880,'Liste CG'!A:A,1,FALSE),"Attention erreur pas de CG")</f>
        <v>28221</v>
      </c>
      <c r="U880" s="447" t="str">
        <f>IF(MID(H880,4,1)="x", 'Messages d''erreur'!$B$13,IF(LEFT(T880,1)="A",'Messages d''erreur'!$B$12,""))</f>
        <v/>
      </c>
    </row>
    <row r="881" spans="1:21" ht="14.5" x14ac:dyDescent="0.35">
      <c r="A881" s="535" t="s">
        <v>1909</v>
      </c>
      <c r="B881" s="447" t="s">
        <v>1909</v>
      </c>
      <c r="C881" s="462" t="s">
        <v>2068</v>
      </c>
      <c r="D881" s="463" t="s">
        <v>1990</v>
      </c>
      <c r="E881" s="464" t="s">
        <v>61</v>
      </c>
      <c r="F881" s="464">
        <v>3</v>
      </c>
      <c r="G881" s="462" t="s">
        <v>1697</v>
      </c>
      <c r="H881" s="464" t="s">
        <v>1915</v>
      </c>
      <c r="I881" s="464" t="s">
        <v>1341</v>
      </c>
      <c r="J881" s="464" t="s">
        <v>1101</v>
      </c>
      <c r="K881" s="466" t="s">
        <v>956</v>
      </c>
      <c r="L881" s="467">
        <f t="shared" si="59"/>
        <v>1</v>
      </c>
      <c r="M881" s="468">
        <f t="shared" si="60"/>
        <v>28510</v>
      </c>
      <c r="N881" s="467" t="str">
        <f>IF(IFERROR(SEARCH("-",K881,1),0) &gt; 0,IFERROR(VLOOKUP(K881,'Liste ECO'!A:A,1,FALSE),"ATTENTION CE Inexistant"),"")</f>
        <v>869-54</v>
      </c>
      <c r="O881" s="467" t="str">
        <f>IF(LEFT(N881,1) ="A",'Messages d''erreur'!$B$9,"")</f>
        <v/>
      </c>
      <c r="P881" s="447">
        <f t="shared" si="61"/>
        <v>28510</v>
      </c>
      <c r="Q881" s="447" t="str">
        <f>IFERROR(VLOOKUP(B882,'Liste CG'!A:A,1,FALSE),"Attention erreur pas de CG")</f>
        <v>Attention erreur pas de CG</v>
      </c>
      <c r="R881" s="447" t="str">
        <f>IF(LEFT(Q881,1)="A",'Messages d''erreur'!B$10,"")</f>
        <v>Attention CG pas dans  CG</v>
      </c>
      <c r="S881" s="467">
        <f t="shared" si="62"/>
        <v>28510</v>
      </c>
      <c r="T881" s="469">
        <f>IFERROR(VLOOKUP(S881,'Liste CG'!A:A,1,FALSE),"Attention erreur pas de CG")</f>
        <v>28510</v>
      </c>
      <c r="U881" s="447" t="str">
        <f>IF(MID(H881,4,1)="x", 'Messages d''erreur'!$B$13,IF(LEFT(T881,1)="A",'Messages d''erreur'!$B$12,""))</f>
        <v/>
      </c>
    </row>
    <row r="882" spans="1:21" ht="14.5" x14ac:dyDescent="0.35">
      <c r="A882" s="535" t="s">
        <v>1909</v>
      </c>
      <c r="B882" s="447" t="s">
        <v>1909</v>
      </c>
      <c r="C882" s="462" t="s">
        <v>2068</v>
      </c>
      <c r="D882" s="463" t="s">
        <v>1990</v>
      </c>
      <c r="E882" s="464" t="s">
        <v>1101</v>
      </c>
      <c r="F882" s="464">
        <v>4</v>
      </c>
      <c r="G882" s="462" t="s">
        <v>2069</v>
      </c>
      <c r="H882" s="464" t="s">
        <v>1966</v>
      </c>
      <c r="I882" s="464" t="s">
        <v>1967</v>
      </c>
      <c r="J882" s="464" t="s">
        <v>61</v>
      </c>
      <c r="K882" s="466" t="s">
        <v>1100</v>
      </c>
      <c r="L882" s="467">
        <f t="shared" si="59"/>
        <v>1</v>
      </c>
      <c r="M882" s="468" t="e">
        <f t="shared" si="60"/>
        <v>#VALUE!</v>
      </c>
      <c r="N882" s="467" t="str">
        <f>IF(IFERROR(SEARCH("-",K882,1),0) &gt; 0,IFERROR(VLOOKUP(K882,'Liste ECO'!A:A,1,FALSE),"ATTENTION CE Inexistant"),"")</f>
        <v/>
      </c>
      <c r="O882" s="467" t="str">
        <f>IF(LEFT(N882,1) ="A",'Messages d''erreur'!$B$9,"")</f>
        <v/>
      </c>
      <c r="P882" s="447" t="e">
        <f t="shared" si="61"/>
        <v>#VALUE!</v>
      </c>
      <c r="Q882" s="447" t="str">
        <f>IFERROR(VLOOKUP(B883,'Liste CG'!A:A,1,FALSE),"Attention erreur pas de CG")</f>
        <v>Attention erreur pas de CG</v>
      </c>
      <c r="R882" s="447" t="str">
        <f>IF(LEFT(Q882,1)="A",'Messages d''erreur'!B$10,"")</f>
        <v>Attention CG pas dans  CG</v>
      </c>
      <c r="S882" s="467" t="e">
        <f t="shared" si="62"/>
        <v>#VALUE!</v>
      </c>
      <c r="T882" s="469" t="str">
        <f>IFERROR(VLOOKUP(S882,'Liste CG'!A:A,1,FALSE),"Attention erreur pas de CG")</f>
        <v>Attention erreur pas de CG</v>
      </c>
      <c r="U882" s="447" t="str">
        <f>IF(MID(H882,4,1)="x", 'Messages d''erreur'!$B$13,IF(LEFT(T882,1)="A",'Messages d''erreur'!$B$12,""))</f>
        <v>Compte générique de contre-partie</v>
      </c>
    </row>
    <row r="883" spans="1:21" ht="39" x14ac:dyDescent="0.35">
      <c r="A883" s="535" t="s">
        <v>2067</v>
      </c>
      <c r="B883" s="447" t="s">
        <v>2067</v>
      </c>
      <c r="C883" s="462" t="s">
        <v>2070</v>
      </c>
      <c r="D883" s="463" t="s">
        <v>1982</v>
      </c>
      <c r="E883" s="464" t="s">
        <v>1101</v>
      </c>
      <c r="F883" s="464">
        <v>1</v>
      </c>
      <c r="G883" s="462" t="s">
        <v>1984</v>
      </c>
      <c r="H883" s="464" t="s">
        <v>1985</v>
      </c>
      <c r="I883" s="464" t="s">
        <v>1100</v>
      </c>
      <c r="J883" s="464" t="s">
        <v>61</v>
      </c>
      <c r="K883" s="466" t="s">
        <v>360</v>
      </c>
      <c r="L883" s="467">
        <f t="shared" si="59"/>
        <v>0</v>
      </c>
      <c r="M883" s="468">
        <f t="shared" si="60"/>
        <v>66501</v>
      </c>
      <c r="N883" s="467" t="str">
        <f>IF(IFERROR(SEARCH("-",K883,1),0) &gt; 0,IFERROR(VLOOKUP(K883,'Liste ECO'!A:A,1,FALSE),"ATTENTION CE Inexistant"),"")</f>
        <v>311-06</v>
      </c>
      <c r="O883" s="467" t="str">
        <f>IF(LEFT(N883,1) ="A",'Messages d''erreur'!$B$9,"")</f>
        <v/>
      </c>
      <c r="P883" s="447">
        <f t="shared" si="61"/>
        <v>66501</v>
      </c>
      <c r="Q883" s="447" t="str">
        <f>IFERROR(VLOOKUP(B884,'Liste CG'!A:A,1,FALSE),"Attention erreur pas de CG")</f>
        <v>Attention erreur pas de CG</v>
      </c>
      <c r="R883" s="447" t="str">
        <f>IF(LEFT(Q883,1)="A",'Messages d''erreur'!B$10,"")</f>
        <v>Attention CG pas dans  CG</v>
      </c>
      <c r="S883" s="467">
        <f t="shared" si="62"/>
        <v>66501</v>
      </c>
      <c r="T883" s="469">
        <f>IFERROR(VLOOKUP(S883,'Liste CG'!A:A,1,FALSE),"Attention erreur pas de CG")</f>
        <v>66501</v>
      </c>
      <c r="U883" s="447" t="str">
        <f>IF(MID(H883,4,1)="x", 'Messages d''erreur'!$B$13,IF(LEFT(T883,1)="A",'Messages d''erreur'!$B$12,""))</f>
        <v/>
      </c>
    </row>
    <row r="884" spans="1:21" ht="52" x14ac:dyDescent="0.35">
      <c r="A884" s="535" t="s">
        <v>2067</v>
      </c>
      <c r="B884" s="447" t="s">
        <v>2067</v>
      </c>
      <c r="C884" s="462" t="s">
        <v>2070</v>
      </c>
      <c r="D884" s="463" t="s">
        <v>1982</v>
      </c>
      <c r="E884" s="464" t="s">
        <v>61</v>
      </c>
      <c r="F884" s="464">
        <v>2</v>
      </c>
      <c r="G884" s="462" t="s">
        <v>1986</v>
      </c>
      <c r="H884" s="464" t="s">
        <v>1987</v>
      </c>
      <c r="I884" s="464" t="s">
        <v>1100</v>
      </c>
      <c r="J884" s="464" t="s">
        <v>1101</v>
      </c>
      <c r="K884" s="466" t="s">
        <v>615</v>
      </c>
      <c r="L884" s="467">
        <f t="shared" si="59"/>
        <v>1</v>
      </c>
      <c r="M884" s="468">
        <f t="shared" si="60"/>
        <v>66502</v>
      </c>
      <c r="N884" s="467" t="str">
        <f>IF(IFERROR(SEARCH("-",K884,1),0) &gt; 0,IFERROR(VLOOKUP(K884,'Liste ECO'!A:A,1,FALSE),"ATTENTION CE Inexistant"),"")</f>
        <v>391-06</v>
      </c>
      <c r="O884" s="467" t="str">
        <f>IF(LEFT(N884,1) ="A",'Messages d''erreur'!$B$9,"")</f>
        <v/>
      </c>
      <c r="P884" s="447">
        <f t="shared" si="61"/>
        <v>66502</v>
      </c>
      <c r="Q884" s="447" t="str">
        <f>IFERROR(VLOOKUP(B885,'Liste CG'!A:A,1,FALSE),"Attention erreur pas de CG")</f>
        <v>Attention erreur pas de CG</v>
      </c>
      <c r="R884" s="447" t="str">
        <f>IF(LEFT(Q884,1)="A",'Messages d''erreur'!B$10,"")</f>
        <v>Attention CG pas dans  CG</v>
      </c>
      <c r="S884" s="467">
        <f t="shared" si="62"/>
        <v>66502</v>
      </c>
      <c r="T884" s="469">
        <f>IFERROR(VLOOKUP(S884,'Liste CG'!A:A,1,FALSE),"Attention erreur pas de CG")</f>
        <v>66502</v>
      </c>
      <c r="U884" s="447" t="str">
        <f>IF(MID(H884,4,1)="x", 'Messages d''erreur'!$B$13,IF(LEFT(T884,1)="A",'Messages d''erreur'!$B$12,""))</f>
        <v/>
      </c>
    </row>
    <row r="885" spans="1:21" ht="39" x14ac:dyDescent="0.35">
      <c r="A885" s="535" t="s">
        <v>2067</v>
      </c>
      <c r="B885" s="447" t="s">
        <v>2067</v>
      </c>
      <c r="C885" s="462" t="s">
        <v>2070</v>
      </c>
      <c r="D885" s="463" t="s">
        <v>1982</v>
      </c>
      <c r="E885" s="464" t="s">
        <v>61</v>
      </c>
      <c r="F885" s="464">
        <v>3</v>
      </c>
      <c r="G885" s="462" t="s">
        <v>2066</v>
      </c>
      <c r="H885" s="464" t="s">
        <v>2062</v>
      </c>
      <c r="I885" s="462" t="s">
        <v>1956</v>
      </c>
      <c r="J885" s="464" t="s">
        <v>1101</v>
      </c>
      <c r="K885" s="466" t="s">
        <v>1100</v>
      </c>
      <c r="L885" s="467">
        <f t="shared" si="59"/>
        <v>1</v>
      </c>
      <c r="M885" s="468">
        <f t="shared" si="60"/>
        <v>41700</v>
      </c>
      <c r="N885" s="467" t="str">
        <f>IF(IFERROR(SEARCH("-",K885,1),0) &gt; 0,IFERROR(VLOOKUP(K885,'Liste ECO'!A:A,1,FALSE),"ATTENTION CE Inexistant"),"")</f>
        <v/>
      </c>
      <c r="O885" s="467" t="str">
        <f>IF(LEFT(N885,1) ="A",'Messages d''erreur'!$B$9,"")</f>
        <v/>
      </c>
      <c r="P885" s="447">
        <f t="shared" si="61"/>
        <v>41700</v>
      </c>
      <c r="Q885" s="447" t="str">
        <f>IFERROR(VLOOKUP(B886,'Liste CG'!A:A,1,FALSE),"Attention erreur pas de CG")</f>
        <v>Attention erreur pas de CG</v>
      </c>
      <c r="R885" s="447" t="str">
        <f>IF(LEFT(Q885,1)="A",'Messages d''erreur'!B$10,"")</f>
        <v>Attention CG pas dans  CG</v>
      </c>
      <c r="S885" s="467">
        <f t="shared" si="62"/>
        <v>41700</v>
      </c>
      <c r="T885" s="469">
        <f>IFERROR(VLOOKUP(S885,'Liste CG'!A:A,1,FALSE),"Attention erreur pas de CG")</f>
        <v>41700</v>
      </c>
      <c r="U885" s="447" t="str">
        <f>IF(MID(H885,4,1)="x", 'Messages d''erreur'!$B$13,IF(LEFT(T885,1)="A",'Messages d''erreur'!$B$12,""))</f>
        <v/>
      </c>
    </row>
    <row r="886" spans="1:21" ht="39" x14ac:dyDescent="0.35">
      <c r="A886" s="535" t="s">
        <v>1879</v>
      </c>
      <c r="B886" s="447" t="s">
        <v>1879</v>
      </c>
      <c r="C886" s="462" t="s">
        <v>2071</v>
      </c>
      <c r="D886" s="463" t="s">
        <v>1990</v>
      </c>
      <c r="E886" s="464" t="s">
        <v>61</v>
      </c>
      <c r="F886" s="464">
        <v>1</v>
      </c>
      <c r="G886" s="462" t="s">
        <v>1878</v>
      </c>
      <c r="H886" s="464" t="s">
        <v>1874</v>
      </c>
      <c r="I886" s="464" t="s">
        <v>1242</v>
      </c>
      <c r="J886" s="464" t="s">
        <v>1101</v>
      </c>
      <c r="K886" s="466" t="s">
        <v>770</v>
      </c>
      <c r="L886" s="467">
        <f t="shared" si="59"/>
        <v>0</v>
      </c>
      <c r="M886" s="468">
        <f t="shared" si="60"/>
        <v>27059</v>
      </c>
      <c r="N886" s="467" t="str">
        <f>IF(IFERROR(SEARCH("-",K886,1),0) &gt; 0,IFERROR(VLOOKUP(K886,'Liste ECO'!A:A,1,FALSE),"ATTENTION CE Inexistant"),"")</f>
        <v>664-01</v>
      </c>
      <c r="O886" s="467" t="str">
        <f>IF(LEFT(N886,1) ="A",'Messages d''erreur'!$B$9,"")</f>
        <v/>
      </c>
      <c r="P886" s="447">
        <f t="shared" si="61"/>
        <v>27059</v>
      </c>
      <c r="Q886" s="447" t="str">
        <f>IFERROR(VLOOKUP(B887,'Liste CG'!A:A,1,FALSE),"Attention erreur pas de CG")</f>
        <v>Attention erreur pas de CG</v>
      </c>
      <c r="R886" s="447" t="str">
        <f>IF(LEFT(Q886,1)="A",'Messages d''erreur'!B$10,"")</f>
        <v>Attention CG pas dans  CG</v>
      </c>
      <c r="S886" s="467">
        <f t="shared" si="62"/>
        <v>27059</v>
      </c>
      <c r="T886" s="469">
        <f>IFERROR(VLOOKUP(S886,'Liste CG'!A:A,1,FALSE),"Attention erreur pas de CG")</f>
        <v>27059</v>
      </c>
      <c r="U886" s="447" t="str">
        <f>IF(MID(H886,4,1)="x", 'Messages d''erreur'!$B$13,IF(LEFT(T886,1)="A",'Messages d''erreur'!$B$12,""))</f>
        <v/>
      </c>
    </row>
    <row r="887" spans="1:21" ht="39" x14ac:dyDescent="0.35">
      <c r="A887" s="535" t="s">
        <v>1879</v>
      </c>
      <c r="B887" s="447" t="s">
        <v>1879</v>
      </c>
      <c r="C887" s="462" t="s">
        <v>2071</v>
      </c>
      <c r="D887" s="463" t="s">
        <v>1990</v>
      </c>
      <c r="E887" s="464" t="s">
        <v>1101</v>
      </c>
      <c r="F887" s="464">
        <v>2</v>
      </c>
      <c r="G887" s="462" t="s">
        <v>2072</v>
      </c>
      <c r="H887" s="464" t="s">
        <v>2073</v>
      </c>
      <c r="I887" s="464" t="s">
        <v>1967</v>
      </c>
      <c r="J887" s="464" t="s">
        <v>61</v>
      </c>
      <c r="K887" s="466" t="s">
        <v>1100</v>
      </c>
      <c r="L887" s="467">
        <f t="shared" si="59"/>
        <v>1</v>
      </c>
      <c r="M887" s="468">
        <f t="shared" si="60"/>
        <v>55001</v>
      </c>
      <c r="N887" s="467" t="str">
        <f>IF(IFERROR(SEARCH("-",K887,1),0) &gt; 0,IFERROR(VLOOKUP(K887,'Liste ECO'!A:A,1,FALSE),"ATTENTION CE Inexistant"),"")</f>
        <v/>
      </c>
      <c r="O887" s="467" t="str">
        <f>IF(LEFT(N887,1) ="A",'Messages d''erreur'!$B$9,"")</f>
        <v/>
      </c>
      <c r="P887" s="447">
        <f t="shared" si="61"/>
        <v>55001</v>
      </c>
      <c r="Q887" s="447" t="str">
        <f>IFERROR(VLOOKUP(B888,'Liste CG'!A:A,1,FALSE),"Attention erreur pas de CG")</f>
        <v>Attention erreur pas de CG</v>
      </c>
      <c r="R887" s="447" t="str">
        <f>IF(LEFT(Q887,1)="A",'Messages d''erreur'!B$10,"")</f>
        <v>Attention CG pas dans  CG</v>
      </c>
      <c r="S887" s="467">
        <f t="shared" si="62"/>
        <v>55001</v>
      </c>
      <c r="T887" s="469">
        <f>IFERROR(VLOOKUP(S887,'Liste CG'!A:A,1,FALSE),"Attention erreur pas de CG")</f>
        <v>55001</v>
      </c>
      <c r="U887" s="447" t="str">
        <f>IF(MID(H887,4,1)="x", 'Messages d''erreur'!$B$13,IF(LEFT(T887,1)="A",'Messages d''erreur'!$B$12,""))</f>
        <v/>
      </c>
    </row>
    <row r="888" spans="1:21" ht="39" x14ac:dyDescent="0.35">
      <c r="A888" s="535" t="s">
        <v>1876</v>
      </c>
      <c r="B888" s="447" t="s">
        <v>1876</v>
      </c>
      <c r="C888" s="462" t="s">
        <v>2074</v>
      </c>
      <c r="D888" s="463" t="s">
        <v>1990</v>
      </c>
      <c r="E888" s="464" t="s">
        <v>61</v>
      </c>
      <c r="F888" s="464">
        <v>1</v>
      </c>
      <c r="G888" s="462" t="s">
        <v>2075</v>
      </c>
      <c r="H888" s="464" t="s">
        <v>1874</v>
      </c>
      <c r="I888" s="464" t="s">
        <v>1242</v>
      </c>
      <c r="J888" s="464" t="s">
        <v>1101</v>
      </c>
      <c r="K888" s="466" t="s">
        <v>1100</v>
      </c>
      <c r="L888" s="467">
        <f t="shared" si="59"/>
        <v>0</v>
      </c>
      <c r="M888" s="468">
        <f t="shared" si="60"/>
        <v>27059</v>
      </c>
      <c r="N888" s="467" t="str">
        <f>IF(IFERROR(SEARCH("-",K888,1),0) &gt; 0,IFERROR(VLOOKUP(K888,'Liste ECO'!A:A,1,FALSE),"ATTENTION CE Inexistant"),"")</f>
        <v/>
      </c>
      <c r="O888" s="467" t="str">
        <f>IF(LEFT(N888,1) ="A",'Messages d''erreur'!$B$9,"")</f>
        <v/>
      </c>
      <c r="P888" s="447">
        <f t="shared" si="61"/>
        <v>27059</v>
      </c>
      <c r="Q888" s="447" t="str">
        <f>IFERROR(VLOOKUP(B889,'Liste CG'!A:A,1,FALSE),"Attention erreur pas de CG")</f>
        <v>Attention erreur pas de CG</v>
      </c>
      <c r="R888" s="447" t="str">
        <f>IF(LEFT(Q888,1)="A",'Messages d''erreur'!B$10,"")</f>
        <v>Attention CG pas dans  CG</v>
      </c>
      <c r="S888" s="467">
        <f t="shared" si="62"/>
        <v>27059</v>
      </c>
      <c r="T888" s="469">
        <f>IFERROR(VLOOKUP(S888,'Liste CG'!A:A,1,FALSE),"Attention erreur pas de CG")</f>
        <v>27059</v>
      </c>
      <c r="U888" s="447" t="str">
        <f>IF(MID(H888,4,1)="x", 'Messages d''erreur'!$B$13,IF(LEFT(T888,1)="A",'Messages d''erreur'!$B$12,""))</f>
        <v/>
      </c>
    </row>
    <row r="889" spans="1:21" ht="39" x14ac:dyDescent="0.35">
      <c r="A889" s="535" t="s">
        <v>1876</v>
      </c>
      <c r="B889" s="447" t="s">
        <v>1876</v>
      </c>
      <c r="C889" s="462" t="s">
        <v>2074</v>
      </c>
      <c r="D889" s="463" t="s">
        <v>1990</v>
      </c>
      <c r="E889" s="464" t="s">
        <v>1101</v>
      </c>
      <c r="F889" s="464">
        <v>2</v>
      </c>
      <c r="G889" s="462" t="s">
        <v>2076</v>
      </c>
      <c r="H889" s="464" t="s">
        <v>1874</v>
      </c>
      <c r="I889" s="464" t="s">
        <v>1242</v>
      </c>
      <c r="J889" s="464" t="s">
        <v>61</v>
      </c>
      <c r="K889" s="466" t="s">
        <v>1100</v>
      </c>
      <c r="L889" s="467">
        <f t="shared" si="59"/>
        <v>1</v>
      </c>
      <c r="M889" s="468">
        <f t="shared" si="60"/>
        <v>27059</v>
      </c>
      <c r="N889" s="467" t="str">
        <f>IF(IFERROR(SEARCH("-",K889,1),0) &gt; 0,IFERROR(VLOOKUP(K889,'Liste ECO'!A:A,1,FALSE),"ATTENTION CE Inexistant"),"")</f>
        <v/>
      </c>
      <c r="O889" s="467" t="str">
        <f>IF(LEFT(N889,1) ="A",'Messages d''erreur'!$B$9,"")</f>
        <v/>
      </c>
      <c r="P889" s="447">
        <f t="shared" si="61"/>
        <v>27059</v>
      </c>
      <c r="Q889" s="447" t="str">
        <f>IFERROR(VLOOKUP(B890,'Liste CG'!A:A,1,FALSE),"Attention erreur pas de CG")</f>
        <v>Attention erreur pas de CG</v>
      </c>
      <c r="R889" s="447" t="str">
        <f>IF(LEFT(Q889,1)="A",'Messages d''erreur'!B$10,"")</f>
        <v>Attention CG pas dans  CG</v>
      </c>
      <c r="S889" s="467">
        <f t="shared" si="62"/>
        <v>27059</v>
      </c>
      <c r="T889" s="469">
        <f>IFERROR(VLOOKUP(S889,'Liste CG'!A:A,1,FALSE),"Attention erreur pas de CG")</f>
        <v>27059</v>
      </c>
      <c r="U889" s="447" t="str">
        <f>IF(MID(H889,4,1)="x", 'Messages d''erreur'!$B$13,IF(LEFT(T889,1)="A",'Messages d''erreur'!$B$12,""))</f>
        <v/>
      </c>
    </row>
    <row r="890" spans="1:21" ht="26" x14ac:dyDescent="0.35">
      <c r="A890" s="535" t="s">
        <v>1901</v>
      </c>
      <c r="B890" s="447" t="s">
        <v>1901</v>
      </c>
      <c r="C890" s="462" t="s">
        <v>2077</v>
      </c>
      <c r="D890" s="463" t="s">
        <v>1990</v>
      </c>
      <c r="E890" s="464" t="s">
        <v>61</v>
      </c>
      <c r="F890" s="464">
        <v>1</v>
      </c>
      <c r="G890" s="462" t="s">
        <v>1900</v>
      </c>
      <c r="H890" s="464" t="s">
        <v>1896</v>
      </c>
      <c r="I890" s="464" t="s">
        <v>1890</v>
      </c>
      <c r="J890" s="464" t="s">
        <v>1101</v>
      </c>
      <c r="K890" s="466" t="s">
        <v>945</v>
      </c>
      <c r="L890" s="467">
        <f t="shared" si="59"/>
        <v>0</v>
      </c>
      <c r="M890" s="468">
        <f t="shared" si="60"/>
        <v>27519</v>
      </c>
      <c r="N890" s="467" t="str">
        <f>IF(IFERROR(SEARCH("-",K890,1),0) &gt; 0,IFERROR(VLOOKUP(K890,'Liste ECO'!A:A,1,FALSE),"ATTENTION CE Inexistant"),"")</f>
        <v>861-01</v>
      </c>
      <c r="O890" s="467" t="str">
        <f>IF(LEFT(N890,1) ="A",'Messages d''erreur'!$B$9,"")</f>
        <v/>
      </c>
      <c r="P890" s="447">
        <f t="shared" si="61"/>
        <v>27519</v>
      </c>
      <c r="Q890" s="447" t="str">
        <f>IFERROR(VLOOKUP(B891,'Liste CG'!A:A,1,FALSE),"Attention erreur pas de CG")</f>
        <v>Attention erreur pas de CG</v>
      </c>
      <c r="R890" s="447" t="str">
        <f>IF(LEFT(Q890,1)="A",'Messages d''erreur'!B$10,"")</f>
        <v>Attention CG pas dans  CG</v>
      </c>
      <c r="S890" s="467">
        <f t="shared" si="62"/>
        <v>27519</v>
      </c>
      <c r="T890" s="469">
        <f>IFERROR(VLOOKUP(S890,'Liste CG'!A:A,1,FALSE),"Attention erreur pas de CG")</f>
        <v>27519</v>
      </c>
      <c r="U890" s="447" t="str">
        <f>IF(MID(H890,4,1)="x", 'Messages d''erreur'!$B$13,IF(LEFT(T890,1)="A",'Messages d''erreur'!$B$12,""))</f>
        <v/>
      </c>
    </row>
    <row r="891" spans="1:21" ht="26" x14ac:dyDescent="0.35">
      <c r="A891" s="535" t="s">
        <v>1901</v>
      </c>
      <c r="B891" s="447" t="s">
        <v>1901</v>
      </c>
      <c r="C891" s="462" t="s">
        <v>2077</v>
      </c>
      <c r="D891" s="463" t="s">
        <v>1990</v>
      </c>
      <c r="E891" s="464" t="s">
        <v>61</v>
      </c>
      <c r="F891" s="464">
        <v>2</v>
      </c>
      <c r="G891" s="462" t="s">
        <v>1902</v>
      </c>
      <c r="H891" s="464" t="s">
        <v>1896</v>
      </c>
      <c r="I891" s="464" t="s">
        <v>1890</v>
      </c>
      <c r="J891" s="464" t="s">
        <v>1101</v>
      </c>
      <c r="K891" s="466" t="s">
        <v>947</v>
      </c>
      <c r="L891" s="467">
        <f t="shared" si="59"/>
        <v>1</v>
      </c>
      <c r="M891" s="468">
        <f t="shared" si="60"/>
        <v>27519</v>
      </c>
      <c r="N891" s="467" t="str">
        <f>IF(IFERROR(SEARCH("-",K891,1),0) &gt; 0,IFERROR(VLOOKUP(K891,'Liste ECO'!A:A,1,FALSE),"ATTENTION CE Inexistant"),"")</f>
        <v>861-51</v>
      </c>
      <c r="O891" s="467" t="str">
        <f>IF(LEFT(N891,1) ="A",'Messages d''erreur'!$B$9,"")</f>
        <v/>
      </c>
      <c r="P891" s="447">
        <f t="shared" si="61"/>
        <v>27519</v>
      </c>
      <c r="Q891" s="447" t="str">
        <f>IFERROR(VLOOKUP(B892,'Liste CG'!A:A,1,FALSE),"Attention erreur pas de CG")</f>
        <v>Attention erreur pas de CG</v>
      </c>
      <c r="R891" s="447" t="str">
        <f>IF(LEFT(Q891,1)="A",'Messages d''erreur'!B$10,"")</f>
        <v>Attention CG pas dans  CG</v>
      </c>
      <c r="S891" s="467">
        <f t="shared" si="62"/>
        <v>27519</v>
      </c>
      <c r="T891" s="469">
        <f>IFERROR(VLOOKUP(S891,'Liste CG'!A:A,1,FALSE),"Attention erreur pas de CG")</f>
        <v>27519</v>
      </c>
      <c r="U891" s="447" t="str">
        <f>IF(MID(H891,4,1)="x", 'Messages d''erreur'!$B$13,IF(LEFT(T891,1)="A",'Messages d''erreur'!$B$12,""))</f>
        <v/>
      </c>
    </row>
    <row r="892" spans="1:21" ht="39" x14ac:dyDescent="0.35">
      <c r="A892" s="535" t="s">
        <v>1901</v>
      </c>
      <c r="B892" s="447" t="s">
        <v>1901</v>
      </c>
      <c r="C892" s="462" t="s">
        <v>2077</v>
      </c>
      <c r="D892" s="463" t="s">
        <v>1990</v>
      </c>
      <c r="E892" s="464" t="s">
        <v>1101</v>
      </c>
      <c r="F892" s="464">
        <v>3</v>
      </c>
      <c r="G892" s="462" t="s">
        <v>2052</v>
      </c>
      <c r="H892" s="464" t="s">
        <v>1959</v>
      </c>
      <c r="I892" s="464" t="s">
        <v>1100</v>
      </c>
      <c r="J892" s="464" t="s">
        <v>61</v>
      </c>
      <c r="K892" s="466" t="s">
        <v>355</v>
      </c>
      <c r="L892" s="467">
        <f t="shared" si="59"/>
        <v>1</v>
      </c>
      <c r="M892" s="468">
        <f t="shared" si="60"/>
        <v>67114</v>
      </c>
      <c r="N892" s="467" t="str">
        <f>IF(IFERROR(SEARCH("-",K892,1),0) &gt; 0,IFERROR(VLOOKUP(K892,'Liste ECO'!A:A,1,FALSE),"ATTENTION CE Inexistant"),"")</f>
        <v>311-04</v>
      </c>
      <c r="O892" s="467" t="str">
        <f>IF(LEFT(N892,1) ="A",'Messages d''erreur'!$B$9,"")</f>
        <v/>
      </c>
      <c r="P892" s="447">
        <f t="shared" si="61"/>
        <v>67114</v>
      </c>
      <c r="Q892" s="447" t="str">
        <f>IFERROR(VLOOKUP(B893,'Liste CG'!A:A,1,FALSE),"Attention erreur pas de CG")</f>
        <v>Attention erreur pas de CG</v>
      </c>
      <c r="R892" s="447" t="str">
        <f>IF(LEFT(Q892,1)="A",'Messages d''erreur'!B$10,"")</f>
        <v>Attention CG pas dans  CG</v>
      </c>
      <c r="S892" s="467">
        <f t="shared" si="62"/>
        <v>67114</v>
      </c>
      <c r="T892" s="469">
        <f>IFERROR(VLOOKUP(S892,'Liste CG'!A:A,1,FALSE),"Attention erreur pas de CG")</f>
        <v>67114</v>
      </c>
      <c r="U892" s="447" t="str">
        <f>IF(MID(H892,4,1)="x", 'Messages d''erreur'!$B$13,IF(LEFT(T892,1)="A",'Messages d''erreur'!$B$12,""))</f>
        <v/>
      </c>
    </row>
    <row r="893" spans="1:21" ht="14.5" x14ac:dyDescent="0.35">
      <c r="A893" s="535" t="s">
        <v>1901</v>
      </c>
      <c r="B893" s="447" t="s">
        <v>1901</v>
      </c>
      <c r="C893" s="462" t="s">
        <v>2077</v>
      </c>
      <c r="D893" s="463" t="s">
        <v>1990</v>
      </c>
      <c r="E893" s="464" t="s">
        <v>1101</v>
      </c>
      <c r="F893" s="464">
        <v>4</v>
      </c>
      <c r="G893" s="462" t="s">
        <v>2072</v>
      </c>
      <c r="H893" s="464" t="s">
        <v>1966</v>
      </c>
      <c r="I893" s="464" t="s">
        <v>1967</v>
      </c>
      <c r="J893" s="464" t="s">
        <v>61</v>
      </c>
      <c r="K893" s="466" t="s">
        <v>1100</v>
      </c>
      <c r="L893" s="467">
        <f t="shared" si="59"/>
        <v>1</v>
      </c>
      <c r="M893" s="468" t="e">
        <f t="shared" si="60"/>
        <v>#VALUE!</v>
      </c>
      <c r="N893" s="467" t="str">
        <f>IF(IFERROR(SEARCH("-",K893,1),0) &gt; 0,IFERROR(VLOOKUP(K893,'Liste ECO'!A:A,1,FALSE),"ATTENTION CE Inexistant"),"")</f>
        <v/>
      </c>
      <c r="O893" s="467" t="str">
        <f>IF(LEFT(N893,1) ="A",'Messages d''erreur'!$B$9,"")</f>
        <v/>
      </c>
      <c r="P893" s="447" t="e">
        <f t="shared" si="61"/>
        <v>#VALUE!</v>
      </c>
      <c r="Q893" s="447" t="str">
        <f>IFERROR(VLOOKUP(B894,'Liste CG'!A:A,1,FALSE),"Attention erreur pas de CG")</f>
        <v>Attention erreur pas de CG</v>
      </c>
      <c r="R893" s="447" t="str">
        <f>IF(LEFT(Q893,1)="A",'Messages d''erreur'!B$10,"")</f>
        <v>Attention CG pas dans  CG</v>
      </c>
      <c r="S893" s="467" t="e">
        <f t="shared" si="62"/>
        <v>#VALUE!</v>
      </c>
      <c r="T893" s="469" t="str">
        <f>IFERROR(VLOOKUP(S893,'Liste CG'!A:A,1,FALSE),"Attention erreur pas de CG")</f>
        <v>Attention erreur pas de CG</v>
      </c>
      <c r="U893" s="447" t="str">
        <f>IF(MID(H893,4,1)="x", 'Messages d''erreur'!$B$13,IF(LEFT(T893,1)="A",'Messages d''erreur'!$B$12,""))</f>
        <v>Compte générique de contre-partie</v>
      </c>
    </row>
    <row r="894" spans="1:21" ht="26" x14ac:dyDescent="0.35">
      <c r="A894" s="535" t="s">
        <v>1899</v>
      </c>
      <c r="B894" s="447" t="s">
        <v>1899</v>
      </c>
      <c r="C894" s="462" t="s">
        <v>2078</v>
      </c>
      <c r="D894" s="463" t="s">
        <v>1990</v>
      </c>
      <c r="E894" s="464" t="s">
        <v>61</v>
      </c>
      <c r="F894" s="464">
        <v>1</v>
      </c>
      <c r="G894" s="462" t="s">
        <v>1898</v>
      </c>
      <c r="H894" s="464" t="s">
        <v>1896</v>
      </c>
      <c r="I894" s="464" t="s">
        <v>1890</v>
      </c>
      <c r="J894" s="464" t="s">
        <v>1101</v>
      </c>
      <c r="K894" s="466" t="s">
        <v>1100</v>
      </c>
      <c r="L894" s="467">
        <f t="shared" si="59"/>
        <v>0</v>
      </c>
      <c r="M894" s="468">
        <f t="shared" si="60"/>
        <v>27519</v>
      </c>
      <c r="N894" s="467" t="str">
        <f>IF(IFERROR(SEARCH("-",K894,1),0) &gt; 0,IFERROR(VLOOKUP(K894,'Liste ECO'!A:A,1,FALSE),"ATTENTION CE Inexistant"),"")</f>
        <v/>
      </c>
      <c r="O894" s="467" t="str">
        <f>IF(LEFT(N894,1) ="A",'Messages d''erreur'!$B$9,"")</f>
        <v/>
      </c>
      <c r="P894" s="447">
        <f t="shared" si="61"/>
        <v>27519</v>
      </c>
      <c r="Q894" s="447" t="str">
        <f>IFERROR(VLOOKUP(B895,'Liste CG'!A:A,1,FALSE),"Attention erreur pas de CG")</f>
        <v>Attention erreur pas de CG</v>
      </c>
      <c r="R894" s="447" t="str">
        <f>IF(LEFT(Q894,1)="A",'Messages d''erreur'!B$10,"")</f>
        <v>Attention CG pas dans  CG</v>
      </c>
      <c r="S894" s="467">
        <f t="shared" si="62"/>
        <v>27519</v>
      </c>
      <c r="T894" s="469">
        <f>IFERROR(VLOOKUP(S894,'Liste CG'!A:A,1,FALSE),"Attention erreur pas de CG")</f>
        <v>27519</v>
      </c>
      <c r="U894" s="447" t="str">
        <f>IF(MID(H894,4,1)="x", 'Messages d''erreur'!$B$13,IF(LEFT(T894,1)="A",'Messages d''erreur'!$B$12,""))</f>
        <v/>
      </c>
    </row>
    <row r="895" spans="1:21" ht="26" x14ac:dyDescent="0.35">
      <c r="A895" s="535" t="s">
        <v>1899</v>
      </c>
      <c r="B895" s="447" t="s">
        <v>1899</v>
      </c>
      <c r="C895" s="462" t="s">
        <v>2078</v>
      </c>
      <c r="D895" s="463" t="s">
        <v>1990</v>
      </c>
      <c r="E895" s="464" t="s">
        <v>1101</v>
      </c>
      <c r="F895" s="464">
        <v>2</v>
      </c>
      <c r="G895" s="462" t="s">
        <v>1903</v>
      </c>
      <c r="H895" s="464" t="s">
        <v>1896</v>
      </c>
      <c r="I895" s="464" t="s">
        <v>1890</v>
      </c>
      <c r="J895" s="464" t="s">
        <v>61</v>
      </c>
      <c r="K895" s="466" t="s">
        <v>1100</v>
      </c>
      <c r="L895" s="467">
        <f t="shared" si="59"/>
        <v>1</v>
      </c>
      <c r="M895" s="468">
        <f t="shared" si="60"/>
        <v>27519</v>
      </c>
      <c r="N895" s="467" t="str">
        <f>IF(IFERROR(SEARCH("-",K895,1),0) &gt; 0,IFERROR(VLOOKUP(K895,'Liste ECO'!A:A,1,FALSE),"ATTENTION CE Inexistant"),"")</f>
        <v/>
      </c>
      <c r="O895" s="467" t="str">
        <f>IF(LEFT(N895,1) ="A",'Messages d''erreur'!$B$9,"")</f>
        <v/>
      </c>
      <c r="P895" s="447">
        <f t="shared" si="61"/>
        <v>27519</v>
      </c>
      <c r="Q895" s="447" t="str">
        <f>IFERROR(VLOOKUP(B896,'Liste CG'!A:A,1,FALSE),"Attention erreur pas de CG")</f>
        <v>Attention erreur pas de CG</v>
      </c>
      <c r="R895" s="447" t="str">
        <f>IF(LEFT(Q895,1)="A",'Messages d''erreur'!B$10,"")</f>
        <v>Attention CG pas dans  CG</v>
      </c>
      <c r="S895" s="467">
        <f t="shared" si="62"/>
        <v>27519</v>
      </c>
      <c r="T895" s="469">
        <f>IFERROR(VLOOKUP(S895,'Liste CG'!A:A,1,FALSE),"Attention erreur pas de CG")</f>
        <v>27519</v>
      </c>
      <c r="U895" s="447" t="str">
        <f>IF(MID(H895,4,1)="x", 'Messages d''erreur'!$B$13,IF(LEFT(T895,1)="A",'Messages d''erreur'!$B$12,""))</f>
        <v/>
      </c>
    </row>
    <row r="896" spans="1:21" ht="14.5" x14ac:dyDescent="0.35">
      <c r="A896" s="535" t="s">
        <v>2079</v>
      </c>
      <c r="B896" s="447" t="s">
        <v>2079</v>
      </c>
      <c r="C896" s="462" t="s">
        <v>2080</v>
      </c>
      <c r="D896" s="463" t="s">
        <v>1990</v>
      </c>
      <c r="E896" s="464" t="s">
        <v>1101</v>
      </c>
      <c r="F896" s="464">
        <v>1</v>
      </c>
      <c r="G896" s="462" t="s">
        <v>2081</v>
      </c>
      <c r="H896" s="464" t="s">
        <v>1966</v>
      </c>
      <c r="I896" s="464" t="s">
        <v>1967</v>
      </c>
      <c r="J896" s="464" t="s">
        <v>61</v>
      </c>
      <c r="K896" s="466" t="s">
        <v>1100</v>
      </c>
      <c r="L896" s="467">
        <f t="shared" si="59"/>
        <v>0</v>
      </c>
      <c r="M896" s="468" t="e">
        <f t="shared" si="60"/>
        <v>#VALUE!</v>
      </c>
      <c r="N896" s="467" t="str">
        <f>IF(IFERROR(SEARCH("-",K896,1),0) &gt; 0,IFERROR(VLOOKUP(K896,'Liste ECO'!A:A,1,FALSE),"ATTENTION CE Inexistant"),"")</f>
        <v/>
      </c>
      <c r="O896" s="467" t="str">
        <f>IF(LEFT(N896,1) ="A",'Messages d''erreur'!$B$9,"")</f>
        <v/>
      </c>
      <c r="P896" s="447" t="e">
        <f t="shared" si="61"/>
        <v>#VALUE!</v>
      </c>
      <c r="Q896" s="447" t="str">
        <f>IFERROR(VLOOKUP(B897,'Liste CG'!A:A,1,FALSE),"Attention erreur pas de CG")</f>
        <v>Attention erreur pas de CG</v>
      </c>
      <c r="R896" s="447" t="str">
        <f>IF(LEFT(Q896,1)="A",'Messages d''erreur'!B$10,"")</f>
        <v>Attention CG pas dans  CG</v>
      </c>
      <c r="S896" s="467" t="e">
        <f t="shared" si="62"/>
        <v>#VALUE!</v>
      </c>
      <c r="T896" s="469" t="str">
        <f>IFERROR(VLOOKUP(S896,'Liste CG'!A:A,1,FALSE),"Attention erreur pas de CG")</f>
        <v>Attention erreur pas de CG</v>
      </c>
      <c r="U896" s="447" t="str">
        <f>IF(MID(H896,4,1)="x", 'Messages d''erreur'!$B$13,IF(LEFT(T896,1)="A",'Messages d''erreur'!$B$12,""))</f>
        <v>Compte générique de contre-partie</v>
      </c>
    </row>
    <row r="897" spans="1:21" ht="14.5" x14ac:dyDescent="0.35">
      <c r="A897" s="535" t="s">
        <v>2079</v>
      </c>
      <c r="B897" s="447" t="s">
        <v>2079</v>
      </c>
      <c r="C897" s="462" t="s">
        <v>2080</v>
      </c>
      <c r="D897" s="463" t="s">
        <v>1990</v>
      </c>
      <c r="E897" s="464" t="s">
        <v>61</v>
      </c>
      <c r="F897" s="464">
        <v>2</v>
      </c>
      <c r="G897" s="462" t="s">
        <v>2082</v>
      </c>
      <c r="H897" s="464" t="s">
        <v>1966</v>
      </c>
      <c r="I897" s="464" t="s">
        <v>1967</v>
      </c>
      <c r="J897" s="464" t="s">
        <v>1101</v>
      </c>
      <c r="K897" s="466" t="s">
        <v>1100</v>
      </c>
      <c r="L897" s="467">
        <f t="shared" ref="L897:L943" si="63">IF(A897=A896,1,0)</f>
        <v>1</v>
      </c>
      <c r="M897" s="468" t="e">
        <f t="shared" si="60"/>
        <v>#VALUE!</v>
      </c>
      <c r="N897" s="467" t="str">
        <f>IF(IFERROR(SEARCH("-",K897,1),0) &gt; 0,IFERROR(VLOOKUP(K897,'Liste ECO'!A:A,1,FALSE),"ATTENTION CE Inexistant"),"")</f>
        <v/>
      </c>
      <c r="O897" s="467" t="str">
        <f>IF(LEFT(N897,1) ="A",'Messages d''erreur'!$B$9,"")</f>
        <v/>
      </c>
      <c r="P897" s="447" t="e">
        <f t="shared" si="61"/>
        <v>#VALUE!</v>
      </c>
      <c r="Q897" s="447" t="str">
        <f>IFERROR(VLOOKUP(B898,'Liste CG'!A:A,1,FALSE),"Attention erreur pas de CG")</f>
        <v>Attention erreur pas de CG</v>
      </c>
      <c r="R897" s="447" t="str">
        <f>IF(LEFT(Q897,1)="A",'Messages d''erreur'!B$10,"")</f>
        <v>Attention CG pas dans  CG</v>
      </c>
      <c r="S897" s="467" t="e">
        <f t="shared" si="62"/>
        <v>#VALUE!</v>
      </c>
      <c r="T897" s="469" t="str">
        <f>IFERROR(VLOOKUP(S897,'Liste CG'!A:A,1,FALSE),"Attention erreur pas de CG")</f>
        <v>Attention erreur pas de CG</v>
      </c>
      <c r="U897" s="447" t="str">
        <f>IF(MID(H897,4,1)="x", 'Messages d''erreur'!$B$13,IF(LEFT(T897,1)="A",'Messages d''erreur'!$B$12,""))</f>
        <v>Compte générique de contre-partie</v>
      </c>
    </row>
    <row r="898" spans="1:21" ht="26" x14ac:dyDescent="0.35">
      <c r="A898" s="535" t="s">
        <v>2083</v>
      </c>
      <c r="B898" s="447" t="s">
        <v>2083</v>
      </c>
      <c r="C898" s="462" t="s">
        <v>2084</v>
      </c>
      <c r="D898" s="463" t="s">
        <v>1990</v>
      </c>
      <c r="E898" s="464" t="s">
        <v>1101</v>
      </c>
      <c r="F898" s="464">
        <v>1</v>
      </c>
      <c r="G898" s="462" t="s">
        <v>1342</v>
      </c>
      <c r="H898" s="464" t="s">
        <v>2085</v>
      </c>
      <c r="I898" s="464" t="s">
        <v>1100</v>
      </c>
      <c r="J898" s="464" t="s">
        <v>61</v>
      </c>
      <c r="K898" s="466" t="s">
        <v>300</v>
      </c>
      <c r="L898" s="467">
        <f t="shared" si="63"/>
        <v>0</v>
      </c>
      <c r="M898" s="468">
        <f t="shared" si="60"/>
        <v>65728</v>
      </c>
      <c r="N898" s="467" t="str">
        <f>IF(IFERROR(SEARCH("-",K898,1),0) &gt; 0,IFERROR(VLOOKUP(K898,'Liste ECO'!A:A,1,FALSE),"ATTENTION CE Inexistant"),"")</f>
        <v>214-01</v>
      </c>
      <c r="O898" s="467" t="str">
        <f>IF(LEFT(N898,1) ="A",'Messages d''erreur'!$B$9,"")</f>
        <v/>
      </c>
      <c r="P898" s="447">
        <f t="shared" si="61"/>
        <v>65728</v>
      </c>
      <c r="Q898" s="447" t="str">
        <f>IFERROR(VLOOKUP(B899,'Liste CG'!A:A,1,FALSE),"Attention erreur pas de CG")</f>
        <v>Attention erreur pas de CG</v>
      </c>
      <c r="R898" s="447" t="str">
        <f>IF(LEFT(Q898,1)="A",'Messages d''erreur'!B$10,"")</f>
        <v>Attention CG pas dans  CG</v>
      </c>
      <c r="S898" s="467">
        <f t="shared" si="62"/>
        <v>65728</v>
      </c>
      <c r="T898" s="469">
        <f>IFERROR(VLOOKUP(S898,'Liste CG'!A:A,1,FALSE),"Attention erreur pas de CG")</f>
        <v>65728</v>
      </c>
      <c r="U898" s="447" t="str">
        <f>IF(MID(H898,4,1)="x", 'Messages d''erreur'!$B$13,IF(LEFT(T898,1)="A",'Messages d''erreur'!$B$12,""))</f>
        <v/>
      </c>
    </row>
    <row r="899" spans="1:21" ht="26" x14ac:dyDescent="0.35">
      <c r="A899" s="535" t="s">
        <v>2083</v>
      </c>
      <c r="B899" s="447" t="s">
        <v>2083</v>
      </c>
      <c r="C899" s="462" t="s">
        <v>2084</v>
      </c>
      <c r="D899" s="463" t="s">
        <v>1990</v>
      </c>
      <c r="E899" s="464" t="s">
        <v>61</v>
      </c>
      <c r="F899" s="464">
        <v>2</v>
      </c>
      <c r="G899" s="462" t="s">
        <v>1952</v>
      </c>
      <c r="H899" s="464" t="s">
        <v>1966</v>
      </c>
      <c r="I899" s="464" t="s">
        <v>1967</v>
      </c>
      <c r="J899" s="464" t="s">
        <v>1101</v>
      </c>
      <c r="K899" s="466" t="s">
        <v>1100</v>
      </c>
      <c r="L899" s="467">
        <f t="shared" si="63"/>
        <v>1</v>
      </c>
      <c r="M899" s="468" t="e">
        <f t="shared" si="60"/>
        <v>#VALUE!</v>
      </c>
      <c r="N899" s="467" t="str">
        <f>IF(IFERROR(SEARCH("-",K899,1),0) &gt; 0,IFERROR(VLOOKUP(K899,'Liste ECO'!A:A,1,FALSE),"ATTENTION CE Inexistant"),"")</f>
        <v/>
      </c>
      <c r="O899" s="467" t="str">
        <f>IF(LEFT(N899,1) ="A",'Messages d''erreur'!$B$9,"")</f>
        <v/>
      </c>
      <c r="P899" s="447" t="e">
        <f t="shared" si="61"/>
        <v>#VALUE!</v>
      </c>
      <c r="Q899" s="447" t="str">
        <f>IFERROR(VLOOKUP(B900,'Liste CG'!A:A,1,FALSE),"Attention erreur pas de CG")</f>
        <v>Attention erreur pas de CG</v>
      </c>
      <c r="R899" s="447" t="str">
        <f>IF(LEFT(Q899,1)="A",'Messages d''erreur'!B$10,"")</f>
        <v>Attention CG pas dans  CG</v>
      </c>
      <c r="S899" s="467" t="e">
        <f t="shared" si="62"/>
        <v>#VALUE!</v>
      </c>
      <c r="T899" s="469" t="str">
        <f>IFERROR(VLOOKUP(S899,'Liste CG'!A:A,1,FALSE),"Attention erreur pas de CG")</f>
        <v>Attention erreur pas de CG</v>
      </c>
      <c r="U899" s="447" t="str">
        <f>IF(MID(H899,4,1)="x", 'Messages d''erreur'!$B$13,IF(LEFT(T899,1)="A",'Messages d''erreur'!$B$12,""))</f>
        <v>Compte générique de contre-partie</v>
      </c>
    </row>
    <row r="900" spans="1:21" ht="26" x14ac:dyDescent="0.35">
      <c r="A900" s="535" t="s">
        <v>1285</v>
      </c>
      <c r="B900" s="447" t="s">
        <v>1285</v>
      </c>
      <c r="C900" s="462" t="s">
        <v>2086</v>
      </c>
      <c r="D900" s="463" t="s">
        <v>1990</v>
      </c>
      <c r="E900" s="464" t="s">
        <v>1101</v>
      </c>
      <c r="F900" s="464">
        <v>1</v>
      </c>
      <c r="G900" s="462" t="s">
        <v>1284</v>
      </c>
      <c r="H900" s="464" t="s">
        <v>1280</v>
      </c>
      <c r="I900" s="464" t="s">
        <v>1274</v>
      </c>
      <c r="J900" s="464" t="s">
        <v>61</v>
      </c>
      <c r="K900" s="466" t="s">
        <v>961</v>
      </c>
      <c r="L900" s="467">
        <f t="shared" si="63"/>
        <v>0</v>
      </c>
      <c r="M900" s="468">
        <f t="shared" si="60"/>
        <v>17109</v>
      </c>
      <c r="N900" s="467" t="str">
        <f>IF(IFERROR(SEARCH("-",K900,1),0) &gt; 0,IFERROR(VLOOKUP(K900,'Liste ECO'!A:A,1,FALSE),"ATTENTION CE Inexistant"),"")</f>
        <v>911-01</v>
      </c>
      <c r="O900" s="467" t="str">
        <f>IF(LEFT(N900,1) ="A",'Messages d''erreur'!$B$9,"")</f>
        <v/>
      </c>
      <c r="P900" s="447">
        <f t="shared" si="61"/>
        <v>17109</v>
      </c>
      <c r="Q900" s="447" t="str">
        <f>IFERROR(VLOOKUP(B901,'Liste CG'!A:A,1,FALSE),"Attention erreur pas de CG")</f>
        <v>Attention erreur pas de CG</v>
      </c>
      <c r="R900" s="447" t="str">
        <f>IF(LEFT(Q900,1)="A",'Messages d''erreur'!B$10,"")</f>
        <v>Attention CG pas dans  CG</v>
      </c>
      <c r="S900" s="467">
        <f t="shared" si="62"/>
        <v>17109</v>
      </c>
      <c r="T900" s="469">
        <f>IFERROR(VLOOKUP(S900,'Liste CG'!A:A,1,FALSE),"Attention erreur pas de CG")</f>
        <v>17109</v>
      </c>
      <c r="U900" s="447" t="str">
        <f>IF(MID(H900,4,1)="x", 'Messages d''erreur'!$B$13,IF(LEFT(T900,1)="A",'Messages d''erreur'!$B$12,""))</f>
        <v/>
      </c>
    </row>
    <row r="901" spans="1:21" ht="26" x14ac:dyDescent="0.35">
      <c r="A901" s="535" t="s">
        <v>1285</v>
      </c>
      <c r="B901" s="447" t="s">
        <v>1285</v>
      </c>
      <c r="C901" s="462" t="s">
        <v>2086</v>
      </c>
      <c r="D901" s="463" t="s">
        <v>1990</v>
      </c>
      <c r="E901" s="464" t="s">
        <v>1101</v>
      </c>
      <c r="F901" s="464">
        <v>2</v>
      </c>
      <c r="G901" s="462" t="s">
        <v>1284</v>
      </c>
      <c r="H901" s="464" t="s">
        <v>1293</v>
      </c>
      <c r="I901" s="464" t="s">
        <v>1274</v>
      </c>
      <c r="J901" s="464" t="s">
        <v>61</v>
      </c>
      <c r="K901" s="466" t="s">
        <v>996</v>
      </c>
      <c r="L901" s="467">
        <f t="shared" si="63"/>
        <v>1</v>
      </c>
      <c r="M901" s="468">
        <f t="shared" si="60"/>
        <v>17149</v>
      </c>
      <c r="N901" s="467" t="str">
        <f>IF(IFERROR(SEARCH("-",K901,1),0) &gt; 0,IFERROR(VLOOKUP(K901,'Liste ECO'!A:A,1,FALSE),"ATTENTION CE Inexistant"),"")</f>
        <v>912-01</v>
      </c>
      <c r="O901" s="467" t="str">
        <f>IF(LEFT(N901,1) ="A",'Messages d''erreur'!$B$9,"")</f>
        <v/>
      </c>
      <c r="P901" s="447">
        <f t="shared" si="61"/>
        <v>17149</v>
      </c>
      <c r="Q901" s="447" t="str">
        <f>IFERROR(VLOOKUP(B902,'Liste CG'!A:A,1,FALSE),"Attention erreur pas de CG")</f>
        <v>Attention erreur pas de CG</v>
      </c>
      <c r="R901" s="447" t="str">
        <f>IF(LEFT(Q901,1)="A",'Messages d''erreur'!B$10,"")</f>
        <v>Attention CG pas dans  CG</v>
      </c>
      <c r="S901" s="467">
        <f t="shared" si="62"/>
        <v>17149</v>
      </c>
      <c r="T901" s="469">
        <f>IFERROR(VLOOKUP(S901,'Liste CG'!A:A,1,FALSE),"Attention erreur pas de CG")</f>
        <v>17149</v>
      </c>
      <c r="U901" s="447" t="str">
        <f>IF(MID(H901,4,1)="x", 'Messages d''erreur'!$B$13,IF(LEFT(T901,1)="A",'Messages d''erreur'!$B$12,""))</f>
        <v/>
      </c>
    </row>
    <row r="902" spans="1:21" ht="26" x14ac:dyDescent="0.35">
      <c r="A902" s="535" t="s">
        <v>1285</v>
      </c>
      <c r="B902" s="447" t="s">
        <v>1285</v>
      </c>
      <c r="C902" s="462" t="s">
        <v>2086</v>
      </c>
      <c r="D902" s="463" t="s">
        <v>1990</v>
      </c>
      <c r="E902" s="464" t="s">
        <v>1101</v>
      </c>
      <c r="F902" s="464">
        <v>3</v>
      </c>
      <c r="G902" s="462" t="s">
        <v>1284</v>
      </c>
      <c r="H902" s="464" t="s">
        <v>1297</v>
      </c>
      <c r="I902" s="464" t="s">
        <v>1274</v>
      </c>
      <c r="J902" s="464" t="s">
        <v>61</v>
      </c>
      <c r="K902" s="466" t="s">
        <v>969</v>
      </c>
      <c r="L902" s="467">
        <f t="shared" si="63"/>
        <v>1</v>
      </c>
      <c r="M902" s="468">
        <f t="shared" si="60"/>
        <v>17159</v>
      </c>
      <c r="N902" s="467" t="str">
        <f>IF(IFERROR(SEARCH("-",K902,1),0) &gt; 0,IFERROR(VLOOKUP(K902,'Liste ECO'!A:A,1,FALSE),"ATTENTION CE Inexistant"),"")</f>
        <v>911-05</v>
      </c>
      <c r="O902" s="467" t="str">
        <f>IF(LEFT(N902,1) ="A",'Messages d''erreur'!$B$9,"")</f>
        <v/>
      </c>
      <c r="P902" s="447">
        <f t="shared" si="61"/>
        <v>17159</v>
      </c>
      <c r="Q902" s="447" t="str">
        <f>IFERROR(VLOOKUP(B903,'Liste CG'!A:A,1,FALSE),"Attention erreur pas de CG")</f>
        <v>Attention erreur pas de CG</v>
      </c>
      <c r="R902" s="447" t="str">
        <f>IF(LEFT(Q902,1)="A",'Messages d''erreur'!B$10,"")</f>
        <v>Attention CG pas dans  CG</v>
      </c>
      <c r="S902" s="467">
        <f t="shared" si="62"/>
        <v>17159</v>
      </c>
      <c r="T902" s="469">
        <f>IFERROR(VLOOKUP(S902,'Liste CG'!A:A,1,FALSE),"Attention erreur pas de CG")</f>
        <v>17159</v>
      </c>
      <c r="U902" s="447" t="str">
        <f>IF(MID(H902,4,1)="x", 'Messages d''erreur'!$B$13,IF(LEFT(T902,1)="A",'Messages d''erreur'!$B$12,""))</f>
        <v/>
      </c>
    </row>
    <row r="903" spans="1:21" ht="26" x14ac:dyDescent="0.35">
      <c r="A903" s="535" t="s">
        <v>1285</v>
      </c>
      <c r="B903" s="447" t="s">
        <v>1285</v>
      </c>
      <c r="C903" s="462" t="s">
        <v>2086</v>
      </c>
      <c r="D903" s="463" t="s">
        <v>1990</v>
      </c>
      <c r="E903" s="464" t="s">
        <v>1101</v>
      </c>
      <c r="F903" s="464">
        <v>4</v>
      </c>
      <c r="G903" s="462" t="s">
        <v>1284</v>
      </c>
      <c r="H903" s="464" t="s">
        <v>1301</v>
      </c>
      <c r="I903" s="464" t="s">
        <v>1274</v>
      </c>
      <c r="J903" s="464" t="s">
        <v>61</v>
      </c>
      <c r="K903" s="466" t="s">
        <v>1003</v>
      </c>
      <c r="L903" s="467">
        <f t="shared" si="63"/>
        <v>1</v>
      </c>
      <c r="M903" s="468">
        <f t="shared" si="60"/>
        <v>17219</v>
      </c>
      <c r="N903" s="467" t="str">
        <f>IF(IFERROR(SEARCH("-",K903,1),0) &gt; 0,IFERROR(VLOOKUP(K903,'Liste ECO'!A:A,1,FALSE),"ATTENTION CE Inexistant"),"")</f>
        <v>913-01</v>
      </c>
      <c r="O903" s="467" t="str">
        <f>IF(LEFT(N903,1) ="A",'Messages d''erreur'!$B$9,"")</f>
        <v/>
      </c>
      <c r="P903" s="447">
        <f t="shared" si="61"/>
        <v>17219</v>
      </c>
      <c r="Q903" s="447" t="str">
        <f>IFERROR(VLOOKUP(B904,'Liste CG'!A:A,1,FALSE),"Attention erreur pas de CG")</f>
        <v>Attention erreur pas de CG</v>
      </c>
      <c r="R903" s="447" t="str">
        <f>IF(LEFT(Q903,1)="A",'Messages d''erreur'!B$10,"")</f>
        <v>Attention CG pas dans  CG</v>
      </c>
      <c r="S903" s="467">
        <f t="shared" si="62"/>
        <v>17219</v>
      </c>
      <c r="T903" s="469">
        <f>IFERROR(VLOOKUP(S903,'Liste CG'!A:A,1,FALSE),"Attention erreur pas de CG")</f>
        <v>17219</v>
      </c>
      <c r="U903" s="447" t="str">
        <f>IF(MID(H903,4,1)="x", 'Messages d''erreur'!$B$13,IF(LEFT(T903,1)="A",'Messages d''erreur'!$B$12,""))</f>
        <v/>
      </c>
    </row>
    <row r="904" spans="1:21" ht="26" x14ac:dyDescent="0.35">
      <c r="A904" s="535" t="s">
        <v>1285</v>
      </c>
      <c r="B904" s="447" t="s">
        <v>1285</v>
      </c>
      <c r="C904" s="462" t="s">
        <v>2086</v>
      </c>
      <c r="D904" s="463" t="s">
        <v>1990</v>
      </c>
      <c r="E904" s="464" t="s">
        <v>1101</v>
      </c>
      <c r="F904" s="464">
        <v>5</v>
      </c>
      <c r="G904" s="462" t="s">
        <v>1284</v>
      </c>
      <c r="H904" s="464" t="s">
        <v>1308</v>
      </c>
      <c r="I904" s="464" t="s">
        <v>1306</v>
      </c>
      <c r="J904" s="464" t="s">
        <v>61</v>
      </c>
      <c r="K904" s="466" t="s">
        <v>963</v>
      </c>
      <c r="L904" s="467">
        <f t="shared" si="63"/>
        <v>1</v>
      </c>
      <c r="M904" s="468">
        <f t="shared" si="60"/>
        <v>17309</v>
      </c>
      <c r="N904" s="467" t="str">
        <f>IF(IFERROR(SEARCH("-",K904,1),0) &gt; 0,IFERROR(VLOOKUP(K904,'Liste ECO'!A:A,1,FALSE),"ATTENTION CE Inexistant"),"")</f>
        <v>911-02</v>
      </c>
      <c r="O904" s="467" t="str">
        <f>IF(LEFT(N904,1) ="A",'Messages d''erreur'!$B$9,"")</f>
        <v/>
      </c>
      <c r="P904" s="447">
        <f t="shared" si="61"/>
        <v>17309</v>
      </c>
      <c r="Q904" s="447" t="str">
        <f>IFERROR(VLOOKUP(B905,'Liste CG'!A:A,1,FALSE),"Attention erreur pas de CG")</f>
        <v>Attention erreur pas de CG</v>
      </c>
      <c r="R904" s="447" t="str">
        <f>IF(LEFT(Q904,1)="A",'Messages d''erreur'!B$10,"")</f>
        <v>Attention CG pas dans  CG</v>
      </c>
      <c r="S904" s="467">
        <f t="shared" si="62"/>
        <v>17309</v>
      </c>
      <c r="T904" s="469">
        <f>IFERROR(VLOOKUP(S904,'Liste CG'!A:A,1,FALSE),"Attention erreur pas de CG")</f>
        <v>17309</v>
      </c>
      <c r="U904" s="447" t="str">
        <f>IF(MID(H904,4,1)="x", 'Messages d''erreur'!$B$13,IF(LEFT(T904,1)="A",'Messages d''erreur'!$B$12,""))</f>
        <v/>
      </c>
    </row>
    <row r="905" spans="1:21" ht="26" x14ac:dyDescent="0.35">
      <c r="A905" s="535" t="s">
        <v>1285</v>
      </c>
      <c r="B905" s="447" t="s">
        <v>1285</v>
      </c>
      <c r="C905" s="462" t="s">
        <v>2086</v>
      </c>
      <c r="D905" s="463" t="s">
        <v>1990</v>
      </c>
      <c r="E905" s="464" t="s">
        <v>1101</v>
      </c>
      <c r="F905" s="464">
        <v>6</v>
      </c>
      <c r="G905" s="462" t="s">
        <v>1284</v>
      </c>
      <c r="H905" s="464" t="s">
        <v>1320</v>
      </c>
      <c r="I905" s="464" t="s">
        <v>1274</v>
      </c>
      <c r="J905" s="464" t="s">
        <v>61</v>
      </c>
      <c r="K905" s="466" t="s">
        <v>971</v>
      </c>
      <c r="L905" s="467">
        <f t="shared" si="63"/>
        <v>1</v>
      </c>
      <c r="M905" s="468">
        <f t="shared" si="60"/>
        <v>17509</v>
      </c>
      <c r="N905" s="467" t="str">
        <f>IF(IFERROR(SEARCH("-",K905,1),0) &gt; 0,IFERROR(VLOOKUP(K905,'Liste ECO'!A:A,1,FALSE),"ATTENTION CE Inexistant"),"")</f>
        <v>911-06</v>
      </c>
      <c r="O905" s="467" t="str">
        <f>IF(LEFT(N905,1) ="A",'Messages d''erreur'!$B$9,"")</f>
        <v/>
      </c>
      <c r="P905" s="447">
        <f t="shared" si="61"/>
        <v>17509</v>
      </c>
      <c r="Q905" s="447" t="str">
        <f>IFERROR(VLOOKUP(B906,'Liste CG'!A:A,1,FALSE),"Attention erreur pas de CG")</f>
        <v>Attention erreur pas de CG</v>
      </c>
      <c r="R905" s="447" t="str">
        <f>IF(LEFT(Q905,1)="A",'Messages d''erreur'!B$10,"")</f>
        <v>Attention CG pas dans  CG</v>
      </c>
      <c r="S905" s="467">
        <f t="shared" si="62"/>
        <v>17509</v>
      </c>
      <c r="T905" s="469">
        <f>IFERROR(VLOOKUP(S905,'Liste CG'!A:A,1,FALSE),"Attention erreur pas de CG")</f>
        <v>17509</v>
      </c>
      <c r="U905" s="447" t="str">
        <f>IF(MID(H905,4,1)="x", 'Messages d''erreur'!$B$13,IF(LEFT(T905,1)="A",'Messages d''erreur'!$B$12,""))</f>
        <v/>
      </c>
    </row>
    <row r="906" spans="1:21" ht="26" x14ac:dyDescent="0.35">
      <c r="A906" s="535" t="s">
        <v>1285</v>
      </c>
      <c r="B906" s="447" t="s">
        <v>1285</v>
      </c>
      <c r="C906" s="462" t="s">
        <v>2086</v>
      </c>
      <c r="D906" s="463" t="s">
        <v>1990</v>
      </c>
      <c r="E906" s="464" t="s">
        <v>1101</v>
      </c>
      <c r="F906" s="464">
        <v>7</v>
      </c>
      <c r="G906" s="462" t="s">
        <v>1284</v>
      </c>
      <c r="H906" s="464" t="s">
        <v>1325</v>
      </c>
      <c r="I906" s="464" t="s">
        <v>1324</v>
      </c>
      <c r="J906" s="464" t="s">
        <v>61</v>
      </c>
      <c r="K906" s="466" t="s">
        <v>967</v>
      </c>
      <c r="L906" s="467">
        <f t="shared" si="63"/>
        <v>1</v>
      </c>
      <c r="M906" s="468">
        <f t="shared" si="60"/>
        <v>17609</v>
      </c>
      <c r="N906" s="467" t="str">
        <f>IF(IFERROR(SEARCH("-",K906,1),0) &gt; 0,IFERROR(VLOOKUP(K906,'Liste ECO'!A:A,1,FALSE),"ATTENTION CE Inexistant"),"")</f>
        <v>911-04</v>
      </c>
      <c r="O906" s="467" t="str">
        <f>IF(LEFT(N906,1) ="A",'Messages d''erreur'!$B$9,"")</f>
        <v/>
      </c>
      <c r="P906" s="447">
        <f t="shared" si="61"/>
        <v>17609</v>
      </c>
      <c r="Q906" s="447" t="str">
        <f>IFERROR(VLOOKUP(B907,'Liste CG'!A:A,1,FALSE),"Attention erreur pas de CG")</f>
        <v>Attention erreur pas de CG</v>
      </c>
      <c r="R906" s="447" t="str">
        <f>IF(LEFT(Q906,1)="A",'Messages d''erreur'!B$10,"")</f>
        <v>Attention CG pas dans  CG</v>
      </c>
      <c r="S906" s="467">
        <f t="shared" si="62"/>
        <v>17609</v>
      </c>
      <c r="T906" s="469">
        <f>IFERROR(VLOOKUP(S906,'Liste CG'!A:A,1,FALSE),"Attention erreur pas de CG")</f>
        <v>17609</v>
      </c>
      <c r="U906" s="447" t="str">
        <f>IF(MID(H906,4,1)="x", 'Messages d''erreur'!$B$13,IF(LEFT(T906,1)="A",'Messages d''erreur'!$B$12,""))</f>
        <v/>
      </c>
    </row>
    <row r="907" spans="1:21" ht="26" x14ac:dyDescent="0.35">
      <c r="A907" s="535" t="s">
        <v>1285</v>
      </c>
      <c r="B907" s="447" t="s">
        <v>1285</v>
      </c>
      <c r="C907" s="462" t="s">
        <v>2086</v>
      </c>
      <c r="D907" s="463" t="s">
        <v>1990</v>
      </c>
      <c r="E907" s="464" t="s">
        <v>1101</v>
      </c>
      <c r="F907" s="464">
        <v>8</v>
      </c>
      <c r="G907" s="462" t="s">
        <v>2087</v>
      </c>
      <c r="H907" s="464" t="s">
        <v>2088</v>
      </c>
      <c r="I907" s="464" t="s">
        <v>1100</v>
      </c>
      <c r="J907" s="464" t="s">
        <v>61</v>
      </c>
      <c r="K907" s="466" t="s">
        <v>1008</v>
      </c>
      <c r="L907" s="467">
        <f t="shared" si="63"/>
        <v>1</v>
      </c>
      <c r="M907" s="468">
        <f t="shared" ref="M907:M970" si="64">VALUE(H907)</f>
        <v>67112</v>
      </c>
      <c r="N907" s="467" t="str">
        <f>IF(IFERROR(SEARCH("-",K907,1),0) &gt; 0,IFERROR(VLOOKUP(K907,'Liste ECO'!A:A,1,FALSE),"ATTENTION CE Inexistant"),"")</f>
        <v>918-01</v>
      </c>
      <c r="O907" s="467" t="str">
        <f>IF(LEFT(N907,1) ="A",'Messages d''erreur'!$B$9,"")</f>
        <v/>
      </c>
      <c r="P907" s="447">
        <f t="shared" si="61"/>
        <v>67112</v>
      </c>
      <c r="Q907" s="447" t="str">
        <f>IFERROR(VLOOKUP(B908,'Liste CG'!A:A,1,FALSE),"Attention erreur pas de CG")</f>
        <v>Attention erreur pas de CG</v>
      </c>
      <c r="R907" s="447" t="str">
        <f>IF(LEFT(Q907,1)="A",'Messages d''erreur'!B$10,"")</f>
        <v>Attention CG pas dans  CG</v>
      </c>
      <c r="S907" s="467">
        <f t="shared" si="62"/>
        <v>67112</v>
      </c>
      <c r="T907" s="469">
        <f>IFERROR(VLOOKUP(S907,'Liste CG'!A:A,1,FALSE),"Attention erreur pas de CG")</f>
        <v>67112</v>
      </c>
      <c r="U907" s="447" t="str">
        <f>IF(MID(H907,4,1)="x", 'Messages d''erreur'!$B$13,IF(LEFT(T907,1)="A",'Messages d''erreur'!$B$12,""))</f>
        <v/>
      </c>
    </row>
    <row r="908" spans="1:21" ht="26" x14ac:dyDescent="0.35">
      <c r="A908" s="535" t="s">
        <v>1285</v>
      </c>
      <c r="B908" s="447" t="s">
        <v>1285</v>
      </c>
      <c r="C908" s="462" t="s">
        <v>2086</v>
      </c>
      <c r="D908" s="463" t="s">
        <v>1990</v>
      </c>
      <c r="E908" s="464" t="s">
        <v>61</v>
      </c>
      <c r="F908" s="464">
        <v>9</v>
      </c>
      <c r="G908" s="462" t="s">
        <v>2089</v>
      </c>
      <c r="H908" s="464" t="s">
        <v>2073</v>
      </c>
      <c r="I908" s="464" t="s">
        <v>1967</v>
      </c>
      <c r="J908" s="464" t="s">
        <v>1101</v>
      </c>
      <c r="K908" s="466" t="s">
        <v>1100</v>
      </c>
      <c r="L908" s="467">
        <f t="shared" si="63"/>
        <v>1</v>
      </c>
      <c r="M908" s="468">
        <f t="shared" si="64"/>
        <v>55001</v>
      </c>
      <c r="N908" s="467" t="str">
        <f>IF(IFERROR(SEARCH("-",K908,1),0) &gt; 0,IFERROR(VLOOKUP(K908,'Liste ECO'!A:A,1,FALSE),"ATTENTION CE Inexistant"),"")</f>
        <v/>
      </c>
      <c r="O908" s="467" t="str">
        <f>IF(LEFT(N908,1) ="A",'Messages d''erreur'!$B$9,"")</f>
        <v/>
      </c>
      <c r="P908" s="447">
        <f t="shared" si="61"/>
        <v>55001</v>
      </c>
      <c r="Q908" s="447" t="str">
        <f>IFERROR(VLOOKUP(B909,'Liste CG'!A:A,1,FALSE),"Attention erreur pas de CG")</f>
        <v>Attention erreur pas de CG</v>
      </c>
      <c r="R908" s="447" t="str">
        <f>IF(LEFT(Q908,1)="A",'Messages d''erreur'!B$10,"")</f>
        <v>Attention CG pas dans  CG</v>
      </c>
      <c r="S908" s="467">
        <f t="shared" si="62"/>
        <v>55001</v>
      </c>
      <c r="T908" s="469">
        <f>IFERROR(VLOOKUP(S908,'Liste CG'!A:A,1,FALSE),"Attention erreur pas de CG")</f>
        <v>55001</v>
      </c>
      <c r="U908" s="447" t="str">
        <f>IF(MID(H908,4,1)="x", 'Messages d''erreur'!$B$13,IF(LEFT(T908,1)="A",'Messages d''erreur'!$B$12,""))</f>
        <v/>
      </c>
    </row>
    <row r="909" spans="1:21" ht="26" x14ac:dyDescent="0.35">
      <c r="A909" s="535" t="s">
        <v>1283</v>
      </c>
      <c r="B909" s="447" t="s">
        <v>1283</v>
      </c>
      <c r="C909" s="462" t="s">
        <v>2090</v>
      </c>
      <c r="D909" s="463" t="s">
        <v>1990</v>
      </c>
      <c r="E909" s="464" t="s">
        <v>1101</v>
      </c>
      <c r="F909" s="464">
        <v>1</v>
      </c>
      <c r="G909" s="462" t="s">
        <v>1282</v>
      </c>
      <c r="H909" s="464" t="s">
        <v>1280</v>
      </c>
      <c r="I909" s="464" t="s">
        <v>1274</v>
      </c>
      <c r="J909" s="464" t="s">
        <v>61</v>
      </c>
      <c r="K909" s="466" t="s">
        <v>1100</v>
      </c>
      <c r="L909" s="467">
        <f t="shared" si="63"/>
        <v>0</v>
      </c>
      <c r="M909" s="468">
        <f t="shared" si="64"/>
        <v>17109</v>
      </c>
      <c r="N909" s="467" t="str">
        <f>IF(IFERROR(SEARCH("-",K909,1),0) &gt; 0,IFERROR(VLOOKUP(K909,'Liste ECO'!A:A,1,FALSE),"ATTENTION CE Inexistant"),"")</f>
        <v/>
      </c>
      <c r="O909" s="467" t="str">
        <f>IF(LEFT(N909,1) ="A",'Messages d''erreur'!$B$9,"")</f>
        <v/>
      </c>
      <c r="P909" s="447">
        <f t="shared" si="61"/>
        <v>17109</v>
      </c>
      <c r="Q909" s="447" t="str">
        <f>IFERROR(VLOOKUP(B910,'Liste CG'!A:A,1,FALSE),"Attention erreur pas de CG")</f>
        <v>Attention erreur pas de CG</v>
      </c>
      <c r="R909" s="447" t="str">
        <f>IF(LEFT(Q909,1)="A",'Messages d''erreur'!B$10,"")</f>
        <v>Attention CG pas dans  CG</v>
      </c>
      <c r="S909" s="467">
        <f t="shared" si="62"/>
        <v>17109</v>
      </c>
      <c r="T909" s="469">
        <f>IFERROR(VLOOKUP(S909,'Liste CG'!A:A,1,FALSE),"Attention erreur pas de CG")</f>
        <v>17109</v>
      </c>
      <c r="U909" s="447" t="str">
        <f>IF(MID(H909,4,1)="x", 'Messages d''erreur'!$B$13,IF(LEFT(T909,1)="A",'Messages d''erreur'!$B$12,""))</f>
        <v/>
      </c>
    </row>
    <row r="910" spans="1:21" ht="39" x14ac:dyDescent="0.35">
      <c r="A910" s="535" t="s">
        <v>1283</v>
      </c>
      <c r="B910" s="447" t="s">
        <v>1283</v>
      </c>
      <c r="C910" s="462" t="s">
        <v>2090</v>
      </c>
      <c r="D910" s="463" t="s">
        <v>1990</v>
      </c>
      <c r="E910" s="464" t="s">
        <v>61</v>
      </c>
      <c r="F910" s="464">
        <v>2</v>
      </c>
      <c r="G910" s="462" t="s">
        <v>1286</v>
      </c>
      <c r="H910" s="464" t="s">
        <v>1280</v>
      </c>
      <c r="I910" s="464" t="s">
        <v>1274</v>
      </c>
      <c r="J910" s="464" t="s">
        <v>1101</v>
      </c>
      <c r="K910" s="466" t="s">
        <v>1100</v>
      </c>
      <c r="L910" s="467">
        <f t="shared" si="63"/>
        <v>1</v>
      </c>
      <c r="M910" s="468">
        <f t="shared" si="64"/>
        <v>17109</v>
      </c>
      <c r="N910" s="467" t="str">
        <f>IF(IFERROR(SEARCH("-",K910,1),0) &gt; 0,IFERROR(VLOOKUP(K910,'Liste ECO'!A:A,1,FALSE),"ATTENTION CE Inexistant"),"")</f>
        <v/>
      </c>
      <c r="O910" s="467" t="str">
        <f>IF(LEFT(N910,1) ="A",'Messages d''erreur'!$B$9,"")</f>
        <v/>
      </c>
      <c r="P910" s="447">
        <f t="shared" si="61"/>
        <v>17109</v>
      </c>
      <c r="Q910" s="447" t="str">
        <f>IFERROR(VLOOKUP(B911,'Liste CG'!A:A,1,FALSE),"Attention erreur pas de CG")</f>
        <v>Attention erreur pas de CG</v>
      </c>
      <c r="R910" s="447" t="str">
        <f>IF(LEFT(Q910,1)="A",'Messages d''erreur'!B$10,"")</f>
        <v>Attention CG pas dans  CG</v>
      </c>
      <c r="S910" s="467">
        <f t="shared" si="62"/>
        <v>17109</v>
      </c>
      <c r="T910" s="469">
        <f>IFERROR(VLOOKUP(S910,'Liste CG'!A:A,1,FALSE),"Attention erreur pas de CG")</f>
        <v>17109</v>
      </c>
      <c r="U910" s="447" t="str">
        <f>IF(MID(H910,4,1)="x", 'Messages d''erreur'!$B$13,IF(LEFT(T910,1)="A",'Messages d''erreur'!$B$12,""))</f>
        <v/>
      </c>
    </row>
    <row r="911" spans="1:21" ht="26" x14ac:dyDescent="0.35">
      <c r="A911" s="535" t="s">
        <v>1283</v>
      </c>
      <c r="B911" s="447" t="s">
        <v>1283</v>
      </c>
      <c r="C911" s="462" t="s">
        <v>2090</v>
      </c>
      <c r="D911" s="463" t="s">
        <v>1990</v>
      </c>
      <c r="E911" s="464" t="s">
        <v>1101</v>
      </c>
      <c r="F911" s="464">
        <v>3</v>
      </c>
      <c r="G911" s="462" t="s">
        <v>1282</v>
      </c>
      <c r="H911" s="464" t="s">
        <v>1293</v>
      </c>
      <c r="I911" s="464" t="s">
        <v>1274</v>
      </c>
      <c r="J911" s="464" t="s">
        <v>61</v>
      </c>
      <c r="K911" s="466" t="s">
        <v>1100</v>
      </c>
      <c r="L911" s="467">
        <f t="shared" si="63"/>
        <v>1</v>
      </c>
      <c r="M911" s="468">
        <f t="shared" si="64"/>
        <v>17149</v>
      </c>
      <c r="N911" s="467" t="str">
        <f>IF(IFERROR(SEARCH("-",K911,1),0) &gt; 0,IFERROR(VLOOKUP(K911,'Liste ECO'!A:A,1,FALSE),"ATTENTION CE Inexistant"),"")</f>
        <v/>
      </c>
      <c r="O911" s="467" t="str">
        <f>IF(LEFT(N911,1) ="A",'Messages d''erreur'!$B$9,"")</f>
        <v/>
      </c>
      <c r="P911" s="447">
        <f t="shared" si="61"/>
        <v>17149</v>
      </c>
      <c r="Q911" s="447" t="str">
        <f>IFERROR(VLOOKUP(B912,'Liste CG'!A:A,1,FALSE),"Attention erreur pas de CG")</f>
        <v>Attention erreur pas de CG</v>
      </c>
      <c r="R911" s="447" t="str">
        <f>IF(LEFT(Q911,1)="A",'Messages d''erreur'!B$10,"")</f>
        <v>Attention CG pas dans  CG</v>
      </c>
      <c r="S911" s="467">
        <f t="shared" si="62"/>
        <v>17149</v>
      </c>
      <c r="T911" s="469">
        <f>IFERROR(VLOOKUP(S911,'Liste CG'!A:A,1,FALSE),"Attention erreur pas de CG")</f>
        <v>17149</v>
      </c>
      <c r="U911" s="447" t="str">
        <f>IF(MID(H911,4,1)="x", 'Messages d''erreur'!$B$13,IF(LEFT(T911,1)="A",'Messages d''erreur'!$B$12,""))</f>
        <v/>
      </c>
    </row>
    <row r="912" spans="1:21" ht="39" x14ac:dyDescent="0.35">
      <c r="A912" s="535" t="s">
        <v>1283</v>
      </c>
      <c r="B912" s="447" t="s">
        <v>1283</v>
      </c>
      <c r="C912" s="462" t="s">
        <v>2090</v>
      </c>
      <c r="D912" s="463" t="s">
        <v>1990</v>
      </c>
      <c r="E912" s="464" t="s">
        <v>61</v>
      </c>
      <c r="F912" s="464">
        <v>4</v>
      </c>
      <c r="G912" s="462" t="s">
        <v>1286</v>
      </c>
      <c r="H912" s="464" t="s">
        <v>1293</v>
      </c>
      <c r="I912" s="464" t="s">
        <v>1274</v>
      </c>
      <c r="J912" s="464" t="s">
        <v>1101</v>
      </c>
      <c r="K912" s="466" t="s">
        <v>1100</v>
      </c>
      <c r="L912" s="467">
        <f t="shared" si="63"/>
        <v>1</v>
      </c>
      <c r="M912" s="468">
        <f t="shared" si="64"/>
        <v>17149</v>
      </c>
      <c r="N912" s="467" t="str">
        <f>IF(IFERROR(SEARCH("-",K912,1),0) &gt; 0,IFERROR(VLOOKUP(K912,'Liste ECO'!A:A,1,FALSE),"ATTENTION CE Inexistant"),"")</f>
        <v/>
      </c>
      <c r="O912" s="467" t="str">
        <f>IF(LEFT(N912,1) ="A",'Messages d''erreur'!$B$9,"")</f>
        <v/>
      </c>
      <c r="P912" s="447">
        <f t="shared" si="61"/>
        <v>17149</v>
      </c>
      <c r="Q912" s="447" t="str">
        <f>IFERROR(VLOOKUP(B913,'Liste CG'!A:A,1,FALSE),"Attention erreur pas de CG")</f>
        <v>Attention erreur pas de CG</v>
      </c>
      <c r="R912" s="447" t="str">
        <f>IF(LEFT(Q912,1)="A",'Messages d''erreur'!B$10,"")</f>
        <v>Attention CG pas dans  CG</v>
      </c>
      <c r="S912" s="467">
        <f t="shared" si="62"/>
        <v>17149</v>
      </c>
      <c r="T912" s="469">
        <f>IFERROR(VLOOKUP(S912,'Liste CG'!A:A,1,FALSE),"Attention erreur pas de CG")</f>
        <v>17149</v>
      </c>
      <c r="U912" s="447" t="str">
        <f>IF(MID(H912,4,1)="x", 'Messages d''erreur'!$B$13,IF(LEFT(T912,1)="A",'Messages d''erreur'!$B$12,""))</f>
        <v/>
      </c>
    </row>
    <row r="913" spans="1:21" ht="26" x14ac:dyDescent="0.35">
      <c r="A913" s="535" t="s">
        <v>1283</v>
      </c>
      <c r="B913" s="447" t="s">
        <v>1283</v>
      </c>
      <c r="C913" s="462" t="s">
        <v>2090</v>
      </c>
      <c r="D913" s="463" t="s">
        <v>1990</v>
      </c>
      <c r="E913" s="464" t="s">
        <v>1101</v>
      </c>
      <c r="F913" s="464">
        <v>5</v>
      </c>
      <c r="G913" s="462" t="s">
        <v>1282</v>
      </c>
      <c r="H913" s="464" t="s">
        <v>1297</v>
      </c>
      <c r="I913" s="464" t="s">
        <v>1274</v>
      </c>
      <c r="J913" s="464" t="s">
        <v>61</v>
      </c>
      <c r="K913" s="466" t="s">
        <v>1100</v>
      </c>
      <c r="L913" s="467">
        <f t="shared" si="63"/>
        <v>1</v>
      </c>
      <c r="M913" s="468">
        <f t="shared" si="64"/>
        <v>17159</v>
      </c>
      <c r="N913" s="467" t="str">
        <f>IF(IFERROR(SEARCH("-",K913,1),0) &gt; 0,IFERROR(VLOOKUP(K913,'Liste ECO'!A:A,1,FALSE),"ATTENTION CE Inexistant"),"")</f>
        <v/>
      </c>
      <c r="O913" s="467" t="str">
        <f>IF(LEFT(N913,1) ="A",'Messages d''erreur'!$B$9,"")</f>
        <v/>
      </c>
      <c r="P913" s="447">
        <f t="shared" si="61"/>
        <v>17159</v>
      </c>
      <c r="Q913" s="447" t="str">
        <f>IFERROR(VLOOKUP(B914,'Liste CG'!A:A,1,FALSE),"Attention erreur pas de CG")</f>
        <v>Attention erreur pas de CG</v>
      </c>
      <c r="R913" s="447" t="str">
        <f>IF(LEFT(Q913,1)="A",'Messages d''erreur'!B$10,"")</f>
        <v>Attention CG pas dans  CG</v>
      </c>
      <c r="S913" s="467">
        <f t="shared" si="62"/>
        <v>17159</v>
      </c>
      <c r="T913" s="469">
        <f>IFERROR(VLOOKUP(S913,'Liste CG'!A:A,1,FALSE),"Attention erreur pas de CG")</f>
        <v>17159</v>
      </c>
      <c r="U913" s="447" t="str">
        <f>IF(MID(H913,4,1)="x", 'Messages d''erreur'!$B$13,IF(LEFT(T913,1)="A",'Messages d''erreur'!$B$12,""))</f>
        <v/>
      </c>
    </row>
    <row r="914" spans="1:21" ht="39" x14ac:dyDescent="0.35">
      <c r="A914" s="535" t="s">
        <v>1283</v>
      </c>
      <c r="B914" s="447" t="s">
        <v>1283</v>
      </c>
      <c r="C914" s="462" t="s">
        <v>2090</v>
      </c>
      <c r="D914" s="463" t="s">
        <v>1990</v>
      </c>
      <c r="E914" s="464" t="s">
        <v>61</v>
      </c>
      <c r="F914" s="464">
        <v>6</v>
      </c>
      <c r="G914" s="462" t="s">
        <v>1286</v>
      </c>
      <c r="H914" s="464" t="s">
        <v>1297</v>
      </c>
      <c r="I914" s="464" t="s">
        <v>1274</v>
      </c>
      <c r="J914" s="464" t="s">
        <v>1101</v>
      </c>
      <c r="K914" s="466" t="s">
        <v>1100</v>
      </c>
      <c r="L914" s="467">
        <f t="shared" si="63"/>
        <v>1</v>
      </c>
      <c r="M914" s="468">
        <f t="shared" si="64"/>
        <v>17159</v>
      </c>
      <c r="N914" s="467" t="str">
        <f>IF(IFERROR(SEARCH("-",K914,1),0) &gt; 0,IFERROR(VLOOKUP(K914,'Liste ECO'!A:A,1,FALSE),"ATTENTION CE Inexistant"),"")</f>
        <v/>
      </c>
      <c r="O914" s="467" t="str">
        <f>IF(LEFT(N914,1) ="A",'Messages d''erreur'!$B$9,"")</f>
        <v/>
      </c>
      <c r="P914" s="447">
        <f t="shared" si="61"/>
        <v>17159</v>
      </c>
      <c r="Q914" s="447" t="str">
        <f>IFERROR(VLOOKUP(B915,'Liste CG'!A:A,1,FALSE),"Attention erreur pas de CG")</f>
        <v>Attention erreur pas de CG</v>
      </c>
      <c r="R914" s="447" t="str">
        <f>IF(LEFT(Q914,1)="A",'Messages d''erreur'!B$10,"")</f>
        <v>Attention CG pas dans  CG</v>
      </c>
      <c r="S914" s="467">
        <f t="shared" si="62"/>
        <v>17159</v>
      </c>
      <c r="T914" s="469">
        <f>IFERROR(VLOOKUP(S914,'Liste CG'!A:A,1,FALSE),"Attention erreur pas de CG")</f>
        <v>17159</v>
      </c>
      <c r="U914" s="447" t="str">
        <f>IF(MID(H914,4,1)="x", 'Messages d''erreur'!$B$13,IF(LEFT(T914,1)="A",'Messages d''erreur'!$B$12,""))</f>
        <v/>
      </c>
    </row>
    <row r="915" spans="1:21" ht="26" x14ac:dyDescent="0.35">
      <c r="A915" s="535" t="s">
        <v>1283</v>
      </c>
      <c r="B915" s="447" t="s">
        <v>1283</v>
      </c>
      <c r="C915" s="462" t="s">
        <v>2090</v>
      </c>
      <c r="D915" s="463" t="s">
        <v>1990</v>
      </c>
      <c r="E915" s="464" t="s">
        <v>1101</v>
      </c>
      <c r="F915" s="464">
        <v>7</v>
      </c>
      <c r="G915" s="462" t="s">
        <v>1282</v>
      </c>
      <c r="H915" s="464" t="s">
        <v>1301</v>
      </c>
      <c r="I915" s="464" t="s">
        <v>1274</v>
      </c>
      <c r="J915" s="464" t="s">
        <v>61</v>
      </c>
      <c r="K915" s="466" t="s">
        <v>1100</v>
      </c>
      <c r="L915" s="467">
        <f t="shared" si="63"/>
        <v>1</v>
      </c>
      <c r="M915" s="468">
        <f t="shared" si="64"/>
        <v>17219</v>
      </c>
      <c r="N915" s="467" t="str">
        <f>IF(IFERROR(SEARCH("-",K915,1),0) &gt; 0,IFERROR(VLOOKUP(K915,'Liste ECO'!A:A,1,FALSE),"ATTENTION CE Inexistant"),"")</f>
        <v/>
      </c>
      <c r="O915" s="467" t="str">
        <f>IF(LEFT(N915,1) ="A",'Messages d''erreur'!$B$9,"")</f>
        <v/>
      </c>
      <c r="P915" s="447">
        <f t="shared" si="61"/>
        <v>17219</v>
      </c>
      <c r="Q915" s="447" t="str">
        <f>IFERROR(VLOOKUP(B916,'Liste CG'!A:A,1,FALSE),"Attention erreur pas de CG")</f>
        <v>Attention erreur pas de CG</v>
      </c>
      <c r="R915" s="447" t="str">
        <f>IF(LEFT(Q915,1)="A",'Messages d''erreur'!B$10,"")</f>
        <v>Attention CG pas dans  CG</v>
      </c>
      <c r="S915" s="467">
        <f t="shared" si="62"/>
        <v>17219</v>
      </c>
      <c r="T915" s="469">
        <f>IFERROR(VLOOKUP(S915,'Liste CG'!A:A,1,FALSE),"Attention erreur pas de CG")</f>
        <v>17219</v>
      </c>
      <c r="U915" s="447" t="str">
        <f>IF(MID(H915,4,1)="x", 'Messages d''erreur'!$B$13,IF(LEFT(T915,1)="A",'Messages d''erreur'!$B$12,""))</f>
        <v/>
      </c>
    </row>
    <row r="916" spans="1:21" ht="39" x14ac:dyDescent="0.35">
      <c r="A916" s="535" t="s">
        <v>1283</v>
      </c>
      <c r="B916" s="447" t="s">
        <v>1283</v>
      </c>
      <c r="C916" s="462" t="s">
        <v>2090</v>
      </c>
      <c r="D916" s="463" t="s">
        <v>1990</v>
      </c>
      <c r="E916" s="464" t="s">
        <v>61</v>
      </c>
      <c r="F916" s="464">
        <v>8</v>
      </c>
      <c r="G916" s="462" t="s">
        <v>1286</v>
      </c>
      <c r="H916" s="464" t="s">
        <v>1301</v>
      </c>
      <c r="I916" s="464" t="s">
        <v>1274</v>
      </c>
      <c r="J916" s="464" t="s">
        <v>1101</v>
      </c>
      <c r="K916" s="466" t="s">
        <v>1100</v>
      </c>
      <c r="L916" s="467">
        <f t="shared" si="63"/>
        <v>1</v>
      </c>
      <c r="M916" s="468">
        <f t="shared" si="64"/>
        <v>17219</v>
      </c>
      <c r="N916" s="467" t="str">
        <f>IF(IFERROR(SEARCH("-",K916,1),0) &gt; 0,IFERROR(VLOOKUP(K916,'Liste ECO'!A:A,1,FALSE),"ATTENTION CE Inexistant"),"")</f>
        <v/>
      </c>
      <c r="O916" s="467" t="str">
        <f>IF(LEFT(N916,1) ="A",'Messages d''erreur'!$B$9,"")</f>
        <v/>
      </c>
      <c r="P916" s="447">
        <f t="shared" si="61"/>
        <v>17219</v>
      </c>
      <c r="Q916" s="447" t="str">
        <f>IFERROR(VLOOKUP(B917,'Liste CG'!A:A,1,FALSE),"Attention erreur pas de CG")</f>
        <v>Attention erreur pas de CG</v>
      </c>
      <c r="R916" s="447" t="str">
        <f>IF(LEFT(Q916,1)="A",'Messages d''erreur'!B$10,"")</f>
        <v>Attention CG pas dans  CG</v>
      </c>
      <c r="S916" s="467">
        <f t="shared" si="62"/>
        <v>17219</v>
      </c>
      <c r="T916" s="469">
        <f>IFERROR(VLOOKUP(S916,'Liste CG'!A:A,1,FALSE),"Attention erreur pas de CG")</f>
        <v>17219</v>
      </c>
      <c r="U916" s="447" t="str">
        <f>IF(MID(H916,4,1)="x", 'Messages d''erreur'!$B$13,IF(LEFT(T916,1)="A",'Messages d''erreur'!$B$12,""))</f>
        <v/>
      </c>
    </row>
    <row r="917" spans="1:21" ht="26" x14ac:dyDescent="0.35">
      <c r="A917" s="535" t="s">
        <v>1283</v>
      </c>
      <c r="B917" s="447" t="s">
        <v>1283</v>
      </c>
      <c r="C917" s="462" t="s">
        <v>2090</v>
      </c>
      <c r="D917" s="463" t="s">
        <v>1990</v>
      </c>
      <c r="E917" s="464" t="s">
        <v>1101</v>
      </c>
      <c r="F917" s="464">
        <v>9</v>
      </c>
      <c r="G917" s="462" t="s">
        <v>1282</v>
      </c>
      <c r="H917" s="464" t="s">
        <v>1308</v>
      </c>
      <c r="I917" s="464" t="s">
        <v>1306</v>
      </c>
      <c r="J917" s="464" t="s">
        <v>61</v>
      </c>
      <c r="K917" s="466" t="s">
        <v>1100</v>
      </c>
      <c r="L917" s="467">
        <f t="shared" si="63"/>
        <v>1</v>
      </c>
      <c r="M917" s="468">
        <f t="shared" si="64"/>
        <v>17309</v>
      </c>
      <c r="N917" s="467" t="str">
        <f>IF(IFERROR(SEARCH("-",K917,1),0) &gt; 0,IFERROR(VLOOKUP(K917,'Liste ECO'!A:A,1,FALSE),"ATTENTION CE Inexistant"),"")</f>
        <v/>
      </c>
      <c r="O917" s="467" t="str">
        <f>IF(LEFT(N917,1) ="A",'Messages d''erreur'!$B$9,"")</f>
        <v/>
      </c>
      <c r="P917" s="447">
        <f t="shared" si="61"/>
        <v>17309</v>
      </c>
      <c r="Q917" s="447" t="str">
        <f>IFERROR(VLOOKUP(B918,'Liste CG'!A:A,1,FALSE),"Attention erreur pas de CG")</f>
        <v>Attention erreur pas de CG</v>
      </c>
      <c r="R917" s="447" t="str">
        <f>IF(LEFT(Q917,1)="A",'Messages d''erreur'!B$10,"")</f>
        <v>Attention CG pas dans  CG</v>
      </c>
      <c r="S917" s="467">
        <f t="shared" si="62"/>
        <v>17309</v>
      </c>
      <c r="T917" s="469">
        <f>IFERROR(VLOOKUP(S917,'Liste CG'!A:A,1,FALSE),"Attention erreur pas de CG")</f>
        <v>17309</v>
      </c>
      <c r="U917" s="447" t="str">
        <f>IF(MID(H917,4,1)="x", 'Messages d''erreur'!$B$13,IF(LEFT(T917,1)="A",'Messages d''erreur'!$B$12,""))</f>
        <v/>
      </c>
    </row>
    <row r="918" spans="1:21" ht="39" x14ac:dyDescent="0.35">
      <c r="A918" s="535" t="s">
        <v>1283</v>
      </c>
      <c r="B918" s="447" t="s">
        <v>1283</v>
      </c>
      <c r="C918" s="462" t="s">
        <v>2090</v>
      </c>
      <c r="D918" s="463" t="s">
        <v>1990</v>
      </c>
      <c r="E918" s="464" t="s">
        <v>61</v>
      </c>
      <c r="F918" s="464">
        <v>10</v>
      </c>
      <c r="G918" s="462" t="s">
        <v>1286</v>
      </c>
      <c r="H918" s="464" t="s">
        <v>1308</v>
      </c>
      <c r="I918" s="464" t="s">
        <v>1306</v>
      </c>
      <c r="J918" s="464" t="s">
        <v>1101</v>
      </c>
      <c r="K918" s="466" t="s">
        <v>1100</v>
      </c>
      <c r="L918" s="467">
        <f t="shared" si="63"/>
        <v>1</v>
      </c>
      <c r="M918" s="468">
        <f t="shared" si="64"/>
        <v>17309</v>
      </c>
      <c r="N918" s="467" t="str">
        <f>IF(IFERROR(SEARCH("-",K918,1),0) &gt; 0,IFERROR(VLOOKUP(K918,'Liste ECO'!A:A,1,FALSE),"ATTENTION CE Inexistant"),"")</f>
        <v/>
      </c>
      <c r="O918" s="467" t="str">
        <f>IF(LEFT(N918,1) ="A",'Messages d''erreur'!$B$9,"")</f>
        <v/>
      </c>
      <c r="P918" s="447">
        <f t="shared" si="61"/>
        <v>17309</v>
      </c>
      <c r="Q918" s="447" t="str">
        <f>IFERROR(VLOOKUP(B919,'Liste CG'!A:A,1,FALSE),"Attention erreur pas de CG")</f>
        <v>Attention erreur pas de CG</v>
      </c>
      <c r="R918" s="447" t="str">
        <f>IF(LEFT(Q918,1)="A",'Messages d''erreur'!B$10,"")</f>
        <v>Attention CG pas dans  CG</v>
      </c>
      <c r="S918" s="467">
        <f t="shared" si="62"/>
        <v>17309</v>
      </c>
      <c r="T918" s="469">
        <f>IFERROR(VLOOKUP(S918,'Liste CG'!A:A,1,FALSE),"Attention erreur pas de CG")</f>
        <v>17309</v>
      </c>
      <c r="U918" s="447" t="str">
        <f>IF(MID(H918,4,1)="x", 'Messages d''erreur'!$B$13,IF(LEFT(T918,1)="A",'Messages d''erreur'!$B$12,""))</f>
        <v/>
      </c>
    </row>
    <row r="919" spans="1:21" ht="26" x14ac:dyDescent="0.35">
      <c r="A919" s="535" t="s">
        <v>1283</v>
      </c>
      <c r="B919" s="447" t="s">
        <v>1283</v>
      </c>
      <c r="C919" s="462" t="s">
        <v>2090</v>
      </c>
      <c r="D919" s="463" t="s">
        <v>1990</v>
      </c>
      <c r="E919" s="464" t="s">
        <v>1101</v>
      </c>
      <c r="F919" s="464">
        <v>11</v>
      </c>
      <c r="G919" s="462" t="s">
        <v>1282</v>
      </c>
      <c r="H919" s="464" t="s">
        <v>1320</v>
      </c>
      <c r="I919" s="464" t="s">
        <v>1274</v>
      </c>
      <c r="J919" s="464" t="s">
        <v>61</v>
      </c>
      <c r="K919" s="466" t="s">
        <v>1100</v>
      </c>
      <c r="L919" s="467">
        <f t="shared" si="63"/>
        <v>1</v>
      </c>
      <c r="M919" s="468">
        <f t="shared" si="64"/>
        <v>17509</v>
      </c>
      <c r="N919" s="467" t="str">
        <f>IF(IFERROR(SEARCH("-",K919,1),0) &gt; 0,IFERROR(VLOOKUP(K919,'Liste ECO'!A:A,1,FALSE),"ATTENTION CE Inexistant"),"")</f>
        <v/>
      </c>
      <c r="O919" s="467" t="str">
        <f>IF(LEFT(N919,1) ="A",'Messages d''erreur'!$B$9,"")</f>
        <v/>
      </c>
      <c r="P919" s="447">
        <f t="shared" si="61"/>
        <v>17509</v>
      </c>
      <c r="Q919" s="447" t="str">
        <f>IFERROR(VLOOKUP(B920,'Liste CG'!A:A,1,FALSE),"Attention erreur pas de CG")</f>
        <v>Attention erreur pas de CG</v>
      </c>
      <c r="R919" s="447" t="str">
        <f>IF(LEFT(Q919,1)="A",'Messages d''erreur'!B$10,"")</f>
        <v>Attention CG pas dans  CG</v>
      </c>
      <c r="S919" s="467">
        <f t="shared" si="62"/>
        <v>17509</v>
      </c>
      <c r="T919" s="469">
        <f>IFERROR(VLOOKUP(S919,'Liste CG'!A:A,1,FALSE),"Attention erreur pas de CG")</f>
        <v>17509</v>
      </c>
      <c r="U919" s="447" t="str">
        <f>IF(MID(H919,4,1)="x", 'Messages d''erreur'!$B$13,IF(LEFT(T919,1)="A",'Messages d''erreur'!$B$12,""))</f>
        <v/>
      </c>
    </row>
    <row r="920" spans="1:21" ht="39" x14ac:dyDescent="0.35">
      <c r="A920" s="535" t="s">
        <v>1283</v>
      </c>
      <c r="B920" s="447" t="s">
        <v>1283</v>
      </c>
      <c r="C920" s="462" t="s">
        <v>2090</v>
      </c>
      <c r="D920" s="463" t="s">
        <v>1990</v>
      </c>
      <c r="E920" s="464" t="s">
        <v>61</v>
      </c>
      <c r="F920" s="464">
        <v>12</v>
      </c>
      <c r="G920" s="462" t="s">
        <v>1286</v>
      </c>
      <c r="H920" s="464" t="s">
        <v>1320</v>
      </c>
      <c r="I920" s="464" t="s">
        <v>1274</v>
      </c>
      <c r="J920" s="464" t="s">
        <v>1101</v>
      </c>
      <c r="K920" s="466" t="s">
        <v>1100</v>
      </c>
      <c r="L920" s="467">
        <f t="shared" si="63"/>
        <v>1</v>
      </c>
      <c r="M920" s="468">
        <f t="shared" si="64"/>
        <v>17509</v>
      </c>
      <c r="N920" s="467" t="str">
        <f>IF(IFERROR(SEARCH("-",K920,1),0) &gt; 0,IFERROR(VLOOKUP(K920,'Liste ECO'!A:A,1,FALSE),"ATTENTION CE Inexistant"),"")</f>
        <v/>
      </c>
      <c r="O920" s="467" t="str">
        <f>IF(LEFT(N920,1) ="A",'Messages d''erreur'!$B$9,"")</f>
        <v/>
      </c>
      <c r="P920" s="447">
        <f t="shared" si="61"/>
        <v>17509</v>
      </c>
      <c r="Q920" s="447" t="str">
        <f>IFERROR(VLOOKUP(B921,'Liste CG'!A:A,1,FALSE),"Attention erreur pas de CG")</f>
        <v>Attention erreur pas de CG</v>
      </c>
      <c r="R920" s="447" t="str">
        <f>IF(LEFT(Q920,1)="A",'Messages d''erreur'!B$10,"")</f>
        <v>Attention CG pas dans  CG</v>
      </c>
      <c r="S920" s="467">
        <f t="shared" si="62"/>
        <v>17509</v>
      </c>
      <c r="T920" s="469">
        <f>IFERROR(VLOOKUP(S920,'Liste CG'!A:A,1,FALSE),"Attention erreur pas de CG")</f>
        <v>17509</v>
      </c>
      <c r="U920" s="447" t="str">
        <f>IF(MID(H920,4,1)="x", 'Messages d''erreur'!$B$13,IF(LEFT(T920,1)="A",'Messages d''erreur'!$B$12,""))</f>
        <v/>
      </c>
    </row>
    <row r="921" spans="1:21" ht="26" x14ac:dyDescent="0.35">
      <c r="A921" s="535" t="s">
        <v>1283</v>
      </c>
      <c r="B921" s="447" t="s">
        <v>1283</v>
      </c>
      <c r="C921" s="462" t="s">
        <v>2090</v>
      </c>
      <c r="D921" s="463" t="s">
        <v>1990</v>
      </c>
      <c r="E921" s="464" t="s">
        <v>1101</v>
      </c>
      <c r="F921" s="464">
        <v>13</v>
      </c>
      <c r="G921" s="462" t="s">
        <v>1282</v>
      </c>
      <c r="H921" s="464" t="s">
        <v>1325</v>
      </c>
      <c r="I921" s="464" t="s">
        <v>1324</v>
      </c>
      <c r="J921" s="464" t="s">
        <v>61</v>
      </c>
      <c r="K921" s="466" t="s">
        <v>1100</v>
      </c>
      <c r="L921" s="467">
        <f t="shared" si="63"/>
        <v>1</v>
      </c>
      <c r="M921" s="468">
        <f t="shared" si="64"/>
        <v>17609</v>
      </c>
      <c r="N921" s="467" t="str">
        <f>IF(IFERROR(SEARCH("-",K921,1),0) &gt; 0,IFERROR(VLOOKUP(K921,'Liste ECO'!A:A,1,FALSE),"ATTENTION CE Inexistant"),"")</f>
        <v/>
      </c>
      <c r="O921" s="467" t="str">
        <f>IF(LEFT(N921,1) ="A",'Messages d''erreur'!$B$9,"")</f>
        <v/>
      </c>
      <c r="P921" s="447">
        <f t="shared" si="61"/>
        <v>17609</v>
      </c>
      <c r="Q921" s="447" t="str">
        <f>IFERROR(VLOOKUP(B922,'Liste CG'!A:A,1,FALSE),"Attention erreur pas de CG")</f>
        <v>Attention erreur pas de CG</v>
      </c>
      <c r="R921" s="447" t="str">
        <f>IF(LEFT(Q921,1)="A",'Messages d''erreur'!B$10,"")</f>
        <v>Attention CG pas dans  CG</v>
      </c>
      <c r="S921" s="467">
        <f t="shared" si="62"/>
        <v>17609</v>
      </c>
      <c r="T921" s="469">
        <f>IFERROR(VLOOKUP(S921,'Liste CG'!A:A,1,FALSE),"Attention erreur pas de CG")</f>
        <v>17609</v>
      </c>
      <c r="U921" s="447" t="str">
        <f>IF(MID(H921,4,1)="x", 'Messages d''erreur'!$B$13,IF(LEFT(T921,1)="A",'Messages d''erreur'!$B$12,""))</f>
        <v/>
      </c>
    </row>
    <row r="922" spans="1:21" ht="39" x14ac:dyDescent="0.35">
      <c r="A922" s="535" t="s">
        <v>1283</v>
      </c>
      <c r="B922" s="447" t="s">
        <v>1283</v>
      </c>
      <c r="C922" s="462" t="s">
        <v>2090</v>
      </c>
      <c r="D922" s="463" t="s">
        <v>1990</v>
      </c>
      <c r="E922" s="464" t="s">
        <v>61</v>
      </c>
      <c r="F922" s="464">
        <v>14</v>
      </c>
      <c r="G922" s="462" t="s">
        <v>1286</v>
      </c>
      <c r="H922" s="464" t="s">
        <v>1325</v>
      </c>
      <c r="I922" s="464" t="s">
        <v>1324</v>
      </c>
      <c r="J922" s="464" t="s">
        <v>1101</v>
      </c>
      <c r="K922" s="466" t="s">
        <v>1100</v>
      </c>
      <c r="L922" s="467">
        <f t="shared" si="63"/>
        <v>1</v>
      </c>
      <c r="M922" s="468">
        <f t="shared" si="64"/>
        <v>17609</v>
      </c>
      <c r="N922" s="467" t="str">
        <f>IF(IFERROR(SEARCH("-",K922,1),0) &gt; 0,IFERROR(VLOOKUP(K922,'Liste ECO'!A:A,1,FALSE),"ATTENTION CE Inexistant"),"")</f>
        <v/>
      </c>
      <c r="O922" s="467" t="str">
        <f>IF(LEFT(N922,1) ="A",'Messages d''erreur'!$B$9,"")</f>
        <v/>
      </c>
      <c r="P922" s="447">
        <f t="shared" si="61"/>
        <v>17609</v>
      </c>
      <c r="Q922" s="447" t="str">
        <f>IFERROR(VLOOKUP(B923,'Liste CG'!A:A,1,FALSE),"Attention erreur pas de CG")</f>
        <v>Attention erreur pas de CG</v>
      </c>
      <c r="R922" s="447" t="str">
        <f>IF(LEFT(Q922,1)="A",'Messages d''erreur'!B$10,"")</f>
        <v>Attention CG pas dans  CG</v>
      </c>
      <c r="S922" s="467">
        <f t="shared" si="62"/>
        <v>17609</v>
      </c>
      <c r="T922" s="469">
        <f>IFERROR(VLOOKUP(S922,'Liste CG'!A:A,1,FALSE),"Attention erreur pas de CG")</f>
        <v>17609</v>
      </c>
      <c r="U922" s="447" t="str">
        <f>IF(MID(H922,4,1)="x", 'Messages d''erreur'!$B$13,IF(LEFT(T922,1)="A",'Messages d''erreur'!$B$12,""))</f>
        <v/>
      </c>
    </row>
    <row r="923" spans="1:21" ht="26" x14ac:dyDescent="0.35">
      <c r="A923" s="535" t="s">
        <v>1283</v>
      </c>
      <c r="B923" s="447" t="s">
        <v>1283</v>
      </c>
      <c r="C923" s="462" t="s">
        <v>2090</v>
      </c>
      <c r="D923" s="463" t="s">
        <v>1990</v>
      </c>
      <c r="E923" s="464" t="s">
        <v>1101</v>
      </c>
      <c r="F923" s="464">
        <v>15</v>
      </c>
      <c r="G923" s="462" t="s">
        <v>1282</v>
      </c>
      <c r="H923" s="464" t="s">
        <v>1331</v>
      </c>
      <c r="I923" s="464" t="s">
        <v>1329</v>
      </c>
      <c r="J923" s="464" t="s">
        <v>61</v>
      </c>
      <c r="K923" s="466" t="s">
        <v>1100</v>
      </c>
      <c r="L923" s="467">
        <f t="shared" si="63"/>
        <v>1</v>
      </c>
      <c r="M923" s="468">
        <f t="shared" si="64"/>
        <v>17709</v>
      </c>
      <c r="N923" s="467" t="str">
        <f>IF(IFERROR(SEARCH("-",K923,1),0) &gt; 0,IFERROR(VLOOKUP(K923,'Liste ECO'!A:A,1,FALSE),"ATTENTION CE Inexistant"),"")</f>
        <v/>
      </c>
      <c r="O923" s="467" t="str">
        <f>IF(LEFT(N923,1) ="A",'Messages d''erreur'!$B$9,"")</f>
        <v/>
      </c>
      <c r="P923" s="447">
        <f t="shared" si="61"/>
        <v>17709</v>
      </c>
      <c r="Q923" s="447" t="str">
        <f>IFERROR(VLOOKUP(B924,'Liste CG'!A:A,1,FALSE),"Attention erreur pas de CG")</f>
        <v>Attention erreur pas de CG</v>
      </c>
      <c r="R923" s="447" t="str">
        <f>IF(LEFT(Q923,1)="A",'Messages d''erreur'!B$10,"")</f>
        <v>Attention CG pas dans  CG</v>
      </c>
      <c r="S923" s="467">
        <f t="shared" si="62"/>
        <v>17709</v>
      </c>
      <c r="T923" s="469">
        <f>IFERROR(VLOOKUP(S923,'Liste CG'!A:A,1,FALSE),"Attention erreur pas de CG")</f>
        <v>17709</v>
      </c>
      <c r="U923" s="447" t="str">
        <f>IF(MID(H923,4,1)="x", 'Messages d''erreur'!$B$13,IF(LEFT(T923,1)="A",'Messages d''erreur'!$B$12,""))</f>
        <v/>
      </c>
    </row>
    <row r="924" spans="1:21" ht="39" x14ac:dyDescent="0.35">
      <c r="A924" s="535" t="s">
        <v>1283</v>
      </c>
      <c r="B924" s="447" t="s">
        <v>1283</v>
      </c>
      <c r="C924" s="462" t="s">
        <v>2090</v>
      </c>
      <c r="D924" s="463" t="s">
        <v>1990</v>
      </c>
      <c r="E924" s="464" t="s">
        <v>61</v>
      </c>
      <c r="F924" s="464">
        <v>16</v>
      </c>
      <c r="G924" s="462" t="s">
        <v>1286</v>
      </c>
      <c r="H924" s="464" t="s">
        <v>1331</v>
      </c>
      <c r="I924" s="464" t="s">
        <v>1329</v>
      </c>
      <c r="J924" s="464" t="s">
        <v>1101</v>
      </c>
      <c r="K924" s="466" t="s">
        <v>1100</v>
      </c>
      <c r="L924" s="467">
        <f t="shared" si="63"/>
        <v>1</v>
      </c>
      <c r="M924" s="468">
        <f t="shared" si="64"/>
        <v>17709</v>
      </c>
      <c r="N924" s="467" t="str">
        <f>IF(IFERROR(SEARCH("-",K924,1),0) &gt; 0,IFERROR(VLOOKUP(K924,'Liste ECO'!A:A,1,FALSE),"ATTENTION CE Inexistant"),"")</f>
        <v/>
      </c>
      <c r="O924" s="467" t="str">
        <f>IF(LEFT(N924,1) ="A",'Messages d''erreur'!$B$9,"")</f>
        <v/>
      </c>
      <c r="P924" s="447">
        <f t="shared" si="61"/>
        <v>17709</v>
      </c>
      <c r="Q924" s="447" t="str">
        <f>IFERROR(VLOOKUP(B925,'Liste CG'!A:A,1,FALSE),"Attention erreur pas de CG")</f>
        <v>Attention erreur pas de CG</v>
      </c>
      <c r="R924" s="447" t="str">
        <f>IF(LEFT(Q924,1)="A",'Messages d''erreur'!B$10,"")</f>
        <v>Attention CG pas dans  CG</v>
      </c>
      <c r="S924" s="467">
        <f t="shared" si="62"/>
        <v>17709</v>
      </c>
      <c r="T924" s="469">
        <f>IFERROR(VLOOKUP(S924,'Liste CG'!A:A,1,FALSE),"Attention erreur pas de CG")</f>
        <v>17709</v>
      </c>
      <c r="U924" s="447" t="str">
        <f>IF(MID(H924,4,1)="x", 'Messages d''erreur'!$B$13,IF(LEFT(T924,1)="A",'Messages d''erreur'!$B$12,""))</f>
        <v/>
      </c>
    </row>
    <row r="925" spans="1:21" ht="39" x14ac:dyDescent="0.35">
      <c r="A925" s="535" t="s">
        <v>1316</v>
      </c>
      <c r="B925" s="447" t="s">
        <v>1316</v>
      </c>
      <c r="C925" s="462" t="s">
        <v>2091</v>
      </c>
      <c r="D925" s="463" t="s">
        <v>1990</v>
      </c>
      <c r="E925" s="464" t="s">
        <v>1101</v>
      </c>
      <c r="F925" s="464">
        <v>1</v>
      </c>
      <c r="G925" s="462" t="s">
        <v>1282</v>
      </c>
      <c r="H925" s="464" t="s">
        <v>1314</v>
      </c>
      <c r="I925" s="464" t="s">
        <v>1274</v>
      </c>
      <c r="J925" s="464" t="s">
        <v>61</v>
      </c>
      <c r="K925" s="466" t="s">
        <v>1100</v>
      </c>
      <c r="L925" s="467">
        <f t="shared" si="63"/>
        <v>0</v>
      </c>
      <c r="M925" s="468">
        <f t="shared" si="64"/>
        <v>17429</v>
      </c>
      <c r="N925" s="467" t="str">
        <f>IF(IFERROR(SEARCH("-",K925,1),0) &gt; 0,IFERROR(VLOOKUP(K925,'Liste ECO'!A:A,1,FALSE),"ATTENTION CE Inexistant"),"")</f>
        <v/>
      </c>
      <c r="O925" s="467" t="str">
        <f>IF(LEFT(N925,1) ="A",'Messages d''erreur'!$B$9,"")</f>
        <v/>
      </c>
      <c r="P925" s="447">
        <f t="shared" si="61"/>
        <v>17429</v>
      </c>
      <c r="Q925" s="447" t="str">
        <f>IFERROR(VLOOKUP(B926,'Liste CG'!A:A,1,FALSE),"Attention erreur pas de CG")</f>
        <v>Attention erreur pas de CG</v>
      </c>
      <c r="R925" s="447" t="str">
        <f>IF(LEFT(Q925,1)="A",'Messages d''erreur'!B$10,"")</f>
        <v>Attention CG pas dans  CG</v>
      </c>
      <c r="S925" s="467">
        <f t="shared" si="62"/>
        <v>17429</v>
      </c>
      <c r="T925" s="469">
        <f>IFERROR(VLOOKUP(S925,'Liste CG'!A:A,1,FALSE),"Attention erreur pas de CG")</f>
        <v>17429</v>
      </c>
      <c r="U925" s="447" t="str">
        <f>IF(MID(H925,4,1)="x", 'Messages d''erreur'!$B$13,IF(LEFT(T925,1)="A",'Messages d''erreur'!$B$12,""))</f>
        <v/>
      </c>
    </row>
    <row r="926" spans="1:21" ht="39" x14ac:dyDescent="0.35">
      <c r="A926" s="535" t="s">
        <v>1316</v>
      </c>
      <c r="B926" s="447" t="s">
        <v>1316</v>
      </c>
      <c r="C926" s="462" t="s">
        <v>2091</v>
      </c>
      <c r="D926" s="463" t="s">
        <v>1990</v>
      </c>
      <c r="E926" s="464" t="s">
        <v>61</v>
      </c>
      <c r="F926" s="464">
        <v>2</v>
      </c>
      <c r="G926" s="462" t="s">
        <v>1286</v>
      </c>
      <c r="H926" s="464" t="s">
        <v>1314</v>
      </c>
      <c r="I926" s="464" t="s">
        <v>1274</v>
      </c>
      <c r="J926" s="464" t="s">
        <v>1101</v>
      </c>
      <c r="K926" s="466" t="s">
        <v>1100</v>
      </c>
      <c r="L926" s="467">
        <f t="shared" si="63"/>
        <v>1</v>
      </c>
      <c r="M926" s="468">
        <f t="shared" si="64"/>
        <v>17429</v>
      </c>
      <c r="N926" s="467" t="str">
        <f>IF(IFERROR(SEARCH("-",K926,1),0) &gt; 0,IFERROR(VLOOKUP(K926,'Liste ECO'!A:A,1,FALSE),"ATTENTION CE Inexistant"),"")</f>
        <v/>
      </c>
      <c r="O926" s="467" t="str">
        <f>IF(LEFT(N926,1) ="A",'Messages d''erreur'!$B$9,"")</f>
        <v/>
      </c>
      <c r="P926" s="447">
        <f t="shared" si="61"/>
        <v>17429</v>
      </c>
      <c r="Q926" s="447" t="str">
        <f>IFERROR(VLOOKUP(B927,'Liste CG'!A:A,1,FALSE),"Attention erreur pas de CG")</f>
        <v>Attention erreur pas de CG</v>
      </c>
      <c r="R926" s="447" t="str">
        <f>IF(LEFT(Q926,1)="A",'Messages d''erreur'!B$10,"")</f>
        <v>Attention CG pas dans  CG</v>
      </c>
      <c r="S926" s="467">
        <f t="shared" si="62"/>
        <v>17429</v>
      </c>
      <c r="T926" s="469">
        <f>IFERROR(VLOOKUP(S926,'Liste CG'!A:A,1,FALSE),"Attention erreur pas de CG")</f>
        <v>17429</v>
      </c>
      <c r="U926" s="447" t="str">
        <f>IF(MID(H926,4,1)="x", 'Messages d''erreur'!$B$13,IF(LEFT(T926,1)="A",'Messages d''erreur'!$B$12,""))</f>
        <v/>
      </c>
    </row>
    <row r="927" spans="1:21" ht="39" x14ac:dyDescent="0.35">
      <c r="A927" s="535" t="s">
        <v>2092</v>
      </c>
      <c r="B927" s="447" t="s">
        <v>2092</v>
      </c>
      <c r="C927" s="462" t="s">
        <v>2093</v>
      </c>
      <c r="D927" s="463" t="s">
        <v>1990</v>
      </c>
      <c r="E927" s="464" t="s">
        <v>1101</v>
      </c>
      <c r="F927" s="464">
        <v>1</v>
      </c>
      <c r="G927" s="462" t="s">
        <v>2094</v>
      </c>
      <c r="H927" s="464" t="s">
        <v>1325</v>
      </c>
      <c r="I927" s="464" t="s">
        <v>1324</v>
      </c>
      <c r="J927" s="464" t="s">
        <v>61</v>
      </c>
      <c r="K927" s="466" t="s">
        <v>1100</v>
      </c>
      <c r="L927" s="467">
        <f t="shared" si="63"/>
        <v>0</v>
      </c>
      <c r="M927" s="468">
        <f t="shared" si="64"/>
        <v>17609</v>
      </c>
      <c r="N927" s="467" t="str">
        <f>IF(IFERROR(SEARCH("-",K927,1),0) &gt; 0,IFERROR(VLOOKUP(K927,'Liste ECO'!A:A,1,FALSE),"ATTENTION CE Inexistant"),"")</f>
        <v/>
      </c>
      <c r="O927" s="467" t="str">
        <f>IF(LEFT(N927,1) ="A",'Messages d''erreur'!$B$9,"")</f>
        <v/>
      </c>
      <c r="P927" s="447">
        <f t="shared" si="61"/>
        <v>17609</v>
      </c>
      <c r="Q927" s="447" t="str">
        <f>IFERROR(VLOOKUP(B928,'Liste CG'!A:A,1,FALSE),"Attention erreur pas de CG")</f>
        <v>Attention erreur pas de CG</v>
      </c>
      <c r="R927" s="447" t="str">
        <f>IF(LEFT(Q927,1)="A",'Messages d''erreur'!B$10,"")</f>
        <v>Attention CG pas dans  CG</v>
      </c>
      <c r="S927" s="467">
        <f t="shared" si="62"/>
        <v>17609</v>
      </c>
      <c r="T927" s="469">
        <f>IFERROR(VLOOKUP(S927,'Liste CG'!A:A,1,FALSE),"Attention erreur pas de CG")</f>
        <v>17609</v>
      </c>
      <c r="U927" s="447" t="str">
        <f>IF(MID(H927,4,1)="x", 'Messages d''erreur'!$B$13,IF(LEFT(T927,1)="A",'Messages d''erreur'!$B$12,""))</f>
        <v/>
      </c>
    </row>
    <row r="928" spans="1:21" ht="39" x14ac:dyDescent="0.35">
      <c r="A928" s="535" t="s">
        <v>2092</v>
      </c>
      <c r="B928" s="447" t="s">
        <v>2092</v>
      </c>
      <c r="C928" s="462" t="s">
        <v>2093</v>
      </c>
      <c r="D928" s="463" t="s">
        <v>1990</v>
      </c>
      <c r="E928" s="464" t="s">
        <v>61</v>
      </c>
      <c r="F928" s="464">
        <v>2</v>
      </c>
      <c r="G928" s="462" t="s">
        <v>1992</v>
      </c>
      <c r="H928" s="464" t="s">
        <v>2095</v>
      </c>
      <c r="I928" s="464" t="s">
        <v>2096</v>
      </c>
      <c r="J928" s="464" t="s">
        <v>1101</v>
      </c>
      <c r="K928" s="466" t="s">
        <v>1100</v>
      </c>
      <c r="L928" s="467">
        <f t="shared" si="63"/>
        <v>1</v>
      </c>
      <c r="M928" s="468" t="e">
        <f t="shared" si="64"/>
        <v>#VALUE!</v>
      </c>
      <c r="N928" s="467" t="str">
        <f>IF(IFERROR(SEARCH("-",K928,1),0) &gt; 0,IFERROR(VLOOKUP(K928,'Liste ECO'!A:A,1,FALSE),"ATTENTION CE Inexistant"),"")</f>
        <v/>
      </c>
      <c r="O928" s="467" t="str">
        <f>IF(LEFT(N928,1) ="A",'Messages d''erreur'!$B$9,"")</f>
        <v/>
      </c>
      <c r="P928" s="447" t="e">
        <f t="shared" si="61"/>
        <v>#VALUE!</v>
      </c>
      <c r="Q928" s="447" t="str">
        <f>IFERROR(VLOOKUP(B929,'Liste CG'!A:A,1,FALSE),"Attention erreur pas de CG")</f>
        <v>Attention erreur pas de CG</v>
      </c>
      <c r="R928" s="447" t="str">
        <f>IF(LEFT(Q928,1)="A",'Messages d''erreur'!B$10,"")</f>
        <v>Attention CG pas dans  CG</v>
      </c>
      <c r="S928" s="467" t="e">
        <f t="shared" si="62"/>
        <v>#VALUE!</v>
      </c>
      <c r="T928" s="469" t="str">
        <f>IFERROR(VLOOKUP(S928,'Liste CG'!A:A,1,FALSE),"Attention erreur pas de CG")</f>
        <v>Attention erreur pas de CG</v>
      </c>
      <c r="U928" s="447" t="str">
        <f>IF(MID(H928,4,1)="x", 'Messages d''erreur'!$B$13,IF(LEFT(T928,1)="A",'Messages d''erreur'!$B$12,""))</f>
        <v>Compte générique de contre-partie</v>
      </c>
    </row>
    <row r="929" spans="1:21" ht="26" x14ac:dyDescent="0.35">
      <c r="A929" s="535" t="s">
        <v>1288</v>
      </c>
      <c r="B929" s="447" t="s">
        <v>1288</v>
      </c>
      <c r="C929" s="462" t="s">
        <v>2097</v>
      </c>
      <c r="D929" s="463" t="s">
        <v>1990</v>
      </c>
      <c r="E929" s="464" t="s">
        <v>1101</v>
      </c>
      <c r="F929" s="464">
        <v>1</v>
      </c>
      <c r="G929" s="462" t="s">
        <v>1303</v>
      </c>
      <c r="H929" s="464" t="s">
        <v>1280</v>
      </c>
      <c r="I929" s="464" t="s">
        <v>1274</v>
      </c>
      <c r="J929" s="464" t="s">
        <v>61</v>
      </c>
      <c r="K929" s="466" t="s">
        <v>973</v>
      </c>
      <c r="L929" s="467">
        <f t="shared" si="63"/>
        <v>0</v>
      </c>
      <c r="M929" s="468">
        <f t="shared" si="64"/>
        <v>17109</v>
      </c>
      <c r="N929" s="467" t="str">
        <f>IF(IFERROR(SEARCH("-",K929,1),0) &gt; 0,IFERROR(VLOOKUP(K929,'Liste ECO'!A:A,1,FALSE),"ATTENTION CE Inexistant"),"")</f>
        <v>911-51</v>
      </c>
      <c r="O929" s="467" t="str">
        <f>IF(LEFT(N929,1) ="A",'Messages d''erreur'!$B$9,"")</f>
        <v/>
      </c>
      <c r="P929" s="447">
        <f t="shared" si="61"/>
        <v>17109</v>
      </c>
      <c r="Q929" s="447" t="str">
        <f>IFERROR(VLOOKUP(B930,'Liste CG'!A:A,1,FALSE),"Attention erreur pas de CG")</f>
        <v>Attention erreur pas de CG</v>
      </c>
      <c r="R929" s="447" t="str">
        <f>IF(LEFT(Q929,1)="A",'Messages d''erreur'!B$10,"")</f>
        <v>Attention CG pas dans  CG</v>
      </c>
      <c r="S929" s="467">
        <f t="shared" si="62"/>
        <v>17109</v>
      </c>
      <c r="T929" s="469">
        <f>IFERROR(VLOOKUP(S929,'Liste CG'!A:A,1,FALSE),"Attention erreur pas de CG")</f>
        <v>17109</v>
      </c>
      <c r="U929" s="447" t="str">
        <f>IF(MID(H929,4,1)="x", 'Messages d''erreur'!$B$13,IF(LEFT(T929,1)="A",'Messages d''erreur'!$B$12,""))</f>
        <v/>
      </c>
    </row>
    <row r="930" spans="1:21" ht="26" x14ac:dyDescent="0.35">
      <c r="A930" s="535" t="s">
        <v>1288</v>
      </c>
      <c r="B930" s="447" t="s">
        <v>1288</v>
      </c>
      <c r="C930" s="462" t="s">
        <v>2097</v>
      </c>
      <c r="D930" s="463" t="s">
        <v>1990</v>
      </c>
      <c r="E930" s="464" t="s">
        <v>1101</v>
      </c>
      <c r="F930" s="464">
        <v>2</v>
      </c>
      <c r="G930" s="462" t="s">
        <v>1303</v>
      </c>
      <c r="H930" s="464" t="s">
        <v>1293</v>
      </c>
      <c r="I930" s="464" t="s">
        <v>1274</v>
      </c>
      <c r="J930" s="464" t="s">
        <v>61</v>
      </c>
      <c r="K930" s="466" t="s">
        <v>998</v>
      </c>
      <c r="L930" s="467">
        <f t="shared" si="63"/>
        <v>1</v>
      </c>
      <c r="M930" s="468">
        <f t="shared" si="64"/>
        <v>17149</v>
      </c>
      <c r="N930" s="467" t="str">
        <f>IF(IFERROR(SEARCH("-",K930,1),0) &gt; 0,IFERROR(VLOOKUP(K930,'Liste ECO'!A:A,1,FALSE),"ATTENTION CE Inexistant"),"")</f>
        <v>912-51</v>
      </c>
      <c r="O930" s="467" t="str">
        <f>IF(LEFT(N930,1) ="A",'Messages d''erreur'!$B$9,"")</f>
        <v/>
      </c>
      <c r="P930" s="447">
        <f t="shared" si="61"/>
        <v>17149</v>
      </c>
      <c r="Q930" s="447" t="str">
        <f>IFERROR(VLOOKUP(B931,'Liste CG'!A:A,1,FALSE),"Attention erreur pas de CG")</f>
        <v>Attention erreur pas de CG</v>
      </c>
      <c r="R930" s="447" t="str">
        <f>IF(LEFT(Q930,1)="A",'Messages d''erreur'!B$10,"")</f>
        <v>Attention CG pas dans  CG</v>
      </c>
      <c r="S930" s="467">
        <f t="shared" si="62"/>
        <v>17149</v>
      </c>
      <c r="T930" s="469">
        <f>IFERROR(VLOOKUP(S930,'Liste CG'!A:A,1,FALSE),"Attention erreur pas de CG")</f>
        <v>17149</v>
      </c>
      <c r="U930" s="447" t="str">
        <f>IF(MID(H930,4,1)="x", 'Messages d''erreur'!$B$13,IF(LEFT(T930,1)="A",'Messages d''erreur'!$B$12,""))</f>
        <v/>
      </c>
    </row>
    <row r="931" spans="1:21" ht="26" x14ac:dyDescent="0.35">
      <c r="A931" s="535" t="s">
        <v>1288</v>
      </c>
      <c r="B931" s="447" t="s">
        <v>1288</v>
      </c>
      <c r="C931" s="462" t="s">
        <v>2097</v>
      </c>
      <c r="D931" s="463" t="s">
        <v>1990</v>
      </c>
      <c r="E931" s="464" t="s">
        <v>1101</v>
      </c>
      <c r="F931" s="464">
        <v>3</v>
      </c>
      <c r="G931" s="462" t="s">
        <v>1303</v>
      </c>
      <c r="H931" s="464" t="s">
        <v>1297</v>
      </c>
      <c r="I931" s="464" t="s">
        <v>1274</v>
      </c>
      <c r="J931" s="464" t="s">
        <v>61</v>
      </c>
      <c r="K931" s="466" t="s">
        <v>981</v>
      </c>
      <c r="L931" s="467">
        <f t="shared" si="63"/>
        <v>1</v>
      </c>
      <c r="M931" s="468">
        <f t="shared" si="64"/>
        <v>17159</v>
      </c>
      <c r="N931" s="467" t="str">
        <f>IF(IFERROR(SEARCH("-",K931,1),0) &gt; 0,IFERROR(VLOOKUP(K931,'Liste ECO'!A:A,1,FALSE),"ATTENTION CE Inexistant"),"")</f>
        <v>911-55</v>
      </c>
      <c r="O931" s="467" t="str">
        <f>IF(LEFT(N931,1) ="A",'Messages d''erreur'!$B$9,"")</f>
        <v/>
      </c>
      <c r="P931" s="447">
        <f t="shared" si="61"/>
        <v>17159</v>
      </c>
      <c r="Q931" s="447" t="str">
        <f>IFERROR(VLOOKUP(B932,'Liste CG'!A:A,1,FALSE),"Attention erreur pas de CG")</f>
        <v>Attention erreur pas de CG</v>
      </c>
      <c r="R931" s="447" t="str">
        <f>IF(LEFT(Q931,1)="A",'Messages d''erreur'!B$10,"")</f>
        <v>Attention CG pas dans  CG</v>
      </c>
      <c r="S931" s="467">
        <f t="shared" si="62"/>
        <v>17159</v>
      </c>
      <c r="T931" s="469">
        <f>IFERROR(VLOOKUP(S931,'Liste CG'!A:A,1,FALSE),"Attention erreur pas de CG")</f>
        <v>17159</v>
      </c>
      <c r="U931" s="447" t="str">
        <f>IF(MID(H931,4,1)="x", 'Messages d''erreur'!$B$13,IF(LEFT(T931,1)="A",'Messages d''erreur'!$B$12,""))</f>
        <v/>
      </c>
    </row>
    <row r="932" spans="1:21" ht="26" x14ac:dyDescent="0.35">
      <c r="A932" s="535" t="s">
        <v>1288</v>
      </c>
      <c r="B932" s="447" t="s">
        <v>1288</v>
      </c>
      <c r="C932" s="462" t="s">
        <v>2097</v>
      </c>
      <c r="D932" s="463" t="s">
        <v>1990</v>
      </c>
      <c r="E932" s="464" t="s">
        <v>1101</v>
      </c>
      <c r="F932" s="464">
        <v>4</v>
      </c>
      <c r="G932" s="462" t="s">
        <v>1303</v>
      </c>
      <c r="H932" s="464" t="s">
        <v>1301</v>
      </c>
      <c r="I932" s="464" t="s">
        <v>1274</v>
      </c>
      <c r="J932" s="464" t="s">
        <v>61</v>
      </c>
      <c r="K932" s="466" t="s">
        <v>1005</v>
      </c>
      <c r="L932" s="467">
        <f t="shared" si="63"/>
        <v>1</v>
      </c>
      <c r="M932" s="468">
        <f t="shared" si="64"/>
        <v>17219</v>
      </c>
      <c r="N932" s="467" t="str">
        <f>IF(IFERROR(SEARCH("-",K932,1),0) &gt; 0,IFERROR(VLOOKUP(K932,'Liste ECO'!A:A,1,FALSE),"ATTENTION CE Inexistant"),"")</f>
        <v>913-51</v>
      </c>
      <c r="O932" s="467" t="str">
        <f>IF(LEFT(N932,1) ="A",'Messages d''erreur'!$B$9,"")</f>
        <v/>
      </c>
      <c r="P932" s="447">
        <f t="shared" si="61"/>
        <v>17219</v>
      </c>
      <c r="Q932" s="447" t="str">
        <f>IFERROR(VLOOKUP(B933,'Liste CG'!A:A,1,FALSE),"Attention erreur pas de CG")</f>
        <v>Attention erreur pas de CG</v>
      </c>
      <c r="R932" s="447" t="str">
        <f>IF(LEFT(Q932,1)="A",'Messages d''erreur'!B$10,"")</f>
        <v>Attention CG pas dans  CG</v>
      </c>
      <c r="S932" s="467">
        <f t="shared" si="62"/>
        <v>17219</v>
      </c>
      <c r="T932" s="469">
        <f>IFERROR(VLOOKUP(S932,'Liste CG'!A:A,1,FALSE),"Attention erreur pas de CG")</f>
        <v>17219</v>
      </c>
      <c r="U932" s="447" t="str">
        <f>IF(MID(H932,4,1)="x", 'Messages d''erreur'!$B$13,IF(LEFT(T932,1)="A",'Messages d''erreur'!$B$12,""))</f>
        <v/>
      </c>
    </row>
    <row r="933" spans="1:21" ht="26" x14ac:dyDescent="0.35">
      <c r="A933" s="535" t="s">
        <v>1288</v>
      </c>
      <c r="B933" s="447" t="s">
        <v>1288</v>
      </c>
      <c r="C933" s="462" t="s">
        <v>2097</v>
      </c>
      <c r="D933" s="463" t="s">
        <v>1990</v>
      </c>
      <c r="E933" s="464" t="s">
        <v>1101</v>
      </c>
      <c r="F933" s="464">
        <v>5</v>
      </c>
      <c r="G933" s="462" t="s">
        <v>1303</v>
      </c>
      <c r="H933" s="464" t="s">
        <v>1308</v>
      </c>
      <c r="I933" s="464" t="s">
        <v>1306</v>
      </c>
      <c r="J933" s="464" t="s">
        <v>61</v>
      </c>
      <c r="K933" s="466" t="s">
        <v>991</v>
      </c>
      <c r="L933" s="467">
        <f t="shared" si="63"/>
        <v>1</v>
      </c>
      <c r="M933" s="468">
        <f t="shared" si="64"/>
        <v>17309</v>
      </c>
      <c r="N933" s="467" t="str">
        <f>IF(IFERROR(SEARCH("-",K933,1),0) &gt; 0,IFERROR(VLOOKUP(K933,'Liste ECO'!A:A,1,FALSE),"ATTENTION CE Inexistant"),"")</f>
        <v>911-61</v>
      </c>
      <c r="O933" s="467" t="str">
        <f>IF(LEFT(N933,1) ="A",'Messages d''erreur'!$B$9,"")</f>
        <v/>
      </c>
      <c r="P933" s="447">
        <f t="shared" si="61"/>
        <v>17309</v>
      </c>
      <c r="Q933" s="447" t="str">
        <f>IFERROR(VLOOKUP(B934,'Liste CG'!A:A,1,FALSE),"Attention erreur pas de CG")</f>
        <v>Attention erreur pas de CG</v>
      </c>
      <c r="R933" s="447" t="str">
        <f>IF(LEFT(Q933,1)="A",'Messages d''erreur'!B$10,"")</f>
        <v>Attention CG pas dans  CG</v>
      </c>
      <c r="S933" s="467">
        <f t="shared" si="62"/>
        <v>17309</v>
      </c>
      <c r="T933" s="469">
        <f>IFERROR(VLOOKUP(S933,'Liste CG'!A:A,1,FALSE),"Attention erreur pas de CG")</f>
        <v>17309</v>
      </c>
      <c r="U933" s="447" t="str">
        <f>IF(MID(H933,4,1)="x", 'Messages d''erreur'!$B$13,IF(LEFT(T933,1)="A",'Messages d''erreur'!$B$12,""))</f>
        <v/>
      </c>
    </row>
    <row r="934" spans="1:21" ht="26" x14ac:dyDescent="0.35">
      <c r="A934" s="535" t="s">
        <v>1288</v>
      </c>
      <c r="B934" s="447" t="s">
        <v>1288</v>
      </c>
      <c r="C934" s="462" t="s">
        <v>2097</v>
      </c>
      <c r="D934" s="463" t="s">
        <v>1990</v>
      </c>
      <c r="E934" s="464" t="s">
        <v>1101</v>
      </c>
      <c r="F934" s="464">
        <v>6</v>
      </c>
      <c r="G934" s="462" t="s">
        <v>1303</v>
      </c>
      <c r="H934" s="464" t="s">
        <v>1320</v>
      </c>
      <c r="I934" s="464" t="s">
        <v>1274</v>
      </c>
      <c r="J934" s="464" t="s">
        <v>61</v>
      </c>
      <c r="K934" s="466" t="s">
        <v>983</v>
      </c>
      <c r="L934" s="467">
        <f t="shared" si="63"/>
        <v>1</v>
      </c>
      <c r="M934" s="468">
        <f t="shared" si="64"/>
        <v>17509</v>
      </c>
      <c r="N934" s="467" t="str">
        <f>IF(IFERROR(SEARCH("-",K934,1),0) &gt; 0,IFERROR(VLOOKUP(K934,'Liste ECO'!A:A,1,FALSE),"ATTENTION CE Inexistant"),"")</f>
        <v>911-56</v>
      </c>
      <c r="O934" s="467" t="str">
        <f>IF(LEFT(N934,1) ="A",'Messages d''erreur'!$B$9,"")</f>
        <v/>
      </c>
      <c r="P934" s="447">
        <f t="shared" si="61"/>
        <v>17509</v>
      </c>
      <c r="Q934" s="447" t="str">
        <f>IFERROR(VLOOKUP(B935,'Liste CG'!A:A,1,FALSE),"Attention erreur pas de CG")</f>
        <v>Attention erreur pas de CG</v>
      </c>
      <c r="R934" s="447" t="str">
        <f>IF(LEFT(Q934,1)="A",'Messages d''erreur'!B$10,"")</f>
        <v>Attention CG pas dans  CG</v>
      </c>
      <c r="S934" s="467">
        <f t="shared" si="62"/>
        <v>17509</v>
      </c>
      <c r="T934" s="469">
        <f>IFERROR(VLOOKUP(S934,'Liste CG'!A:A,1,FALSE),"Attention erreur pas de CG")</f>
        <v>17509</v>
      </c>
      <c r="U934" s="447" t="str">
        <f>IF(MID(H934,4,1)="x", 'Messages d''erreur'!$B$13,IF(LEFT(T934,1)="A",'Messages d''erreur'!$B$12,""))</f>
        <v/>
      </c>
    </row>
    <row r="935" spans="1:21" ht="26" x14ac:dyDescent="0.35">
      <c r="A935" s="535" t="s">
        <v>1288</v>
      </c>
      <c r="B935" s="447" t="s">
        <v>1288</v>
      </c>
      <c r="C935" s="462" t="s">
        <v>2097</v>
      </c>
      <c r="D935" s="463" t="s">
        <v>1990</v>
      </c>
      <c r="E935" s="464" t="s">
        <v>1101</v>
      </c>
      <c r="F935" s="464">
        <v>7</v>
      </c>
      <c r="G935" s="462" t="s">
        <v>1303</v>
      </c>
      <c r="H935" s="464" t="s">
        <v>1325</v>
      </c>
      <c r="I935" s="462">
        <v>42</v>
      </c>
      <c r="J935" s="464" t="s">
        <v>61</v>
      </c>
      <c r="K935" s="466" t="s">
        <v>979</v>
      </c>
      <c r="L935" s="467">
        <f t="shared" si="63"/>
        <v>1</v>
      </c>
      <c r="M935" s="468">
        <f t="shared" si="64"/>
        <v>17609</v>
      </c>
      <c r="N935" s="467" t="str">
        <f>IF(IFERROR(SEARCH("-",K935,1),0) &gt; 0,IFERROR(VLOOKUP(K935,'Liste ECO'!A:A,1,FALSE),"ATTENTION CE Inexistant"),"")</f>
        <v>911-54</v>
      </c>
      <c r="O935" s="467" t="str">
        <f>IF(LEFT(N935,1) ="A",'Messages d''erreur'!$B$9,"")</f>
        <v/>
      </c>
      <c r="P935" s="447">
        <f t="shared" si="61"/>
        <v>17609</v>
      </c>
      <c r="Q935" s="447" t="str">
        <f>IFERROR(VLOOKUP(B936,'Liste CG'!A:A,1,FALSE),"Attention erreur pas de CG")</f>
        <v>Attention erreur pas de CG</v>
      </c>
      <c r="R935" s="447" t="str">
        <f>IF(LEFT(Q935,1)="A",'Messages d''erreur'!B$10,"")</f>
        <v>Attention CG pas dans  CG</v>
      </c>
      <c r="S935" s="467">
        <f t="shared" si="62"/>
        <v>17609</v>
      </c>
      <c r="T935" s="469">
        <f>IFERROR(VLOOKUP(S935,'Liste CG'!A:A,1,FALSE),"Attention erreur pas de CG")</f>
        <v>17609</v>
      </c>
      <c r="U935" s="447" t="str">
        <f>IF(MID(H935,4,1)="x", 'Messages d''erreur'!$B$13,IF(LEFT(T935,1)="A",'Messages d''erreur'!$B$12,""))</f>
        <v/>
      </c>
    </row>
    <row r="936" spans="1:21" ht="26" x14ac:dyDescent="0.35">
      <c r="A936" s="535" t="s">
        <v>1288</v>
      </c>
      <c r="B936" s="447" t="s">
        <v>1288</v>
      </c>
      <c r="C936" s="462" t="s">
        <v>2097</v>
      </c>
      <c r="D936" s="463" t="s">
        <v>1990</v>
      </c>
      <c r="E936" s="464" t="s">
        <v>1101</v>
      </c>
      <c r="F936" s="464">
        <v>8</v>
      </c>
      <c r="G936" s="462" t="s">
        <v>1333</v>
      </c>
      <c r="H936" s="464" t="s">
        <v>1331</v>
      </c>
      <c r="I936" s="464" t="s">
        <v>1329</v>
      </c>
      <c r="J936" s="464" t="s">
        <v>61</v>
      </c>
      <c r="K936" s="466" t="s">
        <v>1100</v>
      </c>
      <c r="L936" s="467">
        <f t="shared" si="63"/>
        <v>1</v>
      </c>
      <c r="M936" s="468">
        <f t="shared" si="64"/>
        <v>17709</v>
      </c>
      <c r="N936" s="467" t="str">
        <f>IF(IFERROR(SEARCH("-",K936,1),0) &gt; 0,IFERROR(VLOOKUP(K936,'Liste ECO'!A:A,1,FALSE),"ATTENTION CE Inexistant"),"")</f>
        <v/>
      </c>
      <c r="O936" s="467" t="str">
        <f>IF(LEFT(N936,1) ="A",'Messages d''erreur'!$B$9,"")</f>
        <v/>
      </c>
      <c r="P936" s="447">
        <f t="shared" si="61"/>
        <v>17709</v>
      </c>
      <c r="Q936" s="447" t="str">
        <f>IFERROR(VLOOKUP(B937,'Liste CG'!A:A,1,FALSE),"Attention erreur pas de CG")</f>
        <v>Attention erreur pas de CG</v>
      </c>
      <c r="R936" s="447" t="str">
        <f>IF(LEFT(Q936,1)="A",'Messages d''erreur'!B$10,"")</f>
        <v>Attention CG pas dans  CG</v>
      </c>
      <c r="S936" s="467">
        <f t="shared" si="62"/>
        <v>17709</v>
      </c>
      <c r="T936" s="469">
        <f>IFERROR(VLOOKUP(S936,'Liste CG'!A:A,1,FALSE),"Attention erreur pas de CG")</f>
        <v>17709</v>
      </c>
      <c r="U936" s="447" t="str">
        <f>IF(MID(H936,4,1)="x", 'Messages d''erreur'!$B$13,IF(LEFT(T936,1)="A",'Messages d''erreur'!$B$12,""))</f>
        <v/>
      </c>
    </row>
    <row r="937" spans="1:21" ht="26" x14ac:dyDescent="0.35">
      <c r="A937" s="535" t="s">
        <v>1288</v>
      </c>
      <c r="B937" s="447" t="s">
        <v>1288</v>
      </c>
      <c r="C937" s="462" t="s">
        <v>2097</v>
      </c>
      <c r="D937" s="463" t="s">
        <v>1990</v>
      </c>
      <c r="E937" s="464" t="s">
        <v>61</v>
      </c>
      <c r="F937" s="464">
        <v>9</v>
      </c>
      <c r="G937" s="462" t="s">
        <v>2089</v>
      </c>
      <c r="H937" s="464" t="s">
        <v>2073</v>
      </c>
      <c r="I937" s="464" t="s">
        <v>1967</v>
      </c>
      <c r="J937" s="464" t="s">
        <v>1101</v>
      </c>
      <c r="K937" s="466" t="s">
        <v>1100</v>
      </c>
      <c r="L937" s="467">
        <f t="shared" si="63"/>
        <v>1</v>
      </c>
      <c r="M937" s="468">
        <f t="shared" si="64"/>
        <v>55001</v>
      </c>
      <c r="N937" s="467" t="str">
        <f>IF(IFERROR(SEARCH("-",K937,1),0) &gt; 0,IFERROR(VLOOKUP(K937,'Liste ECO'!A:A,1,FALSE),"ATTENTION CE Inexistant"),"")</f>
        <v/>
      </c>
      <c r="O937" s="467" t="str">
        <f>IF(LEFT(N937,1) ="A",'Messages d''erreur'!$B$9,"")</f>
        <v/>
      </c>
      <c r="P937" s="447">
        <f t="shared" si="61"/>
        <v>55001</v>
      </c>
      <c r="Q937" s="447" t="str">
        <f>IFERROR(VLOOKUP(B938,'Liste CG'!A:A,1,FALSE),"Attention erreur pas de CG")</f>
        <v>Attention erreur pas de CG</v>
      </c>
      <c r="R937" s="447" t="str">
        <f>IF(LEFT(Q937,1)="A",'Messages d''erreur'!B$10,"")</f>
        <v>Attention CG pas dans  CG</v>
      </c>
      <c r="S937" s="467">
        <f t="shared" si="62"/>
        <v>55001</v>
      </c>
      <c r="T937" s="469">
        <f>IFERROR(VLOOKUP(S937,'Liste CG'!A:A,1,FALSE),"Attention erreur pas de CG")</f>
        <v>55001</v>
      </c>
      <c r="U937" s="447" t="str">
        <f>IF(MID(H937,4,1)="x", 'Messages d''erreur'!$B$13,IF(LEFT(T937,1)="A",'Messages d''erreur'!$B$12,""))</f>
        <v/>
      </c>
    </row>
    <row r="938" spans="1:21" ht="39" x14ac:dyDescent="0.35">
      <c r="A938" s="535" t="s">
        <v>2098</v>
      </c>
      <c r="B938" s="447" t="s">
        <v>2098</v>
      </c>
      <c r="C938" s="462" t="s">
        <v>2099</v>
      </c>
      <c r="D938" s="463" t="s">
        <v>1990</v>
      </c>
      <c r="E938" s="464" t="s">
        <v>1101</v>
      </c>
      <c r="F938" s="464">
        <v>1</v>
      </c>
      <c r="G938" s="462" t="s">
        <v>2100</v>
      </c>
      <c r="H938" s="464" t="s">
        <v>2101</v>
      </c>
      <c r="I938" s="464" t="s">
        <v>1100</v>
      </c>
      <c r="J938" s="464" t="s">
        <v>61</v>
      </c>
      <c r="K938" s="466" t="s">
        <v>281</v>
      </c>
      <c r="L938" s="467">
        <f t="shared" si="63"/>
        <v>0</v>
      </c>
      <c r="M938" s="468">
        <f t="shared" si="64"/>
        <v>65104</v>
      </c>
      <c r="N938" s="467" t="str">
        <f>IF(IFERROR(SEARCH("-",K938,1),0) &gt; 0,IFERROR(VLOOKUP(K938,'Liste ECO'!A:A,1,FALSE),"ATTENTION CE Inexistant"),"")</f>
        <v>211-01</v>
      </c>
      <c r="O938" s="467" t="str">
        <f>IF(LEFT(N938,1) ="A",'Messages d''erreur'!$B$9,"")</f>
        <v/>
      </c>
      <c r="P938" s="447">
        <f t="shared" si="61"/>
        <v>65104</v>
      </c>
      <c r="Q938" s="447" t="str">
        <f>IFERROR(VLOOKUP(B939,'Liste CG'!A:A,1,FALSE),"Attention erreur pas de CG")</f>
        <v>Attention erreur pas de CG</v>
      </c>
      <c r="R938" s="447" t="str">
        <f>IF(LEFT(Q938,1)="A",'Messages d''erreur'!B$10,"")</f>
        <v>Attention CG pas dans  CG</v>
      </c>
      <c r="S938" s="467">
        <f t="shared" si="62"/>
        <v>65104</v>
      </c>
      <c r="T938" s="469">
        <f>IFERROR(VLOOKUP(S938,'Liste CG'!A:A,1,FALSE),"Attention erreur pas de CG")</f>
        <v>65104</v>
      </c>
      <c r="U938" s="447" t="str">
        <f>IF(MID(H938,4,1)="x", 'Messages d''erreur'!$B$13,IF(LEFT(T938,1)="A",'Messages d''erreur'!$B$12,""))</f>
        <v/>
      </c>
    </row>
    <row r="939" spans="1:21" ht="39" x14ac:dyDescent="0.35">
      <c r="A939" s="535" t="s">
        <v>2098</v>
      </c>
      <c r="B939" s="447" t="s">
        <v>2098</v>
      </c>
      <c r="C939" s="462" t="s">
        <v>2099</v>
      </c>
      <c r="D939" s="463" t="s">
        <v>1990</v>
      </c>
      <c r="E939" s="464" t="s">
        <v>1101</v>
      </c>
      <c r="F939" s="464">
        <v>2</v>
      </c>
      <c r="G939" s="462" t="s">
        <v>2100</v>
      </c>
      <c r="H939" s="464" t="s">
        <v>2102</v>
      </c>
      <c r="I939" s="464" t="s">
        <v>1100</v>
      </c>
      <c r="J939" s="464" t="s">
        <v>61</v>
      </c>
      <c r="K939" s="466" t="s">
        <v>289</v>
      </c>
      <c r="L939" s="467">
        <f t="shared" si="63"/>
        <v>1</v>
      </c>
      <c r="M939" s="468">
        <f t="shared" si="64"/>
        <v>65105</v>
      </c>
      <c r="N939" s="467" t="str">
        <f>IF(IFERROR(SEARCH("-",K939,1),0) &gt; 0,IFERROR(VLOOKUP(K939,'Liste ECO'!A:A,1,FALSE),"ATTENTION CE Inexistant"),"")</f>
        <v>211-05</v>
      </c>
      <c r="O939" s="467" t="str">
        <f>IF(LEFT(N939,1) ="A",'Messages d''erreur'!$B$9,"")</f>
        <v/>
      </c>
      <c r="P939" s="447">
        <f t="shared" ref="P939:P1002" si="65">VALUE(H939)</f>
        <v>65105</v>
      </c>
      <c r="Q939" s="447" t="str">
        <f>IFERROR(VLOOKUP(B940,'Liste CG'!A:A,1,FALSE),"Attention erreur pas de CG")</f>
        <v>Attention erreur pas de CG</v>
      </c>
      <c r="R939" s="447" t="str">
        <f>IF(LEFT(Q939,1)="A",'Messages d''erreur'!B$10,"")</f>
        <v>Attention CG pas dans  CG</v>
      </c>
      <c r="S939" s="467">
        <f t="shared" ref="S939:S1002" si="66">VALUE(H939)</f>
        <v>65105</v>
      </c>
      <c r="T939" s="469">
        <f>IFERROR(VLOOKUP(S939,'Liste CG'!A:A,1,FALSE),"Attention erreur pas de CG")</f>
        <v>65105</v>
      </c>
      <c r="U939" s="447" t="str">
        <f>IF(MID(H939,4,1)="x", 'Messages d''erreur'!$B$13,IF(LEFT(T939,1)="A",'Messages d''erreur'!$B$12,""))</f>
        <v/>
      </c>
    </row>
    <row r="940" spans="1:21" ht="39" x14ac:dyDescent="0.35">
      <c r="A940" s="535" t="s">
        <v>2098</v>
      </c>
      <c r="B940" s="447" t="s">
        <v>2098</v>
      </c>
      <c r="C940" s="462" t="s">
        <v>2099</v>
      </c>
      <c r="D940" s="463" t="s">
        <v>1990</v>
      </c>
      <c r="E940" s="464" t="s">
        <v>1101</v>
      </c>
      <c r="F940" s="464">
        <v>3</v>
      </c>
      <c r="G940" s="462" t="s">
        <v>2100</v>
      </c>
      <c r="H940" s="464" t="s">
        <v>2103</v>
      </c>
      <c r="I940" s="464" t="s">
        <v>1100</v>
      </c>
      <c r="J940" s="464" t="s">
        <v>61</v>
      </c>
      <c r="K940" s="466" t="s">
        <v>291</v>
      </c>
      <c r="L940" s="467">
        <f t="shared" si="63"/>
        <v>1</v>
      </c>
      <c r="M940" s="468">
        <f t="shared" si="64"/>
        <v>65106</v>
      </c>
      <c r="N940" s="467" t="str">
        <f>IF(IFERROR(SEARCH("-",K940,1),0) &gt; 0,IFERROR(VLOOKUP(K940,'Liste ECO'!A:A,1,FALSE),"ATTENTION CE Inexistant"),"")</f>
        <v>211-06</v>
      </c>
      <c r="O940" s="467" t="str">
        <f>IF(LEFT(N940,1) ="A",'Messages d''erreur'!$B$9,"")</f>
        <v/>
      </c>
      <c r="P940" s="447">
        <f t="shared" si="65"/>
        <v>65106</v>
      </c>
      <c r="Q940" s="447" t="str">
        <f>IFERROR(VLOOKUP(B941,'Liste CG'!A:A,1,FALSE),"Attention erreur pas de CG")</f>
        <v>Attention erreur pas de CG</v>
      </c>
      <c r="R940" s="447" t="str">
        <f>IF(LEFT(Q940,1)="A",'Messages d''erreur'!B$10,"")</f>
        <v>Attention CG pas dans  CG</v>
      </c>
      <c r="S940" s="467">
        <f t="shared" si="66"/>
        <v>65106</v>
      </c>
      <c r="T940" s="469">
        <f>IFERROR(VLOOKUP(S940,'Liste CG'!A:A,1,FALSE),"Attention erreur pas de CG")</f>
        <v>65106</v>
      </c>
      <c r="U940" s="447" t="str">
        <f>IF(MID(H940,4,1)="x", 'Messages d''erreur'!$B$13,IF(LEFT(T940,1)="A",'Messages d''erreur'!$B$12,""))</f>
        <v/>
      </c>
    </row>
    <row r="941" spans="1:21" ht="39" x14ac:dyDescent="0.35">
      <c r="A941" s="535" t="s">
        <v>2098</v>
      </c>
      <c r="B941" s="447" t="s">
        <v>2098</v>
      </c>
      <c r="C941" s="462" t="s">
        <v>2099</v>
      </c>
      <c r="D941" s="463" t="s">
        <v>1990</v>
      </c>
      <c r="E941" s="464" t="s">
        <v>1101</v>
      </c>
      <c r="F941" s="464">
        <v>4</v>
      </c>
      <c r="G941" s="462" t="s">
        <v>2100</v>
      </c>
      <c r="H941" s="464" t="s">
        <v>2104</v>
      </c>
      <c r="I941" s="464" t="s">
        <v>1100</v>
      </c>
      <c r="J941" s="464" t="s">
        <v>61</v>
      </c>
      <c r="K941" s="466" t="s">
        <v>283</v>
      </c>
      <c r="L941" s="467">
        <f t="shared" si="63"/>
        <v>1</v>
      </c>
      <c r="M941" s="468">
        <f t="shared" si="64"/>
        <v>65134</v>
      </c>
      <c r="N941" s="467" t="str">
        <f>IF(IFERROR(SEARCH("-",K941,1),0) &gt; 0,IFERROR(VLOOKUP(K941,'Liste ECO'!A:A,1,FALSE),"ATTENTION CE Inexistant"),"")</f>
        <v>211-02</v>
      </c>
      <c r="O941" s="467" t="str">
        <f>IF(LEFT(N941,1) ="A",'Messages d''erreur'!$B$9,"")</f>
        <v/>
      </c>
      <c r="P941" s="447">
        <f t="shared" si="65"/>
        <v>65134</v>
      </c>
      <c r="Q941" s="447" t="str">
        <f>IFERROR(VLOOKUP(B942,'Liste CG'!A:A,1,FALSE),"Attention erreur pas de CG")</f>
        <v>Attention erreur pas de CG</v>
      </c>
      <c r="R941" s="447" t="str">
        <f>IF(LEFT(Q941,1)="A",'Messages d''erreur'!B$10,"")</f>
        <v>Attention CG pas dans  CG</v>
      </c>
      <c r="S941" s="467">
        <f t="shared" si="66"/>
        <v>65134</v>
      </c>
      <c r="T941" s="469">
        <f>IFERROR(VLOOKUP(S941,'Liste CG'!A:A,1,FALSE),"Attention erreur pas de CG")</f>
        <v>65134</v>
      </c>
      <c r="U941" s="447" t="str">
        <f>IF(MID(H941,4,1)="x", 'Messages d''erreur'!$B$13,IF(LEFT(T941,1)="A",'Messages d''erreur'!$B$12,""))</f>
        <v/>
      </c>
    </row>
    <row r="942" spans="1:21" ht="39" x14ac:dyDescent="0.35">
      <c r="A942" s="535" t="s">
        <v>2098</v>
      </c>
      <c r="B942" s="447" t="s">
        <v>2098</v>
      </c>
      <c r="C942" s="462" t="s">
        <v>2099</v>
      </c>
      <c r="D942" s="463" t="s">
        <v>1990</v>
      </c>
      <c r="E942" s="464" t="s">
        <v>1101</v>
      </c>
      <c r="F942" s="464">
        <v>5</v>
      </c>
      <c r="G942" s="462" t="s">
        <v>2100</v>
      </c>
      <c r="H942" s="464" t="s">
        <v>2105</v>
      </c>
      <c r="I942" s="464" t="s">
        <v>1100</v>
      </c>
      <c r="J942" s="464" t="s">
        <v>61</v>
      </c>
      <c r="K942" s="466" t="s">
        <v>294</v>
      </c>
      <c r="L942" s="467">
        <f t="shared" si="63"/>
        <v>1</v>
      </c>
      <c r="M942" s="468">
        <f t="shared" si="64"/>
        <v>65144</v>
      </c>
      <c r="N942" s="467" t="str">
        <f>IF(IFERROR(SEARCH("-",K942,1),0) &gt; 0,IFERROR(VLOOKUP(K942,'Liste ECO'!A:A,1,FALSE),"ATTENTION CE Inexistant"),"")</f>
        <v>212-01</v>
      </c>
      <c r="O942" s="467" t="str">
        <f>IF(LEFT(N942,1) ="A",'Messages d''erreur'!$B$9,"")</f>
        <v/>
      </c>
      <c r="P942" s="447">
        <f t="shared" si="65"/>
        <v>65144</v>
      </c>
      <c r="Q942" s="447" t="str">
        <f>IFERROR(VLOOKUP(B943,'Liste CG'!A:A,1,FALSE),"Attention erreur pas de CG")</f>
        <v>Attention erreur pas de CG</v>
      </c>
      <c r="R942" s="447" t="str">
        <f>IF(LEFT(Q942,1)="A",'Messages d''erreur'!B$10,"")</f>
        <v>Attention CG pas dans  CG</v>
      </c>
      <c r="S942" s="467">
        <f t="shared" si="66"/>
        <v>65144</v>
      </c>
      <c r="T942" s="469">
        <f>IFERROR(VLOOKUP(S942,'Liste CG'!A:A,1,FALSE),"Attention erreur pas de CG")</f>
        <v>65144</v>
      </c>
      <c r="U942" s="447" t="str">
        <f>IF(MID(H942,4,1)="x", 'Messages d''erreur'!$B$13,IF(LEFT(T942,1)="A",'Messages d''erreur'!$B$12,""))</f>
        <v/>
      </c>
    </row>
    <row r="943" spans="1:21" ht="39" x14ac:dyDescent="0.35">
      <c r="A943" s="535" t="s">
        <v>2098</v>
      </c>
      <c r="B943" s="447" t="s">
        <v>2098</v>
      </c>
      <c r="C943" s="462" t="s">
        <v>2099</v>
      </c>
      <c r="D943" s="463" t="s">
        <v>1990</v>
      </c>
      <c r="E943" s="464" t="s">
        <v>1101</v>
      </c>
      <c r="F943" s="464">
        <v>6</v>
      </c>
      <c r="G943" s="462" t="s">
        <v>2100</v>
      </c>
      <c r="H943" s="464" t="s">
        <v>2106</v>
      </c>
      <c r="I943" s="464" t="s">
        <v>1100</v>
      </c>
      <c r="J943" s="464" t="s">
        <v>61</v>
      </c>
      <c r="K943" s="503" t="s">
        <v>297</v>
      </c>
      <c r="L943" s="467">
        <f t="shared" si="63"/>
        <v>1</v>
      </c>
      <c r="M943" s="468">
        <f t="shared" si="64"/>
        <v>65214</v>
      </c>
      <c r="N943" s="467" t="str">
        <f>IF(IFERROR(SEARCH("-",K943,1),0) &gt; 0,IFERROR(VLOOKUP(K943,'Liste ECO'!A:A,1,FALSE),"ATTENTION CE Inexistant"),"")</f>
        <v>213-01</v>
      </c>
      <c r="O943" s="467" t="str">
        <f>IF(LEFT(N943,1) ="A",'Messages d''erreur'!$B$9,"")</f>
        <v/>
      </c>
      <c r="P943" s="447">
        <f t="shared" si="65"/>
        <v>65214</v>
      </c>
      <c r="Q943" s="447" t="str">
        <f>IFERROR(VLOOKUP(B944,'Liste CG'!A:A,1,FALSE),"Attention erreur pas de CG")</f>
        <v>Attention erreur pas de CG</v>
      </c>
      <c r="R943" s="447" t="str">
        <f>IF(LEFT(Q943,1)="A",'Messages d''erreur'!B$10,"")</f>
        <v>Attention CG pas dans  CG</v>
      </c>
      <c r="S943" s="467">
        <f t="shared" si="66"/>
        <v>65214</v>
      </c>
      <c r="T943" s="469">
        <f>IFERROR(VLOOKUP(S943,'Liste CG'!A:A,1,FALSE),"Attention erreur pas de CG")</f>
        <v>65214</v>
      </c>
      <c r="U943" s="447" t="str">
        <f>IF(MID(H943,4,1)="x", 'Messages d''erreur'!$B$13,IF(LEFT(T943,1)="A",'Messages d''erreur'!$B$12,""))</f>
        <v/>
      </c>
    </row>
    <row r="944" spans="1:21" ht="14.5" x14ac:dyDescent="0.35">
      <c r="A944" s="535" t="s">
        <v>2098</v>
      </c>
      <c r="B944" s="447" t="s">
        <v>2098</v>
      </c>
      <c r="C944" s="462"/>
      <c r="D944" s="463" t="s">
        <v>1990</v>
      </c>
      <c r="E944" s="464" t="s">
        <v>61</v>
      </c>
      <c r="F944" s="464">
        <v>2</v>
      </c>
      <c r="G944" s="462" t="s">
        <v>1992</v>
      </c>
      <c r="H944" s="464" t="s">
        <v>2095</v>
      </c>
      <c r="I944" s="464" t="s">
        <v>2096</v>
      </c>
      <c r="J944" s="464" t="s">
        <v>1101</v>
      </c>
      <c r="K944" s="466" t="s">
        <v>1100</v>
      </c>
      <c r="L944" s="467"/>
      <c r="M944" s="468" t="e">
        <f t="shared" si="64"/>
        <v>#VALUE!</v>
      </c>
      <c r="N944" s="467" t="str">
        <f>IF(IFERROR(SEARCH("-",K944,1),0) &gt; 0,IFERROR(VLOOKUP(K944,'Liste ECO'!A:A,1,FALSE),"ATTENTION CE Inexistant"),"")</f>
        <v/>
      </c>
      <c r="O944" s="467" t="str">
        <f>IF(LEFT(N944,1) ="A",'Messages d''erreur'!$B$9,"")</f>
        <v/>
      </c>
      <c r="P944" s="447" t="e">
        <f t="shared" si="65"/>
        <v>#VALUE!</v>
      </c>
      <c r="Q944" s="447" t="str">
        <f>IFERROR(VLOOKUP(B945,'Liste CG'!A:A,1,FALSE),"Attention erreur pas de CG")</f>
        <v>Attention erreur pas de CG</v>
      </c>
      <c r="R944" s="447" t="str">
        <f>IF(LEFT(Q944,1)="A",'Messages d''erreur'!B$10,"")</f>
        <v>Attention CG pas dans  CG</v>
      </c>
      <c r="S944" s="467" t="e">
        <f t="shared" si="66"/>
        <v>#VALUE!</v>
      </c>
      <c r="T944" s="469" t="str">
        <f>IFERROR(VLOOKUP(S944,'Liste CG'!A:A,1,FALSE),"Attention erreur pas de CG")</f>
        <v>Attention erreur pas de CG</v>
      </c>
      <c r="U944" s="447" t="str">
        <f>IF(MID(H944,4,1)="x", 'Messages d''erreur'!$B$13,IF(LEFT(T944,1)="A",'Messages d''erreur'!$B$12,""))</f>
        <v>Compte générique de contre-partie</v>
      </c>
    </row>
    <row r="945" spans="1:21" ht="39" x14ac:dyDescent="0.35">
      <c r="A945" s="535" t="s">
        <v>2107</v>
      </c>
      <c r="B945" s="447" t="s">
        <v>2107</v>
      </c>
      <c r="C945" s="462" t="s">
        <v>2108</v>
      </c>
      <c r="D945" s="463" t="s">
        <v>1990</v>
      </c>
      <c r="E945" s="464" t="s">
        <v>1101</v>
      </c>
      <c r="F945" s="464">
        <v>1</v>
      </c>
      <c r="G945" s="462" t="s">
        <v>2100</v>
      </c>
      <c r="H945" s="502" t="s">
        <v>2109</v>
      </c>
      <c r="I945" s="464" t="s">
        <v>1100</v>
      </c>
      <c r="J945" s="464" t="s">
        <v>61</v>
      </c>
      <c r="K945" s="504" t="s">
        <v>287</v>
      </c>
      <c r="L945" s="467">
        <f>IF(A945=A943,1,0)</f>
        <v>0</v>
      </c>
      <c r="M945" s="468">
        <f t="shared" si="64"/>
        <v>65124</v>
      </c>
      <c r="N945" s="467" t="str">
        <f>IF(IFERROR(SEARCH("-",K945,1),0) &gt; 0,IFERROR(VLOOKUP(K945,'Liste ECO'!A:A,1,FALSE),"ATTENTION CE Inexistant"),"")</f>
        <v>211-04</v>
      </c>
      <c r="O945" s="467" t="str">
        <f>IF(LEFT(N945,1) ="A",'Messages d''erreur'!$B$9,"")</f>
        <v/>
      </c>
      <c r="P945" s="447">
        <f t="shared" si="65"/>
        <v>65124</v>
      </c>
      <c r="Q945" s="447" t="str">
        <f>IFERROR(VLOOKUP(B946,'Liste CG'!A:A,1,FALSE),"Attention erreur pas de CG")</f>
        <v>Attention erreur pas de CG</v>
      </c>
      <c r="R945" s="447" t="str">
        <f>IF(LEFT(Q945,1)="A",'Messages d''erreur'!B$10,"")</f>
        <v>Attention CG pas dans  CG</v>
      </c>
      <c r="S945" s="467">
        <f t="shared" si="66"/>
        <v>65124</v>
      </c>
      <c r="T945" s="469">
        <f>IFERROR(VLOOKUP(S945,'Liste CG'!A:A,1,FALSE),"Attention erreur pas de CG")</f>
        <v>65124</v>
      </c>
      <c r="U945" s="447" t="str">
        <f>IF(MID(H945,4,1)="x", 'Messages d''erreur'!$B$13,IF(LEFT(T945,1)="A",'Messages d''erreur'!$B$12,""))</f>
        <v/>
      </c>
    </row>
    <row r="946" spans="1:21" ht="26" x14ac:dyDescent="0.35">
      <c r="A946" s="535" t="s">
        <v>2107</v>
      </c>
      <c r="B946" s="447" t="s">
        <v>2107</v>
      </c>
      <c r="C946" s="462" t="s">
        <v>2108</v>
      </c>
      <c r="D946" s="463" t="s">
        <v>1990</v>
      </c>
      <c r="E946" s="464" t="s">
        <v>61</v>
      </c>
      <c r="F946" s="464">
        <v>2</v>
      </c>
      <c r="G946" s="462" t="s">
        <v>1992</v>
      </c>
      <c r="H946" s="464" t="s">
        <v>2095</v>
      </c>
      <c r="I946" s="464" t="s">
        <v>2096</v>
      </c>
      <c r="J946" s="464" t="s">
        <v>1101</v>
      </c>
      <c r="K946" s="466" t="s">
        <v>1100</v>
      </c>
      <c r="L946" s="467">
        <f t="shared" ref="L946:L977" si="67">IF(A946=A945,1,0)</f>
        <v>1</v>
      </c>
      <c r="M946" s="468" t="e">
        <f t="shared" si="64"/>
        <v>#VALUE!</v>
      </c>
      <c r="N946" s="467" t="str">
        <f>IF(IFERROR(SEARCH("-",K946,1),0) &gt; 0,IFERROR(VLOOKUP(K946,'Liste ECO'!A:A,1,FALSE),"ATTENTION CE Inexistant"),"")</f>
        <v/>
      </c>
      <c r="O946" s="467" t="str">
        <f>IF(LEFT(N946,1) ="A",'Messages d''erreur'!$B$9,"")</f>
        <v/>
      </c>
      <c r="P946" s="447" t="e">
        <f t="shared" si="65"/>
        <v>#VALUE!</v>
      </c>
      <c r="Q946" s="447" t="str">
        <f>IFERROR(VLOOKUP(B947,'Liste CG'!A:A,1,FALSE),"Attention erreur pas de CG")</f>
        <v>Attention erreur pas de CG</v>
      </c>
      <c r="R946" s="447" t="str">
        <f>IF(LEFT(Q946,1)="A",'Messages d''erreur'!B$10,"")</f>
        <v>Attention CG pas dans  CG</v>
      </c>
      <c r="S946" s="467" t="e">
        <f t="shared" si="66"/>
        <v>#VALUE!</v>
      </c>
      <c r="T946" s="469" t="str">
        <f>IFERROR(VLOOKUP(S946,'Liste CG'!A:A,1,FALSE),"Attention erreur pas de CG")</f>
        <v>Attention erreur pas de CG</v>
      </c>
      <c r="U946" s="447" t="str">
        <f>IF(MID(H946,4,1)="x", 'Messages d''erreur'!$B$13,IF(LEFT(T946,1)="A",'Messages d''erreur'!$B$12,""))</f>
        <v>Compte générique de contre-partie</v>
      </c>
    </row>
    <row r="947" spans="1:21" ht="26" x14ac:dyDescent="0.35">
      <c r="A947" s="535" t="s">
        <v>1317</v>
      </c>
      <c r="B947" s="447" t="s">
        <v>1317</v>
      </c>
      <c r="C947" s="462" t="s">
        <v>2110</v>
      </c>
      <c r="D947" s="463" t="s">
        <v>1318</v>
      </c>
      <c r="E947" s="464" t="s">
        <v>1101</v>
      </c>
      <c r="F947" s="464">
        <v>1</v>
      </c>
      <c r="G947" s="462" t="s">
        <v>1284</v>
      </c>
      <c r="H947" s="464" t="s">
        <v>1314</v>
      </c>
      <c r="I947" s="464" t="s">
        <v>1274</v>
      </c>
      <c r="J947" s="464" t="s">
        <v>61</v>
      </c>
      <c r="K947" s="466" t="s">
        <v>965</v>
      </c>
      <c r="L947" s="467">
        <f t="shared" si="67"/>
        <v>0</v>
      </c>
      <c r="M947" s="468">
        <f t="shared" si="64"/>
        <v>17429</v>
      </c>
      <c r="N947" s="467" t="str">
        <f>IF(IFERROR(SEARCH("-",K947,1),0) &gt; 0,IFERROR(VLOOKUP(K947,'Liste ECO'!A:A,1,FALSE),"ATTENTION CE Inexistant"),"")</f>
        <v>911-03</v>
      </c>
      <c r="O947" s="467" t="str">
        <f>IF(LEFT(N947,1) ="A",'Messages d''erreur'!$B$9,"")</f>
        <v/>
      </c>
      <c r="P947" s="447">
        <f t="shared" si="65"/>
        <v>17429</v>
      </c>
      <c r="Q947" s="447" t="str">
        <f>IFERROR(VLOOKUP(B948,'Liste CG'!A:A,1,FALSE),"Attention erreur pas de CG")</f>
        <v>Attention erreur pas de CG</v>
      </c>
      <c r="R947" s="447" t="str">
        <f>IF(LEFT(Q947,1)="A",'Messages d''erreur'!B$10,"")</f>
        <v>Attention CG pas dans  CG</v>
      </c>
      <c r="S947" s="467">
        <f t="shared" si="66"/>
        <v>17429</v>
      </c>
      <c r="T947" s="469">
        <f>IFERROR(VLOOKUP(S947,'Liste CG'!A:A,1,FALSE),"Attention erreur pas de CG")</f>
        <v>17429</v>
      </c>
      <c r="U947" s="447" t="str">
        <f>IF(MID(H947,4,1)="x", 'Messages d''erreur'!$B$13,IF(LEFT(T947,1)="A",'Messages d''erreur'!$B$12,""))</f>
        <v/>
      </c>
    </row>
    <row r="948" spans="1:21" ht="26" x14ac:dyDescent="0.35">
      <c r="A948" s="535" t="s">
        <v>1317</v>
      </c>
      <c r="B948" s="447" t="s">
        <v>1317</v>
      </c>
      <c r="C948" s="462" t="s">
        <v>2110</v>
      </c>
      <c r="D948" s="463" t="s">
        <v>1318</v>
      </c>
      <c r="E948" s="464" t="s">
        <v>1101</v>
      </c>
      <c r="F948" s="464">
        <v>2</v>
      </c>
      <c r="G948" s="462" t="s">
        <v>1303</v>
      </c>
      <c r="H948" s="464" t="s">
        <v>1314</v>
      </c>
      <c r="I948" s="464" t="s">
        <v>1274</v>
      </c>
      <c r="J948" s="464" t="s">
        <v>61</v>
      </c>
      <c r="K948" s="466" t="s">
        <v>977</v>
      </c>
      <c r="L948" s="467">
        <f t="shared" si="67"/>
        <v>1</v>
      </c>
      <c r="M948" s="468">
        <f t="shared" si="64"/>
        <v>17429</v>
      </c>
      <c r="N948" s="467" t="str">
        <f>IF(IFERROR(SEARCH("-",K948,1),0) &gt; 0,IFERROR(VLOOKUP(K948,'Liste ECO'!A:A,1,FALSE),"ATTENTION CE Inexistant"),"")</f>
        <v>911-53</v>
      </c>
      <c r="O948" s="467" t="str">
        <f>IF(LEFT(N948,1) ="A",'Messages d''erreur'!$B$9,"")</f>
        <v/>
      </c>
      <c r="P948" s="447">
        <f t="shared" si="65"/>
        <v>17429</v>
      </c>
      <c r="Q948" s="447" t="str">
        <f>IFERROR(VLOOKUP(B949,'Liste CG'!A:A,1,FALSE),"Attention erreur pas de CG")</f>
        <v>Attention erreur pas de CG</v>
      </c>
      <c r="R948" s="447" t="str">
        <f>IF(LEFT(Q948,1)="A",'Messages d''erreur'!B$10,"")</f>
        <v>Attention CG pas dans  CG</v>
      </c>
      <c r="S948" s="467">
        <f t="shared" si="66"/>
        <v>17429</v>
      </c>
      <c r="T948" s="469">
        <f>IFERROR(VLOOKUP(S948,'Liste CG'!A:A,1,FALSE),"Attention erreur pas de CG")</f>
        <v>17429</v>
      </c>
      <c r="U948" s="447" t="str">
        <f>IF(MID(H948,4,1)="x", 'Messages d''erreur'!$B$13,IF(LEFT(T948,1)="A",'Messages d''erreur'!$B$12,""))</f>
        <v/>
      </c>
    </row>
    <row r="949" spans="1:21" ht="26" x14ac:dyDescent="0.35">
      <c r="A949" s="535" t="s">
        <v>1317</v>
      </c>
      <c r="B949" s="447" t="s">
        <v>1317</v>
      </c>
      <c r="C949" s="462" t="s">
        <v>2110</v>
      </c>
      <c r="D949" s="463" t="s">
        <v>1318</v>
      </c>
      <c r="E949" s="464" t="s">
        <v>1101</v>
      </c>
      <c r="F949" s="464">
        <v>3</v>
      </c>
      <c r="G949" s="462" t="s">
        <v>1342</v>
      </c>
      <c r="H949" s="464" t="s">
        <v>1340</v>
      </c>
      <c r="I949" s="464" t="s">
        <v>1341</v>
      </c>
      <c r="J949" s="464" t="s">
        <v>61</v>
      </c>
      <c r="K949" s="466" t="s">
        <v>802</v>
      </c>
      <c r="L949" s="467">
        <f t="shared" si="67"/>
        <v>1</v>
      </c>
      <c r="M949" s="468">
        <f t="shared" si="64"/>
        <v>20001</v>
      </c>
      <c r="N949" s="467" t="str">
        <f>IF(IFERROR(SEARCH("-",K949,1),0) &gt; 0,IFERROR(VLOOKUP(K949,'Liste ECO'!A:A,1,FALSE),"ATTENTION CE Inexistant"),"")</f>
        <v>710-51</v>
      </c>
      <c r="O949" s="467" t="str">
        <f>IF(LEFT(N949,1) ="A",'Messages d''erreur'!$B$9,"")</f>
        <v/>
      </c>
      <c r="P949" s="447">
        <f t="shared" si="65"/>
        <v>20001</v>
      </c>
      <c r="Q949" s="447" t="str">
        <f>IFERROR(VLOOKUP(B950,'Liste CG'!A:A,1,FALSE),"Attention erreur pas de CG")</f>
        <v>Attention erreur pas de CG</v>
      </c>
      <c r="R949" s="447" t="str">
        <f>IF(LEFT(Q949,1)="A",'Messages d''erreur'!B$10,"")</f>
        <v>Attention CG pas dans  CG</v>
      </c>
      <c r="S949" s="467">
        <f t="shared" si="66"/>
        <v>20001</v>
      </c>
      <c r="T949" s="469">
        <f>IFERROR(VLOOKUP(S949,'Liste CG'!A:A,1,FALSE),"Attention erreur pas de CG")</f>
        <v>20001</v>
      </c>
      <c r="U949" s="447" t="str">
        <f>IF(MID(H949,4,1)="x", 'Messages d''erreur'!$B$13,IF(LEFT(T949,1)="A",'Messages d''erreur'!$B$12,""))</f>
        <v/>
      </c>
    </row>
    <row r="950" spans="1:21" ht="14.5" x14ac:dyDescent="0.35">
      <c r="A950" s="535" t="s">
        <v>1317</v>
      </c>
      <c r="B950" s="447" t="s">
        <v>1317</v>
      </c>
      <c r="C950" s="462" t="s">
        <v>2110</v>
      </c>
      <c r="D950" s="463" t="s">
        <v>1201</v>
      </c>
      <c r="E950" s="464" t="s">
        <v>1101</v>
      </c>
      <c r="F950" s="464">
        <v>4</v>
      </c>
      <c r="G950" s="462" t="s">
        <v>1368</v>
      </c>
      <c r="H950" s="464" t="s">
        <v>1366</v>
      </c>
      <c r="I950" s="464" t="s">
        <v>1341</v>
      </c>
      <c r="J950" s="464" t="s">
        <v>61</v>
      </c>
      <c r="K950" s="466" t="s">
        <v>856</v>
      </c>
      <c r="L950" s="467">
        <f t="shared" si="67"/>
        <v>1</v>
      </c>
      <c r="M950" s="468">
        <f t="shared" si="64"/>
        <v>21431</v>
      </c>
      <c r="N950" s="467" t="str">
        <f>IF(IFERROR(SEARCH("-",K950,1),0) &gt; 0,IFERROR(VLOOKUP(K950,'Liste ECO'!A:A,1,FALSE),"ATTENTION CE Inexistant"),"")</f>
        <v>747-52</v>
      </c>
      <c r="O950" s="467" t="str">
        <f>IF(LEFT(N950,1) ="A",'Messages d''erreur'!$B$9,"")</f>
        <v/>
      </c>
      <c r="P950" s="447">
        <f t="shared" si="65"/>
        <v>21431</v>
      </c>
      <c r="Q950" s="447" t="str">
        <f>IFERROR(VLOOKUP(B951,'Liste CG'!A:A,1,FALSE),"Attention erreur pas de CG")</f>
        <v>Attention erreur pas de CG</v>
      </c>
      <c r="R950" s="447" t="str">
        <f>IF(LEFT(Q950,1)="A",'Messages d''erreur'!B$10,"")</f>
        <v>Attention CG pas dans  CG</v>
      </c>
      <c r="S950" s="467">
        <f t="shared" si="66"/>
        <v>21431</v>
      </c>
      <c r="T950" s="469">
        <f>IFERROR(VLOOKUP(S950,'Liste CG'!A:A,1,FALSE),"Attention erreur pas de CG")</f>
        <v>21431</v>
      </c>
      <c r="U950" s="447" t="str">
        <f>IF(MID(H950,4,1)="x", 'Messages d''erreur'!$B$13,IF(LEFT(T950,1)="A",'Messages d''erreur'!$B$12,""))</f>
        <v/>
      </c>
    </row>
    <row r="951" spans="1:21" ht="14.5" x14ac:dyDescent="0.35">
      <c r="A951" s="535" t="s">
        <v>1317</v>
      </c>
      <c r="B951" s="447" t="s">
        <v>1317</v>
      </c>
      <c r="C951" s="462" t="s">
        <v>2110</v>
      </c>
      <c r="D951" s="463" t="s">
        <v>1201</v>
      </c>
      <c r="E951" s="464" t="s">
        <v>1101</v>
      </c>
      <c r="F951" s="464">
        <v>5</v>
      </c>
      <c r="G951" s="462" t="s">
        <v>1368</v>
      </c>
      <c r="H951" s="464" t="s">
        <v>1375</v>
      </c>
      <c r="I951" s="464" t="s">
        <v>1341</v>
      </c>
      <c r="J951" s="464" t="s">
        <v>61</v>
      </c>
      <c r="K951" s="466" t="s">
        <v>858</v>
      </c>
      <c r="L951" s="467">
        <f t="shared" si="67"/>
        <v>1</v>
      </c>
      <c r="M951" s="468">
        <f t="shared" si="64"/>
        <v>21441</v>
      </c>
      <c r="N951" s="467" t="str">
        <f>IF(IFERROR(SEARCH("-",K951,1),0) &gt; 0,IFERROR(VLOOKUP(K951,'Liste ECO'!A:A,1,FALSE),"ATTENTION CE Inexistant"),"")</f>
        <v>747-53</v>
      </c>
      <c r="O951" s="467" t="str">
        <f>IF(LEFT(N951,1) ="A",'Messages d''erreur'!$B$9,"")</f>
        <v/>
      </c>
      <c r="P951" s="447">
        <f t="shared" si="65"/>
        <v>21441</v>
      </c>
      <c r="Q951" s="447" t="str">
        <f>IFERROR(VLOOKUP(B952,'Liste CG'!A:A,1,FALSE),"Attention erreur pas de CG")</f>
        <v>Attention erreur pas de CG</v>
      </c>
      <c r="R951" s="447" t="str">
        <f>IF(LEFT(Q951,1)="A",'Messages d''erreur'!B$10,"")</f>
        <v>Attention CG pas dans  CG</v>
      </c>
      <c r="S951" s="467">
        <f t="shared" si="66"/>
        <v>21441</v>
      </c>
      <c r="T951" s="469">
        <f>IFERROR(VLOOKUP(S951,'Liste CG'!A:A,1,FALSE),"Attention erreur pas de CG")</f>
        <v>21441</v>
      </c>
      <c r="U951" s="447" t="str">
        <f>IF(MID(H951,4,1)="x", 'Messages d''erreur'!$B$13,IF(LEFT(T951,1)="A",'Messages d''erreur'!$B$12,""))</f>
        <v/>
      </c>
    </row>
    <row r="952" spans="1:21" ht="14.5" x14ac:dyDescent="0.35">
      <c r="A952" s="535" t="s">
        <v>1317</v>
      </c>
      <c r="B952" s="447" t="s">
        <v>1317</v>
      </c>
      <c r="C952" s="462" t="s">
        <v>2110</v>
      </c>
      <c r="D952" s="463" t="s">
        <v>1201</v>
      </c>
      <c r="E952" s="464" t="s">
        <v>1101</v>
      </c>
      <c r="F952" s="464">
        <v>6</v>
      </c>
      <c r="G952" s="462" t="s">
        <v>1368</v>
      </c>
      <c r="H952" s="464" t="s">
        <v>1694</v>
      </c>
      <c r="I952" s="492" t="s">
        <v>1696</v>
      </c>
      <c r="J952" s="464" t="s">
        <v>61</v>
      </c>
      <c r="K952" s="466" t="s">
        <v>815</v>
      </c>
      <c r="L952" s="467">
        <f t="shared" si="67"/>
        <v>1</v>
      </c>
      <c r="M952" s="468">
        <f t="shared" si="64"/>
        <v>23011</v>
      </c>
      <c r="N952" s="467" t="str">
        <f>IF(IFERROR(SEARCH("-",K952,1),0) &gt; 0,IFERROR(VLOOKUP(K952,'Liste ECO'!A:A,1,FALSE),"ATTENTION CE Inexistant"),"")</f>
        <v>741-51</v>
      </c>
      <c r="O952" s="467" t="str">
        <f>IF(LEFT(N952,1) ="A",'Messages d''erreur'!$B$9,"")</f>
        <v/>
      </c>
      <c r="P952" s="447">
        <f t="shared" si="65"/>
        <v>23011</v>
      </c>
      <c r="Q952" s="447" t="str">
        <f>IFERROR(VLOOKUP(B953,'Liste CG'!A:A,1,FALSE),"Attention erreur pas de CG")</f>
        <v>Attention erreur pas de CG</v>
      </c>
      <c r="R952" s="447" t="str">
        <f>IF(LEFT(Q952,1)="A",'Messages d''erreur'!B$10,"")</f>
        <v>Attention CG pas dans  CG</v>
      </c>
      <c r="S952" s="467">
        <f t="shared" si="66"/>
        <v>23011</v>
      </c>
      <c r="T952" s="469">
        <f>IFERROR(VLOOKUP(S952,'Liste CG'!A:A,1,FALSE),"Attention erreur pas de CG")</f>
        <v>23011</v>
      </c>
      <c r="U952" s="447" t="str">
        <f>IF(MID(H952,4,1)="x", 'Messages d''erreur'!$B$13,IF(LEFT(T952,1)="A",'Messages d''erreur'!$B$12,""))</f>
        <v/>
      </c>
    </row>
    <row r="953" spans="1:21" ht="14.5" x14ac:dyDescent="0.35">
      <c r="A953" s="535" t="s">
        <v>1317</v>
      </c>
      <c r="B953" s="447" t="s">
        <v>1317</v>
      </c>
      <c r="C953" s="462" t="s">
        <v>2110</v>
      </c>
      <c r="D953" s="463" t="s">
        <v>1201</v>
      </c>
      <c r="E953" s="464" t="s">
        <v>1101</v>
      </c>
      <c r="F953" s="464">
        <v>7</v>
      </c>
      <c r="G953" s="462" t="s">
        <v>1368</v>
      </c>
      <c r="H953" s="464" t="s">
        <v>1705</v>
      </c>
      <c r="I953" s="492" t="s">
        <v>1696</v>
      </c>
      <c r="J953" s="464" t="s">
        <v>61</v>
      </c>
      <c r="K953" s="466" t="s">
        <v>817</v>
      </c>
      <c r="L953" s="467">
        <f t="shared" si="67"/>
        <v>1</v>
      </c>
      <c r="M953" s="468">
        <f t="shared" si="64"/>
        <v>23021</v>
      </c>
      <c r="N953" s="467" t="str">
        <f>IF(IFERROR(SEARCH("-",K953,1),0) &gt; 0,IFERROR(VLOOKUP(K953,'Liste ECO'!A:A,1,FALSE),"ATTENTION CE Inexistant"),"")</f>
        <v>741-52</v>
      </c>
      <c r="O953" s="467" t="str">
        <f>IF(LEFT(N953,1) ="A",'Messages d''erreur'!$B$9,"")</f>
        <v/>
      </c>
      <c r="P953" s="447">
        <f t="shared" si="65"/>
        <v>23021</v>
      </c>
      <c r="Q953" s="447" t="str">
        <f>IFERROR(VLOOKUP(B954,'Liste CG'!A:A,1,FALSE),"Attention erreur pas de CG")</f>
        <v>Attention erreur pas de CG</v>
      </c>
      <c r="R953" s="447" t="str">
        <f>IF(LEFT(Q953,1)="A",'Messages d''erreur'!B$10,"")</f>
        <v>Attention CG pas dans  CG</v>
      </c>
      <c r="S953" s="467">
        <f t="shared" si="66"/>
        <v>23021</v>
      </c>
      <c r="T953" s="469">
        <f>IFERROR(VLOOKUP(S953,'Liste CG'!A:A,1,FALSE),"Attention erreur pas de CG")</f>
        <v>23021</v>
      </c>
      <c r="U953" s="447" t="str">
        <f>IF(MID(H953,4,1)="x", 'Messages d''erreur'!$B$13,IF(LEFT(T953,1)="A",'Messages d''erreur'!$B$12,""))</f>
        <v/>
      </c>
    </row>
    <row r="954" spans="1:21" ht="14.5" x14ac:dyDescent="0.35">
      <c r="A954" s="535" t="s">
        <v>1317</v>
      </c>
      <c r="B954" s="447" t="s">
        <v>1317</v>
      </c>
      <c r="C954" s="462" t="s">
        <v>2110</v>
      </c>
      <c r="D954" s="463" t="s">
        <v>1201</v>
      </c>
      <c r="E954" s="464" t="s">
        <v>1101</v>
      </c>
      <c r="F954" s="464">
        <v>8</v>
      </c>
      <c r="G954" s="462" t="s">
        <v>1368</v>
      </c>
      <c r="H954" s="464" t="s">
        <v>1709</v>
      </c>
      <c r="I954" s="492" t="s">
        <v>1696</v>
      </c>
      <c r="J954" s="464" t="s">
        <v>61</v>
      </c>
      <c r="K954" s="466" t="s">
        <v>820</v>
      </c>
      <c r="L954" s="467">
        <f t="shared" si="67"/>
        <v>1</v>
      </c>
      <c r="M954" s="468">
        <f t="shared" si="64"/>
        <v>23111</v>
      </c>
      <c r="N954" s="467" t="str">
        <f>IF(IFERROR(SEARCH("-",K954,1),0) &gt; 0,IFERROR(VLOOKUP(K954,'Liste ECO'!A:A,1,FALSE),"ATTENTION CE Inexistant"),"")</f>
        <v>742-51</v>
      </c>
      <c r="O954" s="467" t="str">
        <f>IF(LEFT(N954,1) ="A",'Messages d''erreur'!$B$9,"")</f>
        <v/>
      </c>
      <c r="P954" s="447">
        <f t="shared" si="65"/>
        <v>23111</v>
      </c>
      <c r="Q954" s="447" t="str">
        <f>IFERROR(VLOOKUP(B955,'Liste CG'!A:A,1,FALSE),"Attention erreur pas de CG")</f>
        <v>Attention erreur pas de CG</v>
      </c>
      <c r="R954" s="447" t="str">
        <f>IF(LEFT(Q954,1)="A",'Messages d''erreur'!B$10,"")</f>
        <v>Attention CG pas dans  CG</v>
      </c>
      <c r="S954" s="467">
        <f t="shared" si="66"/>
        <v>23111</v>
      </c>
      <c r="T954" s="469">
        <f>IFERROR(VLOOKUP(S954,'Liste CG'!A:A,1,FALSE),"Attention erreur pas de CG")</f>
        <v>23111</v>
      </c>
      <c r="U954" s="447" t="str">
        <f>IF(MID(H954,4,1)="x", 'Messages d''erreur'!$B$13,IF(LEFT(T954,1)="A",'Messages d''erreur'!$B$12,""))</f>
        <v/>
      </c>
    </row>
    <row r="955" spans="1:21" ht="14.5" x14ac:dyDescent="0.35">
      <c r="A955" s="535" t="s">
        <v>1317</v>
      </c>
      <c r="B955" s="447" t="s">
        <v>1317</v>
      </c>
      <c r="C955" s="462" t="s">
        <v>2110</v>
      </c>
      <c r="D955" s="463" t="s">
        <v>1201</v>
      </c>
      <c r="E955" s="464" t="s">
        <v>1101</v>
      </c>
      <c r="F955" s="464">
        <v>9</v>
      </c>
      <c r="G955" s="462" t="s">
        <v>1368</v>
      </c>
      <c r="H955" s="464" t="s">
        <v>1715</v>
      </c>
      <c r="I955" s="492" t="s">
        <v>1696</v>
      </c>
      <c r="J955" s="464" t="s">
        <v>61</v>
      </c>
      <c r="K955" s="466" t="s">
        <v>823</v>
      </c>
      <c r="L955" s="467">
        <f t="shared" si="67"/>
        <v>1</v>
      </c>
      <c r="M955" s="468">
        <f t="shared" si="64"/>
        <v>23121</v>
      </c>
      <c r="N955" s="467" t="str">
        <f>IF(IFERROR(SEARCH("-",K955,1),0) &gt; 0,IFERROR(VLOOKUP(K955,'Liste ECO'!A:A,1,FALSE),"ATTENTION CE Inexistant"),"")</f>
        <v>742-52</v>
      </c>
      <c r="O955" s="467" t="str">
        <f>IF(LEFT(N955,1) ="A",'Messages d''erreur'!$B$9,"")</f>
        <v/>
      </c>
      <c r="P955" s="447">
        <f t="shared" si="65"/>
        <v>23121</v>
      </c>
      <c r="Q955" s="447" t="str">
        <f>IFERROR(VLOOKUP(B956,'Liste CG'!A:A,1,FALSE),"Attention erreur pas de CG")</f>
        <v>Attention erreur pas de CG</v>
      </c>
      <c r="R955" s="447" t="str">
        <f>IF(LEFT(Q955,1)="A",'Messages d''erreur'!B$10,"")</f>
        <v>Attention CG pas dans  CG</v>
      </c>
      <c r="S955" s="467">
        <f t="shared" si="66"/>
        <v>23121</v>
      </c>
      <c r="T955" s="469">
        <f>IFERROR(VLOOKUP(S955,'Liste CG'!A:A,1,FALSE),"Attention erreur pas de CG")</f>
        <v>23121</v>
      </c>
      <c r="U955" s="447" t="str">
        <f>IF(MID(H955,4,1)="x", 'Messages d''erreur'!$B$13,IF(LEFT(T955,1)="A",'Messages d''erreur'!$B$12,""))</f>
        <v/>
      </c>
    </row>
    <row r="956" spans="1:21" ht="14.5" x14ac:dyDescent="0.35">
      <c r="A956" s="535" t="s">
        <v>1317</v>
      </c>
      <c r="B956" s="447" t="s">
        <v>1317</v>
      </c>
      <c r="C956" s="462" t="s">
        <v>2110</v>
      </c>
      <c r="D956" s="463" t="s">
        <v>1201</v>
      </c>
      <c r="E956" s="464" t="s">
        <v>1101</v>
      </c>
      <c r="F956" s="464">
        <v>10</v>
      </c>
      <c r="G956" s="462" t="s">
        <v>1368</v>
      </c>
      <c r="H956" s="464" t="s">
        <v>1720</v>
      </c>
      <c r="I956" s="492" t="s">
        <v>1696</v>
      </c>
      <c r="J956" s="464" t="s">
        <v>61</v>
      </c>
      <c r="K956" s="466" t="s">
        <v>826</v>
      </c>
      <c r="L956" s="467">
        <f t="shared" si="67"/>
        <v>1</v>
      </c>
      <c r="M956" s="468">
        <f t="shared" si="64"/>
        <v>23131</v>
      </c>
      <c r="N956" s="467" t="str">
        <f>IF(IFERROR(SEARCH("-",K956,1),0) &gt; 0,IFERROR(VLOOKUP(K956,'Liste ECO'!A:A,1,FALSE),"ATTENTION CE Inexistant"),"")</f>
        <v>742-53</v>
      </c>
      <c r="O956" s="467" t="str">
        <f>IF(LEFT(N956,1) ="A",'Messages d''erreur'!$B$9,"")</f>
        <v/>
      </c>
      <c r="P956" s="447">
        <f t="shared" si="65"/>
        <v>23131</v>
      </c>
      <c r="Q956" s="447" t="str">
        <f>IFERROR(VLOOKUP(B957,'Liste CG'!A:A,1,FALSE),"Attention erreur pas de CG")</f>
        <v>Attention erreur pas de CG</v>
      </c>
      <c r="R956" s="447" t="str">
        <f>IF(LEFT(Q956,1)="A",'Messages d''erreur'!B$10,"")</f>
        <v>Attention CG pas dans  CG</v>
      </c>
      <c r="S956" s="467">
        <f t="shared" si="66"/>
        <v>23131</v>
      </c>
      <c r="T956" s="469">
        <f>IFERROR(VLOOKUP(S956,'Liste CG'!A:A,1,FALSE),"Attention erreur pas de CG")</f>
        <v>23131</v>
      </c>
      <c r="U956" s="447" t="str">
        <f>IF(MID(H956,4,1)="x", 'Messages d''erreur'!$B$13,IF(LEFT(T956,1)="A",'Messages d''erreur'!$B$12,""))</f>
        <v/>
      </c>
    </row>
    <row r="957" spans="1:21" ht="14.5" x14ac:dyDescent="0.35">
      <c r="A957" s="535" t="s">
        <v>1317</v>
      </c>
      <c r="B957" s="447" t="s">
        <v>1317</v>
      </c>
      <c r="C957" s="462" t="s">
        <v>2110</v>
      </c>
      <c r="D957" s="463" t="s">
        <v>1201</v>
      </c>
      <c r="E957" s="464" t="s">
        <v>1101</v>
      </c>
      <c r="F957" s="464">
        <v>11</v>
      </c>
      <c r="G957" s="462" t="s">
        <v>1368</v>
      </c>
      <c r="H957" s="464" t="s">
        <v>1724</v>
      </c>
      <c r="I957" s="492" t="s">
        <v>1696</v>
      </c>
      <c r="J957" s="464" t="s">
        <v>61</v>
      </c>
      <c r="K957" s="466" t="s">
        <v>829</v>
      </c>
      <c r="L957" s="467">
        <f t="shared" si="67"/>
        <v>1</v>
      </c>
      <c r="M957" s="468">
        <f t="shared" si="64"/>
        <v>23141</v>
      </c>
      <c r="N957" s="467" t="str">
        <f>IF(IFERROR(SEARCH("-",K957,1),0) &gt; 0,IFERROR(VLOOKUP(K957,'Liste ECO'!A:A,1,FALSE),"ATTENTION CE Inexistant"),"")</f>
        <v>742-54</v>
      </c>
      <c r="O957" s="467" t="str">
        <f>IF(LEFT(N957,1) ="A",'Messages d''erreur'!$B$9,"")</f>
        <v/>
      </c>
      <c r="P957" s="447">
        <f t="shared" si="65"/>
        <v>23141</v>
      </c>
      <c r="Q957" s="447" t="str">
        <f>IFERROR(VLOOKUP(B958,'Liste CG'!A:A,1,FALSE),"Attention erreur pas de CG")</f>
        <v>Attention erreur pas de CG</v>
      </c>
      <c r="R957" s="447" t="str">
        <f>IF(LEFT(Q957,1)="A",'Messages d''erreur'!B$10,"")</f>
        <v>Attention CG pas dans  CG</v>
      </c>
      <c r="S957" s="467">
        <f t="shared" si="66"/>
        <v>23141</v>
      </c>
      <c r="T957" s="469">
        <f>IFERROR(VLOOKUP(S957,'Liste CG'!A:A,1,FALSE),"Attention erreur pas de CG")</f>
        <v>23141</v>
      </c>
      <c r="U957" s="447" t="str">
        <f>IF(MID(H957,4,1)="x", 'Messages d''erreur'!$B$13,IF(LEFT(T957,1)="A",'Messages d''erreur'!$B$12,""))</f>
        <v/>
      </c>
    </row>
    <row r="958" spans="1:21" ht="14.5" x14ac:dyDescent="0.35">
      <c r="A958" s="535" t="s">
        <v>1317</v>
      </c>
      <c r="B958" s="447" t="s">
        <v>1317</v>
      </c>
      <c r="C958" s="462" t="s">
        <v>2110</v>
      </c>
      <c r="D958" s="463" t="s">
        <v>1201</v>
      </c>
      <c r="E958" s="464" t="s">
        <v>1101</v>
      </c>
      <c r="F958" s="464">
        <v>12</v>
      </c>
      <c r="G958" s="462" t="s">
        <v>1368</v>
      </c>
      <c r="H958" s="464" t="s">
        <v>1728</v>
      </c>
      <c r="I958" s="492" t="s">
        <v>1696</v>
      </c>
      <c r="J958" s="464" t="s">
        <v>61</v>
      </c>
      <c r="K958" s="466" t="s">
        <v>832</v>
      </c>
      <c r="L958" s="467">
        <f t="shared" si="67"/>
        <v>1</v>
      </c>
      <c r="M958" s="468">
        <f t="shared" si="64"/>
        <v>23211</v>
      </c>
      <c r="N958" s="467" t="str">
        <f>IF(IFERROR(SEARCH("-",K958,1),0) &gt; 0,IFERROR(VLOOKUP(K958,'Liste ECO'!A:A,1,FALSE),"ATTENTION CE Inexistant"),"")</f>
        <v>743-51</v>
      </c>
      <c r="O958" s="467" t="str">
        <f>IF(LEFT(N958,1) ="A",'Messages d''erreur'!$B$9,"")</f>
        <v/>
      </c>
      <c r="P958" s="447">
        <f t="shared" si="65"/>
        <v>23211</v>
      </c>
      <c r="Q958" s="447" t="str">
        <f>IFERROR(VLOOKUP(B959,'Liste CG'!A:A,1,FALSE),"Attention erreur pas de CG")</f>
        <v>Attention erreur pas de CG</v>
      </c>
      <c r="R958" s="447" t="str">
        <f>IF(LEFT(Q958,1)="A",'Messages d''erreur'!B$10,"")</f>
        <v>Attention CG pas dans  CG</v>
      </c>
      <c r="S958" s="467">
        <f t="shared" si="66"/>
        <v>23211</v>
      </c>
      <c r="T958" s="469">
        <f>IFERROR(VLOOKUP(S958,'Liste CG'!A:A,1,FALSE),"Attention erreur pas de CG")</f>
        <v>23211</v>
      </c>
      <c r="U958" s="447" t="str">
        <f>IF(MID(H958,4,1)="x", 'Messages d''erreur'!$B$13,IF(LEFT(T958,1)="A",'Messages d''erreur'!$B$12,""))</f>
        <v/>
      </c>
    </row>
    <row r="959" spans="1:21" ht="14.5" x14ac:dyDescent="0.35">
      <c r="A959" s="535" t="s">
        <v>1317</v>
      </c>
      <c r="B959" s="447" t="s">
        <v>1317</v>
      </c>
      <c r="C959" s="462" t="s">
        <v>2110</v>
      </c>
      <c r="D959" s="463" t="s">
        <v>1201</v>
      </c>
      <c r="E959" s="464" t="s">
        <v>1101</v>
      </c>
      <c r="F959" s="464">
        <v>13</v>
      </c>
      <c r="G959" s="462" t="s">
        <v>1368</v>
      </c>
      <c r="H959" s="464" t="s">
        <v>1733</v>
      </c>
      <c r="I959" s="464" t="s">
        <v>1341</v>
      </c>
      <c r="J959" s="464" t="s">
        <v>61</v>
      </c>
      <c r="K959" s="466" t="s">
        <v>834</v>
      </c>
      <c r="L959" s="467">
        <f t="shared" si="67"/>
        <v>1</v>
      </c>
      <c r="M959" s="468">
        <f t="shared" si="64"/>
        <v>23221</v>
      </c>
      <c r="N959" s="467" t="str">
        <f>IF(IFERROR(SEARCH("-",K959,1),0) &gt; 0,IFERROR(VLOOKUP(K959,'Liste ECO'!A:A,1,FALSE),"ATTENTION CE Inexistant"),"")</f>
        <v>743-52</v>
      </c>
      <c r="O959" s="467" t="str">
        <f>IF(LEFT(N959,1) ="A",'Messages d''erreur'!$B$9,"")</f>
        <v/>
      </c>
      <c r="P959" s="447">
        <f t="shared" si="65"/>
        <v>23221</v>
      </c>
      <c r="Q959" s="447" t="str">
        <f>IFERROR(VLOOKUP(B960,'Liste CG'!A:A,1,FALSE),"Attention erreur pas de CG")</f>
        <v>Attention erreur pas de CG</v>
      </c>
      <c r="R959" s="447" t="str">
        <f>IF(LEFT(Q959,1)="A",'Messages d''erreur'!B$10,"")</f>
        <v>Attention CG pas dans  CG</v>
      </c>
      <c r="S959" s="467">
        <f t="shared" si="66"/>
        <v>23221</v>
      </c>
      <c r="T959" s="469">
        <f>IFERROR(VLOOKUP(S959,'Liste CG'!A:A,1,FALSE),"Attention erreur pas de CG")</f>
        <v>23221</v>
      </c>
      <c r="U959" s="447" t="str">
        <f>IF(MID(H959,4,1)="x", 'Messages d''erreur'!$B$13,IF(LEFT(T959,1)="A",'Messages d''erreur'!$B$12,""))</f>
        <v/>
      </c>
    </row>
    <row r="960" spans="1:21" ht="26" x14ac:dyDescent="0.35">
      <c r="A960" s="535" t="s">
        <v>1317</v>
      </c>
      <c r="B960" s="447" t="s">
        <v>1317</v>
      </c>
      <c r="C960" s="462" t="s">
        <v>2110</v>
      </c>
      <c r="D960" s="463" t="s">
        <v>1201</v>
      </c>
      <c r="E960" s="464" t="s">
        <v>1101</v>
      </c>
      <c r="F960" s="464">
        <v>14</v>
      </c>
      <c r="G960" s="462" t="s">
        <v>1342</v>
      </c>
      <c r="H960" s="464" t="s">
        <v>1736</v>
      </c>
      <c r="I960" s="464" t="s">
        <v>1341</v>
      </c>
      <c r="J960" s="464" t="s">
        <v>61</v>
      </c>
      <c r="K960" s="466" t="s">
        <v>848</v>
      </c>
      <c r="L960" s="467">
        <f t="shared" si="67"/>
        <v>1</v>
      </c>
      <c r="M960" s="468">
        <f t="shared" si="64"/>
        <v>23222</v>
      </c>
      <c r="N960" s="467" t="str">
        <f>IF(IFERROR(SEARCH("-",K960,1),0) &gt; 0,IFERROR(VLOOKUP(K960,'Liste ECO'!A:A,1,FALSE),"ATTENTION CE Inexistant"),"")</f>
        <v>745-52</v>
      </c>
      <c r="O960" s="467" t="str">
        <f>IF(LEFT(N960,1) ="A",'Messages d''erreur'!$B$9,"")</f>
        <v/>
      </c>
      <c r="P960" s="447">
        <f t="shared" si="65"/>
        <v>23222</v>
      </c>
      <c r="Q960" s="447" t="str">
        <f>IFERROR(VLOOKUP(B961,'Liste CG'!A:A,1,FALSE),"Attention erreur pas de CG")</f>
        <v>Attention erreur pas de CG</v>
      </c>
      <c r="R960" s="447" t="str">
        <f>IF(LEFT(Q960,1)="A",'Messages d''erreur'!B$10,"")</f>
        <v>Attention CG pas dans  CG</v>
      </c>
      <c r="S960" s="467">
        <f t="shared" si="66"/>
        <v>23222</v>
      </c>
      <c r="T960" s="469">
        <f>IFERROR(VLOOKUP(S960,'Liste CG'!A:A,1,FALSE),"Attention erreur pas de CG")</f>
        <v>23222</v>
      </c>
      <c r="U960" s="447" t="str">
        <f>IF(MID(H960,4,1)="x", 'Messages d''erreur'!$B$13,IF(LEFT(T960,1)="A",'Messages d''erreur'!$B$12,""))</f>
        <v/>
      </c>
    </row>
    <row r="961" spans="1:21" ht="14.5" x14ac:dyDescent="0.35">
      <c r="A961" s="535" t="s">
        <v>1317</v>
      </c>
      <c r="B961" s="447" t="s">
        <v>1317</v>
      </c>
      <c r="C961" s="462" t="s">
        <v>2110</v>
      </c>
      <c r="D961" s="463" t="s">
        <v>1201</v>
      </c>
      <c r="E961" s="464" t="s">
        <v>1101</v>
      </c>
      <c r="F961" s="464">
        <v>15</v>
      </c>
      <c r="G961" s="462" t="s">
        <v>1368</v>
      </c>
      <c r="H961" s="464" t="s">
        <v>1741</v>
      </c>
      <c r="I961" s="464" t="s">
        <v>1341</v>
      </c>
      <c r="J961" s="464" t="s">
        <v>61</v>
      </c>
      <c r="K961" s="466" t="s">
        <v>836</v>
      </c>
      <c r="L961" s="467">
        <f t="shared" si="67"/>
        <v>1</v>
      </c>
      <c r="M961" s="468">
        <f t="shared" si="64"/>
        <v>23231</v>
      </c>
      <c r="N961" s="467" t="str">
        <f>IF(IFERROR(SEARCH("-",K961,1),0) &gt; 0,IFERROR(VLOOKUP(K961,'Liste ECO'!A:A,1,FALSE),"ATTENTION CE Inexistant"),"")</f>
        <v>743-53</v>
      </c>
      <c r="O961" s="467" t="str">
        <f>IF(LEFT(N961,1) ="A",'Messages d''erreur'!$B$9,"")</f>
        <v/>
      </c>
      <c r="P961" s="447">
        <f t="shared" si="65"/>
        <v>23231</v>
      </c>
      <c r="Q961" s="447" t="str">
        <f>IFERROR(VLOOKUP(B962,'Liste CG'!A:A,1,FALSE),"Attention erreur pas de CG")</f>
        <v>Attention erreur pas de CG</v>
      </c>
      <c r="R961" s="447" t="str">
        <f>IF(LEFT(Q961,1)="A",'Messages d''erreur'!B$10,"")</f>
        <v>Attention CG pas dans  CG</v>
      </c>
      <c r="S961" s="467">
        <f t="shared" si="66"/>
        <v>23231</v>
      </c>
      <c r="T961" s="469">
        <f>IFERROR(VLOOKUP(S961,'Liste CG'!A:A,1,FALSE),"Attention erreur pas de CG")</f>
        <v>23231</v>
      </c>
      <c r="U961" s="447" t="str">
        <f>IF(MID(H961,4,1)="x", 'Messages d''erreur'!$B$13,IF(LEFT(T961,1)="A",'Messages d''erreur'!$B$12,""))</f>
        <v/>
      </c>
    </row>
    <row r="962" spans="1:21" ht="26" x14ac:dyDescent="0.35">
      <c r="A962" s="535" t="s">
        <v>1317</v>
      </c>
      <c r="B962" s="447" t="s">
        <v>1317</v>
      </c>
      <c r="C962" s="462" t="s">
        <v>2110</v>
      </c>
      <c r="D962" s="463" t="s">
        <v>1201</v>
      </c>
      <c r="E962" s="464" t="s">
        <v>1101</v>
      </c>
      <c r="F962" s="464">
        <v>16</v>
      </c>
      <c r="G962" s="462" t="s">
        <v>1342</v>
      </c>
      <c r="H962" s="464" t="s">
        <v>1744</v>
      </c>
      <c r="I962" s="464" t="s">
        <v>1341</v>
      </c>
      <c r="J962" s="464" t="s">
        <v>61</v>
      </c>
      <c r="K962" s="466" t="s">
        <v>850</v>
      </c>
      <c r="L962" s="467">
        <f t="shared" si="67"/>
        <v>1</v>
      </c>
      <c r="M962" s="468">
        <f t="shared" si="64"/>
        <v>23232</v>
      </c>
      <c r="N962" s="467" t="str">
        <f>IF(IFERROR(SEARCH("-",K962,1),0) &gt; 0,IFERROR(VLOOKUP(K962,'Liste ECO'!A:A,1,FALSE),"ATTENTION CE Inexistant"),"")</f>
        <v>745-53</v>
      </c>
      <c r="O962" s="467" t="str">
        <f>IF(LEFT(N962,1) ="A",'Messages d''erreur'!$B$9,"")</f>
        <v/>
      </c>
      <c r="P962" s="447">
        <f t="shared" si="65"/>
        <v>23232</v>
      </c>
      <c r="Q962" s="447" t="str">
        <f>IFERROR(VLOOKUP(B963,'Liste CG'!A:A,1,FALSE),"Attention erreur pas de CG")</f>
        <v>Attention erreur pas de CG</v>
      </c>
      <c r="R962" s="447" t="str">
        <f>IF(LEFT(Q962,1)="A",'Messages d''erreur'!B$10,"")</f>
        <v>Attention CG pas dans  CG</v>
      </c>
      <c r="S962" s="467">
        <f t="shared" si="66"/>
        <v>23232</v>
      </c>
      <c r="T962" s="469">
        <f>IFERROR(VLOOKUP(S962,'Liste CG'!A:A,1,FALSE),"Attention erreur pas de CG")</f>
        <v>23232</v>
      </c>
      <c r="U962" s="447" t="str">
        <f>IF(MID(H962,4,1)="x", 'Messages d''erreur'!$B$13,IF(LEFT(T962,1)="A",'Messages d''erreur'!$B$12,""))</f>
        <v/>
      </c>
    </row>
    <row r="963" spans="1:21" ht="14.5" x14ac:dyDescent="0.35">
      <c r="A963" s="535" t="s">
        <v>1317</v>
      </c>
      <c r="B963" s="447" t="s">
        <v>1317</v>
      </c>
      <c r="C963" s="462" t="s">
        <v>2110</v>
      </c>
      <c r="D963" s="463" t="s">
        <v>1201</v>
      </c>
      <c r="E963" s="464" t="s">
        <v>1101</v>
      </c>
      <c r="F963" s="464">
        <v>17</v>
      </c>
      <c r="G963" s="462" t="s">
        <v>1368</v>
      </c>
      <c r="H963" s="464" t="s">
        <v>1749</v>
      </c>
      <c r="I963" s="464" t="s">
        <v>1341</v>
      </c>
      <c r="J963" s="464" t="s">
        <v>61</v>
      </c>
      <c r="K963" s="466" t="s">
        <v>839</v>
      </c>
      <c r="L963" s="467">
        <f t="shared" si="67"/>
        <v>1</v>
      </c>
      <c r="M963" s="468">
        <f t="shared" si="64"/>
        <v>23301</v>
      </c>
      <c r="N963" s="467" t="str">
        <f>IF(IFERROR(SEARCH("-",K963,1),0) &gt; 0,IFERROR(VLOOKUP(K963,'Liste ECO'!A:A,1,FALSE),"ATTENTION CE Inexistant"),"")</f>
        <v>744-51</v>
      </c>
      <c r="O963" s="467" t="str">
        <f>IF(LEFT(N963,1) ="A",'Messages d''erreur'!$B$9,"")</f>
        <v/>
      </c>
      <c r="P963" s="447">
        <f t="shared" si="65"/>
        <v>23301</v>
      </c>
      <c r="Q963" s="447" t="str">
        <f>IFERROR(VLOOKUP(B964,'Liste CG'!A:A,1,FALSE),"Attention erreur pas de CG")</f>
        <v>Attention erreur pas de CG</v>
      </c>
      <c r="R963" s="447" t="str">
        <f>IF(LEFT(Q963,1)="A",'Messages d''erreur'!B$10,"")</f>
        <v>Attention CG pas dans  CG</v>
      </c>
      <c r="S963" s="467">
        <f t="shared" si="66"/>
        <v>23301</v>
      </c>
      <c r="T963" s="469">
        <f>IFERROR(VLOOKUP(S963,'Liste CG'!A:A,1,FALSE),"Attention erreur pas de CG")</f>
        <v>23301</v>
      </c>
      <c r="U963" s="447" t="str">
        <f>IF(MID(H963,4,1)="x", 'Messages d''erreur'!$B$13,IF(LEFT(T963,1)="A",'Messages d''erreur'!$B$12,""))</f>
        <v/>
      </c>
    </row>
    <row r="964" spans="1:21" ht="26" x14ac:dyDescent="0.35">
      <c r="A964" s="535" t="s">
        <v>1317</v>
      </c>
      <c r="B964" s="447" t="s">
        <v>1317</v>
      </c>
      <c r="C964" s="462" t="s">
        <v>2110</v>
      </c>
      <c r="D964" s="463" t="s">
        <v>1201</v>
      </c>
      <c r="E964" s="464" t="s">
        <v>1101</v>
      </c>
      <c r="F964" s="464">
        <v>18</v>
      </c>
      <c r="G964" s="462" t="s">
        <v>1342</v>
      </c>
      <c r="H964" s="464" t="s">
        <v>1751</v>
      </c>
      <c r="I964" s="464" t="s">
        <v>1341</v>
      </c>
      <c r="J964" s="464" t="s">
        <v>61</v>
      </c>
      <c r="K964" s="466" t="s">
        <v>846</v>
      </c>
      <c r="L964" s="467">
        <f t="shared" si="67"/>
        <v>1</v>
      </c>
      <c r="M964" s="468">
        <f t="shared" si="64"/>
        <v>23302</v>
      </c>
      <c r="N964" s="467" t="str">
        <f>IF(IFERROR(SEARCH("-",K964,1),0) &gt; 0,IFERROR(VLOOKUP(K964,'Liste ECO'!A:A,1,FALSE),"ATTENTION CE Inexistant"),"")</f>
        <v>745-51</v>
      </c>
      <c r="O964" s="467" t="str">
        <f>IF(LEFT(N964,1) ="A",'Messages d''erreur'!$B$9,"")</f>
        <v/>
      </c>
      <c r="P964" s="447">
        <f t="shared" si="65"/>
        <v>23302</v>
      </c>
      <c r="Q964" s="447" t="str">
        <f>IFERROR(VLOOKUP(B965,'Liste CG'!A:A,1,FALSE),"Attention erreur pas de CG")</f>
        <v>Attention erreur pas de CG</v>
      </c>
      <c r="R964" s="447" t="str">
        <f>IF(LEFT(Q964,1)="A",'Messages d''erreur'!B$10,"")</f>
        <v>Attention CG pas dans  CG</v>
      </c>
      <c r="S964" s="467">
        <f t="shared" si="66"/>
        <v>23302</v>
      </c>
      <c r="T964" s="469">
        <f>IFERROR(VLOOKUP(S964,'Liste CG'!A:A,1,FALSE),"Attention erreur pas de CG")</f>
        <v>23302</v>
      </c>
      <c r="U964" s="447" t="str">
        <f>IF(MID(H964,4,1)="x", 'Messages d''erreur'!$B$13,IF(LEFT(T964,1)="A",'Messages d''erreur'!$B$12,""))</f>
        <v/>
      </c>
    </row>
    <row r="965" spans="1:21" ht="14.5" x14ac:dyDescent="0.35">
      <c r="A965" s="535" t="s">
        <v>1317</v>
      </c>
      <c r="B965" s="447" t="s">
        <v>1317</v>
      </c>
      <c r="C965" s="462" t="s">
        <v>2110</v>
      </c>
      <c r="D965" s="463" t="s">
        <v>1201</v>
      </c>
      <c r="E965" s="464" t="s">
        <v>1101</v>
      </c>
      <c r="F965" s="464">
        <v>19</v>
      </c>
      <c r="G965" s="462" t="s">
        <v>1368</v>
      </c>
      <c r="H965" s="464" t="s">
        <v>1757</v>
      </c>
      <c r="I965" s="464" t="s">
        <v>1341</v>
      </c>
      <c r="J965" s="464" t="s">
        <v>61</v>
      </c>
      <c r="K965" s="466" t="s">
        <v>841</v>
      </c>
      <c r="L965" s="467">
        <f t="shared" si="67"/>
        <v>1</v>
      </c>
      <c r="M965" s="468">
        <f t="shared" si="64"/>
        <v>23391</v>
      </c>
      <c r="N965" s="467" t="str">
        <f>IF(IFERROR(SEARCH("-",K965,1),0) &gt; 0,IFERROR(VLOOKUP(K965,'Liste ECO'!A:A,1,FALSE),"ATTENTION CE Inexistant"),"")</f>
        <v>744-98</v>
      </c>
      <c r="O965" s="467" t="str">
        <f>IF(LEFT(N965,1) ="A",'Messages d''erreur'!$B$9,"")</f>
        <v/>
      </c>
      <c r="P965" s="447">
        <f t="shared" si="65"/>
        <v>23391</v>
      </c>
      <c r="Q965" s="447" t="str">
        <f>IFERROR(VLOOKUP(B966,'Liste CG'!A:A,1,FALSE),"Attention erreur pas de CG")</f>
        <v>Attention erreur pas de CG</v>
      </c>
      <c r="R965" s="447" t="str">
        <f>IF(LEFT(Q965,1)="A",'Messages d''erreur'!B$10,"")</f>
        <v>Attention CG pas dans  CG</v>
      </c>
      <c r="S965" s="467">
        <f t="shared" si="66"/>
        <v>23391</v>
      </c>
      <c r="T965" s="469">
        <f>IFERROR(VLOOKUP(S965,'Liste CG'!A:A,1,FALSE),"Attention erreur pas de CG")</f>
        <v>23391</v>
      </c>
      <c r="U965" s="447" t="str">
        <f>IF(MID(H965,4,1)="x", 'Messages d''erreur'!$B$13,IF(LEFT(T965,1)="A",'Messages d''erreur'!$B$12,""))</f>
        <v/>
      </c>
    </row>
    <row r="966" spans="1:21" ht="26" x14ac:dyDescent="0.35">
      <c r="A966" s="535" t="s">
        <v>1317</v>
      </c>
      <c r="B966" s="447" t="s">
        <v>1317</v>
      </c>
      <c r="C966" s="462" t="s">
        <v>2110</v>
      </c>
      <c r="D966" s="463" t="s">
        <v>1201</v>
      </c>
      <c r="E966" s="464" t="s">
        <v>1101</v>
      </c>
      <c r="F966" s="464">
        <v>20</v>
      </c>
      <c r="G966" s="462" t="s">
        <v>1763</v>
      </c>
      <c r="H966" s="464" t="s">
        <v>1761</v>
      </c>
      <c r="I966" s="464" t="s">
        <v>1341</v>
      </c>
      <c r="J966" s="464" t="s">
        <v>61</v>
      </c>
      <c r="K966" s="466" t="s">
        <v>870</v>
      </c>
      <c r="L966" s="467">
        <f t="shared" si="67"/>
        <v>1</v>
      </c>
      <c r="M966" s="468">
        <f t="shared" si="64"/>
        <v>23401</v>
      </c>
      <c r="N966" s="467" t="str">
        <f>IF(IFERROR(SEARCH("-",K966,1),0) &gt; 0,IFERROR(VLOOKUP(K966,'Liste ECO'!A:A,1,FALSE),"ATTENTION CE Inexistant"),"")</f>
        <v>749-51</v>
      </c>
      <c r="O966" s="467" t="str">
        <f>IF(LEFT(N966,1) ="A",'Messages d''erreur'!$B$9,"")</f>
        <v/>
      </c>
      <c r="P966" s="447">
        <f t="shared" si="65"/>
        <v>23401</v>
      </c>
      <c r="Q966" s="447" t="str">
        <f>IFERROR(VLOOKUP(B967,'Liste CG'!A:A,1,FALSE),"Attention erreur pas de CG")</f>
        <v>Attention erreur pas de CG</v>
      </c>
      <c r="R966" s="447" t="str">
        <f>IF(LEFT(Q966,1)="A",'Messages d''erreur'!B$10,"")</f>
        <v>Attention CG pas dans  CG</v>
      </c>
      <c r="S966" s="467">
        <f t="shared" si="66"/>
        <v>23401</v>
      </c>
      <c r="T966" s="469">
        <f>IFERROR(VLOOKUP(S966,'Liste CG'!A:A,1,FALSE),"Attention erreur pas de CG")</f>
        <v>23401</v>
      </c>
      <c r="U966" s="447" t="str">
        <f>IF(MID(H966,4,1)="x", 'Messages d''erreur'!$B$13,IF(LEFT(T966,1)="A",'Messages d''erreur'!$B$12,""))</f>
        <v/>
      </c>
    </row>
    <row r="967" spans="1:21" ht="14.5" x14ac:dyDescent="0.35">
      <c r="A967" s="535" t="s">
        <v>1317</v>
      </c>
      <c r="B967" s="447" t="s">
        <v>1317</v>
      </c>
      <c r="C967" s="462" t="s">
        <v>2110</v>
      </c>
      <c r="D967" s="463" t="s">
        <v>1201</v>
      </c>
      <c r="E967" s="464" t="s">
        <v>1101</v>
      </c>
      <c r="F967" s="464">
        <v>21</v>
      </c>
      <c r="G967" s="462" t="s">
        <v>1368</v>
      </c>
      <c r="H967" s="464" t="s">
        <v>1770</v>
      </c>
      <c r="I967" s="492" t="s">
        <v>1696</v>
      </c>
      <c r="J967" s="464" t="s">
        <v>61</v>
      </c>
      <c r="K967" s="466" t="s">
        <v>853</v>
      </c>
      <c r="L967" s="467">
        <f t="shared" si="67"/>
        <v>1</v>
      </c>
      <c r="M967" s="468">
        <f t="shared" si="64"/>
        <v>23411</v>
      </c>
      <c r="N967" s="467" t="str">
        <f>IF(IFERROR(SEARCH("-",K967,1),0) &gt; 0,IFERROR(VLOOKUP(K967,'Liste ECO'!A:A,1,FALSE),"ATTENTION CE Inexistant"),"")</f>
        <v>746-51</v>
      </c>
      <c r="O967" s="467" t="str">
        <f>IF(LEFT(N967,1) ="A",'Messages d''erreur'!$B$9,"")</f>
        <v/>
      </c>
      <c r="P967" s="447">
        <f t="shared" si="65"/>
        <v>23411</v>
      </c>
      <c r="Q967" s="447" t="str">
        <f>IFERROR(VLOOKUP(B968,'Liste CG'!A:A,1,FALSE),"Attention erreur pas de CG")</f>
        <v>Attention erreur pas de CG</v>
      </c>
      <c r="R967" s="447" t="str">
        <f>IF(LEFT(Q967,1)="A",'Messages d''erreur'!B$10,"")</f>
        <v>Attention CG pas dans  CG</v>
      </c>
      <c r="S967" s="467">
        <f t="shared" si="66"/>
        <v>23411</v>
      </c>
      <c r="T967" s="469">
        <f>IFERROR(VLOOKUP(S967,'Liste CG'!A:A,1,FALSE),"Attention erreur pas de CG")</f>
        <v>23411</v>
      </c>
      <c r="U967" s="447" t="str">
        <f>IF(MID(H967,4,1)="x", 'Messages d''erreur'!$B$13,IF(LEFT(T967,1)="A",'Messages d''erreur'!$B$12,""))</f>
        <v/>
      </c>
    </row>
    <row r="968" spans="1:21" ht="14.5" x14ac:dyDescent="0.35">
      <c r="A968" s="535" t="s">
        <v>1317</v>
      </c>
      <c r="B968" s="447" t="s">
        <v>1317</v>
      </c>
      <c r="C968" s="462" t="s">
        <v>2110</v>
      </c>
      <c r="D968" s="463" t="s">
        <v>1201</v>
      </c>
      <c r="E968" s="464" t="s">
        <v>1101</v>
      </c>
      <c r="F968" s="464">
        <v>22</v>
      </c>
      <c r="G968" s="462" t="s">
        <v>1368</v>
      </c>
      <c r="H968" s="464" t="s">
        <v>1776</v>
      </c>
      <c r="I968" s="492" t="s">
        <v>1696</v>
      </c>
      <c r="J968" s="464" t="s">
        <v>61</v>
      </c>
      <c r="K968" s="466" t="s">
        <v>872</v>
      </c>
      <c r="L968" s="467">
        <f t="shared" si="67"/>
        <v>1</v>
      </c>
      <c r="M968" s="468">
        <f t="shared" si="64"/>
        <v>23491</v>
      </c>
      <c r="N968" s="467" t="str">
        <f>IF(IFERROR(SEARCH("-",K968,1),0) &gt; 0,IFERROR(VLOOKUP(K968,'Liste ECO'!A:A,1,FALSE),"ATTENTION CE Inexistant"),"")</f>
        <v>749-98</v>
      </c>
      <c r="O968" s="467" t="str">
        <f>IF(LEFT(N968,1) ="A",'Messages d''erreur'!$B$9,"")</f>
        <v/>
      </c>
      <c r="P968" s="447">
        <f t="shared" si="65"/>
        <v>23491</v>
      </c>
      <c r="Q968" s="447" t="str">
        <f>IFERROR(VLOOKUP(B969,'Liste CG'!A:A,1,FALSE),"Attention erreur pas de CG")</f>
        <v>Attention erreur pas de CG</v>
      </c>
      <c r="R968" s="447" t="str">
        <f>IF(LEFT(Q968,1)="A",'Messages d''erreur'!B$10,"")</f>
        <v>Attention CG pas dans  CG</v>
      </c>
      <c r="S968" s="467">
        <f t="shared" si="66"/>
        <v>23491</v>
      </c>
      <c r="T968" s="469">
        <f>IFERROR(VLOOKUP(S968,'Liste CG'!A:A,1,FALSE),"Attention erreur pas de CG")</f>
        <v>23491</v>
      </c>
      <c r="U968" s="447" t="str">
        <f>IF(MID(H968,4,1)="x", 'Messages d''erreur'!$B$13,IF(LEFT(T968,1)="A",'Messages d''erreur'!$B$12,""))</f>
        <v/>
      </c>
    </row>
    <row r="969" spans="1:21" ht="39" x14ac:dyDescent="0.35">
      <c r="A969" s="535" t="s">
        <v>1317</v>
      </c>
      <c r="B969" s="447" t="s">
        <v>1317</v>
      </c>
      <c r="C969" s="462" t="s">
        <v>2110</v>
      </c>
      <c r="D969" s="463" t="s">
        <v>1201</v>
      </c>
      <c r="E969" s="464" t="s">
        <v>1101</v>
      </c>
      <c r="F969" s="464">
        <v>23</v>
      </c>
      <c r="G969" s="462" t="s">
        <v>1781</v>
      </c>
      <c r="H969" s="464" t="s">
        <v>1384</v>
      </c>
      <c r="I969" s="464" t="s">
        <v>1353</v>
      </c>
      <c r="J969" s="464" t="s">
        <v>61</v>
      </c>
      <c r="K969" s="466" t="s">
        <v>805</v>
      </c>
      <c r="L969" s="467">
        <f t="shared" si="67"/>
        <v>1</v>
      </c>
      <c r="M969" s="468">
        <f t="shared" si="64"/>
        <v>24011</v>
      </c>
      <c r="N969" s="467" t="str">
        <f>IF(IFERROR(SEARCH("-",K969,1),0) &gt; 0,IFERROR(VLOOKUP(K969,'Liste ECO'!A:A,1,FALSE),"ATTENTION CE Inexistant"),"")</f>
        <v>711-60</v>
      </c>
      <c r="O969" s="467" t="str">
        <f>IF(LEFT(N969,1) ="A",'Messages d''erreur'!$B$9,"")</f>
        <v/>
      </c>
      <c r="P969" s="447">
        <f t="shared" si="65"/>
        <v>24011</v>
      </c>
      <c r="Q969" s="447" t="str">
        <f>IFERROR(VLOOKUP(B970,'Liste CG'!A:A,1,FALSE),"Attention erreur pas de CG")</f>
        <v>Attention erreur pas de CG</v>
      </c>
      <c r="R969" s="447" t="str">
        <f>IF(LEFT(Q969,1)="A",'Messages d''erreur'!B$10,"")</f>
        <v>Attention CG pas dans  CG</v>
      </c>
      <c r="S969" s="467">
        <f t="shared" si="66"/>
        <v>24011</v>
      </c>
      <c r="T969" s="469">
        <f>IFERROR(VLOOKUP(S969,'Liste CG'!A:A,1,FALSE),"Attention erreur pas de CG")</f>
        <v>24011</v>
      </c>
      <c r="U969" s="447" t="str">
        <f>IF(MID(H969,4,1)="x", 'Messages d''erreur'!$B$13,IF(LEFT(T969,1)="A",'Messages d''erreur'!$B$12,""))</f>
        <v/>
      </c>
    </row>
    <row r="970" spans="1:21" ht="39" x14ac:dyDescent="0.35">
      <c r="A970" s="535" t="s">
        <v>1317</v>
      </c>
      <c r="B970" s="447" t="s">
        <v>1317</v>
      </c>
      <c r="C970" s="462" t="s">
        <v>2110</v>
      </c>
      <c r="D970" s="463" t="s">
        <v>1201</v>
      </c>
      <c r="E970" s="464" t="s">
        <v>61</v>
      </c>
      <c r="F970" s="464">
        <v>24</v>
      </c>
      <c r="G970" s="462" t="s">
        <v>1782</v>
      </c>
      <c r="H970" s="464" t="s">
        <v>1384</v>
      </c>
      <c r="I970" s="464" t="s">
        <v>1353</v>
      </c>
      <c r="J970" s="464" t="s">
        <v>1101</v>
      </c>
      <c r="K970" s="466" t="s">
        <v>805</v>
      </c>
      <c r="L970" s="467">
        <f t="shared" si="67"/>
        <v>1</v>
      </c>
      <c r="M970" s="468">
        <f t="shared" si="64"/>
        <v>24011</v>
      </c>
      <c r="N970" s="467" t="str">
        <f>IF(IFERROR(SEARCH("-",K970,1),0) &gt; 0,IFERROR(VLOOKUP(K970,'Liste ECO'!A:A,1,FALSE),"ATTENTION CE Inexistant"),"")</f>
        <v>711-60</v>
      </c>
      <c r="O970" s="467" t="str">
        <f>IF(LEFT(N970,1) ="A",'Messages d''erreur'!$B$9,"")</f>
        <v/>
      </c>
      <c r="P970" s="447">
        <f t="shared" si="65"/>
        <v>24011</v>
      </c>
      <c r="Q970" s="447" t="str">
        <f>IFERROR(VLOOKUP(B971,'Liste CG'!A:A,1,FALSE),"Attention erreur pas de CG")</f>
        <v>Attention erreur pas de CG</v>
      </c>
      <c r="R970" s="447" t="str">
        <f>IF(LEFT(Q970,1)="A",'Messages d''erreur'!B$10,"")</f>
        <v>Attention CG pas dans  CG</v>
      </c>
      <c r="S970" s="467">
        <f t="shared" si="66"/>
        <v>24011</v>
      </c>
      <c r="T970" s="469">
        <f>IFERROR(VLOOKUP(S970,'Liste CG'!A:A,1,FALSE),"Attention erreur pas de CG")</f>
        <v>24011</v>
      </c>
      <c r="U970" s="447" t="str">
        <f>IF(MID(H970,4,1)="x", 'Messages d''erreur'!$B$13,IF(LEFT(T970,1)="A",'Messages d''erreur'!$B$12,""))</f>
        <v/>
      </c>
    </row>
    <row r="971" spans="1:21" ht="39" x14ac:dyDescent="0.35">
      <c r="A971" s="535" t="s">
        <v>1317</v>
      </c>
      <c r="B971" s="447" t="s">
        <v>1317</v>
      </c>
      <c r="C971" s="462" t="s">
        <v>2110</v>
      </c>
      <c r="D971" s="463" t="s">
        <v>1201</v>
      </c>
      <c r="E971" s="464" t="s">
        <v>1101</v>
      </c>
      <c r="F971" s="464">
        <v>25</v>
      </c>
      <c r="G971" s="462" t="s">
        <v>1788</v>
      </c>
      <c r="H971" s="464" t="s">
        <v>1483</v>
      </c>
      <c r="I971" s="464" t="s">
        <v>1353</v>
      </c>
      <c r="J971" s="464" t="s">
        <v>61</v>
      </c>
      <c r="K971" s="466" t="s">
        <v>808</v>
      </c>
      <c r="L971" s="467">
        <f t="shared" si="67"/>
        <v>1</v>
      </c>
      <c r="M971" s="468">
        <f t="shared" ref="M971:M1034" si="68">VALUE(H971)</f>
        <v>24021</v>
      </c>
      <c r="N971" s="467" t="str">
        <f>IF(IFERROR(SEARCH("-",K971,1),0) &gt; 0,IFERROR(VLOOKUP(K971,'Liste ECO'!A:A,1,FALSE),"ATTENTION CE Inexistant"),"")</f>
        <v>712-60</v>
      </c>
      <c r="O971" s="467" t="str">
        <f>IF(LEFT(N971,1) ="A",'Messages d''erreur'!$B$9,"")</f>
        <v/>
      </c>
      <c r="P971" s="447">
        <f t="shared" si="65"/>
        <v>24021</v>
      </c>
      <c r="Q971" s="447" t="str">
        <f>IFERROR(VLOOKUP(B972,'Liste CG'!A:A,1,FALSE),"Attention erreur pas de CG")</f>
        <v>Attention erreur pas de CG</v>
      </c>
      <c r="R971" s="447" t="str">
        <f>IF(LEFT(Q971,1)="A",'Messages d''erreur'!B$10,"")</f>
        <v>Attention CG pas dans  CG</v>
      </c>
      <c r="S971" s="467">
        <f t="shared" si="66"/>
        <v>24021</v>
      </c>
      <c r="T971" s="469">
        <f>IFERROR(VLOOKUP(S971,'Liste CG'!A:A,1,FALSE),"Attention erreur pas de CG")</f>
        <v>24021</v>
      </c>
      <c r="U971" s="447" t="str">
        <f>IF(MID(H971,4,1)="x", 'Messages d''erreur'!$B$13,IF(LEFT(T971,1)="A",'Messages d''erreur'!$B$12,""))</f>
        <v/>
      </c>
    </row>
    <row r="972" spans="1:21" ht="39" x14ac:dyDescent="0.35">
      <c r="A972" s="535" t="s">
        <v>1317</v>
      </c>
      <c r="B972" s="447" t="s">
        <v>1317</v>
      </c>
      <c r="C972" s="462" t="s">
        <v>2110</v>
      </c>
      <c r="D972" s="463" t="s">
        <v>1201</v>
      </c>
      <c r="E972" s="464" t="s">
        <v>61</v>
      </c>
      <c r="F972" s="464">
        <v>26</v>
      </c>
      <c r="G972" s="462" t="s">
        <v>1782</v>
      </c>
      <c r="H972" s="464" t="s">
        <v>1483</v>
      </c>
      <c r="I972" s="464" t="s">
        <v>1353</v>
      </c>
      <c r="J972" s="464" t="s">
        <v>1101</v>
      </c>
      <c r="K972" s="466" t="s">
        <v>808</v>
      </c>
      <c r="L972" s="467">
        <f t="shared" si="67"/>
        <v>1</v>
      </c>
      <c r="M972" s="468">
        <f t="shared" si="68"/>
        <v>24021</v>
      </c>
      <c r="N972" s="467" t="str">
        <f>IF(IFERROR(SEARCH("-",K972,1),0) &gt; 0,IFERROR(VLOOKUP(K972,'Liste ECO'!A:A,1,FALSE),"ATTENTION CE Inexistant"),"")</f>
        <v>712-60</v>
      </c>
      <c r="O972" s="467" t="str">
        <f>IF(LEFT(N972,1) ="A",'Messages d''erreur'!$B$9,"")</f>
        <v/>
      </c>
      <c r="P972" s="447">
        <f t="shared" si="65"/>
        <v>24021</v>
      </c>
      <c r="Q972" s="447" t="str">
        <f>IFERROR(VLOOKUP(B973,'Liste CG'!A:A,1,FALSE),"Attention erreur pas de CG")</f>
        <v>Attention erreur pas de CG</v>
      </c>
      <c r="R972" s="447" t="str">
        <f>IF(LEFT(Q972,1)="A",'Messages d''erreur'!B$10,"")</f>
        <v>Attention CG pas dans  CG</v>
      </c>
      <c r="S972" s="467">
        <f t="shared" si="66"/>
        <v>24021</v>
      </c>
      <c r="T972" s="469">
        <f>IFERROR(VLOOKUP(S972,'Liste CG'!A:A,1,FALSE),"Attention erreur pas de CG")</f>
        <v>24021</v>
      </c>
      <c r="U972" s="447" t="str">
        <f>IF(MID(H972,4,1)="x", 'Messages d''erreur'!$B$13,IF(LEFT(T972,1)="A",'Messages d''erreur'!$B$12,""))</f>
        <v/>
      </c>
    </row>
    <row r="973" spans="1:21" ht="26" x14ac:dyDescent="0.35">
      <c r="A973" s="535" t="s">
        <v>1317</v>
      </c>
      <c r="B973" s="447" t="s">
        <v>1317</v>
      </c>
      <c r="C973" s="462" t="s">
        <v>2110</v>
      </c>
      <c r="D973" s="463" t="s">
        <v>1201</v>
      </c>
      <c r="E973" s="464" t="s">
        <v>1101</v>
      </c>
      <c r="F973" s="464">
        <v>27</v>
      </c>
      <c r="G973" s="462" t="s">
        <v>1342</v>
      </c>
      <c r="H973" s="464" t="s">
        <v>1588</v>
      </c>
      <c r="I973" s="464" t="s">
        <v>1353</v>
      </c>
      <c r="J973" s="464" t="s">
        <v>61</v>
      </c>
      <c r="K973" s="466" t="s">
        <v>811</v>
      </c>
      <c r="L973" s="467">
        <f t="shared" si="67"/>
        <v>1</v>
      </c>
      <c r="M973" s="468">
        <f t="shared" si="68"/>
        <v>24031</v>
      </c>
      <c r="N973" s="467" t="str">
        <f>IF(IFERROR(SEARCH("-",K973,1),0) &gt; 0,IFERROR(VLOOKUP(K973,'Liste ECO'!A:A,1,FALSE),"ATTENTION CE Inexistant"),"")</f>
        <v>731-60</v>
      </c>
      <c r="O973" s="467" t="str">
        <f>IF(LEFT(N973,1) ="A",'Messages d''erreur'!$B$9,"")</f>
        <v/>
      </c>
      <c r="P973" s="447">
        <f t="shared" si="65"/>
        <v>24031</v>
      </c>
      <c r="Q973" s="447" t="str">
        <f>IFERROR(VLOOKUP(B974,'Liste CG'!A:A,1,FALSE),"Attention erreur pas de CG")</f>
        <v>Attention erreur pas de CG</v>
      </c>
      <c r="R973" s="447" t="str">
        <f>IF(LEFT(Q973,1)="A",'Messages d''erreur'!B$10,"")</f>
        <v>Attention CG pas dans  CG</v>
      </c>
      <c r="S973" s="467">
        <f t="shared" si="66"/>
        <v>24031</v>
      </c>
      <c r="T973" s="469">
        <f>IFERROR(VLOOKUP(S973,'Liste CG'!A:A,1,FALSE),"Attention erreur pas de CG")</f>
        <v>24031</v>
      </c>
      <c r="U973" s="447" t="str">
        <f>IF(MID(H973,4,1)="x", 'Messages d''erreur'!$B$13,IF(LEFT(T973,1)="A",'Messages d''erreur'!$B$12,""))</f>
        <v/>
      </c>
    </row>
    <row r="974" spans="1:21" ht="39" x14ac:dyDescent="0.35">
      <c r="A974" s="535" t="s">
        <v>1317</v>
      </c>
      <c r="B974" s="447" t="s">
        <v>1317</v>
      </c>
      <c r="C974" s="462" t="s">
        <v>2110</v>
      </c>
      <c r="D974" s="463" t="s">
        <v>1201</v>
      </c>
      <c r="E974" s="464" t="s">
        <v>61</v>
      </c>
      <c r="F974" s="464">
        <v>28</v>
      </c>
      <c r="G974" s="462" t="s">
        <v>1782</v>
      </c>
      <c r="H974" s="464" t="s">
        <v>1588</v>
      </c>
      <c r="I974" s="464" t="s">
        <v>1353</v>
      </c>
      <c r="J974" s="464" t="s">
        <v>1101</v>
      </c>
      <c r="K974" s="466" t="s">
        <v>811</v>
      </c>
      <c r="L974" s="467">
        <f t="shared" si="67"/>
        <v>1</v>
      </c>
      <c r="M974" s="468">
        <f t="shared" si="68"/>
        <v>24031</v>
      </c>
      <c r="N974" s="467" t="str">
        <f>IF(IFERROR(SEARCH("-",K974,1),0) &gt; 0,IFERROR(VLOOKUP(K974,'Liste ECO'!A:A,1,FALSE),"ATTENTION CE Inexistant"),"")</f>
        <v>731-60</v>
      </c>
      <c r="O974" s="467" t="str">
        <f>IF(LEFT(N974,1) ="A",'Messages d''erreur'!$B$9,"")</f>
        <v/>
      </c>
      <c r="P974" s="447">
        <f t="shared" si="65"/>
        <v>24031</v>
      </c>
      <c r="Q974" s="447" t="str">
        <f>IFERROR(VLOOKUP(B975,'Liste CG'!A:A,1,FALSE),"Attention erreur pas de CG")</f>
        <v>Attention erreur pas de CG</v>
      </c>
      <c r="R974" s="447" t="str">
        <f>IF(LEFT(Q974,1)="A",'Messages d''erreur'!B$10,"")</f>
        <v>Attention CG pas dans  CG</v>
      </c>
      <c r="S974" s="467">
        <f t="shared" si="66"/>
        <v>24031</v>
      </c>
      <c r="T974" s="469">
        <f>IFERROR(VLOOKUP(S974,'Liste CG'!A:A,1,FALSE),"Attention erreur pas de CG")</f>
        <v>24031</v>
      </c>
      <c r="U974" s="447" t="str">
        <f>IF(MID(H974,4,1)="x", 'Messages d''erreur'!$B$13,IF(LEFT(T974,1)="A",'Messages d''erreur'!$B$12,""))</f>
        <v/>
      </c>
    </row>
    <row r="975" spans="1:21" ht="26" x14ac:dyDescent="0.35">
      <c r="A975" s="535" t="s">
        <v>1317</v>
      </c>
      <c r="B975" s="447" t="s">
        <v>1317</v>
      </c>
      <c r="C975" s="462" t="s">
        <v>2110</v>
      </c>
      <c r="D975" s="463" t="s">
        <v>1201</v>
      </c>
      <c r="E975" s="464" t="s">
        <v>1101</v>
      </c>
      <c r="F975" s="464">
        <v>29</v>
      </c>
      <c r="G975" s="462" t="s">
        <v>1342</v>
      </c>
      <c r="H975" s="464" t="s">
        <v>1352</v>
      </c>
      <c r="I975" s="464" t="s">
        <v>1353</v>
      </c>
      <c r="J975" s="464" t="s">
        <v>61</v>
      </c>
      <c r="K975" s="466" t="s">
        <v>860</v>
      </c>
      <c r="L975" s="467">
        <f t="shared" si="67"/>
        <v>1</v>
      </c>
      <c r="M975" s="468">
        <f t="shared" si="68"/>
        <v>24041</v>
      </c>
      <c r="N975" s="467" t="str">
        <f>IF(IFERROR(SEARCH("-",K975,1),0) &gt; 0,IFERROR(VLOOKUP(K975,'Liste ECO'!A:A,1,FALSE),"ATTENTION CE Inexistant"),"")</f>
        <v>747-60</v>
      </c>
      <c r="O975" s="467" t="str">
        <f>IF(LEFT(N975,1) ="A",'Messages d''erreur'!$B$9,"")</f>
        <v/>
      </c>
      <c r="P975" s="447">
        <f t="shared" si="65"/>
        <v>24041</v>
      </c>
      <c r="Q975" s="447" t="str">
        <f>IFERROR(VLOOKUP(B976,'Liste CG'!A:A,1,FALSE),"Attention erreur pas de CG")</f>
        <v>Attention erreur pas de CG</v>
      </c>
      <c r="R975" s="447" t="str">
        <f>IF(LEFT(Q975,1)="A",'Messages d''erreur'!B$10,"")</f>
        <v>Attention CG pas dans  CG</v>
      </c>
      <c r="S975" s="467">
        <f t="shared" si="66"/>
        <v>24041</v>
      </c>
      <c r="T975" s="469">
        <f>IFERROR(VLOOKUP(S975,'Liste CG'!A:A,1,FALSE),"Attention erreur pas de CG")</f>
        <v>24041</v>
      </c>
      <c r="U975" s="447" t="str">
        <f>IF(MID(H975,4,1)="x", 'Messages d''erreur'!$B$13,IF(LEFT(T975,1)="A",'Messages d''erreur'!$B$12,""))</f>
        <v/>
      </c>
    </row>
    <row r="976" spans="1:21" ht="14.5" x14ac:dyDescent="0.35">
      <c r="A976" s="535" t="s">
        <v>1317</v>
      </c>
      <c r="B976" s="447" t="s">
        <v>1317</v>
      </c>
      <c r="C976" s="462" t="s">
        <v>2110</v>
      </c>
      <c r="D976" s="463" t="s">
        <v>1201</v>
      </c>
      <c r="E976" s="464" t="s">
        <v>61</v>
      </c>
      <c r="F976" s="464">
        <v>30</v>
      </c>
      <c r="G976" s="462" t="s">
        <v>1792</v>
      </c>
      <c r="H976" s="464" t="s">
        <v>1352</v>
      </c>
      <c r="I976" s="464" t="s">
        <v>1353</v>
      </c>
      <c r="J976" s="464" t="s">
        <v>1101</v>
      </c>
      <c r="K976" s="466" t="s">
        <v>860</v>
      </c>
      <c r="L976" s="467">
        <f t="shared" si="67"/>
        <v>1</v>
      </c>
      <c r="M976" s="468">
        <f t="shared" si="68"/>
        <v>24041</v>
      </c>
      <c r="N976" s="467" t="str">
        <f>IF(IFERROR(SEARCH("-",K976,1),0) &gt; 0,IFERROR(VLOOKUP(K976,'Liste ECO'!A:A,1,FALSE),"ATTENTION CE Inexistant"),"")</f>
        <v>747-60</v>
      </c>
      <c r="O976" s="467" t="str">
        <f>IF(LEFT(N976,1) ="A",'Messages d''erreur'!$B$9,"")</f>
        <v/>
      </c>
      <c r="P976" s="447">
        <f t="shared" si="65"/>
        <v>24041</v>
      </c>
      <c r="Q976" s="447" t="str">
        <f>IFERROR(VLOOKUP(B977,'Liste CG'!A:A,1,FALSE),"Attention erreur pas de CG")</f>
        <v>Attention erreur pas de CG</v>
      </c>
      <c r="R976" s="447" t="str">
        <f>IF(LEFT(Q976,1)="A",'Messages d''erreur'!B$10,"")</f>
        <v>Attention CG pas dans  CG</v>
      </c>
      <c r="S976" s="467">
        <f t="shared" si="66"/>
        <v>24041</v>
      </c>
      <c r="T976" s="469">
        <f>IFERROR(VLOOKUP(S976,'Liste CG'!A:A,1,FALSE),"Attention erreur pas de CG")</f>
        <v>24041</v>
      </c>
      <c r="U976" s="447" t="str">
        <f>IF(MID(H976,4,1)="x", 'Messages d''erreur'!$B$13,IF(LEFT(T976,1)="A",'Messages d''erreur'!$B$12,""))</f>
        <v/>
      </c>
    </row>
    <row r="977" spans="1:21" ht="26" x14ac:dyDescent="0.35">
      <c r="A977" s="535" t="s">
        <v>1317</v>
      </c>
      <c r="B977" s="447" t="s">
        <v>1317</v>
      </c>
      <c r="C977" s="462" t="s">
        <v>2110</v>
      </c>
      <c r="D977" s="463" t="s">
        <v>1201</v>
      </c>
      <c r="E977" s="464" t="s">
        <v>1101</v>
      </c>
      <c r="F977" s="464">
        <v>31</v>
      </c>
      <c r="G977" s="462" t="s">
        <v>1342</v>
      </c>
      <c r="H977" s="464" t="s">
        <v>1842</v>
      </c>
      <c r="I977" s="464" t="s">
        <v>1341</v>
      </c>
      <c r="J977" s="464" t="s">
        <v>61</v>
      </c>
      <c r="K977" s="466" t="s">
        <v>863</v>
      </c>
      <c r="L977" s="467">
        <f t="shared" si="67"/>
        <v>1</v>
      </c>
      <c r="M977" s="468">
        <f t="shared" si="68"/>
        <v>26211</v>
      </c>
      <c r="N977" s="467" t="str">
        <f>IF(IFERROR(SEARCH("-",K977,1),0) &gt; 0,IFERROR(VLOOKUP(K977,'Liste ECO'!A:A,1,FALSE),"ATTENTION CE Inexistant"),"")</f>
        <v>748-51</v>
      </c>
      <c r="O977" s="467" t="str">
        <f>IF(LEFT(N977,1) ="A",'Messages d''erreur'!$B$9,"")</f>
        <v/>
      </c>
      <c r="P977" s="447">
        <f t="shared" si="65"/>
        <v>26211</v>
      </c>
      <c r="Q977" s="447" t="str">
        <f>IFERROR(VLOOKUP(B978,'Liste CG'!A:A,1,FALSE),"Attention erreur pas de CG")</f>
        <v>Attention erreur pas de CG</v>
      </c>
      <c r="R977" s="447" t="str">
        <f>IF(LEFT(Q977,1)="A",'Messages d''erreur'!B$10,"")</f>
        <v>Attention CG pas dans  CG</v>
      </c>
      <c r="S977" s="467">
        <f t="shared" si="66"/>
        <v>26211</v>
      </c>
      <c r="T977" s="469">
        <f>IFERROR(VLOOKUP(S977,'Liste CG'!A:A,1,FALSE),"Attention erreur pas de CG")</f>
        <v>26211</v>
      </c>
      <c r="U977" s="447" t="str">
        <f>IF(MID(H977,4,1)="x", 'Messages d''erreur'!$B$13,IF(LEFT(T977,1)="A",'Messages d''erreur'!$B$12,""))</f>
        <v/>
      </c>
    </row>
    <row r="978" spans="1:21" ht="26" x14ac:dyDescent="0.35">
      <c r="A978" s="535" t="s">
        <v>1317</v>
      </c>
      <c r="B978" s="447" t="s">
        <v>1317</v>
      </c>
      <c r="C978" s="462" t="s">
        <v>2110</v>
      </c>
      <c r="D978" s="463" t="s">
        <v>1201</v>
      </c>
      <c r="E978" s="464" t="s">
        <v>1101</v>
      </c>
      <c r="F978" s="464">
        <v>32</v>
      </c>
      <c r="G978" s="462" t="s">
        <v>1857</v>
      </c>
      <c r="H978" s="464" t="s">
        <v>1856</v>
      </c>
      <c r="I978" s="492" t="s">
        <v>1696</v>
      </c>
      <c r="J978" s="464" t="s">
        <v>61</v>
      </c>
      <c r="K978" s="466" t="s">
        <v>867</v>
      </c>
      <c r="L978" s="467">
        <f t="shared" ref="L978:L1009" si="69">IF(A978=A977,1,0)</f>
        <v>1</v>
      </c>
      <c r="M978" s="468">
        <f t="shared" si="68"/>
        <v>26301</v>
      </c>
      <c r="N978" s="467" t="str">
        <f>IF(IFERROR(SEARCH("-",K978,1),0) &gt; 0,IFERROR(VLOOKUP(K978,'Liste ECO'!A:A,1,FALSE),"ATTENTION CE Inexistant"),"")</f>
        <v>748-53</v>
      </c>
      <c r="O978" s="467" t="str">
        <f>IF(LEFT(N978,1) ="A",'Messages d''erreur'!$B$9,"")</f>
        <v/>
      </c>
      <c r="P978" s="447">
        <f t="shared" si="65"/>
        <v>26301</v>
      </c>
      <c r="Q978" s="447" t="str">
        <f>IFERROR(VLOOKUP(B979,'Liste CG'!A:A,1,FALSE),"Attention erreur pas de CG")</f>
        <v>Attention erreur pas de CG</v>
      </c>
      <c r="R978" s="447" t="str">
        <f>IF(LEFT(Q978,1)="A",'Messages d''erreur'!B$10,"")</f>
        <v>Attention CG pas dans  CG</v>
      </c>
      <c r="S978" s="467">
        <f t="shared" si="66"/>
        <v>26301</v>
      </c>
      <c r="T978" s="469">
        <f>IFERROR(VLOOKUP(S978,'Liste CG'!A:A,1,FALSE),"Attention erreur pas de CG")</f>
        <v>26301</v>
      </c>
      <c r="U978" s="447" t="str">
        <f>IF(MID(H978,4,1)="x", 'Messages d''erreur'!$B$13,IF(LEFT(T978,1)="A",'Messages d''erreur'!$B$12,""))</f>
        <v/>
      </c>
    </row>
    <row r="979" spans="1:21" ht="26" x14ac:dyDescent="0.35">
      <c r="A979" s="535" t="s">
        <v>1317</v>
      </c>
      <c r="B979" s="447" t="s">
        <v>1317</v>
      </c>
      <c r="C979" s="462" t="s">
        <v>2110</v>
      </c>
      <c r="D979" s="463" t="s">
        <v>1201</v>
      </c>
      <c r="E979" s="464" t="s">
        <v>1101</v>
      </c>
      <c r="F979" s="464">
        <v>33</v>
      </c>
      <c r="G979" s="462" t="s">
        <v>1342</v>
      </c>
      <c r="H979" s="464" t="s">
        <v>2111</v>
      </c>
      <c r="I979" s="464" t="s">
        <v>1100</v>
      </c>
      <c r="J979" s="464" t="s">
        <v>61</v>
      </c>
      <c r="K979" s="466" t="s">
        <v>235</v>
      </c>
      <c r="L979" s="467">
        <f t="shared" si="69"/>
        <v>1</v>
      </c>
      <c r="M979" s="468" t="e">
        <f t="shared" si="68"/>
        <v>#VALUE!</v>
      </c>
      <c r="N979" s="467" t="str">
        <f>IF(IFERROR(SEARCH("-",K979,1),0) &gt; 0,IFERROR(VLOOKUP(K979,'Liste ECO'!A:A,1,FALSE),"ATTENTION CE Inexistant"),"")</f>
        <v>129-04</v>
      </c>
      <c r="O979" s="467" t="str">
        <f>IF(LEFT(N979,1) ="A",'Messages d''erreur'!$B$9,"")</f>
        <v/>
      </c>
      <c r="P979" s="447" t="e">
        <f t="shared" si="65"/>
        <v>#VALUE!</v>
      </c>
      <c r="Q979" s="447" t="str">
        <f>IFERROR(VLOOKUP(B980,'Liste CG'!A:A,1,FALSE),"Attention erreur pas de CG")</f>
        <v>Attention erreur pas de CG</v>
      </c>
      <c r="R979" s="447" t="str">
        <f>IF(LEFT(Q979,1)="A",'Messages d''erreur'!B$10,"")</f>
        <v>Attention CG pas dans  CG</v>
      </c>
      <c r="S979" s="467" t="e">
        <f t="shared" si="66"/>
        <v>#VALUE!</v>
      </c>
      <c r="T979" s="469" t="str">
        <f>IFERROR(VLOOKUP(S979,'Liste CG'!A:A,1,FALSE),"Attention erreur pas de CG")</f>
        <v>Attention erreur pas de CG</v>
      </c>
      <c r="U979" s="447" t="str">
        <f>IF(MID(H979,4,1)="x", 'Messages d''erreur'!$B$13,IF(LEFT(T979,1)="A",'Messages d''erreur'!$B$12,""))</f>
        <v>Compte générique de contre-partie</v>
      </c>
    </row>
    <row r="980" spans="1:21" ht="14.5" x14ac:dyDescent="0.35">
      <c r="A980" s="535" t="s">
        <v>1317</v>
      </c>
      <c r="B980" s="447" t="s">
        <v>1317</v>
      </c>
      <c r="C980" s="462" t="s">
        <v>2110</v>
      </c>
      <c r="D980" s="463" t="s">
        <v>1201</v>
      </c>
      <c r="E980" s="464" t="s">
        <v>61</v>
      </c>
      <c r="F980" s="464">
        <v>34</v>
      </c>
      <c r="G980" s="462" t="s">
        <v>2089</v>
      </c>
      <c r="H980" s="464" t="s">
        <v>2112</v>
      </c>
      <c r="I980" s="464" t="s">
        <v>2113</v>
      </c>
      <c r="J980" s="464" t="s">
        <v>1101</v>
      </c>
      <c r="K980" s="466" t="s">
        <v>1100</v>
      </c>
      <c r="L980" s="467">
        <f t="shared" si="69"/>
        <v>1</v>
      </c>
      <c r="M980" s="468" t="e">
        <f t="shared" si="68"/>
        <v>#VALUE!</v>
      </c>
      <c r="N980" s="467" t="str">
        <f>IF(IFERROR(SEARCH("-",K980,1),0) &gt; 0,IFERROR(VLOOKUP(K980,'Liste ECO'!A:A,1,FALSE),"ATTENTION CE Inexistant"),"")</f>
        <v/>
      </c>
      <c r="O980" s="467" t="str">
        <f>IF(LEFT(N980,1) ="A",'Messages d''erreur'!$B$9,"")</f>
        <v/>
      </c>
      <c r="P980" s="447" t="e">
        <f t="shared" si="65"/>
        <v>#VALUE!</v>
      </c>
      <c r="Q980" s="447" t="str">
        <f>IFERROR(VLOOKUP(B981,'Liste CG'!A:A,1,FALSE),"Attention erreur pas de CG")</f>
        <v>Attention erreur pas de CG</v>
      </c>
      <c r="R980" s="447" t="str">
        <f>IF(LEFT(Q980,1)="A",'Messages d''erreur'!B$10,"")</f>
        <v>Attention CG pas dans  CG</v>
      </c>
      <c r="S980" s="467" t="e">
        <f t="shared" si="66"/>
        <v>#VALUE!</v>
      </c>
      <c r="T980" s="469" t="str">
        <f>IFERROR(VLOOKUP(S980,'Liste CG'!A:A,1,FALSE),"Attention erreur pas de CG")</f>
        <v>Attention erreur pas de CG</v>
      </c>
      <c r="U980" s="447" t="str">
        <f>IF(MID(H980,4,1)="x", 'Messages d''erreur'!$B$13,IF(LEFT(T980,1)="A",'Messages d''erreur'!$B$12,""))</f>
        <v>Compte générique de contre-partie</v>
      </c>
    </row>
    <row r="981" spans="1:21" ht="14.5" x14ac:dyDescent="0.35">
      <c r="A981" s="535" t="s">
        <v>1317</v>
      </c>
      <c r="B981" s="447" t="s">
        <v>1317</v>
      </c>
      <c r="C981" s="462" t="s">
        <v>2110</v>
      </c>
      <c r="D981" s="463" t="s">
        <v>1201</v>
      </c>
      <c r="E981" s="464" t="s">
        <v>61</v>
      </c>
      <c r="F981" s="464">
        <v>35</v>
      </c>
      <c r="G981" s="462" t="s">
        <v>2114</v>
      </c>
      <c r="H981" s="464" t="s">
        <v>2115</v>
      </c>
      <c r="I981" s="464" t="s">
        <v>1967</v>
      </c>
      <c r="J981" s="464" t="s">
        <v>1101</v>
      </c>
      <c r="K981" s="466" t="s">
        <v>1100</v>
      </c>
      <c r="L981" s="467">
        <f t="shared" si="69"/>
        <v>1</v>
      </c>
      <c r="M981" s="468">
        <f t="shared" si="68"/>
        <v>55700</v>
      </c>
      <c r="N981" s="467" t="str">
        <f>IF(IFERROR(SEARCH("-",K981,1),0) &gt; 0,IFERROR(VLOOKUP(K981,'Liste ECO'!A:A,1,FALSE),"ATTENTION CE Inexistant"),"")</f>
        <v/>
      </c>
      <c r="O981" s="467" t="str">
        <f>IF(LEFT(N981,1) ="A",'Messages d''erreur'!$B$9,"")</f>
        <v/>
      </c>
      <c r="P981" s="447">
        <f t="shared" si="65"/>
        <v>55700</v>
      </c>
      <c r="Q981" s="447" t="str">
        <f>IFERROR(VLOOKUP(B982,'Liste CG'!A:A,1,FALSE),"Attention erreur pas de CG")</f>
        <v>Attention erreur pas de CG</v>
      </c>
      <c r="R981" s="447" t="str">
        <f>IF(LEFT(Q981,1)="A",'Messages d''erreur'!B$10,"")</f>
        <v>Attention CG pas dans  CG</v>
      </c>
      <c r="S981" s="467">
        <f t="shared" si="66"/>
        <v>55700</v>
      </c>
      <c r="T981" s="469">
        <f>IFERROR(VLOOKUP(S981,'Liste CG'!A:A,1,FALSE),"Attention erreur pas de CG")</f>
        <v>55700</v>
      </c>
      <c r="U981" s="447" t="str">
        <f>IF(MID(H981,4,1)="x", 'Messages d''erreur'!$B$13,IF(LEFT(T981,1)="A",'Messages d''erreur'!$B$12,""))</f>
        <v/>
      </c>
    </row>
    <row r="982" spans="1:21" ht="14.5" x14ac:dyDescent="0.35">
      <c r="A982" s="535" t="s">
        <v>1317</v>
      </c>
      <c r="B982" s="447" t="s">
        <v>1317</v>
      </c>
      <c r="C982" s="462" t="s">
        <v>2110</v>
      </c>
      <c r="D982" s="463" t="s">
        <v>1201</v>
      </c>
      <c r="E982" s="464" t="s">
        <v>1101</v>
      </c>
      <c r="F982" s="464">
        <v>36</v>
      </c>
      <c r="G982" s="462" t="s">
        <v>2116</v>
      </c>
      <c r="H982" s="464" t="s">
        <v>1988</v>
      </c>
      <c r="I982" s="464" t="s">
        <v>1201</v>
      </c>
      <c r="J982" s="464" t="s">
        <v>61</v>
      </c>
      <c r="K982" s="466" t="s">
        <v>1100</v>
      </c>
      <c r="L982" s="467">
        <f t="shared" si="69"/>
        <v>1</v>
      </c>
      <c r="M982" s="468">
        <f t="shared" si="68"/>
        <v>41100</v>
      </c>
      <c r="N982" s="467" t="str">
        <f>IF(IFERROR(SEARCH("-",K982,1),0) &gt; 0,IFERROR(VLOOKUP(K982,'Liste ECO'!A:A,1,FALSE),"ATTENTION CE Inexistant"),"")</f>
        <v/>
      </c>
      <c r="O982" s="467" t="str">
        <f>IF(LEFT(N982,1) ="A",'Messages d''erreur'!$B$9,"")</f>
        <v/>
      </c>
      <c r="P982" s="447">
        <f t="shared" si="65"/>
        <v>41100</v>
      </c>
      <c r="Q982" s="447" t="str">
        <f>IFERROR(VLOOKUP(B983,'Liste CG'!A:A,1,FALSE),"Attention erreur pas de CG")</f>
        <v>Attention erreur pas de CG</v>
      </c>
      <c r="R982" s="447" t="str">
        <f>IF(LEFT(Q982,1)="A",'Messages d''erreur'!B$10,"")</f>
        <v>Attention CG pas dans  CG</v>
      </c>
      <c r="S982" s="467">
        <f t="shared" si="66"/>
        <v>41100</v>
      </c>
      <c r="T982" s="469">
        <f>IFERROR(VLOOKUP(S982,'Liste CG'!A:A,1,FALSE),"Attention erreur pas de CG")</f>
        <v>41100</v>
      </c>
      <c r="U982" s="447" t="str">
        <f>IF(MID(H982,4,1)="x", 'Messages d''erreur'!$B$13,IF(LEFT(T982,1)="A",'Messages d''erreur'!$B$12,""))</f>
        <v/>
      </c>
    </row>
    <row r="983" spans="1:21" ht="26" x14ac:dyDescent="0.35">
      <c r="A983" s="535" t="s">
        <v>1344</v>
      </c>
      <c r="B983" s="447" t="s">
        <v>1344</v>
      </c>
      <c r="C983" s="462" t="s">
        <v>2117</v>
      </c>
      <c r="D983" s="463" t="s">
        <v>2118</v>
      </c>
      <c r="E983" s="464" t="s">
        <v>1101</v>
      </c>
      <c r="F983" s="464">
        <v>1</v>
      </c>
      <c r="G983" s="462" t="s">
        <v>1343</v>
      </c>
      <c r="H983" s="464" t="s">
        <v>1340</v>
      </c>
      <c r="I983" s="464" t="s">
        <v>1341</v>
      </c>
      <c r="J983" s="464" t="s">
        <v>61</v>
      </c>
      <c r="K983" s="466" t="s">
        <v>802</v>
      </c>
      <c r="L983" s="467">
        <f t="shared" si="69"/>
        <v>0</v>
      </c>
      <c r="M983" s="468">
        <f t="shared" si="68"/>
        <v>20001</v>
      </c>
      <c r="N983" s="467" t="str">
        <f>IF(IFERROR(SEARCH("-",K983,1),0) &gt; 0,IFERROR(VLOOKUP(K983,'Liste ECO'!A:A,1,FALSE),"ATTENTION CE Inexistant"),"")</f>
        <v>710-51</v>
      </c>
      <c r="O983" s="467" t="str">
        <f>IF(LEFT(N983,1) ="A",'Messages d''erreur'!$B$9,"")</f>
        <v/>
      </c>
      <c r="P983" s="447">
        <f t="shared" si="65"/>
        <v>20001</v>
      </c>
      <c r="Q983" s="447" t="str">
        <f>IFERROR(VLOOKUP(B984,'Liste CG'!A:A,1,FALSE),"Attention erreur pas de CG")</f>
        <v>Attention erreur pas de CG</v>
      </c>
      <c r="R983" s="447" t="str">
        <f>IF(LEFT(Q983,1)="A",'Messages d''erreur'!B$10,"")</f>
        <v>Attention CG pas dans  CG</v>
      </c>
      <c r="S983" s="467">
        <f t="shared" si="66"/>
        <v>20001</v>
      </c>
      <c r="T983" s="469">
        <f>IFERROR(VLOOKUP(S983,'Liste CG'!A:A,1,FALSE),"Attention erreur pas de CG")</f>
        <v>20001</v>
      </c>
      <c r="U983" s="447" t="str">
        <f>IF(MID(H983,4,1)="x", 'Messages d''erreur'!$B$13,IF(LEFT(T983,1)="A",'Messages d''erreur'!$B$12,""))</f>
        <v/>
      </c>
    </row>
    <row r="984" spans="1:21" ht="14.5" x14ac:dyDescent="0.35">
      <c r="A984" s="535" t="s">
        <v>1344</v>
      </c>
      <c r="B984" s="447" t="s">
        <v>1344</v>
      </c>
      <c r="C984" s="462" t="s">
        <v>2117</v>
      </c>
      <c r="D984" s="463" t="s">
        <v>2118</v>
      </c>
      <c r="E984" s="464" t="s">
        <v>1101</v>
      </c>
      <c r="F984" s="464">
        <v>2</v>
      </c>
      <c r="G984" s="462" t="s">
        <v>1369</v>
      </c>
      <c r="H984" s="464" t="s">
        <v>1366</v>
      </c>
      <c r="I984" s="464" t="s">
        <v>1341</v>
      </c>
      <c r="J984" s="464" t="s">
        <v>61</v>
      </c>
      <c r="K984" s="466" t="s">
        <v>856</v>
      </c>
      <c r="L984" s="467">
        <f t="shared" si="69"/>
        <v>1</v>
      </c>
      <c r="M984" s="468">
        <f t="shared" si="68"/>
        <v>21431</v>
      </c>
      <c r="N984" s="467" t="str">
        <f>IF(IFERROR(SEARCH("-",K984,1),0) &gt; 0,IFERROR(VLOOKUP(K984,'Liste ECO'!A:A,1,FALSE),"ATTENTION CE Inexistant"),"")</f>
        <v>747-52</v>
      </c>
      <c r="O984" s="467" t="str">
        <f>IF(LEFT(N984,1) ="A",'Messages d''erreur'!$B$9,"")</f>
        <v/>
      </c>
      <c r="P984" s="447">
        <f t="shared" si="65"/>
        <v>21431</v>
      </c>
      <c r="Q984" s="447" t="str">
        <f>IFERROR(VLOOKUP(B985,'Liste CG'!A:A,1,FALSE),"Attention erreur pas de CG")</f>
        <v>Attention erreur pas de CG</v>
      </c>
      <c r="R984" s="447" t="str">
        <f>IF(LEFT(Q984,1)="A",'Messages d''erreur'!B$10,"")</f>
        <v>Attention CG pas dans  CG</v>
      </c>
      <c r="S984" s="467">
        <f t="shared" si="66"/>
        <v>21431</v>
      </c>
      <c r="T984" s="469">
        <f>IFERROR(VLOOKUP(S984,'Liste CG'!A:A,1,FALSE),"Attention erreur pas de CG")</f>
        <v>21431</v>
      </c>
      <c r="U984" s="447" t="str">
        <f>IF(MID(H984,4,1)="x", 'Messages d''erreur'!$B$13,IF(LEFT(T984,1)="A",'Messages d''erreur'!$B$12,""))</f>
        <v/>
      </c>
    </row>
    <row r="985" spans="1:21" ht="14.5" x14ac:dyDescent="0.35">
      <c r="A985" s="535" t="s">
        <v>1344</v>
      </c>
      <c r="B985" s="447" t="s">
        <v>1344</v>
      </c>
      <c r="C985" s="462" t="s">
        <v>2117</v>
      </c>
      <c r="D985" s="463" t="s">
        <v>2118</v>
      </c>
      <c r="E985" s="464" t="s">
        <v>1101</v>
      </c>
      <c r="F985" s="464">
        <v>3</v>
      </c>
      <c r="G985" s="462" t="s">
        <v>1369</v>
      </c>
      <c r="H985" s="464" t="s">
        <v>1375</v>
      </c>
      <c r="I985" s="464" t="s">
        <v>1341</v>
      </c>
      <c r="J985" s="464" t="s">
        <v>61</v>
      </c>
      <c r="K985" s="466" t="s">
        <v>858</v>
      </c>
      <c r="L985" s="467">
        <f t="shared" si="69"/>
        <v>1</v>
      </c>
      <c r="M985" s="468">
        <f t="shared" si="68"/>
        <v>21441</v>
      </c>
      <c r="N985" s="467" t="str">
        <f>IF(IFERROR(SEARCH("-",K985,1),0) &gt; 0,IFERROR(VLOOKUP(K985,'Liste ECO'!A:A,1,FALSE),"ATTENTION CE Inexistant"),"")</f>
        <v>747-53</v>
      </c>
      <c r="O985" s="467" t="str">
        <f>IF(LEFT(N985,1) ="A",'Messages d''erreur'!$B$9,"")</f>
        <v/>
      </c>
      <c r="P985" s="447">
        <f t="shared" si="65"/>
        <v>21441</v>
      </c>
      <c r="Q985" s="447" t="str">
        <f>IFERROR(VLOOKUP(B986,'Liste CG'!A:A,1,FALSE),"Attention erreur pas de CG")</f>
        <v>Attention erreur pas de CG</v>
      </c>
      <c r="R985" s="447" t="str">
        <f>IF(LEFT(Q985,1)="A",'Messages d''erreur'!B$10,"")</f>
        <v>Attention CG pas dans  CG</v>
      </c>
      <c r="S985" s="467">
        <f t="shared" si="66"/>
        <v>21441</v>
      </c>
      <c r="T985" s="469">
        <f>IFERROR(VLOOKUP(S985,'Liste CG'!A:A,1,FALSE),"Attention erreur pas de CG")</f>
        <v>21441</v>
      </c>
      <c r="U985" s="447" t="str">
        <f>IF(MID(H985,4,1)="x", 'Messages d''erreur'!$B$13,IF(LEFT(T985,1)="A",'Messages d''erreur'!$B$12,""))</f>
        <v/>
      </c>
    </row>
    <row r="986" spans="1:21" ht="14.5" x14ac:dyDescent="0.35">
      <c r="A986" s="535" t="s">
        <v>1344</v>
      </c>
      <c r="B986" s="447" t="s">
        <v>1344</v>
      </c>
      <c r="C986" s="462" t="s">
        <v>2117</v>
      </c>
      <c r="D986" s="463" t="s">
        <v>2118</v>
      </c>
      <c r="E986" s="464" t="s">
        <v>1101</v>
      </c>
      <c r="F986" s="464">
        <v>4</v>
      </c>
      <c r="G986" s="462" t="s">
        <v>1369</v>
      </c>
      <c r="H986" s="464" t="s">
        <v>1694</v>
      </c>
      <c r="I986" s="492" t="s">
        <v>1696</v>
      </c>
      <c r="J986" s="464" t="s">
        <v>61</v>
      </c>
      <c r="K986" s="466" t="s">
        <v>815</v>
      </c>
      <c r="L986" s="467">
        <f t="shared" si="69"/>
        <v>1</v>
      </c>
      <c r="M986" s="468">
        <f t="shared" si="68"/>
        <v>23011</v>
      </c>
      <c r="N986" s="467" t="str">
        <f>IF(IFERROR(SEARCH("-",K986,1),0) &gt; 0,IFERROR(VLOOKUP(K986,'Liste ECO'!A:A,1,FALSE),"ATTENTION CE Inexistant"),"")</f>
        <v>741-51</v>
      </c>
      <c r="O986" s="467" t="str">
        <f>IF(LEFT(N986,1) ="A",'Messages d''erreur'!$B$9,"")</f>
        <v/>
      </c>
      <c r="P986" s="447">
        <f t="shared" si="65"/>
        <v>23011</v>
      </c>
      <c r="Q986" s="447" t="str">
        <f>IFERROR(VLOOKUP(B987,'Liste CG'!A:A,1,FALSE),"Attention erreur pas de CG")</f>
        <v>Attention erreur pas de CG</v>
      </c>
      <c r="R986" s="447" t="str">
        <f>IF(LEFT(Q986,1)="A",'Messages d''erreur'!B$10,"")</f>
        <v>Attention CG pas dans  CG</v>
      </c>
      <c r="S986" s="467">
        <f t="shared" si="66"/>
        <v>23011</v>
      </c>
      <c r="T986" s="469">
        <f>IFERROR(VLOOKUP(S986,'Liste CG'!A:A,1,FALSE),"Attention erreur pas de CG")</f>
        <v>23011</v>
      </c>
      <c r="U986" s="447" t="str">
        <f>IF(MID(H986,4,1)="x", 'Messages d''erreur'!$B$13,IF(LEFT(T986,1)="A",'Messages d''erreur'!$B$12,""))</f>
        <v/>
      </c>
    </row>
    <row r="987" spans="1:21" ht="14.5" x14ac:dyDescent="0.35">
      <c r="A987" s="535" t="s">
        <v>1344</v>
      </c>
      <c r="B987" s="447" t="s">
        <v>1344</v>
      </c>
      <c r="C987" s="462" t="s">
        <v>2117</v>
      </c>
      <c r="D987" s="463" t="s">
        <v>2118</v>
      </c>
      <c r="E987" s="464" t="s">
        <v>1101</v>
      </c>
      <c r="F987" s="464">
        <v>5</v>
      </c>
      <c r="G987" s="462" t="s">
        <v>1369</v>
      </c>
      <c r="H987" s="464" t="s">
        <v>1705</v>
      </c>
      <c r="I987" s="492" t="s">
        <v>1696</v>
      </c>
      <c r="J987" s="464" t="s">
        <v>61</v>
      </c>
      <c r="K987" s="466" t="s">
        <v>817</v>
      </c>
      <c r="L987" s="467">
        <f t="shared" si="69"/>
        <v>1</v>
      </c>
      <c r="M987" s="468">
        <f t="shared" si="68"/>
        <v>23021</v>
      </c>
      <c r="N987" s="467" t="str">
        <f>IF(IFERROR(SEARCH("-",K987,1),0) &gt; 0,IFERROR(VLOOKUP(K987,'Liste ECO'!A:A,1,FALSE),"ATTENTION CE Inexistant"),"")</f>
        <v>741-52</v>
      </c>
      <c r="O987" s="467" t="str">
        <f>IF(LEFT(N987,1) ="A",'Messages d''erreur'!$B$9,"")</f>
        <v/>
      </c>
      <c r="P987" s="447">
        <f t="shared" si="65"/>
        <v>23021</v>
      </c>
      <c r="Q987" s="447" t="str">
        <f>IFERROR(VLOOKUP(B988,'Liste CG'!A:A,1,FALSE),"Attention erreur pas de CG")</f>
        <v>Attention erreur pas de CG</v>
      </c>
      <c r="R987" s="447" t="str">
        <f>IF(LEFT(Q987,1)="A",'Messages d''erreur'!B$10,"")</f>
        <v>Attention CG pas dans  CG</v>
      </c>
      <c r="S987" s="467">
        <f t="shared" si="66"/>
        <v>23021</v>
      </c>
      <c r="T987" s="469">
        <f>IFERROR(VLOOKUP(S987,'Liste CG'!A:A,1,FALSE),"Attention erreur pas de CG")</f>
        <v>23021</v>
      </c>
      <c r="U987" s="447" t="str">
        <f>IF(MID(H987,4,1)="x", 'Messages d''erreur'!$B$13,IF(LEFT(T987,1)="A",'Messages d''erreur'!$B$12,""))</f>
        <v/>
      </c>
    </row>
    <row r="988" spans="1:21" ht="14.5" x14ac:dyDescent="0.35">
      <c r="A988" s="535" t="s">
        <v>1344</v>
      </c>
      <c r="B988" s="447" t="s">
        <v>1344</v>
      </c>
      <c r="C988" s="462" t="s">
        <v>2117</v>
      </c>
      <c r="D988" s="463" t="s">
        <v>2118</v>
      </c>
      <c r="E988" s="464" t="s">
        <v>1101</v>
      </c>
      <c r="F988" s="464">
        <v>6</v>
      </c>
      <c r="G988" s="462" t="s">
        <v>1369</v>
      </c>
      <c r="H988" s="464" t="s">
        <v>1709</v>
      </c>
      <c r="I988" s="492" t="s">
        <v>1696</v>
      </c>
      <c r="J988" s="464" t="s">
        <v>61</v>
      </c>
      <c r="K988" s="466" t="s">
        <v>820</v>
      </c>
      <c r="L988" s="467">
        <f t="shared" si="69"/>
        <v>1</v>
      </c>
      <c r="M988" s="468">
        <f t="shared" si="68"/>
        <v>23111</v>
      </c>
      <c r="N988" s="467" t="str">
        <f>IF(IFERROR(SEARCH("-",K988,1),0) &gt; 0,IFERROR(VLOOKUP(K988,'Liste ECO'!A:A,1,FALSE),"ATTENTION CE Inexistant"),"")</f>
        <v>742-51</v>
      </c>
      <c r="O988" s="467" t="str">
        <f>IF(LEFT(N988,1) ="A",'Messages d''erreur'!$B$9,"")</f>
        <v/>
      </c>
      <c r="P988" s="447">
        <f t="shared" si="65"/>
        <v>23111</v>
      </c>
      <c r="Q988" s="447" t="str">
        <f>IFERROR(VLOOKUP(B989,'Liste CG'!A:A,1,FALSE),"Attention erreur pas de CG")</f>
        <v>Attention erreur pas de CG</v>
      </c>
      <c r="R988" s="447" t="str">
        <f>IF(LEFT(Q988,1)="A",'Messages d''erreur'!B$10,"")</f>
        <v>Attention CG pas dans  CG</v>
      </c>
      <c r="S988" s="467">
        <f t="shared" si="66"/>
        <v>23111</v>
      </c>
      <c r="T988" s="469">
        <f>IFERROR(VLOOKUP(S988,'Liste CG'!A:A,1,FALSE),"Attention erreur pas de CG")</f>
        <v>23111</v>
      </c>
      <c r="U988" s="447" t="str">
        <f>IF(MID(H988,4,1)="x", 'Messages d''erreur'!$B$13,IF(LEFT(T988,1)="A",'Messages d''erreur'!$B$12,""))</f>
        <v/>
      </c>
    </row>
    <row r="989" spans="1:21" ht="14.5" x14ac:dyDescent="0.35">
      <c r="A989" s="535" t="s">
        <v>1344</v>
      </c>
      <c r="B989" s="447" t="s">
        <v>1344</v>
      </c>
      <c r="C989" s="462" t="s">
        <v>2117</v>
      </c>
      <c r="D989" s="463" t="s">
        <v>2118</v>
      </c>
      <c r="E989" s="464" t="s">
        <v>1101</v>
      </c>
      <c r="F989" s="464">
        <v>7</v>
      </c>
      <c r="G989" s="462" t="s">
        <v>1369</v>
      </c>
      <c r="H989" s="464" t="s">
        <v>1715</v>
      </c>
      <c r="I989" s="492" t="s">
        <v>1696</v>
      </c>
      <c r="J989" s="464" t="s">
        <v>61</v>
      </c>
      <c r="K989" s="466" t="s">
        <v>823</v>
      </c>
      <c r="L989" s="467">
        <f t="shared" si="69"/>
        <v>1</v>
      </c>
      <c r="M989" s="468">
        <f t="shared" si="68"/>
        <v>23121</v>
      </c>
      <c r="N989" s="467" t="str">
        <f>IF(IFERROR(SEARCH("-",K989,1),0) &gt; 0,IFERROR(VLOOKUP(K989,'Liste ECO'!A:A,1,FALSE),"ATTENTION CE Inexistant"),"")</f>
        <v>742-52</v>
      </c>
      <c r="O989" s="467" t="str">
        <f>IF(LEFT(N989,1) ="A",'Messages d''erreur'!$B$9,"")</f>
        <v/>
      </c>
      <c r="P989" s="447">
        <f t="shared" si="65"/>
        <v>23121</v>
      </c>
      <c r="Q989" s="447" t="str">
        <f>IFERROR(VLOOKUP(B990,'Liste CG'!A:A,1,FALSE),"Attention erreur pas de CG")</f>
        <v>Attention erreur pas de CG</v>
      </c>
      <c r="R989" s="447" t="str">
        <f>IF(LEFT(Q989,1)="A",'Messages d''erreur'!B$10,"")</f>
        <v>Attention CG pas dans  CG</v>
      </c>
      <c r="S989" s="467">
        <f t="shared" si="66"/>
        <v>23121</v>
      </c>
      <c r="T989" s="469">
        <f>IFERROR(VLOOKUP(S989,'Liste CG'!A:A,1,FALSE),"Attention erreur pas de CG")</f>
        <v>23121</v>
      </c>
      <c r="U989" s="447" t="str">
        <f>IF(MID(H989,4,1)="x", 'Messages d''erreur'!$B$13,IF(LEFT(T989,1)="A",'Messages d''erreur'!$B$12,""))</f>
        <v/>
      </c>
    </row>
    <row r="990" spans="1:21" ht="14.5" x14ac:dyDescent="0.35">
      <c r="A990" s="535" t="s">
        <v>1344</v>
      </c>
      <c r="B990" s="447" t="s">
        <v>1344</v>
      </c>
      <c r="C990" s="462" t="s">
        <v>2117</v>
      </c>
      <c r="D990" s="463" t="s">
        <v>2118</v>
      </c>
      <c r="E990" s="464" t="s">
        <v>1101</v>
      </c>
      <c r="F990" s="464">
        <v>8</v>
      </c>
      <c r="G990" s="462" t="s">
        <v>1369</v>
      </c>
      <c r="H990" s="464" t="s">
        <v>1720</v>
      </c>
      <c r="I990" s="492" t="s">
        <v>1696</v>
      </c>
      <c r="J990" s="464" t="s">
        <v>61</v>
      </c>
      <c r="K990" s="466" t="s">
        <v>826</v>
      </c>
      <c r="L990" s="467">
        <f t="shared" si="69"/>
        <v>1</v>
      </c>
      <c r="M990" s="468">
        <f t="shared" si="68"/>
        <v>23131</v>
      </c>
      <c r="N990" s="467" t="str">
        <f>IF(IFERROR(SEARCH("-",K990,1),0) &gt; 0,IFERROR(VLOOKUP(K990,'Liste ECO'!A:A,1,FALSE),"ATTENTION CE Inexistant"),"")</f>
        <v>742-53</v>
      </c>
      <c r="O990" s="467" t="str">
        <f>IF(LEFT(N990,1) ="A",'Messages d''erreur'!$B$9,"")</f>
        <v/>
      </c>
      <c r="P990" s="447">
        <f t="shared" si="65"/>
        <v>23131</v>
      </c>
      <c r="Q990" s="447" t="str">
        <f>IFERROR(VLOOKUP(B991,'Liste CG'!A:A,1,FALSE),"Attention erreur pas de CG")</f>
        <v>Attention erreur pas de CG</v>
      </c>
      <c r="R990" s="447" t="str">
        <f>IF(LEFT(Q990,1)="A",'Messages d''erreur'!B$10,"")</f>
        <v>Attention CG pas dans  CG</v>
      </c>
      <c r="S990" s="467">
        <f t="shared" si="66"/>
        <v>23131</v>
      </c>
      <c r="T990" s="469">
        <f>IFERROR(VLOOKUP(S990,'Liste CG'!A:A,1,FALSE),"Attention erreur pas de CG")</f>
        <v>23131</v>
      </c>
      <c r="U990" s="447" t="str">
        <f>IF(MID(H990,4,1)="x", 'Messages d''erreur'!$B$13,IF(LEFT(T990,1)="A",'Messages d''erreur'!$B$12,""))</f>
        <v/>
      </c>
    </row>
    <row r="991" spans="1:21" ht="14.5" x14ac:dyDescent="0.35">
      <c r="A991" s="535" t="s">
        <v>1344</v>
      </c>
      <c r="B991" s="447" t="s">
        <v>1344</v>
      </c>
      <c r="C991" s="462" t="s">
        <v>2117</v>
      </c>
      <c r="D991" s="463" t="s">
        <v>2118</v>
      </c>
      <c r="E991" s="464" t="s">
        <v>1101</v>
      </c>
      <c r="F991" s="464">
        <v>9</v>
      </c>
      <c r="G991" s="462" t="s">
        <v>1369</v>
      </c>
      <c r="H991" s="464" t="s">
        <v>1724</v>
      </c>
      <c r="I991" s="492" t="s">
        <v>1696</v>
      </c>
      <c r="J991" s="464" t="s">
        <v>61</v>
      </c>
      <c r="K991" s="466" t="s">
        <v>829</v>
      </c>
      <c r="L991" s="467">
        <f t="shared" si="69"/>
        <v>1</v>
      </c>
      <c r="M991" s="468">
        <f t="shared" si="68"/>
        <v>23141</v>
      </c>
      <c r="N991" s="467" t="str">
        <f>IF(IFERROR(SEARCH("-",K991,1),0) &gt; 0,IFERROR(VLOOKUP(K991,'Liste ECO'!A:A,1,FALSE),"ATTENTION CE Inexistant"),"")</f>
        <v>742-54</v>
      </c>
      <c r="O991" s="467" t="str">
        <f>IF(LEFT(N991,1) ="A",'Messages d''erreur'!$B$9,"")</f>
        <v/>
      </c>
      <c r="P991" s="447">
        <f t="shared" si="65"/>
        <v>23141</v>
      </c>
      <c r="Q991" s="447" t="str">
        <f>IFERROR(VLOOKUP(B992,'Liste CG'!A:A,1,FALSE),"Attention erreur pas de CG")</f>
        <v>Attention erreur pas de CG</v>
      </c>
      <c r="R991" s="447" t="str">
        <f>IF(LEFT(Q991,1)="A",'Messages d''erreur'!B$10,"")</f>
        <v>Attention CG pas dans  CG</v>
      </c>
      <c r="S991" s="467">
        <f t="shared" si="66"/>
        <v>23141</v>
      </c>
      <c r="T991" s="469">
        <f>IFERROR(VLOOKUP(S991,'Liste CG'!A:A,1,FALSE),"Attention erreur pas de CG")</f>
        <v>23141</v>
      </c>
      <c r="U991" s="447" t="str">
        <f>IF(MID(H991,4,1)="x", 'Messages d''erreur'!$B$13,IF(LEFT(T991,1)="A",'Messages d''erreur'!$B$12,""))</f>
        <v/>
      </c>
    </row>
    <row r="992" spans="1:21" ht="14.5" x14ac:dyDescent="0.35">
      <c r="A992" s="535" t="s">
        <v>1344</v>
      </c>
      <c r="B992" s="447" t="s">
        <v>1344</v>
      </c>
      <c r="C992" s="462" t="s">
        <v>2117</v>
      </c>
      <c r="D992" s="463" t="s">
        <v>2118</v>
      </c>
      <c r="E992" s="464" t="s">
        <v>1101</v>
      </c>
      <c r="F992" s="464">
        <v>10</v>
      </c>
      <c r="G992" s="462" t="s">
        <v>1369</v>
      </c>
      <c r="H992" s="464" t="s">
        <v>1728</v>
      </c>
      <c r="I992" s="492" t="s">
        <v>1696</v>
      </c>
      <c r="J992" s="464" t="s">
        <v>61</v>
      </c>
      <c r="K992" s="466" t="s">
        <v>832</v>
      </c>
      <c r="L992" s="467">
        <f t="shared" si="69"/>
        <v>1</v>
      </c>
      <c r="M992" s="468">
        <f t="shared" si="68"/>
        <v>23211</v>
      </c>
      <c r="N992" s="467" t="str">
        <f>IF(IFERROR(SEARCH("-",K992,1),0) &gt; 0,IFERROR(VLOOKUP(K992,'Liste ECO'!A:A,1,FALSE),"ATTENTION CE Inexistant"),"")</f>
        <v>743-51</v>
      </c>
      <c r="O992" s="467" t="str">
        <f>IF(LEFT(N992,1) ="A",'Messages d''erreur'!$B$9,"")</f>
        <v/>
      </c>
      <c r="P992" s="447">
        <f t="shared" si="65"/>
        <v>23211</v>
      </c>
      <c r="Q992" s="447" t="str">
        <f>IFERROR(VLOOKUP(B993,'Liste CG'!A:A,1,FALSE),"Attention erreur pas de CG")</f>
        <v>Attention erreur pas de CG</v>
      </c>
      <c r="R992" s="447" t="str">
        <f>IF(LEFT(Q992,1)="A",'Messages d''erreur'!B$10,"")</f>
        <v>Attention CG pas dans  CG</v>
      </c>
      <c r="S992" s="467">
        <f t="shared" si="66"/>
        <v>23211</v>
      </c>
      <c r="T992" s="469">
        <f>IFERROR(VLOOKUP(S992,'Liste CG'!A:A,1,FALSE),"Attention erreur pas de CG")</f>
        <v>23211</v>
      </c>
      <c r="U992" s="447" t="str">
        <f>IF(MID(H992,4,1)="x", 'Messages d''erreur'!$B$13,IF(LEFT(T992,1)="A",'Messages d''erreur'!$B$12,""))</f>
        <v/>
      </c>
    </row>
    <row r="993" spans="1:21" ht="14.5" x14ac:dyDescent="0.35">
      <c r="A993" s="535" t="s">
        <v>1344</v>
      </c>
      <c r="B993" s="447" t="s">
        <v>1344</v>
      </c>
      <c r="C993" s="462" t="s">
        <v>2117</v>
      </c>
      <c r="D993" s="463" t="s">
        <v>2118</v>
      </c>
      <c r="E993" s="464" t="s">
        <v>1101</v>
      </c>
      <c r="F993" s="464">
        <v>11</v>
      </c>
      <c r="G993" s="462" t="s">
        <v>1369</v>
      </c>
      <c r="H993" s="464" t="s">
        <v>1733</v>
      </c>
      <c r="I993" s="464" t="s">
        <v>1341</v>
      </c>
      <c r="J993" s="464" t="s">
        <v>61</v>
      </c>
      <c r="K993" s="466" t="s">
        <v>834</v>
      </c>
      <c r="L993" s="467">
        <f t="shared" si="69"/>
        <v>1</v>
      </c>
      <c r="M993" s="468">
        <f t="shared" si="68"/>
        <v>23221</v>
      </c>
      <c r="N993" s="467" t="str">
        <f>IF(IFERROR(SEARCH("-",K993,1),0) &gt; 0,IFERROR(VLOOKUP(K993,'Liste ECO'!A:A,1,FALSE),"ATTENTION CE Inexistant"),"")</f>
        <v>743-52</v>
      </c>
      <c r="O993" s="467" t="str">
        <f>IF(LEFT(N993,1) ="A",'Messages d''erreur'!$B$9,"")</f>
        <v/>
      </c>
      <c r="P993" s="447">
        <f t="shared" si="65"/>
        <v>23221</v>
      </c>
      <c r="Q993" s="447" t="str">
        <f>IFERROR(VLOOKUP(B994,'Liste CG'!A:A,1,FALSE),"Attention erreur pas de CG")</f>
        <v>Attention erreur pas de CG</v>
      </c>
      <c r="R993" s="447" t="str">
        <f>IF(LEFT(Q993,1)="A",'Messages d''erreur'!B$10,"")</f>
        <v>Attention CG pas dans  CG</v>
      </c>
      <c r="S993" s="467">
        <f t="shared" si="66"/>
        <v>23221</v>
      </c>
      <c r="T993" s="469">
        <f>IFERROR(VLOOKUP(S993,'Liste CG'!A:A,1,FALSE),"Attention erreur pas de CG")</f>
        <v>23221</v>
      </c>
      <c r="U993" s="447" t="str">
        <f>IF(MID(H993,4,1)="x", 'Messages d''erreur'!$B$13,IF(LEFT(T993,1)="A",'Messages d''erreur'!$B$12,""))</f>
        <v/>
      </c>
    </row>
    <row r="994" spans="1:21" ht="26" x14ac:dyDescent="0.35">
      <c r="A994" s="535" t="s">
        <v>1344</v>
      </c>
      <c r="B994" s="447" t="s">
        <v>1344</v>
      </c>
      <c r="C994" s="462" t="s">
        <v>2117</v>
      </c>
      <c r="D994" s="463" t="s">
        <v>2118</v>
      </c>
      <c r="E994" s="464" t="s">
        <v>1101</v>
      </c>
      <c r="F994" s="464">
        <v>12</v>
      </c>
      <c r="G994" s="462" t="s">
        <v>1343</v>
      </c>
      <c r="H994" s="464" t="s">
        <v>1736</v>
      </c>
      <c r="I994" s="464" t="s">
        <v>1341</v>
      </c>
      <c r="J994" s="464" t="s">
        <v>61</v>
      </c>
      <c r="K994" s="466" t="s">
        <v>848</v>
      </c>
      <c r="L994" s="467">
        <f t="shared" si="69"/>
        <v>1</v>
      </c>
      <c r="M994" s="468">
        <f t="shared" si="68"/>
        <v>23222</v>
      </c>
      <c r="N994" s="467" t="str">
        <f>IF(IFERROR(SEARCH("-",K994,1),0) &gt; 0,IFERROR(VLOOKUP(K994,'Liste ECO'!A:A,1,FALSE),"ATTENTION CE Inexistant"),"")</f>
        <v>745-52</v>
      </c>
      <c r="O994" s="467" t="str">
        <f>IF(LEFT(N994,1) ="A",'Messages d''erreur'!$B$9,"")</f>
        <v/>
      </c>
      <c r="P994" s="447">
        <f t="shared" si="65"/>
        <v>23222</v>
      </c>
      <c r="Q994" s="447" t="str">
        <f>IFERROR(VLOOKUP(B995,'Liste CG'!A:A,1,FALSE),"Attention erreur pas de CG")</f>
        <v>Attention erreur pas de CG</v>
      </c>
      <c r="R994" s="447" t="str">
        <f>IF(LEFT(Q994,1)="A",'Messages d''erreur'!B$10,"")</f>
        <v>Attention CG pas dans  CG</v>
      </c>
      <c r="S994" s="467">
        <f t="shared" si="66"/>
        <v>23222</v>
      </c>
      <c r="T994" s="469">
        <f>IFERROR(VLOOKUP(S994,'Liste CG'!A:A,1,FALSE),"Attention erreur pas de CG")</f>
        <v>23222</v>
      </c>
      <c r="U994" s="447" t="str">
        <f>IF(MID(H994,4,1)="x", 'Messages d''erreur'!$B$13,IF(LEFT(T994,1)="A",'Messages d''erreur'!$B$12,""))</f>
        <v/>
      </c>
    </row>
    <row r="995" spans="1:21" ht="14.5" x14ac:dyDescent="0.35">
      <c r="A995" s="535" t="s">
        <v>1344</v>
      </c>
      <c r="B995" s="447" t="s">
        <v>1344</v>
      </c>
      <c r="C995" s="462" t="s">
        <v>2117</v>
      </c>
      <c r="D995" s="463" t="s">
        <v>2118</v>
      </c>
      <c r="E995" s="464" t="s">
        <v>1101</v>
      </c>
      <c r="F995" s="464">
        <v>13</v>
      </c>
      <c r="G995" s="462" t="s">
        <v>1369</v>
      </c>
      <c r="H995" s="464" t="s">
        <v>1741</v>
      </c>
      <c r="I995" s="464" t="s">
        <v>1341</v>
      </c>
      <c r="J995" s="464" t="s">
        <v>61</v>
      </c>
      <c r="K995" s="466" t="s">
        <v>836</v>
      </c>
      <c r="L995" s="467">
        <f t="shared" si="69"/>
        <v>1</v>
      </c>
      <c r="M995" s="468">
        <f t="shared" si="68"/>
        <v>23231</v>
      </c>
      <c r="N995" s="467" t="str">
        <f>IF(IFERROR(SEARCH("-",K995,1),0) &gt; 0,IFERROR(VLOOKUP(K995,'Liste ECO'!A:A,1,FALSE),"ATTENTION CE Inexistant"),"")</f>
        <v>743-53</v>
      </c>
      <c r="O995" s="467" t="str">
        <f>IF(LEFT(N995,1) ="A",'Messages d''erreur'!$B$9,"")</f>
        <v/>
      </c>
      <c r="P995" s="447">
        <f t="shared" si="65"/>
        <v>23231</v>
      </c>
      <c r="Q995" s="447" t="str">
        <f>IFERROR(VLOOKUP(B996,'Liste CG'!A:A,1,FALSE),"Attention erreur pas de CG")</f>
        <v>Attention erreur pas de CG</v>
      </c>
      <c r="R995" s="447" t="str">
        <f>IF(LEFT(Q995,1)="A",'Messages d''erreur'!B$10,"")</f>
        <v>Attention CG pas dans  CG</v>
      </c>
      <c r="S995" s="467">
        <f t="shared" si="66"/>
        <v>23231</v>
      </c>
      <c r="T995" s="469">
        <f>IFERROR(VLOOKUP(S995,'Liste CG'!A:A,1,FALSE),"Attention erreur pas de CG")</f>
        <v>23231</v>
      </c>
      <c r="U995" s="447" t="str">
        <f>IF(MID(H995,4,1)="x", 'Messages d''erreur'!$B$13,IF(LEFT(T995,1)="A",'Messages d''erreur'!$B$12,""))</f>
        <v/>
      </c>
    </row>
    <row r="996" spans="1:21" ht="26" x14ac:dyDescent="0.35">
      <c r="A996" s="535" t="s">
        <v>1344</v>
      </c>
      <c r="B996" s="447" t="s">
        <v>1344</v>
      </c>
      <c r="C996" s="462" t="s">
        <v>2117</v>
      </c>
      <c r="D996" s="463" t="s">
        <v>2118</v>
      </c>
      <c r="E996" s="464" t="s">
        <v>1101</v>
      </c>
      <c r="F996" s="464">
        <v>14</v>
      </c>
      <c r="G996" s="462" t="s">
        <v>1343</v>
      </c>
      <c r="H996" s="464" t="s">
        <v>1744</v>
      </c>
      <c r="I996" s="464" t="s">
        <v>1341</v>
      </c>
      <c r="J996" s="464" t="s">
        <v>61</v>
      </c>
      <c r="K996" s="466" t="s">
        <v>850</v>
      </c>
      <c r="L996" s="467">
        <f t="shared" si="69"/>
        <v>1</v>
      </c>
      <c r="M996" s="468">
        <f t="shared" si="68"/>
        <v>23232</v>
      </c>
      <c r="N996" s="467" t="str">
        <f>IF(IFERROR(SEARCH("-",K996,1),0) &gt; 0,IFERROR(VLOOKUP(K996,'Liste ECO'!A:A,1,FALSE),"ATTENTION CE Inexistant"),"")</f>
        <v>745-53</v>
      </c>
      <c r="O996" s="467" t="str">
        <f>IF(LEFT(N996,1) ="A",'Messages d''erreur'!$B$9,"")</f>
        <v/>
      </c>
      <c r="P996" s="447">
        <f t="shared" si="65"/>
        <v>23232</v>
      </c>
      <c r="Q996" s="447" t="str">
        <f>IFERROR(VLOOKUP(B997,'Liste CG'!A:A,1,FALSE),"Attention erreur pas de CG")</f>
        <v>Attention erreur pas de CG</v>
      </c>
      <c r="R996" s="447" t="str">
        <f>IF(LEFT(Q996,1)="A",'Messages d''erreur'!B$10,"")</f>
        <v>Attention CG pas dans  CG</v>
      </c>
      <c r="S996" s="467">
        <f t="shared" si="66"/>
        <v>23232</v>
      </c>
      <c r="T996" s="469">
        <f>IFERROR(VLOOKUP(S996,'Liste CG'!A:A,1,FALSE),"Attention erreur pas de CG")</f>
        <v>23232</v>
      </c>
      <c r="U996" s="447" t="str">
        <f>IF(MID(H996,4,1)="x", 'Messages d''erreur'!$B$13,IF(LEFT(T996,1)="A",'Messages d''erreur'!$B$12,""))</f>
        <v/>
      </c>
    </row>
    <row r="997" spans="1:21" ht="14.5" x14ac:dyDescent="0.35">
      <c r="A997" s="535" t="s">
        <v>1344</v>
      </c>
      <c r="B997" s="447" t="s">
        <v>1344</v>
      </c>
      <c r="C997" s="462" t="s">
        <v>2117</v>
      </c>
      <c r="D997" s="463" t="s">
        <v>2118</v>
      </c>
      <c r="E997" s="464" t="s">
        <v>1101</v>
      </c>
      <c r="F997" s="464">
        <v>15</v>
      </c>
      <c r="G997" s="462" t="s">
        <v>1369</v>
      </c>
      <c r="H997" s="464" t="s">
        <v>1749</v>
      </c>
      <c r="I997" s="464" t="s">
        <v>1341</v>
      </c>
      <c r="J997" s="464" t="s">
        <v>61</v>
      </c>
      <c r="K997" s="466" t="s">
        <v>839</v>
      </c>
      <c r="L997" s="467">
        <f t="shared" si="69"/>
        <v>1</v>
      </c>
      <c r="M997" s="468">
        <f t="shared" si="68"/>
        <v>23301</v>
      </c>
      <c r="N997" s="467" t="str">
        <f>IF(IFERROR(SEARCH("-",K997,1),0) &gt; 0,IFERROR(VLOOKUP(K997,'Liste ECO'!A:A,1,FALSE),"ATTENTION CE Inexistant"),"")</f>
        <v>744-51</v>
      </c>
      <c r="O997" s="467" t="str">
        <f>IF(LEFT(N997,1) ="A",'Messages d''erreur'!$B$9,"")</f>
        <v/>
      </c>
      <c r="P997" s="447">
        <f t="shared" si="65"/>
        <v>23301</v>
      </c>
      <c r="Q997" s="447" t="str">
        <f>IFERROR(VLOOKUP(B998,'Liste CG'!A:A,1,FALSE),"Attention erreur pas de CG")</f>
        <v>Attention erreur pas de CG</v>
      </c>
      <c r="R997" s="447" t="str">
        <f>IF(LEFT(Q997,1)="A",'Messages d''erreur'!B$10,"")</f>
        <v>Attention CG pas dans  CG</v>
      </c>
      <c r="S997" s="467">
        <f t="shared" si="66"/>
        <v>23301</v>
      </c>
      <c r="T997" s="469">
        <f>IFERROR(VLOOKUP(S997,'Liste CG'!A:A,1,FALSE),"Attention erreur pas de CG")</f>
        <v>23301</v>
      </c>
      <c r="U997" s="447" t="str">
        <f>IF(MID(H997,4,1)="x", 'Messages d''erreur'!$B$13,IF(LEFT(T997,1)="A",'Messages d''erreur'!$B$12,""))</f>
        <v/>
      </c>
    </row>
    <row r="998" spans="1:21" ht="26" x14ac:dyDescent="0.35">
      <c r="A998" s="535" t="s">
        <v>1344</v>
      </c>
      <c r="B998" s="447" t="s">
        <v>1344</v>
      </c>
      <c r="C998" s="462" t="s">
        <v>2117</v>
      </c>
      <c r="D998" s="463" t="s">
        <v>2118</v>
      </c>
      <c r="E998" s="464" t="s">
        <v>1101</v>
      </c>
      <c r="F998" s="464">
        <v>16</v>
      </c>
      <c r="G998" s="462" t="s">
        <v>1343</v>
      </c>
      <c r="H998" s="464" t="s">
        <v>1751</v>
      </c>
      <c r="I998" s="464" t="s">
        <v>1341</v>
      </c>
      <c r="J998" s="464" t="s">
        <v>61</v>
      </c>
      <c r="K998" s="466" t="s">
        <v>846</v>
      </c>
      <c r="L998" s="467">
        <f t="shared" si="69"/>
        <v>1</v>
      </c>
      <c r="M998" s="468">
        <f t="shared" si="68"/>
        <v>23302</v>
      </c>
      <c r="N998" s="467" t="str">
        <f>IF(IFERROR(SEARCH("-",K998,1),0) &gt; 0,IFERROR(VLOOKUP(K998,'Liste ECO'!A:A,1,FALSE),"ATTENTION CE Inexistant"),"")</f>
        <v>745-51</v>
      </c>
      <c r="O998" s="467" t="str">
        <f>IF(LEFT(N998,1) ="A",'Messages d''erreur'!$B$9,"")</f>
        <v/>
      </c>
      <c r="P998" s="447">
        <f t="shared" si="65"/>
        <v>23302</v>
      </c>
      <c r="Q998" s="447" t="str">
        <f>IFERROR(VLOOKUP(B999,'Liste CG'!A:A,1,FALSE),"Attention erreur pas de CG")</f>
        <v>Attention erreur pas de CG</v>
      </c>
      <c r="R998" s="447" t="str">
        <f>IF(LEFT(Q998,1)="A",'Messages d''erreur'!B$10,"")</f>
        <v>Attention CG pas dans  CG</v>
      </c>
      <c r="S998" s="467">
        <f t="shared" si="66"/>
        <v>23302</v>
      </c>
      <c r="T998" s="469">
        <f>IFERROR(VLOOKUP(S998,'Liste CG'!A:A,1,FALSE),"Attention erreur pas de CG")</f>
        <v>23302</v>
      </c>
      <c r="U998" s="447" t="str">
        <f>IF(MID(H998,4,1)="x", 'Messages d''erreur'!$B$13,IF(LEFT(T998,1)="A",'Messages d''erreur'!$B$12,""))</f>
        <v/>
      </c>
    </row>
    <row r="999" spans="1:21" ht="14.5" x14ac:dyDescent="0.35">
      <c r="A999" s="535" t="s">
        <v>1344</v>
      </c>
      <c r="B999" s="447" t="s">
        <v>1344</v>
      </c>
      <c r="C999" s="462" t="s">
        <v>2117</v>
      </c>
      <c r="D999" s="463" t="s">
        <v>2118</v>
      </c>
      <c r="E999" s="464" t="s">
        <v>1101</v>
      </c>
      <c r="F999" s="464">
        <v>17</v>
      </c>
      <c r="G999" s="462" t="s">
        <v>1369</v>
      </c>
      <c r="H999" s="464" t="s">
        <v>1757</v>
      </c>
      <c r="I999" s="464" t="s">
        <v>1341</v>
      </c>
      <c r="J999" s="464" t="s">
        <v>61</v>
      </c>
      <c r="K999" s="466" t="s">
        <v>841</v>
      </c>
      <c r="L999" s="467">
        <f t="shared" si="69"/>
        <v>1</v>
      </c>
      <c r="M999" s="468">
        <f t="shared" si="68"/>
        <v>23391</v>
      </c>
      <c r="N999" s="467" t="str">
        <f>IF(IFERROR(SEARCH("-",K999,1),0) &gt; 0,IFERROR(VLOOKUP(K999,'Liste ECO'!A:A,1,FALSE),"ATTENTION CE Inexistant"),"")</f>
        <v>744-98</v>
      </c>
      <c r="O999" s="467" t="str">
        <f>IF(LEFT(N999,1) ="A",'Messages d''erreur'!$B$9,"")</f>
        <v/>
      </c>
      <c r="P999" s="447">
        <f t="shared" si="65"/>
        <v>23391</v>
      </c>
      <c r="Q999" s="447" t="str">
        <f>IFERROR(VLOOKUP(B1000,'Liste CG'!A:A,1,FALSE),"Attention erreur pas de CG")</f>
        <v>Attention erreur pas de CG</v>
      </c>
      <c r="R999" s="447" t="str">
        <f>IF(LEFT(Q999,1)="A",'Messages d''erreur'!B$10,"")</f>
        <v>Attention CG pas dans  CG</v>
      </c>
      <c r="S999" s="467">
        <f t="shared" si="66"/>
        <v>23391</v>
      </c>
      <c r="T999" s="469">
        <f>IFERROR(VLOOKUP(S999,'Liste CG'!A:A,1,FALSE),"Attention erreur pas de CG")</f>
        <v>23391</v>
      </c>
      <c r="U999" s="447" t="str">
        <f>IF(MID(H999,4,1)="x", 'Messages d''erreur'!$B$13,IF(LEFT(T999,1)="A",'Messages d''erreur'!$B$12,""))</f>
        <v/>
      </c>
    </row>
    <row r="1000" spans="1:21" ht="26" x14ac:dyDescent="0.35">
      <c r="A1000" s="535" t="s">
        <v>1344</v>
      </c>
      <c r="B1000" s="447" t="s">
        <v>1344</v>
      </c>
      <c r="C1000" s="462" t="s">
        <v>2117</v>
      </c>
      <c r="D1000" s="463" t="s">
        <v>2118</v>
      </c>
      <c r="E1000" s="464" t="s">
        <v>1101</v>
      </c>
      <c r="F1000" s="464">
        <v>18</v>
      </c>
      <c r="G1000" s="462" t="s">
        <v>1764</v>
      </c>
      <c r="H1000" s="464" t="s">
        <v>1761</v>
      </c>
      <c r="I1000" s="464" t="s">
        <v>1341</v>
      </c>
      <c r="J1000" s="464" t="s">
        <v>61</v>
      </c>
      <c r="K1000" s="466" t="s">
        <v>870</v>
      </c>
      <c r="L1000" s="467">
        <f t="shared" si="69"/>
        <v>1</v>
      </c>
      <c r="M1000" s="468">
        <f t="shared" si="68"/>
        <v>23401</v>
      </c>
      <c r="N1000" s="467" t="str">
        <f>IF(IFERROR(SEARCH("-",K1000,1),0) &gt; 0,IFERROR(VLOOKUP(K1000,'Liste ECO'!A:A,1,FALSE),"ATTENTION CE Inexistant"),"")</f>
        <v>749-51</v>
      </c>
      <c r="O1000" s="467" t="str">
        <f>IF(LEFT(N1000,1) ="A",'Messages d''erreur'!$B$9,"")</f>
        <v/>
      </c>
      <c r="P1000" s="447">
        <f t="shared" si="65"/>
        <v>23401</v>
      </c>
      <c r="Q1000" s="447" t="str">
        <f>IFERROR(VLOOKUP(B1001,'Liste CG'!A:A,1,FALSE),"Attention erreur pas de CG")</f>
        <v>Attention erreur pas de CG</v>
      </c>
      <c r="R1000" s="447" t="str">
        <f>IF(LEFT(Q1000,1)="A",'Messages d''erreur'!B$10,"")</f>
        <v>Attention CG pas dans  CG</v>
      </c>
      <c r="S1000" s="467">
        <f t="shared" si="66"/>
        <v>23401</v>
      </c>
      <c r="T1000" s="469">
        <f>IFERROR(VLOOKUP(S1000,'Liste CG'!A:A,1,FALSE),"Attention erreur pas de CG")</f>
        <v>23401</v>
      </c>
      <c r="U1000" s="447" t="str">
        <f>IF(MID(H1000,4,1)="x", 'Messages d''erreur'!$B$13,IF(LEFT(T1000,1)="A",'Messages d''erreur'!$B$12,""))</f>
        <v/>
      </c>
    </row>
    <row r="1001" spans="1:21" ht="14.5" x14ac:dyDescent="0.35">
      <c r="A1001" s="535" t="s">
        <v>1344</v>
      </c>
      <c r="B1001" s="447" t="s">
        <v>1344</v>
      </c>
      <c r="C1001" s="462" t="s">
        <v>2117</v>
      </c>
      <c r="D1001" s="463" t="s">
        <v>2118</v>
      </c>
      <c r="E1001" s="464" t="s">
        <v>1101</v>
      </c>
      <c r="F1001" s="464">
        <v>19</v>
      </c>
      <c r="G1001" s="462" t="s">
        <v>1369</v>
      </c>
      <c r="H1001" s="464" t="s">
        <v>1770</v>
      </c>
      <c r="I1001" s="492" t="s">
        <v>1696</v>
      </c>
      <c r="J1001" s="464" t="s">
        <v>61</v>
      </c>
      <c r="K1001" s="466" t="s">
        <v>853</v>
      </c>
      <c r="L1001" s="467">
        <f t="shared" si="69"/>
        <v>1</v>
      </c>
      <c r="M1001" s="468">
        <f t="shared" si="68"/>
        <v>23411</v>
      </c>
      <c r="N1001" s="467" t="str">
        <f>IF(IFERROR(SEARCH("-",K1001,1),0) &gt; 0,IFERROR(VLOOKUP(K1001,'Liste ECO'!A:A,1,FALSE),"ATTENTION CE Inexistant"),"")</f>
        <v>746-51</v>
      </c>
      <c r="O1001" s="467" t="str">
        <f>IF(LEFT(N1001,1) ="A",'Messages d''erreur'!$B$9,"")</f>
        <v/>
      </c>
      <c r="P1001" s="447">
        <f t="shared" si="65"/>
        <v>23411</v>
      </c>
      <c r="Q1001" s="447" t="str">
        <f>IFERROR(VLOOKUP(B1002,'Liste CG'!A:A,1,FALSE),"Attention erreur pas de CG")</f>
        <v>Attention erreur pas de CG</v>
      </c>
      <c r="R1001" s="447" t="str">
        <f>IF(LEFT(Q1001,1)="A",'Messages d''erreur'!B$10,"")</f>
        <v>Attention CG pas dans  CG</v>
      </c>
      <c r="S1001" s="467">
        <f t="shared" si="66"/>
        <v>23411</v>
      </c>
      <c r="T1001" s="469">
        <f>IFERROR(VLOOKUP(S1001,'Liste CG'!A:A,1,FALSE),"Attention erreur pas de CG")</f>
        <v>23411</v>
      </c>
      <c r="U1001" s="447" t="str">
        <f>IF(MID(H1001,4,1)="x", 'Messages d''erreur'!$B$13,IF(LEFT(T1001,1)="A",'Messages d''erreur'!$B$12,""))</f>
        <v/>
      </c>
    </row>
    <row r="1002" spans="1:21" ht="14.5" x14ac:dyDescent="0.35">
      <c r="A1002" s="535" t="s">
        <v>1344</v>
      </c>
      <c r="B1002" s="447" t="s">
        <v>1344</v>
      </c>
      <c r="C1002" s="462" t="s">
        <v>2117</v>
      </c>
      <c r="D1002" s="463" t="s">
        <v>2118</v>
      </c>
      <c r="E1002" s="464" t="s">
        <v>1101</v>
      </c>
      <c r="F1002" s="464">
        <v>20</v>
      </c>
      <c r="G1002" s="462" t="s">
        <v>1369</v>
      </c>
      <c r="H1002" s="464" t="s">
        <v>1776</v>
      </c>
      <c r="I1002" s="492" t="s">
        <v>1696</v>
      </c>
      <c r="J1002" s="464" t="s">
        <v>61</v>
      </c>
      <c r="K1002" s="466" t="s">
        <v>872</v>
      </c>
      <c r="L1002" s="467">
        <f t="shared" si="69"/>
        <v>1</v>
      </c>
      <c r="M1002" s="468">
        <f t="shared" si="68"/>
        <v>23491</v>
      </c>
      <c r="N1002" s="467" t="str">
        <f>IF(IFERROR(SEARCH("-",K1002,1),0) &gt; 0,IFERROR(VLOOKUP(K1002,'Liste ECO'!A:A,1,FALSE),"ATTENTION CE Inexistant"),"")</f>
        <v>749-98</v>
      </c>
      <c r="O1002" s="467" t="str">
        <f>IF(LEFT(N1002,1) ="A",'Messages d''erreur'!$B$9,"")</f>
        <v/>
      </c>
      <c r="P1002" s="447">
        <f t="shared" si="65"/>
        <v>23491</v>
      </c>
      <c r="Q1002" s="447" t="str">
        <f>IFERROR(VLOOKUP(B1003,'Liste CG'!A:A,1,FALSE),"Attention erreur pas de CG")</f>
        <v>Attention erreur pas de CG</v>
      </c>
      <c r="R1002" s="447" t="str">
        <f>IF(LEFT(Q1002,1)="A",'Messages d''erreur'!B$10,"")</f>
        <v>Attention CG pas dans  CG</v>
      </c>
      <c r="S1002" s="467">
        <f t="shared" si="66"/>
        <v>23491</v>
      </c>
      <c r="T1002" s="469">
        <f>IFERROR(VLOOKUP(S1002,'Liste CG'!A:A,1,FALSE),"Attention erreur pas de CG")</f>
        <v>23491</v>
      </c>
      <c r="U1002" s="447" t="str">
        <f>IF(MID(H1002,4,1)="x", 'Messages d''erreur'!$B$13,IF(LEFT(T1002,1)="A",'Messages d''erreur'!$B$12,""))</f>
        <v/>
      </c>
    </row>
    <row r="1003" spans="1:21" ht="26" x14ac:dyDescent="0.35">
      <c r="A1003" s="535" t="s">
        <v>1344</v>
      </c>
      <c r="B1003" s="447" t="s">
        <v>1344</v>
      </c>
      <c r="C1003" s="462" t="s">
        <v>2117</v>
      </c>
      <c r="D1003" s="463" t="s">
        <v>2118</v>
      </c>
      <c r="E1003" s="464" t="s">
        <v>1101</v>
      </c>
      <c r="F1003" s="464">
        <v>21</v>
      </c>
      <c r="G1003" s="462" t="s">
        <v>1780</v>
      </c>
      <c r="H1003" s="464" t="s">
        <v>1384</v>
      </c>
      <c r="I1003" s="464" t="s">
        <v>1353</v>
      </c>
      <c r="J1003" s="464" t="s">
        <v>61</v>
      </c>
      <c r="K1003" s="466" t="s">
        <v>805</v>
      </c>
      <c r="L1003" s="467">
        <f t="shared" si="69"/>
        <v>1</v>
      </c>
      <c r="M1003" s="468">
        <f t="shared" si="68"/>
        <v>24011</v>
      </c>
      <c r="N1003" s="467" t="str">
        <f>IF(IFERROR(SEARCH("-",K1003,1),0) &gt; 0,IFERROR(VLOOKUP(K1003,'Liste ECO'!A:A,1,FALSE),"ATTENTION CE Inexistant"),"")</f>
        <v>711-60</v>
      </c>
      <c r="O1003" s="467" t="str">
        <f>IF(LEFT(N1003,1) ="A",'Messages d''erreur'!$B$9,"")</f>
        <v/>
      </c>
      <c r="P1003" s="447">
        <f t="shared" ref="P1003:P1066" si="70">VALUE(H1003)</f>
        <v>24011</v>
      </c>
      <c r="Q1003" s="447" t="str">
        <f>IFERROR(VLOOKUP(B1004,'Liste CG'!A:A,1,FALSE),"Attention erreur pas de CG")</f>
        <v>Attention erreur pas de CG</v>
      </c>
      <c r="R1003" s="447" t="str">
        <f>IF(LEFT(Q1003,1)="A",'Messages d''erreur'!B$10,"")</f>
        <v>Attention CG pas dans  CG</v>
      </c>
      <c r="S1003" s="467">
        <f t="shared" ref="S1003:S1066" si="71">VALUE(H1003)</f>
        <v>24011</v>
      </c>
      <c r="T1003" s="469">
        <f>IFERROR(VLOOKUP(S1003,'Liste CG'!A:A,1,FALSE),"Attention erreur pas de CG")</f>
        <v>24011</v>
      </c>
      <c r="U1003" s="447" t="str">
        <f>IF(MID(H1003,4,1)="x", 'Messages d''erreur'!$B$13,IF(LEFT(T1003,1)="A",'Messages d''erreur'!$B$12,""))</f>
        <v/>
      </c>
    </row>
    <row r="1004" spans="1:21" ht="26" x14ac:dyDescent="0.35">
      <c r="A1004" s="535" t="s">
        <v>1344</v>
      </c>
      <c r="B1004" s="447" t="s">
        <v>1344</v>
      </c>
      <c r="C1004" s="462" t="s">
        <v>2117</v>
      </c>
      <c r="D1004" s="463" t="s">
        <v>2118</v>
      </c>
      <c r="E1004" s="464" t="s">
        <v>1101</v>
      </c>
      <c r="F1004" s="464">
        <v>22</v>
      </c>
      <c r="G1004" s="462" t="s">
        <v>1343</v>
      </c>
      <c r="H1004" s="464" t="s">
        <v>1384</v>
      </c>
      <c r="I1004" s="464" t="s">
        <v>1353</v>
      </c>
      <c r="J1004" s="464" t="s">
        <v>61</v>
      </c>
      <c r="K1004" s="466" t="s">
        <v>805</v>
      </c>
      <c r="L1004" s="467">
        <f t="shared" si="69"/>
        <v>1</v>
      </c>
      <c r="M1004" s="468">
        <f t="shared" si="68"/>
        <v>24011</v>
      </c>
      <c r="N1004" s="467" t="str">
        <f>IF(IFERROR(SEARCH("-",K1004,1),0) &gt; 0,IFERROR(VLOOKUP(K1004,'Liste ECO'!A:A,1,FALSE),"ATTENTION CE Inexistant"),"")</f>
        <v>711-60</v>
      </c>
      <c r="O1004" s="467" t="str">
        <f>IF(LEFT(N1004,1) ="A",'Messages d''erreur'!$B$9,"")</f>
        <v/>
      </c>
      <c r="P1004" s="447">
        <f t="shared" si="70"/>
        <v>24011</v>
      </c>
      <c r="Q1004" s="447" t="str">
        <f>IFERROR(VLOOKUP(B1005,'Liste CG'!A:A,1,FALSE),"Attention erreur pas de CG")</f>
        <v>Attention erreur pas de CG</v>
      </c>
      <c r="R1004" s="447" t="str">
        <f>IF(LEFT(Q1004,1)="A",'Messages d''erreur'!B$10,"")</f>
        <v>Attention CG pas dans  CG</v>
      </c>
      <c r="S1004" s="467">
        <f t="shared" si="71"/>
        <v>24011</v>
      </c>
      <c r="T1004" s="469">
        <f>IFERROR(VLOOKUP(S1004,'Liste CG'!A:A,1,FALSE),"Attention erreur pas de CG")</f>
        <v>24011</v>
      </c>
      <c r="U1004" s="447" t="str">
        <f>IF(MID(H1004,4,1)="x", 'Messages d''erreur'!$B$13,IF(LEFT(T1004,1)="A",'Messages d''erreur'!$B$12,""))</f>
        <v/>
      </c>
    </row>
    <row r="1005" spans="1:21" ht="39" x14ac:dyDescent="0.35">
      <c r="A1005" s="535" t="s">
        <v>1344</v>
      </c>
      <c r="B1005" s="447" t="s">
        <v>1344</v>
      </c>
      <c r="C1005" s="462" t="s">
        <v>2117</v>
      </c>
      <c r="D1005" s="463" t="s">
        <v>2118</v>
      </c>
      <c r="E1005" s="464" t="s">
        <v>1101</v>
      </c>
      <c r="F1005" s="464">
        <v>23</v>
      </c>
      <c r="G1005" s="462" t="s">
        <v>1787</v>
      </c>
      <c r="H1005" s="464" t="s">
        <v>1483</v>
      </c>
      <c r="I1005" s="464" t="s">
        <v>1353</v>
      </c>
      <c r="J1005" s="464" t="s">
        <v>61</v>
      </c>
      <c r="K1005" s="466" t="s">
        <v>808</v>
      </c>
      <c r="L1005" s="467">
        <f t="shared" si="69"/>
        <v>1</v>
      </c>
      <c r="M1005" s="468">
        <f t="shared" si="68"/>
        <v>24021</v>
      </c>
      <c r="N1005" s="467" t="str">
        <f>IF(IFERROR(SEARCH("-",K1005,1),0) &gt; 0,IFERROR(VLOOKUP(K1005,'Liste ECO'!A:A,1,FALSE),"ATTENTION CE Inexistant"),"")</f>
        <v>712-60</v>
      </c>
      <c r="O1005" s="467" t="str">
        <f>IF(LEFT(N1005,1) ="A",'Messages d''erreur'!$B$9,"")</f>
        <v/>
      </c>
      <c r="P1005" s="447">
        <f t="shared" si="70"/>
        <v>24021</v>
      </c>
      <c r="Q1005" s="447" t="str">
        <f>IFERROR(VLOOKUP(B1006,'Liste CG'!A:A,1,FALSE),"Attention erreur pas de CG")</f>
        <v>Attention erreur pas de CG</v>
      </c>
      <c r="R1005" s="447" t="str">
        <f>IF(LEFT(Q1005,1)="A",'Messages d''erreur'!B$10,"")</f>
        <v>Attention CG pas dans  CG</v>
      </c>
      <c r="S1005" s="467">
        <f t="shared" si="71"/>
        <v>24021</v>
      </c>
      <c r="T1005" s="469">
        <f>IFERROR(VLOOKUP(S1005,'Liste CG'!A:A,1,FALSE),"Attention erreur pas de CG")</f>
        <v>24021</v>
      </c>
      <c r="U1005" s="447" t="str">
        <f>IF(MID(H1005,4,1)="x", 'Messages d''erreur'!$B$13,IF(LEFT(T1005,1)="A",'Messages d''erreur'!$B$12,""))</f>
        <v/>
      </c>
    </row>
    <row r="1006" spans="1:21" ht="39" x14ac:dyDescent="0.35">
      <c r="A1006" s="535" t="s">
        <v>1344</v>
      </c>
      <c r="B1006" s="447" t="s">
        <v>1344</v>
      </c>
      <c r="C1006" s="462" t="s">
        <v>2117</v>
      </c>
      <c r="D1006" s="463" t="s">
        <v>2118</v>
      </c>
      <c r="E1006" s="464" t="s">
        <v>1101</v>
      </c>
      <c r="F1006" s="464">
        <v>24</v>
      </c>
      <c r="G1006" s="462" t="s">
        <v>1789</v>
      </c>
      <c r="H1006" s="464" t="s">
        <v>1483</v>
      </c>
      <c r="I1006" s="464" t="s">
        <v>1353</v>
      </c>
      <c r="J1006" s="464" t="s">
        <v>61</v>
      </c>
      <c r="K1006" s="466" t="s">
        <v>808</v>
      </c>
      <c r="L1006" s="467">
        <f t="shared" si="69"/>
        <v>1</v>
      </c>
      <c r="M1006" s="468">
        <f t="shared" si="68"/>
        <v>24021</v>
      </c>
      <c r="N1006" s="467" t="str">
        <f>IF(IFERROR(SEARCH("-",K1006,1),0) &gt; 0,IFERROR(VLOOKUP(K1006,'Liste ECO'!A:A,1,FALSE),"ATTENTION CE Inexistant"),"")</f>
        <v>712-60</v>
      </c>
      <c r="O1006" s="467" t="str">
        <f>IF(LEFT(N1006,1) ="A",'Messages d''erreur'!$B$9,"")</f>
        <v/>
      </c>
      <c r="P1006" s="447">
        <f t="shared" si="70"/>
        <v>24021</v>
      </c>
      <c r="Q1006" s="447" t="str">
        <f>IFERROR(VLOOKUP(B1007,'Liste CG'!A:A,1,FALSE),"Attention erreur pas de CG")</f>
        <v>Attention erreur pas de CG</v>
      </c>
      <c r="R1006" s="447" t="str">
        <f>IF(LEFT(Q1006,1)="A",'Messages d''erreur'!B$10,"")</f>
        <v>Attention CG pas dans  CG</v>
      </c>
      <c r="S1006" s="467">
        <f t="shared" si="71"/>
        <v>24021</v>
      </c>
      <c r="T1006" s="469">
        <f>IFERROR(VLOOKUP(S1006,'Liste CG'!A:A,1,FALSE),"Attention erreur pas de CG")</f>
        <v>24021</v>
      </c>
      <c r="U1006" s="447" t="str">
        <f>IF(MID(H1006,4,1)="x", 'Messages d''erreur'!$B$13,IF(LEFT(T1006,1)="A",'Messages d''erreur'!$B$12,""))</f>
        <v/>
      </c>
    </row>
    <row r="1007" spans="1:21" ht="26" x14ac:dyDescent="0.35">
      <c r="A1007" s="535" t="s">
        <v>1344</v>
      </c>
      <c r="B1007" s="447" t="s">
        <v>1344</v>
      </c>
      <c r="C1007" s="462" t="s">
        <v>2117</v>
      </c>
      <c r="D1007" s="463" t="s">
        <v>2118</v>
      </c>
      <c r="E1007" s="464" t="s">
        <v>1101</v>
      </c>
      <c r="F1007" s="464">
        <v>25</v>
      </c>
      <c r="G1007" s="462" t="s">
        <v>1343</v>
      </c>
      <c r="H1007" s="464" t="s">
        <v>1588</v>
      </c>
      <c r="I1007" s="464" t="s">
        <v>1353</v>
      </c>
      <c r="J1007" s="464" t="s">
        <v>61</v>
      </c>
      <c r="K1007" s="466" t="s">
        <v>811</v>
      </c>
      <c r="L1007" s="467">
        <f t="shared" si="69"/>
        <v>1</v>
      </c>
      <c r="M1007" s="468">
        <f t="shared" si="68"/>
        <v>24031</v>
      </c>
      <c r="N1007" s="467" t="str">
        <f>IF(IFERROR(SEARCH("-",K1007,1),0) &gt; 0,IFERROR(VLOOKUP(K1007,'Liste ECO'!A:A,1,FALSE),"ATTENTION CE Inexistant"),"")</f>
        <v>731-60</v>
      </c>
      <c r="O1007" s="467" t="str">
        <f>IF(LEFT(N1007,1) ="A",'Messages d''erreur'!$B$9,"")</f>
        <v/>
      </c>
      <c r="P1007" s="447">
        <f t="shared" si="70"/>
        <v>24031</v>
      </c>
      <c r="Q1007" s="447" t="str">
        <f>IFERROR(VLOOKUP(B1008,'Liste CG'!A:A,1,FALSE),"Attention erreur pas de CG")</f>
        <v>Attention erreur pas de CG</v>
      </c>
      <c r="R1007" s="447" t="str">
        <f>IF(LEFT(Q1007,1)="A",'Messages d''erreur'!B$10,"")</f>
        <v>Attention CG pas dans  CG</v>
      </c>
      <c r="S1007" s="467">
        <f t="shared" si="71"/>
        <v>24031</v>
      </c>
      <c r="T1007" s="469">
        <f>IFERROR(VLOOKUP(S1007,'Liste CG'!A:A,1,FALSE),"Attention erreur pas de CG")</f>
        <v>24031</v>
      </c>
      <c r="U1007" s="447" t="str">
        <f>IF(MID(H1007,4,1)="x", 'Messages d''erreur'!$B$13,IF(LEFT(T1007,1)="A",'Messages d''erreur'!$B$12,""))</f>
        <v/>
      </c>
    </row>
    <row r="1008" spans="1:21" ht="26" x14ac:dyDescent="0.35">
      <c r="A1008" s="535" t="s">
        <v>1344</v>
      </c>
      <c r="B1008" s="447" t="s">
        <v>1344</v>
      </c>
      <c r="C1008" s="462" t="s">
        <v>2117</v>
      </c>
      <c r="D1008" s="463" t="s">
        <v>2118</v>
      </c>
      <c r="E1008" s="464" t="s">
        <v>1101</v>
      </c>
      <c r="F1008" s="464">
        <v>26</v>
      </c>
      <c r="G1008" s="462" t="s">
        <v>1343</v>
      </c>
      <c r="H1008" s="464" t="s">
        <v>1352</v>
      </c>
      <c r="I1008" s="464" t="s">
        <v>1353</v>
      </c>
      <c r="J1008" s="464" t="s">
        <v>61</v>
      </c>
      <c r="K1008" s="466" t="s">
        <v>860</v>
      </c>
      <c r="L1008" s="467">
        <f t="shared" si="69"/>
        <v>1</v>
      </c>
      <c r="M1008" s="468">
        <f t="shared" si="68"/>
        <v>24041</v>
      </c>
      <c r="N1008" s="467" t="str">
        <f>IF(IFERROR(SEARCH("-",K1008,1),0) &gt; 0,IFERROR(VLOOKUP(K1008,'Liste ECO'!A:A,1,FALSE),"ATTENTION CE Inexistant"),"")</f>
        <v>747-60</v>
      </c>
      <c r="O1008" s="467" t="str">
        <f>IF(LEFT(N1008,1) ="A",'Messages d''erreur'!$B$9,"")</f>
        <v/>
      </c>
      <c r="P1008" s="447">
        <f t="shared" si="70"/>
        <v>24041</v>
      </c>
      <c r="Q1008" s="447" t="str">
        <f>IFERROR(VLOOKUP(B1009,'Liste CG'!A:A,1,FALSE),"Attention erreur pas de CG")</f>
        <v>Attention erreur pas de CG</v>
      </c>
      <c r="R1008" s="447" t="str">
        <f>IF(LEFT(Q1008,1)="A",'Messages d''erreur'!B$10,"")</f>
        <v>Attention CG pas dans  CG</v>
      </c>
      <c r="S1008" s="467">
        <f t="shared" si="71"/>
        <v>24041</v>
      </c>
      <c r="T1008" s="469">
        <f>IFERROR(VLOOKUP(S1008,'Liste CG'!A:A,1,FALSE),"Attention erreur pas de CG")</f>
        <v>24041</v>
      </c>
      <c r="U1008" s="447" t="str">
        <f>IF(MID(H1008,4,1)="x", 'Messages d''erreur'!$B$13,IF(LEFT(T1008,1)="A",'Messages d''erreur'!$B$12,""))</f>
        <v/>
      </c>
    </row>
    <row r="1009" spans="1:21" ht="26" x14ac:dyDescent="0.35">
      <c r="A1009" s="535" t="s">
        <v>1344</v>
      </c>
      <c r="B1009" s="447" t="s">
        <v>1344</v>
      </c>
      <c r="C1009" s="462" t="s">
        <v>2117</v>
      </c>
      <c r="D1009" s="463" t="s">
        <v>2118</v>
      </c>
      <c r="E1009" s="464" t="s">
        <v>1101</v>
      </c>
      <c r="F1009" s="464">
        <v>27</v>
      </c>
      <c r="G1009" s="462" t="s">
        <v>1343</v>
      </c>
      <c r="H1009" s="464" t="s">
        <v>1842</v>
      </c>
      <c r="I1009" s="464" t="s">
        <v>1341</v>
      </c>
      <c r="J1009" s="464" t="s">
        <v>61</v>
      </c>
      <c r="K1009" s="466" t="s">
        <v>863</v>
      </c>
      <c r="L1009" s="467">
        <f t="shared" si="69"/>
        <v>1</v>
      </c>
      <c r="M1009" s="468">
        <f t="shared" si="68"/>
        <v>26211</v>
      </c>
      <c r="N1009" s="467" t="str">
        <f>IF(IFERROR(SEARCH("-",K1009,1),0) &gt; 0,IFERROR(VLOOKUP(K1009,'Liste ECO'!A:A,1,FALSE),"ATTENTION CE Inexistant"),"")</f>
        <v>748-51</v>
      </c>
      <c r="O1009" s="467" t="str">
        <f>IF(LEFT(N1009,1) ="A",'Messages d''erreur'!$B$9,"")</f>
        <v/>
      </c>
      <c r="P1009" s="447">
        <f t="shared" si="70"/>
        <v>26211</v>
      </c>
      <c r="Q1009" s="447" t="str">
        <f>IFERROR(VLOOKUP(B1010,'Liste CG'!A:A,1,FALSE),"Attention erreur pas de CG")</f>
        <v>Attention erreur pas de CG</v>
      </c>
      <c r="R1009" s="447" t="str">
        <f>IF(LEFT(Q1009,1)="A",'Messages d''erreur'!B$10,"")</f>
        <v>Attention CG pas dans  CG</v>
      </c>
      <c r="S1009" s="467">
        <f t="shared" si="71"/>
        <v>26211</v>
      </c>
      <c r="T1009" s="469">
        <f>IFERROR(VLOOKUP(S1009,'Liste CG'!A:A,1,FALSE),"Attention erreur pas de CG")</f>
        <v>26211</v>
      </c>
      <c r="U1009" s="447" t="str">
        <f>IF(MID(H1009,4,1)="x", 'Messages d''erreur'!$B$13,IF(LEFT(T1009,1)="A",'Messages d''erreur'!$B$12,""))</f>
        <v/>
      </c>
    </row>
    <row r="1010" spans="1:21" ht="26" x14ac:dyDescent="0.35">
      <c r="A1010" s="535" t="s">
        <v>1344</v>
      </c>
      <c r="B1010" s="447" t="s">
        <v>1344</v>
      </c>
      <c r="C1010" s="462" t="s">
        <v>2117</v>
      </c>
      <c r="D1010" s="463" t="s">
        <v>2118</v>
      </c>
      <c r="E1010" s="464" t="s">
        <v>1101</v>
      </c>
      <c r="F1010" s="464">
        <v>28</v>
      </c>
      <c r="G1010" s="462" t="s">
        <v>1858</v>
      </c>
      <c r="H1010" s="464" t="s">
        <v>1856</v>
      </c>
      <c r="I1010" s="492" t="s">
        <v>1696</v>
      </c>
      <c r="J1010" s="464" t="s">
        <v>61</v>
      </c>
      <c r="K1010" s="466" t="s">
        <v>867</v>
      </c>
      <c r="L1010" s="467">
        <f t="shared" ref="L1010:L1041" si="72">IF(A1010=A1009,1,0)</f>
        <v>1</v>
      </c>
      <c r="M1010" s="468">
        <f t="shared" si="68"/>
        <v>26301</v>
      </c>
      <c r="N1010" s="467" t="str">
        <f>IF(IFERROR(SEARCH("-",K1010,1),0) &gt; 0,IFERROR(VLOOKUP(K1010,'Liste ECO'!A:A,1,FALSE),"ATTENTION CE Inexistant"),"")</f>
        <v>748-53</v>
      </c>
      <c r="O1010" s="467" t="str">
        <f>IF(LEFT(N1010,1) ="A",'Messages d''erreur'!$B$9,"")</f>
        <v/>
      </c>
      <c r="P1010" s="447">
        <f t="shared" si="70"/>
        <v>26301</v>
      </c>
      <c r="Q1010" s="447" t="str">
        <f>IFERROR(VLOOKUP(B1011,'Liste CG'!A:A,1,FALSE),"Attention erreur pas de CG")</f>
        <v>Attention erreur pas de CG</v>
      </c>
      <c r="R1010" s="447" t="str">
        <f>IF(LEFT(Q1010,1)="A",'Messages d''erreur'!B$10,"")</f>
        <v>Attention CG pas dans  CG</v>
      </c>
      <c r="S1010" s="467">
        <f t="shared" si="71"/>
        <v>26301</v>
      </c>
      <c r="T1010" s="469">
        <f>IFERROR(VLOOKUP(S1010,'Liste CG'!A:A,1,FALSE),"Attention erreur pas de CG")</f>
        <v>26301</v>
      </c>
      <c r="U1010" s="447" t="str">
        <f>IF(MID(H1010,4,1)="x", 'Messages d''erreur'!$B$13,IF(LEFT(T1010,1)="A",'Messages d''erreur'!$B$12,""))</f>
        <v/>
      </c>
    </row>
    <row r="1011" spans="1:21" ht="26" x14ac:dyDescent="0.35">
      <c r="A1011" s="535" t="s">
        <v>1344</v>
      </c>
      <c r="B1011" s="447" t="s">
        <v>1344</v>
      </c>
      <c r="C1011" s="462" t="s">
        <v>2117</v>
      </c>
      <c r="D1011" s="463" t="s">
        <v>2118</v>
      </c>
      <c r="E1011" s="464" t="s">
        <v>1101</v>
      </c>
      <c r="F1011" s="464">
        <v>29</v>
      </c>
      <c r="G1011" s="462" t="s">
        <v>1343</v>
      </c>
      <c r="H1011" s="464" t="s">
        <v>2111</v>
      </c>
      <c r="I1011" s="464" t="s">
        <v>1100</v>
      </c>
      <c r="J1011" s="464" t="s">
        <v>61</v>
      </c>
      <c r="K1011" s="466" t="s">
        <v>235</v>
      </c>
      <c r="L1011" s="467">
        <f t="shared" si="72"/>
        <v>1</v>
      </c>
      <c r="M1011" s="468" t="e">
        <f t="shared" si="68"/>
        <v>#VALUE!</v>
      </c>
      <c r="N1011" s="467" t="str">
        <f>IF(IFERROR(SEARCH("-",K1011,1),0) &gt; 0,IFERROR(VLOOKUP(K1011,'Liste ECO'!A:A,1,FALSE),"ATTENTION CE Inexistant"),"")</f>
        <v>129-04</v>
      </c>
      <c r="O1011" s="467" t="str">
        <f>IF(LEFT(N1011,1) ="A",'Messages d''erreur'!$B$9,"")</f>
        <v/>
      </c>
      <c r="P1011" s="447" t="e">
        <f t="shared" si="70"/>
        <v>#VALUE!</v>
      </c>
      <c r="Q1011" s="447" t="str">
        <f>IFERROR(VLOOKUP(B1012,'Liste CG'!A:A,1,FALSE),"Attention erreur pas de CG")</f>
        <v>Attention erreur pas de CG</v>
      </c>
      <c r="R1011" s="447" t="str">
        <f>IF(LEFT(Q1011,1)="A",'Messages d''erreur'!B$10,"")</f>
        <v>Attention CG pas dans  CG</v>
      </c>
      <c r="S1011" s="467" t="e">
        <f t="shared" si="71"/>
        <v>#VALUE!</v>
      </c>
      <c r="T1011" s="469" t="str">
        <f>IFERROR(VLOOKUP(S1011,'Liste CG'!A:A,1,FALSE),"Attention erreur pas de CG")</f>
        <v>Attention erreur pas de CG</v>
      </c>
      <c r="U1011" s="447" t="str">
        <f>IF(MID(H1011,4,1)="x", 'Messages d''erreur'!$B$13,IF(LEFT(T1011,1)="A",'Messages d''erreur'!$B$12,""))</f>
        <v>Compte générique de contre-partie</v>
      </c>
    </row>
    <row r="1012" spans="1:21" ht="14.5" x14ac:dyDescent="0.35">
      <c r="A1012" s="535" t="s">
        <v>1344</v>
      </c>
      <c r="B1012" s="447" t="s">
        <v>1344</v>
      </c>
      <c r="C1012" s="462" t="s">
        <v>2117</v>
      </c>
      <c r="D1012" s="463" t="s">
        <v>2118</v>
      </c>
      <c r="E1012" s="464" t="s">
        <v>61</v>
      </c>
      <c r="F1012" s="464">
        <v>30</v>
      </c>
      <c r="G1012" s="462" t="s">
        <v>2119</v>
      </c>
      <c r="H1012" s="464" t="s">
        <v>2112</v>
      </c>
      <c r="I1012" s="464" t="s">
        <v>2113</v>
      </c>
      <c r="J1012" s="464" t="s">
        <v>1101</v>
      </c>
      <c r="K1012" s="466" t="s">
        <v>1100</v>
      </c>
      <c r="L1012" s="467">
        <f t="shared" si="72"/>
        <v>1</v>
      </c>
      <c r="M1012" s="468" t="e">
        <f t="shared" si="68"/>
        <v>#VALUE!</v>
      </c>
      <c r="N1012" s="467" t="str">
        <f>IF(IFERROR(SEARCH("-",K1012,1),0) &gt; 0,IFERROR(VLOOKUP(K1012,'Liste ECO'!A:A,1,FALSE),"ATTENTION CE Inexistant"),"")</f>
        <v/>
      </c>
      <c r="O1012" s="467" t="str">
        <f>IF(LEFT(N1012,1) ="A",'Messages d''erreur'!$B$9,"")</f>
        <v/>
      </c>
      <c r="P1012" s="447" t="e">
        <f t="shared" si="70"/>
        <v>#VALUE!</v>
      </c>
      <c r="Q1012" s="447" t="str">
        <f>IFERROR(VLOOKUP(B1013,'Liste CG'!A:A,1,FALSE),"Attention erreur pas de CG")</f>
        <v>Attention erreur pas de CG</v>
      </c>
      <c r="R1012" s="447" t="str">
        <f>IF(LEFT(Q1012,1)="A",'Messages d''erreur'!B$10,"")</f>
        <v>Attention CG pas dans  CG</v>
      </c>
      <c r="S1012" s="467" t="e">
        <f t="shared" si="71"/>
        <v>#VALUE!</v>
      </c>
      <c r="T1012" s="469" t="str">
        <f>IFERROR(VLOOKUP(S1012,'Liste CG'!A:A,1,FALSE),"Attention erreur pas de CG")</f>
        <v>Attention erreur pas de CG</v>
      </c>
      <c r="U1012" s="447" t="str">
        <f>IF(MID(H1012,4,1)="x", 'Messages d''erreur'!$B$13,IF(LEFT(T1012,1)="A",'Messages d''erreur'!$B$12,""))</f>
        <v>Compte générique de contre-partie</v>
      </c>
    </row>
    <row r="1013" spans="1:21" ht="26" x14ac:dyDescent="0.35">
      <c r="A1013" s="535" t="s">
        <v>2120</v>
      </c>
      <c r="B1013" s="447" t="s">
        <v>2120</v>
      </c>
      <c r="C1013" s="462" t="s">
        <v>2121</v>
      </c>
      <c r="D1013" s="463" t="s">
        <v>1990</v>
      </c>
      <c r="E1013" s="464" t="s">
        <v>1101</v>
      </c>
      <c r="F1013" s="464">
        <v>1</v>
      </c>
      <c r="G1013" s="462" t="s">
        <v>2122</v>
      </c>
      <c r="H1013" s="464" t="s">
        <v>2123</v>
      </c>
      <c r="I1013" s="464" t="s">
        <v>2124</v>
      </c>
      <c r="J1013" s="464" t="s">
        <v>61</v>
      </c>
      <c r="K1013" s="466" t="s">
        <v>1100</v>
      </c>
      <c r="L1013" s="467">
        <f t="shared" si="72"/>
        <v>0</v>
      </c>
      <c r="M1013" s="468">
        <f t="shared" si="68"/>
        <v>49200</v>
      </c>
      <c r="N1013" s="467" t="str">
        <f>IF(IFERROR(SEARCH("-",K1013,1),0) &gt; 0,IFERROR(VLOOKUP(K1013,'Liste ECO'!A:A,1,FALSE),"ATTENTION CE Inexistant"),"")</f>
        <v/>
      </c>
      <c r="O1013" s="467" t="str">
        <f>IF(LEFT(N1013,1) ="A",'Messages d''erreur'!$B$9,"")</f>
        <v/>
      </c>
      <c r="P1013" s="447">
        <f t="shared" si="70"/>
        <v>49200</v>
      </c>
      <c r="Q1013" s="447" t="str">
        <f>IFERROR(VLOOKUP(B1014,'Liste CG'!A:A,1,FALSE),"Attention erreur pas de CG")</f>
        <v>Attention erreur pas de CG</v>
      </c>
      <c r="R1013" s="447" t="str">
        <f>IF(LEFT(Q1013,1)="A",'Messages d''erreur'!B$10,"")</f>
        <v>Attention CG pas dans  CG</v>
      </c>
      <c r="S1013" s="467">
        <f t="shared" si="71"/>
        <v>49200</v>
      </c>
      <c r="T1013" s="469">
        <f>IFERROR(VLOOKUP(S1013,'Liste CG'!A:A,1,FALSE),"Attention erreur pas de CG")</f>
        <v>49200</v>
      </c>
      <c r="U1013" s="447" t="str">
        <f>IF(MID(H1013,4,1)="x", 'Messages d''erreur'!$B$13,IF(LEFT(T1013,1)="A",'Messages d''erreur'!$B$12,""))</f>
        <v/>
      </c>
    </row>
    <row r="1014" spans="1:21" ht="26" x14ac:dyDescent="0.35">
      <c r="A1014" s="535" t="s">
        <v>2120</v>
      </c>
      <c r="B1014" s="447" t="s">
        <v>2120</v>
      </c>
      <c r="C1014" s="462" t="s">
        <v>2121</v>
      </c>
      <c r="D1014" s="463" t="s">
        <v>1990</v>
      </c>
      <c r="E1014" s="464" t="s">
        <v>61</v>
      </c>
      <c r="F1014" s="464">
        <v>2</v>
      </c>
      <c r="G1014" s="462" t="s">
        <v>2125</v>
      </c>
      <c r="H1014" s="464" t="s">
        <v>2123</v>
      </c>
      <c r="I1014" s="464" t="s">
        <v>2124</v>
      </c>
      <c r="J1014" s="464" t="s">
        <v>1101</v>
      </c>
      <c r="K1014" s="466" t="s">
        <v>1100</v>
      </c>
      <c r="L1014" s="467">
        <f t="shared" si="72"/>
        <v>1</v>
      </c>
      <c r="M1014" s="468">
        <f t="shared" si="68"/>
        <v>49200</v>
      </c>
      <c r="N1014" s="467" t="str">
        <f>IF(IFERROR(SEARCH("-",K1014,1),0) &gt; 0,IFERROR(VLOOKUP(K1014,'Liste ECO'!A:A,1,FALSE),"ATTENTION CE Inexistant"),"")</f>
        <v/>
      </c>
      <c r="O1014" s="467" t="str">
        <f>IF(LEFT(N1014,1) ="A",'Messages d''erreur'!$B$9,"")</f>
        <v/>
      </c>
      <c r="P1014" s="447">
        <f t="shared" si="70"/>
        <v>49200</v>
      </c>
      <c r="Q1014" s="447" t="str">
        <f>IFERROR(VLOOKUP(B1015,'Liste CG'!A:A,1,FALSE),"Attention erreur pas de CG")</f>
        <v>Attention erreur pas de CG</v>
      </c>
      <c r="R1014" s="447" t="str">
        <f>IF(LEFT(Q1014,1)="A",'Messages d''erreur'!B$10,"")</f>
        <v>Attention CG pas dans  CG</v>
      </c>
      <c r="S1014" s="467">
        <f t="shared" si="71"/>
        <v>49200</v>
      </c>
      <c r="T1014" s="469">
        <f>IFERROR(VLOOKUP(S1014,'Liste CG'!A:A,1,FALSE),"Attention erreur pas de CG")</f>
        <v>49200</v>
      </c>
      <c r="U1014" s="447" t="str">
        <f>IF(MID(H1014,4,1)="x", 'Messages d''erreur'!$B$13,IF(LEFT(T1014,1)="A",'Messages d''erreur'!$B$12,""))</f>
        <v/>
      </c>
    </row>
    <row r="1015" spans="1:21" ht="26" x14ac:dyDescent="0.35">
      <c r="A1015" s="535" t="s">
        <v>1978</v>
      </c>
      <c r="B1015" s="447" t="s">
        <v>1978</v>
      </c>
      <c r="C1015" s="462" t="s">
        <v>2126</v>
      </c>
      <c r="D1015" s="463" t="s">
        <v>1990</v>
      </c>
      <c r="E1015" s="464" t="s">
        <v>1101</v>
      </c>
      <c r="F1015" s="464">
        <v>1</v>
      </c>
      <c r="G1015" s="462" t="s">
        <v>2127</v>
      </c>
      <c r="H1015" s="464" t="s">
        <v>1975</v>
      </c>
      <c r="I1015" s="464" t="s">
        <v>1201</v>
      </c>
      <c r="J1015" s="464" t="s">
        <v>61</v>
      </c>
      <c r="K1015" s="466" t="s">
        <v>1100</v>
      </c>
      <c r="L1015" s="467">
        <f t="shared" si="72"/>
        <v>0</v>
      </c>
      <c r="M1015" s="468">
        <f t="shared" si="68"/>
        <v>40004</v>
      </c>
      <c r="N1015" s="467" t="str">
        <f>IF(IFERROR(SEARCH("-",K1015,1),0) &gt; 0,IFERROR(VLOOKUP(K1015,'Liste ECO'!A:A,1,FALSE),"ATTENTION CE Inexistant"),"")</f>
        <v/>
      </c>
      <c r="O1015" s="467" t="str">
        <f>IF(LEFT(N1015,1) ="A",'Messages d''erreur'!$B$9,"")</f>
        <v/>
      </c>
      <c r="P1015" s="447">
        <f t="shared" si="70"/>
        <v>40004</v>
      </c>
      <c r="Q1015" s="447" t="str">
        <f>IFERROR(VLOOKUP(B1016,'Liste CG'!A:A,1,FALSE),"Attention erreur pas de CG")</f>
        <v>Attention erreur pas de CG</v>
      </c>
      <c r="R1015" s="447" t="str">
        <f>IF(LEFT(Q1015,1)="A",'Messages d''erreur'!B$10,"")</f>
        <v>Attention CG pas dans  CG</v>
      </c>
      <c r="S1015" s="467">
        <f t="shared" si="71"/>
        <v>40004</v>
      </c>
      <c r="T1015" s="469">
        <f>IFERROR(VLOOKUP(S1015,'Liste CG'!A:A,1,FALSE),"Attention erreur pas de CG")</f>
        <v>40004</v>
      </c>
      <c r="U1015" s="447" t="str">
        <f>IF(MID(H1015,4,1)="x", 'Messages d''erreur'!$B$13,IF(LEFT(T1015,1)="A",'Messages d''erreur'!$B$12,""))</f>
        <v/>
      </c>
    </row>
    <row r="1016" spans="1:21" ht="26" x14ac:dyDescent="0.35">
      <c r="A1016" s="535" t="s">
        <v>1978</v>
      </c>
      <c r="B1016" s="447" t="s">
        <v>1978</v>
      </c>
      <c r="C1016" s="462" t="s">
        <v>2126</v>
      </c>
      <c r="D1016" s="463" t="s">
        <v>1990</v>
      </c>
      <c r="E1016" s="464" t="s">
        <v>61</v>
      </c>
      <c r="F1016" s="464">
        <v>2</v>
      </c>
      <c r="G1016" s="462" t="s">
        <v>1993</v>
      </c>
      <c r="H1016" s="464" t="s">
        <v>1988</v>
      </c>
      <c r="I1016" s="464" t="s">
        <v>1201</v>
      </c>
      <c r="J1016" s="464" t="s">
        <v>1101</v>
      </c>
      <c r="K1016" s="466" t="s">
        <v>1100</v>
      </c>
      <c r="L1016" s="467">
        <f t="shared" si="72"/>
        <v>1</v>
      </c>
      <c r="M1016" s="468">
        <f t="shared" si="68"/>
        <v>41100</v>
      </c>
      <c r="N1016" s="467" t="str">
        <f>IF(IFERROR(SEARCH("-",K1016,1),0) &gt; 0,IFERROR(VLOOKUP(K1016,'Liste ECO'!A:A,1,FALSE),"ATTENTION CE Inexistant"),"")</f>
        <v/>
      </c>
      <c r="O1016" s="467" t="str">
        <f>IF(LEFT(N1016,1) ="A",'Messages d''erreur'!$B$9,"")</f>
        <v/>
      </c>
      <c r="P1016" s="447">
        <f t="shared" si="70"/>
        <v>41100</v>
      </c>
      <c r="Q1016" s="447" t="str">
        <f>IFERROR(VLOOKUP(B1017,'Liste CG'!A:A,1,FALSE),"Attention erreur pas de CG")</f>
        <v>Attention erreur pas de CG</v>
      </c>
      <c r="R1016" s="447" t="str">
        <f>IF(LEFT(Q1016,1)="A",'Messages d''erreur'!B$10,"")</f>
        <v>Attention CG pas dans  CG</v>
      </c>
      <c r="S1016" s="467">
        <f t="shared" si="71"/>
        <v>41100</v>
      </c>
      <c r="T1016" s="469">
        <f>IFERROR(VLOOKUP(S1016,'Liste CG'!A:A,1,FALSE),"Attention erreur pas de CG")</f>
        <v>41100</v>
      </c>
      <c r="U1016" s="447" t="str">
        <f>IF(MID(H1016,4,1)="x", 'Messages d''erreur'!$B$13,IF(LEFT(T1016,1)="A",'Messages d''erreur'!$B$12,""))</f>
        <v/>
      </c>
    </row>
    <row r="1017" spans="1:21" ht="26" x14ac:dyDescent="0.35">
      <c r="A1017" s="535" t="s">
        <v>1978</v>
      </c>
      <c r="B1017" s="447" t="s">
        <v>1978</v>
      </c>
      <c r="C1017" s="462" t="s">
        <v>2126</v>
      </c>
      <c r="D1017" s="463" t="s">
        <v>1990</v>
      </c>
      <c r="E1017" s="464" t="s">
        <v>1101</v>
      </c>
      <c r="F1017" s="464">
        <v>3</v>
      </c>
      <c r="G1017" s="462" t="s">
        <v>2127</v>
      </c>
      <c r="H1017" s="464" t="s">
        <v>1371</v>
      </c>
      <c r="I1017" s="464" t="s">
        <v>1201</v>
      </c>
      <c r="J1017" s="464" t="s">
        <v>61</v>
      </c>
      <c r="K1017" s="466" t="s">
        <v>1100</v>
      </c>
      <c r="L1017" s="467">
        <f t="shared" si="72"/>
        <v>1</v>
      </c>
      <c r="M1017" s="468">
        <f t="shared" si="68"/>
        <v>41600</v>
      </c>
      <c r="N1017" s="467" t="str">
        <f>IF(IFERROR(SEARCH("-",K1017,1),0) &gt; 0,IFERROR(VLOOKUP(K1017,'Liste ECO'!A:A,1,FALSE),"ATTENTION CE Inexistant"),"")</f>
        <v/>
      </c>
      <c r="O1017" s="467" t="str">
        <f>IF(LEFT(N1017,1) ="A",'Messages d''erreur'!$B$9,"")</f>
        <v/>
      </c>
      <c r="P1017" s="447">
        <f t="shared" si="70"/>
        <v>41600</v>
      </c>
      <c r="Q1017" s="447" t="str">
        <f>IFERROR(VLOOKUP(B1018,'Liste CG'!A:A,1,FALSE),"Attention erreur pas de CG")</f>
        <v>Attention erreur pas de CG</v>
      </c>
      <c r="R1017" s="447" t="str">
        <f>IF(LEFT(Q1017,1)="A",'Messages d''erreur'!B$10,"")</f>
        <v>Attention CG pas dans  CG</v>
      </c>
      <c r="S1017" s="467">
        <f t="shared" si="71"/>
        <v>41600</v>
      </c>
      <c r="T1017" s="469">
        <f>IFERROR(VLOOKUP(S1017,'Liste CG'!A:A,1,FALSE),"Attention erreur pas de CG")</f>
        <v>41600</v>
      </c>
      <c r="U1017" s="447" t="str">
        <f>IF(MID(H1017,4,1)="x", 'Messages d''erreur'!$B$13,IF(LEFT(T1017,1)="A",'Messages d''erreur'!$B$12,""))</f>
        <v/>
      </c>
    </row>
    <row r="1018" spans="1:21" ht="14.5" x14ac:dyDescent="0.35">
      <c r="A1018" s="535" t="s">
        <v>1978</v>
      </c>
      <c r="B1018" s="447" t="s">
        <v>1978</v>
      </c>
      <c r="C1018" s="462" t="s">
        <v>2126</v>
      </c>
      <c r="D1018" s="463" t="s">
        <v>1990</v>
      </c>
      <c r="E1018" s="464" t="s">
        <v>61</v>
      </c>
      <c r="F1018" s="464">
        <v>4</v>
      </c>
      <c r="G1018" s="462" t="s">
        <v>2089</v>
      </c>
      <c r="H1018" s="464" t="s">
        <v>2112</v>
      </c>
      <c r="I1018" s="464" t="s">
        <v>2113</v>
      </c>
      <c r="J1018" s="464" t="s">
        <v>1101</v>
      </c>
      <c r="K1018" s="466" t="s">
        <v>1100</v>
      </c>
      <c r="L1018" s="467">
        <f t="shared" si="72"/>
        <v>1</v>
      </c>
      <c r="M1018" s="468" t="e">
        <f t="shared" si="68"/>
        <v>#VALUE!</v>
      </c>
      <c r="N1018" s="467" t="str">
        <f>IF(IFERROR(SEARCH("-",K1018,1),0) &gt; 0,IFERROR(VLOOKUP(K1018,'Liste ECO'!A:A,1,FALSE),"ATTENTION CE Inexistant"),"")</f>
        <v/>
      </c>
      <c r="O1018" s="467" t="str">
        <f>IF(LEFT(N1018,1) ="A",'Messages d''erreur'!$B$9,"")</f>
        <v/>
      </c>
      <c r="P1018" s="447" t="e">
        <f t="shared" si="70"/>
        <v>#VALUE!</v>
      </c>
      <c r="Q1018" s="447" t="str">
        <f>IFERROR(VLOOKUP(B1019,'Liste CG'!A:A,1,FALSE),"Attention erreur pas de CG")</f>
        <v>Attention erreur pas de CG</v>
      </c>
      <c r="R1018" s="447" t="str">
        <f>IF(LEFT(Q1018,1)="A",'Messages d''erreur'!B$10,"")</f>
        <v>Attention CG pas dans  CG</v>
      </c>
      <c r="S1018" s="467" t="e">
        <f t="shared" si="71"/>
        <v>#VALUE!</v>
      </c>
      <c r="T1018" s="469" t="str">
        <f>IFERROR(VLOOKUP(S1018,'Liste CG'!A:A,1,FALSE),"Attention erreur pas de CG")</f>
        <v>Attention erreur pas de CG</v>
      </c>
      <c r="U1018" s="447" t="str">
        <f>IF(MID(H1018,4,1)="x", 'Messages d''erreur'!$B$13,IF(LEFT(T1018,1)="A",'Messages d''erreur'!$B$12,""))</f>
        <v>Compte générique de contre-partie</v>
      </c>
    </row>
    <row r="1019" spans="1:21" ht="26" x14ac:dyDescent="0.35">
      <c r="A1019" s="535" t="s">
        <v>1978</v>
      </c>
      <c r="B1019" s="447" t="s">
        <v>1978</v>
      </c>
      <c r="C1019" s="462" t="s">
        <v>2126</v>
      </c>
      <c r="D1019" s="463" t="s">
        <v>1990</v>
      </c>
      <c r="E1019" s="464" t="s">
        <v>1101</v>
      </c>
      <c r="F1019" s="464">
        <v>5</v>
      </c>
      <c r="G1019" s="462" t="s">
        <v>2128</v>
      </c>
      <c r="H1019" s="464" t="s">
        <v>1973</v>
      </c>
      <c r="I1019" s="464" t="s">
        <v>1201</v>
      </c>
      <c r="J1019" s="464" t="s">
        <v>61</v>
      </c>
      <c r="K1019" s="466" t="s">
        <v>1100</v>
      </c>
      <c r="L1019" s="467">
        <f t="shared" si="72"/>
        <v>1</v>
      </c>
      <c r="M1019" s="468">
        <f t="shared" si="68"/>
        <v>45110</v>
      </c>
      <c r="N1019" s="467" t="str">
        <f>IF(IFERROR(SEARCH("-",K1019,1),0) &gt; 0,IFERROR(VLOOKUP(K1019,'Liste ECO'!A:A,1,FALSE),"ATTENTION CE Inexistant"),"")</f>
        <v/>
      </c>
      <c r="O1019" s="467" t="str">
        <f>IF(LEFT(N1019,1) ="A",'Messages d''erreur'!$B$9,"")</f>
        <v/>
      </c>
      <c r="P1019" s="447">
        <f t="shared" si="70"/>
        <v>45110</v>
      </c>
      <c r="Q1019" s="447" t="str">
        <f>IFERROR(VLOOKUP(B1020,'Liste CG'!A:A,1,FALSE),"Attention erreur pas de CG")</f>
        <v>Attention erreur pas de CG</v>
      </c>
      <c r="R1019" s="447" t="str">
        <f>IF(LEFT(Q1019,1)="A",'Messages d''erreur'!B$10,"")</f>
        <v>Attention CG pas dans  CG</v>
      </c>
      <c r="S1019" s="467">
        <f t="shared" si="71"/>
        <v>45110</v>
      </c>
      <c r="T1019" s="469">
        <f>IFERROR(VLOOKUP(S1019,'Liste CG'!A:A,1,FALSE),"Attention erreur pas de CG")</f>
        <v>45110</v>
      </c>
      <c r="U1019" s="447" t="str">
        <f>IF(MID(H1019,4,1)="x", 'Messages d''erreur'!$B$13,IF(LEFT(T1019,1)="A",'Messages d''erreur'!$B$12,""))</f>
        <v/>
      </c>
    </row>
    <row r="1020" spans="1:21" ht="26" x14ac:dyDescent="0.35">
      <c r="A1020" s="535" t="s">
        <v>1973</v>
      </c>
      <c r="B1020" s="447" t="s">
        <v>1973</v>
      </c>
      <c r="C1020" s="462" t="s">
        <v>2129</v>
      </c>
      <c r="D1020" s="463" t="s">
        <v>1990</v>
      </c>
      <c r="E1020" s="464" t="s">
        <v>1101</v>
      </c>
      <c r="F1020" s="464">
        <v>1</v>
      </c>
      <c r="G1020" s="462" t="s">
        <v>2130</v>
      </c>
      <c r="H1020" s="464" t="s">
        <v>1968</v>
      </c>
      <c r="I1020" s="464" t="s">
        <v>1201</v>
      </c>
      <c r="J1020" s="464" t="s">
        <v>61</v>
      </c>
      <c r="K1020" s="466" t="s">
        <v>1100</v>
      </c>
      <c r="L1020" s="467">
        <f t="shared" si="72"/>
        <v>0</v>
      </c>
      <c r="M1020" s="468">
        <f t="shared" si="68"/>
        <v>40003</v>
      </c>
      <c r="N1020" s="467" t="str">
        <f>IF(IFERROR(SEARCH("-",K1020,1),0) &gt; 0,IFERROR(VLOOKUP(K1020,'Liste ECO'!A:A,1,FALSE),"ATTENTION CE Inexistant"),"")</f>
        <v/>
      </c>
      <c r="O1020" s="467" t="str">
        <f>IF(LEFT(N1020,1) ="A",'Messages d''erreur'!$B$9,"")</f>
        <v/>
      </c>
      <c r="P1020" s="447">
        <f t="shared" si="70"/>
        <v>40003</v>
      </c>
      <c r="Q1020" s="447" t="str">
        <f>IFERROR(VLOOKUP(B1021,'Liste CG'!A:A,1,FALSE),"Attention erreur pas de CG")</f>
        <v>Attention erreur pas de CG</v>
      </c>
      <c r="R1020" s="447" t="str">
        <f>IF(LEFT(Q1020,1)="A",'Messages d''erreur'!B$10,"")</f>
        <v>Attention CG pas dans  CG</v>
      </c>
      <c r="S1020" s="467">
        <f t="shared" si="71"/>
        <v>40003</v>
      </c>
      <c r="T1020" s="469">
        <f>IFERROR(VLOOKUP(S1020,'Liste CG'!A:A,1,FALSE),"Attention erreur pas de CG")</f>
        <v>40003</v>
      </c>
      <c r="U1020" s="447" t="str">
        <f>IF(MID(H1020,4,1)="x", 'Messages d''erreur'!$B$13,IF(LEFT(T1020,1)="A",'Messages d''erreur'!$B$12,""))</f>
        <v/>
      </c>
    </row>
    <row r="1021" spans="1:21" ht="26" x14ac:dyDescent="0.35">
      <c r="A1021" s="535" t="s">
        <v>1973</v>
      </c>
      <c r="B1021" s="447" t="s">
        <v>1973</v>
      </c>
      <c r="C1021" s="462" t="s">
        <v>2129</v>
      </c>
      <c r="D1021" s="463" t="s">
        <v>1990</v>
      </c>
      <c r="E1021" s="464" t="s">
        <v>61</v>
      </c>
      <c r="F1021" s="464">
        <v>2</v>
      </c>
      <c r="G1021" s="462" t="s">
        <v>2128</v>
      </c>
      <c r="H1021" s="464" t="s">
        <v>1978</v>
      </c>
      <c r="I1021" s="464" t="s">
        <v>1201</v>
      </c>
      <c r="J1021" s="464" t="s">
        <v>1101</v>
      </c>
      <c r="K1021" s="466" t="s">
        <v>1100</v>
      </c>
      <c r="L1021" s="467">
        <f t="shared" si="72"/>
        <v>1</v>
      </c>
      <c r="M1021" s="468">
        <f t="shared" si="68"/>
        <v>45100</v>
      </c>
      <c r="N1021" s="467" t="str">
        <f>IF(IFERROR(SEARCH("-",K1021,1),0) &gt; 0,IFERROR(VLOOKUP(K1021,'Liste ECO'!A:A,1,FALSE),"ATTENTION CE Inexistant"),"")</f>
        <v/>
      </c>
      <c r="O1021" s="467" t="str">
        <f>IF(LEFT(N1021,1) ="A",'Messages d''erreur'!$B$9,"")</f>
        <v/>
      </c>
      <c r="P1021" s="447">
        <f t="shared" si="70"/>
        <v>45100</v>
      </c>
      <c r="Q1021" s="447" t="str">
        <f>IFERROR(VLOOKUP(B1022,'Liste CG'!A:A,1,FALSE),"Attention erreur pas de CG")</f>
        <v>Attention erreur pas de CG</v>
      </c>
      <c r="R1021" s="447" t="str">
        <f>IF(LEFT(Q1021,1)="A",'Messages d''erreur'!B$10,"")</f>
        <v>Attention CG pas dans  CG</v>
      </c>
      <c r="S1021" s="467">
        <f t="shared" si="71"/>
        <v>45100</v>
      </c>
      <c r="T1021" s="469">
        <f>IFERROR(VLOOKUP(S1021,'Liste CG'!A:A,1,FALSE),"Attention erreur pas de CG")</f>
        <v>45100</v>
      </c>
      <c r="U1021" s="447" t="str">
        <f>IF(MID(H1021,4,1)="x", 'Messages d''erreur'!$B$13,IF(LEFT(T1021,1)="A",'Messages d''erreur'!$B$12,""))</f>
        <v/>
      </c>
    </row>
    <row r="1022" spans="1:21" ht="26" x14ac:dyDescent="0.35">
      <c r="A1022" s="535" t="s">
        <v>1973</v>
      </c>
      <c r="B1022" s="447" t="s">
        <v>1973</v>
      </c>
      <c r="C1022" s="462" t="s">
        <v>2129</v>
      </c>
      <c r="D1022" s="463" t="s">
        <v>1990</v>
      </c>
      <c r="E1022" s="464" t="s">
        <v>61</v>
      </c>
      <c r="F1022" s="464">
        <v>3</v>
      </c>
      <c r="G1022" s="462" t="s">
        <v>2131</v>
      </c>
      <c r="H1022" s="464" t="s">
        <v>1968</v>
      </c>
      <c r="I1022" s="464" t="s">
        <v>1201</v>
      </c>
      <c r="J1022" s="464" t="s">
        <v>1101</v>
      </c>
      <c r="K1022" s="466" t="s">
        <v>1100</v>
      </c>
      <c r="L1022" s="467">
        <f t="shared" si="72"/>
        <v>1</v>
      </c>
      <c r="M1022" s="468">
        <f t="shared" si="68"/>
        <v>40003</v>
      </c>
      <c r="N1022" s="467" t="str">
        <f>IF(IFERROR(SEARCH("-",K1022,1),0) &gt; 0,IFERROR(VLOOKUP(K1022,'Liste ECO'!A:A,1,FALSE),"ATTENTION CE Inexistant"),"")</f>
        <v/>
      </c>
      <c r="O1022" s="467" t="str">
        <f>IF(LEFT(N1022,1) ="A",'Messages d''erreur'!$B$9,"")</f>
        <v/>
      </c>
      <c r="P1022" s="447">
        <f t="shared" si="70"/>
        <v>40003</v>
      </c>
      <c r="Q1022" s="447" t="str">
        <f>IFERROR(VLOOKUP(B1023,'Liste CG'!A:A,1,FALSE),"Attention erreur pas de CG")</f>
        <v>Attention erreur pas de CG</v>
      </c>
      <c r="R1022" s="447" t="str">
        <f>IF(LEFT(Q1022,1)="A",'Messages d''erreur'!B$10,"")</f>
        <v>Attention CG pas dans  CG</v>
      </c>
      <c r="S1022" s="467">
        <f t="shared" si="71"/>
        <v>40003</v>
      </c>
      <c r="T1022" s="469">
        <f>IFERROR(VLOOKUP(S1022,'Liste CG'!A:A,1,FALSE),"Attention erreur pas de CG")</f>
        <v>40003</v>
      </c>
      <c r="U1022" s="447" t="str">
        <f>IF(MID(H1022,4,1)="x", 'Messages d''erreur'!$B$13,IF(LEFT(T1022,1)="A",'Messages d''erreur'!$B$12,""))</f>
        <v/>
      </c>
    </row>
    <row r="1023" spans="1:21" ht="26" x14ac:dyDescent="0.35">
      <c r="A1023" s="535" t="s">
        <v>2132</v>
      </c>
      <c r="B1023" s="447" t="s">
        <v>2132</v>
      </c>
      <c r="C1023" s="462" t="s">
        <v>2133</v>
      </c>
      <c r="D1023" s="463" t="s">
        <v>1990</v>
      </c>
      <c r="E1023" s="464" t="s">
        <v>1101</v>
      </c>
      <c r="F1023" s="464">
        <v>1</v>
      </c>
      <c r="G1023" s="462" t="s">
        <v>1342</v>
      </c>
      <c r="H1023" s="464" t="s">
        <v>2134</v>
      </c>
      <c r="I1023" s="464" t="s">
        <v>1100</v>
      </c>
      <c r="J1023" s="464" t="s">
        <v>61</v>
      </c>
      <c r="K1023" s="466" t="s">
        <v>209</v>
      </c>
      <c r="L1023" s="467">
        <f t="shared" si="72"/>
        <v>0</v>
      </c>
      <c r="M1023" s="468">
        <f t="shared" si="68"/>
        <v>61601</v>
      </c>
      <c r="N1023" s="467" t="str">
        <f>IF(IFERROR(SEARCH("-",K1023,1),0) &gt; 0,IFERROR(VLOOKUP(K1023,'Liste ECO'!A:A,1,FALSE),"ATTENTION CE Inexistant"),"")</f>
        <v>125-10</v>
      </c>
      <c r="O1023" s="467" t="str">
        <f>IF(LEFT(N1023,1) ="A",'Messages d''erreur'!$B$9,"")</f>
        <v/>
      </c>
      <c r="P1023" s="447">
        <f t="shared" si="70"/>
        <v>61601</v>
      </c>
      <c r="Q1023" s="447" t="str">
        <f>IFERROR(VLOOKUP(B1024,'Liste CG'!A:A,1,FALSE),"Attention erreur pas de CG")</f>
        <v>Attention erreur pas de CG</v>
      </c>
      <c r="R1023" s="447" t="str">
        <f>IF(LEFT(Q1023,1)="A",'Messages d''erreur'!B$10,"")</f>
        <v>Attention CG pas dans  CG</v>
      </c>
      <c r="S1023" s="467">
        <f t="shared" si="71"/>
        <v>61601</v>
      </c>
      <c r="T1023" s="469">
        <f>IFERROR(VLOOKUP(S1023,'Liste CG'!A:A,1,FALSE),"Attention erreur pas de CG")</f>
        <v>61601</v>
      </c>
      <c r="U1023" s="447" t="str">
        <f>IF(MID(H1023,4,1)="x", 'Messages d''erreur'!$B$13,IF(LEFT(T1023,1)="A",'Messages d''erreur'!$B$12,""))</f>
        <v/>
      </c>
    </row>
    <row r="1024" spans="1:21" ht="26" x14ac:dyDescent="0.35">
      <c r="A1024" s="535" t="s">
        <v>2132</v>
      </c>
      <c r="B1024" s="447" t="s">
        <v>2132</v>
      </c>
      <c r="C1024" s="462" t="s">
        <v>2133</v>
      </c>
      <c r="D1024" s="463" t="s">
        <v>1990</v>
      </c>
      <c r="E1024" s="464" t="s">
        <v>1101</v>
      </c>
      <c r="F1024" s="464">
        <v>2</v>
      </c>
      <c r="G1024" s="462" t="s">
        <v>1342</v>
      </c>
      <c r="H1024" s="464" t="s">
        <v>2135</v>
      </c>
      <c r="I1024" s="464" t="s">
        <v>1100</v>
      </c>
      <c r="J1024" s="464" t="s">
        <v>61</v>
      </c>
      <c r="K1024" s="466" t="s">
        <v>223</v>
      </c>
      <c r="L1024" s="467">
        <f t="shared" si="72"/>
        <v>1</v>
      </c>
      <c r="M1024" s="468">
        <f t="shared" si="68"/>
        <v>61604</v>
      </c>
      <c r="N1024" s="467" t="str">
        <f>IF(IFERROR(SEARCH("-",K1024,1),0) &gt; 0,IFERROR(VLOOKUP(K1024,'Liste ECO'!A:A,1,FALSE),"ATTENTION CE Inexistant"),"")</f>
        <v>127-10</v>
      </c>
      <c r="O1024" s="467" t="str">
        <f>IF(LEFT(N1024,1) ="A",'Messages d''erreur'!$B$9,"")</f>
        <v/>
      </c>
      <c r="P1024" s="447">
        <f t="shared" si="70"/>
        <v>61604</v>
      </c>
      <c r="Q1024" s="447" t="str">
        <f>IFERROR(VLOOKUP(B1025,'Liste CG'!A:A,1,FALSE),"Attention erreur pas de CG")</f>
        <v>Attention erreur pas de CG</v>
      </c>
      <c r="R1024" s="447" t="str">
        <f>IF(LEFT(Q1024,1)="A",'Messages d''erreur'!B$10,"")</f>
        <v>Attention CG pas dans  CG</v>
      </c>
      <c r="S1024" s="467">
        <f t="shared" si="71"/>
        <v>61604</v>
      </c>
      <c r="T1024" s="469">
        <f>IFERROR(VLOOKUP(S1024,'Liste CG'!A:A,1,FALSE),"Attention erreur pas de CG")</f>
        <v>61604</v>
      </c>
      <c r="U1024" s="447" t="str">
        <f>IF(MID(H1024,4,1)="x", 'Messages d''erreur'!$B$13,IF(LEFT(T1024,1)="A",'Messages d''erreur'!$B$12,""))</f>
        <v/>
      </c>
    </row>
    <row r="1025" spans="1:21" ht="26" x14ac:dyDescent="0.35">
      <c r="A1025" s="535" t="s">
        <v>2132</v>
      </c>
      <c r="B1025" s="447" t="s">
        <v>2132</v>
      </c>
      <c r="C1025" s="462" t="s">
        <v>2133</v>
      </c>
      <c r="D1025" s="463" t="s">
        <v>1990</v>
      </c>
      <c r="E1025" s="464" t="s">
        <v>1101</v>
      </c>
      <c r="F1025" s="464">
        <v>3</v>
      </c>
      <c r="G1025" s="462" t="s">
        <v>1342</v>
      </c>
      <c r="H1025" s="464" t="s">
        <v>2136</v>
      </c>
      <c r="I1025" s="464" t="s">
        <v>1100</v>
      </c>
      <c r="J1025" s="464" t="s">
        <v>61</v>
      </c>
      <c r="K1025" s="466" t="s">
        <v>188</v>
      </c>
      <c r="L1025" s="467">
        <f t="shared" si="72"/>
        <v>1</v>
      </c>
      <c r="M1025" s="468">
        <f t="shared" si="68"/>
        <v>61609</v>
      </c>
      <c r="N1025" s="467" t="str">
        <f>IF(IFERROR(SEARCH("-",K1025,1),0) &gt; 0,IFERROR(VLOOKUP(K1025,'Liste ECO'!A:A,1,FALSE),"ATTENTION CE Inexistant"),"")</f>
        <v>124-10</v>
      </c>
      <c r="O1025" s="467" t="str">
        <f>IF(LEFT(N1025,1) ="A",'Messages d''erreur'!$B$9,"")</f>
        <v/>
      </c>
      <c r="P1025" s="447">
        <f t="shared" si="70"/>
        <v>61609</v>
      </c>
      <c r="Q1025" s="447" t="str">
        <f>IFERROR(VLOOKUP(B1026,'Liste CG'!A:A,1,FALSE),"Attention erreur pas de CG")</f>
        <v>Attention erreur pas de CG</v>
      </c>
      <c r="R1025" s="447" t="str">
        <f>IF(LEFT(Q1025,1)="A",'Messages d''erreur'!B$10,"")</f>
        <v>Attention CG pas dans  CG</v>
      </c>
      <c r="S1025" s="467">
        <f t="shared" si="71"/>
        <v>61609</v>
      </c>
      <c r="T1025" s="469">
        <f>IFERROR(VLOOKUP(S1025,'Liste CG'!A:A,1,FALSE),"Attention erreur pas de CG")</f>
        <v>61609</v>
      </c>
      <c r="U1025" s="447" t="str">
        <f>IF(MID(H1025,4,1)="x", 'Messages d''erreur'!$B$13,IF(LEFT(T1025,1)="A",'Messages d''erreur'!$B$12,""))</f>
        <v/>
      </c>
    </row>
    <row r="1026" spans="1:21" ht="14.5" x14ac:dyDescent="0.35">
      <c r="A1026" s="535" t="s">
        <v>2132</v>
      </c>
      <c r="B1026" s="447" t="s">
        <v>2132</v>
      </c>
      <c r="C1026" s="462" t="s">
        <v>2133</v>
      </c>
      <c r="D1026" s="463" t="s">
        <v>1990</v>
      </c>
      <c r="E1026" s="464" t="s">
        <v>61</v>
      </c>
      <c r="F1026" s="464">
        <v>4</v>
      </c>
      <c r="G1026" s="462" t="s">
        <v>2089</v>
      </c>
      <c r="H1026" s="464" t="s">
        <v>2112</v>
      </c>
      <c r="I1026" s="464" t="s">
        <v>2113</v>
      </c>
      <c r="J1026" s="464" t="s">
        <v>1101</v>
      </c>
      <c r="K1026" s="466" t="s">
        <v>1100</v>
      </c>
      <c r="L1026" s="467">
        <f t="shared" si="72"/>
        <v>1</v>
      </c>
      <c r="M1026" s="468" t="e">
        <f t="shared" si="68"/>
        <v>#VALUE!</v>
      </c>
      <c r="N1026" s="467" t="str">
        <f>IF(IFERROR(SEARCH("-",K1026,1),0) &gt; 0,IFERROR(VLOOKUP(K1026,'Liste ECO'!A:A,1,FALSE),"ATTENTION CE Inexistant"),"")</f>
        <v/>
      </c>
      <c r="O1026" s="467" t="str">
        <f>IF(LEFT(N1026,1) ="A",'Messages d''erreur'!$B$9,"")</f>
        <v/>
      </c>
      <c r="P1026" s="447" t="e">
        <f t="shared" si="70"/>
        <v>#VALUE!</v>
      </c>
      <c r="Q1026" s="447" t="str">
        <f>IFERROR(VLOOKUP(B1027,'Liste CG'!A:A,1,FALSE),"Attention erreur pas de CG")</f>
        <v>Attention erreur pas de CG</v>
      </c>
      <c r="R1026" s="447" t="str">
        <f>IF(LEFT(Q1026,1)="A",'Messages d''erreur'!B$10,"")</f>
        <v>Attention CG pas dans  CG</v>
      </c>
      <c r="S1026" s="467" t="e">
        <f t="shared" si="71"/>
        <v>#VALUE!</v>
      </c>
      <c r="T1026" s="469" t="str">
        <f>IFERROR(VLOOKUP(S1026,'Liste CG'!A:A,1,FALSE),"Attention erreur pas de CG")</f>
        <v>Attention erreur pas de CG</v>
      </c>
      <c r="U1026" s="447" t="str">
        <f>IF(MID(H1026,4,1)="x", 'Messages d''erreur'!$B$13,IF(LEFT(T1026,1)="A",'Messages d''erreur'!$B$12,""))</f>
        <v>Compte générique de contre-partie</v>
      </c>
    </row>
    <row r="1027" spans="1:21" ht="26" x14ac:dyDescent="0.35">
      <c r="A1027" s="535" t="s">
        <v>2137</v>
      </c>
      <c r="B1027" s="447" t="s">
        <v>2137</v>
      </c>
      <c r="C1027" s="462" t="s">
        <v>2138</v>
      </c>
      <c r="D1027" s="463" t="s">
        <v>1990</v>
      </c>
      <c r="E1027" s="464" t="s">
        <v>1101</v>
      </c>
      <c r="F1027" s="464">
        <v>1</v>
      </c>
      <c r="G1027" s="462" t="s">
        <v>2139</v>
      </c>
      <c r="H1027" s="464" t="s">
        <v>2140</v>
      </c>
      <c r="I1027" s="464" t="s">
        <v>1100</v>
      </c>
      <c r="J1027" s="464" t="s">
        <v>61</v>
      </c>
      <c r="K1027" s="466" t="s">
        <v>71</v>
      </c>
      <c r="L1027" s="467">
        <f t="shared" si="72"/>
        <v>0</v>
      </c>
      <c r="M1027" s="468" t="e">
        <f t="shared" si="68"/>
        <v>#VALUE!</v>
      </c>
      <c r="N1027" s="467" t="str">
        <f>IF(IFERROR(SEARCH("-",K1027,1),0) &gt; 0,IFERROR(VLOOKUP(K1027,'Liste ECO'!A:A,1,FALSE),"ATTENTION CE Inexistant"),"")</f>
        <v>111-01</v>
      </c>
      <c r="O1027" s="467" t="str">
        <f>IF(LEFT(N1027,1) ="A",'Messages d''erreur'!$B$9,"")</f>
        <v/>
      </c>
      <c r="P1027" s="447" t="e">
        <f t="shared" si="70"/>
        <v>#VALUE!</v>
      </c>
      <c r="Q1027" s="447" t="str">
        <f>IFERROR(VLOOKUP(B1028,'Liste CG'!A:A,1,FALSE),"Attention erreur pas de CG")</f>
        <v>Attention erreur pas de CG</v>
      </c>
      <c r="R1027" s="447" t="str">
        <f>IF(LEFT(Q1027,1)="A",'Messages d''erreur'!B$10,"")</f>
        <v>Attention CG pas dans  CG</v>
      </c>
      <c r="S1027" s="467" t="e">
        <f t="shared" si="71"/>
        <v>#VALUE!</v>
      </c>
      <c r="T1027" s="469" t="str">
        <f>IFERROR(VLOOKUP(S1027,'Liste CG'!A:A,1,FALSE),"Attention erreur pas de CG")</f>
        <v>Attention erreur pas de CG</v>
      </c>
      <c r="U1027" s="447" t="str">
        <f>IF(MID(H1027,4,1)="x", 'Messages d''erreur'!$B$13,IF(LEFT(T1027,1)="A",'Messages d''erreur'!$B$12,""))</f>
        <v>Compte générique de contre-partie</v>
      </c>
    </row>
    <row r="1028" spans="1:21" ht="14.5" x14ac:dyDescent="0.35">
      <c r="A1028" s="535" t="s">
        <v>2137</v>
      </c>
      <c r="B1028" s="447" t="s">
        <v>2137</v>
      </c>
      <c r="C1028" s="462" t="s">
        <v>2138</v>
      </c>
      <c r="D1028" s="463" t="s">
        <v>1990</v>
      </c>
      <c r="E1028" s="464" t="s">
        <v>61</v>
      </c>
      <c r="F1028" s="464">
        <v>2</v>
      </c>
      <c r="G1028" s="462" t="s">
        <v>2089</v>
      </c>
      <c r="H1028" s="464" t="s">
        <v>2112</v>
      </c>
      <c r="I1028" s="464" t="s">
        <v>2113</v>
      </c>
      <c r="J1028" s="464" t="s">
        <v>1101</v>
      </c>
      <c r="K1028" s="466" t="s">
        <v>1100</v>
      </c>
      <c r="L1028" s="467">
        <f t="shared" si="72"/>
        <v>1</v>
      </c>
      <c r="M1028" s="468" t="e">
        <f t="shared" si="68"/>
        <v>#VALUE!</v>
      </c>
      <c r="N1028" s="467" t="str">
        <f>IF(IFERROR(SEARCH("-",K1028,1),0) &gt; 0,IFERROR(VLOOKUP(K1028,'Liste ECO'!A:A,1,FALSE),"ATTENTION CE Inexistant"),"")</f>
        <v/>
      </c>
      <c r="O1028" s="467" t="str">
        <f>IF(LEFT(N1028,1) ="A",'Messages d''erreur'!$B$9,"")</f>
        <v/>
      </c>
      <c r="P1028" s="447" t="e">
        <f t="shared" si="70"/>
        <v>#VALUE!</v>
      </c>
      <c r="Q1028" s="447" t="str">
        <f>IFERROR(VLOOKUP(B1029,'Liste CG'!A:A,1,FALSE),"Attention erreur pas de CG")</f>
        <v>Attention erreur pas de CG</v>
      </c>
      <c r="R1028" s="447" t="str">
        <f>IF(LEFT(Q1028,1)="A",'Messages d''erreur'!B$10,"")</f>
        <v>Attention CG pas dans  CG</v>
      </c>
      <c r="S1028" s="467" t="e">
        <f t="shared" si="71"/>
        <v>#VALUE!</v>
      </c>
      <c r="T1028" s="469" t="str">
        <f>IFERROR(VLOOKUP(S1028,'Liste CG'!A:A,1,FALSE),"Attention erreur pas de CG")</f>
        <v>Attention erreur pas de CG</v>
      </c>
      <c r="U1028" s="447" t="str">
        <f>IF(MID(H1028,4,1)="x", 'Messages d''erreur'!$B$13,IF(LEFT(T1028,1)="A",'Messages d''erreur'!$B$12,""))</f>
        <v>Compte générique de contre-partie</v>
      </c>
    </row>
    <row r="1029" spans="1:21" ht="14.5" x14ac:dyDescent="0.35">
      <c r="A1029" s="535" t="s">
        <v>2141</v>
      </c>
      <c r="B1029" s="447" t="s">
        <v>2141</v>
      </c>
      <c r="C1029" s="462" t="s">
        <v>2142</v>
      </c>
      <c r="D1029" s="463" t="s">
        <v>1990</v>
      </c>
      <c r="E1029" s="464" t="s">
        <v>1101</v>
      </c>
      <c r="F1029" s="464">
        <v>1</v>
      </c>
      <c r="G1029" s="462" t="s">
        <v>1082</v>
      </c>
      <c r="H1029" s="464" t="s">
        <v>2143</v>
      </c>
      <c r="I1029" s="464" t="s">
        <v>1100</v>
      </c>
      <c r="J1029" s="464" t="s">
        <v>61</v>
      </c>
      <c r="K1029" s="466" t="s">
        <v>1100</v>
      </c>
      <c r="L1029" s="467">
        <f t="shared" si="72"/>
        <v>0</v>
      </c>
      <c r="M1029" s="468">
        <f t="shared" si="68"/>
        <v>61602</v>
      </c>
      <c r="N1029" s="467" t="str">
        <f>IF(IFERROR(SEARCH("-",K1029,1),0) &gt; 0,IFERROR(VLOOKUP(K1029,'Liste ECO'!A:A,1,FALSE),"ATTENTION CE Inexistant"),"")</f>
        <v/>
      </c>
      <c r="O1029" s="467" t="str">
        <f>IF(LEFT(N1029,1) ="A",'Messages d''erreur'!$B$9,"")</f>
        <v/>
      </c>
      <c r="P1029" s="447">
        <f t="shared" si="70"/>
        <v>61602</v>
      </c>
      <c r="Q1029" s="447" t="str">
        <f>IFERROR(VLOOKUP(B1030,'Liste CG'!A:A,1,FALSE),"Attention erreur pas de CG")</f>
        <v>Attention erreur pas de CG</v>
      </c>
      <c r="R1029" s="447" t="str">
        <f>IF(LEFT(Q1029,1)="A",'Messages d''erreur'!B$10,"")</f>
        <v>Attention CG pas dans  CG</v>
      </c>
      <c r="S1029" s="467">
        <f t="shared" si="71"/>
        <v>61602</v>
      </c>
      <c r="T1029" s="469">
        <f>IFERROR(VLOOKUP(S1029,'Liste CG'!A:A,1,FALSE),"Attention erreur pas de CG")</f>
        <v>61602</v>
      </c>
      <c r="U1029" s="447" t="str">
        <f>IF(MID(H1029,4,1)="x", 'Messages d''erreur'!$B$13,IF(LEFT(T1029,1)="A",'Messages d''erreur'!$B$12,""))</f>
        <v/>
      </c>
    </row>
    <row r="1030" spans="1:21" ht="14.5" x14ac:dyDescent="0.35">
      <c r="A1030" s="535" t="s">
        <v>2141</v>
      </c>
      <c r="B1030" s="447" t="s">
        <v>2141</v>
      </c>
      <c r="C1030" s="462" t="s">
        <v>2142</v>
      </c>
      <c r="D1030" s="463" t="s">
        <v>1990</v>
      </c>
      <c r="E1030" s="464" t="s">
        <v>61</v>
      </c>
      <c r="F1030" s="464">
        <v>2</v>
      </c>
      <c r="G1030" s="462" t="s">
        <v>2089</v>
      </c>
      <c r="H1030" s="464" t="s">
        <v>2112</v>
      </c>
      <c r="I1030" s="464" t="s">
        <v>2113</v>
      </c>
      <c r="J1030" s="464" t="s">
        <v>1101</v>
      </c>
      <c r="K1030" s="466" t="s">
        <v>1100</v>
      </c>
      <c r="L1030" s="467">
        <f t="shared" si="72"/>
        <v>1</v>
      </c>
      <c r="M1030" s="468" t="e">
        <f t="shared" si="68"/>
        <v>#VALUE!</v>
      </c>
      <c r="N1030" s="467" t="str">
        <f>IF(IFERROR(SEARCH("-",K1030,1),0) &gt; 0,IFERROR(VLOOKUP(K1030,'Liste ECO'!A:A,1,FALSE),"ATTENTION CE Inexistant"),"")</f>
        <v/>
      </c>
      <c r="O1030" s="467" t="str">
        <f>IF(LEFT(N1030,1) ="A",'Messages d''erreur'!$B$9,"")</f>
        <v/>
      </c>
      <c r="P1030" s="447" t="e">
        <f t="shared" si="70"/>
        <v>#VALUE!</v>
      </c>
      <c r="Q1030" s="447" t="str">
        <f>IFERROR(VLOOKUP(B1031,'Liste CG'!A:A,1,FALSE),"Attention erreur pas de CG")</f>
        <v>Attention erreur pas de CG</v>
      </c>
      <c r="R1030" s="447" t="str">
        <f>IF(LEFT(Q1030,1)="A",'Messages d''erreur'!B$10,"")</f>
        <v>Attention CG pas dans  CG</v>
      </c>
      <c r="S1030" s="467" t="e">
        <f t="shared" si="71"/>
        <v>#VALUE!</v>
      </c>
      <c r="T1030" s="469" t="str">
        <f>IFERROR(VLOOKUP(S1030,'Liste CG'!A:A,1,FALSE),"Attention erreur pas de CG")</f>
        <v>Attention erreur pas de CG</v>
      </c>
      <c r="U1030" s="447" t="str">
        <f>IF(MID(H1030,4,1)="x", 'Messages d''erreur'!$B$13,IF(LEFT(T1030,1)="A",'Messages d''erreur'!$B$12,""))</f>
        <v>Compte générique de contre-partie</v>
      </c>
    </row>
    <row r="1031" spans="1:21" ht="26" x14ac:dyDescent="0.35">
      <c r="A1031" s="535" t="s">
        <v>2144</v>
      </c>
      <c r="B1031" s="447" t="s">
        <v>2144</v>
      </c>
      <c r="C1031" s="462" t="s">
        <v>2145</v>
      </c>
      <c r="D1031" s="463" t="s">
        <v>1990</v>
      </c>
      <c r="E1031" s="464" t="s">
        <v>1101</v>
      </c>
      <c r="F1031" s="464">
        <v>1</v>
      </c>
      <c r="G1031" s="462" t="s">
        <v>2146</v>
      </c>
      <c r="H1031" s="464" t="s">
        <v>2111</v>
      </c>
      <c r="I1031" s="464" t="s">
        <v>1100</v>
      </c>
      <c r="J1031" s="464" t="s">
        <v>61</v>
      </c>
      <c r="K1031" s="466" t="s">
        <v>1100</v>
      </c>
      <c r="L1031" s="467">
        <f t="shared" si="72"/>
        <v>0</v>
      </c>
      <c r="M1031" s="468" t="e">
        <f t="shared" si="68"/>
        <v>#VALUE!</v>
      </c>
      <c r="N1031" s="467" t="str">
        <f>IF(IFERROR(SEARCH("-",K1031,1),0) &gt; 0,IFERROR(VLOOKUP(K1031,'Liste ECO'!A:A,1,FALSE),"ATTENTION CE Inexistant"),"")</f>
        <v/>
      </c>
      <c r="O1031" s="467" t="str">
        <f>IF(LEFT(N1031,1) ="A",'Messages d''erreur'!$B$9,"")</f>
        <v/>
      </c>
      <c r="P1031" s="447" t="e">
        <f t="shared" si="70"/>
        <v>#VALUE!</v>
      </c>
      <c r="Q1031" s="447" t="str">
        <f>IFERROR(VLOOKUP(B1032,'Liste CG'!A:A,1,FALSE),"Attention erreur pas de CG")</f>
        <v>Attention erreur pas de CG</v>
      </c>
      <c r="R1031" s="447" t="str">
        <f>IF(LEFT(Q1031,1)="A",'Messages d''erreur'!B$10,"")</f>
        <v>Attention CG pas dans  CG</v>
      </c>
      <c r="S1031" s="467" t="e">
        <f t="shared" si="71"/>
        <v>#VALUE!</v>
      </c>
      <c r="T1031" s="469" t="str">
        <f>IFERROR(VLOOKUP(S1031,'Liste CG'!A:A,1,FALSE),"Attention erreur pas de CG")</f>
        <v>Attention erreur pas de CG</v>
      </c>
      <c r="U1031" s="447" t="str">
        <f>IF(MID(H1031,4,1)="x", 'Messages d''erreur'!$B$13,IF(LEFT(T1031,1)="A",'Messages d''erreur'!$B$12,""))</f>
        <v>Compte générique de contre-partie</v>
      </c>
    </row>
    <row r="1032" spans="1:21" ht="26" x14ac:dyDescent="0.35">
      <c r="A1032" s="535" t="s">
        <v>2144</v>
      </c>
      <c r="B1032" s="447" t="s">
        <v>2144</v>
      </c>
      <c r="C1032" s="462" t="s">
        <v>2145</v>
      </c>
      <c r="D1032" s="463" t="s">
        <v>1990</v>
      </c>
      <c r="E1032" s="464" t="s">
        <v>1101</v>
      </c>
      <c r="F1032" s="464">
        <v>2</v>
      </c>
      <c r="G1032" s="462" t="s">
        <v>2147</v>
      </c>
      <c r="H1032" s="464" t="s">
        <v>2050</v>
      </c>
      <c r="I1032" s="464" t="s">
        <v>1100</v>
      </c>
      <c r="J1032" s="464" t="s">
        <v>61</v>
      </c>
      <c r="K1032" s="466" t="s">
        <v>1100</v>
      </c>
      <c r="L1032" s="467">
        <f t="shared" si="72"/>
        <v>1</v>
      </c>
      <c r="M1032" s="468" t="e">
        <f t="shared" si="68"/>
        <v>#VALUE!</v>
      </c>
      <c r="N1032" s="467" t="str">
        <f>IF(IFERROR(SEARCH("-",K1032,1),0) &gt; 0,IFERROR(VLOOKUP(K1032,'Liste ECO'!A:A,1,FALSE),"ATTENTION CE Inexistant"),"")</f>
        <v/>
      </c>
      <c r="O1032" s="467" t="str">
        <f>IF(LEFT(N1032,1) ="A",'Messages d''erreur'!$B$9,"")</f>
        <v/>
      </c>
      <c r="P1032" s="447" t="e">
        <f t="shared" si="70"/>
        <v>#VALUE!</v>
      </c>
      <c r="Q1032" s="447" t="str">
        <f>IFERROR(VLOOKUP(B1033,'Liste CG'!A:A,1,FALSE),"Attention erreur pas de CG")</f>
        <v>Attention erreur pas de CG</v>
      </c>
      <c r="R1032" s="447" t="str">
        <f>IF(LEFT(Q1032,1)="A",'Messages d''erreur'!B$10,"")</f>
        <v>Attention CG pas dans  CG</v>
      </c>
      <c r="S1032" s="467" t="e">
        <f t="shared" si="71"/>
        <v>#VALUE!</v>
      </c>
      <c r="T1032" s="469" t="str">
        <f>IFERROR(VLOOKUP(S1032,'Liste CG'!A:A,1,FALSE),"Attention erreur pas de CG")</f>
        <v>Attention erreur pas de CG</v>
      </c>
      <c r="U1032" s="447" t="str">
        <f>IF(MID(H1032,4,1)="x", 'Messages d''erreur'!$B$13,IF(LEFT(T1032,1)="A",'Messages d''erreur'!$B$12,""))</f>
        <v>Compte générique de contre-partie</v>
      </c>
    </row>
    <row r="1033" spans="1:21" ht="26" x14ac:dyDescent="0.35">
      <c r="A1033" s="535" t="s">
        <v>2144</v>
      </c>
      <c r="B1033" s="447" t="s">
        <v>2144</v>
      </c>
      <c r="C1033" s="462" t="s">
        <v>2145</v>
      </c>
      <c r="D1033" s="463" t="s">
        <v>1990</v>
      </c>
      <c r="E1033" s="464" t="s">
        <v>61</v>
      </c>
      <c r="F1033" s="464">
        <v>3</v>
      </c>
      <c r="G1033" s="462" t="s">
        <v>2089</v>
      </c>
      <c r="H1033" s="464" t="s">
        <v>2112</v>
      </c>
      <c r="I1033" s="464" t="s">
        <v>2113</v>
      </c>
      <c r="J1033" s="464" t="s">
        <v>1101</v>
      </c>
      <c r="K1033" s="466" t="s">
        <v>1100</v>
      </c>
      <c r="L1033" s="467">
        <f t="shared" si="72"/>
        <v>1</v>
      </c>
      <c r="M1033" s="468" t="e">
        <f t="shared" si="68"/>
        <v>#VALUE!</v>
      </c>
      <c r="N1033" s="467" t="str">
        <f>IF(IFERROR(SEARCH("-",K1033,1),0) &gt; 0,IFERROR(VLOOKUP(K1033,'Liste ECO'!A:A,1,FALSE),"ATTENTION CE Inexistant"),"")</f>
        <v/>
      </c>
      <c r="O1033" s="467" t="str">
        <f>IF(LEFT(N1033,1) ="A",'Messages d''erreur'!$B$9,"")</f>
        <v/>
      </c>
      <c r="P1033" s="447" t="e">
        <f t="shared" si="70"/>
        <v>#VALUE!</v>
      </c>
      <c r="Q1033" s="447" t="str">
        <f>IFERROR(VLOOKUP(B1034,'Liste CG'!A:A,1,FALSE),"Attention erreur pas de CG")</f>
        <v>Attention erreur pas de CG</v>
      </c>
      <c r="R1033" s="447" t="str">
        <f>IF(LEFT(Q1033,1)="A",'Messages d''erreur'!B$10,"")</f>
        <v>Attention CG pas dans  CG</v>
      </c>
      <c r="S1033" s="467" t="e">
        <f t="shared" si="71"/>
        <v>#VALUE!</v>
      </c>
      <c r="T1033" s="469" t="str">
        <f>IFERROR(VLOOKUP(S1033,'Liste CG'!A:A,1,FALSE),"Attention erreur pas de CG")</f>
        <v>Attention erreur pas de CG</v>
      </c>
      <c r="U1033" s="447" t="str">
        <f>IF(MID(H1033,4,1)="x", 'Messages d''erreur'!$B$13,IF(LEFT(T1033,1)="A",'Messages d''erreur'!$B$12,""))</f>
        <v>Compte générique de contre-partie</v>
      </c>
    </row>
    <row r="1034" spans="1:21" ht="14.5" x14ac:dyDescent="0.35">
      <c r="A1034" s="535" t="s">
        <v>2148</v>
      </c>
      <c r="B1034" s="447" t="s">
        <v>2148</v>
      </c>
      <c r="C1034" s="462" t="s">
        <v>2149</v>
      </c>
      <c r="D1034" s="463" t="s">
        <v>1990</v>
      </c>
      <c r="E1034" s="464" t="s">
        <v>1101</v>
      </c>
      <c r="F1034" s="464">
        <v>1</v>
      </c>
      <c r="G1034" s="462" t="s">
        <v>2150</v>
      </c>
      <c r="H1034" s="464" t="s">
        <v>2140</v>
      </c>
      <c r="I1034" s="464" t="s">
        <v>1100</v>
      </c>
      <c r="J1034" s="464" t="s">
        <v>61</v>
      </c>
      <c r="K1034" s="466" t="s">
        <v>71</v>
      </c>
      <c r="L1034" s="467">
        <f t="shared" si="72"/>
        <v>0</v>
      </c>
      <c r="M1034" s="468" t="e">
        <f t="shared" si="68"/>
        <v>#VALUE!</v>
      </c>
      <c r="N1034" s="467" t="str">
        <f>IF(IFERROR(SEARCH("-",K1034,1),0) &gt; 0,IFERROR(VLOOKUP(K1034,'Liste ECO'!A:A,1,FALSE),"ATTENTION CE Inexistant"),"")</f>
        <v>111-01</v>
      </c>
      <c r="O1034" s="467" t="str">
        <f>IF(LEFT(N1034,1) ="A",'Messages d''erreur'!$B$9,"")</f>
        <v/>
      </c>
      <c r="P1034" s="447" t="e">
        <f t="shared" si="70"/>
        <v>#VALUE!</v>
      </c>
      <c r="Q1034" s="447" t="str">
        <f>IFERROR(VLOOKUP(B1035,'Liste CG'!A:A,1,FALSE),"Attention erreur pas de CG")</f>
        <v>Attention erreur pas de CG</v>
      </c>
      <c r="R1034" s="447" t="str">
        <f>IF(LEFT(Q1034,1)="A",'Messages d''erreur'!B$10,"")</f>
        <v>Attention CG pas dans  CG</v>
      </c>
      <c r="S1034" s="467" t="e">
        <f t="shared" si="71"/>
        <v>#VALUE!</v>
      </c>
      <c r="T1034" s="469" t="str">
        <f>IFERROR(VLOOKUP(S1034,'Liste CG'!A:A,1,FALSE),"Attention erreur pas de CG")</f>
        <v>Attention erreur pas de CG</v>
      </c>
      <c r="U1034" s="447" t="str">
        <f>IF(MID(H1034,4,1)="x", 'Messages d''erreur'!$B$13,IF(LEFT(T1034,1)="A",'Messages d''erreur'!$B$12,""))</f>
        <v>Compte générique de contre-partie</v>
      </c>
    </row>
    <row r="1035" spans="1:21" ht="14.5" x14ac:dyDescent="0.35">
      <c r="A1035" s="535" t="s">
        <v>2148</v>
      </c>
      <c r="B1035" s="447" t="s">
        <v>2148</v>
      </c>
      <c r="C1035" s="462" t="s">
        <v>2149</v>
      </c>
      <c r="D1035" s="463" t="s">
        <v>1990</v>
      </c>
      <c r="E1035" s="464" t="s">
        <v>61</v>
      </c>
      <c r="F1035" s="464">
        <v>2</v>
      </c>
      <c r="G1035" s="462" t="s">
        <v>2151</v>
      </c>
      <c r="H1035" s="464" t="s">
        <v>2095</v>
      </c>
      <c r="I1035" s="464" t="s">
        <v>2152</v>
      </c>
      <c r="J1035" s="464" t="s">
        <v>1101</v>
      </c>
      <c r="K1035" s="466" t="s">
        <v>1100</v>
      </c>
      <c r="L1035" s="467">
        <f t="shared" si="72"/>
        <v>1</v>
      </c>
      <c r="M1035" s="468" t="e">
        <f t="shared" ref="M1035:M1098" si="73">VALUE(H1035)</f>
        <v>#VALUE!</v>
      </c>
      <c r="N1035" s="467" t="str">
        <f>IF(IFERROR(SEARCH("-",K1035,1),0) &gt; 0,IFERROR(VLOOKUP(K1035,'Liste ECO'!A:A,1,FALSE),"ATTENTION CE Inexistant"),"")</f>
        <v/>
      </c>
      <c r="O1035" s="467" t="str">
        <f>IF(LEFT(N1035,1) ="A",'Messages d''erreur'!$B$9,"")</f>
        <v/>
      </c>
      <c r="P1035" s="447" t="e">
        <f t="shared" si="70"/>
        <v>#VALUE!</v>
      </c>
      <c r="Q1035" s="447" t="str">
        <f>IFERROR(VLOOKUP(B1036,'Liste CG'!A:A,1,FALSE),"Attention erreur pas de CG")</f>
        <v>Attention erreur pas de CG</v>
      </c>
      <c r="R1035" s="447" t="str">
        <f>IF(LEFT(Q1035,1)="A",'Messages d''erreur'!B$10,"")</f>
        <v>Attention CG pas dans  CG</v>
      </c>
      <c r="S1035" s="467" t="e">
        <f t="shared" si="71"/>
        <v>#VALUE!</v>
      </c>
      <c r="T1035" s="469" t="str">
        <f>IFERROR(VLOOKUP(S1035,'Liste CG'!A:A,1,FALSE),"Attention erreur pas de CG")</f>
        <v>Attention erreur pas de CG</v>
      </c>
      <c r="U1035" s="447" t="str">
        <f>IF(MID(H1035,4,1)="x", 'Messages d''erreur'!$B$13,IF(LEFT(T1035,1)="A",'Messages d''erreur'!$B$12,""))</f>
        <v>Compte générique de contre-partie</v>
      </c>
    </row>
    <row r="1036" spans="1:21" ht="26" x14ac:dyDescent="0.35">
      <c r="A1036" s="535" t="s">
        <v>2153</v>
      </c>
      <c r="B1036" s="447" t="s">
        <v>2153</v>
      </c>
      <c r="C1036" s="462" t="s">
        <v>2154</v>
      </c>
      <c r="D1036" s="463" t="s">
        <v>1990</v>
      </c>
      <c r="E1036" s="464" t="s">
        <v>1101</v>
      </c>
      <c r="F1036" s="464">
        <v>1</v>
      </c>
      <c r="G1036" s="462" t="s">
        <v>2146</v>
      </c>
      <c r="H1036" s="464" t="s">
        <v>2111</v>
      </c>
      <c r="I1036" s="464" t="s">
        <v>1100</v>
      </c>
      <c r="J1036" s="464" t="s">
        <v>61</v>
      </c>
      <c r="K1036" s="466" t="s">
        <v>1100</v>
      </c>
      <c r="L1036" s="467">
        <f t="shared" si="72"/>
        <v>0</v>
      </c>
      <c r="M1036" s="468" t="e">
        <f t="shared" si="73"/>
        <v>#VALUE!</v>
      </c>
      <c r="N1036" s="467" t="str">
        <f>IF(IFERROR(SEARCH("-",K1036,1),0) &gt; 0,IFERROR(VLOOKUP(K1036,'Liste ECO'!A:A,1,FALSE),"ATTENTION CE Inexistant"),"")</f>
        <v/>
      </c>
      <c r="O1036" s="467" t="str">
        <f>IF(LEFT(N1036,1) ="A",'Messages d''erreur'!$B$9,"")</f>
        <v/>
      </c>
      <c r="P1036" s="447" t="e">
        <f t="shared" si="70"/>
        <v>#VALUE!</v>
      </c>
      <c r="Q1036" s="447" t="str">
        <f>IFERROR(VLOOKUP(B1037,'Liste CG'!A:A,1,FALSE),"Attention erreur pas de CG")</f>
        <v>Attention erreur pas de CG</v>
      </c>
      <c r="R1036" s="447" t="str">
        <f>IF(LEFT(Q1036,1)="A",'Messages d''erreur'!B$10,"")</f>
        <v>Attention CG pas dans  CG</v>
      </c>
      <c r="S1036" s="467" t="e">
        <f t="shared" si="71"/>
        <v>#VALUE!</v>
      </c>
      <c r="T1036" s="469" t="str">
        <f>IFERROR(VLOOKUP(S1036,'Liste CG'!A:A,1,FALSE),"Attention erreur pas de CG")</f>
        <v>Attention erreur pas de CG</v>
      </c>
      <c r="U1036" s="447" t="str">
        <f>IF(MID(H1036,4,1)="x", 'Messages d''erreur'!$B$13,IF(LEFT(T1036,1)="A",'Messages d''erreur'!$B$12,""))</f>
        <v>Compte générique de contre-partie</v>
      </c>
    </row>
    <row r="1037" spans="1:21" ht="26" x14ac:dyDescent="0.35">
      <c r="A1037" s="535" t="s">
        <v>2153</v>
      </c>
      <c r="B1037" s="447" t="s">
        <v>2153</v>
      </c>
      <c r="C1037" s="462" t="s">
        <v>2154</v>
      </c>
      <c r="D1037" s="463" t="s">
        <v>1990</v>
      </c>
      <c r="E1037" s="464" t="s">
        <v>1101</v>
      </c>
      <c r="F1037" s="464">
        <v>2</v>
      </c>
      <c r="G1037" s="462" t="s">
        <v>2147</v>
      </c>
      <c r="H1037" s="464" t="s">
        <v>2050</v>
      </c>
      <c r="I1037" s="464" t="s">
        <v>1100</v>
      </c>
      <c r="J1037" s="464" t="s">
        <v>61</v>
      </c>
      <c r="K1037" s="466" t="s">
        <v>1100</v>
      </c>
      <c r="L1037" s="467">
        <f t="shared" si="72"/>
        <v>1</v>
      </c>
      <c r="M1037" s="468" t="e">
        <f t="shared" si="73"/>
        <v>#VALUE!</v>
      </c>
      <c r="N1037" s="467" t="str">
        <f>IF(IFERROR(SEARCH("-",K1037,1),0) &gt; 0,IFERROR(VLOOKUP(K1037,'Liste ECO'!A:A,1,FALSE),"ATTENTION CE Inexistant"),"")</f>
        <v/>
      </c>
      <c r="O1037" s="467" t="str">
        <f>IF(LEFT(N1037,1) ="A",'Messages d''erreur'!$B$9,"")</f>
        <v/>
      </c>
      <c r="P1037" s="447" t="e">
        <f t="shared" si="70"/>
        <v>#VALUE!</v>
      </c>
      <c r="Q1037" s="447" t="str">
        <f>IFERROR(VLOOKUP(B1038,'Liste CG'!A:A,1,FALSE),"Attention erreur pas de CG")</f>
        <v>Attention erreur pas de CG</v>
      </c>
      <c r="R1037" s="447" t="str">
        <f>IF(LEFT(Q1037,1)="A",'Messages d''erreur'!B$10,"")</f>
        <v>Attention CG pas dans  CG</v>
      </c>
      <c r="S1037" s="467" t="e">
        <f t="shared" si="71"/>
        <v>#VALUE!</v>
      </c>
      <c r="T1037" s="469" t="str">
        <f>IFERROR(VLOOKUP(S1037,'Liste CG'!A:A,1,FALSE),"Attention erreur pas de CG")</f>
        <v>Attention erreur pas de CG</v>
      </c>
      <c r="U1037" s="447" t="str">
        <f>IF(MID(H1037,4,1)="x", 'Messages d''erreur'!$B$13,IF(LEFT(T1037,1)="A",'Messages d''erreur'!$B$12,""))</f>
        <v>Compte générique de contre-partie</v>
      </c>
    </row>
    <row r="1038" spans="1:21" ht="26" x14ac:dyDescent="0.35">
      <c r="A1038" s="535" t="s">
        <v>2153</v>
      </c>
      <c r="B1038" s="447" t="s">
        <v>2153</v>
      </c>
      <c r="C1038" s="462" t="s">
        <v>2154</v>
      </c>
      <c r="D1038" s="463" t="s">
        <v>1990</v>
      </c>
      <c r="E1038" s="464" t="s">
        <v>61</v>
      </c>
      <c r="F1038" s="464">
        <v>3</v>
      </c>
      <c r="G1038" s="462" t="s">
        <v>2089</v>
      </c>
      <c r="H1038" s="464" t="s">
        <v>2112</v>
      </c>
      <c r="I1038" s="464" t="s">
        <v>2113</v>
      </c>
      <c r="J1038" s="464" t="s">
        <v>1101</v>
      </c>
      <c r="K1038" s="466" t="s">
        <v>1100</v>
      </c>
      <c r="L1038" s="467">
        <f t="shared" si="72"/>
        <v>1</v>
      </c>
      <c r="M1038" s="468" t="e">
        <f t="shared" si="73"/>
        <v>#VALUE!</v>
      </c>
      <c r="N1038" s="467" t="str">
        <f>IF(IFERROR(SEARCH("-",K1038,1),0) &gt; 0,IFERROR(VLOOKUP(K1038,'Liste ECO'!A:A,1,FALSE),"ATTENTION CE Inexistant"),"")</f>
        <v/>
      </c>
      <c r="O1038" s="467" t="str">
        <f>IF(LEFT(N1038,1) ="A",'Messages d''erreur'!$B$9,"")</f>
        <v/>
      </c>
      <c r="P1038" s="447" t="e">
        <f t="shared" si="70"/>
        <v>#VALUE!</v>
      </c>
      <c r="Q1038" s="447" t="str">
        <f>IFERROR(VLOOKUP(B1039,'Liste CG'!A:A,1,FALSE),"Attention erreur pas de CG")</f>
        <v>Attention erreur pas de CG</v>
      </c>
      <c r="R1038" s="447" t="str">
        <f>IF(LEFT(Q1038,1)="A",'Messages d''erreur'!B$10,"")</f>
        <v>Attention CG pas dans  CG</v>
      </c>
      <c r="S1038" s="467" t="e">
        <f t="shared" si="71"/>
        <v>#VALUE!</v>
      </c>
      <c r="T1038" s="469" t="str">
        <f>IFERROR(VLOOKUP(S1038,'Liste CG'!A:A,1,FALSE),"Attention erreur pas de CG")</f>
        <v>Attention erreur pas de CG</v>
      </c>
      <c r="U1038" s="447" t="str">
        <f>IF(MID(H1038,4,1)="x", 'Messages d''erreur'!$B$13,IF(LEFT(T1038,1)="A",'Messages d''erreur'!$B$12,""))</f>
        <v>Compte générique de contre-partie</v>
      </c>
    </row>
    <row r="1039" spans="1:21" ht="26" x14ac:dyDescent="0.35">
      <c r="A1039" s="535" t="s">
        <v>2155</v>
      </c>
      <c r="B1039" s="447" t="s">
        <v>2155</v>
      </c>
      <c r="C1039" s="462" t="s">
        <v>2156</v>
      </c>
      <c r="D1039" s="463" t="s">
        <v>1990</v>
      </c>
      <c r="E1039" s="464" t="s">
        <v>61</v>
      </c>
      <c r="F1039" s="464">
        <v>1</v>
      </c>
      <c r="G1039" s="462" t="s">
        <v>1878</v>
      </c>
      <c r="H1039" s="464" t="s">
        <v>2157</v>
      </c>
      <c r="I1039" s="464" t="s">
        <v>1100</v>
      </c>
      <c r="J1039" s="464" t="s">
        <v>1101</v>
      </c>
      <c r="K1039" s="466" t="s">
        <v>592</v>
      </c>
      <c r="L1039" s="467">
        <f t="shared" si="72"/>
        <v>0</v>
      </c>
      <c r="M1039" s="468">
        <f t="shared" si="73"/>
        <v>72401</v>
      </c>
      <c r="N1039" s="467" t="str">
        <f>IF(IFERROR(SEARCH("-",K1039,1),0) &gt; 0,IFERROR(VLOOKUP(K1039,'Liste ECO'!A:A,1,FALSE),"ATTENTION CE Inexistant"),"")</f>
        <v>380-02</v>
      </c>
      <c r="O1039" s="467" t="str">
        <f>IF(LEFT(N1039,1) ="A",'Messages d''erreur'!$B$9,"")</f>
        <v/>
      </c>
      <c r="P1039" s="447">
        <f t="shared" si="70"/>
        <v>72401</v>
      </c>
      <c r="Q1039" s="447" t="str">
        <f>IFERROR(VLOOKUP(B1040,'Liste CG'!A:A,1,FALSE),"Attention erreur pas de CG")</f>
        <v>Attention erreur pas de CG</v>
      </c>
      <c r="R1039" s="447" t="str">
        <f>IF(LEFT(Q1039,1)="A",'Messages d''erreur'!B$10,"")</f>
        <v>Attention CG pas dans  CG</v>
      </c>
      <c r="S1039" s="467">
        <f t="shared" si="71"/>
        <v>72401</v>
      </c>
      <c r="T1039" s="469">
        <f>IFERROR(VLOOKUP(S1039,'Liste CG'!A:A,1,FALSE),"Attention erreur pas de CG")</f>
        <v>72401</v>
      </c>
      <c r="U1039" s="447" t="str">
        <f>IF(MID(H1039,4,1)="x", 'Messages d''erreur'!$B$13,IF(LEFT(T1039,1)="A",'Messages d''erreur'!$B$12,""))</f>
        <v/>
      </c>
    </row>
    <row r="1040" spans="1:21" ht="26" x14ac:dyDescent="0.35">
      <c r="A1040" s="535" t="s">
        <v>2155</v>
      </c>
      <c r="B1040" s="447" t="s">
        <v>2155</v>
      </c>
      <c r="C1040" s="462" t="s">
        <v>2156</v>
      </c>
      <c r="D1040" s="463" t="s">
        <v>1990</v>
      </c>
      <c r="E1040" s="464" t="s">
        <v>1101</v>
      </c>
      <c r="F1040" s="464">
        <v>2</v>
      </c>
      <c r="G1040" s="462" t="s">
        <v>2158</v>
      </c>
      <c r="H1040" s="464" t="s">
        <v>2159</v>
      </c>
      <c r="I1040" s="464" t="s">
        <v>1100</v>
      </c>
      <c r="J1040" s="464" t="s">
        <v>61</v>
      </c>
      <c r="K1040" s="466" t="s">
        <v>71</v>
      </c>
      <c r="L1040" s="467">
        <f t="shared" si="72"/>
        <v>1</v>
      </c>
      <c r="M1040" s="468" t="e">
        <f t="shared" si="73"/>
        <v>#VALUE!</v>
      </c>
      <c r="N1040" s="467" t="str">
        <f>IF(IFERROR(SEARCH("-",K1040,1),0) &gt; 0,IFERROR(VLOOKUP(K1040,'Liste ECO'!A:A,1,FALSE),"ATTENTION CE Inexistant"),"")</f>
        <v>111-01</v>
      </c>
      <c r="O1040" s="467" t="str">
        <f>IF(LEFT(N1040,1) ="A",'Messages d''erreur'!$B$9,"")</f>
        <v/>
      </c>
      <c r="P1040" s="447" t="e">
        <f t="shared" si="70"/>
        <v>#VALUE!</v>
      </c>
      <c r="Q1040" s="447" t="str">
        <f>IFERROR(VLOOKUP(B1041,'Liste CG'!A:A,1,FALSE),"Attention erreur pas de CG")</f>
        <v>Attention erreur pas de CG</v>
      </c>
      <c r="R1040" s="447" t="str">
        <f>IF(LEFT(Q1040,1)="A",'Messages d''erreur'!B$10,"")</f>
        <v>Attention CG pas dans  CG</v>
      </c>
      <c r="S1040" s="467" t="e">
        <f t="shared" si="71"/>
        <v>#VALUE!</v>
      </c>
      <c r="T1040" s="469" t="str">
        <f>IFERROR(VLOOKUP(S1040,'Liste CG'!A:A,1,FALSE),"Attention erreur pas de CG")</f>
        <v>Attention erreur pas de CG</v>
      </c>
      <c r="U1040" s="447" t="str">
        <f>IF(MID(H1040,4,1)="x", 'Messages d''erreur'!$B$13,IF(LEFT(T1040,1)="A",'Messages d''erreur'!$B$12,""))</f>
        <v>Compte générique de contre-partie</v>
      </c>
    </row>
    <row r="1041" spans="1:21" ht="26" x14ac:dyDescent="0.35">
      <c r="A1041" s="535" t="s">
        <v>2160</v>
      </c>
      <c r="B1041" s="447" t="s">
        <v>2160</v>
      </c>
      <c r="C1041" s="462" t="s">
        <v>2161</v>
      </c>
      <c r="D1041" s="463" t="s">
        <v>1990</v>
      </c>
      <c r="E1041" s="464" t="s">
        <v>1101</v>
      </c>
      <c r="F1041" s="464">
        <v>1</v>
      </c>
      <c r="G1041" s="462" t="s">
        <v>2162</v>
      </c>
      <c r="H1041" s="464" t="s">
        <v>2163</v>
      </c>
      <c r="I1041" s="464" t="s">
        <v>1100</v>
      </c>
      <c r="J1041" s="464" t="s">
        <v>61</v>
      </c>
      <c r="K1041" s="466" t="s">
        <v>71</v>
      </c>
      <c r="L1041" s="467">
        <f t="shared" si="72"/>
        <v>0</v>
      </c>
      <c r="M1041" s="468">
        <f t="shared" si="73"/>
        <v>62001</v>
      </c>
      <c r="N1041" s="467" t="str">
        <f>IF(IFERROR(SEARCH("-",K1041,1),0) &gt; 0,IFERROR(VLOOKUP(K1041,'Liste ECO'!A:A,1,FALSE),"ATTENTION CE Inexistant"),"")</f>
        <v>111-01</v>
      </c>
      <c r="O1041" s="467" t="str">
        <f>IF(LEFT(N1041,1) ="A",'Messages d''erreur'!$B$9,"")</f>
        <v/>
      </c>
      <c r="P1041" s="447">
        <f t="shared" si="70"/>
        <v>62001</v>
      </c>
      <c r="Q1041" s="447" t="str">
        <f>IFERROR(VLOOKUP(B1042,'Liste CG'!A:A,1,FALSE),"Attention erreur pas de CG")</f>
        <v>Attention erreur pas de CG</v>
      </c>
      <c r="R1041" s="447" t="str">
        <f>IF(LEFT(Q1041,1)="A",'Messages d''erreur'!B$10,"")</f>
        <v>Attention CG pas dans  CG</v>
      </c>
      <c r="S1041" s="467">
        <f t="shared" si="71"/>
        <v>62001</v>
      </c>
      <c r="T1041" s="469">
        <f>IFERROR(VLOOKUP(S1041,'Liste CG'!A:A,1,FALSE),"Attention erreur pas de CG")</f>
        <v>62001</v>
      </c>
      <c r="U1041" s="447" t="str">
        <f>IF(MID(H1041,4,1)="x", 'Messages d''erreur'!$B$13,IF(LEFT(T1041,1)="A",'Messages d''erreur'!$B$12,""))</f>
        <v/>
      </c>
    </row>
    <row r="1042" spans="1:21" ht="26" x14ac:dyDescent="0.35">
      <c r="A1042" s="535" t="s">
        <v>2160</v>
      </c>
      <c r="B1042" s="447" t="s">
        <v>2160</v>
      </c>
      <c r="C1042" s="462" t="s">
        <v>2161</v>
      </c>
      <c r="D1042" s="463" t="s">
        <v>1990</v>
      </c>
      <c r="E1042" s="464" t="s">
        <v>1101</v>
      </c>
      <c r="F1042" s="464">
        <v>2</v>
      </c>
      <c r="G1042" s="462" t="s">
        <v>2162</v>
      </c>
      <c r="H1042" s="464" t="s">
        <v>2164</v>
      </c>
      <c r="I1042" s="464" t="s">
        <v>1100</v>
      </c>
      <c r="J1042" s="464" t="s">
        <v>61</v>
      </c>
      <c r="K1042" s="466" t="s">
        <v>73</v>
      </c>
      <c r="L1042" s="467">
        <f t="shared" ref="L1042:L1048" si="74">IF(A1042=A1041,1,0)</f>
        <v>1</v>
      </c>
      <c r="M1042" s="468">
        <f t="shared" si="73"/>
        <v>62002</v>
      </c>
      <c r="N1042" s="467" t="str">
        <f>IF(IFERROR(SEARCH("-",K1042,1),0) &gt; 0,IFERROR(VLOOKUP(K1042,'Liste ECO'!A:A,1,FALSE),"ATTENTION CE Inexistant"),"")</f>
        <v>111-02</v>
      </c>
      <c r="O1042" s="467" t="str">
        <f>IF(LEFT(N1042,1) ="A",'Messages d''erreur'!$B$9,"")</f>
        <v/>
      </c>
      <c r="P1042" s="447">
        <f t="shared" si="70"/>
        <v>62002</v>
      </c>
      <c r="Q1042" s="447" t="str">
        <f>IFERROR(VLOOKUP(B1043,'Liste CG'!A:A,1,FALSE),"Attention erreur pas de CG")</f>
        <v>Attention erreur pas de CG</v>
      </c>
      <c r="R1042" s="447" t="str">
        <f>IF(LEFT(Q1042,1)="A",'Messages d''erreur'!B$10,"")</f>
        <v>Attention CG pas dans  CG</v>
      </c>
      <c r="S1042" s="467">
        <f t="shared" si="71"/>
        <v>62002</v>
      </c>
      <c r="T1042" s="469">
        <f>IFERROR(VLOOKUP(S1042,'Liste CG'!A:A,1,FALSE),"Attention erreur pas de CG")</f>
        <v>62002</v>
      </c>
      <c r="U1042" s="447" t="str">
        <f>IF(MID(H1042,4,1)="x", 'Messages d''erreur'!$B$13,IF(LEFT(T1042,1)="A",'Messages d''erreur'!$B$12,""))</f>
        <v/>
      </c>
    </row>
    <row r="1043" spans="1:21" ht="39" x14ac:dyDescent="0.35">
      <c r="A1043" s="535" t="s">
        <v>2160</v>
      </c>
      <c r="B1043" s="447" t="s">
        <v>2160</v>
      </c>
      <c r="C1043" s="462" t="s">
        <v>2161</v>
      </c>
      <c r="D1043" s="463" t="s">
        <v>1990</v>
      </c>
      <c r="E1043" s="464" t="s">
        <v>1101</v>
      </c>
      <c r="F1043" s="464">
        <v>3</v>
      </c>
      <c r="G1043" s="462" t="s">
        <v>2165</v>
      </c>
      <c r="H1043" s="464" t="s">
        <v>2166</v>
      </c>
      <c r="I1043" s="464" t="s">
        <v>1100</v>
      </c>
      <c r="J1043" s="464" t="s">
        <v>61</v>
      </c>
      <c r="K1043" s="466" t="s">
        <v>112</v>
      </c>
      <c r="L1043" s="467">
        <f t="shared" si="74"/>
        <v>1</v>
      </c>
      <c r="M1043" s="468">
        <f t="shared" si="73"/>
        <v>62412</v>
      </c>
      <c r="N1043" s="467" t="str">
        <f>IF(IFERROR(SEARCH("-",K1043,1),0) &gt; 0,IFERROR(VLOOKUP(K1043,'Liste ECO'!A:A,1,FALSE),"ATTENTION CE Inexistant"),"")</f>
        <v>114-12</v>
      </c>
      <c r="O1043" s="467" t="str">
        <f>IF(LEFT(N1043,1) ="A",'Messages d''erreur'!$B$9,"")</f>
        <v/>
      </c>
      <c r="P1043" s="447">
        <f t="shared" si="70"/>
        <v>62412</v>
      </c>
      <c r="Q1043" s="447" t="str">
        <f>IFERROR(VLOOKUP(B1044,'Liste CG'!A:A,1,FALSE),"Attention erreur pas de CG")</f>
        <v>Attention erreur pas de CG</v>
      </c>
      <c r="R1043" s="447" t="str">
        <f>IF(LEFT(Q1043,1)="A",'Messages d''erreur'!B$10,"")</f>
        <v>Attention CG pas dans  CG</v>
      </c>
      <c r="S1043" s="467">
        <f t="shared" si="71"/>
        <v>62412</v>
      </c>
      <c r="T1043" s="469">
        <f>IFERROR(VLOOKUP(S1043,'Liste CG'!A:A,1,FALSE),"Attention erreur pas de CG")</f>
        <v>62412</v>
      </c>
      <c r="U1043" s="447" t="str">
        <f>IF(MID(H1043,4,1)="x", 'Messages d''erreur'!$B$13,IF(LEFT(T1043,1)="A",'Messages d''erreur'!$B$12,""))</f>
        <v/>
      </c>
    </row>
    <row r="1044" spans="1:21" ht="39" x14ac:dyDescent="0.35">
      <c r="A1044" s="535" t="s">
        <v>2160</v>
      </c>
      <c r="B1044" s="447" t="s">
        <v>2160</v>
      </c>
      <c r="C1044" s="462" t="s">
        <v>2161</v>
      </c>
      <c r="D1044" s="463" t="s">
        <v>1990</v>
      </c>
      <c r="E1044" s="464" t="s">
        <v>1101</v>
      </c>
      <c r="F1044" s="464">
        <v>4</v>
      </c>
      <c r="G1044" s="462" t="s">
        <v>2167</v>
      </c>
      <c r="H1044" s="464" t="s">
        <v>2168</v>
      </c>
      <c r="I1044" s="464" t="s">
        <v>1100</v>
      </c>
      <c r="J1044" s="464" t="s">
        <v>61</v>
      </c>
      <c r="K1044" s="466" t="s">
        <v>114</v>
      </c>
      <c r="L1044" s="467">
        <f t="shared" si="74"/>
        <v>1</v>
      </c>
      <c r="M1044" s="468">
        <f t="shared" si="73"/>
        <v>62448</v>
      </c>
      <c r="N1044" s="467" t="str">
        <f>IF(IFERROR(SEARCH("-",K1044,1),0) &gt; 0,IFERROR(VLOOKUP(K1044,'Liste ECO'!A:A,1,FALSE),"ATTENTION CE Inexistant"),"")</f>
        <v>114-48</v>
      </c>
      <c r="O1044" s="467" t="str">
        <f>IF(LEFT(N1044,1) ="A",'Messages d''erreur'!$B$9,"")</f>
        <v/>
      </c>
      <c r="P1044" s="447">
        <f t="shared" si="70"/>
        <v>62448</v>
      </c>
      <c r="Q1044" s="447" t="str">
        <f>IFERROR(VLOOKUP(B1045,'Liste CG'!A:A,1,FALSE),"Attention erreur pas de CG")</f>
        <v>Attention erreur pas de CG</v>
      </c>
      <c r="R1044" s="447" t="str">
        <f>IF(LEFT(Q1044,1)="A",'Messages d''erreur'!B$10,"")</f>
        <v>Attention CG pas dans  CG</v>
      </c>
      <c r="S1044" s="467">
        <f t="shared" si="71"/>
        <v>62448</v>
      </c>
      <c r="T1044" s="469">
        <f>IFERROR(VLOOKUP(S1044,'Liste CG'!A:A,1,FALSE),"Attention erreur pas de CG")</f>
        <v>62448</v>
      </c>
      <c r="U1044" s="447" t="str">
        <f>IF(MID(H1044,4,1)="x", 'Messages d''erreur'!$B$13,IF(LEFT(T1044,1)="A",'Messages d''erreur'!$B$12,""))</f>
        <v/>
      </c>
    </row>
    <row r="1045" spans="1:21" ht="26" x14ac:dyDescent="0.35">
      <c r="A1045" s="535" t="s">
        <v>2160</v>
      </c>
      <c r="B1045" s="447" t="s">
        <v>2160</v>
      </c>
      <c r="C1045" s="462" t="s">
        <v>2161</v>
      </c>
      <c r="D1045" s="463" t="s">
        <v>1990</v>
      </c>
      <c r="E1045" s="464" t="s">
        <v>61</v>
      </c>
      <c r="F1045" s="464">
        <v>5</v>
      </c>
      <c r="G1045" s="462" t="s">
        <v>2169</v>
      </c>
      <c r="H1045" s="464" t="s">
        <v>2112</v>
      </c>
      <c r="I1045" s="464" t="s">
        <v>2113</v>
      </c>
      <c r="J1045" s="464" t="s">
        <v>1101</v>
      </c>
      <c r="K1045" s="466" t="s">
        <v>1100</v>
      </c>
      <c r="L1045" s="467">
        <f t="shared" si="74"/>
        <v>1</v>
      </c>
      <c r="M1045" s="468" t="e">
        <f t="shared" si="73"/>
        <v>#VALUE!</v>
      </c>
      <c r="N1045" s="467" t="str">
        <f>IF(IFERROR(SEARCH("-",K1045,1),0) &gt; 0,IFERROR(VLOOKUP(K1045,'Liste ECO'!A:A,1,FALSE),"ATTENTION CE Inexistant"),"")</f>
        <v/>
      </c>
      <c r="O1045" s="467" t="str">
        <f>IF(LEFT(N1045,1) ="A",'Messages d''erreur'!$B$9,"")</f>
        <v/>
      </c>
      <c r="P1045" s="447" t="e">
        <f t="shared" si="70"/>
        <v>#VALUE!</v>
      </c>
      <c r="Q1045" s="447" t="str">
        <f>IFERROR(VLOOKUP(B1046,'Liste CG'!A:A,1,FALSE),"Attention erreur pas de CG")</f>
        <v>Attention erreur pas de CG</v>
      </c>
      <c r="R1045" s="447" t="str">
        <f>IF(LEFT(Q1045,1)="A",'Messages d''erreur'!B$10,"")</f>
        <v>Attention CG pas dans  CG</v>
      </c>
      <c r="S1045" s="467" t="e">
        <f t="shared" si="71"/>
        <v>#VALUE!</v>
      </c>
      <c r="T1045" s="469" t="str">
        <f>IFERROR(VLOOKUP(S1045,'Liste CG'!A:A,1,FALSE),"Attention erreur pas de CG")</f>
        <v>Attention erreur pas de CG</v>
      </c>
      <c r="U1045" s="447" t="str">
        <f>IF(MID(H1045,4,1)="x", 'Messages d''erreur'!$B$13,IF(LEFT(T1045,1)="A",'Messages d''erreur'!$B$12,""))</f>
        <v>Compte générique de contre-partie</v>
      </c>
    </row>
    <row r="1046" spans="1:21" ht="39" x14ac:dyDescent="0.35">
      <c r="A1046" s="535" t="s">
        <v>2170</v>
      </c>
      <c r="B1046" s="447" t="s">
        <v>2170</v>
      </c>
      <c r="C1046" s="462" t="s">
        <v>2171</v>
      </c>
      <c r="D1046" s="463" t="s">
        <v>2172</v>
      </c>
      <c r="E1046" s="464" t="s">
        <v>1101</v>
      </c>
      <c r="F1046" s="464">
        <v>1</v>
      </c>
      <c r="G1046" s="462" t="s">
        <v>2173</v>
      </c>
      <c r="H1046" s="464" t="s">
        <v>2174</v>
      </c>
      <c r="I1046" s="464" t="s">
        <v>1100</v>
      </c>
      <c r="J1046" s="464" t="s">
        <v>61</v>
      </c>
      <c r="K1046" s="466" t="s">
        <v>145</v>
      </c>
      <c r="L1046" s="467">
        <f t="shared" si="74"/>
        <v>0</v>
      </c>
      <c r="M1046" s="468">
        <f t="shared" si="73"/>
        <v>61101</v>
      </c>
      <c r="N1046" s="467" t="str">
        <f>IF(IFERROR(SEARCH("-",K1046,1),0) &gt; 0,IFERROR(VLOOKUP(K1046,'Liste ECO'!A:A,1,FALSE),"ATTENTION CE Inexistant"),"")</f>
        <v>121-01</v>
      </c>
      <c r="O1046" s="467" t="str">
        <f>IF(LEFT(N1046,1) ="A",'Messages d''erreur'!$B$9,"")</f>
        <v/>
      </c>
      <c r="P1046" s="447">
        <f t="shared" si="70"/>
        <v>61101</v>
      </c>
      <c r="Q1046" s="447" t="str">
        <f>IFERROR(VLOOKUP(B1047,'Liste CG'!A:A,1,FALSE),"Attention erreur pas de CG")</f>
        <v>Attention erreur pas de CG</v>
      </c>
      <c r="R1046" s="447" t="str">
        <f>IF(LEFT(Q1046,1)="A",'Messages d''erreur'!B$10,"")</f>
        <v>Attention CG pas dans  CG</v>
      </c>
      <c r="S1046" s="467">
        <f t="shared" si="71"/>
        <v>61101</v>
      </c>
      <c r="T1046" s="469">
        <f>IFERROR(VLOOKUP(S1046,'Liste CG'!A:A,1,FALSE),"Attention erreur pas de CG")</f>
        <v>61101</v>
      </c>
      <c r="U1046" s="447" t="str">
        <f>IF(MID(H1046,4,1)="x", 'Messages d''erreur'!$B$13,IF(LEFT(T1046,1)="A",'Messages d''erreur'!$B$12,""))</f>
        <v/>
      </c>
    </row>
    <row r="1047" spans="1:21" ht="26" x14ac:dyDescent="0.35">
      <c r="A1047" s="535" t="s">
        <v>2170</v>
      </c>
      <c r="B1047" s="447" t="s">
        <v>2170</v>
      </c>
      <c r="C1047" s="462" t="s">
        <v>2171</v>
      </c>
      <c r="D1047" s="463" t="s">
        <v>2172</v>
      </c>
      <c r="E1047" s="464" t="s">
        <v>1101</v>
      </c>
      <c r="F1047" s="464">
        <v>2</v>
      </c>
      <c r="G1047" s="462" t="s">
        <v>2175</v>
      </c>
      <c r="H1047" s="464" t="s">
        <v>2140</v>
      </c>
      <c r="I1047" s="464" t="s">
        <v>1100</v>
      </c>
      <c r="J1047" s="464" t="s">
        <v>61</v>
      </c>
      <c r="K1047" s="466" t="s">
        <v>71</v>
      </c>
      <c r="L1047" s="467">
        <f t="shared" si="74"/>
        <v>1</v>
      </c>
      <c r="M1047" s="468" t="e">
        <f t="shared" si="73"/>
        <v>#VALUE!</v>
      </c>
      <c r="N1047" s="467" t="str">
        <f>IF(IFERROR(SEARCH("-",K1047,1),0) &gt; 0,IFERROR(VLOOKUP(K1047,'Liste ECO'!A:A,1,FALSE),"ATTENTION CE Inexistant"),"")</f>
        <v>111-01</v>
      </c>
      <c r="O1047" s="467" t="str">
        <f>IF(LEFT(N1047,1) ="A",'Messages d''erreur'!$B$9,"")</f>
        <v/>
      </c>
      <c r="P1047" s="447" t="e">
        <f t="shared" si="70"/>
        <v>#VALUE!</v>
      </c>
      <c r="Q1047" s="447" t="str">
        <f>IFERROR(VLOOKUP(B1048,'Liste CG'!A:A,1,FALSE),"Attention erreur pas de CG")</f>
        <v>Attention erreur pas de CG</v>
      </c>
      <c r="R1047" s="447" t="str">
        <f>IF(LEFT(Q1047,1)="A",'Messages d''erreur'!B$10,"")</f>
        <v>Attention CG pas dans  CG</v>
      </c>
      <c r="S1047" s="467" t="e">
        <f t="shared" si="71"/>
        <v>#VALUE!</v>
      </c>
      <c r="T1047" s="469" t="str">
        <f>IFERROR(VLOOKUP(S1047,'Liste CG'!A:A,1,FALSE),"Attention erreur pas de CG")</f>
        <v>Attention erreur pas de CG</v>
      </c>
      <c r="U1047" s="447" t="str">
        <f>IF(MID(H1047,4,1)="x", 'Messages d''erreur'!$B$13,IF(LEFT(T1047,1)="A",'Messages d''erreur'!$B$12,""))</f>
        <v>Compte générique de contre-partie</v>
      </c>
    </row>
    <row r="1048" spans="1:21" ht="26" x14ac:dyDescent="0.35">
      <c r="A1048" s="535" t="s">
        <v>2170</v>
      </c>
      <c r="B1048" s="447" t="s">
        <v>2170</v>
      </c>
      <c r="C1048" s="462" t="s">
        <v>2171</v>
      </c>
      <c r="D1048" s="463" t="s">
        <v>2172</v>
      </c>
      <c r="E1048" s="464" t="s">
        <v>61</v>
      </c>
      <c r="F1048" s="464">
        <v>3</v>
      </c>
      <c r="G1048" s="462" t="s">
        <v>2089</v>
      </c>
      <c r="H1048" s="464" t="s">
        <v>2095</v>
      </c>
      <c r="I1048" s="464" t="s">
        <v>2176</v>
      </c>
      <c r="J1048" s="464" t="s">
        <v>1101</v>
      </c>
      <c r="K1048" s="466" t="s">
        <v>1100</v>
      </c>
      <c r="L1048" s="467">
        <f t="shared" si="74"/>
        <v>1</v>
      </c>
      <c r="M1048" s="468" t="e">
        <f t="shared" si="73"/>
        <v>#VALUE!</v>
      </c>
      <c r="N1048" s="467" t="str">
        <f>IF(IFERROR(SEARCH("-",K1048,1),0) &gt; 0,IFERROR(VLOOKUP(K1048,'Liste ECO'!A:A,1,FALSE),"ATTENTION CE Inexistant"),"")</f>
        <v/>
      </c>
      <c r="O1048" s="467" t="str">
        <f>IF(LEFT(N1048,1) ="A",'Messages d''erreur'!$B$9,"")</f>
        <v/>
      </c>
      <c r="P1048" s="447" t="e">
        <f t="shared" si="70"/>
        <v>#VALUE!</v>
      </c>
      <c r="Q1048" s="447" t="str">
        <f>IFERROR(VLOOKUP(B1049,'Liste CG'!A:A,1,FALSE),"Attention erreur pas de CG")</f>
        <v>Attention erreur pas de CG</v>
      </c>
      <c r="R1048" s="447" t="str">
        <f>IF(LEFT(Q1048,1)="A",'Messages d''erreur'!B$10,"")</f>
        <v>Attention CG pas dans  CG</v>
      </c>
      <c r="S1048" s="467" t="e">
        <f t="shared" si="71"/>
        <v>#VALUE!</v>
      </c>
      <c r="T1048" s="469" t="str">
        <f>IFERROR(VLOOKUP(S1048,'Liste CG'!A:A,1,FALSE),"Attention erreur pas de CG")</f>
        <v>Attention erreur pas de CG</v>
      </c>
      <c r="U1048" s="447" t="str">
        <f>IF(MID(H1048,4,1)="x", 'Messages d''erreur'!$B$13,IF(LEFT(T1048,1)="A",'Messages d''erreur'!$B$12,""))</f>
        <v>Compte générique de contre-partie</v>
      </c>
    </row>
    <row r="1049" spans="1:21" ht="26" x14ac:dyDescent="0.35">
      <c r="A1049" s="535" t="s">
        <v>2177</v>
      </c>
      <c r="B1049" s="447" t="s">
        <v>2177</v>
      </c>
      <c r="C1049" s="462" t="s">
        <v>2178</v>
      </c>
      <c r="D1049" s="463" t="s">
        <v>1990</v>
      </c>
      <c r="E1049" s="464" t="s">
        <v>1101</v>
      </c>
      <c r="F1049" s="464">
        <v>1</v>
      </c>
      <c r="G1049" s="462" t="s">
        <v>2179</v>
      </c>
      <c r="H1049" s="464" t="s">
        <v>2140</v>
      </c>
      <c r="I1049" s="464" t="s">
        <v>1100</v>
      </c>
      <c r="J1049" s="464" t="s">
        <v>61</v>
      </c>
      <c r="K1049" s="466" t="s">
        <v>71</v>
      </c>
      <c r="L1049" s="467" t="e">
        <f>IF(A1049=#REF!,1,0)</f>
        <v>#REF!</v>
      </c>
      <c r="M1049" s="468" t="e">
        <f t="shared" si="73"/>
        <v>#VALUE!</v>
      </c>
      <c r="N1049" s="467" t="str">
        <f>IF(IFERROR(SEARCH("-",K1049,1),0) &gt; 0,IFERROR(VLOOKUP(K1049,'Liste ECO'!A:A,1,FALSE),"ATTENTION CE Inexistant"),"")</f>
        <v>111-01</v>
      </c>
      <c r="O1049" s="467" t="str">
        <f>IF(LEFT(N1049,1) ="A",'Messages d''erreur'!$B$9,"")</f>
        <v/>
      </c>
      <c r="P1049" s="447" t="e">
        <f t="shared" si="70"/>
        <v>#VALUE!</v>
      </c>
      <c r="Q1049" s="447" t="str">
        <f>IFERROR(VLOOKUP(B1050,'Liste CG'!A:A,1,FALSE),"Attention erreur pas de CG")</f>
        <v>Attention erreur pas de CG</v>
      </c>
      <c r="R1049" s="447" t="str">
        <f>IF(LEFT(Q1049,1)="A",'Messages d''erreur'!B$10,"")</f>
        <v>Attention CG pas dans  CG</v>
      </c>
      <c r="S1049" s="467" t="e">
        <f t="shared" si="71"/>
        <v>#VALUE!</v>
      </c>
      <c r="T1049" s="469" t="str">
        <f>IFERROR(VLOOKUP(S1049,'Liste CG'!A:A,1,FALSE),"Attention erreur pas de CG")</f>
        <v>Attention erreur pas de CG</v>
      </c>
      <c r="U1049" s="447" t="str">
        <f>IF(MID(H1049,4,1)="x", 'Messages d''erreur'!$B$13,IF(LEFT(T1049,1)="A",'Messages d''erreur'!$B$12,""))</f>
        <v>Compte générique de contre-partie</v>
      </c>
    </row>
    <row r="1050" spans="1:21" ht="26" x14ac:dyDescent="0.35">
      <c r="A1050" s="535" t="s">
        <v>2177</v>
      </c>
      <c r="B1050" s="447" t="s">
        <v>2177</v>
      </c>
      <c r="C1050" s="462" t="s">
        <v>2178</v>
      </c>
      <c r="D1050" s="463" t="s">
        <v>1990</v>
      </c>
      <c r="E1050" s="464" t="s">
        <v>61</v>
      </c>
      <c r="F1050" s="464">
        <v>2</v>
      </c>
      <c r="G1050" s="462" t="s">
        <v>2089</v>
      </c>
      <c r="H1050" s="464" t="s">
        <v>2095</v>
      </c>
      <c r="I1050" s="464" t="s">
        <v>2176</v>
      </c>
      <c r="J1050" s="464" t="s">
        <v>1101</v>
      </c>
      <c r="K1050" s="466" t="s">
        <v>1100</v>
      </c>
      <c r="L1050" s="467">
        <f t="shared" ref="L1050:L1070" si="75">IF(A1050=A1049,1,0)</f>
        <v>1</v>
      </c>
      <c r="M1050" s="468" t="e">
        <f t="shared" si="73"/>
        <v>#VALUE!</v>
      </c>
      <c r="N1050" s="467" t="str">
        <f>IF(IFERROR(SEARCH("-",K1050,1),0) &gt; 0,IFERROR(VLOOKUP(K1050,'Liste ECO'!A:A,1,FALSE),"ATTENTION CE Inexistant"),"")</f>
        <v/>
      </c>
      <c r="O1050" s="467" t="str">
        <f>IF(LEFT(N1050,1) ="A",'Messages d''erreur'!$B$9,"")</f>
        <v/>
      </c>
      <c r="P1050" s="447" t="e">
        <f t="shared" si="70"/>
        <v>#VALUE!</v>
      </c>
      <c r="Q1050" s="447" t="str">
        <f>IFERROR(VLOOKUP(B1051,'Liste CG'!A:A,1,FALSE),"Attention erreur pas de CG")</f>
        <v>Attention erreur pas de CG</v>
      </c>
      <c r="R1050" s="447" t="str">
        <f>IF(LEFT(Q1050,1)="A",'Messages d''erreur'!B$10,"")</f>
        <v>Attention CG pas dans  CG</v>
      </c>
      <c r="S1050" s="467" t="e">
        <f t="shared" si="71"/>
        <v>#VALUE!</v>
      </c>
      <c r="T1050" s="469" t="str">
        <f>IFERROR(VLOOKUP(S1050,'Liste CG'!A:A,1,FALSE),"Attention erreur pas de CG")</f>
        <v>Attention erreur pas de CG</v>
      </c>
      <c r="U1050" s="447" t="str">
        <f>IF(MID(H1050,4,1)="x", 'Messages d''erreur'!$B$13,IF(LEFT(T1050,1)="A",'Messages d''erreur'!$B$12,""))</f>
        <v>Compte générique de contre-partie</v>
      </c>
    </row>
    <row r="1051" spans="1:21" ht="39" x14ac:dyDescent="0.35">
      <c r="A1051" s="535" t="s">
        <v>2180</v>
      </c>
      <c r="B1051" s="447" t="s">
        <v>2180</v>
      </c>
      <c r="C1051" s="462" t="s">
        <v>2181</v>
      </c>
      <c r="D1051" s="463" t="s">
        <v>2182</v>
      </c>
      <c r="E1051" s="464" t="s">
        <v>61</v>
      </c>
      <c r="F1051" s="464">
        <v>1</v>
      </c>
      <c r="G1051" s="462" t="s">
        <v>2183</v>
      </c>
      <c r="H1051" s="464" t="s">
        <v>2184</v>
      </c>
      <c r="I1051" s="464" t="s">
        <v>1100</v>
      </c>
      <c r="J1051" s="464" t="s">
        <v>1101</v>
      </c>
      <c r="K1051" s="466" t="s">
        <v>601</v>
      </c>
      <c r="L1051" s="467">
        <f t="shared" si="75"/>
        <v>0</v>
      </c>
      <c r="M1051" s="468">
        <f t="shared" si="73"/>
        <v>73801</v>
      </c>
      <c r="N1051" s="467" t="str">
        <f>IF(IFERROR(SEARCH("-",K1051,1),0) &gt; 0,IFERROR(VLOOKUP(K1051,'Liste ECO'!A:A,1,FALSE),"ATTENTION CE Inexistant"),"")</f>
        <v>383-01</v>
      </c>
      <c r="O1051" s="467" t="str">
        <f>IF(LEFT(N1051,1) ="A",'Messages d''erreur'!$B$9,"")</f>
        <v/>
      </c>
      <c r="P1051" s="447">
        <f t="shared" si="70"/>
        <v>73801</v>
      </c>
      <c r="Q1051" s="447" t="str">
        <f>IFERROR(VLOOKUP(B1052,'Liste CG'!A:A,1,FALSE),"Attention erreur pas de CG")</f>
        <v>Attention erreur pas de CG</v>
      </c>
      <c r="R1051" s="447" t="str">
        <f>IF(LEFT(Q1051,1)="A",'Messages d''erreur'!B$10,"")</f>
        <v>Attention CG pas dans  CG</v>
      </c>
      <c r="S1051" s="467">
        <f t="shared" si="71"/>
        <v>73801</v>
      </c>
      <c r="T1051" s="469">
        <f>IFERROR(VLOOKUP(S1051,'Liste CG'!A:A,1,FALSE),"Attention erreur pas de CG")</f>
        <v>73801</v>
      </c>
      <c r="U1051" s="447" t="str">
        <f>IF(MID(H1051,4,1)="x", 'Messages d''erreur'!$B$13,IF(LEFT(T1051,1)="A",'Messages d''erreur'!$B$12,""))</f>
        <v/>
      </c>
    </row>
    <row r="1052" spans="1:21" ht="39" x14ac:dyDescent="0.35">
      <c r="A1052" s="535" t="s">
        <v>2180</v>
      </c>
      <c r="B1052" s="447" t="s">
        <v>2180</v>
      </c>
      <c r="C1052" s="462" t="s">
        <v>2181</v>
      </c>
      <c r="D1052" s="463" t="s">
        <v>2182</v>
      </c>
      <c r="E1052" s="464" t="s">
        <v>1101</v>
      </c>
      <c r="F1052" s="464">
        <v>2</v>
      </c>
      <c r="G1052" s="462" t="s">
        <v>2185</v>
      </c>
      <c r="H1052" s="464" t="s">
        <v>2184</v>
      </c>
      <c r="I1052" s="464" t="s">
        <v>1100</v>
      </c>
      <c r="J1052" s="464" t="s">
        <v>61</v>
      </c>
      <c r="K1052" s="466" t="s">
        <v>601</v>
      </c>
      <c r="L1052" s="467">
        <f t="shared" si="75"/>
        <v>1</v>
      </c>
      <c r="M1052" s="468">
        <f t="shared" si="73"/>
        <v>73801</v>
      </c>
      <c r="N1052" s="467" t="str">
        <f>IF(IFERROR(SEARCH("-",K1052,1),0) &gt; 0,IFERROR(VLOOKUP(K1052,'Liste ECO'!A:A,1,FALSE),"ATTENTION CE Inexistant"),"")</f>
        <v>383-01</v>
      </c>
      <c r="O1052" s="467" t="str">
        <f>IF(LEFT(N1052,1) ="A",'Messages d''erreur'!$B$9,"")</f>
        <v/>
      </c>
      <c r="P1052" s="447">
        <f t="shared" si="70"/>
        <v>73801</v>
      </c>
      <c r="Q1052" s="447" t="str">
        <f>IFERROR(VLOOKUP(B1053,'Liste CG'!A:A,1,FALSE),"Attention erreur pas de CG")</f>
        <v>Attention erreur pas de CG</v>
      </c>
      <c r="R1052" s="447" t="str">
        <f>IF(LEFT(Q1052,1)="A",'Messages d''erreur'!B$10,"")</f>
        <v>Attention CG pas dans  CG</v>
      </c>
      <c r="S1052" s="467">
        <f t="shared" si="71"/>
        <v>73801</v>
      </c>
      <c r="T1052" s="469">
        <f>IFERROR(VLOOKUP(S1052,'Liste CG'!A:A,1,FALSE),"Attention erreur pas de CG")</f>
        <v>73801</v>
      </c>
      <c r="U1052" s="447" t="str">
        <f>IF(MID(H1052,4,1)="x", 'Messages d''erreur'!$B$13,IF(LEFT(T1052,1)="A",'Messages d''erreur'!$B$12,""))</f>
        <v/>
      </c>
    </row>
    <row r="1053" spans="1:21" ht="26" x14ac:dyDescent="0.35">
      <c r="A1053" s="535" t="s">
        <v>2180</v>
      </c>
      <c r="B1053" s="447" t="s">
        <v>2180</v>
      </c>
      <c r="C1053" s="462" t="s">
        <v>2181</v>
      </c>
      <c r="D1053" s="463" t="s">
        <v>2182</v>
      </c>
      <c r="E1053" s="464" t="s">
        <v>1101</v>
      </c>
      <c r="F1053" s="464">
        <v>3</v>
      </c>
      <c r="G1053" s="462" t="s">
        <v>2186</v>
      </c>
      <c r="H1053" s="464" t="s">
        <v>2187</v>
      </c>
      <c r="I1053" s="462" t="s">
        <v>1956</v>
      </c>
      <c r="J1053" s="464" t="s">
        <v>61</v>
      </c>
      <c r="K1053" s="466" t="s">
        <v>360</v>
      </c>
      <c r="L1053" s="467">
        <f t="shared" si="75"/>
        <v>1</v>
      </c>
      <c r="M1053" s="468">
        <f t="shared" si="73"/>
        <v>46700</v>
      </c>
      <c r="N1053" s="467" t="str">
        <f>IF(IFERROR(SEARCH("-",K1053,1),0) &gt; 0,IFERROR(VLOOKUP(K1053,'Liste ECO'!A:A,1,FALSE),"ATTENTION CE Inexistant"),"")</f>
        <v>311-06</v>
      </c>
      <c r="O1053" s="467" t="str">
        <f>IF(LEFT(N1053,1) ="A",'Messages d''erreur'!$B$9,"")</f>
        <v/>
      </c>
      <c r="P1053" s="447">
        <f t="shared" si="70"/>
        <v>46700</v>
      </c>
      <c r="Q1053" s="447" t="str">
        <f>IFERROR(VLOOKUP(B1054,'Liste CG'!A:A,1,FALSE),"Attention erreur pas de CG")</f>
        <v>Attention erreur pas de CG</v>
      </c>
      <c r="R1053" s="447" t="str">
        <f>IF(LEFT(Q1053,1)="A",'Messages d''erreur'!B$10,"")</f>
        <v>Attention CG pas dans  CG</v>
      </c>
      <c r="S1053" s="467">
        <f t="shared" si="71"/>
        <v>46700</v>
      </c>
      <c r="T1053" s="469">
        <f>IFERROR(VLOOKUP(S1053,'Liste CG'!A:A,1,FALSE),"Attention erreur pas de CG")</f>
        <v>46700</v>
      </c>
      <c r="U1053" s="447" t="str">
        <f>IF(MID(H1053,4,1)="x", 'Messages d''erreur'!$B$13,IF(LEFT(T1053,1)="A",'Messages d''erreur'!$B$12,""))</f>
        <v/>
      </c>
    </row>
    <row r="1054" spans="1:21" ht="26" x14ac:dyDescent="0.35">
      <c r="A1054" s="535" t="s">
        <v>2180</v>
      </c>
      <c r="B1054" s="447" t="s">
        <v>2180</v>
      </c>
      <c r="C1054" s="462" t="s">
        <v>2181</v>
      </c>
      <c r="D1054" s="463" t="s">
        <v>2182</v>
      </c>
      <c r="E1054" s="464" t="s">
        <v>1101</v>
      </c>
      <c r="F1054" s="464">
        <v>4</v>
      </c>
      <c r="G1054" s="462" t="s">
        <v>1952</v>
      </c>
      <c r="H1054" s="464" t="s">
        <v>1966</v>
      </c>
      <c r="I1054" s="464" t="s">
        <v>1967</v>
      </c>
      <c r="J1054" s="464" t="s">
        <v>61</v>
      </c>
      <c r="K1054" s="466" t="s">
        <v>1100</v>
      </c>
      <c r="L1054" s="467">
        <f t="shared" si="75"/>
        <v>1</v>
      </c>
      <c r="M1054" s="468" t="e">
        <f t="shared" si="73"/>
        <v>#VALUE!</v>
      </c>
      <c r="N1054" s="467" t="str">
        <f>IF(IFERROR(SEARCH("-",K1054,1),0) &gt; 0,IFERROR(VLOOKUP(K1054,'Liste ECO'!A:A,1,FALSE),"ATTENTION CE Inexistant"),"")</f>
        <v/>
      </c>
      <c r="O1054" s="467" t="str">
        <f>IF(LEFT(N1054,1) ="A",'Messages d''erreur'!$B$9,"")</f>
        <v/>
      </c>
      <c r="P1054" s="447" t="e">
        <f t="shared" si="70"/>
        <v>#VALUE!</v>
      </c>
      <c r="Q1054" s="447" t="str">
        <f>IFERROR(VLOOKUP(B1055,'Liste CG'!A:A,1,FALSE),"Attention erreur pas de CG")</f>
        <v>Attention erreur pas de CG</v>
      </c>
      <c r="R1054" s="447" t="str">
        <f>IF(LEFT(Q1054,1)="A",'Messages d''erreur'!B$10,"")</f>
        <v>Attention CG pas dans  CG</v>
      </c>
      <c r="S1054" s="467" t="e">
        <f t="shared" si="71"/>
        <v>#VALUE!</v>
      </c>
      <c r="T1054" s="469" t="str">
        <f>IFERROR(VLOOKUP(S1054,'Liste CG'!A:A,1,FALSE),"Attention erreur pas de CG")</f>
        <v>Attention erreur pas de CG</v>
      </c>
      <c r="U1054" s="447" t="str">
        <f>IF(MID(H1054,4,1)="x", 'Messages d''erreur'!$B$13,IF(LEFT(T1054,1)="A",'Messages d''erreur'!$B$12,""))</f>
        <v>Compte générique de contre-partie</v>
      </c>
    </row>
    <row r="1055" spans="1:21" ht="39" x14ac:dyDescent="0.35">
      <c r="A1055" s="535" t="s">
        <v>2188</v>
      </c>
      <c r="B1055" s="447" t="s">
        <v>2188</v>
      </c>
      <c r="C1055" s="462" t="s">
        <v>2189</v>
      </c>
      <c r="D1055" s="463" t="s">
        <v>2182</v>
      </c>
      <c r="E1055" s="464" t="s">
        <v>61</v>
      </c>
      <c r="F1055" s="464">
        <v>1</v>
      </c>
      <c r="G1055" s="462" t="s">
        <v>2190</v>
      </c>
      <c r="H1055" s="464" t="s">
        <v>2191</v>
      </c>
      <c r="I1055" s="464" t="s">
        <v>1100</v>
      </c>
      <c r="J1055" s="464" t="s">
        <v>1101</v>
      </c>
      <c r="K1055" s="466" t="s">
        <v>605</v>
      </c>
      <c r="L1055" s="467">
        <f t="shared" si="75"/>
        <v>0</v>
      </c>
      <c r="M1055" s="468">
        <f t="shared" si="73"/>
        <v>73802</v>
      </c>
      <c r="N1055" s="467" t="str">
        <f>IF(IFERROR(SEARCH("-",K1055,1),0) &gt; 0,IFERROR(VLOOKUP(K1055,'Liste ECO'!A:A,1,FALSE),"ATTENTION CE Inexistant"),"")</f>
        <v>383-03</v>
      </c>
      <c r="O1055" s="467" t="str">
        <f>IF(LEFT(N1055,1) ="A",'Messages d''erreur'!$B$9,"")</f>
        <v/>
      </c>
      <c r="P1055" s="447">
        <f t="shared" si="70"/>
        <v>73802</v>
      </c>
      <c r="Q1055" s="447" t="str">
        <f>IFERROR(VLOOKUP(B1056,'Liste CG'!A:A,1,FALSE),"Attention erreur pas de CG")</f>
        <v>Attention erreur pas de CG</v>
      </c>
      <c r="R1055" s="447" t="str">
        <f>IF(LEFT(Q1055,1)="A",'Messages d''erreur'!B$10,"")</f>
        <v>Attention CG pas dans  CG</v>
      </c>
      <c r="S1055" s="467">
        <f t="shared" si="71"/>
        <v>73802</v>
      </c>
      <c r="T1055" s="469">
        <f>IFERROR(VLOOKUP(S1055,'Liste CG'!A:A,1,FALSE),"Attention erreur pas de CG")</f>
        <v>73802</v>
      </c>
      <c r="U1055" s="447" t="str">
        <f>IF(MID(H1055,4,1)="x", 'Messages d''erreur'!$B$13,IF(LEFT(T1055,1)="A",'Messages d''erreur'!$B$12,""))</f>
        <v/>
      </c>
    </row>
    <row r="1056" spans="1:21" ht="39" x14ac:dyDescent="0.35">
      <c r="A1056" s="535" t="s">
        <v>2188</v>
      </c>
      <c r="B1056" s="447" t="s">
        <v>2188</v>
      </c>
      <c r="C1056" s="462" t="s">
        <v>2189</v>
      </c>
      <c r="D1056" s="463" t="s">
        <v>2182</v>
      </c>
      <c r="E1056" s="464" t="s">
        <v>1101</v>
      </c>
      <c r="F1056" s="464">
        <v>2</v>
      </c>
      <c r="G1056" s="462" t="s">
        <v>2192</v>
      </c>
      <c r="H1056" s="464" t="s">
        <v>2191</v>
      </c>
      <c r="I1056" s="464" t="s">
        <v>1100</v>
      </c>
      <c r="J1056" s="464" t="s">
        <v>61</v>
      </c>
      <c r="K1056" s="466" t="s">
        <v>605</v>
      </c>
      <c r="L1056" s="467">
        <f t="shared" si="75"/>
        <v>1</v>
      </c>
      <c r="M1056" s="468">
        <f t="shared" si="73"/>
        <v>73802</v>
      </c>
      <c r="N1056" s="467" t="str">
        <f>IF(IFERROR(SEARCH("-",K1056,1),0) &gt; 0,IFERROR(VLOOKUP(K1056,'Liste ECO'!A:A,1,FALSE),"ATTENTION CE Inexistant"),"")</f>
        <v>383-03</v>
      </c>
      <c r="O1056" s="467" t="str">
        <f>IF(LEFT(N1056,1) ="A",'Messages d''erreur'!$B$9,"")</f>
        <v/>
      </c>
      <c r="P1056" s="447">
        <f t="shared" si="70"/>
        <v>73802</v>
      </c>
      <c r="Q1056" s="447" t="str">
        <f>IFERROR(VLOOKUP(B1057,'Liste CG'!A:A,1,FALSE),"Attention erreur pas de CG")</f>
        <v>Attention erreur pas de CG</v>
      </c>
      <c r="R1056" s="447" t="str">
        <f>IF(LEFT(Q1056,1)="A",'Messages d''erreur'!B$10,"")</f>
        <v>Attention CG pas dans  CG</v>
      </c>
      <c r="S1056" s="467">
        <f t="shared" si="71"/>
        <v>73802</v>
      </c>
      <c r="T1056" s="469">
        <f>IFERROR(VLOOKUP(S1056,'Liste CG'!A:A,1,FALSE),"Attention erreur pas de CG")</f>
        <v>73802</v>
      </c>
      <c r="U1056" s="447" t="str">
        <f>IF(MID(H1056,4,1)="x", 'Messages d''erreur'!$B$13,IF(LEFT(T1056,1)="A",'Messages d''erreur'!$B$12,""))</f>
        <v/>
      </c>
    </row>
    <row r="1057" spans="1:21" ht="39" x14ac:dyDescent="0.35">
      <c r="A1057" s="535" t="s">
        <v>2188</v>
      </c>
      <c r="B1057" s="447" t="s">
        <v>2188</v>
      </c>
      <c r="C1057" s="462" t="s">
        <v>2189</v>
      </c>
      <c r="D1057" s="463" t="s">
        <v>2182</v>
      </c>
      <c r="E1057" s="464" t="s">
        <v>1101</v>
      </c>
      <c r="F1057" s="464">
        <v>3</v>
      </c>
      <c r="G1057" s="462" t="s">
        <v>2186</v>
      </c>
      <c r="H1057" s="464" t="s">
        <v>2187</v>
      </c>
      <c r="I1057" s="464" t="s">
        <v>1956</v>
      </c>
      <c r="J1057" s="464" t="s">
        <v>61</v>
      </c>
      <c r="K1057" s="466" t="s">
        <v>360</v>
      </c>
      <c r="L1057" s="467">
        <f t="shared" si="75"/>
        <v>1</v>
      </c>
      <c r="M1057" s="468">
        <f t="shared" si="73"/>
        <v>46700</v>
      </c>
      <c r="N1057" s="467" t="str">
        <f>IF(IFERROR(SEARCH("-",K1057,1),0) &gt; 0,IFERROR(VLOOKUP(K1057,'Liste ECO'!A:A,1,FALSE),"ATTENTION CE Inexistant"),"")</f>
        <v>311-06</v>
      </c>
      <c r="O1057" s="467" t="str">
        <f>IF(LEFT(N1057,1) ="A",'Messages d''erreur'!$B$9,"")</f>
        <v/>
      </c>
      <c r="P1057" s="447">
        <f t="shared" si="70"/>
        <v>46700</v>
      </c>
      <c r="Q1057" s="447" t="str">
        <f>IFERROR(VLOOKUP(B1058,'Liste CG'!A:A,1,FALSE),"Attention erreur pas de CG")</f>
        <v>Attention erreur pas de CG</v>
      </c>
      <c r="R1057" s="447" t="str">
        <f>IF(LEFT(Q1057,1)="A",'Messages d''erreur'!B$10,"")</f>
        <v>Attention CG pas dans  CG</v>
      </c>
      <c r="S1057" s="467">
        <f t="shared" si="71"/>
        <v>46700</v>
      </c>
      <c r="T1057" s="469">
        <f>IFERROR(VLOOKUP(S1057,'Liste CG'!A:A,1,FALSE),"Attention erreur pas de CG")</f>
        <v>46700</v>
      </c>
      <c r="U1057" s="447" t="str">
        <f>IF(MID(H1057,4,1)="x", 'Messages d''erreur'!$B$13,IF(LEFT(T1057,1)="A",'Messages d''erreur'!$B$12,""))</f>
        <v/>
      </c>
    </row>
    <row r="1058" spans="1:21" ht="39" x14ac:dyDescent="0.35">
      <c r="A1058" s="535" t="s">
        <v>2188</v>
      </c>
      <c r="B1058" s="447" t="s">
        <v>2188</v>
      </c>
      <c r="C1058" s="462" t="s">
        <v>2189</v>
      </c>
      <c r="D1058" s="463" t="s">
        <v>2182</v>
      </c>
      <c r="E1058" s="464" t="s">
        <v>1101</v>
      </c>
      <c r="F1058" s="464">
        <v>4</v>
      </c>
      <c r="G1058" s="462" t="s">
        <v>1952</v>
      </c>
      <c r="H1058" s="464" t="s">
        <v>1966</v>
      </c>
      <c r="I1058" s="464" t="s">
        <v>1967</v>
      </c>
      <c r="J1058" s="464" t="s">
        <v>61</v>
      </c>
      <c r="K1058" s="466" t="s">
        <v>1100</v>
      </c>
      <c r="L1058" s="467">
        <f t="shared" si="75"/>
        <v>1</v>
      </c>
      <c r="M1058" s="468" t="e">
        <f t="shared" si="73"/>
        <v>#VALUE!</v>
      </c>
      <c r="N1058" s="467" t="str">
        <f>IF(IFERROR(SEARCH("-",K1058,1),0) &gt; 0,IFERROR(VLOOKUP(K1058,'Liste ECO'!A:A,1,FALSE),"ATTENTION CE Inexistant"),"")</f>
        <v/>
      </c>
      <c r="O1058" s="467" t="str">
        <f>IF(LEFT(N1058,1) ="A",'Messages d''erreur'!$B$9,"")</f>
        <v/>
      </c>
      <c r="P1058" s="447" t="e">
        <f t="shared" si="70"/>
        <v>#VALUE!</v>
      </c>
      <c r="Q1058" s="447" t="str">
        <f>IFERROR(VLOOKUP(B1059,'Liste CG'!A:A,1,FALSE),"Attention erreur pas de CG")</f>
        <v>Attention erreur pas de CG</v>
      </c>
      <c r="R1058" s="447" t="str">
        <f>IF(LEFT(Q1058,1)="A",'Messages d''erreur'!B$10,"")</f>
        <v>Attention CG pas dans  CG</v>
      </c>
      <c r="S1058" s="467" t="e">
        <f t="shared" si="71"/>
        <v>#VALUE!</v>
      </c>
      <c r="T1058" s="469" t="str">
        <f>IFERROR(VLOOKUP(S1058,'Liste CG'!A:A,1,FALSE),"Attention erreur pas de CG")</f>
        <v>Attention erreur pas de CG</v>
      </c>
      <c r="U1058" s="447" t="str">
        <f>IF(MID(H1058,4,1)="x", 'Messages d''erreur'!$B$13,IF(LEFT(T1058,1)="A",'Messages d''erreur'!$B$12,""))</f>
        <v>Compte générique de contre-partie</v>
      </c>
    </row>
    <row r="1059" spans="1:21" ht="26" x14ac:dyDescent="0.35">
      <c r="A1059" s="535" t="s">
        <v>2193</v>
      </c>
      <c r="B1059" s="447" t="s">
        <v>2193</v>
      </c>
      <c r="C1059" s="462" t="s">
        <v>2194</v>
      </c>
      <c r="D1059" s="463" t="s">
        <v>2182</v>
      </c>
      <c r="E1059" s="464" t="s">
        <v>61</v>
      </c>
      <c r="F1059" s="464">
        <v>1</v>
      </c>
      <c r="G1059" s="462" t="s">
        <v>2195</v>
      </c>
      <c r="H1059" s="464" t="s">
        <v>2196</v>
      </c>
      <c r="I1059" s="464" t="s">
        <v>1100</v>
      </c>
      <c r="J1059" s="464" t="s">
        <v>1101</v>
      </c>
      <c r="K1059" s="466" t="s">
        <v>603</v>
      </c>
      <c r="L1059" s="467">
        <f t="shared" si="75"/>
        <v>0</v>
      </c>
      <c r="M1059" s="468">
        <f t="shared" si="73"/>
        <v>73811</v>
      </c>
      <c r="N1059" s="467" t="str">
        <f>IF(IFERROR(SEARCH("-",K1059,1),0) &gt; 0,IFERROR(VLOOKUP(K1059,'Liste ECO'!A:A,1,FALSE),"ATTENTION CE Inexistant"),"")</f>
        <v>383-02</v>
      </c>
      <c r="O1059" s="467" t="str">
        <f>IF(LEFT(N1059,1) ="A",'Messages d''erreur'!$B$9,"")</f>
        <v/>
      </c>
      <c r="P1059" s="447">
        <f t="shared" si="70"/>
        <v>73811</v>
      </c>
      <c r="Q1059" s="447" t="str">
        <f>IFERROR(VLOOKUP(B1060,'Liste CG'!A:A,1,FALSE),"Attention erreur pas de CG")</f>
        <v>Attention erreur pas de CG</v>
      </c>
      <c r="R1059" s="447" t="str">
        <f>IF(LEFT(Q1059,1)="A",'Messages d''erreur'!B$10,"")</f>
        <v>Attention CG pas dans  CG</v>
      </c>
      <c r="S1059" s="467">
        <f t="shared" si="71"/>
        <v>73811</v>
      </c>
      <c r="T1059" s="469">
        <f>IFERROR(VLOOKUP(S1059,'Liste CG'!A:A,1,FALSE),"Attention erreur pas de CG")</f>
        <v>73811</v>
      </c>
      <c r="U1059" s="447" t="str">
        <f>IF(MID(H1059,4,1)="x", 'Messages d''erreur'!$B$13,IF(LEFT(T1059,1)="A",'Messages d''erreur'!$B$12,""))</f>
        <v/>
      </c>
    </row>
    <row r="1060" spans="1:21" ht="39" x14ac:dyDescent="0.35">
      <c r="A1060" s="535" t="s">
        <v>2193</v>
      </c>
      <c r="B1060" s="447" t="s">
        <v>2193</v>
      </c>
      <c r="C1060" s="462" t="s">
        <v>2194</v>
      </c>
      <c r="D1060" s="463" t="s">
        <v>2182</v>
      </c>
      <c r="E1060" s="464" t="s">
        <v>1101</v>
      </c>
      <c r="F1060" s="464">
        <v>2</v>
      </c>
      <c r="G1060" s="462" t="s">
        <v>2197</v>
      </c>
      <c r="H1060" s="464" t="s">
        <v>2196</v>
      </c>
      <c r="I1060" s="464" t="s">
        <v>1100</v>
      </c>
      <c r="J1060" s="464" t="s">
        <v>61</v>
      </c>
      <c r="K1060" s="466" t="s">
        <v>603</v>
      </c>
      <c r="L1060" s="467">
        <f t="shared" si="75"/>
        <v>1</v>
      </c>
      <c r="M1060" s="468">
        <f t="shared" si="73"/>
        <v>73811</v>
      </c>
      <c r="N1060" s="467" t="str">
        <f>IF(IFERROR(SEARCH("-",K1060,1),0) &gt; 0,IFERROR(VLOOKUP(K1060,'Liste ECO'!A:A,1,FALSE),"ATTENTION CE Inexistant"),"")</f>
        <v>383-02</v>
      </c>
      <c r="O1060" s="467" t="str">
        <f>IF(LEFT(N1060,1) ="A",'Messages d''erreur'!$B$9,"")</f>
        <v/>
      </c>
      <c r="P1060" s="447">
        <f t="shared" si="70"/>
        <v>73811</v>
      </c>
      <c r="Q1060" s="447" t="str">
        <f>IFERROR(VLOOKUP(B1061,'Liste CG'!A:A,1,FALSE),"Attention erreur pas de CG")</f>
        <v>Attention erreur pas de CG</v>
      </c>
      <c r="R1060" s="447" t="str">
        <f>IF(LEFT(Q1060,1)="A",'Messages d''erreur'!B$10,"")</f>
        <v>Attention CG pas dans  CG</v>
      </c>
      <c r="S1060" s="467">
        <f t="shared" si="71"/>
        <v>73811</v>
      </c>
      <c r="T1060" s="469">
        <f>IFERROR(VLOOKUP(S1060,'Liste CG'!A:A,1,FALSE),"Attention erreur pas de CG")</f>
        <v>73811</v>
      </c>
      <c r="U1060" s="447" t="str">
        <f>IF(MID(H1060,4,1)="x", 'Messages d''erreur'!$B$13,IF(LEFT(T1060,1)="A",'Messages d''erreur'!$B$12,""))</f>
        <v/>
      </c>
    </row>
    <row r="1061" spans="1:21" ht="26" x14ac:dyDescent="0.35">
      <c r="A1061" s="535" t="s">
        <v>2193</v>
      </c>
      <c r="B1061" s="447" t="s">
        <v>2193</v>
      </c>
      <c r="C1061" s="462" t="s">
        <v>2194</v>
      </c>
      <c r="D1061" s="463" t="s">
        <v>2182</v>
      </c>
      <c r="E1061" s="464" t="s">
        <v>1101</v>
      </c>
      <c r="F1061" s="464">
        <v>3</v>
      </c>
      <c r="G1061" s="462" t="s">
        <v>2186</v>
      </c>
      <c r="H1061" s="464" t="s">
        <v>2187</v>
      </c>
      <c r="I1061" s="462" t="s">
        <v>1956</v>
      </c>
      <c r="J1061" s="464" t="s">
        <v>61</v>
      </c>
      <c r="K1061" s="466" t="s">
        <v>360</v>
      </c>
      <c r="L1061" s="467">
        <f t="shared" si="75"/>
        <v>1</v>
      </c>
      <c r="M1061" s="468">
        <f t="shared" si="73"/>
        <v>46700</v>
      </c>
      <c r="N1061" s="467" t="str">
        <f>IF(IFERROR(SEARCH("-",K1061,1),0) &gt; 0,IFERROR(VLOOKUP(K1061,'Liste ECO'!A:A,1,FALSE),"ATTENTION CE Inexistant"),"")</f>
        <v>311-06</v>
      </c>
      <c r="O1061" s="467" t="str">
        <f>IF(LEFT(N1061,1) ="A",'Messages d''erreur'!$B$9,"")</f>
        <v/>
      </c>
      <c r="P1061" s="447">
        <f t="shared" si="70"/>
        <v>46700</v>
      </c>
      <c r="Q1061" s="447" t="str">
        <f>IFERROR(VLOOKUP(B1062,'Liste CG'!A:A,1,FALSE),"Attention erreur pas de CG")</f>
        <v>Attention erreur pas de CG</v>
      </c>
      <c r="R1061" s="447" t="str">
        <f>IF(LEFT(Q1061,1)="A",'Messages d''erreur'!B$10,"")</f>
        <v>Attention CG pas dans  CG</v>
      </c>
      <c r="S1061" s="467">
        <f t="shared" si="71"/>
        <v>46700</v>
      </c>
      <c r="T1061" s="469">
        <f>IFERROR(VLOOKUP(S1061,'Liste CG'!A:A,1,FALSE),"Attention erreur pas de CG")</f>
        <v>46700</v>
      </c>
      <c r="U1061" s="447" t="str">
        <f>IF(MID(H1061,4,1)="x", 'Messages d''erreur'!$B$13,IF(LEFT(T1061,1)="A",'Messages d''erreur'!$B$12,""))</f>
        <v/>
      </c>
    </row>
    <row r="1062" spans="1:21" ht="26" x14ac:dyDescent="0.35">
      <c r="A1062" s="535" t="s">
        <v>2193</v>
      </c>
      <c r="B1062" s="447" t="s">
        <v>2193</v>
      </c>
      <c r="C1062" s="462" t="s">
        <v>2194</v>
      </c>
      <c r="D1062" s="463" t="s">
        <v>2182</v>
      </c>
      <c r="E1062" s="464" t="s">
        <v>61</v>
      </c>
      <c r="F1062" s="464">
        <v>4</v>
      </c>
      <c r="G1062" s="462" t="s">
        <v>2195</v>
      </c>
      <c r="H1062" s="464" t="s">
        <v>2198</v>
      </c>
      <c r="I1062" s="464" t="s">
        <v>1100</v>
      </c>
      <c r="J1062" s="464" t="s">
        <v>1101</v>
      </c>
      <c r="K1062" s="466" t="s">
        <v>610</v>
      </c>
      <c r="L1062" s="467">
        <f t="shared" si="75"/>
        <v>1</v>
      </c>
      <c r="M1062" s="468">
        <f t="shared" si="73"/>
        <v>73812</v>
      </c>
      <c r="N1062" s="467" t="str">
        <f>IF(IFERROR(SEARCH("-",K1062,1),0) &gt; 0,IFERROR(VLOOKUP(K1062,'Liste ECO'!A:A,1,FALSE),"ATTENTION CE Inexistant"),"")</f>
        <v>384-01</v>
      </c>
      <c r="O1062" s="467" t="str">
        <f>IF(LEFT(N1062,1) ="A",'Messages d''erreur'!$B$9,"")</f>
        <v/>
      </c>
      <c r="P1062" s="447">
        <f t="shared" si="70"/>
        <v>73812</v>
      </c>
      <c r="Q1062" s="447" t="str">
        <f>IFERROR(VLOOKUP(B1063,'Liste CG'!A:A,1,FALSE),"Attention erreur pas de CG")</f>
        <v>Attention erreur pas de CG</v>
      </c>
      <c r="R1062" s="447" t="str">
        <f>IF(LEFT(Q1062,1)="A",'Messages d''erreur'!B$10,"")</f>
        <v>Attention CG pas dans  CG</v>
      </c>
      <c r="S1062" s="467">
        <f t="shared" si="71"/>
        <v>73812</v>
      </c>
      <c r="T1062" s="469">
        <f>IFERROR(VLOOKUP(S1062,'Liste CG'!A:A,1,FALSE),"Attention erreur pas de CG")</f>
        <v>73812</v>
      </c>
      <c r="U1062" s="447" t="str">
        <f>IF(MID(H1062,4,1)="x", 'Messages d''erreur'!$B$13,IF(LEFT(T1062,1)="A",'Messages d''erreur'!$B$12,""))</f>
        <v/>
      </c>
    </row>
    <row r="1063" spans="1:21" ht="39" x14ac:dyDescent="0.35">
      <c r="A1063" s="535" t="s">
        <v>2193</v>
      </c>
      <c r="B1063" s="447" t="s">
        <v>2193</v>
      </c>
      <c r="C1063" s="462" t="s">
        <v>2194</v>
      </c>
      <c r="D1063" s="463" t="s">
        <v>2182</v>
      </c>
      <c r="E1063" s="464" t="s">
        <v>1101</v>
      </c>
      <c r="F1063" s="464">
        <v>5</v>
      </c>
      <c r="G1063" s="462" t="s">
        <v>2197</v>
      </c>
      <c r="H1063" s="464" t="s">
        <v>2198</v>
      </c>
      <c r="I1063" s="464" t="s">
        <v>1100</v>
      </c>
      <c r="J1063" s="464" t="s">
        <v>61</v>
      </c>
      <c r="K1063" s="466" t="s">
        <v>610</v>
      </c>
      <c r="L1063" s="467">
        <f t="shared" si="75"/>
        <v>1</v>
      </c>
      <c r="M1063" s="468">
        <f t="shared" si="73"/>
        <v>73812</v>
      </c>
      <c r="N1063" s="467" t="str">
        <f>IF(IFERROR(SEARCH("-",K1063,1),0) &gt; 0,IFERROR(VLOOKUP(K1063,'Liste ECO'!A:A,1,FALSE),"ATTENTION CE Inexistant"),"")</f>
        <v>384-01</v>
      </c>
      <c r="O1063" s="467" t="str">
        <f>IF(LEFT(N1063,1) ="A",'Messages d''erreur'!$B$9,"")</f>
        <v/>
      </c>
      <c r="P1063" s="447">
        <f t="shared" si="70"/>
        <v>73812</v>
      </c>
      <c r="Q1063" s="447" t="str">
        <f>IFERROR(VLOOKUP(B1064,'Liste CG'!A:A,1,FALSE),"Attention erreur pas de CG")</f>
        <v>Attention erreur pas de CG</v>
      </c>
      <c r="R1063" s="447" t="str">
        <f>IF(LEFT(Q1063,1)="A",'Messages d''erreur'!B$10,"")</f>
        <v>Attention CG pas dans  CG</v>
      </c>
      <c r="S1063" s="467">
        <f t="shared" si="71"/>
        <v>73812</v>
      </c>
      <c r="T1063" s="469">
        <f>IFERROR(VLOOKUP(S1063,'Liste CG'!A:A,1,FALSE),"Attention erreur pas de CG")</f>
        <v>73812</v>
      </c>
      <c r="U1063" s="447" t="str">
        <f>IF(MID(H1063,4,1)="x", 'Messages d''erreur'!$B$13,IF(LEFT(T1063,1)="A",'Messages d''erreur'!$B$12,""))</f>
        <v/>
      </c>
    </row>
    <row r="1064" spans="1:21" ht="26" x14ac:dyDescent="0.35">
      <c r="A1064" s="535" t="s">
        <v>2193</v>
      </c>
      <c r="B1064" s="447" t="s">
        <v>2193</v>
      </c>
      <c r="C1064" s="462" t="s">
        <v>2194</v>
      </c>
      <c r="D1064" s="463" t="s">
        <v>2182</v>
      </c>
      <c r="E1064" s="464" t="s">
        <v>61</v>
      </c>
      <c r="F1064" s="464">
        <v>6</v>
      </c>
      <c r="G1064" s="462" t="s">
        <v>2195</v>
      </c>
      <c r="H1064" s="464" t="s">
        <v>2199</v>
      </c>
      <c r="I1064" s="464" t="s">
        <v>1100</v>
      </c>
      <c r="J1064" s="464" t="s">
        <v>1101</v>
      </c>
      <c r="K1064" s="466" t="s">
        <v>612</v>
      </c>
      <c r="L1064" s="467">
        <f t="shared" si="75"/>
        <v>1</v>
      </c>
      <c r="M1064" s="468">
        <f t="shared" si="73"/>
        <v>73814</v>
      </c>
      <c r="N1064" s="467" t="str">
        <f>IF(IFERROR(SEARCH("-",K1064,1),0) &gt; 0,IFERROR(VLOOKUP(K1064,'Liste ECO'!A:A,1,FALSE),"ATTENTION CE Inexistant"),"")</f>
        <v>384-40</v>
      </c>
      <c r="O1064" s="467" t="str">
        <f>IF(LEFT(N1064,1) ="A",'Messages d''erreur'!$B$9,"")</f>
        <v/>
      </c>
      <c r="P1064" s="447">
        <f t="shared" si="70"/>
        <v>73814</v>
      </c>
      <c r="Q1064" s="447" t="str">
        <f>IFERROR(VLOOKUP(B1065,'Liste CG'!A:A,1,FALSE),"Attention erreur pas de CG")</f>
        <v>Attention erreur pas de CG</v>
      </c>
      <c r="R1064" s="447" t="str">
        <f>IF(LEFT(Q1064,1)="A",'Messages d''erreur'!B$10,"")</f>
        <v>Attention CG pas dans  CG</v>
      </c>
      <c r="S1064" s="467">
        <f t="shared" si="71"/>
        <v>73814</v>
      </c>
      <c r="T1064" s="469">
        <f>IFERROR(VLOOKUP(S1064,'Liste CG'!A:A,1,FALSE),"Attention erreur pas de CG")</f>
        <v>73814</v>
      </c>
      <c r="U1064" s="447" t="str">
        <f>IF(MID(H1064,4,1)="x", 'Messages d''erreur'!$B$13,IF(LEFT(T1064,1)="A",'Messages d''erreur'!$B$12,""))</f>
        <v/>
      </c>
    </row>
    <row r="1065" spans="1:21" ht="39" x14ac:dyDescent="0.35">
      <c r="A1065" s="535" t="s">
        <v>2193</v>
      </c>
      <c r="B1065" s="447" t="s">
        <v>2193</v>
      </c>
      <c r="C1065" s="462" t="s">
        <v>2194</v>
      </c>
      <c r="D1065" s="463" t="s">
        <v>2182</v>
      </c>
      <c r="E1065" s="464" t="s">
        <v>1101</v>
      </c>
      <c r="F1065" s="464">
        <v>7</v>
      </c>
      <c r="G1065" s="462" t="s">
        <v>2197</v>
      </c>
      <c r="H1065" s="464" t="s">
        <v>2199</v>
      </c>
      <c r="I1065" s="464" t="s">
        <v>1100</v>
      </c>
      <c r="J1065" s="464" t="s">
        <v>61</v>
      </c>
      <c r="K1065" s="466" t="s">
        <v>612</v>
      </c>
      <c r="L1065" s="467">
        <f t="shared" si="75"/>
        <v>1</v>
      </c>
      <c r="M1065" s="468">
        <f t="shared" si="73"/>
        <v>73814</v>
      </c>
      <c r="N1065" s="467" t="str">
        <f>IF(IFERROR(SEARCH("-",K1065,1),0) &gt; 0,IFERROR(VLOOKUP(K1065,'Liste ECO'!A:A,1,FALSE),"ATTENTION CE Inexistant"),"")</f>
        <v>384-40</v>
      </c>
      <c r="O1065" s="467" t="str">
        <f>IF(LEFT(N1065,1) ="A",'Messages d''erreur'!$B$9,"")</f>
        <v/>
      </c>
      <c r="P1065" s="447">
        <f t="shared" si="70"/>
        <v>73814</v>
      </c>
      <c r="Q1065" s="447" t="str">
        <f>IFERROR(VLOOKUP(B1066,'Liste CG'!A:A,1,FALSE),"Attention erreur pas de CG")</f>
        <v>Attention erreur pas de CG</v>
      </c>
      <c r="R1065" s="447" t="str">
        <f>IF(LEFT(Q1065,1)="A",'Messages d''erreur'!B$10,"")</f>
        <v>Attention CG pas dans  CG</v>
      </c>
      <c r="S1065" s="467">
        <f t="shared" si="71"/>
        <v>73814</v>
      </c>
      <c r="T1065" s="469">
        <f>IFERROR(VLOOKUP(S1065,'Liste CG'!A:A,1,FALSE),"Attention erreur pas de CG")</f>
        <v>73814</v>
      </c>
      <c r="U1065" s="447" t="str">
        <f>IF(MID(H1065,4,1)="x", 'Messages d''erreur'!$B$13,IF(LEFT(T1065,1)="A",'Messages d''erreur'!$B$12,""))</f>
        <v/>
      </c>
    </row>
    <row r="1066" spans="1:21" ht="26" x14ac:dyDescent="0.35">
      <c r="A1066" s="535" t="s">
        <v>2193</v>
      </c>
      <c r="B1066" s="447" t="s">
        <v>2193</v>
      </c>
      <c r="C1066" s="462" t="s">
        <v>2194</v>
      </c>
      <c r="D1066" s="463" t="s">
        <v>2182</v>
      </c>
      <c r="E1066" s="464" t="s">
        <v>61</v>
      </c>
      <c r="F1066" s="464">
        <v>8</v>
      </c>
      <c r="G1066" s="462" t="s">
        <v>2195</v>
      </c>
      <c r="H1066" s="464" t="s">
        <v>2200</v>
      </c>
      <c r="I1066" s="464" t="s">
        <v>1100</v>
      </c>
      <c r="J1066" s="464" t="s">
        <v>1101</v>
      </c>
      <c r="K1066" s="466" t="s">
        <v>607</v>
      </c>
      <c r="L1066" s="467">
        <f t="shared" si="75"/>
        <v>1</v>
      </c>
      <c r="M1066" s="468">
        <f t="shared" si="73"/>
        <v>73815</v>
      </c>
      <c r="N1066" s="467" t="str">
        <f>IF(IFERROR(SEARCH("-",K1066,1),0) &gt; 0,IFERROR(VLOOKUP(K1066,'Liste ECO'!A:A,1,FALSE),"ATTENTION CE Inexistant"),"")</f>
        <v>383-04</v>
      </c>
      <c r="O1066" s="467" t="str">
        <f>IF(LEFT(N1066,1) ="A",'Messages d''erreur'!$B$9,"")</f>
        <v/>
      </c>
      <c r="P1066" s="447">
        <f t="shared" si="70"/>
        <v>73815</v>
      </c>
      <c r="Q1066" s="447" t="str">
        <f>IFERROR(VLOOKUP(B1067,'Liste CG'!A:A,1,FALSE),"Attention erreur pas de CG")</f>
        <v>Attention erreur pas de CG</v>
      </c>
      <c r="R1066" s="447" t="str">
        <f>IF(LEFT(Q1066,1)="A",'Messages d''erreur'!B$10,"")</f>
        <v>Attention CG pas dans  CG</v>
      </c>
      <c r="S1066" s="467">
        <f t="shared" si="71"/>
        <v>73815</v>
      </c>
      <c r="T1066" s="469">
        <f>IFERROR(VLOOKUP(S1066,'Liste CG'!A:A,1,FALSE),"Attention erreur pas de CG")</f>
        <v>73815</v>
      </c>
      <c r="U1066" s="447" t="str">
        <f>IF(MID(H1066,4,1)="x", 'Messages d''erreur'!$B$13,IF(LEFT(T1066,1)="A",'Messages d''erreur'!$B$12,""))</f>
        <v/>
      </c>
    </row>
    <row r="1067" spans="1:21" ht="39" x14ac:dyDescent="0.35">
      <c r="A1067" s="535" t="s">
        <v>2193</v>
      </c>
      <c r="B1067" s="447" t="s">
        <v>2193</v>
      </c>
      <c r="C1067" s="462" t="s">
        <v>2194</v>
      </c>
      <c r="D1067" s="463" t="s">
        <v>2182</v>
      </c>
      <c r="E1067" s="464" t="s">
        <v>1101</v>
      </c>
      <c r="F1067" s="464">
        <v>9</v>
      </c>
      <c r="G1067" s="462" t="s">
        <v>2197</v>
      </c>
      <c r="H1067" s="464" t="s">
        <v>2200</v>
      </c>
      <c r="I1067" s="464" t="s">
        <v>1100</v>
      </c>
      <c r="J1067" s="464" t="s">
        <v>61</v>
      </c>
      <c r="K1067" s="466" t="s">
        <v>607</v>
      </c>
      <c r="L1067" s="467">
        <f t="shared" si="75"/>
        <v>1</v>
      </c>
      <c r="M1067" s="468">
        <f t="shared" si="73"/>
        <v>73815</v>
      </c>
      <c r="N1067" s="467" t="str">
        <f>IF(IFERROR(SEARCH("-",K1067,1),0) &gt; 0,IFERROR(VLOOKUP(K1067,'Liste ECO'!A:A,1,FALSE),"ATTENTION CE Inexistant"),"")</f>
        <v>383-04</v>
      </c>
      <c r="O1067" s="467" t="str">
        <f>IF(LEFT(N1067,1) ="A",'Messages d''erreur'!$B$9,"")</f>
        <v/>
      </c>
      <c r="P1067" s="447">
        <f t="shared" ref="P1067:P1131" si="76">VALUE(H1067)</f>
        <v>73815</v>
      </c>
      <c r="Q1067" s="447" t="str">
        <f>IFERROR(VLOOKUP(B1068,'Liste CG'!A:A,1,FALSE),"Attention erreur pas de CG")</f>
        <v>Attention erreur pas de CG</v>
      </c>
      <c r="R1067" s="447" t="str">
        <f>IF(LEFT(Q1067,1)="A",'Messages d''erreur'!B$10,"")</f>
        <v>Attention CG pas dans  CG</v>
      </c>
      <c r="S1067" s="467">
        <f t="shared" ref="S1067:S1131" si="77">VALUE(H1067)</f>
        <v>73815</v>
      </c>
      <c r="T1067" s="469">
        <f>IFERROR(VLOOKUP(S1067,'Liste CG'!A:A,1,FALSE),"Attention erreur pas de CG")</f>
        <v>73815</v>
      </c>
      <c r="U1067" s="447" t="str">
        <f>IF(MID(H1067,4,1)="x", 'Messages d''erreur'!$B$13,IF(LEFT(T1067,1)="A",'Messages d''erreur'!$B$12,""))</f>
        <v/>
      </c>
    </row>
    <row r="1068" spans="1:21" ht="26" x14ac:dyDescent="0.35">
      <c r="A1068" s="535" t="s">
        <v>2193</v>
      </c>
      <c r="B1068" s="447" t="s">
        <v>2193</v>
      </c>
      <c r="C1068" s="462" t="s">
        <v>2194</v>
      </c>
      <c r="D1068" s="463" t="s">
        <v>2182</v>
      </c>
      <c r="E1068" s="464" t="s">
        <v>1101</v>
      </c>
      <c r="F1068" s="464">
        <v>10</v>
      </c>
      <c r="G1068" s="462" t="s">
        <v>1952</v>
      </c>
      <c r="H1068" s="464" t="s">
        <v>1966</v>
      </c>
      <c r="I1068" s="464" t="s">
        <v>1967</v>
      </c>
      <c r="J1068" s="464" t="s">
        <v>61</v>
      </c>
      <c r="K1068" s="466" t="s">
        <v>1100</v>
      </c>
      <c r="L1068" s="467">
        <f t="shared" si="75"/>
        <v>1</v>
      </c>
      <c r="M1068" s="468" t="e">
        <f t="shared" si="73"/>
        <v>#VALUE!</v>
      </c>
      <c r="N1068" s="467" t="str">
        <f>IF(IFERROR(SEARCH("-",K1068,1),0) &gt; 0,IFERROR(VLOOKUP(K1068,'Liste ECO'!A:A,1,FALSE),"ATTENTION CE Inexistant"),"")</f>
        <v/>
      </c>
      <c r="O1068" s="467" t="str">
        <f>IF(LEFT(N1068,1) ="A",'Messages d''erreur'!$B$9,"")</f>
        <v/>
      </c>
      <c r="P1068" s="447" t="e">
        <f t="shared" si="76"/>
        <v>#VALUE!</v>
      </c>
      <c r="Q1068" s="447" t="str">
        <f>IFERROR(VLOOKUP(B1069,'Liste CG'!A:A,1,FALSE),"Attention erreur pas de CG")</f>
        <v>Attention erreur pas de CG</v>
      </c>
      <c r="R1068" s="447" t="str">
        <f>IF(LEFT(Q1068,1)="A",'Messages d''erreur'!B$10,"")</f>
        <v>Attention CG pas dans  CG</v>
      </c>
      <c r="S1068" s="467" t="e">
        <f t="shared" si="77"/>
        <v>#VALUE!</v>
      </c>
      <c r="T1068" s="469" t="str">
        <f>IFERROR(VLOOKUP(S1068,'Liste CG'!A:A,1,FALSE),"Attention erreur pas de CG")</f>
        <v>Attention erreur pas de CG</v>
      </c>
      <c r="U1068" s="447" t="str">
        <f>IF(MID(H1068,4,1)="x", 'Messages d''erreur'!$B$13,IF(LEFT(T1068,1)="A",'Messages d''erreur'!$B$12,""))</f>
        <v>Compte générique de contre-partie</v>
      </c>
    </row>
    <row r="1069" spans="1:21" ht="14.5" x14ac:dyDescent="0.35">
      <c r="A1069" s="535" t="s">
        <v>2201</v>
      </c>
      <c r="B1069" s="447" t="s">
        <v>2201</v>
      </c>
      <c r="C1069" s="462" t="s">
        <v>2202</v>
      </c>
      <c r="D1069" s="463" t="s">
        <v>1990</v>
      </c>
      <c r="E1069" s="464" t="s">
        <v>61</v>
      </c>
      <c r="F1069" s="464">
        <v>1</v>
      </c>
      <c r="G1069" s="462" t="s">
        <v>2203</v>
      </c>
      <c r="H1069" s="464" t="s">
        <v>1966</v>
      </c>
      <c r="I1069" s="464" t="s">
        <v>1967</v>
      </c>
      <c r="J1069" s="464" t="s">
        <v>1101</v>
      </c>
      <c r="K1069" s="466" t="s">
        <v>1100</v>
      </c>
      <c r="L1069" s="467">
        <f t="shared" si="75"/>
        <v>0</v>
      </c>
      <c r="M1069" s="468" t="e">
        <f t="shared" si="73"/>
        <v>#VALUE!</v>
      </c>
      <c r="N1069" s="467" t="str">
        <f>IF(IFERROR(SEARCH("-",K1069,1),0) &gt; 0,IFERROR(VLOOKUP(K1069,'Liste ECO'!A:A,1,FALSE),"ATTENTION CE Inexistant"),"")</f>
        <v/>
      </c>
      <c r="O1069" s="467" t="str">
        <f>IF(LEFT(N1069,1) ="A",'Messages d''erreur'!$B$9,"")</f>
        <v/>
      </c>
      <c r="P1069" s="447" t="e">
        <f t="shared" si="76"/>
        <v>#VALUE!</v>
      </c>
      <c r="Q1069" s="447" t="str">
        <f>IFERROR(VLOOKUP(B1070,'Liste CG'!A:A,1,FALSE),"Attention erreur pas de CG")</f>
        <v>Attention erreur pas de CG</v>
      </c>
      <c r="R1069" s="447" t="str">
        <f>IF(LEFT(Q1069,1)="A",'Messages d''erreur'!B$10,"")</f>
        <v>Attention CG pas dans  CG</v>
      </c>
      <c r="S1069" s="467" t="e">
        <f t="shared" si="77"/>
        <v>#VALUE!</v>
      </c>
      <c r="T1069" s="469" t="str">
        <f>IFERROR(VLOOKUP(S1069,'Liste CG'!A:A,1,FALSE),"Attention erreur pas de CG")</f>
        <v>Attention erreur pas de CG</v>
      </c>
      <c r="U1069" s="447" t="str">
        <f>IF(MID(H1069,4,1)="x", 'Messages d''erreur'!$B$13,IF(LEFT(T1069,1)="A",'Messages d''erreur'!$B$12,""))</f>
        <v>Compte générique de contre-partie</v>
      </c>
    </row>
    <row r="1070" spans="1:21" ht="14.5" x14ac:dyDescent="0.35">
      <c r="A1070" s="535" t="s">
        <v>2201</v>
      </c>
      <c r="B1070" s="447" t="s">
        <v>2201</v>
      </c>
      <c r="C1070" s="462" t="s">
        <v>2202</v>
      </c>
      <c r="D1070" s="463" t="s">
        <v>1990</v>
      </c>
      <c r="E1070" s="464" t="s">
        <v>1101</v>
      </c>
      <c r="F1070" s="464">
        <v>2</v>
      </c>
      <c r="G1070" s="462" t="s">
        <v>2204</v>
      </c>
      <c r="H1070" s="464" t="s">
        <v>1966</v>
      </c>
      <c r="I1070" s="464" t="s">
        <v>1967</v>
      </c>
      <c r="J1070" s="464" t="s">
        <v>61</v>
      </c>
      <c r="K1070" s="466" t="s">
        <v>1100</v>
      </c>
      <c r="L1070" s="467">
        <f t="shared" si="75"/>
        <v>1</v>
      </c>
      <c r="M1070" s="468" t="e">
        <f t="shared" si="73"/>
        <v>#VALUE!</v>
      </c>
      <c r="N1070" s="467" t="str">
        <f>IF(IFERROR(SEARCH("-",K1070,1),0) &gt; 0,IFERROR(VLOOKUP(K1070,'Liste ECO'!A:A,1,FALSE),"ATTENTION CE Inexistant"),"")</f>
        <v/>
      </c>
      <c r="O1070" s="467" t="str">
        <f>IF(LEFT(N1070,1) ="A",'Messages d''erreur'!$B$9,"")</f>
        <v/>
      </c>
      <c r="P1070" s="447" t="e">
        <f t="shared" si="76"/>
        <v>#VALUE!</v>
      </c>
      <c r="Q1070" s="447" t="str">
        <f>IFERROR(VLOOKUP(B1071,'Liste CG'!A:A,1,FALSE),"Attention erreur pas de CG")</f>
        <v>Attention erreur pas de CG</v>
      </c>
      <c r="R1070" s="447" t="str">
        <f>IF(LEFT(Q1070,1)="A",'Messages d''erreur'!B$10,"")</f>
        <v>Attention CG pas dans  CG</v>
      </c>
      <c r="S1070" s="467" t="e">
        <f t="shared" si="77"/>
        <v>#VALUE!</v>
      </c>
      <c r="T1070" s="469" t="str">
        <f>IFERROR(VLOOKUP(S1070,'Liste CG'!A:A,1,FALSE),"Attention erreur pas de CG")</f>
        <v>Attention erreur pas de CG</v>
      </c>
      <c r="U1070" s="447" t="str">
        <f>IF(MID(H1070,4,1)="x", 'Messages d''erreur'!$B$13,IF(LEFT(T1070,1)="A",'Messages d''erreur'!$B$12,""))</f>
        <v>Compte générique de contre-partie</v>
      </c>
    </row>
    <row r="1071" spans="1:21" ht="39" x14ac:dyDescent="0.35">
      <c r="A1071" s="535" t="s">
        <v>1920</v>
      </c>
      <c r="B1071" s="447" t="s">
        <v>1920</v>
      </c>
      <c r="C1071" s="462" t="s">
        <v>2205</v>
      </c>
      <c r="D1071" s="463" t="s">
        <v>1990</v>
      </c>
      <c r="E1071" s="464" t="s">
        <v>1101</v>
      </c>
      <c r="F1071" s="464">
        <v>1</v>
      </c>
      <c r="G1071" s="462" t="s">
        <v>1919</v>
      </c>
      <c r="H1071" s="464" t="s">
        <v>1918</v>
      </c>
      <c r="I1071" s="464" t="s">
        <v>1341</v>
      </c>
      <c r="J1071" s="464" t="s">
        <v>61</v>
      </c>
      <c r="K1071" s="466" t="s">
        <v>724</v>
      </c>
      <c r="L1071" s="467" t="e">
        <f>IF(A1071=#REF!,1,0)</f>
        <v>#REF!</v>
      </c>
      <c r="M1071" s="468">
        <f t="shared" si="73"/>
        <v>28800</v>
      </c>
      <c r="N1071" s="467" t="str">
        <f>IF(IFERROR(SEARCH("-",K1071,1),0) &gt; 0,IFERROR(VLOOKUP(K1071,'Liste ECO'!A:A,1,FALSE),"ATTENTION CE Inexistant"),"")</f>
        <v>514-51</v>
      </c>
      <c r="O1071" s="467" t="str">
        <f>IF(LEFT(N1071,1) ="A",'Messages d''erreur'!$B$9,"")</f>
        <v/>
      </c>
      <c r="P1071" s="447">
        <f t="shared" si="76"/>
        <v>28800</v>
      </c>
      <c r="Q1071" s="447" t="str">
        <f>IFERROR(VLOOKUP(B1072,'Liste CG'!A:A,1,FALSE),"Attention erreur pas de CG")</f>
        <v>Attention erreur pas de CG</v>
      </c>
      <c r="R1071" s="447" t="str">
        <f>IF(LEFT(Q1071,1)="A",'Messages d''erreur'!B$10,"")</f>
        <v>Attention CG pas dans  CG</v>
      </c>
      <c r="S1071" s="467">
        <f t="shared" si="77"/>
        <v>28800</v>
      </c>
      <c r="T1071" s="469">
        <f>IFERROR(VLOOKUP(S1071,'Liste CG'!A:A,1,FALSE),"Attention erreur pas de CG")</f>
        <v>28800</v>
      </c>
      <c r="U1071" s="447" t="str">
        <f>IF(MID(H1071,4,1)="x", 'Messages d''erreur'!$B$13,IF(LEFT(T1071,1)="A",'Messages d''erreur'!$B$12,""))</f>
        <v/>
      </c>
    </row>
    <row r="1072" spans="1:21" ht="26" x14ac:dyDescent="0.35">
      <c r="A1072" s="535" t="s">
        <v>1920</v>
      </c>
      <c r="B1072" s="447" t="s">
        <v>1920</v>
      </c>
      <c r="C1072" s="462" t="s">
        <v>2205</v>
      </c>
      <c r="D1072" s="463" t="s">
        <v>1990</v>
      </c>
      <c r="E1072" s="464" t="s">
        <v>61</v>
      </c>
      <c r="F1072" s="464">
        <v>2</v>
      </c>
      <c r="G1072" s="462" t="s">
        <v>2089</v>
      </c>
      <c r="H1072" s="464" t="s">
        <v>2112</v>
      </c>
      <c r="I1072" s="464" t="s">
        <v>2113</v>
      </c>
      <c r="J1072" s="464" t="s">
        <v>1101</v>
      </c>
      <c r="K1072" s="466" t="s">
        <v>1100</v>
      </c>
      <c r="L1072" s="467">
        <f t="shared" ref="L1072:L1136" si="78">IF(A1072=A1071,1,0)</f>
        <v>1</v>
      </c>
      <c r="M1072" s="468" t="e">
        <f t="shared" si="73"/>
        <v>#VALUE!</v>
      </c>
      <c r="N1072" s="467" t="str">
        <f>IF(IFERROR(SEARCH("-",K1072,1),0) &gt; 0,IFERROR(VLOOKUP(K1072,'Liste ECO'!A:A,1,FALSE),"ATTENTION CE Inexistant"),"")</f>
        <v/>
      </c>
      <c r="O1072" s="467" t="str">
        <f>IF(LEFT(N1072,1) ="A",'Messages d''erreur'!$B$9,"")</f>
        <v/>
      </c>
      <c r="P1072" s="447" t="e">
        <f t="shared" si="76"/>
        <v>#VALUE!</v>
      </c>
      <c r="Q1072" s="447" t="str">
        <f>IFERROR(VLOOKUP(B1073,'Liste CG'!A:A,1,FALSE),"Attention erreur pas de CG")</f>
        <v>Attention erreur pas de CG</v>
      </c>
      <c r="R1072" s="447" t="str">
        <f>IF(LEFT(Q1072,1)="A",'Messages d''erreur'!B$10,"")</f>
        <v>Attention CG pas dans  CG</v>
      </c>
      <c r="S1072" s="467" t="e">
        <f t="shared" si="77"/>
        <v>#VALUE!</v>
      </c>
      <c r="T1072" s="469" t="str">
        <f>IFERROR(VLOOKUP(S1072,'Liste CG'!A:A,1,FALSE),"Attention erreur pas de CG")</f>
        <v>Attention erreur pas de CG</v>
      </c>
      <c r="U1072" s="447" t="str">
        <f>IF(MID(H1072,4,1)="x", 'Messages d''erreur'!$B$13,IF(LEFT(T1072,1)="A",'Messages d''erreur'!$B$12,""))</f>
        <v>Compte générique de contre-partie</v>
      </c>
    </row>
    <row r="1073" spans="1:21" ht="26" x14ac:dyDescent="0.35">
      <c r="A1073" s="535" t="s">
        <v>2206</v>
      </c>
      <c r="B1073" s="447" t="s">
        <v>2206</v>
      </c>
      <c r="C1073" s="462" t="s">
        <v>2207</v>
      </c>
      <c r="D1073" s="463" t="s">
        <v>2172</v>
      </c>
      <c r="E1073" s="464" t="s">
        <v>61</v>
      </c>
      <c r="F1073" s="464">
        <v>1</v>
      </c>
      <c r="G1073" s="462" t="s">
        <v>2203</v>
      </c>
      <c r="H1073" s="464" t="s">
        <v>1966</v>
      </c>
      <c r="I1073" s="464" t="s">
        <v>1967</v>
      </c>
      <c r="J1073" s="464" t="s">
        <v>1101</v>
      </c>
      <c r="K1073" s="466" t="s">
        <v>1100</v>
      </c>
      <c r="L1073" s="467">
        <f t="shared" si="78"/>
        <v>0</v>
      </c>
      <c r="M1073" s="468" t="e">
        <f t="shared" si="73"/>
        <v>#VALUE!</v>
      </c>
      <c r="N1073" s="467" t="str">
        <f>IF(IFERROR(SEARCH("-",K1073,1),0) &gt; 0,IFERROR(VLOOKUP(K1073,'Liste ECO'!A:A,1,FALSE),"ATTENTION CE Inexistant"),"")</f>
        <v/>
      </c>
      <c r="O1073" s="467" t="str">
        <f>IF(LEFT(N1073,1) ="A",'Messages d''erreur'!$B$9,"")</f>
        <v/>
      </c>
      <c r="P1073" s="447" t="e">
        <f t="shared" si="76"/>
        <v>#VALUE!</v>
      </c>
      <c r="Q1073" s="447" t="str">
        <f>IFERROR(VLOOKUP(B1074,'Liste CG'!A:A,1,FALSE),"Attention erreur pas de CG")</f>
        <v>Attention erreur pas de CG</v>
      </c>
      <c r="R1073" s="447" t="str">
        <f>IF(LEFT(Q1073,1)="A",'Messages d''erreur'!B$10,"")</f>
        <v>Attention CG pas dans  CG</v>
      </c>
      <c r="S1073" s="467" t="e">
        <f t="shared" si="77"/>
        <v>#VALUE!</v>
      </c>
      <c r="T1073" s="469" t="str">
        <f>IFERROR(VLOOKUP(S1073,'Liste CG'!A:A,1,FALSE),"Attention erreur pas de CG")</f>
        <v>Attention erreur pas de CG</v>
      </c>
      <c r="U1073" s="447" t="str">
        <f>IF(MID(H1073,4,1)="x", 'Messages d''erreur'!$B$13,IF(LEFT(T1073,1)="A",'Messages d''erreur'!$B$12,""))</f>
        <v>Compte générique de contre-partie</v>
      </c>
    </row>
    <row r="1074" spans="1:21" ht="26" x14ac:dyDescent="0.35">
      <c r="A1074" s="535" t="s">
        <v>2206</v>
      </c>
      <c r="B1074" s="447" t="s">
        <v>2206</v>
      </c>
      <c r="C1074" s="462" t="s">
        <v>2207</v>
      </c>
      <c r="D1074" s="463" t="s">
        <v>2172</v>
      </c>
      <c r="E1074" s="464" t="s">
        <v>1101</v>
      </c>
      <c r="F1074" s="464">
        <v>2</v>
      </c>
      <c r="G1074" s="462" t="s">
        <v>2208</v>
      </c>
      <c r="H1074" s="464" t="s">
        <v>1966</v>
      </c>
      <c r="I1074" s="464" t="s">
        <v>1967</v>
      </c>
      <c r="J1074" s="464" t="s">
        <v>61</v>
      </c>
      <c r="K1074" s="466" t="s">
        <v>1100</v>
      </c>
      <c r="L1074" s="467">
        <f t="shared" si="78"/>
        <v>1</v>
      </c>
      <c r="M1074" s="468" t="e">
        <f t="shared" si="73"/>
        <v>#VALUE!</v>
      </c>
      <c r="N1074" s="467" t="str">
        <f>IF(IFERROR(SEARCH("-",K1074,1),0) &gt; 0,IFERROR(VLOOKUP(K1074,'Liste ECO'!A:A,1,FALSE),"ATTENTION CE Inexistant"),"")</f>
        <v/>
      </c>
      <c r="O1074" s="467" t="str">
        <f>IF(LEFT(N1074,1) ="A",'Messages d''erreur'!$B$9,"")</f>
        <v/>
      </c>
      <c r="P1074" s="447" t="e">
        <f t="shared" si="76"/>
        <v>#VALUE!</v>
      </c>
      <c r="Q1074" s="447" t="str">
        <f>IFERROR(VLOOKUP(B1075,'Liste CG'!A:A,1,FALSE),"Attention erreur pas de CG")</f>
        <v>Attention erreur pas de CG</v>
      </c>
      <c r="R1074" s="447" t="str">
        <f>IF(LEFT(Q1074,1)="A",'Messages d''erreur'!B$10,"")</f>
        <v>Attention CG pas dans  CG</v>
      </c>
      <c r="S1074" s="467" t="e">
        <f t="shared" si="77"/>
        <v>#VALUE!</v>
      </c>
      <c r="T1074" s="469" t="str">
        <f>IFERROR(VLOOKUP(S1074,'Liste CG'!A:A,1,FALSE),"Attention erreur pas de CG")</f>
        <v>Attention erreur pas de CG</v>
      </c>
      <c r="U1074" s="447" t="str">
        <f>IF(MID(H1074,4,1)="x", 'Messages d''erreur'!$B$13,IF(LEFT(T1074,1)="A",'Messages d''erreur'!$B$12,""))</f>
        <v>Compte générique de contre-partie</v>
      </c>
    </row>
    <row r="1075" spans="1:21" ht="26" x14ac:dyDescent="0.35">
      <c r="A1075" s="535" t="s">
        <v>2206</v>
      </c>
      <c r="B1075" s="447" t="s">
        <v>2206</v>
      </c>
      <c r="C1075" s="462" t="s">
        <v>2207</v>
      </c>
      <c r="D1075" s="463" t="s">
        <v>2172</v>
      </c>
      <c r="E1075" s="464" t="s">
        <v>1101</v>
      </c>
      <c r="F1075" s="464">
        <v>3</v>
      </c>
      <c r="G1075" s="462" t="s">
        <v>2209</v>
      </c>
      <c r="H1075" s="464" t="s">
        <v>2170</v>
      </c>
      <c r="I1075" s="464" t="s">
        <v>3035</v>
      </c>
      <c r="J1075" s="464" t="s">
        <v>61</v>
      </c>
      <c r="K1075" s="466" t="s">
        <v>1100</v>
      </c>
      <c r="L1075" s="467">
        <f t="shared" si="78"/>
        <v>1</v>
      </c>
      <c r="M1075" s="468">
        <f t="shared" si="73"/>
        <v>45500</v>
      </c>
      <c r="N1075" s="467" t="str">
        <f>IF(IFERROR(SEARCH("-",K1075,1),0) &gt; 0,IFERROR(VLOOKUP(K1075,'Liste ECO'!A:A,1,FALSE),"ATTENTION CE Inexistant"),"")</f>
        <v/>
      </c>
      <c r="O1075" s="467" t="str">
        <f>IF(LEFT(N1075,1) ="A",'Messages d''erreur'!$B$9,"")</f>
        <v/>
      </c>
      <c r="P1075" s="447">
        <f t="shared" si="76"/>
        <v>45500</v>
      </c>
      <c r="Q1075" s="447" t="str">
        <f>IFERROR(VLOOKUP(B1076,'Liste CG'!A:A,1,FALSE),"Attention erreur pas de CG")</f>
        <v>Attention erreur pas de CG</v>
      </c>
      <c r="R1075" s="447" t="str">
        <f>IF(LEFT(Q1075,1)="A",'Messages d''erreur'!B$10,"")</f>
        <v>Attention CG pas dans  CG</v>
      </c>
      <c r="S1075" s="467">
        <f t="shared" si="77"/>
        <v>45500</v>
      </c>
      <c r="T1075" s="469">
        <f>IFERROR(VLOOKUP(S1075,'Liste CG'!A:A,1,FALSE),"Attention erreur pas de CG")</f>
        <v>45500</v>
      </c>
      <c r="U1075" s="447" t="str">
        <f>IF(MID(H1075,4,1)="x", 'Messages d''erreur'!$B$13,IF(LEFT(T1075,1)="A",'Messages d''erreur'!$B$12,""))</f>
        <v/>
      </c>
    </row>
    <row r="1076" spans="1:21" ht="26" x14ac:dyDescent="0.35">
      <c r="A1076" s="535" t="s">
        <v>2210</v>
      </c>
      <c r="B1076" s="447" t="s">
        <v>2210</v>
      </c>
      <c r="C1076" s="462" t="s">
        <v>2211</v>
      </c>
      <c r="D1076" s="463" t="s">
        <v>1990</v>
      </c>
      <c r="E1076" s="464" t="s">
        <v>61</v>
      </c>
      <c r="F1076" s="464">
        <v>1</v>
      </c>
      <c r="G1076" s="462" t="s">
        <v>2089</v>
      </c>
      <c r="H1076" s="464" t="s">
        <v>2112</v>
      </c>
      <c r="I1076" s="464" t="s">
        <v>2113</v>
      </c>
      <c r="J1076" s="464" t="s">
        <v>1101</v>
      </c>
      <c r="K1076" s="466" t="s">
        <v>1100</v>
      </c>
      <c r="L1076" s="467">
        <f t="shared" si="78"/>
        <v>0</v>
      </c>
      <c r="M1076" s="468" t="e">
        <f t="shared" si="73"/>
        <v>#VALUE!</v>
      </c>
      <c r="N1076" s="467" t="str">
        <f>IF(IFERROR(SEARCH("-",K1076,1),0) &gt; 0,IFERROR(VLOOKUP(K1076,'Liste ECO'!A:A,1,FALSE),"ATTENTION CE Inexistant"),"")</f>
        <v/>
      </c>
      <c r="O1076" s="467" t="str">
        <f>IF(LEFT(N1076,1) ="A",'Messages d''erreur'!$B$9,"")</f>
        <v/>
      </c>
      <c r="P1076" s="447" t="e">
        <f t="shared" si="76"/>
        <v>#VALUE!</v>
      </c>
      <c r="Q1076" s="447" t="str">
        <f>IFERROR(VLOOKUP(B1077,'Liste CG'!A:A,1,FALSE),"Attention erreur pas de CG")</f>
        <v>Attention erreur pas de CG</v>
      </c>
      <c r="R1076" s="447" t="str">
        <f>IF(LEFT(Q1076,1)="A",'Messages d''erreur'!B$10,"")</f>
        <v>Attention CG pas dans  CG</v>
      </c>
      <c r="S1076" s="467" t="e">
        <f t="shared" si="77"/>
        <v>#VALUE!</v>
      </c>
      <c r="T1076" s="469" t="str">
        <f>IFERROR(VLOOKUP(S1076,'Liste CG'!A:A,1,FALSE),"Attention erreur pas de CG")</f>
        <v>Attention erreur pas de CG</v>
      </c>
      <c r="U1076" s="447" t="str">
        <f>IF(MID(H1076,4,1)="x", 'Messages d''erreur'!$B$13,IF(LEFT(T1076,1)="A",'Messages d''erreur'!$B$12,""))</f>
        <v>Compte générique de contre-partie</v>
      </c>
    </row>
    <row r="1077" spans="1:21" ht="26" x14ac:dyDescent="0.35">
      <c r="A1077" s="535" t="s">
        <v>2210</v>
      </c>
      <c r="B1077" s="447" t="s">
        <v>2210</v>
      </c>
      <c r="C1077" s="462" t="s">
        <v>2211</v>
      </c>
      <c r="D1077" s="463" t="s">
        <v>1990</v>
      </c>
      <c r="E1077" s="464" t="s">
        <v>61</v>
      </c>
      <c r="F1077" s="464">
        <v>2</v>
      </c>
      <c r="G1077" s="462" t="s">
        <v>2089</v>
      </c>
      <c r="H1077" s="464" t="s">
        <v>2212</v>
      </c>
      <c r="I1077" s="464" t="s">
        <v>2176</v>
      </c>
      <c r="J1077" s="464" t="s">
        <v>1101</v>
      </c>
      <c r="K1077" s="466" t="s">
        <v>1100</v>
      </c>
      <c r="L1077" s="467">
        <f t="shared" si="78"/>
        <v>1</v>
      </c>
      <c r="M1077" s="468" t="e">
        <f t="shared" si="73"/>
        <v>#VALUE!</v>
      </c>
      <c r="N1077" s="467" t="str">
        <f>IF(IFERROR(SEARCH("-",K1077,1),0) &gt; 0,IFERROR(VLOOKUP(K1077,'Liste ECO'!A:A,1,FALSE),"ATTENTION CE Inexistant"),"")</f>
        <v/>
      </c>
      <c r="O1077" s="467" t="str">
        <f>IF(LEFT(N1077,1) ="A",'Messages d''erreur'!$B$9,"")</f>
        <v/>
      </c>
      <c r="P1077" s="447" t="e">
        <f t="shared" si="76"/>
        <v>#VALUE!</v>
      </c>
      <c r="Q1077" s="447" t="str">
        <f>IFERROR(VLOOKUP(B1078,'Liste CG'!A:A,1,FALSE),"Attention erreur pas de CG")</f>
        <v>Attention erreur pas de CG</v>
      </c>
      <c r="R1077" s="447" t="str">
        <f>IF(LEFT(Q1077,1)="A",'Messages d''erreur'!B$10,"")</f>
        <v>Attention CG pas dans  CG</v>
      </c>
      <c r="S1077" s="467" t="e">
        <f t="shared" si="77"/>
        <v>#VALUE!</v>
      </c>
      <c r="T1077" s="469" t="str">
        <f>IFERROR(VLOOKUP(S1077,'Liste CG'!A:A,1,FALSE),"Attention erreur pas de CG")</f>
        <v>Attention erreur pas de CG</v>
      </c>
      <c r="U1077" s="447" t="str">
        <f>IF(MID(H1077,4,1)="x", 'Messages d''erreur'!$B$13,IF(LEFT(T1077,1)="A",'Messages d''erreur'!$B$12,""))</f>
        <v>Compte générique de contre-partie</v>
      </c>
    </row>
    <row r="1078" spans="1:21" ht="26" x14ac:dyDescent="0.35">
      <c r="A1078" s="535" t="s">
        <v>2210</v>
      </c>
      <c r="B1078" s="447" t="s">
        <v>2210</v>
      </c>
      <c r="C1078" s="462" t="s">
        <v>2211</v>
      </c>
      <c r="D1078" s="463" t="s">
        <v>1990</v>
      </c>
      <c r="E1078" s="464" t="s">
        <v>1101</v>
      </c>
      <c r="F1078" s="464">
        <v>3</v>
      </c>
      <c r="G1078" s="462" t="s">
        <v>2204</v>
      </c>
      <c r="H1078" s="464" t="s">
        <v>2213</v>
      </c>
      <c r="I1078" s="464" t="s">
        <v>1967</v>
      </c>
      <c r="J1078" s="464" t="s">
        <v>61</v>
      </c>
      <c r="K1078" s="466" t="s">
        <v>1100</v>
      </c>
      <c r="L1078" s="467">
        <f t="shared" si="78"/>
        <v>1</v>
      </c>
      <c r="M1078" s="468" t="e">
        <f t="shared" si="73"/>
        <v>#VALUE!</v>
      </c>
      <c r="N1078" s="467" t="str">
        <f>IF(IFERROR(SEARCH("-",K1078,1),0) &gt; 0,IFERROR(VLOOKUP(K1078,'Liste ECO'!A:A,1,FALSE),"ATTENTION CE Inexistant"),"")</f>
        <v/>
      </c>
      <c r="O1078" s="467" t="str">
        <f>IF(LEFT(N1078,1) ="A",'Messages d''erreur'!$B$9,"")</f>
        <v/>
      </c>
      <c r="P1078" s="447" t="e">
        <f t="shared" si="76"/>
        <v>#VALUE!</v>
      </c>
      <c r="Q1078" s="447" t="str">
        <f>IFERROR(VLOOKUP(B1079,'Liste CG'!A:A,1,FALSE),"Attention erreur pas de CG")</f>
        <v>Attention erreur pas de CG</v>
      </c>
      <c r="R1078" s="447" t="str">
        <f>IF(LEFT(Q1078,1)="A",'Messages d''erreur'!B$10,"")</f>
        <v>Attention CG pas dans  CG</v>
      </c>
      <c r="S1078" s="467" t="e">
        <f t="shared" si="77"/>
        <v>#VALUE!</v>
      </c>
      <c r="T1078" s="469" t="str">
        <f>IFERROR(VLOOKUP(S1078,'Liste CG'!A:A,1,FALSE),"Attention erreur pas de CG")</f>
        <v>Attention erreur pas de CG</v>
      </c>
      <c r="U1078" s="447" t="str">
        <f>IF(MID(H1078,4,1)="x", 'Messages d''erreur'!$B$13,IF(LEFT(T1078,1)="A",'Messages d''erreur'!$B$12,""))</f>
        <v>Compte générique de contre-partie</v>
      </c>
    </row>
    <row r="1079" spans="1:21" ht="26" x14ac:dyDescent="0.35">
      <c r="A1079" s="535" t="s">
        <v>2214</v>
      </c>
      <c r="B1079" s="447" t="s">
        <v>2214</v>
      </c>
      <c r="C1079" s="462" t="s">
        <v>2215</v>
      </c>
      <c r="D1079" s="463" t="s">
        <v>1990</v>
      </c>
      <c r="E1079" s="464" t="s">
        <v>1101</v>
      </c>
      <c r="F1079" s="464">
        <v>1</v>
      </c>
      <c r="G1079" s="462" t="s">
        <v>2069</v>
      </c>
      <c r="H1079" s="464" t="s">
        <v>1966</v>
      </c>
      <c r="I1079" s="464" t="s">
        <v>1967</v>
      </c>
      <c r="J1079" s="464" t="s">
        <v>61</v>
      </c>
      <c r="K1079" s="466" t="s">
        <v>1100</v>
      </c>
      <c r="L1079" s="467">
        <f t="shared" si="78"/>
        <v>0</v>
      </c>
      <c r="M1079" s="468" t="e">
        <f t="shared" si="73"/>
        <v>#VALUE!</v>
      </c>
      <c r="N1079" s="467" t="str">
        <f>IF(IFERROR(SEARCH("-",K1079,1),0) &gt; 0,IFERROR(VLOOKUP(K1079,'Liste ECO'!A:A,1,FALSE),"ATTENTION CE Inexistant"),"")</f>
        <v/>
      </c>
      <c r="O1079" s="467" t="str">
        <f>IF(LEFT(N1079,1) ="A",'Messages d''erreur'!$B$9,"")</f>
        <v/>
      </c>
      <c r="P1079" s="447" t="e">
        <f t="shared" si="76"/>
        <v>#VALUE!</v>
      </c>
      <c r="Q1079" s="447" t="str">
        <f>IFERROR(VLOOKUP(B1080,'Liste CG'!A:A,1,FALSE),"Attention erreur pas de CG")</f>
        <v>Attention erreur pas de CG</v>
      </c>
      <c r="R1079" s="447" t="str">
        <f>IF(LEFT(Q1079,1)="A",'Messages d''erreur'!B$10,"")</f>
        <v>Attention CG pas dans  CG</v>
      </c>
      <c r="S1079" s="467" t="e">
        <f t="shared" si="77"/>
        <v>#VALUE!</v>
      </c>
      <c r="T1079" s="469" t="str">
        <f>IFERROR(VLOOKUP(S1079,'Liste CG'!A:A,1,FALSE),"Attention erreur pas de CG")</f>
        <v>Attention erreur pas de CG</v>
      </c>
      <c r="U1079" s="447" t="str">
        <f>IF(MID(H1079,4,1)="x", 'Messages d''erreur'!$B$13,IF(LEFT(T1079,1)="A",'Messages d''erreur'!$B$12,""))</f>
        <v>Compte générique de contre-partie</v>
      </c>
    </row>
    <row r="1080" spans="1:21" ht="26" x14ac:dyDescent="0.35">
      <c r="A1080" s="535" t="s">
        <v>2214</v>
      </c>
      <c r="B1080" s="447" t="s">
        <v>2214</v>
      </c>
      <c r="C1080" s="462" t="s">
        <v>2215</v>
      </c>
      <c r="D1080" s="463" t="s">
        <v>1990</v>
      </c>
      <c r="E1080" s="464" t="s">
        <v>61</v>
      </c>
      <c r="F1080" s="464">
        <v>2</v>
      </c>
      <c r="G1080" s="462" t="s">
        <v>1992</v>
      </c>
      <c r="H1080" s="464" t="s">
        <v>2112</v>
      </c>
      <c r="I1080" s="464" t="s">
        <v>2113</v>
      </c>
      <c r="J1080" s="464" t="s">
        <v>1101</v>
      </c>
      <c r="K1080" s="466" t="s">
        <v>1100</v>
      </c>
      <c r="L1080" s="467">
        <f t="shared" si="78"/>
        <v>1</v>
      </c>
      <c r="M1080" s="468" t="e">
        <f t="shared" si="73"/>
        <v>#VALUE!</v>
      </c>
      <c r="N1080" s="467" t="str">
        <f>IF(IFERROR(SEARCH("-",K1080,1),0) &gt; 0,IFERROR(VLOOKUP(K1080,'Liste ECO'!A:A,1,FALSE),"ATTENTION CE Inexistant"),"")</f>
        <v/>
      </c>
      <c r="O1080" s="467" t="str">
        <f>IF(LEFT(N1080,1) ="A",'Messages d''erreur'!$B$9,"")</f>
        <v/>
      </c>
      <c r="P1080" s="447" t="e">
        <f t="shared" si="76"/>
        <v>#VALUE!</v>
      </c>
      <c r="Q1080" s="447" t="str">
        <f>IFERROR(VLOOKUP(B1081,'Liste CG'!A:A,1,FALSE),"Attention erreur pas de CG")</f>
        <v>Attention erreur pas de CG</v>
      </c>
      <c r="R1080" s="447" t="str">
        <f>IF(LEFT(Q1080,1)="A",'Messages d''erreur'!B$10,"")</f>
        <v>Attention CG pas dans  CG</v>
      </c>
      <c r="S1080" s="467" t="e">
        <f t="shared" si="77"/>
        <v>#VALUE!</v>
      </c>
      <c r="T1080" s="469" t="str">
        <f>IFERROR(VLOOKUP(S1080,'Liste CG'!A:A,1,FALSE),"Attention erreur pas de CG")</f>
        <v>Attention erreur pas de CG</v>
      </c>
      <c r="U1080" s="447" t="str">
        <f>IF(MID(H1080,4,1)="x", 'Messages d''erreur'!$B$13,IF(LEFT(T1080,1)="A",'Messages d''erreur'!$B$12,""))</f>
        <v>Compte générique de contre-partie</v>
      </c>
    </row>
    <row r="1081" spans="1:21" ht="52" x14ac:dyDescent="0.35">
      <c r="A1081" s="535" t="s">
        <v>1339</v>
      </c>
      <c r="B1081" s="447" t="s">
        <v>1339</v>
      </c>
      <c r="C1081" s="462" t="s">
        <v>2216</v>
      </c>
      <c r="D1081" s="463" t="s">
        <v>1990</v>
      </c>
      <c r="E1081" s="464" t="s">
        <v>1101</v>
      </c>
      <c r="F1081" s="464">
        <v>1</v>
      </c>
      <c r="G1081" s="462" t="s">
        <v>2217</v>
      </c>
      <c r="H1081" s="464" t="s">
        <v>1334</v>
      </c>
      <c r="I1081" s="464" t="s">
        <v>1329</v>
      </c>
      <c r="J1081" s="464" t="s">
        <v>61</v>
      </c>
      <c r="K1081" s="466" t="s">
        <v>1100</v>
      </c>
      <c r="L1081" s="467">
        <f t="shared" si="78"/>
        <v>0</v>
      </c>
      <c r="M1081" s="468">
        <f t="shared" si="73"/>
        <v>17800</v>
      </c>
      <c r="N1081" s="467" t="str">
        <f>IF(IFERROR(SEARCH("-",K1081,1),0) &gt; 0,IFERROR(VLOOKUP(K1081,'Liste ECO'!A:A,1,FALSE),"ATTENTION CE Inexistant"),"")</f>
        <v/>
      </c>
      <c r="O1081" s="467" t="str">
        <f>IF(LEFT(N1081,1) ="A",'Messages d''erreur'!$B$9,"")</f>
        <v/>
      </c>
      <c r="P1081" s="447">
        <f t="shared" si="76"/>
        <v>17800</v>
      </c>
      <c r="Q1081" s="447" t="str">
        <f>IFERROR(VLOOKUP(B1082,'Liste CG'!A:A,1,FALSE),"Attention erreur pas de CG")</f>
        <v>Attention erreur pas de CG</v>
      </c>
      <c r="R1081" s="447" t="str">
        <f>IF(LEFT(Q1081,1)="A",'Messages d''erreur'!B$10,"")</f>
        <v>Attention CG pas dans  CG</v>
      </c>
      <c r="S1081" s="467">
        <f t="shared" si="77"/>
        <v>17800</v>
      </c>
      <c r="T1081" s="469">
        <f>IFERROR(VLOOKUP(S1081,'Liste CG'!A:A,1,FALSE),"Attention erreur pas de CG")</f>
        <v>17800</v>
      </c>
      <c r="U1081" s="447" t="str">
        <f>IF(MID(H1081,4,1)="x", 'Messages d''erreur'!$B$13,IF(LEFT(T1081,1)="A",'Messages d''erreur'!$B$12,""))</f>
        <v/>
      </c>
    </row>
    <row r="1082" spans="1:21" ht="26" x14ac:dyDescent="0.35">
      <c r="A1082" s="535" t="s">
        <v>1339</v>
      </c>
      <c r="B1082" s="447" t="s">
        <v>1339</v>
      </c>
      <c r="C1082" s="462" t="s">
        <v>2216</v>
      </c>
      <c r="D1082" s="463" t="s">
        <v>1990</v>
      </c>
      <c r="E1082" s="464" t="s">
        <v>1101</v>
      </c>
      <c r="F1082" s="464">
        <v>2</v>
      </c>
      <c r="G1082" s="462" t="s">
        <v>2218</v>
      </c>
      <c r="H1082" s="464" t="s">
        <v>1966</v>
      </c>
      <c r="I1082" s="464" t="s">
        <v>1967</v>
      </c>
      <c r="J1082" s="464" t="s">
        <v>61</v>
      </c>
      <c r="K1082" s="466" t="s">
        <v>1100</v>
      </c>
      <c r="L1082" s="467">
        <f t="shared" si="78"/>
        <v>1</v>
      </c>
      <c r="M1082" s="468" t="e">
        <f t="shared" si="73"/>
        <v>#VALUE!</v>
      </c>
      <c r="N1082" s="467" t="str">
        <f>IF(IFERROR(SEARCH("-",K1082,1),0) &gt; 0,IFERROR(VLOOKUP(K1082,'Liste ECO'!A:A,1,FALSE),"ATTENTION CE Inexistant"),"")</f>
        <v/>
      </c>
      <c r="O1082" s="467" t="str">
        <f>IF(LEFT(N1082,1) ="A",'Messages d''erreur'!$B$9,"")</f>
        <v/>
      </c>
      <c r="P1082" s="447" t="e">
        <f t="shared" si="76"/>
        <v>#VALUE!</v>
      </c>
      <c r="Q1082" s="447" t="str">
        <f>IFERROR(VLOOKUP(B1083,'Liste CG'!A:A,1,FALSE),"Attention erreur pas de CG")</f>
        <v>Attention erreur pas de CG</v>
      </c>
      <c r="R1082" s="447" t="str">
        <f>IF(LEFT(Q1082,1)="A",'Messages d''erreur'!B$10,"")</f>
        <v>Attention CG pas dans  CG</v>
      </c>
      <c r="S1082" s="467" t="e">
        <f t="shared" si="77"/>
        <v>#VALUE!</v>
      </c>
      <c r="T1082" s="469" t="str">
        <f>IFERROR(VLOOKUP(S1082,'Liste CG'!A:A,1,FALSE),"Attention erreur pas de CG")</f>
        <v>Attention erreur pas de CG</v>
      </c>
      <c r="U1082" s="447" t="str">
        <f>IF(MID(H1082,4,1)="x", 'Messages d''erreur'!$B$13,IF(LEFT(T1082,1)="A",'Messages d''erreur'!$B$12,""))</f>
        <v>Compte générique de contre-partie</v>
      </c>
    </row>
    <row r="1083" spans="1:21" ht="14.5" x14ac:dyDescent="0.35">
      <c r="A1083" s="535" t="s">
        <v>1339</v>
      </c>
      <c r="B1083" s="447" t="s">
        <v>1339</v>
      </c>
      <c r="C1083" s="462" t="s">
        <v>2216</v>
      </c>
      <c r="D1083" s="463" t="s">
        <v>1990</v>
      </c>
      <c r="E1083" s="464" t="s">
        <v>61</v>
      </c>
      <c r="F1083" s="464">
        <v>3</v>
      </c>
      <c r="G1083" s="462" t="s">
        <v>2089</v>
      </c>
      <c r="H1083" s="464" t="s">
        <v>1966</v>
      </c>
      <c r="I1083" s="464" t="s">
        <v>1967</v>
      </c>
      <c r="J1083" s="464" t="s">
        <v>1101</v>
      </c>
      <c r="K1083" s="466" t="s">
        <v>1100</v>
      </c>
      <c r="L1083" s="467">
        <f t="shared" si="78"/>
        <v>1</v>
      </c>
      <c r="M1083" s="468" t="e">
        <f t="shared" si="73"/>
        <v>#VALUE!</v>
      </c>
      <c r="N1083" s="467" t="str">
        <f>IF(IFERROR(SEARCH("-",K1083,1),0) &gt; 0,IFERROR(VLOOKUP(K1083,'Liste ECO'!A:A,1,FALSE),"ATTENTION CE Inexistant"),"")</f>
        <v/>
      </c>
      <c r="O1083" s="467" t="str">
        <f>IF(LEFT(N1083,1) ="A",'Messages d''erreur'!$B$9,"")</f>
        <v/>
      </c>
      <c r="P1083" s="447" t="e">
        <f t="shared" si="76"/>
        <v>#VALUE!</v>
      </c>
      <c r="Q1083" s="447" t="str">
        <f>IFERROR(VLOOKUP(B1084,'Liste CG'!A:A,1,FALSE),"Attention erreur pas de CG")</f>
        <v>Attention erreur pas de CG</v>
      </c>
      <c r="R1083" s="447" t="str">
        <f>IF(LEFT(Q1083,1)="A",'Messages d''erreur'!B$10,"")</f>
        <v>Attention CG pas dans  CG</v>
      </c>
      <c r="S1083" s="467" t="e">
        <f t="shared" si="77"/>
        <v>#VALUE!</v>
      </c>
      <c r="T1083" s="469" t="str">
        <f>IFERROR(VLOOKUP(S1083,'Liste CG'!A:A,1,FALSE),"Attention erreur pas de CG")</f>
        <v>Attention erreur pas de CG</v>
      </c>
      <c r="U1083" s="447" t="str">
        <f>IF(MID(H1083,4,1)="x", 'Messages d''erreur'!$B$13,IF(LEFT(T1083,1)="A",'Messages d''erreur'!$B$12,""))</f>
        <v>Compte générique de contre-partie</v>
      </c>
    </row>
    <row r="1084" spans="1:21" ht="14.5" x14ac:dyDescent="0.35">
      <c r="A1084" s="535" t="s">
        <v>1892</v>
      </c>
      <c r="B1084" s="447" t="s">
        <v>1892</v>
      </c>
      <c r="C1084" s="462" t="s">
        <v>2219</v>
      </c>
      <c r="D1084" s="463" t="s">
        <v>1990</v>
      </c>
      <c r="E1084" s="464" t="s">
        <v>1101</v>
      </c>
      <c r="F1084" s="464">
        <v>1</v>
      </c>
      <c r="G1084" s="462" t="s">
        <v>1891</v>
      </c>
      <c r="H1084" s="464" t="s">
        <v>1889</v>
      </c>
      <c r="I1084" s="464" t="s">
        <v>1890</v>
      </c>
      <c r="J1084" s="464" t="s">
        <v>61</v>
      </c>
      <c r="K1084" s="466" t="s">
        <v>927</v>
      </c>
      <c r="L1084" s="467">
        <f t="shared" si="78"/>
        <v>0</v>
      </c>
      <c r="M1084" s="468">
        <f t="shared" si="73"/>
        <v>27511</v>
      </c>
      <c r="N1084" s="467" t="str">
        <f>IF(IFERROR(SEARCH("-",K1084,1),0) &gt; 0,IFERROR(VLOOKUP(K1084,'Liste ECO'!A:A,1,FALSE),"ATTENTION CE Inexistant"),"")</f>
        <v>811-51</v>
      </c>
      <c r="O1084" s="467" t="str">
        <f>IF(LEFT(N1084,1) ="A",'Messages d''erreur'!$B$9,"")</f>
        <v/>
      </c>
      <c r="P1084" s="447">
        <f t="shared" si="76"/>
        <v>27511</v>
      </c>
      <c r="Q1084" s="447" t="str">
        <f>IFERROR(VLOOKUP(B1085,'Liste CG'!A:A,1,FALSE),"Attention erreur pas de CG")</f>
        <v>Attention erreur pas de CG</v>
      </c>
      <c r="R1084" s="447" t="str">
        <f>IF(LEFT(Q1084,1)="A",'Messages d''erreur'!B$10,"")</f>
        <v>Attention CG pas dans  CG</v>
      </c>
      <c r="S1084" s="467">
        <f t="shared" si="77"/>
        <v>27511</v>
      </c>
      <c r="T1084" s="469">
        <f>IFERROR(VLOOKUP(S1084,'Liste CG'!A:A,1,FALSE),"Attention erreur pas de CG")</f>
        <v>27511</v>
      </c>
      <c r="U1084" s="447" t="str">
        <f>IF(MID(H1084,4,1)="x", 'Messages d''erreur'!$B$13,IF(LEFT(T1084,1)="A",'Messages d''erreur'!$B$12,""))</f>
        <v/>
      </c>
    </row>
    <row r="1085" spans="1:21" ht="14.5" x14ac:dyDescent="0.35">
      <c r="A1085" s="535" t="s">
        <v>1892</v>
      </c>
      <c r="B1085" s="447" t="s">
        <v>1892</v>
      </c>
      <c r="C1085" s="462" t="s">
        <v>2219</v>
      </c>
      <c r="D1085" s="463" t="s">
        <v>1990</v>
      </c>
      <c r="E1085" s="464" t="s">
        <v>61</v>
      </c>
      <c r="F1085" s="464">
        <v>2</v>
      </c>
      <c r="G1085" s="462" t="s">
        <v>2089</v>
      </c>
      <c r="H1085" s="464" t="s">
        <v>2112</v>
      </c>
      <c r="I1085" s="464" t="s">
        <v>2113</v>
      </c>
      <c r="J1085" s="464" t="s">
        <v>1101</v>
      </c>
      <c r="K1085" s="466" t="s">
        <v>1100</v>
      </c>
      <c r="L1085" s="467">
        <f t="shared" si="78"/>
        <v>1</v>
      </c>
      <c r="M1085" s="468" t="e">
        <f t="shared" si="73"/>
        <v>#VALUE!</v>
      </c>
      <c r="N1085" s="467" t="str">
        <f>IF(IFERROR(SEARCH("-",K1085,1),0) &gt; 0,IFERROR(VLOOKUP(K1085,'Liste ECO'!A:A,1,FALSE),"ATTENTION CE Inexistant"),"")</f>
        <v/>
      </c>
      <c r="O1085" s="467" t="str">
        <f>IF(LEFT(N1085,1) ="A",'Messages d''erreur'!$B$9,"")</f>
        <v/>
      </c>
      <c r="P1085" s="447" t="e">
        <f t="shared" si="76"/>
        <v>#VALUE!</v>
      </c>
      <c r="Q1085" s="447" t="str">
        <f>IFERROR(VLOOKUP(B1086,'Liste CG'!A:A,1,FALSE),"Attention erreur pas de CG")</f>
        <v>Attention erreur pas de CG</v>
      </c>
      <c r="R1085" s="447" t="str">
        <f>IF(LEFT(Q1085,1)="A",'Messages d''erreur'!B$10,"")</f>
        <v>Attention CG pas dans  CG</v>
      </c>
      <c r="S1085" s="467" t="e">
        <f t="shared" si="77"/>
        <v>#VALUE!</v>
      </c>
      <c r="T1085" s="469" t="str">
        <f>IFERROR(VLOOKUP(S1085,'Liste CG'!A:A,1,FALSE),"Attention erreur pas de CG")</f>
        <v>Attention erreur pas de CG</v>
      </c>
      <c r="U1085" s="447" t="str">
        <f>IF(MID(H1085,4,1)="x", 'Messages d''erreur'!$B$13,IF(LEFT(T1085,1)="A",'Messages d''erreur'!$B$12,""))</f>
        <v>Compte générique de contre-partie</v>
      </c>
    </row>
    <row r="1086" spans="1:21" ht="26" x14ac:dyDescent="0.35">
      <c r="A1086" s="535" t="s">
        <v>1798</v>
      </c>
      <c r="B1086" s="447" t="s">
        <v>1798</v>
      </c>
      <c r="C1086" s="462" t="s">
        <v>2220</v>
      </c>
      <c r="D1086" s="463" t="s">
        <v>1990</v>
      </c>
      <c r="E1086" s="464" t="s">
        <v>1101</v>
      </c>
      <c r="F1086" s="464">
        <v>1</v>
      </c>
      <c r="G1086" s="462" t="s">
        <v>1797</v>
      </c>
      <c r="H1086" s="464" t="s">
        <v>1795</v>
      </c>
      <c r="I1086" s="464" t="s">
        <v>1796</v>
      </c>
      <c r="J1086" s="464" t="s">
        <v>61</v>
      </c>
      <c r="K1086" s="466" t="s">
        <v>712</v>
      </c>
      <c r="L1086" s="467">
        <f t="shared" si="78"/>
        <v>0</v>
      </c>
      <c r="M1086" s="468">
        <f t="shared" si="73"/>
        <v>25111</v>
      </c>
      <c r="N1086" s="467" t="str">
        <f>IF(IFERROR(SEARCH("-",K1086,1),0) &gt; 0,IFERROR(VLOOKUP(K1086,'Liste ECO'!A:A,1,FALSE),"ATTENTION CE Inexistant"),"")</f>
        <v>512-51</v>
      </c>
      <c r="O1086" s="467" t="str">
        <f>IF(LEFT(N1086,1) ="A",'Messages d''erreur'!$B$9,"")</f>
        <v/>
      </c>
      <c r="P1086" s="447">
        <f t="shared" si="76"/>
        <v>25111</v>
      </c>
      <c r="Q1086" s="447" t="str">
        <f>IFERROR(VLOOKUP(B1087,'Liste CG'!A:A,1,FALSE),"Attention erreur pas de CG")</f>
        <v>Attention erreur pas de CG</v>
      </c>
      <c r="R1086" s="447" t="str">
        <f>IF(LEFT(Q1086,1)="A",'Messages d''erreur'!B$10,"")</f>
        <v>Attention CG pas dans  CG</v>
      </c>
      <c r="S1086" s="467">
        <f t="shared" si="77"/>
        <v>25111</v>
      </c>
      <c r="T1086" s="469">
        <f>IFERROR(VLOOKUP(S1086,'Liste CG'!A:A,1,FALSE),"Attention erreur pas de CG")</f>
        <v>25111</v>
      </c>
      <c r="U1086" s="447" t="str">
        <f>IF(MID(H1086,4,1)="x", 'Messages d''erreur'!$B$13,IF(LEFT(T1086,1)="A",'Messages d''erreur'!$B$12,""))</f>
        <v/>
      </c>
    </row>
    <row r="1087" spans="1:21" ht="26" x14ac:dyDescent="0.35">
      <c r="A1087" s="535" t="s">
        <v>1798</v>
      </c>
      <c r="B1087" s="447" t="s">
        <v>1798</v>
      </c>
      <c r="C1087" s="462" t="s">
        <v>2220</v>
      </c>
      <c r="D1087" s="463" t="s">
        <v>1990</v>
      </c>
      <c r="E1087" s="464" t="s">
        <v>1101</v>
      </c>
      <c r="F1087" s="464">
        <v>2</v>
      </c>
      <c r="G1087" s="462" t="s">
        <v>1797</v>
      </c>
      <c r="H1087" s="464" t="s">
        <v>1809</v>
      </c>
      <c r="I1087" s="464" t="s">
        <v>1796</v>
      </c>
      <c r="J1087" s="464" t="s">
        <v>61</v>
      </c>
      <c r="K1087" s="466" t="s">
        <v>727</v>
      </c>
      <c r="L1087" s="467">
        <f t="shared" si="78"/>
        <v>1</v>
      </c>
      <c r="M1087" s="468">
        <f t="shared" si="73"/>
        <v>25211</v>
      </c>
      <c r="N1087" s="467" t="str">
        <f>IF(IFERROR(SEARCH("-",K1087,1),0) &gt; 0,IFERROR(VLOOKUP(K1087,'Liste ECO'!A:A,1,FALSE),"ATTENTION CE Inexistant"),"")</f>
        <v>522-51</v>
      </c>
      <c r="O1087" s="467" t="str">
        <f>IF(LEFT(N1087,1) ="A",'Messages d''erreur'!$B$9,"")</f>
        <v/>
      </c>
      <c r="P1087" s="447">
        <f t="shared" si="76"/>
        <v>25211</v>
      </c>
      <c r="Q1087" s="447" t="str">
        <f>IFERROR(VLOOKUP(B1088,'Liste CG'!A:A,1,FALSE),"Attention erreur pas de CG")</f>
        <v>Attention erreur pas de CG</v>
      </c>
      <c r="R1087" s="447" t="str">
        <f>IF(LEFT(Q1087,1)="A",'Messages d''erreur'!B$10,"")</f>
        <v>Attention CG pas dans  CG</v>
      </c>
      <c r="S1087" s="467">
        <f t="shared" si="77"/>
        <v>25211</v>
      </c>
      <c r="T1087" s="469">
        <f>IFERROR(VLOOKUP(S1087,'Liste CG'!A:A,1,FALSE),"Attention erreur pas de CG")</f>
        <v>25211</v>
      </c>
      <c r="U1087" s="447" t="str">
        <f>IF(MID(H1087,4,1)="x", 'Messages d''erreur'!$B$13,IF(LEFT(T1087,1)="A",'Messages d''erreur'!$B$12,""))</f>
        <v/>
      </c>
    </row>
    <row r="1088" spans="1:21" ht="26" x14ac:dyDescent="0.35">
      <c r="A1088" s="535" t="s">
        <v>1798</v>
      </c>
      <c r="B1088" s="447" t="s">
        <v>1798</v>
      </c>
      <c r="C1088" s="462" t="s">
        <v>2220</v>
      </c>
      <c r="D1088" s="463" t="s">
        <v>1990</v>
      </c>
      <c r="E1088" s="464" t="s">
        <v>1101</v>
      </c>
      <c r="F1088" s="464">
        <v>3</v>
      </c>
      <c r="G1088" s="462" t="s">
        <v>1797</v>
      </c>
      <c r="H1088" s="464" t="s">
        <v>1813</v>
      </c>
      <c r="I1088" s="464" t="s">
        <v>1796</v>
      </c>
      <c r="J1088" s="464" t="s">
        <v>61</v>
      </c>
      <c r="K1088" s="466" t="s">
        <v>729</v>
      </c>
      <c r="L1088" s="467">
        <f t="shared" si="78"/>
        <v>1</v>
      </c>
      <c r="M1088" s="468">
        <f t="shared" si="73"/>
        <v>25221</v>
      </c>
      <c r="N1088" s="467" t="str">
        <f>IF(IFERROR(SEARCH("-",K1088,1),0) &gt; 0,IFERROR(VLOOKUP(K1088,'Liste ECO'!A:A,1,FALSE),"ATTENTION CE Inexistant"),"")</f>
        <v>522-52</v>
      </c>
      <c r="O1088" s="467" t="str">
        <f>IF(LEFT(N1088,1) ="A",'Messages d''erreur'!$B$9,"")</f>
        <v/>
      </c>
      <c r="P1088" s="447">
        <f t="shared" si="76"/>
        <v>25221</v>
      </c>
      <c r="Q1088" s="447" t="str">
        <f>IFERROR(VLOOKUP(B1089,'Liste CG'!A:A,1,FALSE),"Attention erreur pas de CG")</f>
        <v>Attention erreur pas de CG</v>
      </c>
      <c r="R1088" s="447" t="str">
        <f>IF(LEFT(Q1088,1)="A",'Messages d''erreur'!B$10,"")</f>
        <v>Attention CG pas dans  CG</v>
      </c>
      <c r="S1088" s="467">
        <f t="shared" si="77"/>
        <v>25221</v>
      </c>
      <c r="T1088" s="469">
        <f>IFERROR(VLOOKUP(S1088,'Liste CG'!A:A,1,FALSE),"Attention erreur pas de CG")</f>
        <v>25221</v>
      </c>
      <c r="U1088" s="447" t="str">
        <f>IF(MID(H1088,4,1)="x", 'Messages d''erreur'!$B$13,IF(LEFT(T1088,1)="A",'Messages d''erreur'!$B$12,""))</f>
        <v/>
      </c>
    </row>
    <row r="1089" spans="1:21" ht="26" x14ac:dyDescent="0.35">
      <c r="A1089" s="535" t="s">
        <v>1798</v>
      </c>
      <c r="B1089" s="447" t="s">
        <v>1798</v>
      </c>
      <c r="C1089" s="462" t="s">
        <v>2220</v>
      </c>
      <c r="D1089" s="463" t="s">
        <v>1990</v>
      </c>
      <c r="E1089" s="464" t="s">
        <v>1101</v>
      </c>
      <c r="F1089" s="464">
        <v>4</v>
      </c>
      <c r="G1089" s="462" t="s">
        <v>1797</v>
      </c>
      <c r="H1089" s="464" t="s">
        <v>1827</v>
      </c>
      <c r="I1089" s="464" t="s">
        <v>1796</v>
      </c>
      <c r="J1089" s="464" t="s">
        <v>61</v>
      </c>
      <c r="K1089" s="466" t="s">
        <v>759</v>
      </c>
      <c r="L1089" s="467">
        <f t="shared" si="78"/>
        <v>1</v>
      </c>
      <c r="M1089" s="468">
        <f t="shared" si="73"/>
        <v>25611</v>
      </c>
      <c r="N1089" s="467" t="str">
        <f>IF(IFERROR(SEARCH("-",K1089,1),0) &gt; 0,IFERROR(VLOOKUP(K1089,'Liste ECO'!A:A,1,FALSE),"ATTENTION CE Inexistant"),"")</f>
        <v>635-51</v>
      </c>
      <c r="O1089" s="467" t="str">
        <f>IF(LEFT(N1089,1) ="A",'Messages d''erreur'!$B$9,"")</f>
        <v/>
      </c>
      <c r="P1089" s="447">
        <f t="shared" si="76"/>
        <v>25611</v>
      </c>
      <c r="Q1089" s="447" t="str">
        <f>IFERROR(VLOOKUP(B1090,'Liste CG'!A:A,1,FALSE),"Attention erreur pas de CG")</f>
        <v>Attention erreur pas de CG</v>
      </c>
      <c r="R1089" s="447" t="str">
        <f>IF(LEFT(Q1089,1)="A",'Messages d''erreur'!B$10,"")</f>
        <v>Attention CG pas dans  CG</v>
      </c>
      <c r="S1089" s="467">
        <f t="shared" si="77"/>
        <v>25611</v>
      </c>
      <c r="T1089" s="469">
        <f>IFERROR(VLOOKUP(S1089,'Liste CG'!A:A,1,FALSE),"Attention erreur pas de CG")</f>
        <v>25611</v>
      </c>
      <c r="U1089" s="447" t="str">
        <f>IF(MID(H1089,4,1)="x", 'Messages d''erreur'!$B$13,IF(LEFT(T1089,1)="A",'Messages d''erreur'!$B$12,""))</f>
        <v/>
      </c>
    </row>
    <row r="1090" spans="1:21" ht="26" x14ac:dyDescent="0.35">
      <c r="A1090" s="535" t="s">
        <v>1798</v>
      </c>
      <c r="B1090" s="447" t="s">
        <v>1798</v>
      </c>
      <c r="C1090" s="462" t="s">
        <v>2220</v>
      </c>
      <c r="D1090" s="463" t="s">
        <v>1990</v>
      </c>
      <c r="E1090" s="464" t="s">
        <v>1101</v>
      </c>
      <c r="F1090" s="464">
        <v>5</v>
      </c>
      <c r="G1090" s="462" t="s">
        <v>1797</v>
      </c>
      <c r="H1090" s="464" t="s">
        <v>2221</v>
      </c>
      <c r="I1090" s="464" t="s">
        <v>1100</v>
      </c>
      <c r="J1090" s="464" t="s">
        <v>61</v>
      </c>
      <c r="K1090" s="466" t="s">
        <v>369</v>
      </c>
      <c r="L1090" s="467">
        <f t="shared" si="78"/>
        <v>1</v>
      </c>
      <c r="M1090" s="468">
        <f t="shared" si="73"/>
        <v>63121</v>
      </c>
      <c r="N1090" s="467" t="str">
        <f>IF(IFERROR(SEARCH("-",K1090,1),0) &gt; 0,IFERROR(VLOOKUP(K1090,'Liste ECO'!A:A,1,FALSE),"ATTENTION CE Inexistant"),"")</f>
        <v>321-01</v>
      </c>
      <c r="O1090" s="467" t="str">
        <f>IF(LEFT(N1090,1) ="A",'Messages d''erreur'!$B$9,"")</f>
        <v/>
      </c>
      <c r="P1090" s="447">
        <f t="shared" si="76"/>
        <v>63121</v>
      </c>
      <c r="Q1090" s="447" t="str">
        <f>IFERROR(VLOOKUP(B1091,'Liste CG'!A:A,1,FALSE),"Attention erreur pas de CG")</f>
        <v>Attention erreur pas de CG</v>
      </c>
      <c r="R1090" s="447" t="str">
        <f>IF(LEFT(Q1090,1)="A",'Messages d''erreur'!B$10,"")</f>
        <v>Attention CG pas dans  CG</v>
      </c>
      <c r="S1090" s="467">
        <f t="shared" si="77"/>
        <v>63121</v>
      </c>
      <c r="T1090" s="469">
        <f>IFERROR(VLOOKUP(S1090,'Liste CG'!A:A,1,FALSE),"Attention erreur pas de CG")</f>
        <v>63121</v>
      </c>
      <c r="U1090" s="447" t="str">
        <f>IF(MID(H1090,4,1)="x", 'Messages d''erreur'!$B$13,IF(LEFT(T1090,1)="A",'Messages d''erreur'!$B$12,""))</f>
        <v/>
      </c>
    </row>
    <row r="1091" spans="1:21" ht="26" x14ac:dyDescent="0.35">
      <c r="A1091" s="535" t="s">
        <v>1798</v>
      </c>
      <c r="B1091" s="447" t="s">
        <v>1798</v>
      </c>
      <c r="C1091" s="462" t="s">
        <v>2220</v>
      </c>
      <c r="D1091" s="463" t="s">
        <v>1990</v>
      </c>
      <c r="E1091" s="464" t="s">
        <v>1101</v>
      </c>
      <c r="F1091" s="464">
        <v>6</v>
      </c>
      <c r="G1091" s="462" t="s">
        <v>1797</v>
      </c>
      <c r="H1091" s="464" t="s">
        <v>2222</v>
      </c>
      <c r="I1091" s="464" t="s">
        <v>1100</v>
      </c>
      <c r="J1091" s="464" t="s">
        <v>61</v>
      </c>
      <c r="K1091" s="466" t="s">
        <v>371</v>
      </c>
      <c r="L1091" s="467">
        <f t="shared" si="78"/>
        <v>1</v>
      </c>
      <c r="M1091" s="468">
        <f t="shared" si="73"/>
        <v>63122</v>
      </c>
      <c r="N1091" s="467" t="str">
        <f>IF(IFERROR(SEARCH("-",K1091,1),0) &gt; 0,IFERROR(VLOOKUP(K1091,'Liste ECO'!A:A,1,FALSE),"ATTENTION CE Inexistant"),"")</f>
        <v>321-02</v>
      </c>
      <c r="O1091" s="467" t="str">
        <f>IF(LEFT(N1091,1) ="A",'Messages d''erreur'!$B$9,"")</f>
        <v/>
      </c>
      <c r="P1091" s="447">
        <f t="shared" si="76"/>
        <v>63122</v>
      </c>
      <c r="Q1091" s="447" t="str">
        <f>IFERROR(VLOOKUP(B1092,'Liste CG'!A:A,1,FALSE),"Attention erreur pas de CG")</f>
        <v>Attention erreur pas de CG</v>
      </c>
      <c r="R1091" s="447" t="str">
        <f>IF(LEFT(Q1091,1)="A",'Messages d''erreur'!B$10,"")</f>
        <v>Attention CG pas dans  CG</v>
      </c>
      <c r="S1091" s="467">
        <f t="shared" si="77"/>
        <v>63122</v>
      </c>
      <c r="T1091" s="469">
        <f>IFERROR(VLOOKUP(S1091,'Liste CG'!A:A,1,FALSE),"Attention erreur pas de CG")</f>
        <v>63122</v>
      </c>
      <c r="U1091" s="447" t="str">
        <f>IF(MID(H1091,4,1)="x", 'Messages d''erreur'!$B$13,IF(LEFT(T1091,1)="A",'Messages d''erreur'!$B$12,""))</f>
        <v/>
      </c>
    </row>
    <row r="1092" spans="1:21" ht="26" x14ac:dyDescent="0.35">
      <c r="A1092" s="535" t="s">
        <v>1798</v>
      </c>
      <c r="B1092" s="447" t="s">
        <v>1798</v>
      </c>
      <c r="C1092" s="462" t="s">
        <v>2220</v>
      </c>
      <c r="D1092" s="463" t="s">
        <v>1990</v>
      </c>
      <c r="E1092" s="464" t="s">
        <v>1101</v>
      </c>
      <c r="F1092" s="464">
        <v>7</v>
      </c>
      <c r="G1092" s="462" t="s">
        <v>1797</v>
      </c>
      <c r="H1092" s="464" t="s">
        <v>2223</v>
      </c>
      <c r="I1092" s="464" t="s">
        <v>1100</v>
      </c>
      <c r="J1092" s="464" t="s">
        <v>61</v>
      </c>
      <c r="K1092" s="466" t="s">
        <v>379</v>
      </c>
      <c r="L1092" s="467">
        <f t="shared" si="78"/>
        <v>1</v>
      </c>
      <c r="M1092" s="468">
        <f t="shared" si="73"/>
        <v>63211</v>
      </c>
      <c r="N1092" s="467" t="str">
        <f>IF(IFERROR(SEARCH("-",K1092,1),0) &gt; 0,IFERROR(VLOOKUP(K1092,'Liste ECO'!A:A,1,FALSE),"ATTENTION CE Inexistant"),"")</f>
        <v>331-01</v>
      </c>
      <c r="O1092" s="467" t="str">
        <f>IF(LEFT(N1092,1) ="A",'Messages d''erreur'!$B$9,"")</f>
        <v/>
      </c>
      <c r="P1092" s="447">
        <f t="shared" si="76"/>
        <v>63211</v>
      </c>
      <c r="Q1092" s="447" t="str">
        <f>IFERROR(VLOOKUP(B1093,'Liste CG'!A:A,1,FALSE),"Attention erreur pas de CG")</f>
        <v>Attention erreur pas de CG</v>
      </c>
      <c r="R1092" s="447" t="str">
        <f>IF(LEFT(Q1092,1)="A",'Messages d''erreur'!B$10,"")</f>
        <v>Attention CG pas dans  CG</v>
      </c>
      <c r="S1092" s="467">
        <f t="shared" si="77"/>
        <v>63211</v>
      </c>
      <c r="T1092" s="469">
        <f>IFERROR(VLOOKUP(S1092,'Liste CG'!A:A,1,FALSE),"Attention erreur pas de CG")</f>
        <v>63211</v>
      </c>
      <c r="U1092" s="447" t="str">
        <f>IF(MID(H1092,4,1)="x", 'Messages d''erreur'!$B$13,IF(LEFT(T1092,1)="A",'Messages d''erreur'!$B$12,""))</f>
        <v/>
      </c>
    </row>
    <row r="1093" spans="1:21" ht="26" x14ac:dyDescent="0.35">
      <c r="A1093" s="535" t="s">
        <v>1798</v>
      </c>
      <c r="B1093" s="447" t="s">
        <v>1798</v>
      </c>
      <c r="C1093" s="462" t="s">
        <v>2220</v>
      </c>
      <c r="D1093" s="463" t="s">
        <v>1990</v>
      </c>
      <c r="E1093" s="464" t="s">
        <v>1101</v>
      </c>
      <c r="F1093" s="464">
        <v>8</v>
      </c>
      <c r="G1093" s="462" t="s">
        <v>1797</v>
      </c>
      <c r="H1093" s="464" t="s">
        <v>2224</v>
      </c>
      <c r="I1093" s="464" t="s">
        <v>1100</v>
      </c>
      <c r="J1093" s="464" t="s">
        <v>61</v>
      </c>
      <c r="K1093" s="466" t="s">
        <v>386</v>
      </c>
      <c r="L1093" s="467">
        <f t="shared" si="78"/>
        <v>1</v>
      </c>
      <c r="M1093" s="468">
        <f t="shared" si="73"/>
        <v>63212</v>
      </c>
      <c r="N1093" s="467" t="str">
        <f>IF(IFERROR(SEARCH("-",K1093,1),0) &gt; 0,IFERROR(VLOOKUP(K1093,'Liste ECO'!A:A,1,FALSE),"ATTENTION CE Inexistant"),"")</f>
        <v>332-02</v>
      </c>
      <c r="O1093" s="467" t="str">
        <f>IF(LEFT(N1093,1) ="A",'Messages d''erreur'!$B$9,"")</f>
        <v/>
      </c>
      <c r="P1093" s="447">
        <f t="shared" si="76"/>
        <v>63212</v>
      </c>
      <c r="Q1093" s="447" t="str">
        <f>IFERROR(VLOOKUP(B1094,'Liste CG'!A:A,1,FALSE),"Attention erreur pas de CG")</f>
        <v>Attention erreur pas de CG</v>
      </c>
      <c r="R1093" s="447" t="str">
        <f>IF(LEFT(Q1093,1)="A",'Messages d''erreur'!B$10,"")</f>
        <v>Attention CG pas dans  CG</v>
      </c>
      <c r="S1093" s="467">
        <f t="shared" si="77"/>
        <v>63212</v>
      </c>
      <c r="T1093" s="469">
        <f>IFERROR(VLOOKUP(S1093,'Liste CG'!A:A,1,FALSE),"Attention erreur pas de CG")</f>
        <v>63212</v>
      </c>
      <c r="U1093" s="447" t="str">
        <f>IF(MID(H1093,4,1)="x", 'Messages d''erreur'!$B$13,IF(LEFT(T1093,1)="A",'Messages d''erreur'!$B$12,""))</f>
        <v/>
      </c>
    </row>
    <row r="1094" spans="1:21" ht="26" x14ac:dyDescent="0.35">
      <c r="A1094" s="535" t="s">
        <v>1798</v>
      </c>
      <c r="B1094" s="447" t="s">
        <v>1798</v>
      </c>
      <c r="C1094" s="462" t="s">
        <v>2220</v>
      </c>
      <c r="D1094" s="463" t="s">
        <v>1990</v>
      </c>
      <c r="E1094" s="464" t="s">
        <v>1101</v>
      </c>
      <c r="F1094" s="464">
        <v>9</v>
      </c>
      <c r="G1094" s="462" t="s">
        <v>1797</v>
      </c>
      <c r="H1094" s="464" t="s">
        <v>2225</v>
      </c>
      <c r="I1094" s="464" t="s">
        <v>1100</v>
      </c>
      <c r="J1094" s="464" t="s">
        <v>61</v>
      </c>
      <c r="K1094" s="466" t="s">
        <v>620</v>
      </c>
      <c r="L1094" s="467">
        <f t="shared" si="78"/>
        <v>1</v>
      </c>
      <c r="M1094" s="468">
        <f t="shared" si="73"/>
        <v>63411</v>
      </c>
      <c r="N1094" s="467" t="str">
        <f>IF(IFERROR(SEARCH("-",K1094,1),0) &gt; 0,IFERROR(VLOOKUP(K1094,'Liste ECO'!A:A,1,FALSE),"ATTENTION CE Inexistant"),"")</f>
        <v>413-01</v>
      </c>
      <c r="O1094" s="467" t="str">
        <f>IF(LEFT(N1094,1) ="A",'Messages d''erreur'!$B$9,"")</f>
        <v/>
      </c>
      <c r="P1094" s="447">
        <f t="shared" si="76"/>
        <v>63411</v>
      </c>
      <c r="Q1094" s="447" t="str">
        <f>IFERROR(VLOOKUP(B1095,'Liste CG'!A:A,1,FALSE),"Attention erreur pas de CG")</f>
        <v>Attention erreur pas de CG</v>
      </c>
      <c r="R1094" s="447" t="str">
        <f>IF(LEFT(Q1094,1)="A",'Messages d''erreur'!B$10,"")</f>
        <v>Attention CG pas dans  CG</v>
      </c>
      <c r="S1094" s="467">
        <f t="shared" si="77"/>
        <v>63411</v>
      </c>
      <c r="T1094" s="469">
        <f>IFERROR(VLOOKUP(S1094,'Liste CG'!A:A,1,FALSE),"Attention erreur pas de CG")</f>
        <v>63411</v>
      </c>
      <c r="U1094" s="447" t="str">
        <f>IF(MID(H1094,4,1)="x", 'Messages d''erreur'!$B$13,IF(LEFT(T1094,1)="A",'Messages d''erreur'!$B$12,""))</f>
        <v/>
      </c>
    </row>
    <row r="1095" spans="1:21" ht="26" x14ac:dyDescent="0.35">
      <c r="A1095" s="535" t="s">
        <v>1798</v>
      </c>
      <c r="B1095" s="447" t="s">
        <v>1798</v>
      </c>
      <c r="C1095" s="462" t="s">
        <v>2220</v>
      </c>
      <c r="D1095" s="463" t="s">
        <v>1990</v>
      </c>
      <c r="E1095" s="464" t="s">
        <v>1101</v>
      </c>
      <c r="F1095" s="464">
        <v>10</v>
      </c>
      <c r="G1095" s="462" t="s">
        <v>1797</v>
      </c>
      <c r="H1095" s="464" t="s">
        <v>2226</v>
      </c>
      <c r="I1095" s="464" t="s">
        <v>1100</v>
      </c>
      <c r="J1095" s="464" t="s">
        <v>61</v>
      </c>
      <c r="K1095" s="466" t="s">
        <v>623</v>
      </c>
      <c r="L1095" s="467">
        <f t="shared" si="78"/>
        <v>1</v>
      </c>
      <c r="M1095" s="468">
        <f t="shared" si="73"/>
        <v>63412</v>
      </c>
      <c r="N1095" s="467" t="str">
        <f>IF(IFERROR(SEARCH("-",K1095,1),0) &gt; 0,IFERROR(VLOOKUP(K1095,'Liste ECO'!A:A,1,FALSE),"ATTENTION CE Inexistant"),"")</f>
        <v>415-01</v>
      </c>
      <c r="O1095" s="467" t="str">
        <f>IF(LEFT(N1095,1) ="A",'Messages d''erreur'!$B$9,"")</f>
        <v/>
      </c>
      <c r="P1095" s="447">
        <f t="shared" si="76"/>
        <v>63412</v>
      </c>
      <c r="Q1095" s="447" t="str">
        <f>IFERROR(VLOOKUP(B1096,'Liste CG'!A:A,1,FALSE),"Attention erreur pas de CG")</f>
        <v>Attention erreur pas de CG</v>
      </c>
      <c r="R1095" s="447" t="str">
        <f>IF(LEFT(Q1095,1)="A",'Messages d''erreur'!B$10,"")</f>
        <v>Attention CG pas dans  CG</v>
      </c>
      <c r="S1095" s="467">
        <f t="shared" si="77"/>
        <v>63412</v>
      </c>
      <c r="T1095" s="469">
        <f>IFERROR(VLOOKUP(S1095,'Liste CG'!A:A,1,FALSE),"Attention erreur pas de CG")</f>
        <v>63412</v>
      </c>
      <c r="U1095" s="447" t="str">
        <f>IF(MID(H1095,4,1)="x", 'Messages d''erreur'!$B$13,IF(LEFT(T1095,1)="A",'Messages d''erreur'!$B$12,""))</f>
        <v/>
      </c>
    </row>
    <row r="1096" spans="1:21" ht="26" x14ac:dyDescent="0.35">
      <c r="A1096" s="535" t="s">
        <v>1798</v>
      </c>
      <c r="B1096" s="447" t="s">
        <v>1798</v>
      </c>
      <c r="C1096" s="462" t="s">
        <v>2220</v>
      </c>
      <c r="D1096" s="463" t="s">
        <v>1990</v>
      </c>
      <c r="E1096" s="464" t="s">
        <v>1101</v>
      </c>
      <c r="F1096" s="464">
        <v>11</v>
      </c>
      <c r="G1096" s="462" t="s">
        <v>1797</v>
      </c>
      <c r="H1096" s="464" t="s">
        <v>2227</v>
      </c>
      <c r="I1096" s="464" t="s">
        <v>1100</v>
      </c>
      <c r="J1096" s="464" t="s">
        <v>61</v>
      </c>
      <c r="K1096" s="466" t="s">
        <v>627</v>
      </c>
      <c r="L1096" s="467">
        <f t="shared" si="78"/>
        <v>1</v>
      </c>
      <c r="M1096" s="468">
        <f t="shared" si="73"/>
        <v>63611</v>
      </c>
      <c r="N1096" s="467" t="str">
        <f>IF(IFERROR(SEARCH("-",K1096,1),0) &gt; 0,IFERROR(VLOOKUP(K1096,'Liste ECO'!A:A,1,FALSE),"ATTENTION CE Inexistant"),"")</f>
        <v>431-01</v>
      </c>
      <c r="O1096" s="467" t="str">
        <f>IF(LEFT(N1096,1) ="A",'Messages d''erreur'!$B$9,"")</f>
        <v/>
      </c>
      <c r="P1096" s="447">
        <f t="shared" si="76"/>
        <v>63611</v>
      </c>
      <c r="Q1096" s="447" t="str">
        <f>IFERROR(VLOOKUP(B1097,'Liste CG'!A:A,1,FALSE),"Attention erreur pas de CG")</f>
        <v>Attention erreur pas de CG</v>
      </c>
      <c r="R1096" s="447" t="str">
        <f>IF(LEFT(Q1096,1)="A",'Messages d''erreur'!B$10,"")</f>
        <v>Attention CG pas dans  CG</v>
      </c>
      <c r="S1096" s="467">
        <f t="shared" si="77"/>
        <v>63611</v>
      </c>
      <c r="T1096" s="469">
        <f>IFERROR(VLOOKUP(S1096,'Liste CG'!A:A,1,FALSE),"Attention erreur pas de CG")</f>
        <v>63611</v>
      </c>
      <c r="U1096" s="447" t="str">
        <f>IF(MID(H1096,4,1)="x", 'Messages d''erreur'!$B$13,IF(LEFT(T1096,1)="A",'Messages d''erreur'!$B$12,""))</f>
        <v/>
      </c>
    </row>
    <row r="1097" spans="1:21" ht="26" x14ac:dyDescent="0.35">
      <c r="A1097" s="535" t="s">
        <v>1798</v>
      </c>
      <c r="B1097" s="447" t="s">
        <v>1798</v>
      </c>
      <c r="C1097" s="462" t="s">
        <v>2220</v>
      </c>
      <c r="D1097" s="463" t="s">
        <v>1990</v>
      </c>
      <c r="E1097" s="464" t="s">
        <v>1101</v>
      </c>
      <c r="F1097" s="464">
        <v>12</v>
      </c>
      <c r="G1097" s="462" t="s">
        <v>1797</v>
      </c>
      <c r="H1097" s="464" t="s">
        <v>2228</v>
      </c>
      <c r="I1097" s="464" t="s">
        <v>1100</v>
      </c>
      <c r="J1097" s="464" t="s">
        <v>61</v>
      </c>
      <c r="K1097" s="466" t="s">
        <v>629</v>
      </c>
      <c r="L1097" s="467">
        <f t="shared" si="78"/>
        <v>1</v>
      </c>
      <c r="M1097" s="468">
        <f t="shared" si="73"/>
        <v>63612</v>
      </c>
      <c r="N1097" s="467" t="str">
        <f>IF(IFERROR(SEARCH("-",K1097,1),0) &gt; 0,IFERROR(VLOOKUP(K1097,'Liste ECO'!A:A,1,FALSE),"ATTENTION CE Inexistant"),"")</f>
        <v>433-01</v>
      </c>
      <c r="O1097" s="467" t="str">
        <f>IF(LEFT(N1097,1) ="A",'Messages d''erreur'!$B$9,"")</f>
        <v/>
      </c>
      <c r="P1097" s="447">
        <f t="shared" si="76"/>
        <v>63612</v>
      </c>
      <c r="Q1097" s="447" t="str">
        <f>IFERROR(VLOOKUP(B1098,'Liste CG'!A:A,1,FALSE),"Attention erreur pas de CG")</f>
        <v>Attention erreur pas de CG</v>
      </c>
      <c r="R1097" s="447" t="str">
        <f>IF(LEFT(Q1097,1)="A",'Messages d''erreur'!B$10,"")</f>
        <v>Attention CG pas dans  CG</v>
      </c>
      <c r="S1097" s="467">
        <f t="shared" si="77"/>
        <v>63612</v>
      </c>
      <c r="T1097" s="469">
        <f>IFERROR(VLOOKUP(S1097,'Liste CG'!A:A,1,FALSE),"Attention erreur pas de CG")</f>
        <v>63612</v>
      </c>
      <c r="U1097" s="447" t="str">
        <f>IF(MID(H1097,4,1)="x", 'Messages d''erreur'!$B$13,IF(LEFT(T1097,1)="A",'Messages d''erreur'!$B$12,""))</f>
        <v/>
      </c>
    </row>
    <row r="1098" spans="1:21" ht="26" x14ac:dyDescent="0.35">
      <c r="A1098" s="535" t="s">
        <v>1798</v>
      </c>
      <c r="B1098" s="447" t="s">
        <v>1798</v>
      </c>
      <c r="C1098" s="462" t="s">
        <v>2220</v>
      </c>
      <c r="D1098" s="463" t="s">
        <v>1990</v>
      </c>
      <c r="E1098" s="464" t="s">
        <v>1101</v>
      </c>
      <c r="F1098" s="464">
        <v>13</v>
      </c>
      <c r="G1098" s="462" t="s">
        <v>1797</v>
      </c>
      <c r="H1098" s="464" t="s">
        <v>2229</v>
      </c>
      <c r="I1098" s="464" t="s">
        <v>1100</v>
      </c>
      <c r="J1098" s="464" t="s">
        <v>61</v>
      </c>
      <c r="K1098" s="466" t="s">
        <v>637</v>
      </c>
      <c r="L1098" s="467">
        <f t="shared" si="78"/>
        <v>1</v>
      </c>
      <c r="M1098" s="468">
        <f t="shared" si="73"/>
        <v>63613</v>
      </c>
      <c r="N1098" s="467" t="str">
        <f>IF(IFERROR(SEARCH("-",K1098,1),0) &gt; 0,IFERROR(VLOOKUP(K1098,'Liste ECO'!A:A,1,FALSE),"ATTENTION CE Inexistant"),"")</f>
        <v>434-01</v>
      </c>
      <c r="O1098" s="467" t="str">
        <f>IF(LEFT(N1098,1) ="A",'Messages d''erreur'!$B$9,"")</f>
        <v/>
      </c>
      <c r="P1098" s="447">
        <f t="shared" si="76"/>
        <v>63613</v>
      </c>
      <c r="Q1098" s="447" t="str">
        <f>IFERROR(VLOOKUP(B1099,'Liste CG'!A:A,1,FALSE),"Attention erreur pas de CG")</f>
        <v>Attention erreur pas de CG</v>
      </c>
      <c r="R1098" s="447" t="str">
        <f>IF(LEFT(Q1098,1)="A",'Messages d''erreur'!B$10,"")</f>
        <v>Attention CG pas dans  CG</v>
      </c>
      <c r="S1098" s="467">
        <f t="shared" si="77"/>
        <v>63613</v>
      </c>
      <c r="T1098" s="469">
        <f>IFERROR(VLOOKUP(S1098,'Liste CG'!A:A,1,FALSE),"Attention erreur pas de CG")</f>
        <v>63613</v>
      </c>
      <c r="U1098" s="447" t="str">
        <f>IF(MID(H1098,4,1)="x", 'Messages d''erreur'!$B$13,IF(LEFT(T1098,1)="A",'Messages d''erreur'!$B$12,""))</f>
        <v/>
      </c>
    </row>
    <row r="1099" spans="1:21" ht="26" x14ac:dyDescent="0.35">
      <c r="A1099" s="535" t="s">
        <v>1798</v>
      </c>
      <c r="B1099" s="447" t="s">
        <v>1798</v>
      </c>
      <c r="C1099" s="462" t="s">
        <v>2220</v>
      </c>
      <c r="D1099" s="463" t="s">
        <v>1990</v>
      </c>
      <c r="E1099" s="464" t="s">
        <v>1101</v>
      </c>
      <c r="F1099" s="464">
        <v>14</v>
      </c>
      <c r="G1099" s="462" t="s">
        <v>1797</v>
      </c>
      <c r="H1099" s="464" t="s">
        <v>2230</v>
      </c>
      <c r="I1099" s="464" t="s">
        <v>1100</v>
      </c>
      <c r="J1099" s="464" t="s">
        <v>61</v>
      </c>
      <c r="K1099" s="466" t="s">
        <v>639</v>
      </c>
      <c r="L1099" s="467">
        <f t="shared" si="78"/>
        <v>1</v>
      </c>
      <c r="M1099" s="468">
        <f t="shared" ref="M1099:M1163" si="79">VALUE(H1099)</f>
        <v>63617</v>
      </c>
      <c r="N1099" s="467" t="str">
        <f>IF(IFERROR(SEARCH("-",K1099,1),0) &gt; 0,IFERROR(VLOOKUP(K1099,'Liste ECO'!A:A,1,FALSE),"ATTENTION CE Inexistant"),"")</f>
        <v>435-01</v>
      </c>
      <c r="O1099" s="467" t="str">
        <f>IF(LEFT(N1099,1) ="A",'Messages d''erreur'!$B$9,"")</f>
        <v/>
      </c>
      <c r="P1099" s="447">
        <f t="shared" si="76"/>
        <v>63617</v>
      </c>
      <c r="Q1099" s="447" t="str">
        <f>IFERROR(VLOOKUP(B1100,'Liste CG'!A:A,1,FALSE),"Attention erreur pas de CG")</f>
        <v>Attention erreur pas de CG</v>
      </c>
      <c r="R1099" s="447" t="str">
        <f>IF(LEFT(Q1099,1)="A",'Messages d''erreur'!B$10,"")</f>
        <v>Attention CG pas dans  CG</v>
      </c>
      <c r="S1099" s="467">
        <f t="shared" si="77"/>
        <v>63617</v>
      </c>
      <c r="T1099" s="469">
        <f>IFERROR(VLOOKUP(S1099,'Liste CG'!A:A,1,FALSE),"Attention erreur pas de CG")</f>
        <v>63617</v>
      </c>
      <c r="U1099" s="447" t="str">
        <f>IF(MID(H1099,4,1)="x", 'Messages d''erreur'!$B$13,IF(LEFT(T1099,1)="A",'Messages d''erreur'!$B$12,""))</f>
        <v/>
      </c>
    </row>
    <row r="1100" spans="1:21" ht="26" x14ac:dyDescent="0.35">
      <c r="A1100" s="535" t="s">
        <v>1798</v>
      </c>
      <c r="B1100" s="447" t="s">
        <v>1798</v>
      </c>
      <c r="C1100" s="462" t="s">
        <v>2220</v>
      </c>
      <c r="D1100" s="463" t="s">
        <v>1990</v>
      </c>
      <c r="E1100" s="464" t="s">
        <v>1101</v>
      </c>
      <c r="F1100" s="464">
        <v>15</v>
      </c>
      <c r="G1100" s="462" t="s">
        <v>1797</v>
      </c>
      <c r="H1100" s="464" t="s">
        <v>2231</v>
      </c>
      <c r="I1100" s="464" t="s">
        <v>1100</v>
      </c>
      <c r="J1100" s="464" t="s">
        <v>61</v>
      </c>
      <c r="K1100" s="466" t="s">
        <v>641</v>
      </c>
      <c r="L1100" s="467">
        <f t="shared" si="78"/>
        <v>1</v>
      </c>
      <c r="M1100" s="468">
        <f t="shared" si="79"/>
        <v>63618</v>
      </c>
      <c r="N1100" s="467" t="str">
        <f>IF(IFERROR(SEARCH("-",K1100,1),0) &gt; 0,IFERROR(VLOOKUP(K1100,'Liste ECO'!A:A,1,FALSE),"ATTENTION CE Inexistant"),"")</f>
        <v>435-02</v>
      </c>
      <c r="O1100" s="467" t="str">
        <f>IF(LEFT(N1100,1) ="A",'Messages d''erreur'!$B$9,"")</f>
        <v/>
      </c>
      <c r="P1100" s="447">
        <f t="shared" si="76"/>
        <v>63618</v>
      </c>
      <c r="Q1100" s="447" t="str">
        <f>IFERROR(VLOOKUP(B1101,'Liste CG'!A:A,1,FALSE),"Attention erreur pas de CG")</f>
        <v>Attention erreur pas de CG</v>
      </c>
      <c r="R1100" s="447" t="str">
        <f>IF(LEFT(Q1100,1)="A",'Messages d''erreur'!B$10,"")</f>
        <v>Attention CG pas dans  CG</v>
      </c>
      <c r="S1100" s="467">
        <f t="shared" si="77"/>
        <v>63618</v>
      </c>
      <c r="T1100" s="469">
        <f>IFERROR(VLOOKUP(S1100,'Liste CG'!A:A,1,FALSE),"Attention erreur pas de CG")</f>
        <v>63618</v>
      </c>
      <c r="U1100" s="447" t="str">
        <f>IF(MID(H1100,4,1)="x", 'Messages d''erreur'!$B$13,IF(LEFT(T1100,1)="A",'Messages d''erreur'!$B$12,""))</f>
        <v/>
      </c>
    </row>
    <row r="1101" spans="1:21" ht="26" x14ac:dyDescent="0.35">
      <c r="A1101" s="535" t="s">
        <v>1798</v>
      </c>
      <c r="B1101" s="447" t="s">
        <v>1798</v>
      </c>
      <c r="C1101" s="462" t="s">
        <v>2220</v>
      </c>
      <c r="D1101" s="463" t="s">
        <v>1990</v>
      </c>
      <c r="E1101" s="464" t="s">
        <v>1101</v>
      </c>
      <c r="F1101" s="464">
        <v>16</v>
      </c>
      <c r="G1101" s="462" t="s">
        <v>1797</v>
      </c>
      <c r="H1101" s="464" t="s">
        <v>2232</v>
      </c>
      <c r="I1101" s="464" t="s">
        <v>1100</v>
      </c>
      <c r="J1101" s="464" t="s">
        <v>61</v>
      </c>
      <c r="K1101" s="466" t="s">
        <v>645</v>
      </c>
      <c r="L1101" s="467">
        <f t="shared" si="78"/>
        <v>1</v>
      </c>
      <c r="M1101" s="468">
        <f t="shared" si="79"/>
        <v>63627</v>
      </c>
      <c r="N1101" s="467" t="str">
        <f>IF(IFERROR(SEARCH("-",K1101,1),0) &gt; 0,IFERROR(VLOOKUP(K1101,'Liste ECO'!A:A,1,FALSE),"ATTENTION CE Inexistant"),"")</f>
        <v>435-07</v>
      </c>
      <c r="O1101" s="467" t="str">
        <f>IF(LEFT(N1101,1) ="A",'Messages d''erreur'!$B$9,"")</f>
        <v/>
      </c>
      <c r="P1101" s="447">
        <f t="shared" si="76"/>
        <v>63627</v>
      </c>
      <c r="Q1101" s="447" t="str">
        <f>IFERROR(VLOOKUP(B1102,'Liste CG'!A:A,1,FALSE),"Attention erreur pas de CG")</f>
        <v>Attention erreur pas de CG</v>
      </c>
      <c r="R1101" s="447" t="str">
        <f>IF(LEFT(Q1101,1)="A",'Messages d''erreur'!B$10,"")</f>
        <v>Attention CG pas dans  CG</v>
      </c>
      <c r="S1101" s="467">
        <f t="shared" si="77"/>
        <v>63627</v>
      </c>
      <c r="T1101" s="469">
        <f>IFERROR(VLOOKUP(S1101,'Liste CG'!A:A,1,FALSE),"Attention erreur pas de CG")</f>
        <v>63627</v>
      </c>
      <c r="U1101" s="447" t="str">
        <f>IF(MID(H1101,4,1)="x", 'Messages d''erreur'!$B$13,IF(LEFT(T1101,1)="A",'Messages d''erreur'!$B$12,""))</f>
        <v/>
      </c>
    </row>
    <row r="1102" spans="1:21" ht="26" x14ac:dyDescent="0.35">
      <c r="A1102" s="535" t="s">
        <v>1798</v>
      </c>
      <c r="B1102" s="447" t="s">
        <v>1798</v>
      </c>
      <c r="C1102" s="462" t="s">
        <v>2220</v>
      </c>
      <c r="D1102" s="463" t="s">
        <v>1990</v>
      </c>
      <c r="E1102" s="464" t="s">
        <v>1101</v>
      </c>
      <c r="F1102" s="464">
        <v>17</v>
      </c>
      <c r="G1102" s="462" t="s">
        <v>1797</v>
      </c>
      <c r="H1102" s="464" t="s">
        <v>2233</v>
      </c>
      <c r="I1102" s="464" t="s">
        <v>1100</v>
      </c>
      <c r="J1102" s="464" t="s">
        <v>61</v>
      </c>
      <c r="K1102" s="466" t="s">
        <v>643</v>
      </c>
      <c r="L1102" s="467">
        <f t="shared" si="78"/>
        <v>1</v>
      </c>
      <c r="M1102" s="468">
        <f t="shared" si="79"/>
        <v>67102</v>
      </c>
      <c r="N1102" s="467" t="str">
        <f>IF(IFERROR(SEARCH("-",K1102,1),0) &gt; 0,IFERROR(VLOOKUP(K1102,'Liste ECO'!A:A,1,FALSE),"ATTENTION CE Inexistant"),"")</f>
        <v>435-03</v>
      </c>
      <c r="O1102" s="467" t="str">
        <f>IF(LEFT(N1102,1) ="A",'Messages d''erreur'!$B$9,"")</f>
        <v/>
      </c>
      <c r="P1102" s="447">
        <f t="shared" si="76"/>
        <v>67102</v>
      </c>
      <c r="Q1102" s="447" t="str">
        <f>IFERROR(VLOOKUP(B1103,'Liste CG'!A:A,1,FALSE),"Attention erreur pas de CG")</f>
        <v>Attention erreur pas de CG</v>
      </c>
      <c r="R1102" s="447" t="str">
        <f>IF(LEFT(Q1102,1)="A",'Messages d''erreur'!B$10,"")</f>
        <v>Attention CG pas dans  CG</v>
      </c>
      <c r="S1102" s="467">
        <f t="shared" si="77"/>
        <v>67102</v>
      </c>
      <c r="T1102" s="469">
        <f>IFERROR(VLOOKUP(S1102,'Liste CG'!A:A,1,FALSE),"Attention erreur pas de CG")</f>
        <v>67102</v>
      </c>
      <c r="U1102" s="447" t="str">
        <f>IF(MID(H1102,4,1)="x", 'Messages d''erreur'!$B$13,IF(LEFT(T1102,1)="A",'Messages d''erreur'!$B$12,""))</f>
        <v/>
      </c>
    </row>
    <row r="1103" spans="1:21" ht="14.5" x14ac:dyDescent="0.35">
      <c r="A1103" s="535" t="s">
        <v>1798</v>
      </c>
      <c r="B1103" s="447" t="s">
        <v>1798</v>
      </c>
      <c r="C1103" s="462" t="s">
        <v>2220</v>
      </c>
      <c r="D1103" s="463" t="s">
        <v>1990</v>
      </c>
      <c r="E1103" s="464" t="s">
        <v>61</v>
      </c>
      <c r="F1103" s="464">
        <v>18</v>
      </c>
      <c r="G1103" s="462" t="s">
        <v>2089</v>
      </c>
      <c r="H1103" s="464" t="s">
        <v>2112</v>
      </c>
      <c r="I1103" s="464" t="s">
        <v>2113</v>
      </c>
      <c r="J1103" s="464" t="s">
        <v>1101</v>
      </c>
      <c r="K1103" s="466" t="s">
        <v>1100</v>
      </c>
      <c r="L1103" s="467">
        <f t="shared" si="78"/>
        <v>1</v>
      </c>
      <c r="M1103" s="468" t="e">
        <f t="shared" si="79"/>
        <v>#VALUE!</v>
      </c>
      <c r="N1103" s="467" t="str">
        <f>IF(IFERROR(SEARCH("-",K1103,1),0) &gt; 0,IFERROR(VLOOKUP(K1103,'Liste ECO'!A:A,1,FALSE),"ATTENTION CE Inexistant"),"")</f>
        <v/>
      </c>
      <c r="O1103" s="467" t="str">
        <f>IF(LEFT(N1103,1) ="A",'Messages d''erreur'!$B$9,"")</f>
        <v/>
      </c>
      <c r="P1103" s="447" t="e">
        <f t="shared" si="76"/>
        <v>#VALUE!</v>
      </c>
      <c r="Q1103" s="447" t="str">
        <f>IFERROR(VLOOKUP(B1104,'Liste CG'!A:A,1,FALSE),"Attention erreur pas de CG")</f>
        <v>Attention erreur pas de CG</v>
      </c>
      <c r="R1103" s="447" t="str">
        <f>IF(LEFT(Q1103,1)="A",'Messages d''erreur'!B$10,"")</f>
        <v>Attention CG pas dans  CG</v>
      </c>
      <c r="S1103" s="467" t="e">
        <f t="shared" si="77"/>
        <v>#VALUE!</v>
      </c>
      <c r="T1103" s="469" t="str">
        <f>IFERROR(VLOOKUP(S1103,'Liste CG'!A:A,1,FALSE),"Attention erreur pas de CG")</f>
        <v>Attention erreur pas de CG</v>
      </c>
      <c r="U1103" s="447" t="str">
        <f>IF(MID(H1103,4,1)="x", 'Messages d''erreur'!$B$13,IF(LEFT(T1103,1)="A",'Messages d''erreur'!$B$12,""))</f>
        <v>Compte générique de contre-partie</v>
      </c>
    </row>
    <row r="1104" spans="1:21" ht="52" x14ac:dyDescent="0.35">
      <c r="A1104" s="535" t="s">
        <v>1232</v>
      </c>
      <c r="B1104" s="447" t="s">
        <v>1232</v>
      </c>
      <c r="C1104" s="462" t="s">
        <v>2234</v>
      </c>
      <c r="D1104" s="463" t="s">
        <v>1990</v>
      </c>
      <c r="E1104" s="464" t="s">
        <v>1101</v>
      </c>
      <c r="F1104" s="464">
        <v>1</v>
      </c>
      <c r="G1104" s="462" t="s">
        <v>764</v>
      </c>
      <c r="H1104" s="464" t="s">
        <v>1177</v>
      </c>
      <c r="I1104" s="464" t="s">
        <v>1178</v>
      </c>
      <c r="J1104" s="464" t="s">
        <v>61</v>
      </c>
      <c r="K1104" s="466" t="s">
        <v>756</v>
      </c>
      <c r="L1104" s="467">
        <f t="shared" si="78"/>
        <v>0</v>
      </c>
      <c r="M1104" s="468">
        <f t="shared" si="79"/>
        <v>15411</v>
      </c>
      <c r="N1104" s="467" t="str">
        <f>IF(IFERROR(SEARCH("-",K1104,1),0) &gt; 0,IFERROR(VLOOKUP(K1104,'Liste ECO'!A:A,1,FALSE),"ATTENTION CE Inexistant"),"")</f>
        <v>615-53</v>
      </c>
      <c r="O1104" s="467" t="str">
        <f>IF(LEFT(N1104,1) ="A",'Messages d''erreur'!$B$9,"")</f>
        <v/>
      </c>
      <c r="P1104" s="447">
        <f t="shared" si="76"/>
        <v>15411</v>
      </c>
      <c r="Q1104" s="447" t="str">
        <f>IFERROR(VLOOKUP(B1105,'Liste CG'!A:A,1,FALSE),"Attention erreur pas de CG")</f>
        <v>Attention erreur pas de CG</v>
      </c>
      <c r="R1104" s="447" t="str">
        <f>IF(LEFT(Q1104,1)="A",'Messages d''erreur'!B$10,"")</f>
        <v>Attention CG pas dans  CG</v>
      </c>
      <c r="S1104" s="467">
        <f t="shared" si="77"/>
        <v>15411</v>
      </c>
      <c r="T1104" s="469">
        <f>IFERROR(VLOOKUP(S1104,'Liste CG'!A:A,1,FALSE),"Attention erreur pas de CG")</f>
        <v>15411</v>
      </c>
      <c r="U1104" s="447" t="str">
        <f>IF(MID(H1104,4,1)="x", 'Messages d''erreur'!$B$13,IF(LEFT(T1104,1)="A",'Messages d''erreur'!$B$12,""))</f>
        <v/>
      </c>
    </row>
    <row r="1105" spans="1:21" ht="52" x14ac:dyDescent="0.35">
      <c r="A1105" s="535" t="s">
        <v>1232</v>
      </c>
      <c r="B1105" s="447" t="s">
        <v>1232</v>
      </c>
      <c r="C1105" s="462" t="s">
        <v>2234</v>
      </c>
      <c r="D1105" s="463" t="s">
        <v>1990</v>
      </c>
      <c r="E1105" s="464" t="s">
        <v>1101</v>
      </c>
      <c r="F1105" s="464">
        <v>2</v>
      </c>
      <c r="G1105" s="462" t="s">
        <v>764</v>
      </c>
      <c r="H1105" s="464" t="s">
        <v>1256</v>
      </c>
      <c r="I1105" s="464" t="s">
        <v>1178</v>
      </c>
      <c r="J1105" s="464" t="s">
        <v>61</v>
      </c>
      <c r="K1105" s="466" t="s">
        <v>763</v>
      </c>
      <c r="L1105" s="467">
        <f t="shared" si="78"/>
        <v>1</v>
      </c>
      <c r="M1105" s="468">
        <f t="shared" si="79"/>
        <v>15611</v>
      </c>
      <c r="N1105" s="467" t="str">
        <f>IF(IFERROR(SEARCH("-",K1105,1),0) &gt; 0,IFERROR(VLOOKUP(K1105,'Liste ECO'!A:A,1,FALSE),"ATTENTION CE Inexistant"),"")</f>
        <v>635-53</v>
      </c>
      <c r="O1105" s="467" t="str">
        <f>IF(LEFT(N1105,1) ="A",'Messages d''erreur'!$B$9,"")</f>
        <v/>
      </c>
      <c r="P1105" s="447">
        <f t="shared" si="76"/>
        <v>15611</v>
      </c>
      <c r="Q1105" s="447" t="str">
        <f>IFERROR(VLOOKUP(B1106,'Liste CG'!A:A,1,FALSE),"Attention erreur pas de CG")</f>
        <v>Attention erreur pas de CG</v>
      </c>
      <c r="R1105" s="447" t="str">
        <f>IF(LEFT(Q1105,1)="A",'Messages d''erreur'!B$10,"")</f>
        <v>Attention CG pas dans  CG</v>
      </c>
      <c r="S1105" s="467">
        <f t="shared" si="77"/>
        <v>15611</v>
      </c>
      <c r="T1105" s="469">
        <f>IFERROR(VLOOKUP(S1105,'Liste CG'!A:A,1,FALSE),"Attention erreur pas de CG")</f>
        <v>15611</v>
      </c>
      <c r="U1105" s="447" t="str">
        <f>IF(MID(H1105,4,1)="x", 'Messages d''erreur'!$B$13,IF(LEFT(T1105,1)="A",'Messages d''erreur'!$B$12,""))</f>
        <v/>
      </c>
    </row>
    <row r="1106" spans="1:21" ht="26" x14ac:dyDescent="0.35">
      <c r="A1106" s="535" t="s">
        <v>1232</v>
      </c>
      <c r="B1106" s="447" t="s">
        <v>1232</v>
      </c>
      <c r="C1106" s="462" t="s">
        <v>2234</v>
      </c>
      <c r="D1106" s="463" t="s">
        <v>1990</v>
      </c>
      <c r="E1106" s="464" t="s">
        <v>1101</v>
      </c>
      <c r="F1106" s="464">
        <v>3</v>
      </c>
      <c r="G1106" s="462" t="s">
        <v>1779</v>
      </c>
      <c r="H1106" s="464" t="s">
        <v>1384</v>
      </c>
      <c r="I1106" s="464" t="s">
        <v>1353</v>
      </c>
      <c r="J1106" s="464" t="s">
        <v>61</v>
      </c>
      <c r="K1106" s="466" t="s">
        <v>805</v>
      </c>
      <c r="L1106" s="467">
        <f t="shared" si="78"/>
        <v>1</v>
      </c>
      <c r="M1106" s="468">
        <f t="shared" si="79"/>
        <v>24011</v>
      </c>
      <c r="N1106" s="467" t="str">
        <f>IF(IFERROR(SEARCH("-",K1106,1),0) &gt; 0,IFERROR(VLOOKUP(K1106,'Liste ECO'!A:A,1,FALSE),"ATTENTION CE Inexistant"),"")</f>
        <v>711-60</v>
      </c>
      <c r="O1106" s="467" t="str">
        <f>IF(LEFT(N1106,1) ="A",'Messages d''erreur'!$B$9,"")</f>
        <v/>
      </c>
      <c r="P1106" s="447">
        <f t="shared" si="76"/>
        <v>24011</v>
      </c>
      <c r="Q1106" s="447" t="str">
        <f>IFERROR(VLOOKUP(B1107,'Liste CG'!A:A,1,FALSE),"Attention erreur pas de CG")</f>
        <v>Attention erreur pas de CG</v>
      </c>
      <c r="R1106" s="447" t="str">
        <f>IF(LEFT(Q1106,1)="A",'Messages d''erreur'!B$10,"")</f>
        <v>Attention CG pas dans  CG</v>
      </c>
      <c r="S1106" s="467">
        <f t="shared" si="77"/>
        <v>24011</v>
      </c>
      <c r="T1106" s="469">
        <f>IFERROR(VLOOKUP(S1106,'Liste CG'!A:A,1,FALSE),"Attention erreur pas de CG")</f>
        <v>24011</v>
      </c>
      <c r="U1106" s="447" t="str">
        <f>IF(MID(H1106,4,1)="x", 'Messages d''erreur'!$B$13,IF(LEFT(T1106,1)="A",'Messages d''erreur'!$B$12,""))</f>
        <v/>
      </c>
    </row>
    <row r="1107" spans="1:21" ht="39" x14ac:dyDescent="0.35">
      <c r="A1107" s="535" t="s">
        <v>1232</v>
      </c>
      <c r="B1107" s="447" t="s">
        <v>1232</v>
      </c>
      <c r="C1107" s="462" t="s">
        <v>2234</v>
      </c>
      <c r="D1107" s="463" t="s">
        <v>1990</v>
      </c>
      <c r="E1107" s="464" t="s">
        <v>1101</v>
      </c>
      <c r="F1107" s="464">
        <v>4</v>
      </c>
      <c r="G1107" s="462" t="s">
        <v>1786</v>
      </c>
      <c r="H1107" s="464" t="s">
        <v>1483</v>
      </c>
      <c r="I1107" s="464" t="s">
        <v>1353</v>
      </c>
      <c r="J1107" s="464" t="s">
        <v>61</v>
      </c>
      <c r="K1107" s="466" t="s">
        <v>808</v>
      </c>
      <c r="L1107" s="467">
        <f t="shared" si="78"/>
        <v>1</v>
      </c>
      <c r="M1107" s="468">
        <f t="shared" si="79"/>
        <v>24021</v>
      </c>
      <c r="N1107" s="467" t="str">
        <f>IF(IFERROR(SEARCH("-",K1107,1),0) &gt; 0,IFERROR(VLOOKUP(K1107,'Liste ECO'!A:A,1,FALSE),"ATTENTION CE Inexistant"),"")</f>
        <v>712-60</v>
      </c>
      <c r="O1107" s="467" t="str">
        <f>IF(LEFT(N1107,1) ="A",'Messages d''erreur'!$B$9,"")</f>
        <v/>
      </c>
      <c r="P1107" s="447">
        <f t="shared" si="76"/>
        <v>24021</v>
      </c>
      <c r="Q1107" s="447" t="str">
        <f>IFERROR(VLOOKUP(B1108,'Liste CG'!A:A,1,FALSE),"Attention erreur pas de CG")</f>
        <v>Attention erreur pas de CG</v>
      </c>
      <c r="R1107" s="447" t="str">
        <f>IF(LEFT(Q1107,1)="A",'Messages d''erreur'!B$10,"")</f>
        <v>Attention CG pas dans  CG</v>
      </c>
      <c r="S1107" s="467">
        <f t="shared" si="77"/>
        <v>24021</v>
      </c>
      <c r="T1107" s="469">
        <f>IFERROR(VLOOKUP(S1107,'Liste CG'!A:A,1,FALSE),"Attention erreur pas de CG")</f>
        <v>24021</v>
      </c>
      <c r="U1107" s="447" t="str">
        <f>IF(MID(H1107,4,1)="x", 'Messages d''erreur'!$B$13,IF(LEFT(T1107,1)="A",'Messages d''erreur'!$B$12,""))</f>
        <v/>
      </c>
    </row>
    <row r="1108" spans="1:21" ht="39" x14ac:dyDescent="0.35">
      <c r="A1108" s="535" t="s">
        <v>1232</v>
      </c>
      <c r="B1108" s="447" t="s">
        <v>1232</v>
      </c>
      <c r="C1108" s="462" t="s">
        <v>2234</v>
      </c>
      <c r="D1108" s="463" t="s">
        <v>1990</v>
      </c>
      <c r="E1108" s="464" t="s">
        <v>1101</v>
      </c>
      <c r="F1108" s="464">
        <v>5</v>
      </c>
      <c r="G1108" s="462" t="s">
        <v>1837</v>
      </c>
      <c r="H1108" s="464" t="s">
        <v>1835</v>
      </c>
      <c r="I1108" s="464" t="s">
        <v>1341</v>
      </c>
      <c r="J1108" s="464" t="s">
        <v>61</v>
      </c>
      <c r="K1108" s="466" t="s">
        <v>865</v>
      </c>
      <c r="L1108" s="467">
        <f t="shared" si="78"/>
        <v>1</v>
      </c>
      <c r="M1108" s="468">
        <f t="shared" si="79"/>
        <v>26121</v>
      </c>
      <c r="N1108" s="467" t="str">
        <f>IF(IFERROR(SEARCH("-",K1108,1),0) &gt; 0,IFERROR(VLOOKUP(K1108,'Liste ECO'!A:A,1,FALSE),"ATTENTION CE Inexistant"),"")</f>
        <v>748-52</v>
      </c>
      <c r="O1108" s="467" t="str">
        <f>IF(LEFT(N1108,1) ="A",'Messages d''erreur'!$B$9,"")</f>
        <v/>
      </c>
      <c r="P1108" s="447">
        <f t="shared" si="76"/>
        <v>26121</v>
      </c>
      <c r="Q1108" s="447" t="str">
        <f>IFERROR(VLOOKUP(B1109,'Liste CG'!A:A,1,FALSE),"Attention erreur pas de CG")</f>
        <v>Attention erreur pas de CG</v>
      </c>
      <c r="R1108" s="447" t="str">
        <f>IF(LEFT(Q1108,1)="A",'Messages d''erreur'!B$10,"")</f>
        <v>Attention CG pas dans  CG</v>
      </c>
      <c r="S1108" s="467">
        <f t="shared" si="77"/>
        <v>26121</v>
      </c>
      <c r="T1108" s="469">
        <f>IFERROR(VLOOKUP(S1108,'Liste CG'!A:A,1,FALSE),"Attention erreur pas de CG")</f>
        <v>26121</v>
      </c>
      <c r="U1108" s="447" t="str">
        <f>IF(MID(H1108,4,1)="x", 'Messages d''erreur'!$B$13,IF(LEFT(T1108,1)="A",'Messages d''erreur'!$B$12,""))</f>
        <v/>
      </c>
    </row>
    <row r="1109" spans="1:21" ht="26" x14ac:dyDescent="0.35">
      <c r="A1109" s="535" t="s">
        <v>1232</v>
      </c>
      <c r="B1109" s="447" t="s">
        <v>1232</v>
      </c>
      <c r="C1109" s="462" t="s">
        <v>2234</v>
      </c>
      <c r="D1109" s="463" t="s">
        <v>1990</v>
      </c>
      <c r="E1109" s="464" t="s">
        <v>1101</v>
      </c>
      <c r="F1109" s="464">
        <v>6</v>
      </c>
      <c r="G1109" s="462" t="s">
        <v>1797</v>
      </c>
      <c r="H1109" s="464" t="s">
        <v>2235</v>
      </c>
      <c r="I1109" s="464" t="s">
        <v>1100</v>
      </c>
      <c r="J1109" s="464" t="s">
        <v>61</v>
      </c>
      <c r="K1109" s="466" t="s">
        <v>214</v>
      </c>
      <c r="L1109" s="467">
        <f t="shared" si="78"/>
        <v>1</v>
      </c>
      <c r="M1109" s="468">
        <f t="shared" si="79"/>
        <v>61000</v>
      </c>
      <c r="N1109" s="467" t="str">
        <f>IF(IFERROR(SEARCH("-",K1109,1),0) &gt; 0,IFERROR(VLOOKUP(K1109,'Liste ECO'!A:A,1,FALSE),"ATTENTION CE Inexistant"),"")</f>
        <v>126-01</v>
      </c>
      <c r="O1109" s="467" t="str">
        <f>IF(LEFT(N1109,1) ="A",'Messages d''erreur'!$B$9,"")</f>
        <v/>
      </c>
      <c r="P1109" s="447">
        <f t="shared" si="76"/>
        <v>61000</v>
      </c>
      <c r="Q1109" s="447" t="str">
        <f>IFERROR(VLOOKUP(B1110,'Liste CG'!A:A,1,FALSE),"Attention erreur pas de CG")</f>
        <v>Attention erreur pas de CG</v>
      </c>
      <c r="R1109" s="447" t="str">
        <f>IF(LEFT(Q1109,1)="A",'Messages d''erreur'!B$10,"")</f>
        <v>Attention CG pas dans  CG</v>
      </c>
      <c r="S1109" s="467">
        <f t="shared" si="77"/>
        <v>61000</v>
      </c>
      <c r="T1109" s="469">
        <f>IFERROR(VLOOKUP(S1109,'Liste CG'!A:A,1,FALSE),"Attention erreur pas de CG")</f>
        <v>61000</v>
      </c>
      <c r="U1109" s="447" t="str">
        <f>IF(MID(H1109,4,1)="x", 'Messages d''erreur'!$B$13,IF(LEFT(T1109,1)="A",'Messages d''erreur'!$B$12,""))</f>
        <v/>
      </c>
    </row>
    <row r="1110" spans="1:21" ht="26" x14ac:dyDescent="0.35">
      <c r="A1110" s="535" t="s">
        <v>1232</v>
      </c>
      <c r="B1110" s="447" t="s">
        <v>1232</v>
      </c>
      <c r="C1110" s="462" t="s">
        <v>2234</v>
      </c>
      <c r="D1110" s="463" t="s">
        <v>1990</v>
      </c>
      <c r="E1110" s="464" t="s">
        <v>1101</v>
      </c>
      <c r="F1110" s="464">
        <v>7</v>
      </c>
      <c r="G1110" s="462" t="s">
        <v>1342</v>
      </c>
      <c r="H1110" s="464" t="s">
        <v>2236</v>
      </c>
      <c r="I1110" s="464" t="s">
        <v>1100</v>
      </c>
      <c r="J1110" s="464" t="s">
        <v>61</v>
      </c>
      <c r="K1110" s="466" t="s">
        <v>309</v>
      </c>
      <c r="L1110" s="467">
        <f t="shared" si="78"/>
        <v>1</v>
      </c>
      <c r="M1110" s="468">
        <f t="shared" si="79"/>
        <v>65304</v>
      </c>
      <c r="N1110" s="467" t="str">
        <f>IF(IFERROR(SEARCH("-",K1110,1),0) &gt; 0,IFERROR(VLOOKUP(K1110,'Liste ECO'!A:A,1,FALSE),"ATTENTION CE Inexistant"),"")</f>
        <v>218-01</v>
      </c>
      <c r="O1110" s="467" t="str">
        <f>IF(LEFT(N1110,1) ="A",'Messages d''erreur'!$B$9,"")</f>
        <v/>
      </c>
      <c r="P1110" s="447">
        <f t="shared" si="76"/>
        <v>65304</v>
      </c>
      <c r="Q1110" s="447" t="str">
        <f>IFERROR(VLOOKUP(B1111,'Liste CG'!A:A,1,FALSE),"Attention erreur pas de CG")</f>
        <v>Attention erreur pas de CG</v>
      </c>
      <c r="R1110" s="447" t="str">
        <f>IF(LEFT(Q1110,1)="A",'Messages d''erreur'!B$10,"")</f>
        <v>Attention CG pas dans  CG</v>
      </c>
      <c r="S1110" s="467">
        <f t="shared" si="77"/>
        <v>65304</v>
      </c>
      <c r="T1110" s="469">
        <f>IFERROR(VLOOKUP(S1110,'Liste CG'!A:A,1,FALSE),"Attention erreur pas de CG")</f>
        <v>65304</v>
      </c>
      <c r="U1110" s="447" t="str">
        <f>IF(MID(H1110,4,1)="x", 'Messages d''erreur'!$B$13,IF(LEFT(T1110,1)="A",'Messages d''erreur'!$B$12,""))</f>
        <v/>
      </c>
    </row>
    <row r="1111" spans="1:21" ht="26" x14ac:dyDescent="0.35">
      <c r="A1111" s="535" t="s">
        <v>1232</v>
      </c>
      <c r="B1111" s="447" t="s">
        <v>1232</v>
      </c>
      <c r="C1111" s="462" t="s">
        <v>2234</v>
      </c>
      <c r="D1111" s="463" t="s">
        <v>1990</v>
      </c>
      <c r="E1111" s="464" t="s">
        <v>1101</v>
      </c>
      <c r="F1111" s="464">
        <v>8</v>
      </c>
      <c r="G1111" s="462" t="s">
        <v>1797</v>
      </c>
      <c r="H1111" s="464" t="s">
        <v>2237</v>
      </c>
      <c r="I1111" s="464" t="s">
        <v>1100</v>
      </c>
      <c r="J1111" s="464" t="s">
        <v>61</v>
      </c>
      <c r="K1111" s="466" t="s">
        <v>312</v>
      </c>
      <c r="L1111" s="467">
        <f t="shared" si="78"/>
        <v>1</v>
      </c>
      <c r="M1111" s="468">
        <f t="shared" si="79"/>
        <v>65722</v>
      </c>
      <c r="N1111" s="467" t="str">
        <f>IF(IFERROR(SEARCH("-",K1111,1),0) &gt; 0,IFERROR(VLOOKUP(K1111,'Liste ECO'!A:A,1,FALSE),"ATTENTION CE Inexistant"),"")</f>
        <v>219-01</v>
      </c>
      <c r="O1111" s="467" t="str">
        <f>IF(LEFT(N1111,1) ="A",'Messages d''erreur'!$B$9,"")</f>
        <v/>
      </c>
      <c r="P1111" s="447">
        <f t="shared" si="76"/>
        <v>65722</v>
      </c>
      <c r="Q1111" s="447" t="str">
        <f>IFERROR(VLOOKUP(B1112,'Liste CG'!A:A,1,FALSE),"Attention erreur pas de CG")</f>
        <v>Attention erreur pas de CG</v>
      </c>
      <c r="R1111" s="447" t="str">
        <f>IF(LEFT(Q1111,1)="A",'Messages d''erreur'!B$10,"")</f>
        <v>Attention CG pas dans  CG</v>
      </c>
      <c r="S1111" s="467">
        <f t="shared" si="77"/>
        <v>65722</v>
      </c>
      <c r="T1111" s="469">
        <f>IFERROR(VLOOKUP(S1111,'Liste CG'!A:A,1,FALSE),"Attention erreur pas de CG")</f>
        <v>65722</v>
      </c>
      <c r="U1111" s="447" t="str">
        <f>IF(MID(H1111,4,1)="x", 'Messages d''erreur'!$B$13,IF(LEFT(T1111,1)="A",'Messages d''erreur'!$B$12,""))</f>
        <v/>
      </c>
    </row>
    <row r="1112" spans="1:21" ht="26" x14ac:dyDescent="0.35">
      <c r="A1112" s="535" t="s">
        <v>1232</v>
      </c>
      <c r="B1112" s="447" t="s">
        <v>1232</v>
      </c>
      <c r="C1112" s="462" t="s">
        <v>2234</v>
      </c>
      <c r="D1112" s="463" t="s">
        <v>1990</v>
      </c>
      <c r="E1112" s="464" t="s">
        <v>1101</v>
      </c>
      <c r="F1112" s="464">
        <v>9</v>
      </c>
      <c r="G1112" s="462" t="s">
        <v>1797</v>
      </c>
      <c r="H1112" s="464" t="s">
        <v>2238</v>
      </c>
      <c r="I1112" s="464" t="s">
        <v>1100</v>
      </c>
      <c r="J1112" s="464" t="s">
        <v>61</v>
      </c>
      <c r="K1112" s="466" t="s">
        <v>306</v>
      </c>
      <c r="L1112" s="467">
        <f t="shared" si="78"/>
        <v>1</v>
      </c>
      <c r="M1112" s="468">
        <f t="shared" si="79"/>
        <v>65726</v>
      </c>
      <c r="N1112" s="467" t="str">
        <f>IF(IFERROR(SEARCH("-",K1112,1),0) &gt; 0,IFERROR(VLOOKUP(K1112,'Liste ECO'!A:A,1,FALSE),"ATTENTION CE Inexistant"),"")</f>
        <v>216-01</v>
      </c>
      <c r="O1112" s="467" t="str">
        <f>IF(LEFT(N1112,1) ="A",'Messages d''erreur'!$B$9,"")</f>
        <v/>
      </c>
      <c r="P1112" s="447">
        <f t="shared" si="76"/>
        <v>65726</v>
      </c>
      <c r="Q1112" s="447" t="str">
        <f>IFERROR(VLOOKUP(B1113,'Liste CG'!A:A,1,FALSE),"Attention erreur pas de CG")</f>
        <v>Attention erreur pas de CG</v>
      </c>
      <c r="R1112" s="447" t="str">
        <f>IF(LEFT(Q1112,1)="A",'Messages d''erreur'!B$10,"")</f>
        <v>Attention CG pas dans  CG</v>
      </c>
      <c r="S1112" s="467">
        <f t="shared" si="77"/>
        <v>65726</v>
      </c>
      <c r="T1112" s="469">
        <f>IFERROR(VLOOKUP(S1112,'Liste CG'!A:A,1,FALSE),"Attention erreur pas de CG")</f>
        <v>65726</v>
      </c>
      <c r="U1112" s="447" t="str">
        <f>IF(MID(H1112,4,1)="x", 'Messages d''erreur'!$B$13,IF(LEFT(T1112,1)="A",'Messages d''erreur'!$B$12,""))</f>
        <v/>
      </c>
    </row>
    <row r="1113" spans="1:21" ht="26" x14ac:dyDescent="0.35">
      <c r="A1113" s="535" t="s">
        <v>1232</v>
      </c>
      <c r="B1113" s="447" t="s">
        <v>1232</v>
      </c>
      <c r="C1113" s="462" t="s">
        <v>2234</v>
      </c>
      <c r="D1113" s="463" t="s">
        <v>1990</v>
      </c>
      <c r="E1113" s="464" t="s">
        <v>1101</v>
      </c>
      <c r="F1113" s="464">
        <v>10</v>
      </c>
      <c r="G1113" s="462" t="s">
        <v>1797</v>
      </c>
      <c r="H1113" s="464" t="s">
        <v>2239</v>
      </c>
      <c r="I1113" s="464" t="s">
        <v>1100</v>
      </c>
      <c r="J1113" s="464" t="s">
        <v>61</v>
      </c>
      <c r="K1113" s="466" t="s">
        <v>347</v>
      </c>
      <c r="L1113" s="467">
        <f t="shared" si="78"/>
        <v>1</v>
      </c>
      <c r="M1113" s="468">
        <f t="shared" si="79"/>
        <v>67100</v>
      </c>
      <c r="N1113" s="467" t="str">
        <f>IF(IFERROR(SEARCH("-",K1113,1),0) &gt; 0,IFERROR(VLOOKUP(K1113,'Liste ECO'!A:A,1,FALSE),"ATTENTION CE Inexistant"),"")</f>
        <v>310-01</v>
      </c>
      <c r="O1113" s="467" t="str">
        <f>IF(LEFT(N1113,1) ="A",'Messages d''erreur'!$B$9,"")</f>
        <v/>
      </c>
      <c r="P1113" s="447">
        <f t="shared" si="76"/>
        <v>67100</v>
      </c>
      <c r="Q1113" s="447" t="str">
        <f>IFERROR(VLOOKUP(B1114,'Liste CG'!A:A,1,FALSE),"Attention erreur pas de CG")</f>
        <v>Attention erreur pas de CG</v>
      </c>
      <c r="R1113" s="447" t="str">
        <f>IF(LEFT(Q1113,1)="A",'Messages d''erreur'!B$10,"")</f>
        <v>Attention CG pas dans  CG</v>
      </c>
      <c r="S1113" s="467">
        <f t="shared" si="77"/>
        <v>67100</v>
      </c>
      <c r="T1113" s="469">
        <f>IFERROR(VLOOKUP(S1113,'Liste CG'!A:A,1,FALSE),"Attention erreur pas de CG")</f>
        <v>67100</v>
      </c>
      <c r="U1113" s="447" t="str">
        <f>IF(MID(H1113,4,1)="x", 'Messages d''erreur'!$B$13,IF(LEFT(T1113,1)="A",'Messages d''erreur'!$B$12,""))</f>
        <v/>
      </c>
    </row>
    <row r="1114" spans="1:21" ht="26" x14ac:dyDescent="0.35">
      <c r="A1114" s="535" t="s">
        <v>1232</v>
      </c>
      <c r="B1114" s="447" t="s">
        <v>1232</v>
      </c>
      <c r="C1114" s="462" t="s">
        <v>2234</v>
      </c>
      <c r="D1114" s="463" t="s">
        <v>1990</v>
      </c>
      <c r="E1114" s="464" t="s">
        <v>1101</v>
      </c>
      <c r="F1114" s="464">
        <v>11</v>
      </c>
      <c r="G1114" s="462" t="s">
        <v>1797</v>
      </c>
      <c r="H1114" s="464" t="s">
        <v>2240</v>
      </c>
      <c r="I1114" s="464" t="s">
        <v>1100</v>
      </c>
      <c r="J1114" s="464" t="s">
        <v>61</v>
      </c>
      <c r="K1114" s="466" t="s">
        <v>303</v>
      </c>
      <c r="L1114" s="467">
        <f t="shared" si="78"/>
        <v>1</v>
      </c>
      <c r="M1114" s="468">
        <f t="shared" si="79"/>
        <v>67101</v>
      </c>
      <c r="N1114" s="467" t="str">
        <f>IF(IFERROR(SEARCH("-",K1114,1),0) &gt; 0,IFERROR(VLOOKUP(K1114,'Liste ECO'!A:A,1,FALSE),"ATTENTION CE Inexistant"),"")</f>
        <v>215-01</v>
      </c>
      <c r="O1114" s="467" t="str">
        <f>IF(LEFT(N1114,1) ="A",'Messages d''erreur'!$B$9,"")</f>
        <v/>
      </c>
      <c r="P1114" s="447">
        <f t="shared" si="76"/>
        <v>67101</v>
      </c>
      <c r="Q1114" s="447" t="str">
        <f>IFERROR(VLOOKUP(B1115,'Liste CG'!A:A,1,FALSE),"Attention erreur pas de CG")</f>
        <v>Attention erreur pas de CG</v>
      </c>
      <c r="R1114" s="447" t="str">
        <f>IF(LEFT(Q1114,1)="A",'Messages d''erreur'!B$10,"")</f>
        <v>Attention CG pas dans  CG</v>
      </c>
      <c r="S1114" s="467">
        <f t="shared" si="77"/>
        <v>67101</v>
      </c>
      <c r="T1114" s="469">
        <f>IFERROR(VLOOKUP(S1114,'Liste CG'!A:A,1,FALSE),"Attention erreur pas de CG")</f>
        <v>67101</v>
      </c>
      <c r="U1114" s="447" t="str">
        <f>IF(MID(H1114,4,1)="x", 'Messages d''erreur'!$B$13,IF(LEFT(T1114,1)="A",'Messages d''erreur'!$B$12,""))</f>
        <v/>
      </c>
    </row>
    <row r="1115" spans="1:21" ht="26" x14ac:dyDescent="0.35">
      <c r="A1115" s="535" t="s">
        <v>1232</v>
      </c>
      <c r="B1115" s="447" t="s">
        <v>1232</v>
      </c>
      <c r="C1115" s="462" t="s">
        <v>2234</v>
      </c>
      <c r="D1115" s="463" t="s">
        <v>1990</v>
      </c>
      <c r="E1115" s="464" t="s">
        <v>1101</v>
      </c>
      <c r="F1115" s="464">
        <v>12</v>
      </c>
      <c r="G1115" s="462" t="s">
        <v>1342</v>
      </c>
      <c r="H1115" s="464" t="s">
        <v>2241</v>
      </c>
      <c r="I1115" s="464" t="s">
        <v>1100</v>
      </c>
      <c r="J1115" s="464" t="s">
        <v>61</v>
      </c>
      <c r="K1115" s="466" t="s">
        <v>351</v>
      </c>
      <c r="L1115" s="467">
        <f t="shared" si="78"/>
        <v>1</v>
      </c>
      <c r="M1115" s="468">
        <f t="shared" si="79"/>
        <v>67111</v>
      </c>
      <c r="N1115" s="467" t="str">
        <f>IF(IFERROR(SEARCH("-",K1115,1),0) &gt; 0,IFERROR(VLOOKUP(K1115,'Liste ECO'!A:A,1,FALSE),"ATTENTION CE Inexistant"),"")</f>
        <v>311-01</v>
      </c>
      <c r="O1115" s="467" t="str">
        <f>IF(LEFT(N1115,1) ="A",'Messages d''erreur'!$B$9,"")</f>
        <v/>
      </c>
      <c r="P1115" s="447">
        <f t="shared" si="76"/>
        <v>67111</v>
      </c>
      <c r="Q1115" s="447" t="str">
        <f>IFERROR(VLOOKUP(B1116,'Liste CG'!A:A,1,FALSE),"Attention erreur pas de CG")</f>
        <v>Attention erreur pas de CG</v>
      </c>
      <c r="R1115" s="447" t="str">
        <f>IF(LEFT(Q1115,1)="A",'Messages d''erreur'!B$10,"")</f>
        <v>Attention CG pas dans  CG</v>
      </c>
      <c r="S1115" s="467">
        <f t="shared" si="77"/>
        <v>67111</v>
      </c>
      <c r="T1115" s="469">
        <f>IFERROR(VLOOKUP(S1115,'Liste CG'!A:A,1,FALSE),"Attention erreur pas de CG")</f>
        <v>67111</v>
      </c>
      <c r="U1115" s="447" t="str">
        <f>IF(MID(H1115,4,1)="x", 'Messages d''erreur'!$B$13,IF(LEFT(T1115,1)="A",'Messages d''erreur'!$B$12,""))</f>
        <v/>
      </c>
    </row>
    <row r="1116" spans="1:21" ht="26" x14ac:dyDescent="0.35">
      <c r="A1116" s="535" t="s">
        <v>1232</v>
      </c>
      <c r="B1116" s="447" t="s">
        <v>1232</v>
      </c>
      <c r="C1116" s="462" t="s">
        <v>2234</v>
      </c>
      <c r="D1116" s="463" t="s">
        <v>1990</v>
      </c>
      <c r="E1116" s="464" t="s">
        <v>1101</v>
      </c>
      <c r="F1116" s="464">
        <v>13</v>
      </c>
      <c r="G1116" s="462" t="s">
        <v>1342</v>
      </c>
      <c r="H1116" s="464" t="s">
        <v>2242</v>
      </c>
      <c r="I1116" s="464" t="s">
        <v>1100</v>
      </c>
      <c r="J1116" s="464" t="s">
        <v>61</v>
      </c>
      <c r="K1116" s="466" t="s">
        <v>353</v>
      </c>
      <c r="L1116" s="467">
        <f t="shared" si="78"/>
        <v>1</v>
      </c>
      <c r="M1116" s="468">
        <f t="shared" si="79"/>
        <v>67113</v>
      </c>
      <c r="N1116" s="467" t="str">
        <f>IF(IFERROR(SEARCH("-",K1116,1),0) &gt; 0,IFERROR(VLOOKUP(K1116,'Liste ECO'!A:A,1,FALSE),"ATTENTION CE Inexistant"),"")</f>
        <v>311-03</v>
      </c>
      <c r="O1116" s="467" t="str">
        <f>IF(LEFT(N1116,1) ="A",'Messages d''erreur'!$B$9,"")</f>
        <v/>
      </c>
      <c r="P1116" s="447">
        <f t="shared" si="76"/>
        <v>67113</v>
      </c>
      <c r="Q1116" s="447" t="str">
        <f>IFERROR(VLOOKUP(B1117,'Liste CG'!A:A,1,FALSE),"Attention erreur pas de CG")</f>
        <v>Attention erreur pas de CG</v>
      </c>
      <c r="R1116" s="447" t="str">
        <f>IF(LEFT(Q1116,1)="A",'Messages d''erreur'!B$10,"")</f>
        <v>Attention CG pas dans  CG</v>
      </c>
      <c r="S1116" s="467">
        <f t="shared" si="77"/>
        <v>67113</v>
      </c>
      <c r="T1116" s="469">
        <f>IFERROR(VLOOKUP(S1116,'Liste CG'!A:A,1,FALSE),"Attention erreur pas de CG")</f>
        <v>67113</v>
      </c>
      <c r="U1116" s="447" t="str">
        <f>IF(MID(H1116,4,1)="x", 'Messages d''erreur'!$B$13,IF(LEFT(T1116,1)="A",'Messages d''erreur'!$B$12,""))</f>
        <v/>
      </c>
    </row>
    <row r="1117" spans="1:21" ht="26" x14ac:dyDescent="0.35">
      <c r="A1117" s="535" t="s">
        <v>1232</v>
      </c>
      <c r="B1117" s="447" t="s">
        <v>1232</v>
      </c>
      <c r="C1117" s="462" t="s">
        <v>2234</v>
      </c>
      <c r="D1117" s="463" t="s">
        <v>1990</v>
      </c>
      <c r="E1117" s="464" t="s">
        <v>1101</v>
      </c>
      <c r="F1117" s="464">
        <v>14</v>
      </c>
      <c r="G1117" s="462" t="s">
        <v>1797</v>
      </c>
      <c r="H1117" s="464" t="s">
        <v>2243</v>
      </c>
      <c r="I1117" s="464" t="s">
        <v>1100</v>
      </c>
      <c r="J1117" s="464" t="s">
        <v>61</v>
      </c>
      <c r="K1117" s="466" t="s">
        <v>358</v>
      </c>
      <c r="L1117" s="467">
        <f t="shared" si="78"/>
        <v>1</v>
      </c>
      <c r="M1117" s="468">
        <f t="shared" si="79"/>
        <v>67115</v>
      </c>
      <c r="N1117" s="467" t="str">
        <f>IF(IFERROR(SEARCH("-",K1117,1),0) &gt; 0,IFERROR(VLOOKUP(K1117,'Liste ECO'!A:A,1,FALSE),"ATTENTION CE Inexistant"),"")</f>
        <v>311-05</v>
      </c>
      <c r="O1117" s="467" t="str">
        <f>IF(LEFT(N1117,1) ="A",'Messages d''erreur'!$B$9,"")</f>
        <v/>
      </c>
      <c r="P1117" s="447">
        <f t="shared" si="76"/>
        <v>67115</v>
      </c>
      <c r="Q1117" s="447" t="str">
        <f>IFERROR(VLOOKUP(B1118,'Liste CG'!A:A,1,FALSE),"Attention erreur pas de CG")</f>
        <v>Attention erreur pas de CG</v>
      </c>
      <c r="R1117" s="447" t="str">
        <f>IF(LEFT(Q1117,1)="A",'Messages d''erreur'!B$10,"")</f>
        <v>Attention CG pas dans  CG</v>
      </c>
      <c r="S1117" s="467">
        <f t="shared" si="77"/>
        <v>67115</v>
      </c>
      <c r="T1117" s="469">
        <f>IFERROR(VLOOKUP(S1117,'Liste CG'!A:A,1,FALSE),"Attention erreur pas de CG")</f>
        <v>67115</v>
      </c>
      <c r="U1117" s="447" t="str">
        <f>IF(MID(H1117,4,1)="x", 'Messages d''erreur'!$B$13,IF(LEFT(T1117,1)="A",'Messages d''erreur'!$B$12,""))</f>
        <v/>
      </c>
    </row>
    <row r="1118" spans="1:21" ht="26" x14ac:dyDescent="0.35">
      <c r="A1118" s="535" t="s">
        <v>1232</v>
      </c>
      <c r="B1118" s="447" t="s">
        <v>1232</v>
      </c>
      <c r="C1118" s="462" t="s">
        <v>2234</v>
      </c>
      <c r="D1118" s="463" t="s">
        <v>1990</v>
      </c>
      <c r="E1118" s="464" t="s">
        <v>1101</v>
      </c>
      <c r="F1118" s="464">
        <v>15</v>
      </c>
      <c r="G1118" s="462" t="s">
        <v>1342</v>
      </c>
      <c r="H1118" s="464" t="s">
        <v>2244</v>
      </c>
      <c r="I1118" s="464" t="s">
        <v>1100</v>
      </c>
      <c r="J1118" s="464" t="s">
        <v>61</v>
      </c>
      <c r="K1118" s="466" t="s">
        <v>365</v>
      </c>
      <c r="L1118" s="467">
        <f t="shared" si="78"/>
        <v>1</v>
      </c>
      <c r="M1118" s="468">
        <f t="shared" si="79"/>
        <v>67148</v>
      </c>
      <c r="N1118" s="467" t="str">
        <f>IF(IFERROR(SEARCH("-",K1118,1),0) &gt; 0,IFERROR(VLOOKUP(K1118,'Liste ECO'!A:A,1,FALSE),"ATTENTION CE Inexistant"),"")</f>
        <v>311-48</v>
      </c>
      <c r="O1118" s="467" t="str">
        <f>IF(LEFT(N1118,1) ="A",'Messages d''erreur'!$B$9,"")</f>
        <v/>
      </c>
      <c r="P1118" s="447">
        <f t="shared" si="76"/>
        <v>67148</v>
      </c>
      <c r="Q1118" s="447" t="str">
        <f>IFERROR(VLOOKUP(B1119,'Liste CG'!A:A,1,FALSE),"Attention erreur pas de CG")</f>
        <v>Attention erreur pas de CG</v>
      </c>
      <c r="R1118" s="447" t="str">
        <f>IF(LEFT(Q1118,1)="A",'Messages d''erreur'!B$10,"")</f>
        <v>Attention CG pas dans  CG</v>
      </c>
      <c r="S1118" s="467">
        <f t="shared" si="77"/>
        <v>67148</v>
      </c>
      <c r="T1118" s="469">
        <f>IFERROR(VLOOKUP(S1118,'Liste CG'!A:A,1,FALSE),"Attention erreur pas de CG")</f>
        <v>67148</v>
      </c>
      <c r="U1118" s="447" t="str">
        <f>IF(MID(H1118,4,1)="x", 'Messages d''erreur'!$B$13,IF(LEFT(T1118,1)="A",'Messages d''erreur'!$B$12,""))</f>
        <v/>
      </c>
    </row>
    <row r="1119" spans="1:21" ht="26" x14ac:dyDescent="0.35">
      <c r="A1119" s="535" t="s">
        <v>1232</v>
      </c>
      <c r="B1119" s="447" t="s">
        <v>1232</v>
      </c>
      <c r="C1119" s="462" t="s">
        <v>2234</v>
      </c>
      <c r="D1119" s="463" t="s">
        <v>1990</v>
      </c>
      <c r="E1119" s="464" t="s">
        <v>1101</v>
      </c>
      <c r="F1119" s="464">
        <v>16</v>
      </c>
      <c r="G1119" s="462" t="s">
        <v>1342</v>
      </c>
      <c r="H1119" s="464" t="s">
        <v>2245</v>
      </c>
      <c r="I1119" s="464" t="s">
        <v>1100</v>
      </c>
      <c r="J1119" s="464" t="s">
        <v>61</v>
      </c>
      <c r="K1119" s="466" t="s">
        <v>375</v>
      </c>
      <c r="L1119" s="467">
        <f t="shared" si="78"/>
        <v>1</v>
      </c>
      <c r="M1119" s="468">
        <f t="shared" si="79"/>
        <v>67151</v>
      </c>
      <c r="N1119" s="467" t="str">
        <f>IF(IFERROR(SEARCH("-",K1119,1),0) &gt; 0,IFERROR(VLOOKUP(K1119,'Liste ECO'!A:A,1,FALSE),"ATTENTION CE Inexistant"),"")</f>
        <v>322-48</v>
      </c>
      <c r="O1119" s="467" t="str">
        <f>IF(LEFT(N1119,1) ="A",'Messages d''erreur'!$B$9,"")</f>
        <v/>
      </c>
      <c r="P1119" s="447">
        <f t="shared" si="76"/>
        <v>67151</v>
      </c>
      <c r="Q1119" s="447" t="str">
        <f>IFERROR(VLOOKUP(B1120,'Liste CG'!A:A,1,FALSE),"Attention erreur pas de CG")</f>
        <v>Attention erreur pas de CG</v>
      </c>
      <c r="R1119" s="447" t="str">
        <f>IF(LEFT(Q1119,1)="A",'Messages d''erreur'!B$10,"")</f>
        <v>Attention CG pas dans  CG</v>
      </c>
      <c r="S1119" s="467">
        <f t="shared" si="77"/>
        <v>67151</v>
      </c>
      <c r="T1119" s="469">
        <f>IFERROR(VLOOKUP(S1119,'Liste CG'!A:A,1,FALSE),"Attention erreur pas de CG")</f>
        <v>67151</v>
      </c>
      <c r="U1119" s="447" t="str">
        <f>IF(MID(H1119,4,1)="x", 'Messages d''erreur'!$B$13,IF(LEFT(T1119,1)="A",'Messages d''erreur'!$B$12,""))</f>
        <v/>
      </c>
    </row>
    <row r="1120" spans="1:21" ht="26" x14ac:dyDescent="0.35">
      <c r="A1120" s="535" t="s">
        <v>1232</v>
      </c>
      <c r="B1120" s="447" t="s">
        <v>1232</v>
      </c>
      <c r="C1120" s="462" t="s">
        <v>2234</v>
      </c>
      <c r="D1120" s="463" t="s">
        <v>1990</v>
      </c>
      <c r="E1120" s="464" t="s">
        <v>1101</v>
      </c>
      <c r="F1120" s="464">
        <v>17</v>
      </c>
      <c r="G1120" s="462" t="s">
        <v>1797</v>
      </c>
      <c r="H1120" s="464" t="s">
        <v>2246</v>
      </c>
      <c r="I1120" s="464" t="s">
        <v>1100</v>
      </c>
      <c r="J1120" s="464" t="s">
        <v>61</v>
      </c>
      <c r="K1120" s="466" t="s">
        <v>787</v>
      </c>
      <c r="L1120" s="467">
        <f t="shared" si="78"/>
        <v>1</v>
      </c>
      <c r="M1120" s="468">
        <f t="shared" si="79"/>
        <v>67213</v>
      </c>
      <c r="N1120" s="467" t="str">
        <f>IF(IFERROR(SEARCH("-",K1120,1),0) &gt; 0,IFERROR(VLOOKUP(K1120,'Liste ECO'!A:A,1,FALSE),"ATTENTION CE Inexistant"),"")</f>
        <v>701-52</v>
      </c>
      <c r="O1120" s="467" t="str">
        <f>IF(LEFT(N1120,1) ="A",'Messages d''erreur'!$B$9,"")</f>
        <v/>
      </c>
      <c r="P1120" s="447">
        <f t="shared" si="76"/>
        <v>67213</v>
      </c>
      <c r="Q1120" s="447" t="str">
        <f>IFERROR(VLOOKUP(B1122,'Liste CG'!A:A,1,FALSE),"Attention erreur pas de CG")</f>
        <v>Attention erreur pas de CG</v>
      </c>
      <c r="R1120" s="447" t="str">
        <f>IF(LEFT(Q1120,1)="A",'Messages d''erreur'!B$10,"")</f>
        <v>Attention CG pas dans  CG</v>
      </c>
      <c r="S1120" s="467">
        <f t="shared" si="77"/>
        <v>67213</v>
      </c>
      <c r="T1120" s="469">
        <f>IFERROR(VLOOKUP(S1120,'Liste CG'!A:A,1,FALSE),"Attention erreur pas de CG")</f>
        <v>67213</v>
      </c>
      <c r="U1120" s="447" t="str">
        <f>IF(MID(H1120,4,1)="x", 'Messages d''erreur'!$B$13,IF(LEFT(T1120,1)="A",'Messages d''erreur'!$B$12,""))</f>
        <v/>
      </c>
    </row>
    <row r="1121" spans="1:21" ht="26" x14ac:dyDescent="0.35">
      <c r="A1121" s="535" t="s">
        <v>1232</v>
      </c>
      <c r="B1121" s="447" t="s">
        <v>1232</v>
      </c>
      <c r="C1121" s="462" t="s">
        <v>2234</v>
      </c>
      <c r="D1121" s="463" t="s">
        <v>1990</v>
      </c>
      <c r="E1121" s="464" t="s">
        <v>1101</v>
      </c>
      <c r="F1121" s="464">
        <v>18</v>
      </c>
      <c r="G1121" s="462" t="s">
        <v>1342</v>
      </c>
      <c r="H1121" s="464" t="s">
        <v>2247</v>
      </c>
      <c r="I1121" s="464" t="s">
        <v>1100</v>
      </c>
      <c r="J1121" s="464" t="s">
        <v>61</v>
      </c>
      <c r="K1121" s="466" t="s">
        <v>716</v>
      </c>
      <c r="L1121" s="467">
        <f>IF(A1121=A1119,1,0)</f>
        <v>1</v>
      </c>
      <c r="M1121" s="468">
        <f t="shared" ref="M1121" si="80">VALUE(H1121)</f>
        <v>67251</v>
      </c>
      <c r="N1121" s="467" t="str">
        <f>IF(IFERROR(SEARCH("-",K1121,1),0) &gt; 0,IFERROR(VLOOKUP(K1121,'Liste ECO'!A:A,1,FALSE),"ATTENTION CE Inexistant"),"")</f>
        <v>512-55</v>
      </c>
      <c r="O1121" s="467" t="str">
        <f>IF(LEFT(N1121,1) ="A",'Messages d''erreur'!$B$9,"")</f>
        <v/>
      </c>
      <c r="P1121" s="447">
        <f t="shared" ref="P1121" si="81">VALUE(H1121)</f>
        <v>67251</v>
      </c>
      <c r="Q1121" s="447" t="str">
        <f>IFERROR(VLOOKUP(B1122,'Liste CG'!A:A,1,FALSE),"Attention erreur pas de CG")</f>
        <v>Attention erreur pas de CG</v>
      </c>
      <c r="R1121" s="447" t="str">
        <f>IF(LEFT(Q1121,1)="A",'Messages d''erreur'!B$10,"")</f>
        <v>Attention CG pas dans  CG</v>
      </c>
      <c r="S1121" s="467">
        <f t="shared" ref="S1121" si="82">VALUE(H1121)</f>
        <v>67251</v>
      </c>
      <c r="T1121" s="469">
        <f>IFERROR(VLOOKUP(S1121,'Liste CG'!A:A,1,FALSE),"Attention erreur pas de CG")</f>
        <v>67251</v>
      </c>
      <c r="U1121" s="447" t="str">
        <f>IF(MID(H1121,4,1)="x", 'Messages d''erreur'!$B$13,IF(LEFT(T1121,1)="A",'Messages d''erreur'!$B$12,""))</f>
        <v/>
      </c>
    </row>
    <row r="1122" spans="1:21" ht="26" x14ac:dyDescent="0.35">
      <c r="A1122" s="535" t="s">
        <v>1232</v>
      </c>
      <c r="B1122" s="447" t="s">
        <v>1232</v>
      </c>
      <c r="C1122" s="462" t="s">
        <v>2234</v>
      </c>
      <c r="D1122" s="463" t="s">
        <v>1990</v>
      </c>
      <c r="E1122" s="464" t="s">
        <v>1101</v>
      </c>
      <c r="F1122" s="464">
        <v>18</v>
      </c>
      <c r="G1122" s="462" t="s">
        <v>1342</v>
      </c>
      <c r="H1122" s="464" t="s">
        <v>2247</v>
      </c>
      <c r="I1122" s="464" t="s">
        <v>1100</v>
      </c>
      <c r="J1122" s="464" t="s">
        <v>61</v>
      </c>
      <c r="K1122" s="466" t="s">
        <v>733</v>
      </c>
      <c r="L1122" s="467">
        <f>IF(A1122=A1120,1,0)</f>
        <v>1</v>
      </c>
      <c r="M1122" s="468">
        <f t="shared" si="79"/>
        <v>67251</v>
      </c>
      <c r="N1122" s="467" t="str">
        <f>IF(IFERROR(SEARCH("-",K1122,1),0) &gt; 0,IFERROR(VLOOKUP(K1122,'Liste ECO'!A:A,1,FALSE),"ATTENTION CE Inexistant"),"")</f>
        <v>522-55</v>
      </c>
      <c r="O1122" s="467" t="str">
        <f>IF(LEFT(N1122,1) ="A",'Messages d''erreur'!$B$9,"")</f>
        <v/>
      </c>
      <c r="P1122" s="447">
        <f t="shared" si="76"/>
        <v>67251</v>
      </c>
      <c r="Q1122" s="447" t="str">
        <f>IFERROR(VLOOKUP(B1123,'Liste CG'!A:A,1,FALSE),"Attention erreur pas de CG")</f>
        <v>Attention erreur pas de CG</v>
      </c>
      <c r="R1122" s="447" t="str">
        <f>IF(LEFT(Q1122,1)="A",'Messages d''erreur'!B$10,"")</f>
        <v>Attention CG pas dans  CG</v>
      </c>
      <c r="S1122" s="467">
        <f t="shared" si="77"/>
        <v>67251</v>
      </c>
      <c r="T1122" s="469">
        <f>IFERROR(VLOOKUP(S1122,'Liste CG'!A:A,1,FALSE),"Attention erreur pas de CG")</f>
        <v>67251</v>
      </c>
      <c r="U1122" s="447" t="str">
        <f>IF(MID(H1122,4,1)="x", 'Messages d''erreur'!$B$13,IF(LEFT(T1122,1)="A",'Messages d''erreur'!$B$12,""))</f>
        <v/>
      </c>
    </row>
    <row r="1123" spans="1:21" ht="26" x14ac:dyDescent="0.35">
      <c r="A1123" s="535" t="s">
        <v>1232</v>
      </c>
      <c r="B1123" s="447" t="s">
        <v>1232</v>
      </c>
      <c r="C1123" s="462" t="s">
        <v>2234</v>
      </c>
      <c r="D1123" s="463" t="s">
        <v>1990</v>
      </c>
      <c r="E1123" s="464" t="s">
        <v>1101</v>
      </c>
      <c r="F1123" s="464">
        <v>19</v>
      </c>
      <c r="G1123" s="462" t="s">
        <v>1342</v>
      </c>
      <c r="H1123" s="464" t="s">
        <v>2248</v>
      </c>
      <c r="I1123" s="464" t="s">
        <v>1100</v>
      </c>
      <c r="J1123" s="464" t="s">
        <v>61</v>
      </c>
      <c r="K1123" s="466" t="s">
        <v>721</v>
      </c>
      <c r="L1123" s="467">
        <f t="shared" si="78"/>
        <v>1</v>
      </c>
      <c r="M1123" s="468">
        <f t="shared" si="79"/>
        <v>67261</v>
      </c>
      <c r="N1123" s="467" t="str">
        <f>IF(IFERROR(SEARCH("-",K1123,1),0) &gt; 0,IFERROR(VLOOKUP(K1123,'Liste ECO'!A:A,1,FALSE),"ATTENTION CE Inexistant"),"")</f>
        <v>513-51</v>
      </c>
      <c r="O1123" s="467" t="str">
        <f>IF(LEFT(N1123,1) ="A",'Messages d''erreur'!$B$9,"")</f>
        <v/>
      </c>
      <c r="P1123" s="447">
        <f t="shared" si="76"/>
        <v>67261</v>
      </c>
      <c r="Q1123" s="447" t="str">
        <f>IFERROR(VLOOKUP(B1124,'Liste CG'!A:A,1,FALSE),"Attention erreur pas de CG")</f>
        <v>Attention erreur pas de CG</v>
      </c>
      <c r="R1123" s="447" t="str">
        <f>IF(LEFT(Q1123,1)="A",'Messages d''erreur'!B$10,"")</f>
        <v>Attention CG pas dans  CG</v>
      </c>
      <c r="S1123" s="467">
        <f t="shared" si="77"/>
        <v>67261</v>
      </c>
      <c r="T1123" s="469">
        <f>IFERROR(VLOOKUP(S1123,'Liste CG'!A:A,1,FALSE),"Attention erreur pas de CG")</f>
        <v>67261</v>
      </c>
      <c r="U1123" s="447" t="str">
        <f>IF(MID(H1123,4,1)="x", 'Messages d''erreur'!$B$13,IF(LEFT(T1123,1)="A",'Messages d''erreur'!$B$12,""))</f>
        <v/>
      </c>
    </row>
    <row r="1124" spans="1:21" ht="14.5" x14ac:dyDescent="0.35">
      <c r="A1124" s="535" t="s">
        <v>1232</v>
      </c>
      <c r="B1124" s="447" t="s">
        <v>1232</v>
      </c>
      <c r="C1124" s="462" t="s">
        <v>2234</v>
      </c>
      <c r="D1124" s="463" t="s">
        <v>1990</v>
      </c>
      <c r="E1124" s="464" t="s">
        <v>61</v>
      </c>
      <c r="F1124" s="464">
        <v>20</v>
      </c>
      <c r="G1124" s="462" t="s">
        <v>2089</v>
      </c>
      <c r="H1124" s="464" t="s">
        <v>2112</v>
      </c>
      <c r="I1124" s="464" t="s">
        <v>2113</v>
      </c>
      <c r="J1124" s="464" t="s">
        <v>1101</v>
      </c>
      <c r="K1124" s="466" t="s">
        <v>1100</v>
      </c>
      <c r="L1124" s="467">
        <f t="shared" si="78"/>
        <v>1</v>
      </c>
      <c r="M1124" s="468" t="e">
        <f t="shared" si="79"/>
        <v>#VALUE!</v>
      </c>
      <c r="N1124" s="467" t="str">
        <f>IF(IFERROR(SEARCH("-",K1124,1),0) &gt; 0,IFERROR(VLOOKUP(K1124,'Liste ECO'!A:A,1,FALSE),"ATTENTION CE Inexistant"),"")</f>
        <v/>
      </c>
      <c r="O1124" s="467" t="str">
        <f>IF(LEFT(N1124,1) ="A",'Messages d''erreur'!$B$9,"")</f>
        <v/>
      </c>
      <c r="P1124" s="447" t="e">
        <f t="shared" si="76"/>
        <v>#VALUE!</v>
      </c>
      <c r="Q1124" s="447" t="str">
        <f>IFERROR(VLOOKUP(B1125,'Liste CG'!A:A,1,FALSE),"Attention erreur pas de CG")</f>
        <v>Attention erreur pas de CG</v>
      </c>
      <c r="R1124" s="447" t="str">
        <f>IF(LEFT(Q1124,1)="A",'Messages d''erreur'!B$10,"")</f>
        <v>Attention CG pas dans  CG</v>
      </c>
      <c r="S1124" s="467" t="e">
        <f t="shared" si="77"/>
        <v>#VALUE!</v>
      </c>
      <c r="T1124" s="469" t="str">
        <f>IFERROR(VLOOKUP(S1124,'Liste CG'!A:A,1,FALSE),"Attention erreur pas de CG")</f>
        <v>Attention erreur pas de CG</v>
      </c>
      <c r="U1124" s="447" t="str">
        <f>IF(MID(H1124,4,1)="x", 'Messages d''erreur'!$B$13,IF(LEFT(T1124,1)="A",'Messages d''erreur'!$B$12,""))</f>
        <v>Compte générique de contre-partie</v>
      </c>
    </row>
    <row r="1125" spans="1:21" ht="14.5" x14ac:dyDescent="0.35">
      <c r="A1125" s="535" t="s">
        <v>1232</v>
      </c>
      <c r="B1125" s="447" t="s">
        <v>1232</v>
      </c>
      <c r="C1125" s="462" t="s">
        <v>2234</v>
      </c>
      <c r="D1125" s="463" t="s">
        <v>1990</v>
      </c>
      <c r="E1125" s="464" t="s">
        <v>1101</v>
      </c>
      <c r="F1125" s="464">
        <v>21</v>
      </c>
      <c r="G1125" s="462" t="s">
        <v>2249</v>
      </c>
      <c r="H1125" s="464" t="s">
        <v>1988</v>
      </c>
      <c r="I1125" s="464" t="s">
        <v>1201</v>
      </c>
      <c r="J1125" s="464" t="s">
        <v>61</v>
      </c>
      <c r="K1125" s="466" t="s">
        <v>1100</v>
      </c>
      <c r="L1125" s="467">
        <f t="shared" si="78"/>
        <v>1</v>
      </c>
      <c r="M1125" s="468">
        <f t="shared" si="79"/>
        <v>41100</v>
      </c>
      <c r="N1125" s="467" t="str">
        <f>IF(IFERROR(SEARCH("-",K1125,1),0) &gt; 0,IFERROR(VLOOKUP(K1125,'Liste ECO'!A:A,1,FALSE),"ATTENTION CE Inexistant"),"")</f>
        <v/>
      </c>
      <c r="O1125" s="467" t="str">
        <f>IF(LEFT(N1125,1) ="A",'Messages d''erreur'!$B$9,"")</f>
        <v/>
      </c>
      <c r="P1125" s="447">
        <f t="shared" si="76"/>
        <v>41100</v>
      </c>
      <c r="Q1125" s="447" t="str">
        <f>IFERROR(VLOOKUP(B1126,'Liste CG'!A:A,1,FALSE),"Attention erreur pas de CG")</f>
        <v>Attention erreur pas de CG</v>
      </c>
      <c r="R1125" s="447" t="str">
        <f>IF(LEFT(Q1125,1)="A",'Messages d''erreur'!B$10,"")</f>
        <v>Attention CG pas dans  CG</v>
      </c>
      <c r="S1125" s="467">
        <f t="shared" si="77"/>
        <v>41100</v>
      </c>
      <c r="T1125" s="469">
        <f>IFERROR(VLOOKUP(S1125,'Liste CG'!A:A,1,FALSE),"Attention erreur pas de CG")</f>
        <v>41100</v>
      </c>
      <c r="U1125" s="447" t="str">
        <f>IF(MID(H1125,4,1)="x", 'Messages d''erreur'!$B$13,IF(LEFT(T1125,1)="A",'Messages d''erreur'!$B$12,""))</f>
        <v/>
      </c>
    </row>
    <row r="1126" spans="1:21" ht="26" x14ac:dyDescent="0.35">
      <c r="A1126" s="535" t="s">
        <v>2187</v>
      </c>
      <c r="B1126" s="447" t="s">
        <v>2187</v>
      </c>
      <c r="C1126" s="462" t="s">
        <v>2186</v>
      </c>
      <c r="D1126" s="463" t="s">
        <v>1956</v>
      </c>
      <c r="E1126" s="464" t="s">
        <v>61</v>
      </c>
      <c r="F1126" s="464">
        <v>1</v>
      </c>
      <c r="G1126" s="462" t="s">
        <v>2065</v>
      </c>
      <c r="H1126" s="464" t="s">
        <v>2180</v>
      </c>
      <c r="I1126" s="464" t="s">
        <v>2182</v>
      </c>
      <c r="J1126" s="464" t="s">
        <v>1101</v>
      </c>
      <c r="K1126" s="466" t="s">
        <v>360</v>
      </c>
      <c r="L1126" s="467">
        <f t="shared" si="78"/>
        <v>0</v>
      </c>
      <c r="M1126" s="468">
        <f t="shared" si="79"/>
        <v>46001</v>
      </c>
      <c r="N1126" s="467" t="str">
        <f>IF(IFERROR(SEARCH("-",K1126,1),0) &gt; 0,IFERROR(VLOOKUP(K1126,'Liste ECO'!A:A,1,FALSE),"ATTENTION CE Inexistant"),"")</f>
        <v>311-06</v>
      </c>
      <c r="O1126" s="467" t="str">
        <f>IF(LEFT(N1126,1) ="A",'Messages d''erreur'!$B$9,"")</f>
        <v/>
      </c>
      <c r="P1126" s="447">
        <f t="shared" si="76"/>
        <v>46001</v>
      </c>
      <c r="Q1126" s="447" t="str">
        <f>IFERROR(VLOOKUP(B1127,'Liste CG'!A:A,1,FALSE),"Attention erreur pas de CG")</f>
        <v>Attention erreur pas de CG</v>
      </c>
      <c r="R1126" s="447" t="str">
        <f>IF(LEFT(Q1126,1)="A",'Messages d''erreur'!B$10,"")</f>
        <v>Attention CG pas dans  CG</v>
      </c>
      <c r="S1126" s="467">
        <f t="shared" si="77"/>
        <v>46001</v>
      </c>
      <c r="T1126" s="469">
        <f>IFERROR(VLOOKUP(S1126,'Liste CG'!A:A,1,FALSE),"Attention erreur pas de CG")</f>
        <v>46001</v>
      </c>
      <c r="U1126" s="447" t="str">
        <f>IF(MID(H1126,4,1)="x", 'Messages d''erreur'!$B$13,IF(LEFT(T1126,1)="A",'Messages d''erreur'!$B$12,""))</f>
        <v/>
      </c>
    </row>
    <row r="1127" spans="1:21" ht="26" x14ac:dyDescent="0.35">
      <c r="A1127" s="535" t="s">
        <v>2187</v>
      </c>
      <c r="B1127" s="447" t="s">
        <v>2187</v>
      </c>
      <c r="C1127" s="462" t="s">
        <v>2186</v>
      </c>
      <c r="D1127" s="463" t="s">
        <v>1956</v>
      </c>
      <c r="E1127" s="464" t="s">
        <v>61</v>
      </c>
      <c r="F1127" s="464">
        <v>2</v>
      </c>
      <c r="G1127" s="462" t="s">
        <v>2065</v>
      </c>
      <c r="H1127" s="464" t="s">
        <v>2188</v>
      </c>
      <c r="I1127" s="464" t="s">
        <v>2182</v>
      </c>
      <c r="J1127" s="464" t="s">
        <v>1101</v>
      </c>
      <c r="K1127" s="466" t="s">
        <v>360</v>
      </c>
      <c r="L1127" s="467">
        <f t="shared" si="78"/>
        <v>1</v>
      </c>
      <c r="M1127" s="468">
        <f t="shared" si="79"/>
        <v>46002</v>
      </c>
      <c r="N1127" s="467" t="str">
        <f>IF(IFERROR(SEARCH("-",K1127,1),0) &gt; 0,IFERROR(VLOOKUP(K1127,'Liste ECO'!A:A,1,FALSE),"ATTENTION CE Inexistant"),"")</f>
        <v>311-06</v>
      </c>
      <c r="O1127" s="467" t="str">
        <f>IF(LEFT(N1127,1) ="A",'Messages d''erreur'!$B$9,"")</f>
        <v/>
      </c>
      <c r="P1127" s="447">
        <f t="shared" si="76"/>
        <v>46002</v>
      </c>
      <c r="Q1127" s="447" t="str">
        <f>IFERROR(VLOOKUP(B1128,'Liste CG'!A:A,1,FALSE),"Attention erreur pas de CG")</f>
        <v>Attention erreur pas de CG</v>
      </c>
      <c r="R1127" s="447" t="str">
        <f>IF(LEFT(Q1127,1)="A",'Messages d''erreur'!B$10,"")</f>
        <v>Attention CG pas dans  CG</v>
      </c>
      <c r="S1127" s="467">
        <f t="shared" si="77"/>
        <v>46002</v>
      </c>
      <c r="T1127" s="469">
        <f>IFERROR(VLOOKUP(S1127,'Liste CG'!A:A,1,FALSE),"Attention erreur pas de CG")</f>
        <v>46002</v>
      </c>
      <c r="U1127" s="447" t="str">
        <f>IF(MID(H1127,4,1)="x", 'Messages d''erreur'!$B$13,IF(LEFT(T1127,1)="A",'Messages d''erreur'!$B$12,""))</f>
        <v/>
      </c>
    </row>
    <row r="1128" spans="1:21" ht="26" x14ac:dyDescent="0.35">
      <c r="A1128" s="535" t="s">
        <v>2187</v>
      </c>
      <c r="B1128" s="447" t="s">
        <v>2187</v>
      </c>
      <c r="C1128" s="462" t="s">
        <v>2186</v>
      </c>
      <c r="D1128" s="463" t="s">
        <v>1956</v>
      </c>
      <c r="E1128" s="464" t="s">
        <v>61</v>
      </c>
      <c r="F1128" s="464">
        <v>3</v>
      </c>
      <c r="G1128" s="462" t="s">
        <v>2065</v>
      </c>
      <c r="H1128" s="464" t="s">
        <v>2193</v>
      </c>
      <c r="I1128" s="464" t="s">
        <v>2182</v>
      </c>
      <c r="J1128" s="464" t="s">
        <v>1101</v>
      </c>
      <c r="K1128" s="466" t="s">
        <v>360</v>
      </c>
      <c r="L1128" s="467">
        <f t="shared" si="78"/>
        <v>1</v>
      </c>
      <c r="M1128" s="468">
        <f t="shared" si="79"/>
        <v>46011</v>
      </c>
      <c r="N1128" s="467" t="str">
        <f>IF(IFERROR(SEARCH("-",K1128,1),0) &gt; 0,IFERROR(VLOOKUP(K1128,'Liste ECO'!A:A,1,FALSE),"ATTENTION CE Inexistant"),"")</f>
        <v>311-06</v>
      </c>
      <c r="O1128" s="467" t="str">
        <f>IF(LEFT(N1128,1) ="A",'Messages d''erreur'!$B$9,"")</f>
        <v/>
      </c>
      <c r="P1128" s="447">
        <f t="shared" si="76"/>
        <v>46011</v>
      </c>
      <c r="Q1128" s="447" t="str">
        <f>IFERROR(VLOOKUP(B1129,'Liste CG'!A:A,1,FALSE),"Attention erreur pas de CG")</f>
        <v>Attention erreur pas de CG</v>
      </c>
      <c r="R1128" s="447" t="str">
        <f>IF(LEFT(Q1128,1)="A",'Messages d''erreur'!B$10,"")</f>
        <v>Attention CG pas dans  CG</v>
      </c>
      <c r="S1128" s="467">
        <f t="shared" si="77"/>
        <v>46011</v>
      </c>
      <c r="T1128" s="469">
        <f>IFERROR(VLOOKUP(S1128,'Liste CG'!A:A,1,FALSE),"Attention erreur pas de CG")</f>
        <v>46011</v>
      </c>
      <c r="U1128" s="447" t="str">
        <f>IF(MID(H1128,4,1)="x", 'Messages d''erreur'!$B$13,IF(LEFT(T1128,1)="A",'Messages d''erreur'!$B$12,""))</f>
        <v/>
      </c>
    </row>
    <row r="1129" spans="1:21" ht="26" x14ac:dyDescent="0.35">
      <c r="A1129" s="535" t="s">
        <v>2187</v>
      </c>
      <c r="B1129" s="447" t="s">
        <v>2187</v>
      </c>
      <c r="C1129" s="462" t="s">
        <v>2186</v>
      </c>
      <c r="D1129" s="463" t="s">
        <v>1956</v>
      </c>
      <c r="E1129" s="464" t="s">
        <v>1101</v>
      </c>
      <c r="F1129" s="464">
        <v>2</v>
      </c>
      <c r="G1129" s="462" t="s">
        <v>1952</v>
      </c>
      <c r="H1129" s="464" t="s">
        <v>1966</v>
      </c>
      <c r="I1129" s="464" t="s">
        <v>1967</v>
      </c>
      <c r="J1129" s="464" t="s">
        <v>61</v>
      </c>
      <c r="K1129" s="466" t="s">
        <v>1100</v>
      </c>
      <c r="L1129" s="467">
        <f t="shared" si="78"/>
        <v>1</v>
      </c>
      <c r="M1129" s="468" t="e">
        <f t="shared" si="79"/>
        <v>#VALUE!</v>
      </c>
      <c r="N1129" s="467" t="str">
        <f>IF(IFERROR(SEARCH("-",K1129,1),0) &gt; 0,IFERROR(VLOOKUP(K1129,'Liste ECO'!A:A,1,FALSE),"ATTENTION CE Inexistant"),"")</f>
        <v/>
      </c>
      <c r="O1129" s="467" t="str">
        <f>IF(LEFT(N1129,1) ="A",'Messages d''erreur'!$B$9,"")</f>
        <v/>
      </c>
      <c r="P1129" s="447" t="e">
        <f t="shared" si="76"/>
        <v>#VALUE!</v>
      </c>
      <c r="Q1129" s="447" t="str">
        <f>IFERROR(VLOOKUP(B1130,'Liste CG'!A:A,1,FALSE),"Attention erreur pas de CG")</f>
        <v>Attention erreur pas de CG</v>
      </c>
      <c r="R1129" s="447" t="str">
        <f>IF(LEFT(Q1129,1)="A",'Messages d''erreur'!B$10,"")</f>
        <v>Attention CG pas dans  CG</v>
      </c>
      <c r="S1129" s="467" t="e">
        <f t="shared" si="77"/>
        <v>#VALUE!</v>
      </c>
      <c r="T1129" s="469" t="str">
        <f>IFERROR(VLOOKUP(S1129,'Liste CG'!A:A,1,FALSE),"Attention erreur pas de CG")</f>
        <v>Attention erreur pas de CG</v>
      </c>
      <c r="U1129" s="447" t="str">
        <f>IF(MID(H1129,4,1)="x", 'Messages d''erreur'!$B$13,IF(LEFT(T1129,1)="A",'Messages d''erreur'!$B$12,""))</f>
        <v>Compte générique de contre-partie</v>
      </c>
    </row>
    <row r="1130" spans="1:21" ht="26" x14ac:dyDescent="0.35">
      <c r="A1130" s="535" t="s">
        <v>2187</v>
      </c>
      <c r="B1130" s="447" t="s">
        <v>2187</v>
      </c>
      <c r="C1130" s="462" t="s">
        <v>2186</v>
      </c>
      <c r="D1130" s="463" t="s">
        <v>1956</v>
      </c>
      <c r="E1130" s="464" t="s">
        <v>1101</v>
      </c>
      <c r="F1130" s="464">
        <v>3</v>
      </c>
      <c r="G1130" s="462" t="s">
        <v>2250</v>
      </c>
      <c r="H1130" s="464" t="s">
        <v>2251</v>
      </c>
      <c r="I1130" s="464" t="s">
        <v>1982</v>
      </c>
      <c r="J1130" s="464" t="s">
        <v>61</v>
      </c>
      <c r="K1130" s="466" t="s">
        <v>1100</v>
      </c>
      <c r="L1130" s="467">
        <f t="shared" si="78"/>
        <v>1</v>
      </c>
      <c r="M1130" s="468">
        <f t="shared" si="79"/>
        <v>46900</v>
      </c>
      <c r="N1130" s="467" t="str">
        <f>IF(IFERROR(SEARCH("-",K1130,1),0) &gt; 0,IFERROR(VLOOKUP(K1130,'Liste ECO'!A:A,1,FALSE),"ATTENTION CE Inexistant"),"")</f>
        <v/>
      </c>
      <c r="O1130" s="467" t="str">
        <f>IF(LEFT(N1130,1) ="A",'Messages d''erreur'!$B$9,"")</f>
        <v/>
      </c>
      <c r="P1130" s="447">
        <f t="shared" si="76"/>
        <v>46900</v>
      </c>
      <c r="Q1130" s="447" t="str">
        <f>IFERROR(VLOOKUP(B1131,'Liste CG'!A:A,1,FALSE),"Attention erreur pas de CG")</f>
        <v>Attention erreur pas de CG</v>
      </c>
      <c r="R1130" s="447" t="str">
        <f>IF(LEFT(Q1130,1)="A",'Messages d''erreur'!B$10,"")</f>
        <v>Attention CG pas dans  CG</v>
      </c>
      <c r="S1130" s="467">
        <f t="shared" si="77"/>
        <v>46900</v>
      </c>
      <c r="T1130" s="469">
        <f>IFERROR(VLOOKUP(S1130,'Liste CG'!A:A,1,FALSE),"Attention erreur pas de CG")</f>
        <v>46900</v>
      </c>
      <c r="U1130" s="447" t="str">
        <f>IF(MID(H1130,4,1)="x", 'Messages d''erreur'!$B$13,IF(LEFT(T1130,1)="A",'Messages d''erreur'!$B$12,""))</f>
        <v/>
      </c>
    </row>
    <row r="1131" spans="1:21" ht="14.5" x14ac:dyDescent="0.35">
      <c r="A1131" s="535" t="s">
        <v>1911</v>
      </c>
      <c r="B1131" s="447" t="s">
        <v>1911</v>
      </c>
      <c r="C1131" s="462" t="s">
        <v>2252</v>
      </c>
      <c r="D1131" s="463" t="s">
        <v>1990</v>
      </c>
      <c r="E1131" s="464" t="s">
        <v>1101</v>
      </c>
      <c r="F1131" s="464">
        <v>1</v>
      </c>
      <c r="G1131" s="462" t="s">
        <v>1910</v>
      </c>
      <c r="H1131" s="464" t="s">
        <v>1907</v>
      </c>
      <c r="I1131" s="464" t="s">
        <v>1341</v>
      </c>
      <c r="J1131" s="464" t="s">
        <v>61</v>
      </c>
      <c r="K1131" s="466" t="s">
        <v>930</v>
      </c>
      <c r="L1131" s="467">
        <f t="shared" si="78"/>
        <v>0</v>
      </c>
      <c r="M1131" s="468">
        <f t="shared" si="79"/>
        <v>28212</v>
      </c>
      <c r="N1131" s="467" t="str">
        <f>IF(IFERROR(SEARCH("-",K1131,1),0) &gt; 0,IFERROR(VLOOKUP(K1131,'Liste ECO'!A:A,1,FALSE),"ATTENTION CE Inexistant"),"")</f>
        <v>812-51</v>
      </c>
      <c r="O1131" s="467" t="str">
        <f>IF(LEFT(N1131,1) ="A",'Messages d''erreur'!$B$9,"")</f>
        <v/>
      </c>
      <c r="P1131" s="447">
        <f t="shared" si="76"/>
        <v>28212</v>
      </c>
      <c r="Q1131" s="447" t="str">
        <f>IFERROR(VLOOKUP(B1132,'Liste CG'!A:A,1,FALSE),"Attention erreur pas de CG")</f>
        <v>Attention erreur pas de CG</v>
      </c>
      <c r="R1131" s="447" t="str">
        <f>IF(LEFT(Q1131,1)="A",'Messages d''erreur'!B$10,"")</f>
        <v>Attention CG pas dans  CG</v>
      </c>
      <c r="S1131" s="467">
        <f t="shared" si="77"/>
        <v>28212</v>
      </c>
      <c r="T1131" s="469">
        <f>IFERROR(VLOOKUP(S1131,'Liste CG'!A:A,1,FALSE),"Attention erreur pas de CG")</f>
        <v>28212</v>
      </c>
      <c r="U1131" s="447" t="str">
        <f>IF(MID(H1131,4,1)="x", 'Messages d''erreur'!$B$13,IF(LEFT(T1131,1)="A",'Messages d''erreur'!$B$12,""))</f>
        <v/>
      </c>
    </row>
    <row r="1132" spans="1:21" ht="14.5" x14ac:dyDescent="0.35">
      <c r="A1132" s="535" t="s">
        <v>1911</v>
      </c>
      <c r="B1132" s="447" t="s">
        <v>1911</v>
      </c>
      <c r="C1132" s="462" t="s">
        <v>2252</v>
      </c>
      <c r="D1132" s="463" t="s">
        <v>1990</v>
      </c>
      <c r="E1132" s="464" t="s">
        <v>1101</v>
      </c>
      <c r="F1132" s="464">
        <v>2</v>
      </c>
      <c r="G1132" s="462" t="s">
        <v>1910</v>
      </c>
      <c r="H1132" s="464" t="s">
        <v>1914</v>
      </c>
      <c r="I1132" s="464" t="s">
        <v>1341</v>
      </c>
      <c r="J1132" s="464" t="s">
        <v>61</v>
      </c>
      <c r="K1132" s="466" t="s">
        <v>933</v>
      </c>
      <c r="L1132" s="467">
        <f t="shared" si="78"/>
        <v>1</v>
      </c>
      <c r="M1132" s="468">
        <f t="shared" si="79"/>
        <v>28222</v>
      </c>
      <c r="N1132" s="467" t="str">
        <f>IF(IFERROR(SEARCH("-",K1132,1),0) &gt; 0,IFERROR(VLOOKUP(K1132,'Liste ECO'!A:A,1,FALSE),"ATTENTION CE Inexistant"),"")</f>
        <v>816-51</v>
      </c>
      <c r="O1132" s="467" t="str">
        <f>IF(LEFT(N1132,1) ="A",'Messages d''erreur'!$B$9,"")</f>
        <v/>
      </c>
      <c r="P1132" s="447">
        <f t="shared" ref="P1132:P1195" si="83">VALUE(H1132)</f>
        <v>28222</v>
      </c>
      <c r="Q1132" s="447" t="str">
        <f>IFERROR(VLOOKUP(B1133,'Liste CG'!A:A,1,FALSE),"Attention erreur pas de CG")</f>
        <v>Attention erreur pas de CG</v>
      </c>
      <c r="R1132" s="447" t="str">
        <f>IF(LEFT(Q1132,1)="A",'Messages d''erreur'!B$10,"")</f>
        <v>Attention CG pas dans  CG</v>
      </c>
      <c r="S1132" s="467">
        <f t="shared" ref="S1132:S1195" si="84">VALUE(H1132)</f>
        <v>28222</v>
      </c>
      <c r="T1132" s="469">
        <f>IFERROR(VLOOKUP(S1132,'Liste CG'!A:A,1,FALSE),"Attention erreur pas de CG")</f>
        <v>28222</v>
      </c>
      <c r="U1132" s="447" t="str">
        <f>IF(MID(H1132,4,1)="x", 'Messages d''erreur'!$B$13,IF(LEFT(T1132,1)="A",'Messages d''erreur'!$B$12,""))</f>
        <v/>
      </c>
    </row>
    <row r="1133" spans="1:21" ht="26" x14ac:dyDescent="0.35">
      <c r="A1133" s="535" t="s">
        <v>1911</v>
      </c>
      <c r="B1133" s="447" t="s">
        <v>1911</v>
      </c>
      <c r="C1133" s="462" t="s">
        <v>2252</v>
      </c>
      <c r="D1133" s="463" t="s">
        <v>1990</v>
      </c>
      <c r="E1133" s="464" t="s">
        <v>1101</v>
      </c>
      <c r="F1133" s="464">
        <v>3</v>
      </c>
      <c r="G1133" s="462" t="s">
        <v>1917</v>
      </c>
      <c r="H1133" s="464" t="s">
        <v>1915</v>
      </c>
      <c r="I1133" s="464" t="s">
        <v>1341</v>
      </c>
      <c r="J1133" s="464" t="s">
        <v>61</v>
      </c>
      <c r="K1133" s="466" t="s">
        <v>936</v>
      </c>
      <c r="L1133" s="467">
        <f t="shared" si="78"/>
        <v>1</v>
      </c>
      <c r="M1133" s="468">
        <f t="shared" si="79"/>
        <v>28510</v>
      </c>
      <c r="N1133" s="467" t="str">
        <f>IF(IFERROR(SEARCH("-",K1133,1),0) &gt; 0,IFERROR(VLOOKUP(K1133,'Liste ECO'!A:A,1,FALSE),"ATTENTION CE Inexistant"),"")</f>
        <v>841-54</v>
      </c>
      <c r="O1133" s="467" t="str">
        <f>IF(LEFT(N1133,1) ="A",'Messages d''erreur'!$B$9,"")</f>
        <v/>
      </c>
      <c r="P1133" s="447">
        <f t="shared" si="83"/>
        <v>28510</v>
      </c>
      <c r="Q1133" s="447" t="str">
        <f>IFERROR(VLOOKUP(B1134,'Liste CG'!A:A,1,FALSE),"Attention erreur pas de CG")</f>
        <v>Attention erreur pas de CG</v>
      </c>
      <c r="R1133" s="447" t="str">
        <f>IF(LEFT(Q1133,1)="A",'Messages d''erreur'!B$10,"")</f>
        <v>Attention CG pas dans  CG</v>
      </c>
      <c r="S1133" s="467">
        <f t="shared" si="84"/>
        <v>28510</v>
      </c>
      <c r="T1133" s="469">
        <f>IFERROR(VLOOKUP(S1133,'Liste CG'!A:A,1,FALSE),"Attention erreur pas de CG")</f>
        <v>28510</v>
      </c>
      <c r="U1133" s="447" t="str">
        <f>IF(MID(H1133,4,1)="x", 'Messages d''erreur'!$B$13,IF(LEFT(T1133,1)="A",'Messages d''erreur'!$B$12,""))</f>
        <v/>
      </c>
    </row>
    <row r="1134" spans="1:21" ht="14.5" x14ac:dyDescent="0.35">
      <c r="A1134" s="535" t="s">
        <v>1911</v>
      </c>
      <c r="B1134" s="447" t="s">
        <v>1911</v>
      </c>
      <c r="C1134" s="462" t="s">
        <v>2252</v>
      </c>
      <c r="D1134" s="463" t="s">
        <v>1990</v>
      </c>
      <c r="E1134" s="464" t="s">
        <v>61</v>
      </c>
      <c r="F1134" s="464">
        <v>4</v>
      </c>
      <c r="G1134" s="462" t="s">
        <v>2089</v>
      </c>
      <c r="H1134" s="464" t="s">
        <v>2112</v>
      </c>
      <c r="I1134" s="464" t="s">
        <v>2113</v>
      </c>
      <c r="J1134" s="464" t="s">
        <v>1101</v>
      </c>
      <c r="K1134" s="466" t="s">
        <v>1100</v>
      </c>
      <c r="L1134" s="467">
        <f t="shared" si="78"/>
        <v>1</v>
      </c>
      <c r="M1134" s="468" t="e">
        <f t="shared" si="79"/>
        <v>#VALUE!</v>
      </c>
      <c r="N1134" s="467" t="str">
        <f>IF(IFERROR(SEARCH("-",K1134,1),0) &gt; 0,IFERROR(VLOOKUP(K1134,'Liste ECO'!A:A,1,FALSE),"ATTENTION CE Inexistant"),"")</f>
        <v/>
      </c>
      <c r="O1134" s="467" t="str">
        <f>IF(LEFT(N1134,1) ="A",'Messages d''erreur'!$B$9,"")</f>
        <v/>
      </c>
      <c r="P1134" s="447" t="e">
        <f t="shared" si="83"/>
        <v>#VALUE!</v>
      </c>
      <c r="Q1134" s="447" t="str">
        <f>IFERROR(VLOOKUP(B1135,'Liste CG'!A:A,1,FALSE),"Attention erreur pas de CG")</f>
        <v>Attention erreur pas de CG</v>
      </c>
      <c r="R1134" s="447" t="str">
        <f>IF(LEFT(Q1134,1)="A",'Messages d''erreur'!B$10,"")</f>
        <v>Attention CG pas dans  CG</v>
      </c>
      <c r="S1134" s="467" t="e">
        <f t="shared" si="84"/>
        <v>#VALUE!</v>
      </c>
      <c r="T1134" s="469" t="str">
        <f>IFERROR(VLOOKUP(S1134,'Liste CG'!A:A,1,FALSE),"Attention erreur pas de CG")</f>
        <v>Attention erreur pas de CG</v>
      </c>
      <c r="U1134" s="447" t="str">
        <f>IF(MID(H1134,4,1)="x", 'Messages d''erreur'!$B$13,IF(LEFT(T1134,1)="A",'Messages d''erreur'!$B$12,""))</f>
        <v>Compte générique de contre-partie</v>
      </c>
    </row>
    <row r="1135" spans="1:21" ht="26" x14ac:dyDescent="0.35">
      <c r="A1135" s="535" t="s">
        <v>2253</v>
      </c>
      <c r="B1135" s="447" t="s">
        <v>2253</v>
      </c>
      <c r="C1135" s="462" t="s">
        <v>2254</v>
      </c>
      <c r="D1135" s="463" t="s">
        <v>2182</v>
      </c>
      <c r="E1135" s="464" t="s">
        <v>1101</v>
      </c>
      <c r="F1135" s="464">
        <v>1</v>
      </c>
      <c r="G1135" s="462" t="s">
        <v>2255</v>
      </c>
      <c r="H1135" s="464" t="s">
        <v>2256</v>
      </c>
      <c r="I1135" s="464" t="s">
        <v>1100</v>
      </c>
      <c r="J1135" s="464" t="s">
        <v>61</v>
      </c>
      <c r="K1135" s="466" t="s">
        <v>390</v>
      </c>
      <c r="L1135" s="467">
        <f t="shared" si="78"/>
        <v>0</v>
      </c>
      <c r="M1135" s="468">
        <f t="shared" si="79"/>
        <v>63801</v>
      </c>
      <c r="N1135" s="467" t="str">
        <f>IF(IFERROR(SEARCH("-",K1135,1),0) &gt; 0,IFERROR(VLOOKUP(K1135,'Liste ECO'!A:A,1,FALSE),"ATTENTION CE Inexistant"),"")</f>
        <v>333-01</v>
      </c>
      <c r="O1135" s="467" t="str">
        <f>IF(LEFT(N1135,1) ="A",'Messages d''erreur'!$B$9,"")</f>
        <v/>
      </c>
      <c r="P1135" s="447">
        <f t="shared" si="83"/>
        <v>63801</v>
      </c>
      <c r="Q1135" s="447" t="str">
        <f>IFERROR(VLOOKUP(B1136,'Liste CG'!A:A,1,FALSE),"Attention erreur pas de CG")</f>
        <v>Attention erreur pas de CG</v>
      </c>
      <c r="R1135" s="447" t="str">
        <f>IF(LEFT(Q1135,1)="A",'Messages d''erreur'!B$10,"")</f>
        <v>Attention CG pas dans  CG</v>
      </c>
      <c r="S1135" s="467">
        <f t="shared" si="84"/>
        <v>63801</v>
      </c>
      <c r="T1135" s="469">
        <f>IFERROR(VLOOKUP(S1135,'Liste CG'!A:A,1,FALSE),"Attention erreur pas de CG")</f>
        <v>63801</v>
      </c>
      <c r="U1135" s="447" t="str">
        <f>IF(MID(H1135,4,1)="x", 'Messages d''erreur'!$B$13,IF(LEFT(T1135,1)="A",'Messages d''erreur'!$B$12,""))</f>
        <v/>
      </c>
    </row>
    <row r="1136" spans="1:21" ht="14.5" x14ac:dyDescent="0.35">
      <c r="A1136" s="535" t="s">
        <v>2253</v>
      </c>
      <c r="B1136" s="447" t="s">
        <v>2253</v>
      </c>
      <c r="C1136" s="462" t="s">
        <v>2254</v>
      </c>
      <c r="D1136" s="463" t="s">
        <v>2182</v>
      </c>
      <c r="E1136" s="464" t="s">
        <v>61</v>
      </c>
      <c r="F1136" s="464">
        <v>2</v>
      </c>
      <c r="G1136" s="462" t="s">
        <v>2089</v>
      </c>
      <c r="H1136" s="464" t="s">
        <v>2112</v>
      </c>
      <c r="I1136" s="464" t="s">
        <v>2113</v>
      </c>
      <c r="J1136" s="464" t="s">
        <v>1101</v>
      </c>
      <c r="K1136" s="466" t="s">
        <v>1100</v>
      </c>
      <c r="L1136" s="467">
        <f t="shared" si="78"/>
        <v>1</v>
      </c>
      <c r="M1136" s="468" t="e">
        <f t="shared" si="79"/>
        <v>#VALUE!</v>
      </c>
      <c r="N1136" s="467" t="str">
        <f>IF(IFERROR(SEARCH("-",K1136,1),0) &gt; 0,IFERROR(VLOOKUP(K1136,'Liste ECO'!A:A,1,FALSE),"ATTENTION CE Inexistant"),"")</f>
        <v/>
      </c>
      <c r="O1136" s="467" t="str">
        <f>IF(LEFT(N1136,1) ="A",'Messages d''erreur'!$B$9,"")</f>
        <v/>
      </c>
      <c r="P1136" s="447" t="e">
        <f t="shared" si="83"/>
        <v>#VALUE!</v>
      </c>
      <c r="Q1136" s="447" t="str">
        <f>IFERROR(VLOOKUP(B1137,'Liste CG'!A:A,1,FALSE),"Attention erreur pas de CG")</f>
        <v>Attention erreur pas de CG</v>
      </c>
      <c r="R1136" s="447" t="str">
        <f>IF(LEFT(Q1136,1)="A",'Messages d''erreur'!B$10,"")</f>
        <v>Attention CG pas dans  CG</v>
      </c>
      <c r="S1136" s="467" t="e">
        <f t="shared" si="84"/>
        <v>#VALUE!</v>
      </c>
      <c r="T1136" s="469" t="str">
        <f>IFERROR(VLOOKUP(S1136,'Liste CG'!A:A,1,FALSE),"Attention erreur pas de CG")</f>
        <v>Attention erreur pas de CG</v>
      </c>
      <c r="U1136" s="447" t="str">
        <f>IF(MID(H1136,4,1)="x", 'Messages d''erreur'!$B$13,IF(LEFT(T1136,1)="A",'Messages d''erreur'!$B$12,""))</f>
        <v>Compte générique de contre-partie</v>
      </c>
    </row>
    <row r="1137" spans="1:21" ht="26" x14ac:dyDescent="0.35">
      <c r="A1137" s="535" t="s">
        <v>2257</v>
      </c>
      <c r="B1137" s="447" t="s">
        <v>2257</v>
      </c>
      <c r="C1137" s="462" t="s">
        <v>2258</v>
      </c>
      <c r="D1137" s="463" t="s">
        <v>2182</v>
      </c>
      <c r="E1137" s="464" t="s">
        <v>1101</v>
      </c>
      <c r="F1137" s="464">
        <v>1</v>
      </c>
      <c r="G1137" s="462" t="s">
        <v>2259</v>
      </c>
      <c r="H1137" s="464" t="s">
        <v>2260</v>
      </c>
      <c r="I1137" s="464" t="s">
        <v>1100</v>
      </c>
      <c r="J1137" s="464" t="s">
        <v>61</v>
      </c>
      <c r="K1137" s="466" t="s">
        <v>394</v>
      </c>
      <c r="L1137" s="467">
        <f t="shared" ref="L1137:L1200" si="85">IF(A1137=A1136,1,0)</f>
        <v>0</v>
      </c>
      <c r="M1137" s="468">
        <f t="shared" si="79"/>
        <v>63802</v>
      </c>
      <c r="N1137" s="467" t="str">
        <f>IF(IFERROR(SEARCH("-",K1137,1),0) &gt; 0,IFERROR(VLOOKUP(K1137,'Liste ECO'!A:A,1,FALSE),"ATTENTION CE Inexistant"),"")</f>
        <v>333-03</v>
      </c>
      <c r="O1137" s="467" t="str">
        <f>IF(LEFT(N1137,1) ="A",'Messages d''erreur'!$B$9,"")</f>
        <v/>
      </c>
      <c r="P1137" s="447">
        <f t="shared" si="83"/>
        <v>63802</v>
      </c>
      <c r="Q1137" s="447" t="str">
        <f>IFERROR(VLOOKUP(B1138,'Liste CG'!A:A,1,FALSE),"Attention erreur pas de CG")</f>
        <v>Attention erreur pas de CG</v>
      </c>
      <c r="R1137" s="447" t="str">
        <f>IF(LEFT(Q1137,1)="A",'Messages d''erreur'!B$10,"")</f>
        <v>Attention CG pas dans  CG</v>
      </c>
      <c r="S1137" s="467">
        <f t="shared" si="84"/>
        <v>63802</v>
      </c>
      <c r="T1137" s="469">
        <f>IFERROR(VLOOKUP(S1137,'Liste CG'!A:A,1,FALSE),"Attention erreur pas de CG")</f>
        <v>63802</v>
      </c>
      <c r="U1137" s="447" t="str">
        <f>IF(MID(H1137,4,1)="x", 'Messages d''erreur'!$B$13,IF(LEFT(T1137,1)="A",'Messages d''erreur'!$B$12,""))</f>
        <v/>
      </c>
    </row>
    <row r="1138" spans="1:21" ht="26" x14ac:dyDescent="0.35">
      <c r="A1138" s="535" t="s">
        <v>2257</v>
      </c>
      <c r="B1138" s="447" t="s">
        <v>2257</v>
      </c>
      <c r="C1138" s="462" t="s">
        <v>2258</v>
      </c>
      <c r="D1138" s="463" t="s">
        <v>2182</v>
      </c>
      <c r="E1138" s="464" t="s">
        <v>61</v>
      </c>
      <c r="F1138" s="464">
        <v>2</v>
      </c>
      <c r="G1138" s="462" t="s">
        <v>2089</v>
      </c>
      <c r="H1138" s="464" t="s">
        <v>2112</v>
      </c>
      <c r="I1138" s="464" t="s">
        <v>2113</v>
      </c>
      <c r="J1138" s="464" t="s">
        <v>1101</v>
      </c>
      <c r="K1138" s="466" t="s">
        <v>1100</v>
      </c>
      <c r="L1138" s="467">
        <f t="shared" si="85"/>
        <v>1</v>
      </c>
      <c r="M1138" s="468" t="e">
        <f t="shared" si="79"/>
        <v>#VALUE!</v>
      </c>
      <c r="N1138" s="467" t="str">
        <f>IF(IFERROR(SEARCH("-",K1138,1),0) &gt; 0,IFERROR(VLOOKUP(K1138,'Liste ECO'!A:A,1,FALSE),"ATTENTION CE Inexistant"),"")</f>
        <v/>
      </c>
      <c r="O1138" s="467" t="str">
        <f>IF(LEFT(N1138,1) ="A",'Messages d''erreur'!$B$9,"")</f>
        <v/>
      </c>
      <c r="P1138" s="447" t="e">
        <f t="shared" si="83"/>
        <v>#VALUE!</v>
      </c>
      <c r="Q1138" s="447" t="str">
        <f>IFERROR(VLOOKUP(B1139,'Liste CG'!A:A,1,FALSE),"Attention erreur pas de CG")</f>
        <v>Attention erreur pas de CG</v>
      </c>
      <c r="R1138" s="447" t="str">
        <f>IF(LEFT(Q1138,1)="A",'Messages d''erreur'!B$10,"")</f>
        <v>Attention CG pas dans  CG</v>
      </c>
      <c r="S1138" s="467" t="e">
        <f t="shared" si="84"/>
        <v>#VALUE!</v>
      </c>
      <c r="T1138" s="469" t="str">
        <f>IFERROR(VLOOKUP(S1138,'Liste CG'!A:A,1,FALSE),"Attention erreur pas de CG")</f>
        <v>Attention erreur pas de CG</v>
      </c>
      <c r="U1138" s="447" t="str">
        <f>IF(MID(H1138,4,1)="x", 'Messages d''erreur'!$B$13,IF(LEFT(T1138,1)="A",'Messages d''erreur'!$B$12,""))</f>
        <v>Compte générique de contre-partie</v>
      </c>
    </row>
    <row r="1139" spans="1:21" ht="26" x14ac:dyDescent="0.35">
      <c r="A1139" s="535" t="s">
        <v>2261</v>
      </c>
      <c r="B1139" s="447" t="s">
        <v>2261</v>
      </c>
      <c r="C1139" s="462" t="s">
        <v>2262</v>
      </c>
      <c r="D1139" s="463" t="s">
        <v>2182</v>
      </c>
      <c r="E1139" s="464" t="s">
        <v>1101</v>
      </c>
      <c r="F1139" s="464">
        <v>1</v>
      </c>
      <c r="G1139" s="462" t="s">
        <v>1797</v>
      </c>
      <c r="H1139" s="464" t="s">
        <v>2263</v>
      </c>
      <c r="I1139" s="464" t="s">
        <v>1100</v>
      </c>
      <c r="J1139" s="464" t="s">
        <v>61</v>
      </c>
      <c r="K1139" s="466" t="s">
        <v>392</v>
      </c>
      <c r="L1139" s="467">
        <f t="shared" si="85"/>
        <v>0</v>
      </c>
      <c r="M1139" s="468">
        <f t="shared" si="79"/>
        <v>63811</v>
      </c>
      <c r="N1139" s="467" t="str">
        <f>IF(IFERROR(SEARCH("-",K1139,1),0) &gt; 0,IFERROR(VLOOKUP(K1139,'Liste ECO'!A:A,1,FALSE),"ATTENTION CE Inexistant"),"")</f>
        <v>333-02</v>
      </c>
      <c r="O1139" s="467" t="str">
        <f>IF(LEFT(N1139,1) ="A",'Messages d''erreur'!$B$9,"")</f>
        <v/>
      </c>
      <c r="P1139" s="447">
        <f t="shared" si="83"/>
        <v>63811</v>
      </c>
      <c r="Q1139" s="447" t="str">
        <f>IFERROR(VLOOKUP(B1140,'Liste CG'!A:A,1,FALSE),"Attention erreur pas de CG")</f>
        <v>Attention erreur pas de CG</v>
      </c>
      <c r="R1139" s="447" t="str">
        <f>IF(LEFT(Q1139,1)="A",'Messages d''erreur'!B$10,"")</f>
        <v>Attention CG pas dans  CG</v>
      </c>
      <c r="S1139" s="467">
        <f t="shared" si="84"/>
        <v>63811</v>
      </c>
      <c r="T1139" s="469">
        <f>IFERROR(VLOOKUP(S1139,'Liste CG'!A:A,1,FALSE),"Attention erreur pas de CG")</f>
        <v>63811</v>
      </c>
      <c r="U1139" s="447" t="str">
        <f>IF(MID(H1139,4,1)="x", 'Messages d''erreur'!$B$13,IF(LEFT(T1139,1)="A",'Messages d''erreur'!$B$12,""))</f>
        <v/>
      </c>
    </row>
    <row r="1140" spans="1:21" ht="26" x14ac:dyDescent="0.35">
      <c r="A1140" s="535" t="s">
        <v>2261</v>
      </c>
      <c r="B1140" s="447" t="s">
        <v>2261</v>
      </c>
      <c r="C1140" s="462" t="s">
        <v>2262</v>
      </c>
      <c r="D1140" s="463" t="s">
        <v>2182</v>
      </c>
      <c r="E1140" s="464" t="s">
        <v>1101</v>
      </c>
      <c r="F1140" s="464">
        <v>2</v>
      </c>
      <c r="G1140" s="462" t="s">
        <v>1797</v>
      </c>
      <c r="H1140" s="464" t="s">
        <v>2264</v>
      </c>
      <c r="I1140" s="464" t="s">
        <v>1100</v>
      </c>
      <c r="J1140" s="464" t="s">
        <v>61</v>
      </c>
      <c r="K1140" s="466" t="s">
        <v>399</v>
      </c>
      <c r="L1140" s="467">
        <f t="shared" si="85"/>
        <v>1</v>
      </c>
      <c r="M1140" s="468">
        <f t="shared" si="79"/>
        <v>63812</v>
      </c>
      <c r="N1140" s="467" t="str">
        <f>IF(IFERROR(SEARCH("-",K1140,1),0) &gt; 0,IFERROR(VLOOKUP(K1140,'Liste ECO'!A:A,1,FALSE),"ATTENTION CE Inexistant"),"")</f>
        <v>334-01</v>
      </c>
      <c r="O1140" s="467" t="str">
        <f>IF(LEFT(N1140,1) ="A",'Messages d''erreur'!$B$9,"")</f>
        <v/>
      </c>
      <c r="P1140" s="447">
        <f t="shared" si="83"/>
        <v>63812</v>
      </c>
      <c r="Q1140" s="447" t="str">
        <f>IFERROR(VLOOKUP(B1141,'Liste CG'!A:A,1,FALSE),"Attention erreur pas de CG")</f>
        <v>Attention erreur pas de CG</v>
      </c>
      <c r="R1140" s="447" t="str">
        <f>IF(LEFT(Q1140,1)="A",'Messages d''erreur'!B$10,"")</f>
        <v>Attention CG pas dans  CG</v>
      </c>
      <c r="S1140" s="467">
        <f t="shared" si="84"/>
        <v>63812</v>
      </c>
      <c r="T1140" s="469">
        <f>IFERROR(VLOOKUP(S1140,'Liste CG'!A:A,1,FALSE),"Attention erreur pas de CG")</f>
        <v>63812</v>
      </c>
      <c r="U1140" s="447" t="str">
        <f>IF(MID(H1140,4,1)="x", 'Messages d''erreur'!$B$13,IF(LEFT(T1140,1)="A",'Messages d''erreur'!$B$12,""))</f>
        <v/>
      </c>
    </row>
    <row r="1141" spans="1:21" ht="26" x14ac:dyDescent="0.35">
      <c r="A1141" s="535" t="s">
        <v>2261</v>
      </c>
      <c r="B1141" s="447" t="s">
        <v>2261</v>
      </c>
      <c r="C1141" s="462" t="s">
        <v>2262</v>
      </c>
      <c r="D1141" s="463" t="s">
        <v>2182</v>
      </c>
      <c r="E1141" s="464" t="s">
        <v>1101</v>
      </c>
      <c r="F1141" s="464">
        <v>3</v>
      </c>
      <c r="G1141" s="462" t="s">
        <v>1797</v>
      </c>
      <c r="H1141" s="464" t="s">
        <v>2265</v>
      </c>
      <c r="I1141" s="464" t="s">
        <v>1100</v>
      </c>
      <c r="J1141" s="464" t="s">
        <v>61</v>
      </c>
      <c r="K1141" s="466" t="s">
        <v>401</v>
      </c>
      <c r="L1141" s="467">
        <f t="shared" si="85"/>
        <v>1</v>
      </c>
      <c r="M1141" s="468">
        <f t="shared" si="79"/>
        <v>63814</v>
      </c>
      <c r="N1141" s="467" t="str">
        <f>IF(IFERROR(SEARCH("-",K1141,1),0) &gt; 0,IFERROR(VLOOKUP(K1141,'Liste ECO'!A:A,1,FALSE),"ATTENTION CE Inexistant"),"")</f>
        <v>334-40</v>
      </c>
      <c r="O1141" s="467" t="str">
        <f>IF(LEFT(N1141,1) ="A",'Messages d''erreur'!$B$9,"")</f>
        <v/>
      </c>
      <c r="P1141" s="447">
        <f t="shared" si="83"/>
        <v>63814</v>
      </c>
      <c r="Q1141" s="447" t="str">
        <f>IFERROR(VLOOKUP(B1142,'Liste CG'!A:A,1,FALSE),"Attention erreur pas de CG")</f>
        <v>Attention erreur pas de CG</v>
      </c>
      <c r="R1141" s="447" t="str">
        <f>IF(LEFT(Q1141,1)="A",'Messages d''erreur'!B$10,"")</f>
        <v>Attention CG pas dans  CG</v>
      </c>
      <c r="S1141" s="467">
        <f t="shared" si="84"/>
        <v>63814</v>
      </c>
      <c r="T1141" s="469">
        <f>IFERROR(VLOOKUP(S1141,'Liste CG'!A:A,1,FALSE),"Attention erreur pas de CG")</f>
        <v>63814</v>
      </c>
      <c r="U1141" s="447" t="str">
        <f>IF(MID(H1141,4,1)="x", 'Messages d''erreur'!$B$13,IF(LEFT(T1141,1)="A",'Messages d''erreur'!$B$12,""))</f>
        <v/>
      </c>
    </row>
    <row r="1142" spans="1:21" ht="26" x14ac:dyDescent="0.35">
      <c r="A1142" s="535" t="s">
        <v>2261</v>
      </c>
      <c r="B1142" s="447" t="s">
        <v>2261</v>
      </c>
      <c r="C1142" s="462" t="s">
        <v>2262</v>
      </c>
      <c r="D1142" s="463" t="s">
        <v>2182</v>
      </c>
      <c r="E1142" s="464" t="s">
        <v>1101</v>
      </c>
      <c r="F1142" s="464">
        <v>4</v>
      </c>
      <c r="G1142" s="462" t="s">
        <v>1797</v>
      </c>
      <c r="H1142" s="464" t="s">
        <v>2266</v>
      </c>
      <c r="I1142" s="464" t="s">
        <v>1100</v>
      </c>
      <c r="J1142" s="464" t="s">
        <v>61</v>
      </c>
      <c r="K1142" s="466" t="s">
        <v>396</v>
      </c>
      <c r="L1142" s="467">
        <f t="shared" si="85"/>
        <v>1</v>
      </c>
      <c r="M1142" s="468">
        <f t="shared" si="79"/>
        <v>63815</v>
      </c>
      <c r="N1142" s="467" t="str">
        <f>IF(IFERROR(SEARCH("-",K1142,1),0) &gt; 0,IFERROR(VLOOKUP(K1142,'Liste ECO'!A:A,1,FALSE),"ATTENTION CE Inexistant"),"")</f>
        <v>333-04</v>
      </c>
      <c r="O1142" s="467" t="str">
        <f>IF(LEFT(N1142,1) ="A",'Messages d''erreur'!$B$9,"")</f>
        <v/>
      </c>
      <c r="P1142" s="447">
        <f t="shared" si="83"/>
        <v>63815</v>
      </c>
      <c r="Q1142" s="447" t="str">
        <f>IFERROR(VLOOKUP(B1143,'Liste CG'!A:A,1,FALSE),"Attention erreur pas de CG")</f>
        <v>Attention erreur pas de CG</v>
      </c>
      <c r="R1142" s="447" t="str">
        <f>IF(LEFT(Q1142,1)="A",'Messages d''erreur'!B$10,"")</f>
        <v>Attention CG pas dans  CG</v>
      </c>
      <c r="S1142" s="467">
        <f t="shared" si="84"/>
        <v>63815</v>
      </c>
      <c r="T1142" s="469">
        <f>IFERROR(VLOOKUP(S1142,'Liste CG'!A:A,1,FALSE),"Attention erreur pas de CG")</f>
        <v>63815</v>
      </c>
      <c r="U1142" s="447" t="str">
        <f>IF(MID(H1142,4,1)="x", 'Messages d''erreur'!$B$13,IF(LEFT(T1142,1)="A",'Messages d''erreur'!$B$12,""))</f>
        <v/>
      </c>
    </row>
    <row r="1143" spans="1:21" ht="39" x14ac:dyDescent="0.35">
      <c r="A1143" s="535" t="s">
        <v>2261</v>
      </c>
      <c r="B1143" s="447" t="s">
        <v>2261</v>
      </c>
      <c r="C1143" s="462" t="s">
        <v>2262</v>
      </c>
      <c r="D1143" s="463" t="s">
        <v>2182</v>
      </c>
      <c r="E1143" s="464" t="s">
        <v>1101</v>
      </c>
      <c r="F1143" s="464">
        <v>5</v>
      </c>
      <c r="G1143" s="462" t="s">
        <v>2267</v>
      </c>
      <c r="H1143" s="464" t="s">
        <v>1959</v>
      </c>
      <c r="I1143" s="464" t="s">
        <v>1100</v>
      </c>
      <c r="J1143" s="464" t="s">
        <v>61</v>
      </c>
      <c r="K1143" s="466" t="s">
        <v>355</v>
      </c>
      <c r="L1143" s="467">
        <f t="shared" si="85"/>
        <v>1</v>
      </c>
      <c r="M1143" s="468">
        <f t="shared" si="79"/>
        <v>67114</v>
      </c>
      <c r="N1143" s="467" t="str">
        <f>IF(IFERROR(SEARCH("-",K1143,1),0) &gt; 0,IFERROR(VLOOKUP(K1143,'Liste ECO'!A:A,1,FALSE),"ATTENTION CE Inexistant"),"")</f>
        <v>311-04</v>
      </c>
      <c r="O1143" s="467" t="str">
        <f>IF(LEFT(N1143,1) ="A",'Messages d''erreur'!$B$9,"")</f>
        <v/>
      </c>
      <c r="P1143" s="447">
        <f t="shared" si="83"/>
        <v>67114</v>
      </c>
      <c r="Q1143" s="447" t="str">
        <f>IFERROR(VLOOKUP(B1144,'Liste CG'!A:A,1,FALSE),"Attention erreur pas de CG")</f>
        <v>Attention erreur pas de CG</v>
      </c>
      <c r="R1143" s="447" t="str">
        <f>IF(LEFT(Q1143,1)="A",'Messages d''erreur'!B$10,"")</f>
        <v>Attention CG pas dans  CG</v>
      </c>
      <c r="S1143" s="467">
        <f t="shared" si="84"/>
        <v>67114</v>
      </c>
      <c r="T1143" s="469">
        <f>IFERROR(VLOOKUP(S1143,'Liste CG'!A:A,1,FALSE),"Attention erreur pas de CG")</f>
        <v>67114</v>
      </c>
      <c r="U1143" s="447" t="str">
        <f>IF(MID(H1143,4,1)="x", 'Messages d''erreur'!$B$13,IF(LEFT(T1143,1)="A",'Messages d''erreur'!$B$12,""))</f>
        <v/>
      </c>
    </row>
    <row r="1144" spans="1:21" ht="26" x14ac:dyDescent="0.35">
      <c r="A1144" s="535" t="s">
        <v>2261</v>
      </c>
      <c r="B1144" s="447" t="s">
        <v>2261</v>
      </c>
      <c r="C1144" s="462" t="s">
        <v>2262</v>
      </c>
      <c r="D1144" s="463" t="s">
        <v>2182</v>
      </c>
      <c r="E1144" s="464" t="s">
        <v>61</v>
      </c>
      <c r="F1144" s="464">
        <v>6</v>
      </c>
      <c r="G1144" s="462" t="s">
        <v>2089</v>
      </c>
      <c r="H1144" s="464" t="s">
        <v>2112</v>
      </c>
      <c r="I1144" s="464" t="s">
        <v>2113</v>
      </c>
      <c r="J1144" s="464" t="s">
        <v>1101</v>
      </c>
      <c r="K1144" s="466" t="s">
        <v>1100</v>
      </c>
      <c r="L1144" s="467">
        <f t="shared" si="85"/>
        <v>1</v>
      </c>
      <c r="M1144" s="468" t="e">
        <f t="shared" si="79"/>
        <v>#VALUE!</v>
      </c>
      <c r="N1144" s="467" t="str">
        <f>IF(IFERROR(SEARCH("-",K1144,1),0) &gt; 0,IFERROR(VLOOKUP(K1144,'Liste ECO'!A:A,1,FALSE),"ATTENTION CE Inexistant"),"")</f>
        <v/>
      </c>
      <c r="O1144" s="467" t="str">
        <f>IF(LEFT(N1144,1) ="A",'Messages d''erreur'!$B$9,"")</f>
        <v/>
      </c>
      <c r="P1144" s="447" t="e">
        <f t="shared" si="83"/>
        <v>#VALUE!</v>
      </c>
      <c r="Q1144" s="447" t="str">
        <f>IFERROR(VLOOKUP(B1145,'Liste CG'!A:A,1,FALSE),"Attention erreur pas de CG")</f>
        <v>Attention erreur pas de CG</v>
      </c>
      <c r="R1144" s="447" t="str">
        <f>IF(LEFT(Q1144,1)="A",'Messages d''erreur'!B$10,"")</f>
        <v>Attention CG pas dans  CG</v>
      </c>
      <c r="S1144" s="467" t="e">
        <f t="shared" si="84"/>
        <v>#VALUE!</v>
      </c>
      <c r="T1144" s="469" t="str">
        <f>IFERROR(VLOOKUP(S1144,'Liste CG'!A:A,1,FALSE),"Attention erreur pas de CG")</f>
        <v>Attention erreur pas de CG</v>
      </c>
      <c r="U1144" s="447" t="str">
        <f>IF(MID(H1144,4,1)="x", 'Messages d''erreur'!$B$13,IF(LEFT(T1144,1)="A",'Messages d''erreur'!$B$12,""))</f>
        <v>Compte générique de contre-partie</v>
      </c>
    </row>
    <row r="1145" spans="1:21" ht="39" x14ac:dyDescent="0.35">
      <c r="A1145" s="535" t="s">
        <v>2251</v>
      </c>
      <c r="B1145" s="447" t="s">
        <v>2251</v>
      </c>
      <c r="C1145" s="462" t="s">
        <v>1983</v>
      </c>
      <c r="D1145" s="463" t="s">
        <v>1982</v>
      </c>
      <c r="E1145" s="464" t="s">
        <v>1101</v>
      </c>
      <c r="F1145" s="464">
        <v>1</v>
      </c>
      <c r="G1145" s="462" t="s">
        <v>1984</v>
      </c>
      <c r="H1145" s="464" t="s">
        <v>1985</v>
      </c>
      <c r="I1145" s="464" t="s">
        <v>1100</v>
      </c>
      <c r="J1145" s="464" t="s">
        <v>61</v>
      </c>
      <c r="K1145" s="466" t="s">
        <v>360</v>
      </c>
      <c r="L1145" s="467">
        <f t="shared" si="85"/>
        <v>0</v>
      </c>
      <c r="M1145" s="468">
        <f t="shared" si="79"/>
        <v>66501</v>
      </c>
      <c r="N1145" s="467" t="str">
        <f>IF(IFERROR(SEARCH("-",K1145,1),0) &gt; 0,IFERROR(VLOOKUP(K1145,'Liste ECO'!A:A,1,FALSE),"ATTENTION CE Inexistant"),"")</f>
        <v>311-06</v>
      </c>
      <c r="O1145" s="467" t="str">
        <f>IF(LEFT(N1145,1) ="A",'Messages d''erreur'!$B$9,"")</f>
        <v/>
      </c>
      <c r="P1145" s="447">
        <f t="shared" si="83"/>
        <v>66501</v>
      </c>
      <c r="Q1145" s="447" t="str">
        <f>IFERROR(VLOOKUP(B1146,'Liste CG'!A:A,1,FALSE),"Attention erreur pas de CG")</f>
        <v>Attention erreur pas de CG</v>
      </c>
      <c r="R1145" s="447" t="str">
        <f>IF(LEFT(Q1145,1)="A",'Messages d''erreur'!B$10,"")</f>
        <v>Attention CG pas dans  CG</v>
      </c>
      <c r="S1145" s="467">
        <f t="shared" si="84"/>
        <v>66501</v>
      </c>
      <c r="T1145" s="469">
        <f>IFERROR(VLOOKUP(S1145,'Liste CG'!A:A,1,FALSE),"Attention erreur pas de CG")</f>
        <v>66501</v>
      </c>
      <c r="U1145" s="447" t="str">
        <f>IF(MID(H1145,4,1)="x", 'Messages d''erreur'!$B$13,IF(LEFT(T1145,1)="A",'Messages d''erreur'!$B$12,""))</f>
        <v/>
      </c>
    </row>
    <row r="1146" spans="1:21" ht="52" x14ac:dyDescent="0.35">
      <c r="A1146" s="535" t="s">
        <v>2251</v>
      </c>
      <c r="B1146" s="447" t="s">
        <v>2251</v>
      </c>
      <c r="C1146" s="462" t="s">
        <v>1983</v>
      </c>
      <c r="D1146" s="463" t="s">
        <v>1982</v>
      </c>
      <c r="E1146" s="464" t="s">
        <v>61</v>
      </c>
      <c r="F1146" s="464">
        <v>2</v>
      </c>
      <c r="G1146" s="462" t="s">
        <v>1986</v>
      </c>
      <c r="H1146" s="464" t="s">
        <v>1987</v>
      </c>
      <c r="I1146" s="464" t="s">
        <v>1100</v>
      </c>
      <c r="J1146" s="464" t="s">
        <v>1101</v>
      </c>
      <c r="K1146" s="466" t="s">
        <v>615</v>
      </c>
      <c r="L1146" s="467">
        <f t="shared" si="85"/>
        <v>1</v>
      </c>
      <c r="M1146" s="468">
        <f t="shared" si="79"/>
        <v>66502</v>
      </c>
      <c r="N1146" s="467" t="str">
        <f>IF(IFERROR(SEARCH("-",K1146,1),0) &gt; 0,IFERROR(VLOOKUP(K1146,'Liste ECO'!A:A,1,FALSE),"ATTENTION CE Inexistant"),"")</f>
        <v>391-06</v>
      </c>
      <c r="O1146" s="467" t="str">
        <f>IF(LEFT(N1146,1) ="A",'Messages d''erreur'!$B$9,"")</f>
        <v/>
      </c>
      <c r="P1146" s="447">
        <f t="shared" si="83"/>
        <v>66502</v>
      </c>
      <c r="Q1146" s="447" t="str">
        <f>IFERROR(VLOOKUP(B1147,'Liste CG'!A:A,1,FALSE),"Attention erreur pas de CG")</f>
        <v>Attention erreur pas de CG</v>
      </c>
      <c r="R1146" s="447" t="str">
        <f>IF(LEFT(Q1146,1)="A",'Messages d''erreur'!B$10,"")</f>
        <v>Attention CG pas dans  CG</v>
      </c>
      <c r="S1146" s="467">
        <f t="shared" si="84"/>
        <v>66502</v>
      </c>
      <c r="T1146" s="469">
        <f>IFERROR(VLOOKUP(S1146,'Liste CG'!A:A,1,FALSE),"Attention erreur pas de CG")</f>
        <v>66502</v>
      </c>
      <c r="U1146" s="447" t="str">
        <f>IF(MID(H1146,4,1)="x", 'Messages d''erreur'!$B$13,IF(LEFT(T1146,1)="A",'Messages d''erreur'!$B$12,""))</f>
        <v/>
      </c>
    </row>
    <row r="1147" spans="1:21" ht="26" x14ac:dyDescent="0.35">
      <c r="A1147" s="535" t="s">
        <v>2251</v>
      </c>
      <c r="B1147" s="447" t="s">
        <v>2251</v>
      </c>
      <c r="C1147" s="462" t="s">
        <v>1983</v>
      </c>
      <c r="D1147" s="463" t="s">
        <v>1982</v>
      </c>
      <c r="E1147" s="464" t="s">
        <v>61</v>
      </c>
      <c r="F1147" s="464">
        <v>3</v>
      </c>
      <c r="G1147" s="462" t="s">
        <v>2250</v>
      </c>
      <c r="H1147" s="464" t="s">
        <v>2187</v>
      </c>
      <c r="I1147" s="464" t="s">
        <v>1956</v>
      </c>
      <c r="J1147" s="464" t="s">
        <v>1101</v>
      </c>
      <c r="K1147" s="466" t="s">
        <v>1100</v>
      </c>
      <c r="L1147" s="467">
        <f t="shared" si="85"/>
        <v>1</v>
      </c>
      <c r="M1147" s="468">
        <f t="shared" si="79"/>
        <v>46700</v>
      </c>
      <c r="N1147" s="467" t="str">
        <f>IF(IFERROR(SEARCH("-",K1147,1),0) &gt; 0,IFERROR(VLOOKUP(K1147,'Liste ECO'!A:A,1,FALSE),"ATTENTION CE Inexistant"),"")</f>
        <v/>
      </c>
      <c r="O1147" s="467" t="str">
        <f>IF(LEFT(N1147,1) ="A",'Messages d''erreur'!$B$9,"")</f>
        <v/>
      </c>
      <c r="P1147" s="447">
        <f t="shared" si="83"/>
        <v>46700</v>
      </c>
      <c r="Q1147" s="447" t="str">
        <f>IFERROR(VLOOKUP(B1148,'Liste CG'!A:A,1,FALSE),"Attention erreur pas de CG")</f>
        <v>Attention erreur pas de CG</v>
      </c>
      <c r="R1147" s="447" t="str">
        <f>IF(LEFT(Q1147,1)="A",'Messages d''erreur'!B$10,"")</f>
        <v>Attention CG pas dans  CG</v>
      </c>
      <c r="S1147" s="467">
        <f t="shared" si="84"/>
        <v>46700</v>
      </c>
      <c r="T1147" s="469">
        <f>IFERROR(VLOOKUP(S1147,'Liste CG'!A:A,1,FALSE),"Attention erreur pas de CG")</f>
        <v>46700</v>
      </c>
      <c r="U1147" s="447" t="str">
        <f>IF(MID(H1147,4,1)="x", 'Messages d''erreur'!$B$13,IF(LEFT(T1147,1)="A",'Messages d''erreur'!$B$12,""))</f>
        <v/>
      </c>
    </row>
    <row r="1148" spans="1:21" ht="26" x14ac:dyDescent="0.35">
      <c r="A1148" s="535" t="s">
        <v>2268</v>
      </c>
      <c r="B1148" s="447" t="s">
        <v>2268</v>
      </c>
      <c r="C1148" s="462" t="s">
        <v>2269</v>
      </c>
      <c r="D1148" s="463" t="s">
        <v>1990</v>
      </c>
      <c r="E1148" s="464" t="s">
        <v>1101</v>
      </c>
      <c r="F1148" s="464">
        <v>1</v>
      </c>
      <c r="G1148" s="462" t="s">
        <v>1965</v>
      </c>
      <c r="H1148" s="464" t="s">
        <v>1966</v>
      </c>
      <c r="I1148" s="464" t="s">
        <v>1967</v>
      </c>
      <c r="J1148" s="464" t="s">
        <v>61</v>
      </c>
      <c r="K1148" s="466" t="s">
        <v>1100</v>
      </c>
      <c r="L1148" s="467">
        <f t="shared" si="85"/>
        <v>0</v>
      </c>
      <c r="M1148" s="468" t="e">
        <f t="shared" si="79"/>
        <v>#VALUE!</v>
      </c>
      <c r="N1148" s="467" t="str">
        <f>IF(IFERROR(SEARCH("-",K1148,1),0) &gt; 0,IFERROR(VLOOKUP(K1148,'Liste ECO'!A:A,1,FALSE),"ATTENTION CE Inexistant"),"")</f>
        <v/>
      </c>
      <c r="O1148" s="467" t="str">
        <f>IF(LEFT(N1148,1) ="A",'Messages d''erreur'!$B$9,"")</f>
        <v/>
      </c>
      <c r="P1148" s="447" t="e">
        <f t="shared" si="83"/>
        <v>#VALUE!</v>
      </c>
      <c r="Q1148" s="447" t="str">
        <f>IFERROR(VLOOKUP(B1149,'Liste CG'!A:A,1,FALSE),"Attention erreur pas de CG")</f>
        <v>Attention erreur pas de CG</v>
      </c>
      <c r="R1148" s="447" t="str">
        <f>IF(LEFT(Q1148,1)="A",'Messages d''erreur'!B$10,"")</f>
        <v>Attention CG pas dans  CG</v>
      </c>
      <c r="S1148" s="467" t="e">
        <f t="shared" si="84"/>
        <v>#VALUE!</v>
      </c>
      <c r="T1148" s="469" t="str">
        <f>IFERROR(VLOOKUP(S1148,'Liste CG'!A:A,1,FALSE),"Attention erreur pas de CG")</f>
        <v>Attention erreur pas de CG</v>
      </c>
      <c r="U1148" s="447" t="str">
        <f>IF(MID(H1148,4,1)="x", 'Messages d''erreur'!$B$13,IF(LEFT(T1148,1)="A",'Messages d''erreur'!$B$12,""))</f>
        <v>Compte générique de contre-partie</v>
      </c>
    </row>
    <row r="1149" spans="1:21" ht="26" x14ac:dyDescent="0.35">
      <c r="A1149" s="535" t="s">
        <v>2268</v>
      </c>
      <c r="B1149" s="447" t="s">
        <v>2268</v>
      </c>
      <c r="C1149" s="462" t="s">
        <v>2269</v>
      </c>
      <c r="D1149" s="463" t="s">
        <v>1990</v>
      </c>
      <c r="E1149" s="464" t="s">
        <v>61</v>
      </c>
      <c r="F1149" s="464">
        <v>2</v>
      </c>
      <c r="G1149" s="462" t="s">
        <v>2089</v>
      </c>
      <c r="H1149" s="464" t="s">
        <v>2212</v>
      </c>
      <c r="I1149" s="464" t="s">
        <v>2176</v>
      </c>
      <c r="J1149" s="464" t="s">
        <v>1101</v>
      </c>
      <c r="K1149" s="466" t="s">
        <v>1100</v>
      </c>
      <c r="L1149" s="467">
        <f t="shared" si="85"/>
        <v>1</v>
      </c>
      <c r="M1149" s="468" t="e">
        <f t="shared" si="79"/>
        <v>#VALUE!</v>
      </c>
      <c r="N1149" s="467" t="str">
        <f>IF(IFERROR(SEARCH("-",K1149,1),0) &gt; 0,IFERROR(VLOOKUP(K1149,'Liste ECO'!A:A,1,FALSE),"ATTENTION CE Inexistant"),"")</f>
        <v/>
      </c>
      <c r="O1149" s="467" t="str">
        <f>IF(LEFT(N1149,1) ="A",'Messages d''erreur'!$B$9,"")</f>
        <v/>
      </c>
      <c r="P1149" s="447" t="e">
        <f t="shared" si="83"/>
        <v>#VALUE!</v>
      </c>
      <c r="Q1149" s="447" t="str">
        <f>IFERROR(VLOOKUP(B1150,'Liste CG'!A:A,1,FALSE),"Attention erreur pas de CG")</f>
        <v>Attention erreur pas de CG</v>
      </c>
      <c r="R1149" s="447" t="str">
        <f>IF(LEFT(Q1149,1)="A",'Messages d''erreur'!B$10,"")</f>
        <v>Attention CG pas dans  CG</v>
      </c>
      <c r="S1149" s="467" t="e">
        <f t="shared" si="84"/>
        <v>#VALUE!</v>
      </c>
      <c r="T1149" s="469" t="str">
        <f>IFERROR(VLOOKUP(S1149,'Liste CG'!A:A,1,FALSE),"Attention erreur pas de CG")</f>
        <v>Attention erreur pas de CG</v>
      </c>
      <c r="U1149" s="447" t="str">
        <f>IF(MID(H1149,4,1)="x", 'Messages d''erreur'!$B$13,IF(LEFT(T1149,1)="A",'Messages d''erreur'!$B$12,""))</f>
        <v>Compte générique de contre-partie</v>
      </c>
    </row>
    <row r="1150" spans="1:21" ht="26" x14ac:dyDescent="0.35">
      <c r="A1150" s="535" t="s">
        <v>2270</v>
      </c>
      <c r="B1150" s="447" t="s">
        <v>2270</v>
      </c>
      <c r="C1150" s="462" t="s">
        <v>2271</v>
      </c>
      <c r="D1150" s="463" t="s">
        <v>1990</v>
      </c>
      <c r="E1150" s="464" t="s">
        <v>1101</v>
      </c>
      <c r="F1150" s="464">
        <v>1</v>
      </c>
      <c r="G1150" s="462" t="s">
        <v>1965</v>
      </c>
      <c r="H1150" s="464" t="s">
        <v>1966</v>
      </c>
      <c r="I1150" s="464" t="s">
        <v>1967</v>
      </c>
      <c r="J1150" s="464" t="s">
        <v>61</v>
      </c>
      <c r="K1150" s="466" t="s">
        <v>1100</v>
      </c>
      <c r="L1150" s="467">
        <f t="shared" si="85"/>
        <v>0</v>
      </c>
      <c r="M1150" s="468" t="e">
        <f t="shared" si="79"/>
        <v>#VALUE!</v>
      </c>
      <c r="N1150" s="467" t="str">
        <f>IF(IFERROR(SEARCH("-",K1150,1),0) &gt; 0,IFERROR(VLOOKUP(K1150,'Liste ECO'!A:A,1,FALSE),"ATTENTION CE Inexistant"),"")</f>
        <v/>
      </c>
      <c r="O1150" s="467" t="str">
        <f>IF(LEFT(N1150,1) ="A",'Messages d''erreur'!$B$9,"")</f>
        <v/>
      </c>
      <c r="P1150" s="447" t="e">
        <f t="shared" si="83"/>
        <v>#VALUE!</v>
      </c>
      <c r="Q1150" s="447" t="str">
        <f>IFERROR(VLOOKUP(B1151,'Liste CG'!A:A,1,FALSE),"Attention erreur pas de CG")</f>
        <v>Attention erreur pas de CG</v>
      </c>
      <c r="R1150" s="447" t="str">
        <f>IF(LEFT(Q1150,1)="A",'Messages d''erreur'!B$10,"")</f>
        <v>Attention CG pas dans  CG</v>
      </c>
      <c r="S1150" s="467" t="e">
        <f t="shared" si="84"/>
        <v>#VALUE!</v>
      </c>
      <c r="T1150" s="469" t="str">
        <f>IFERROR(VLOOKUP(S1150,'Liste CG'!A:A,1,FALSE),"Attention erreur pas de CG")</f>
        <v>Attention erreur pas de CG</v>
      </c>
      <c r="U1150" s="447" t="str">
        <f>IF(MID(H1150,4,1)="x", 'Messages d''erreur'!$B$13,IF(LEFT(T1150,1)="A",'Messages d''erreur'!$B$12,""))</f>
        <v>Compte générique de contre-partie</v>
      </c>
    </row>
    <row r="1151" spans="1:21" ht="26" x14ac:dyDescent="0.35">
      <c r="A1151" s="535" t="s">
        <v>2270</v>
      </c>
      <c r="B1151" s="447" t="s">
        <v>2270</v>
      </c>
      <c r="C1151" s="462" t="s">
        <v>2271</v>
      </c>
      <c r="D1151" s="463" t="s">
        <v>1990</v>
      </c>
      <c r="E1151" s="464" t="s">
        <v>61</v>
      </c>
      <c r="F1151" s="464">
        <v>2</v>
      </c>
      <c r="G1151" s="462" t="s">
        <v>2089</v>
      </c>
      <c r="H1151" s="464" t="s">
        <v>2212</v>
      </c>
      <c r="I1151" s="464" t="s">
        <v>2176</v>
      </c>
      <c r="J1151" s="464" t="s">
        <v>1101</v>
      </c>
      <c r="K1151" s="466" t="s">
        <v>1100</v>
      </c>
      <c r="L1151" s="467">
        <f t="shared" si="85"/>
        <v>1</v>
      </c>
      <c r="M1151" s="468" t="e">
        <f t="shared" si="79"/>
        <v>#VALUE!</v>
      </c>
      <c r="N1151" s="467" t="str">
        <f>IF(IFERROR(SEARCH("-",K1151,1),0) &gt; 0,IFERROR(VLOOKUP(K1151,'Liste ECO'!A:A,1,FALSE),"ATTENTION CE Inexistant"),"")</f>
        <v/>
      </c>
      <c r="O1151" s="467" t="str">
        <f>IF(LEFT(N1151,1) ="A",'Messages d''erreur'!$B$9,"")</f>
        <v/>
      </c>
      <c r="P1151" s="447" t="e">
        <f t="shared" si="83"/>
        <v>#VALUE!</v>
      </c>
      <c r="Q1151" s="447" t="str">
        <f>IFERROR(VLOOKUP(B1152,'Liste CG'!A:A,1,FALSE),"Attention erreur pas de CG")</f>
        <v>Attention erreur pas de CG</v>
      </c>
      <c r="R1151" s="447" t="str">
        <f>IF(LEFT(Q1151,1)="A",'Messages d''erreur'!B$10,"")</f>
        <v>Attention CG pas dans  CG</v>
      </c>
      <c r="S1151" s="467" t="e">
        <f t="shared" si="84"/>
        <v>#VALUE!</v>
      </c>
      <c r="T1151" s="469" t="str">
        <f>IFERROR(VLOOKUP(S1151,'Liste CG'!A:A,1,FALSE),"Attention erreur pas de CG")</f>
        <v>Attention erreur pas de CG</v>
      </c>
      <c r="U1151" s="447" t="str">
        <f>IF(MID(H1151,4,1)="x", 'Messages d''erreur'!$B$13,IF(LEFT(T1151,1)="A",'Messages d''erreur'!$B$12,""))</f>
        <v>Compte générique de contre-partie</v>
      </c>
    </row>
    <row r="1152" spans="1:21" ht="14.5" x14ac:dyDescent="0.35">
      <c r="A1152" s="535" t="s">
        <v>2272</v>
      </c>
      <c r="B1152" s="447" t="s">
        <v>2272</v>
      </c>
      <c r="C1152" s="462" t="s">
        <v>2273</v>
      </c>
      <c r="D1152" s="463" t="s">
        <v>1990</v>
      </c>
      <c r="E1152" s="464" t="s">
        <v>1101</v>
      </c>
      <c r="F1152" s="464">
        <v>1</v>
      </c>
      <c r="G1152" s="462" t="s">
        <v>1965</v>
      </c>
      <c r="H1152" s="464" t="s">
        <v>1966</v>
      </c>
      <c r="I1152" s="464" t="s">
        <v>1967</v>
      </c>
      <c r="J1152" s="464" t="s">
        <v>61</v>
      </c>
      <c r="K1152" s="466" t="s">
        <v>1100</v>
      </c>
      <c r="L1152" s="467">
        <f t="shared" si="85"/>
        <v>0</v>
      </c>
      <c r="M1152" s="468" t="e">
        <f t="shared" si="79"/>
        <v>#VALUE!</v>
      </c>
      <c r="N1152" s="467" t="str">
        <f>IF(IFERROR(SEARCH("-",K1152,1),0) &gt; 0,IFERROR(VLOOKUP(K1152,'Liste ECO'!A:A,1,FALSE),"ATTENTION CE Inexistant"),"")</f>
        <v/>
      </c>
      <c r="O1152" s="467" t="str">
        <f>IF(LEFT(N1152,1) ="A",'Messages d''erreur'!$B$9,"")</f>
        <v/>
      </c>
      <c r="P1152" s="447" t="e">
        <f t="shared" si="83"/>
        <v>#VALUE!</v>
      </c>
      <c r="Q1152" s="447" t="str">
        <f>IFERROR(VLOOKUP(B1153,'Liste CG'!A:A,1,FALSE),"Attention erreur pas de CG")</f>
        <v>Attention erreur pas de CG</v>
      </c>
      <c r="R1152" s="447" t="str">
        <f>IF(LEFT(Q1152,1)="A",'Messages d''erreur'!B$10,"")</f>
        <v>Attention CG pas dans  CG</v>
      </c>
      <c r="S1152" s="467" t="e">
        <f t="shared" si="84"/>
        <v>#VALUE!</v>
      </c>
      <c r="T1152" s="469" t="str">
        <f>IFERROR(VLOOKUP(S1152,'Liste CG'!A:A,1,FALSE),"Attention erreur pas de CG")</f>
        <v>Attention erreur pas de CG</v>
      </c>
      <c r="U1152" s="447" t="str">
        <f>IF(MID(H1152,4,1)="x", 'Messages d''erreur'!$B$13,IF(LEFT(T1152,1)="A",'Messages d''erreur'!$B$12,""))</f>
        <v>Compte générique de contre-partie</v>
      </c>
    </row>
    <row r="1153" spans="1:21" ht="14.5" x14ac:dyDescent="0.35">
      <c r="A1153" s="535" t="s">
        <v>2272</v>
      </c>
      <c r="B1153" s="447" t="s">
        <v>2272</v>
      </c>
      <c r="C1153" s="462" t="s">
        <v>2273</v>
      </c>
      <c r="D1153" s="463" t="s">
        <v>1990</v>
      </c>
      <c r="E1153" s="464" t="s">
        <v>61</v>
      </c>
      <c r="F1153" s="464">
        <v>2</v>
      </c>
      <c r="G1153" s="462" t="s">
        <v>2089</v>
      </c>
      <c r="H1153" s="464" t="s">
        <v>2212</v>
      </c>
      <c r="I1153" s="464" t="s">
        <v>2176</v>
      </c>
      <c r="J1153" s="464" t="s">
        <v>1101</v>
      </c>
      <c r="K1153" s="466" t="s">
        <v>1100</v>
      </c>
      <c r="L1153" s="467">
        <f t="shared" si="85"/>
        <v>1</v>
      </c>
      <c r="M1153" s="468" t="e">
        <f t="shared" si="79"/>
        <v>#VALUE!</v>
      </c>
      <c r="N1153" s="467" t="str">
        <f>IF(IFERROR(SEARCH("-",K1153,1),0) &gt; 0,IFERROR(VLOOKUP(K1153,'Liste ECO'!A:A,1,FALSE),"ATTENTION CE Inexistant"),"")</f>
        <v/>
      </c>
      <c r="O1153" s="467" t="str">
        <f>IF(LEFT(N1153,1) ="A",'Messages d''erreur'!$B$9,"")</f>
        <v/>
      </c>
      <c r="P1153" s="447" t="e">
        <f t="shared" si="83"/>
        <v>#VALUE!</v>
      </c>
      <c r="Q1153" s="447" t="str">
        <f>IFERROR(VLOOKUP(B1154,'Liste CG'!A:A,1,FALSE),"Attention erreur pas de CG")</f>
        <v>Attention erreur pas de CG</v>
      </c>
      <c r="R1153" s="447" t="str">
        <f>IF(LEFT(Q1153,1)="A",'Messages d''erreur'!B$10,"")</f>
        <v>Attention CG pas dans  CG</v>
      </c>
      <c r="S1153" s="467" t="e">
        <f t="shared" si="84"/>
        <v>#VALUE!</v>
      </c>
      <c r="T1153" s="469" t="str">
        <f>IFERROR(VLOOKUP(S1153,'Liste CG'!A:A,1,FALSE),"Attention erreur pas de CG")</f>
        <v>Attention erreur pas de CG</v>
      </c>
      <c r="U1153" s="447" t="str">
        <f>IF(MID(H1153,4,1)="x", 'Messages d''erreur'!$B$13,IF(LEFT(T1153,1)="A",'Messages d''erreur'!$B$12,""))</f>
        <v>Compte générique de contre-partie</v>
      </c>
    </row>
    <row r="1154" spans="1:21" ht="39" x14ac:dyDescent="0.35">
      <c r="A1154" s="535" t="s">
        <v>2274</v>
      </c>
      <c r="B1154" s="447" t="s">
        <v>2274</v>
      </c>
      <c r="C1154" s="462" t="s">
        <v>2275</v>
      </c>
      <c r="D1154" s="463" t="s">
        <v>1990</v>
      </c>
      <c r="E1154" s="464" t="s">
        <v>61</v>
      </c>
      <c r="F1154" s="464">
        <v>1</v>
      </c>
      <c r="G1154" s="462" t="s">
        <v>2276</v>
      </c>
      <c r="H1154" s="464" t="s">
        <v>1966</v>
      </c>
      <c r="I1154" s="464" t="s">
        <v>1967</v>
      </c>
      <c r="J1154" s="464" t="s">
        <v>1101</v>
      </c>
      <c r="K1154" s="466" t="s">
        <v>1100</v>
      </c>
      <c r="L1154" s="467">
        <f t="shared" si="85"/>
        <v>0</v>
      </c>
      <c r="M1154" s="468" t="e">
        <f t="shared" si="79"/>
        <v>#VALUE!</v>
      </c>
      <c r="N1154" s="467" t="str">
        <f>IF(IFERROR(SEARCH("-",K1154,1),0) &gt; 0,IFERROR(VLOOKUP(K1154,'Liste ECO'!A:A,1,FALSE),"ATTENTION CE Inexistant"),"")</f>
        <v/>
      </c>
      <c r="O1154" s="467" t="str">
        <f>IF(LEFT(N1154,1) ="A",'Messages d''erreur'!$B$9,"")</f>
        <v/>
      </c>
      <c r="P1154" s="447" t="e">
        <f t="shared" si="83"/>
        <v>#VALUE!</v>
      </c>
      <c r="Q1154" s="447" t="str">
        <f>IFERROR(VLOOKUP(B1155,'Liste CG'!A:A,1,FALSE),"Attention erreur pas de CG")</f>
        <v>Attention erreur pas de CG</v>
      </c>
      <c r="R1154" s="447" t="str">
        <f>IF(LEFT(Q1154,1)="A",'Messages d''erreur'!B$10,"")</f>
        <v>Attention CG pas dans  CG</v>
      </c>
      <c r="S1154" s="467" t="e">
        <f t="shared" si="84"/>
        <v>#VALUE!</v>
      </c>
      <c r="T1154" s="469" t="str">
        <f>IFERROR(VLOOKUP(S1154,'Liste CG'!A:A,1,FALSE),"Attention erreur pas de CG")</f>
        <v>Attention erreur pas de CG</v>
      </c>
      <c r="U1154" s="447" t="str">
        <f>IF(MID(H1154,4,1)="x", 'Messages d''erreur'!$B$13,IF(LEFT(T1154,1)="A",'Messages d''erreur'!$B$12,""))</f>
        <v>Compte générique de contre-partie</v>
      </c>
    </row>
    <row r="1155" spans="1:21" ht="39" x14ac:dyDescent="0.35">
      <c r="A1155" s="535" t="s">
        <v>2274</v>
      </c>
      <c r="B1155" s="447" t="s">
        <v>2274</v>
      </c>
      <c r="C1155" s="462" t="s">
        <v>2275</v>
      </c>
      <c r="D1155" s="463" t="s">
        <v>1990</v>
      </c>
      <c r="E1155" s="464" t="s">
        <v>1101</v>
      </c>
      <c r="F1155" s="464">
        <v>2</v>
      </c>
      <c r="G1155" s="462" t="s">
        <v>2277</v>
      </c>
      <c r="H1155" s="464" t="s">
        <v>2278</v>
      </c>
      <c r="I1155" s="464" t="s">
        <v>1201</v>
      </c>
      <c r="J1155" s="464" t="s">
        <v>1101</v>
      </c>
      <c r="K1155" s="466" t="s">
        <v>1100</v>
      </c>
      <c r="L1155" s="467">
        <f t="shared" si="85"/>
        <v>1</v>
      </c>
      <c r="M1155" s="468" t="e">
        <f t="shared" si="79"/>
        <v>#VALUE!</v>
      </c>
      <c r="N1155" s="467" t="str">
        <f>IF(IFERROR(SEARCH("-",K1155,1),0) &gt; 0,IFERROR(VLOOKUP(K1155,'Liste ECO'!A:A,1,FALSE),"ATTENTION CE Inexistant"),"")</f>
        <v/>
      </c>
      <c r="O1155" s="467" t="str">
        <f>IF(LEFT(N1155,1) ="A",'Messages d''erreur'!$B$9,"")</f>
        <v/>
      </c>
      <c r="P1155" s="447" t="e">
        <f t="shared" si="83"/>
        <v>#VALUE!</v>
      </c>
      <c r="Q1155" s="447" t="str">
        <f>IFERROR(VLOOKUP(B1156,'Liste CG'!A:A,1,FALSE),"Attention erreur pas de CG")</f>
        <v>Attention erreur pas de CG</v>
      </c>
      <c r="R1155" s="447" t="str">
        <f>IF(LEFT(Q1155,1)="A",'Messages d''erreur'!B$10,"")</f>
        <v>Attention CG pas dans  CG</v>
      </c>
      <c r="S1155" s="467" t="e">
        <f t="shared" si="84"/>
        <v>#VALUE!</v>
      </c>
      <c r="T1155" s="469" t="str">
        <f>IFERROR(VLOOKUP(S1155,'Liste CG'!A:A,1,FALSE),"Attention erreur pas de CG")</f>
        <v>Attention erreur pas de CG</v>
      </c>
      <c r="U1155" s="447" t="str">
        <f>IF(MID(H1155,4,1)="x", 'Messages d''erreur'!$B$13,IF(LEFT(T1155,1)="A",'Messages d''erreur'!$B$12,""))</f>
        <v>Compte générique de contre-partie</v>
      </c>
    </row>
    <row r="1156" spans="1:21" ht="26" x14ac:dyDescent="0.35">
      <c r="A1156" s="535" t="s">
        <v>2279</v>
      </c>
      <c r="B1156" s="447" t="s">
        <v>2279</v>
      </c>
      <c r="C1156" s="462" t="s">
        <v>2280</v>
      </c>
      <c r="D1156" s="463" t="s">
        <v>1990</v>
      </c>
      <c r="E1156" s="464" t="s">
        <v>61</v>
      </c>
      <c r="F1156" s="464">
        <v>1</v>
      </c>
      <c r="G1156" s="462" t="s">
        <v>2281</v>
      </c>
      <c r="H1156" s="464" t="s">
        <v>2282</v>
      </c>
      <c r="I1156" s="464" t="s">
        <v>1967</v>
      </c>
      <c r="J1156" s="464" t="s">
        <v>1101</v>
      </c>
      <c r="K1156" s="466" t="s">
        <v>1100</v>
      </c>
      <c r="L1156" s="467">
        <f t="shared" si="85"/>
        <v>0</v>
      </c>
      <c r="M1156" s="468" t="e">
        <f t="shared" si="79"/>
        <v>#VALUE!</v>
      </c>
      <c r="N1156" s="467" t="str">
        <f>IF(IFERROR(SEARCH("-",K1156,1),0) &gt; 0,IFERROR(VLOOKUP(K1156,'Liste ECO'!A:A,1,FALSE),"ATTENTION CE Inexistant"),"")</f>
        <v/>
      </c>
      <c r="O1156" s="467" t="str">
        <f>IF(LEFT(N1156,1) ="A",'Messages d''erreur'!$B$9,"")</f>
        <v/>
      </c>
      <c r="P1156" s="447" t="e">
        <f t="shared" si="83"/>
        <v>#VALUE!</v>
      </c>
      <c r="Q1156" s="447" t="str">
        <f>IFERROR(VLOOKUP(B1157,'Liste CG'!A:A,1,FALSE),"Attention erreur pas de CG")</f>
        <v>Attention erreur pas de CG</v>
      </c>
      <c r="R1156" s="447" t="str">
        <f>IF(LEFT(Q1156,1)="A",'Messages d''erreur'!B$10,"")</f>
        <v>Attention CG pas dans  CG</v>
      </c>
      <c r="S1156" s="467" t="e">
        <f t="shared" si="84"/>
        <v>#VALUE!</v>
      </c>
      <c r="T1156" s="469" t="str">
        <f>IFERROR(VLOOKUP(S1156,'Liste CG'!A:A,1,FALSE),"Attention erreur pas de CG")</f>
        <v>Attention erreur pas de CG</v>
      </c>
      <c r="U1156" s="447" t="str">
        <f>IF(MID(H1156,4,1)="x", 'Messages d''erreur'!$B$13,IF(LEFT(T1156,1)="A",'Messages d''erreur'!$B$12,""))</f>
        <v>Compte générique de contre-partie</v>
      </c>
    </row>
    <row r="1157" spans="1:21" ht="78" x14ac:dyDescent="0.35">
      <c r="A1157" s="535" t="s">
        <v>2283</v>
      </c>
      <c r="B1157" s="447" t="s">
        <v>2283</v>
      </c>
      <c r="C1157" s="462" t="s">
        <v>2284</v>
      </c>
      <c r="D1157" s="463" t="s">
        <v>1990</v>
      </c>
      <c r="E1157" s="464" t="s">
        <v>1101</v>
      </c>
      <c r="F1157" s="464">
        <v>1</v>
      </c>
      <c r="G1157" s="462" t="s">
        <v>2285</v>
      </c>
      <c r="H1157" s="464" t="s">
        <v>1966</v>
      </c>
      <c r="I1157" s="464" t="s">
        <v>1967</v>
      </c>
      <c r="J1157" s="464" t="s">
        <v>61</v>
      </c>
      <c r="K1157" s="466" t="s">
        <v>1100</v>
      </c>
      <c r="L1157" s="467">
        <f t="shared" si="85"/>
        <v>0</v>
      </c>
      <c r="M1157" s="468" t="e">
        <f t="shared" si="79"/>
        <v>#VALUE!</v>
      </c>
      <c r="N1157" s="467" t="str">
        <f>IF(IFERROR(SEARCH("-",K1157,1),0) &gt; 0,IFERROR(VLOOKUP(K1157,'Liste ECO'!A:A,1,FALSE),"ATTENTION CE Inexistant"),"")</f>
        <v/>
      </c>
      <c r="O1157" s="467" t="str">
        <f>IF(LEFT(N1157,1) ="A",'Messages d''erreur'!$B$9,"")</f>
        <v/>
      </c>
      <c r="P1157" s="447" t="e">
        <f t="shared" si="83"/>
        <v>#VALUE!</v>
      </c>
      <c r="Q1157" s="447" t="str">
        <f>IFERROR(VLOOKUP(B1158,'Liste CG'!A:A,1,FALSE),"Attention erreur pas de CG")</f>
        <v>Attention erreur pas de CG</v>
      </c>
      <c r="R1157" s="447" t="str">
        <f>IF(LEFT(Q1157,1)="A",'Messages d''erreur'!B$10,"")</f>
        <v>Attention CG pas dans  CG</v>
      </c>
      <c r="S1157" s="467" t="e">
        <f t="shared" si="84"/>
        <v>#VALUE!</v>
      </c>
      <c r="T1157" s="469" t="str">
        <f>IFERROR(VLOOKUP(S1157,'Liste CG'!A:A,1,FALSE),"Attention erreur pas de CG")</f>
        <v>Attention erreur pas de CG</v>
      </c>
      <c r="U1157" s="447" t="str">
        <f>IF(MID(H1157,4,1)="x", 'Messages d''erreur'!$B$13,IF(LEFT(T1157,1)="A",'Messages d''erreur'!$B$12,""))</f>
        <v>Compte générique de contre-partie</v>
      </c>
    </row>
    <row r="1158" spans="1:21" ht="52" x14ac:dyDescent="0.35">
      <c r="A1158" s="535" t="s">
        <v>2283</v>
      </c>
      <c r="B1158" s="447" t="s">
        <v>2283</v>
      </c>
      <c r="C1158" s="462" t="s">
        <v>2284</v>
      </c>
      <c r="D1158" s="463" t="s">
        <v>1990</v>
      </c>
      <c r="E1158" s="464" t="s">
        <v>61</v>
      </c>
      <c r="F1158" s="464">
        <v>2</v>
      </c>
      <c r="G1158" s="462" t="s">
        <v>2286</v>
      </c>
      <c r="H1158" s="464" t="s">
        <v>2278</v>
      </c>
      <c r="I1158" s="464" t="s">
        <v>1201</v>
      </c>
      <c r="J1158" s="464" t="s">
        <v>1101</v>
      </c>
      <c r="K1158" s="466" t="s">
        <v>1100</v>
      </c>
      <c r="L1158" s="467">
        <f t="shared" si="85"/>
        <v>1</v>
      </c>
      <c r="M1158" s="468" t="e">
        <f t="shared" si="79"/>
        <v>#VALUE!</v>
      </c>
      <c r="N1158" s="467" t="str">
        <f>IF(IFERROR(SEARCH("-",K1158,1),0) &gt; 0,IFERROR(VLOOKUP(K1158,'Liste ECO'!A:A,1,FALSE),"ATTENTION CE Inexistant"),"")</f>
        <v/>
      </c>
      <c r="O1158" s="467" t="str">
        <f>IF(LEFT(N1158,1) ="A",'Messages d''erreur'!$B$9,"")</f>
        <v/>
      </c>
      <c r="P1158" s="447" t="e">
        <f t="shared" si="83"/>
        <v>#VALUE!</v>
      </c>
      <c r="Q1158" s="447" t="str">
        <f>IFERROR(VLOOKUP(B1159,'Liste CG'!A:A,1,FALSE),"Attention erreur pas de CG")</f>
        <v>Attention erreur pas de CG</v>
      </c>
      <c r="R1158" s="447" t="str">
        <f>IF(LEFT(Q1158,1)="A",'Messages d''erreur'!B$10,"")</f>
        <v>Attention CG pas dans  CG</v>
      </c>
      <c r="S1158" s="467" t="e">
        <f t="shared" si="84"/>
        <v>#VALUE!</v>
      </c>
      <c r="T1158" s="469" t="str">
        <f>IFERROR(VLOOKUP(S1158,'Liste CG'!A:A,1,FALSE),"Attention erreur pas de CG")</f>
        <v>Attention erreur pas de CG</v>
      </c>
      <c r="U1158" s="447" t="str">
        <f>IF(MID(H1158,4,1)="x", 'Messages d''erreur'!$B$13,IF(LEFT(T1158,1)="A",'Messages d''erreur'!$B$12,""))</f>
        <v>Compte générique de contre-partie</v>
      </c>
    </row>
    <row r="1159" spans="1:21" ht="39" x14ac:dyDescent="0.35">
      <c r="A1159" s="535" t="s">
        <v>2287</v>
      </c>
      <c r="B1159" s="447" t="s">
        <v>2287</v>
      </c>
      <c r="C1159" s="462" t="s">
        <v>2288</v>
      </c>
      <c r="D1159" s="463" t="s">
        <v>1990</v>
      </c>
      <c r="E1159" s="464" t="s">
        <v>61</v>
      </c>
      <c r="F1159" s="464">
        <v>1</v>
      </c>
      <c r="G1159" s="462" t="s">
        <v>2289</v>
      </c>
      <c r="H1159" s="464" t="s">
        <v>1966</v>
      </c>
      <c r="I1159" s="464" t="s">
        <v>1967</v>
      </c>
      <c r="J1159" s="464" t="s">
        <v>1101</v>
      </c>
      <c r="K1159" s="466" t="s">
        <v>1100</v>
      </c>
      <c r="L1159" s="467">
        <f t="shared" si="85"/>
        <v>0</v>
      </c>
      <c r="M1159" s="468" t="e">
        <f t="shared" si="79"/>
        <v>#VALUE!</v>
      </c>
      <c r="N1159" s="467" t="str">
        <f>IF(IFERROR(SEARCH("-",K1159,1),0) &gt; 0,IFERROR(VLOOKUP(K1159,'Liste ECO'!A:A,1,FALSE),"ATTENTION CE Inexistant"),"")</f>
        <v/>
      </c>
      <c r="O1159" s="467" t="str">
        <f>IF(LEFT(N1159,1) ="A",'Messages d''erreur'!$B$9,"")</f>
        <v/>
      </c>
      <c r="P1159" s="447" t="e">
        <f t="shared" si="83"/>
        <v>#VALUE!</v>
      </c>
      <c r="Q1159" s="447" t="str">
        <f>IFERROR(VLOOKUP(B1160,'Liste CG'!A:A,1,FALSE),"Attention erreur pas de CG")</f>
        <v>Attention erreur pas de CG</v>
      </c>
      <c r="R1159" s="447" t="str">
        <f>IF(LEFT(Q1159,1)="A",'Messages d''erreur'!B$10,"")</f>
        <v>Attention CG pas dans  CG</v>
      </c>
      <c r="S1159" s="467" t="e">
        <f t="shared" si="84"/>
        <v>#VALUE!</v>
      </c>
      <c r="T1159" s="469" t="str">
        <f>IFERROR(VLOOKUP(S1159,'Liste CG'!A:A,1,FALSE),"Attention erreur pas de CG")</f>
        <v>Attention erreur pas de CG</v>
      </c>
      <c r="U1159" s="447" t="str">
        <f>IF(MID(H1159,4,1)="x", 'Messages d''erreur'!$B$13,IF(LEFT(T1159,1)="A",'Messages d''erreur'!$B$12,""))</f>
        <v>Compte générique de contre-partie</v>
      </c>
    </row>
    <row r="1160" spans="1:21" ht="39" x14ac:dyDescent="0.35">
      <c r="A1160" s="535" t="s">
        <v>2287</v>
      </c>
      <c r="B1160" s="447" t="s">
        <v>2287</v>
      </c>
      <c r="C1160" s="462" t="s">
        <v>2288</v>
      </c>
      <c r="D1160" s="463" t="s">
        <v>1990</v>
      </c>
      <c r="E1160" s="464" t="s">
        <v>61</v>
      </c>
      <c r="F1160" s="464">
        <v>2</v>
      </c>
      <c r="G1160" s="462" t="s">
        <v>2290</v>
      </c>
      <c r="H1160" s="464" t="s">
        <v>2261</v>
      </c>
      <c r="I1160" s="464" t="s">
        <v>2182</v>
      </c>
      <c r="J1160" s="464" t="s">
        <v>1101</v>
      </c>
      <c r="K1160" s="466" t="s">
        <v>1100</v>
      </c>
      <c r="L1160" s="467">
        <f t="shared" si="85"/>
        <v>1</v>
      </c>
      <c r="M1160" s="468">
        <f t="shared" si="79"/>
        <v>46811</v>
      </c>
      <c r="N1160" s="467" t="str">
        <f>IF(IFERROR(SEARCH("-",K1160,1),0) &gt; 0,IFERROR(VLOOKUP(K1160,'Liste ECO'!A:A,1,FALSE),"ATTENTION CE Inexistant"),"")</f>
        <v/>
      </c>
      <c r="O1160" s="467" t="str">
        <f>IF(LEFT(N1160,1) ="A",'Messages d''erreur'!$B$9,"")</f>
        <v/>
      </c>
      <c r="P1160" s="447">
        <f t="shared" si="83"/>
        <v>46811</v>
      </c>
      <c r="Q1160" s="447" t="str">
        <f>IFERROR(VLOOKUP(B1161,'Liste CG'!A:A,1,FALSE),"Attention erreur pas de CG")</f>
        <v>Attention erreur pas de CG</v>
      </c>
      <c r="R1160" s="447" t="str">
        <f>IF(LEFT(Q1160,1)="A",'Messages d''erreur'!B$10,"")</f>
        <v>Attention CG pas dans  CG</v>
      </c>
      <c r="S1160" s="467">
        <f t="shared" si="84"/>
        <v>46811</v>
      </c>
      <c r="T1160" s="469">
        <f>IFERROR(VLOOKUP(S1160,'Liste CG'!A:A,1,FALSE),"Attention erreur pas de CG")</f>
        <v>46811</v>
      </c>
      <c r="U1160" s="447" t="str">
        <f>IF(MID(H1160,4,1)="x", 'Messages d''erreur'!$B$13,IF(LEFT(T1160,1)="A",'Messages d''erreur'!$B$12,""))</f>
        <v/>
      </c>
    </row>
    <row r="1161" spans="1:21" ht="26" x14ac:dyDescent="0.35">
      <c r="A1161" s="535" t="s">
        <v>2123</v>
      </c>
      <c r="B1161" s="447" t="s">
        <v>2123</v>
      </c>
      <c r="C1161" s="462" t="s">
        <v>2291</v>
      </c>
      <c r="D1161" s="463" t="s">
        <v>2124</v>
      </c>
      <c r="E1161" s="464" t="s">
        <v>61</v>
      </c>
      <c r="F1161" s="464">
        <v>1</v>
      </c>
      <c r="G1161" s="462" t="s">
        <v>2292</v>
      </c>
      <c r="H1161" s="462" t="s">
        <v>2120</v>
      </c>
      <c r="I1161" s="464" t="s">
        <v>1201</v>
      </c>
      <c r="J1161" s="464" t="s">
        <v>1101</v>
      </c>
      <c r="K1161" s="466" t="s">
        <v>1100</v>
      </c>
      <c r="L1161" s="467">
        <f t="shared" si="85"/>
        <v>0</v>
      </c>
      <c r="M1161" s="468">
        <f t="shared" si="79"/>
        <v>44700</v>
      </c>
      <c r="N1161" s="467" t="str">
        <f>IF(IFERROR(SEARCH("-",K1161,1),0) &gt; 0,IFERROR(VLOOKUP(K1161,'Liste ECO'!A:A,1,FALSE),"ATTENTION CE Inexistant"),"")</f>
        <v/>
      </c>
      <c r="O1161" s="467" t="str">
        <f>IF(LEFT(N1161,1) ="A",'Messages d''erreur'!$B$9,"")</f>
        <v/>
      </c>
      <c r="P1161" s="447">
        <f t="shared" si="83"/>
        <v>44700</v>
      </c>
      <c r="Q1161" s="447" t="str">
        <f>IFERROR(VLOOKUP(B1162,'Liste CG'!A:A,1,FALSE),"Attention erreur pas de CG")</f>
        <v>Attention erreur pas de CG</v>
      </c>
      <c r="R1161" s="447" t="str">
        <f>IF(LEFT(Q1161,1)="A",'Messages d''erreur'!B$10,"")</f>
        <v>Attention CG pas dans  CG</v>
      </c>
      <c r="S1161" s="467">
        <f t="shared" si="84"/>
        <v>44700</v>
      </c>
      <c r="T1161" s="469">
        <f>IFERROR(VLOOKUP(S1161,'Liste CG'!A:A,1,FALSE),"Attention erreur pas de CG")</f>
        <v>44700</v>
      </c>
      <c r="U1161" s="447" t="str">
        <f>IF(MID(H1161,4,1)="x", 'Messages d''erreur'!$B$13,IF(LEFT(T1161,1)="A",'Messages d''erreur'!$B$12,""))</f>
        <v/>
      </c>
    </row>
    <row r="1162" spans="1:21" ht="26" x14ac:dyDescent="0.35">
      <c r="A1162" s="535" t="s">
        <v>2123</v>
      </c>
      <c r="B1162" s="447" t="s">
        <v>2123</v>
      </c>
      <c r="C1162" s="462" t="s">
        <v>2291</v>
      </c>
      <c r="D1162" s="463" t="s">
        <v>2124</v>
      </c>
      <c r="E1162" s="464" t="s">
        <v>1101</v>
      </c>
      <c r="F1162" s="464">
        <v>2</v>
      </c>
      <c r="G1162" s="462" t="s">
        <v>2293</v>
      </c>
      <c r="H1162" s="462" t="s">
        <v>2120</v>
      </c>
      <c r="I1162" s="464" t="s">
        <v>1201</v>
      </c>
      <c r="J1162" s="464" t="s">
        <v>61</v>
      </c>
      <c r="K1162" s="466" t="s">
        <v>1100</v>
      </c>
      <c r="L1162" s="467">
        <f t="shared" si="85"/>
        <v>1</v>
      </c>
      <c r="M1162" s="468">
        <f t="shared" si="79"/>
        <v>44700</v>
      </c>
      <c r="N1162" s="467" t="str">
        <f>IF(IFERROR(SEARCH("-",K1162,1),0) &gt; 0,IFERROR(VLOOKUP(K1162,'Liste ECO'!A:A,1,FALSE),"ATTENTION CE Inexistant"),"")</f>
        <v/>
      </c>
      <c r="O1162" s="467" t="str">
        <f>IF(LEFT(N1162,1) ="A",'Messages d''erreur'!$B$9,"")</f>
        <v/>
      </c>
      <c r="P1162" s="447">
        <f t="shared" si="83"/>
        <v>44700</v>
      </c>
      <c r="Q1162" s="447" t="str">
        <f>IFERROR(VLOOKUP(B1163,'Liste CG'!A:A,1,FALSE),"Attention erreur pas de CG")</f>
        <v>Attention erreur pas de CG</v>
      </c>
      <c r="R1162" s="447" t="str">
        <f>IF(LEFT(Q1162,1)="A",'Messages d''erreur'!B$10,"")</f>
        <v>Attention CG pas dans  CG</v>
      </c>
      <c r="S1162" s="467">
        <f t="shared" si="84"/>
        <v>44700</v>
      </c>
      <c r="T1162" s="469">
        <f>IFERROR(VLOOKUP(S1162,'Liste CG'!A:A,1,FALSE),"Attention erreur pas de CG")</f>
        <v>44700</v>
      </c>
      <c r="U1162" s="447" t="str">
        <f>IF(MID(H1162,4,1)="x", 'Messages d''erreur'!$B$13,IF(LEFT(T1162,1)="A",'Messages d''erreur'!$B$12,""))</f>
        <v/>
      </c>
    </row>
    <row r="1163" spans="1:21" ht="26" x14ac:dyDescent="0.35">
      <c r="A1163" s="535" t="s">
        <v>2294</v>
      </c>
      <c r="B1163" s="447" t="s">
        <v>2294</v>
      </c>
      <c r="C1163" s="462" t="s">
        <v>2295</v>
      </c>
      <c r="D1163" s="463" t="s">
        <v>1990</v>
      </c>
      <c r="E1163" s="464" t="s">
        <v>1101</v>
      </c>
      <c r="F1163" s="464">
        <v>1</v>
      </c>
      <c r="G1163" s="462" t="s">
        <v>2296</v>
      </c>
      <c r="H1163" s="464" t="s">
        <v>1966</v>
      </c>
      <c r="I1163" s="464" t="s">
        <v>1967</v>
      </c>
      <c r="J1163" s="464" t="s">
        <v>61</v>
      </c>
      <c r="K1163" s="466" t="s">
        <v>1100</v>
      </c>
      <c r="L1163" s="467">
        <f t="shared" si="85"/>
        <v>0</v>
      </c>
      <c r="M1163" s="468" t="e">
        <f t="shared" si="79"/>
        <v>#VALUE!</v>
      </c>
      <c r="N1163" s="467" t="str">
        <f>IF(IFERROR(SEARCH("-",K1163,1),0) &gt; 0,IFERROR(VLOOKUP(K1163,'Liste ECO'!A:A,1,FALSE),"ATTENTION CE Inexistant"),"")</f>
        <v/>
      </c>
      <c r="O1163" s="467" t="str">
        <f>IF(LEFT(N1163,1) ="A",'Messages d''erreur'!$B$9,"")</f>
        <v/>
      </c>
      <c r="P1163" s="447" t="e">
        <f t="shared" si="83"/>
        <v>#VALUE!</v>
      </c>
      <c r="Q1163" s="447" t="str">
        <f>IFERROR(VLOOKUP(B1164,'Liste CG'!A:A,1,FALSE),"Attention erreur pas de CG")</f>
        <v>Attention erreur pas de CG</v>
      </c>
      <c r="R1163" s="447" t="str">
        <f>IF(LEFT(Q1163,1)="A",'Messages d''erreur'!B$10,"")</f>
        <v>Attention CG pas dans  CG</v>
      </c>
      <c r="S1163" s="467" t="e">
        <f t="shared" si="84"/>
        <v>#VALUE!</v>
      </c>
      <c r="T1163" s="469" t="str">
        <f>IFERROR(VLOOKUP(S1163,'Liste CG'!A:A,1,FALSE),"Attention erreur pas de CG")</f>
        <v>Attention erreur pas de CG</v>
      </c>
      <c r="U1163" s="447" t="str">
        <f>IF(MID(H1163,4,1)="x", 'Messages d''erreur'!$B$13,IF(LEFT(T1163,1)="A",'Messages d''erreur'!$B$12,""))</f>
        <v>Compte générique de contre-partie</v>
      </c>
    </row>
    <row r="1164" spans="1:21" ht="39" x14ac:dyDescent="0.35">
      <c r="A1164" s="535" t="s">
        <v>2294</v>
      </c>
      <c r="B1164" s="447" t="s">
        <v>2294</v>
      </c>
      <c r="C1164" s="462" t="s">
        <v>2295</v>
      </c>
      <c r="D1164" s="463" t="s">
        <v>1990</v>
      </c>
      <c r="E1164" s="464" t="s">
        <v>61</v>
      </c>
      <c r="F1164" s="464">
        <v>2</v>
      </c>
      <c r="G1164" s="462" t="s">
        <v>2297</v>
      </c>
      <c r="H1164" s="464" t="s">
        <v>1966</v>
      </c>
      <c r="I1164" s="464" t="s">
        <v>1967</v>
      </c>
      <c r="J1164" s="464" t="s">
        <v>1101</v>
      </c>
      <c r="K1164" s="466" t="s">
        <v>1100</v>
      </c>
      <c r="L1164" s="467">
        <f t="shared" si="85"/>
        <v>1</v>
      </c>
      <c r="M1164" s="468" t="e">
        <f t="shared" ref="M1164:M1227" si="86">VALUE(H1164)</f>
        <v>#VALUE!</v>
      </c>
      <c r="N1164" s="467" t="str">
        <f>IF(IFERROR(SEARCH("-",K1164,1),0) &gt; 0,IFERROR(VLOOKUP(K1164,'Liste ECO'!A:A,1,FALSE),"ATTENTION CE Inexistant"),"")</f>
        <v/>
      </c>
      <c r="O1164" s="467" t="str">
        <f>IF(LEFT(N1164,1) ="A",'Messages d''erreur'!$B$9,"")</f>
        <v/>
      </c>
      <c r="P1164" s="447" t="e">
        <f t="shared" si="83"/>
        <v>#VALUE!</v>
      </c>
      <c r="Q1164" s="447" t="str">
        <f>IFERROR(VLOOKUP(B1165,'Liste CG'!A:A,1,FALSE),"Attention erreur pas de CG")</f>
        <v>Attention erreur pas de CG</v>
      </c>
      <c r="R1164" s="447" t="str">
        <f>IF(LEFT(Q1164,1)="A",'Messages d''erreur'!B$10,"")</f>
        <v>Attention CG pas dans  CG</v>
      </c>
      <c r="S1164" s="467" t="e">
        <f t="shared" si="84"/>
        <v>#VALUE!</v>
      </c>
      <c r="T1164" s="469" t="str">
        <f>IFERROR(VLOOKUP(S1164,'Liste CG'!A:A,1,FALSE),"Attention erreur pas de CG")</f>
        <v>Attention erreur pas de CG</v>
      </c>
      <c r="U1164" s="447" t="str">
        <f>IF(MID(H1164,4,1)="x", 'Messages d''erreur'!$B$13,IF(LEFT(T1164,1)="A",'Messages d''erreur'!$B$12,""))</f>
        <v>Compte générique de contre-partie</v>
      </c>
    </row>
    <row r="1165" spans="1:21" ht="26" x14ac:dyDescent="0.35">
      <c r="A1165" s="535" t="s">
        <v>1953</v>
      </c>
      <c r="B1165" s="447" t="s">
        <v>1953</v>
      </c>
      <c r="C1165" s="462" t="s">
        <v>2298</v>
      </c>
      <c r="D1165" s="463" t="s">
        <v>1990</v>
      </c>
      <c r="E1165" s="464" t="s">
        <v>1101</v>
      </c>
      <c r="F1165" s="464">
        <v>1</v>
      </c>
      <c r="G1165" s="462" t="s">
        <v>2299</v>
      </c>
      <c r="H1165" s="464" t="s">
        <v>1966</v>
      </c>
      <c r="I1165" s="464" t="s">
        <v>1967</v>
      </c>
      <c r="J1165" s="464" t="s">
        <v>61</v>
      </c>
      <c r="K1165" s="466" t="s">
        <v>1100</v>
      </c>
      <c r="L1165" s="467">
        <f t="shared" si="85"/>
        <v>0</v>
      </c>
      <c r="M1165" s="468" t="e">
        <f t="shared" si="86"/>
        <v>#VALUE!</v>
      </c>
      <c r="N1165" s="467" t="str">
        <f>IF(IFERROR(SEARCH("-",K1165,1),0) &gt; 0,IFERROR(VLOOKUP(K1165,'Liste ECO'!A:A,1,FALSE),"ATTENTION CE Inexistant"),"")</f>
        <v/>
      </c>
      <c r="O1165" s="467" t="str">
        <f>IF(LEFT(N1165,1) ="A",'Messages d''erreur'!$B$9,"")</f>
        <v/>
      </c>
      <c r="P1165" s="447" t="e">
        <f t="shared" si="83"/>
        <v>#VALUE!</v>
      </c>
      <c r="Q1165" s="447" t="str">
        <f>IFERROR(VLOOKUP(B1166,'Liste CG'!A:A,1,FALSE),"Attention erreur pas de CG")</f>
        <v>Attention erreur pas de CG</v>
      </c>
      <c r="R1165" s="447" t="str">
        <f>IF(LEFT(Q1165,1)="A",'Messages d''erreur'!B$10,"")</f>
        <v>Attention CG pas dans  CG</v>
      </c>
      <c r="S1165" s="467" t="e">
        <f t="shared" si="84"/>
        <v>#VALUE!</v>
      </c>
      <c r="T1165" s="469" t="str">
        <f>IFERROR(VLOOKUP(S1165,'Liste CG'!A:A,1,FALSE),"Attention erreur pas de CG")</f>
        <v>Attention erreur pas de CG</v>
      </c>
      <c r="U1165" s="447" t="str">
        <f>IF(MID(H1165,4,1)="x", 'Messages d''erreur'!$B$13,IF(LEFT(T1165,1)="A",'Messages d''erreur'!$B$12,""))</f>
        <v>Compte générique de contre-partie</v>
      </c>
    </row>
    <row r="1166" spans="1:21" ht="26" x14ac:dyDescent="0.35">
      <c r="A1166" s="535" t="s">
        <v>1953</v>
      </c>
      <c r="B1166" s="447" t="s">
        <v>1953</v>
      </c>
      <c r="C1166" s="462" t="s">
        <v>2298</v>
      </c>
      <c r="D1166" s="463" t="s">
        <v>1990</v>
      </c>
      <c r="E1166" s="464" t="s">
        <v>61</v>
      </c>
      <c r="F1166" s="464">
        <v>2</v>
      </c>
      <c r="G1166" s="462" t="s">
        <v>2300</v>
      </c>
      <c r="H1166" s="464" t="s">
        <v>2301</v>
      </c>
      <c r="I1166" s="464" t="s">
        <v>1201</v>
      </c>
      <c r="J1166" s="464" t="s">
        <v>1101</v>
      </c>
      <c r="K1166" s="466" t="s">
        <v>1100</v>
      </c>
      <c r="L1166" s="467">
        <f t="shared" si="85"/>
        <v>1</v>
      </c>
      <c r="M1166" s="468" t="e">
        <f t="shared" si="86"/>
        <v>#VALUE!</v>
      </c>
      <c r="N1166" s="467" t="str">
        <f>IF(IFERROR(SEARCH("-",K1166,1),0) &gt; 0,IFERROR(VLOOKUP(K1166,'Liste ECO'!A:A,1,FALSE),"ATTENTION CE Inexistant"),"")</f>
        <v/>
      </c>
      <c r="O1166" s="467" t="str">
        <f>IF(LEFT(N1166,1) ="A",'Messages d''erreur'!$B$9,"")</f>
        <v/>
      </c>
      <c r="P1166" s="447" t="e">
        <f t="shared" si="83"/>
        <v>#VALUE!</v>
      </c>
      <c r="Q1166" s="447" t="str">
        <f>IFERROR(VLOOKUP(B1167,'Liste CG'!A:A,1,FALSE),"Attention erreur pas de CG")</f>
        <v>Attention erreur pas de CG</v>
      </c>
      <c r="R1166" s="447" t="str">
        <f>IF(LEFT(Q1166,1)="A",'Messages d''erreur'!B$10,"")</f>
        <v>Attention CG pas dans  CG</v>
      </c>
      <c r="S1166" s="467" t="e">
        <f t="shared" si="84"/>
        <v>#VALUE!</v>
      </c>
      <c r="T1166" s="469" t="str">
        <f>IFERROR(VLOOKUP(S1166,'Liste CG'!A:A,1,FALSE),"Attention erreur pas de CG")</f>
        <v>Attention erreur pas de CG</v>
      </c>
      <c r="U1166" s="447" t="str">
        <f>IF(MID(H1166,4,1)="x", 'Messages d''erreur'!$B$13,IF(LEFT(T1166,1)="A",'Messages d''erreur'!$B$12,""))</f>
        <v>Attention CG pas dans  CG</v>
      </c>
    </row>
    <row r="1167" spans="1:21" ht="14.5" x14ac:dyDescent="0.35">
      <c r="A1167" s="535" t="s">
        <v>2302</v>
      </c>
      <c r="B1167" s="447" t="s">
        <v>2302</v>
      </c>
      <c r="C1167" s="462" t="s">
        <v>2303</v>
      </c>
      <c r="D1167" s="463" t="s">
        <v>1990</v>
      </c>
      <c r="E1167" s="464" t="s">
        <v>61</v>
      </c>
      <c r="F1167" s="464">
        <v>1</v>
      </c>
      <c r="G1167" s="462" t="s">
        <v>2303</v>
      </c>
      <c r="H1167" s="464" t="s">
        <v>1966</v>
      </c>
      <c r="I1167" s="464" t="s">
        <v>1967</v>
      </c>
      <c r="J1167" s="464" t="s">
        <v>1101</v>
      </c>
      <c r="K1167" s="466" t="s">
        <v>1100</v>
      </c>
      <c r="L1167" s="467">
        <f t="shared" si="85"/>
        <v>0</v>
      </c>
      <c r="M1167" s="468" t="e">
        <f t="shared" si="86"/>
        <v>#VALUE!</v>
      </c>
      <c r="N1167" s="467" t="str">
        <f>IF(IFERROR(SEARCH("-",K1167,1),0) &gt; 0,IFERROR(VLOOKUP(K1167,'Liste ECO'!A:A,1,FALSE),"ATTENTION CE Inexistant"),"")</f>
        <v/>
      </c>
      <c r="O1167" s="467" t="str">
        <f>IF(LEFT(N1167,1) ="A",'Messages d''erreur'!$B$9,"")</f>
        <v/>
      </c>
      <c r="P1167" s="447" t="e">
        <f t="shared" si="83"/>
        <v>#VALUE!</v>
      </c>
      <c r="Q1167" s="447" t="str">
        <f>IFERROR(VLOOKUP(B1168,'Liste CG'!A:A,1,FALSE),"Attention erreur pas de CG")</f>
        <v>Attention erreur pas de CG</v>
      </c>
      <c r="R1167" s="447" t="str">
        <f>IF(LEFT(Q1167,1)="A",'Messages d''erreur'!B$10,"")</f>
        <v>Attention CG pas dans  CG</v>
      </c>
      <c r="S1167" s="467" t="e">
        <f t="shared" si="84"/>
        <v>#VALUE!</v>
      </c>
      <c r="T1167" s="469" t="str">
        <f>IFERROR(VLOOKUP(S1167,'Liste CG'!A:A,1,FALSE),"Attention erreur pas de CG")</f>
        <v>Attention erreur pas de CG</v>
      </c>
      <c r="U1167" s="447" t="str">
        <f>IF(MID(H1167,4,1)="x", 'Messages d''erreur'!$B$13,IF(LEFT(T1167,1)="A",'Messages d''erreur'!$B$12,""))</f>
        <v>Compte générique de contre-partie</v>
      </c>
    </row>
    <row r="1168" spans="1:21" ht="26" x14ac:dyDescent="0.35">
      <c r="A1168" s="535" t="s">
        <v>2302</v>
      </c>
      <c r="B1168" s="447" t="s">
        <v>2302</v>
      </c>
      <c r="C1168" s="462" t="s">
        <v>2303</v>
      </c>
      <c r="D1168" s="463" t="s">
        <v>1990</v>
      </c>
      <c r="E1168" s="464" t="s">
        <v>1101</v>
      </c>
      <c r="F1168" s="464">
        <v>2</v>
      </c>
      <c r="G1168" s="462" t="s">
        <v>2304</v>
      </c>
      <c r="H1168" s="464" t="s">
        <v>2278</v>
      </c>
      <c r="I1168" s="464" t="s">
        <v>1201</v>
      </c>
      <c r="J1168" s="464" t="s">
        <v>61</v>
      </c>
      <c r="K1168" s="466" t="s">
        <v>1100</v>
      </c>
      <c r="L1168" s="467">
        <f t="shared" si="85"/>
        <v>1</v>
      </c>
      <c r="M1168" s="468" t="e">
        <f t="shared" si="86"/>
        <v>#VALUE!</v>
      </c>
      <c r="N1168" s="467" t="str">
        <f>IF(IFERROR(SEARCH("-",K1168,1),0) &gt; 0,IFERROR(VLOOKUP(K1168,'Liste ECO'!A:A,1,FALSE),"ATTENTION CE Inexistant"),"")</f>
        <v/>
      </c>
      <c r="O1168" s="467" t="str">
        <f>IF(LEFT(N1168,1) ="A",'Messages d''erreur'!$B$9,"")</f>
        <v/>
      </c>
      <c r="P1168" s="447" t="e">
        <f t="shared" si="83"/>
        <v>#VALUE!</v>
      </c>
      <c r="Q1168" s="447" t="str">
        <f>IFERROR(VLOOKUP(B1169,'Liste CG'!A:A,1,FALSE),"Attention erreur pas de CG")</f>
        <v>Attention erreur pas de CG</v>
      </c>
      <c r="R1168" s="447" t="str">
        <f>IF(LEFT(Q1168,1)="A",'Messages d''erreur'!B$10,"")</f>
        <v>Attention CG pas dans  CG</v>
      </c>
      <c r="S1168" s="467" t="e">
        <f t="shared" si="84"/>
        <v>#VALUE!</v>
      </c>
      <c r="T1168" s="469" t="str">
        <f>IFERROR(VLOOKUP(S1168,'Liste CG'!A:A,1,FALSE),"Attention erreur pas de CG")</f>
        <v>Attention erreur pas de CG</v>
      </c>
      <c r="U1168" s="447" t="str">
        <f>IF(MID(H1168,4,1)="x", 'Messages d''erreur'!$B$13,IF(LEFT(T1168,1)="A",'Messages d''erreur'!$B$12,""))</f>
        <v>Compte générique de contre-partie</v>
      </c>
    </row>
    <row r="1169" spans="1:21" ht="26" x14ac:dyDescent="0.35">
      <c r="A1169" s="535" t="s">
        <v>2305</v>
      </c>
      <c r="B1169" s="447" t="s">
        <v>2305</v>
      </c>
      <c r="C1169" s="462" t="s">
        <v>2306</v>
      </c>
      <c r="D1169" s="463" t="s">
        <v>1990</v>
      </c>
      <c r="E1169" s="464" t="s">
        <v>1101</v>
      </c>
      <c r="F1169" s="464">
        <v>1</v>
      </c>
      <c r="G1169" s="462" t="s">
        <v>2307</v>
      </c>
      <c r="H1169" s="464" t="s">
        <v>1966</v>
      </c>
      <c r="I1169" s="464" t="s">
        <v>1967</v>
      </c>
      <c r="J1169" s="464" t="s">
        <v>61</v>
      </c>
      <c r="K1169" s="466" t="s">
        <v>1100</v>
      </c>
      <c r="L1169" s="467">
        <f t="shared" si="85"/>
        <v>0</v>
      </c>
      <c r="M1169" s="468" t="e">
        <f t="shared" si="86"/>
        <v>#VALUE!</v>
      </c>
      <c r="N1169" s="467" t="str">
        <f>IF(IFERROR(SEARCH("-",K1169,1),0) &gt; 0,IFERROR(VLOOKUP(K1169,'Liste ECO'!A:A,1,FALSE),"ATTENTION CE Inexistant"),"")</f>
        <v/>
      </c>
      <c r="O1169" s="467" t="str">
        <f>IF(LEFT(N1169,1) ="A",'Messages d''erreur'!$B$9,"")</f>
        <v/>
      </c>
      <c r="P1169" s="447" t="e">
        <f t="shared" si="83"/>
        <v>#VALUE!</v>
      </c>
      <c r="Q1169" s="447" t="str">
        <f>IFERROR(VLOOKUP(B1170,'Liste CG'!A:A,1,FALSE),"Attention erreur pas de CG")</f>
        <v>Attention erreur pas de CG</v>
      </c>
      <c r="R1169" s="447" t="str">
        <f>IF(LEFT(Q1169,1)="A",'Messages d''erreur'!B$10,"")</f>
        <v>Attention CG pas dans  CG</v>
      </c>
      <c r="S1169" s="467" t="e">
        <f t="shared" si="84"/>
        <v>#VALUE!</v>
      </c>
      <c r="T1169" s="469" t="str">
        <f>IFERROR(VLOOKUP(S1169,'Liste CG'!A:A,1,FALSE),"Attention erreur pas de CG")</f>
        <v>Attention erreur pas de CG</v>
      </c>
      <c r="U1169" s="447" t="str">
        <f>IF(MID(H1169,4,1)="x", 'Messages d''erreur'!$B$13,IF(LEFT(T1169,1)="A",'Messages d''erreur'!$B$12,""))</f>
        <v>Compte générique de contre-partie</v>
      </c>
    </row>
    <row r="1170" spans="1:21" ht="39" x14ac:dyDescent="0.35">
      <c r="A1170" s="535" t="s">
        <v>2305</v>
      </c>
      <c r="B1170" s="447" t="s">
        <v>2305</v>
      </c>
      <c r="C1170" s="462" t="s">
        <v>2306</v>
      </c>
      <c r="D1170" s="463" t="s">
        <v>1990</v>
      </c>
      <c r="E1170" s="464" t="s">
        <v>61</v>
      </c>
      <c r="F1170" s="464">
        <v>2</v>
      </c>
      <c r="G1170" s="462" t="s">
        <v>2308</v>
      </c>
      <c r="H1170" s="464" t="s">
        <v>2278</v>
      </c>
      <c r="I1170" s="464" t="s">
        <v>1201</v>
      </c>
      <c r="J1170" s="464" t="s">
        <v>1101</v>
      </c>
      <c r="K1170" s="466" t="s">
        <v>1100</v>
      </c>
      <c r="L1170" s="467">
        <f t="shared" si="85"/>
        <v>1</v>
      </c>
      <c r="M1170" s="468" t="e">
        <f t="shared" si="86"/>
        <v>#VALUE!</v>
      </c>
      <c r="N1170" s="467" t="str">
        <f>IF(IFERROR(SEARCH("-",K1170,1),0) &gt; 0,IFERROR(VLOOKUP(K1170,'Liste ECO'!A:A,1,FALSE),"ATTENTION CE Inexistant"),"")</f>
        <v/>
      </c>
      <c r="O1170" s="467" t="str">
        <f>IF(LEFT(N1170,1) ="A",'Messages d''erreur'!$B$9,"")</f>
        <v/>
      </c>
      <c r="P1170" s="447" t="e">
        <f t="shared" si="83"/>
        <v>#VALUE!</v>
      </c>
      <c r="Q1170" s="447" t="str">
        <f>IFERROR(VLOOKUP(B1171,'Liste CG'!A:A,1,FALSE),"Attention erreur pas de CG")</f>
        <v>Attention erreur pas de CG</v>
      </c>
      <c r="R1170" s="447" t="str">
        <f>IF(LEFT(Q1170,1)="A",'Messages d''erreur'!B$10,"")</f>
        <v>Attention CG pas dans  CG</v>
      </c>
      <c r="S1170" s="467" t="e">
        <f t="shared" si="84"/>
        <v>#VALUE!</v>
      </c>
      <c r="T1170" s="469" t="str">
        <f>IFERROR(VLOOKUP(S1170,'Liste CG'!A:A,1,FALSE),"Attention erreur pas de CG")</f>
        <v>Attention erreur pas de CG</v>
      </c>
      <c r="U1170" s="447" t="str">
        <f>IF(MID(H1170,4,1)="x", 'Messages d''erreur'!$B$13,IF(LEFT(T1170,1)="A",'Messages d''erreur'!$B$12,""))</f>
        <v>Compte générique de contre-partie</v>
      </c>
    </row>
    <row r="1171" spans="1:21" ht="26" x14ac:dyDescent="0.35">
      <c r="A1171" s="535" t="s">
        <v>2309</v>
      </c>
      <c r="B1171" s="447" t="s">
        <v>2309</v>
      </c>
      <c r="C1171" s="462" t="s">
        <v>2310</v>
      </c>
      <c r="D1171" s="463" t="s">
        <v>1990</v>
      </c>
      <c r="E1171" s="464" t="s">
        <v>1101</v>
      </c>
      <c r="F1171" s="464">
        <v>1</v>
      </c>
      <c r="G1171" s="462" t="s">
        <v>2311</v>
      </c>
      <c r="H1171" s="464" t="s">
        <v>1966</v>
      </c>
      <c r="I1171" s="464" t="s">
        <v>1967</v>
      </c>
      <c r="J1171" s="464" t="s">
        <v>61</v>
      </c>
      <c r="K1171" s="466" t="s">
        <v>1100</v>
      </c>
      <c r="L1171" s="467">
        <f t="shared" si="85"/>
        <v>0</v>
      </c>
      <c r="M1171" s="468" t="e">
        <f t="shared" si="86"/>
        <v>#VALUE!</v>
      </c>
      <c r="N1171" s="467" t="str">
        <f>IF(IFERROR(SEARCH("-",K1171,1),0) &gt; 0,IFERROR(VLOOKUP(K1171,'Liste ECO'!A:A,1,FALSE),"ATTENTION CE Inexistant"),"")</f>
        <v/>
      </c>
      <c r="O1171" s="467" t="str">
        <f>IF(LEFT(N1171,1) ="A",'Messages d''erreur'!$B$9,"")</f>
        <v/>
      </c>
      <c r="P1171" s="447" t="e">
        <f t="shared" si="83"/>
        <v>#VALUE!</v>
      </c>
      <c r="Q1171" s="447" t="str">
        <f>IFERROR(VLOOKUP(B1172,'Liste CG'!A:A,1,FALSE),"Attention erreur pas de CG")</f>
        <v>Attention erreur pas de CG</v>
      </c>
      <c r="R1171" s="447" t="str">
        <f>IF(LEFT(Q1171,1)="A",'Messages d''erreur'!B$10,"")</f>
        <v>Attention CG pas dans  CG</v>
      </c>
      <c r="S1171" s="467" t="e">
        <f t="shared" si="84"/>
        <v>#VALUE!</v>
      </c>
      <c r="T1171" s="469" t="str">
        <f>IFERROR(VLOOKUP(S1171,'Liste CG'!A:A,1,FALSE),"Attention erreur pas de CG")</f>
        <v>Attention erreur pas de CG</v>
      </c>
      <c r="U1171" s="447" t="str">
        <f>IF(MID(H1171,4,1)="x", 'Messages d''erreur'!$B$13,IF(LEFT(T1171,1)="A",'Messages d''erreur'!$B$12,""))</f>
        <v>Compte générique de contre-partie</v>
      </c>
    </row>
    <row r="1172" spans="1:21" ht="26" x14ac:dyDescent="0.35">
      <c r="A1172" s="535" t="s">
        <v>2309</v>
      </c>
      <c r="B1172" s="447" t="s">
        <v>2309</v>
      </c>
      <c r="C1172" s="462" t="s">
        <v>2310</v>
      </c>
      <c r="D1172" s="463" t="s">
        <v>1990</v>
      </c>
      <c r="E1172" s="464" t="s">
        <v>61</v>
      </c>
      <c r="F1172" s="464">
        <v>2</v>
      </c>
      <c r="G1172" s="462" t="s">
        <v>2312</v>
      </c>
      <c r="H1172" s="464" t="s">
        <v>2112</v>
      </c>
      <c r="I1172" s="464" t="s">
        <v>2113</v>
      </c>
      <c r="J1172" s="464" t="s">
        <v>1101</v>
      </c>
      <c r="K1172" s="466" t="s">
        <v>1100</v>
      </c>
      <c r="L1172" s="467">
        <f t="shared" si="85"/>
        <v>1</v>
      </c>
      <c r="M1172" s="468" t="e">
        <f t="shared" si="86"/>
        <v>#VALUE!</v>
      </c>
      <c r="N1172" s="467" t="str">
        <f>IF(IFERROR(SEARCH("-",K1172,1),0) &gt; 0,IFERROR(VLOOKUP(K1172,'Liste ECO'!A:A,1,FALSE),"ATTENTION CE Inexistant"),"")</f>
        <v/>
      </c>
      <c r="O1172" s="467" t="str">
        <f>IF(LEFT(N1172,1) ="A",'Messages d''erreur'!$B$9,"")</f>
        <v/>
      </c>
      <c r="P1172" s="447" t="e">
        <f t="shared" si="83"/>
        <v>#VALUE!</v>
      </c>
      <c r="Q1172" s="447" t="str">
        <f>IFERROR(VLOOKUP(B1173,'Liste CG'!A:A,1,FALSE),"Attention erreur pas de CG")</f>
        <v>Attention erreur pas de CG</v>
      </c>
      <c r="R1172" s="447" t="str">
        <f>IF(LEFT(Q1172,1)="A",'Messages d''erreur'!B$10,"")</f>
        <v>Attention CG pas dans  CG</v>
      </c>
      <c r="S1172" s="467" t="e">
        <f t="shared" si="84"/>
        <v>#VALUE!</v>
      </c>
      <c r="T1172" s="469" t="str">
        <f>IFERROR(VLOOKUP(S1172,'Liste CG'!A:A,1,FALSE),"Attention erreur pas de CG")</f>
        <v>Attention erreur pas de CG</v>
      </c>
      <c r="U1172" s="447" t="str">
        <f>IF(MID(H1172,4,1)="x", 'Messages d''erreur'!$B$13,IF(LEFT(T1172,1)="A",'Messages d''erreur'!$B$12,""))</f>
        <v>Compte générique de contre-partie</v>
      </c>
    </row>
    <row r="1173" spans="1:21" ht="26" x14ac:dyDescent="0.35">
      <c r="A1173" s="535" t="s">
        <v>2313</v>
      </c>
      <c r="B1173" s="447" t="s">
        <v>2313</v>
      </c>
      <c r="C1173" s="462" t="s">
        <v>2314</v>
      </c>
      <c r="D1173" s="463" t="s">
        <v>1990</v>
      </c>
      <c r="E1173" s="464" t="s">
        <v>61</v>
      </c>
      <c r="F1173" s="464">
        <v>1</v>
      </c>
      <c r="G1173" s="462" t="s">
        <v>2315</v>
      </c>
      <c r="H1173" s="464" t="s">
        <v>2073</v>
      </c>
      <c r="I1173" s="464" t="s">
        <v>1967</v>
      </c>
      <c r="J1173" s="464" t="s">
        <v>1101</v>
      </c>
      <c r="K1173" s="466" t="s">
        <v>1100</v>
      </c>
      <c r="L1173" s="467">
        <f t="shared" si="85"/>
        <v>0</v>
      </c>
      <c r="M1173" s="468">
        <f t="shared" si="86"/>
        <v>55001</v>
      </c>
      <c r="N1173" s="467" t="str">
        <f>IF(IFERROR(SEARCH("-",K1173,1),0) &gt; 0,IFERROR(VLOOKUP(K1173,'Liste ECO'!A:A,1,FALSE),"ATTENTION CE Inexistant"),"")</f>
        <v/>
      </c>
      <c r="O1173" s="467" t="str">
        <f>IF(LEFT(N1173,1) ="A",'Messages d''erreur'!$B$9,"")</f>
        <v/>
      </c>
      <c r="P1173" s="447">
        <f t="shared" si="83"/>
        <v>55001</v>
      </c>
      <c r="Q1173" s="447" t="str">
        <f>IFERROR(VLOOKUP(B1174,'Liste CG'!A:A,1,FALSE),"Attention erreur pas de CG")</f>
        <v>Attention erreur pas de CG</v>
      </c>
      <c r="R1173" s="447" t="str">
        <f>IF(LEFT(Q1173,1)="A",'Messages d''erreur'!B$10,"")</f>
        <v>Attention CG pas dans  CG</v>
      </c>
      <c r="S1173" s="467">
        <f t="shared" si="84"/>
        <v>55001</v>
      </c>
      <c r="T1173" s="469">
        <f>IFERROR(VLOOKUP(S1173,'Liste CG'!A:A,1,FALSE),"Attention erreur pas de CG")</f>
        <v>55001</v>
      </c>
      <c r="U1173" s="447" t="str">
        <f>IF(MID(H1173,4,1)="x", 'Messages d''erreur'!$B$13,IF(LEFT(T1173,1)="A",'Messages d''erreur'!$B$12,""))</f>
        <v/>
      </c>
    </row>
    <row r="1174" spans="1:21" ht="39" x14ac:dyDescent="0.35">
      <c r="A1174" s="535" t="s">
        <v>2313</v>
      </c>
      <c r="B1174" s="447" t="s">
        <v>2313</v>
      </c>
      <c r="C1174" s="462" t="s">
        <v>2314</v>
      </c>
      <c r="D1174" s="463" t="s">
        <v>1990</v>
      </c>
      <c r="E1174" s="464" t="s">
        <v>1101</v>
      </c>
      <c r="F1174" s="464">
        <v>2</v>
      </c>
      <c r="G1174" s="462" t="s">
        <v>2316</v>
      </c>
      <c r="H1174" s="464" t="s">
        <v>2098</v>
      </c>
      <c r="I1174" s="464" t="s">
        <v>1201</v>
      </c>
      <c r="J1174" s="464" t="s">
        <v>61</v>
      </c>
      <c r="K1174" s="466" t="s">
        <v>1100</v>
      </c>
      <c r="L1174" s="467">
        <f t="shared" si="85"/>
        <v>1</v>
      </c>
      <c r="M1174" s="468">
        <f t="shared" si="86"/>
        <v>43611</v>
      </c>
      <c r="N1174" s="467" t="str">
        <f>IF(IFERROR(SEARCH("-",K1174,1),0) &gt; 0,IFERROR(VLOOKUP(K1174,'Liste ECO'!A:A,1,FALSE),"ATTENTION CE Inexistant"),"")</f>
        <v/>
      </c>
      <c r="O1174" s="467" t="str">
        <f>IF(LEFT(N1174,1) ="A",'Messages d''erreur'!$B$9,"")</f>
        <v/>
      </c>
      <c r="P1174" s="447">
        <f t="shared" si="83"/>
        <v>43611</v>
      </c>
      <c r="Q1174" s="447" t="str">
        <f>IFERROR(VLOOKUP(B1175,'Liste CG'!A:A,1,FALSE),"Attention erreur pas de CG")</f>
        <v>Attention erreur pas de CG</v>
      </c>
      <c r="R1174" s="447" t="str">
        <f>IF(LEFT(Q1174,1)="A",'Messages d''erreur'!B$10,"")</f>
        <v>Attention CG pas dans  CG</v>
      </c>
      <c r="S1174" s="467">
        <f t="shared" si="84"/>
        <v>43611</v>
      </c>
      <c r="T1174" s="469">
        <f>IFERROR(VLOOKUP(S1174,'Liste CG'!A:A,1,FALSE),"Attention erreur pas de CG")</f>
        <v>43611</v>
      </c>
      <c r="U1174" s="447" t="str">
        <f>IF(MID(H1174,4,1)="x", 'Messages d''erreur'!$B$13,IF(LEFT(T1174,1)="A",'Messages d''erreur'!$B$12,""))</f>
        <v/>
      </c>
    </row>
    <row r="1175" spans="1:21" ht="14.5" x14ac:dyDescent="0.35">
      <c r="A1175" s="535" t="s">
        <v>2317</v>
      </c>
      <c r="B1175" s="447" t="s">
        <v>2317</v>
      </c>
      <c r="C1175" s="462" t="s">
        <v>2318</v>
      </c>
      <c r="D1175" s="463" t="s">
        <v>1990</v>
      </c>
      <c r="E1175" s="464" t="s">
        <v>1849</v>
      </c>
      <c r="F1175" s="464">
        <v>0</v>
      </c>
      <c r="G1175" s="462" t="s">
        <v>2319</v>
      </c>
      <c r="H1175" s="464" t="s">
        <v>2278</v>
      </c>
      <c r="I1175" s="464" t="s">
        <v>1201</v>
      </c>
      <c r="J1175" s="464" t="s">
        <v>1849</v>
      </c>
      <c r="K1175" s="466" t="s">
        <v>1100</v>
      </c>
      <c r="L1175" s="467">
        <f t="shared" si="85"/>
        <v>0</v>
      </c>
      <c r="M1175" s="468" t="e">
        <f t="shared" si="86"/>
        <v>#VALUE!</v>
      </c>
      <c r="N1175" s="467" t="str">
        <f>IF(IFERROR(SEARCH("-",K1175,1),0) &gt; 0,IFERROR(VLOOKUP(K1175,'Liste ECO'!A:A,1,FALSE),"ATTENTION CE Inexistant"),"")</f>
        <v/>
      </c>
      <c r="O1175" s="467" t="str">
        <f>IF(LEFT(N1175,1) ="A",'Messages d''erreur'!$B$9,"")</f>
        <v/>
      </c>
      <c r="P1175" s="447" t="e">
        <f t="shared" si="83"/>
        <v>#VALUE!</v>
      </c>
      <c r="Q1175" s="447" t="str">
        <f>IFERROR(VLOOKUP(B1176,'Liste CG'!A:A,1,FALSE),"Attention erreur pas de CG")</f>
        <v>Attention erreur pas de CG</v>
      </c>
      <c r="R1175" s="447" t="str">
        <f>IF(LEFT(Q1175,1)="A",'Messages d''erreur'!B$10,"")</f>
        <v>Attention CG pas dans  CG</v>
      </c>
      <c r="S1175" s="467" t="e">
        <f t="shared" si="84"/>
        <v>#VALUE!</v>
      </c>
      <c r="T1175" s="469" t="str">
        <f>IFERROR(VLOOKUP(S1175,'Liste CG'!A:A,1,FALSE),"Attention erreur pas de CG")</f>
        <v>Attention erreur pas de CG</v>
      </c>
      <c r="U1175" s="447" t="str">
        <f>IF(MID(H1175,4,1)="x", 'Messages d''erreur'!$B$13,IF(LEFT(T1175,1)="A",'Messages d''erreur'!$B$12,""))</f>
        <v>Compte générique de contre-partie</v>
      </c>
    </row>
    <row r="1176" spans="1:21" ht="26" x14ac:dyDescent="0.35">
      <c r="A1176" s="535" t="s">
        <v>2073</v>
      </c>
      <c r="B1176" s="447" t="s">
        <v>2073</v>
      </c>
      <c r="C1176" s="462" t="s">
        <v>2320</v>
      </c>
      <c r="D1176" s="463" t="s">
        <v>1967</v>
      </c>
      <c r="E1176" s="464" t="s">
        <v>1101</v>
      </c>
      <c r="F1176" s="464">
        <v>1</v>
      </c>
      <c r="G1176" s="462" t="s">
        <v>2321</v>
      </c>
      <c r="H1176" s="464" t="s">
        <v>2322</v>
      </c>
      <c r="I1176" s="464" t="s">
        <v>2113</v>
      </c>
      <c r="J1176" s="464" t="s">
        <v>61</v>
      </c>
      <c r="K1176" s="466" t="s">
        <v>1100</v>
      </c>
      <c r="L1176" s="467">
        <f t="shared" si="85"/>
        <v>0</v>
      </c>
      <c r="M1176" s="468">
        <f t="shared" si="86"/>
        <v>58001</v>
      </c>
      <c r="N1176" s="467" t="str">
        <f>IF(IFERROR(SEARCH("-",K1176,1),0) &gt; 0,IFERROR(VLOOKUP(K1176,'Liste ECO'!A:A,1,FALSE),"ATTENTION CE Inexistant"),"")</f>
        <v/>
      </c>
      <c r="O1176" s="467" t="str">
        <f>IF(LEFT(N1176,1) ="A",'Messages d''erreur'!$B$9,"")</f>
        <v/>
      </c>
      <c r="P1176" s="447">
        <f t="shared" si="83"/>
        <v>58001</v>
      </c>
      <c r="Q1176" s="447" t="str">
        <f>IFERROR(VLOOKUP(B1177,'Liste CG'!A:A,1,FALSE),"Attention erreur pas de CG")</f>
        <v>Attention erreur pas de CG</v>
      </c>
      <c r="R1176" s="447" t="str">
        <f>IF(LEFT(Q1176,1)="A",'Messages d''erreur'!B$10,"")</f>
        <v>Attention CG pas dans  CG</v>
      </c>
      <c r="S1176" s="467">
        <f t="shared" si="84"/>
        <v>58001</v>
      </c>
      <c r="T1176" s="469">
        <f>IFERROR(VLOOKUP(S1176,'Liste CG'!A:A,1,FALSE),"Attention erreur pas de CG")</f>
        <v>58001</v>
      </c>
      <c r="U1176" s="447" t="str">
        <f>IF(MID(H1176,4,1)="x", 'Messages d''erreur'!$B$13,IF(LEFT(T1176,1)="A",'Messages d''erreur'!$B$12,""))</f>
        <v/>
      </c>
    </row>
    <row r="1177" spans="1:21" ht="14.5" x14ac:dyDescent="0.35">
      <c r="A1177" s="535" t="s">
        <v>2073</v>
      </c>
      <c r="B1177" s="447" t="s">
        <v>2073</v>
      </c>
      <c r="C1177" s="462" t="s">
        <v>2320</v>
      </c>
      <c r="D1177" s="463" t="s">
        <v>1967</v>
      </c>
      <c r="E1177" s="464" t="s">
        <v>61</v>
      </c>
      <c r="F1177" s="464">
        <v>2</v>
      </c>
      <c r="G1177" s="462" t="s">
        <v>2069</v>
      </c>
      <c r="H1177" s="464" t="s">
        <v>2278</v>
      </c>
      <c r="I1177" s="464" t="s">
        <v>1201</v>
      </c>
      <c r="J1177" s="464" t="s">
        <v>1101</v>
      </c>
      <c r="K1177" s="466" t="s">
        <v>1100</v>
      </c>
      <c r="L1177" s="467">
        <f t="shared" si="85"/>
        <v>1</v>
      </c>
      <c r="M1177" s="468" t="e">
        <f t="shared" si="86"/>
        <v>#VALUE!</v>
      </c>
      <c r="N1177" s="467" t="str">
        <f>IF(IFERROR(SEARCH("-",K1177,1),0) &gt; 0,IFERROR(VLOOKUP(K1177,'Liste ECO'!A:A,1,FALSE),"ATTENTION CE Inexistant"),"")</f>
        <v/>
      </c>
      <c r="O1177" s="467" t="str">
        <f>IF(LEFT(N1177,1) ="A",'Messages d''erreur'!$B$9,"")</f>
        <v/>
      </c>
      <c r="P1177" s="447" t="e">
        <f t="shared" si="83"/>
        <v>#VALUE!</v>
      </c>
      <c r="Q1177" s="447" t="str">
        <f>IFERROR(VLOOKUP(B1178,'Liste CG'!A:A,1,FALSE),"Attention erreur pas de CG")</f>
        <v>Attention erreur pas de CG</v>
      </c>
      <c r="R1177" s="447" t="str">
        <f>IF(LEFT(Q1177,1)="A",'Messages d''erreur'!B$10,"")</f>
        <v>Attention CG pas dans  CG</v>
      </c>
      <c r="S1177" s="467" t="e">
        <f t="shared" si="84"/>
        <v>#VALUE!</v>
      </c>
      <c r="T1177" s="469" t="str">
        <f>IFERROR(VLOOKUP(S1177,'Liste CG'!A:A,1,FALSE),"Attention erreur pas de CG")</f>
        <v>Attention erreur pas de CG</v>
      </c>
      <c r="U1177" s="447" t="str">
        <f>IF(MID(H1177,4,1)="x", 'Messages d''erreur'!$B$13,IF(LEFT(T1177,1)="A",'Messages d''erreur'!$B$12,""))</f>
        <v>Compte générique de contre-partie</v>
      </c>
    </row>
    <row r="1178" spans="1:21" ht="14.5" x14ac:dyDescent="0.35">
      <c r="A1178" s="535" t="s">
        <v>2073</v>
      </c>
      <c r="B1178" s="447" t="s">
        <v>2073</v>
      </c>
      <c r="C1178" s="462" t="s">
        <v>2320</v>
      </c>
      <c r="D1178" s="463" t="s">
        <v>1967</v>
      </c>
      <c r="E1178" s="464" t="s">
        <v>1101</v>
      </c>
      <c r="F1178" s="464">
        <v>3</v>
      </c>
      <c r="G1178" s="462" t="s">
        <v>2323</v>
      </c>
      <c r="H1178" s="464" t="s">
        <v>2278</v>
      </c>
      <c r="I1178" s="464" t="s">
        <v>1201</v>
      </c>
      <c r="J1178" s="464" t="s">
        <v>61</v>
      </c>
      <c r="K1178" s="466" t="s">
        <v>1100</v>
      </c>
      <c r="L1178" s="467">
        <f t="shared" si="85"/>
        <v>1</v>
      </c>
      <c r="M1178" s="468" t="e">
        <f t="shared" si="86"/>
        <v>#VALUE!</v>
      </c>
      <c r="N1178" s="467" t="str">
        <f>IF(IFERROR(SEARCH("-",K1178,1),0) &gt; 0,IFERROR(VLOOKUP(K1178,'Liste ECO'!A:A,1,FALSE),"ATTENTION CE Inexistant"),"")</f>
        <v/>
      </c>
      <c r="O1178" s="467" t="str">
        <f>IF(LEFT(N1178,1) ="A",'Messages d''erreur'!$B$9,"")</f>
        <v/>
      </c>
      <c r="P1178" s="447" t="e">
        <f t="shared" si="83"/>
        <v>#VALUE!</v>
      </c>
      <c r="Q1178" s="447" t="str">
        <f>IFERROR(VLOOKUP(B1179,'Liste CG'!A:A,1,FALSE),"Attention erreur pas de CG")</f>
        <v>Attention erreur pas de CG</v>
      </c>
      <c r="R1178" s="447" t="str">
        <f>IF(LEFT(Q1178,1)="A",'Messages d''erreur'!B$10,"")</f>
        <v>Attention CG pas dans  CG</v>
      </c>
      <c r="S1178" s="467" t="e">
        <f t="shared" si="84"/>
        <v>#VALUE!</v>
      </c>
      <c r="T1178" s="469" t="str">
        <f>IFERROR(VLOOKUP(S1178,'Liste CG'!A:A,1,FALSE),"Attention erreur pas de CG")</f>
        <v>Attention erreur pas de CG</v>
      </c>
      <c r="U1178" s="447" t="str">
        <f>IF(MID(H1178,4,1)="x", 'Messages d''erreur'!$B$13,IF(LEFT(T1178,1)="A",'Messages d''erreur'!$B$12,""))</f>
        <v>Compte générique de contre-partie</v>
      </c>
    </row>
    <row r="1179" spans="1:21" ht="26" x14ac:dyDescent="0.35">
      <c r="A1179" s="535" t="s">
        <v>2073</v>
      </c>
      <c r="B1179" s="447" t="s">
        <v>2073</v>
      </c>
      <c r="C1179" s="462" t="s">
        <v>2320</v>
      </c>
      <c r="D1179" s="463" t="s">
        <v>1967</v>
      </c>
      <c r="E1179" s="464" t="s">
        <v>61</v>
      </c>
      <c r="F1179" s="464">
        <v>4</v>
      </c>
      <c r="G1179" s="462" t="s">
        <v>2324</v>
      </c>
      <c r="H1179" s="464" t="s">
        <v>2325</v>
      </c>
      <c r="I1179" s="464" t="s">
        <v>2326</v>
      </c>
      <c r="J1179" s="464" t="s">
        <v>1101</v>
      </c>
      <c r="K1179" s="466" t="s">
        <v>1100</v>
      </c>
      <c r="L1179" s="467">
        <f t="shared" si="85"/>
        <v>1</v>
      </c>
      <c r="M1179" s="468">
        <f t="shared" si="86"/>
        <v>56000</v>
      </c>
      <c r="N1179" s="467" t="str">
        <f>IF(IFERROR(SEARCH("-",K1179,1),0) &gt; 0,IFERROR(VLOOKUP(K1179,'Liste ECO'!A:A,1,FALSE),"ATTENTION CE Inexistant"),"")</f>
        <v/>
      </c>
      <c r="O1179" s="467" t="str">
        <f>IF(LEFT(N1179,1) ="A",'Messages d''erreur'!$B$9,"")</f>
        <v/>
      </c>
      <c r="P1179" s="447">
        <f t="shared" si="83"/>
        <v>56000</v>
      </c>
      <c r="Q1179" s="447" t="str">
        <f>IFERROR(VLOOKUP(B1180,'Liste CG'!A:A,1,FALSE),"Attention erreur pas de CG")</f>
        <v>Attention erreur pas de CG</v>
      </c>
      <c r="R1179" s="447" t="str">
        <f>IF(LEFT(Q1179,1)="A",'Messages d''erreur'!B$10,"")</f>
        <v>Attention CG pas dans  CG</v>
      </c>
      <c r="S1179" s="467">
        <f t="shared" si="84"/>
        <v>56000</v>
      </c>
      <c r="T1179" s="469">
        <f>IFERROR(VLOOKUP(S1179,'Liste CG'!A:A,1,FALSE),"Attention erreur pas de CG")</f>
        <v>56000</v>
      </c>
      <c r="U1179" s="447" t="str">
        <f>IF(MID(H1179,4,1)="x", 'Messages d''erreur'!$B$13,IF(LEFT(T1179,1)="A",'Messages d''erreur'!$B$12,""))</f>
        <v/>
      </c>
    </row>
    <row r="1180" spans="1:21" ht="26" x14ac:dyDescent="0.35">
      <c r="A1180" s="535" t="s">
        <v>2073</v>
      </c>
      <c r="B1180" s="447" t="s">
        <v>2073</v>
      </c>
      <c r="C1180" s="462" t="s">
        <v>2320</v>
      </c>
      <c r="D1180" s="463" t="s">
        <v>1967</v>
      </c>
      <c r="E1180" s="464" t="s">
        <v>61</v>
      </c>
      <c r="F1180" s="464">
        <v>5</v>
      </c>
      <c r="G1180" s="462" t="s">
        <v>2327</v>
      </c>
      <c r="H1180" s="464" t="s">
        <v>1955</v>
      </c>
      <c r="I1180" s="464" t="s">
        <v>1956</v>
      </c>
      <c r="J1180" s="464" t="s">
        <v>1101</v>
      </c>
      <c r="K1180" s="466" t="s">
        <v>615</v>
      </c>
      <c r="L1180" s="467">
        <f t="shared" si="85"/>
        <v>1</v>
      </c>
      <c r="M1180" s="468">
        <f t="shared" si="86"/>
        <v>40700</v>
      </c>
      <c r="N1180" s="467" t="str">
        <f>IF(IFERROR(SEARCH("-",K1180,1),0) &gt; 0,IFERROR(VLOOKUP(K1180,'Liste ECO'!A:A,1,FALSE),"ATTENTION CE Inexistant"),"")</f>
        <v>391-06</v>
      </c>
      <c r="O1180" s="467" t="str">
        <f>IF(LEFT(N1180,1) ="A",'Messages d''erreur'!$B$9,"")</f>
        <v/>
      </c>
      <c r="P1180" s="447">
        <f t="shared" si="83"/>
        <v>40700</v>
      </c>
      <c r="Q1180" s="447" t="str">
        <f>IFERROR(VLOOKUP(B1181,'Liste CG'!A:A,1,FALSE),"Attention erreur pas de CG")</f>
        <v>Attention erreur pas de CG</v>
      </c>
      <c r="R1180" s="447" t="str">
        <f>IF(LEFT(Q1180,1)="A",'Messages d''erreur'!B$10,"")</f>
        <v>Attention CG pas dans  CG</v>
      </c>
      <c r="S1180" s="467">
        <f t="shared" si="84"/>
        <v>40700</v>
      </c>
      <c r="T1180" s="469">
        <f>IFERROR(VLOOKUP(S1180,'Liste CG'!A:A,1,FALSE),"Attention erreur pas de CG")</f>
        <v>40700</v>
      </c>
      <c r="U1180" s="447" t="str">
        <f>IF(MID(H1180,4,1)="x", 'Messages d''erreur'!$B$13,IF(LEFT(T1180,1)="A",'Messages d''erreur'!$B$12,""))</f>
        <v/>
      </c>
    </row>
    <row r="1181" spans="1:21" ht="26" x14ac:dyDescent="0.35">
      <c r="A1181" s="535" t="s">
        <v>2073</v>
      </c>
      <c r="B1181" s="447" t="s">
        <v>2073</v>
      </c>
      <c r="C1181" s="462" t="s">
        <v>2320</v>
      </c>
      <c r="D1181" s="463" t="s">
        <v>1967</v>
      </c>
      <c r="E1181" s="464" t="s">
        <v>61</v>
      </c>
      <c r="F1181" s="464">
        <v>6</v>
      </c>
      <c r="G1181" s="462" t="s">
        <v>2327</v>
      </c>
      <c r="H1181" s="464" t="s">
        <v>2062</v>
      </c>
      <c r="I1181" s="464" t="s">
        <v>1956</v>
      </c>
      <c r="J1181" s="464" t="s">
        <v>1101</v>
      </c>
      <c r="K1181" s="466" t="s">
        <v>615</v>
      </c>
      <c r="L1181" s="467">
        <f t="shared" si="85"/>
        <v>1</v>
      </c>
      <c r="M1181" s="468">
        <f t="shared" si="86"/>
        <v>41700</v>
      </c>
      <c r="N1181" s="467" t="str">
        <f>IF(IFERROR(SEARCH("-",K1181,1),0) &gt; 0,IFERROR(VLOOKUP(K1181,'Liste ECO'!A:A,1,FALSE),"ATTENTION CE Inexistant"),"")</f>
        <v>391-06</v>
      </c>
      <c r="O1181" s="467" t="str">
        <f>IF(LEFT(N1181,1) ="A",'Messages d''erreur'!$B$9,"")</f>
        <v/>
      </c>
      <c r="P1181" s="447">
        <f t="shared" si="83"/>
        <v>41700</v>
      </c>
      <c r="Q1181" s="447" t="str">
        <f>IFERROR(VLOOKUP(B1182,'Liste CG'!A:A,1,FALSE),"Attention erreur pas de CG")</f>
        <v>Attention erreur pas de CG</v>
      </c>
      <c r="R1181" s="447" t="str">
        <f>IF(LEFT(Q1181,1)="A",'Messages d''erreur'!B$10,"")</f>
        <v>Attention CG pas dans  CG</v>
      </c>
      <c r="S1181" s="467">
        <f t="shared" si="84"/>
        <v>41700</v>
      </c>
      <c r="T1181" s="469">
        <f>IFERROR(VLOOKUP(S1181,'Liste CG'!A:A,1,FALSE),"Attention erreur pas de CG")</f>
        <v>41700</v>
      </c>
      <c r="U1181" s="447" t="str">
        <f>IF(MID(H1181,4,1)="x", 'Messages d''erreur'!$B$13,IF(LEFT(T1181,1)="A",'Messages d''erreur'!$B$12,""))</f>
        <v/>
      </c>
    </row>
    <row r="1182" spans="1:21" ht="26" x14ac:dyDescent="0.35">
      <c r="A1182" s="535" t="s">
        <v>2073</v>
      </c>
      <c r="B1182" s="447" t="s">
        <v>2073</v>
      </c>
      <c r="C1182" s="462" t="s">
        <v>2320</v>
      </c>
      <c r="D1182" s="463" t="s">
        <v>1967</v>
      </c>
      <c r="E1182" s="464" t="s">
        <v>61</v>
      </c>
      <c r="F1182" s="464">
        <v>7</v>
      </c>
      <c r="G1182" s="462" t="s">
        <v>2327</v>
      </c>
      <c r="H1182" s="464" t="s">
        <v>2187</v>
      </c>
      <c r="I1182" s="464" t="s">
        <v>1956</v>
      </c>
      <c r="J1182" s="464" t="s">
        <v>1101</v>
      </c>
      <c r="K1182" s="466" t="s">
        <v>615</v>
      </c>
      <c r="L1182" s="467">
        <f t="shared" si="85"/>
        <v>1</v>
      </c>
      <c r="M1182" s="468">
        <f t="shared" si="86"/>
        <v>46700</v>
      </c>
      <c r="N1182" s="467" t="str">
        <f>IF(IFERROR(SEARCH("-",K1182,1),0) &gt; 0,IFERROR(VLOOKUP(K1182,'Liste ECO'!A:A,1,FALSE),"ATTENTION CE Inexistant"),"")</f>
        <v>391-06</v>
      </c>
      <c r="O1182" s="467" t="str">
        <f>IF(LEFT(N1182,1) ="A",'Messages d''erreur'!$B$9,"")</f>
        <v/>
      </c>
      <c r="P1182" s="447">
        <f t="shared" si="83"/>
        <v>46700</v>
      </c>
      <c r="Q1182" s="447" t="str">
        <f>IFERROR(VLOOKUP(B1183,'Liste CG'!A:A,1,FALSE),"Attention erreur pas de CG")</f>
        <v>Attention erreur pas de CG</v>
      </c>
      <c r="R1182" s="447" t="str">
        <f>IF(LEFT(Q1182,1)="A",'Messages d''erreur'!B$10,"")</f>
        <v>Attention CG pas dans  CG</v>
      </c>
      <c r="S1182" s="467">
        <f t="shared" si="84"/>
        <v>46700</v>
      </c>
      <c r="T1182" s="469">
        <f>IFERROR(VLOOKUP(S1182,'Liste CG'!A:A,1,FALSE),"Attention erreur pas de CG")</f>
        <v>46700</v>
      </c>
      <c r="U1182" s="447" t="str">
        <f>IF(MID(H1182,4,1)="x", 'Messages d''erreur'!$B$13,IF(LEFT(T1182,1)="A",'Messages d''erreur'!$B$12,""))</f>
        <v/>
      </c>
    </row>
    <row r="1183" spans="1:21" ht="14.5" x14ac:dyDescent="0.35">
      <c r="A1183" s="535" t="s">
        <v>2328</v>
      </c>
      <c r="B1183" s="447" t="s">
        <v>2328</v>
      </c>
      <c r="C1183" s="462" t="s">
        <v>2329</v>
      </c>
      <c r="D1183" s="463" t="s">
        <v>1967</v>
      </c>
      <c r="E1183" s="464" t="s">
        <v>61</v>
      </c>
      <c r="F1183" s="464">
        <v>1</v>
      </c>
      <c r="G1183" s="462" t="s">
        <v>2330</v>
      </c>
      <c r="H1183" s="464" t="s">
        <v>1276</v>
      </c>
      <c r="I1183" s="464" t="s">
        <v>1201</v>
      </c>
      <c r="J1183" s="464" t="s">
        <v>1101</v>
      </c>
      <c r="K1183" s="466" t="s">
        <v>1100</v>
      </c>
      <c r="L1183" s="467">
        <f t="shared" si="85"/>
        <v>0</v>
      </c>
      <c r="M1183" s="468">
        <f t="shared" si="86"/>
        <v>41303</v>
      </c>
      <c r="N1183" s="467" t="str">
        <f>IF(IFERROR(SEARCH("-",K1183,1),0) &gt; 0,IFERROR(VLOOKUP(K1183,'Liste ECO'!A:A,1,FALSE),"ATTENTION CE Inexistant"),"")</f>
        <v/>
      </c>
      <c r="O1183" s="467" t="str">
        <f>IF(LEFT(N1183,1) ="A",'Messages d''erreur'!$B$9,"")</f>
        <v/>
      </c>
      <c r="P1183" s="447">
        <f t="shared" si="83"/>
        <v>41303</v>
      </c>
      <c r="Q1183" s="447" t="str">
        <f>IFERROR(VLOOKUP(B1184,'Liste CG'!A:A,1,FALSE),"Attention erreur pas de CG")</f>
        <v>Attention erreur pas de CG</v>
      </c>
      <c r="R1183" s="447" t="str">
        <f>IF(LEFT(Q1183,1)="A",'Messages d''erreur'!B$10,"")</f>
        <v>Attention CG pas dans  CG</v>
      </c>
      <c r="S1183" s="467">
        <f t="shared" si="84"/>
        <v>41303</v>
      </c>
      <c r="T1183" s="469">
        <f>IFERROR(VLOOKUP(S1183,'Liste CG'!A:A,1,FALSE),"Attention erreur pas de CG")</f>
        <v>41303</v>
      </c>
      <c r="U1183" s="447" t="str">
        <f>IF(MID(H1183,4,1)="x", 'Messages d''erreur'!$B$13,IF(LEFT(T1183,1)="A",'Messages d''erreur'!$B$12,""))</f>
        <v/>
      </c>
    </row>
    <row r="1184" spans="1:21" ht="14.5" x14ac:dyDescent="0.35">
      <c r="A1184" s="535" t="s">
        <v>2328</v>
      </c>
      <c r="B1184" s="447" t="s">
        <v>2328</v>
      </c>
      <c r="C1184" s="462" t="s">
        <v>2329</v>
      </c>
      <c r="D1184" s="463" t="s">
        <v>1967</v>
      </c>
      <c r="E1184" s="464" t="s">
        <v>1101</v>
      </c>
      <c r="F1184" s="464">
        <v>2</v>
      </c>
      <c r="G1184" s="462" t="s">
        <v>2331</v>
      </c>
      <c r="H1184" s="464" t="s">
        <v>2019</v>
      </c>
      <c r="I1184" s="464" t="s">
        <v>1967</v>
      </c>
      <c r="J1184" s="464" t="s">
        <v>61</v>
      </c>
      <c r="K1184" s="466" t="s">
        <v>1100</v>
      </c>
      <c r="L1184" s="467">
        <f t="shared" si="85"/>
        <v>1</v>
      </c>
      <c r="M1184" s="468">
        <f t="shared" si="86"/>
        <v>55006</v>
      </c>
      <c r="N1184" s="467" t="str">
        <f>IF(IFERROR(SEARCH("-",K1184,1),0) &gt; 0,IFERROR(VLOOKUP(K1184,'Liste ECO'!A:A,1,FALSE),"ATTENTION CE Inexistant"),"")</f>
        <v/>
      </c>
      <c r="O1184" s="467" t="str">
        <f>IF(LEFT(N1184,1) ="A",'Messages d''erreur'!$B$9,"")</f>
        <v/>
      </c>
      <c r="P1184" s="447">
        <f t="shared" si="83"/>
        <v>55006</v>
      </c>
      <c r="Q1184" s="447" t="str">
        <f>IFERROR(VLOOKUP(B1185,'Liste CG'!A:A,1,FALSE),"Attention erreur pas de CG")</f>
        <v>Attention erreur pas de CG</v>
      </c>
      <c r="R1184" s="447" t="str">
        <f>IF(LEFT(Q1184,1)="A",'Messages d''erreur'!B$10,"")</f>
        <v>Attention CG pas dans  CG</v>
      </c>
      <c r="S1184" s="467">
        <f t="shared" si="84"/>
        <v>55006</v>
      </c>
      <c r="T1184" s="469">
        <f>IFERROR(VLOOKUP(S1184,'Liste CG'!A:A,1,FALSE),"Attention erreur pas de CG")</f>
        <v>55006</v>
      </c>
      <c r="U1184" s="447" t="str">
        <f>IF(MID(H1184,4,1)="x", 'Messages d''erreur'!$B$13,IF(LEFT(T1184,1)="A",'Messages d''erreur'!$B$12,""))</f>
        <v/>
      </c>
    </row>
    <row r="1185" spans="1:21" ht="26" x14ac:dyDescent="0.35">
      <c r="A1185" s="535" t="s">
        <v>2019</v>
      </c>
      <c r="B1185" s="447" t="s">
        <v>2019</v>
      </c>
      <c r="C1185" s="462" t="s">
        <v>2332</v>
      </c>
      <c r="D1185" s="463" t="s">
        <v>1967</v>
      </c>
      <c r="E1185" s="464" t="s">
        <v>61</v>
      </c>
      <c r="F1185" s="464">
        <v>1</v>
      </c>
      <c r="G1185" s="462" t="s">
        <v>2333</v>
      </c>
      <c r="H1185" s="464" t="s">
        <v>1276</v>
      </c>
      <c r="I1185" s="464" t="s">
        <v>1201</v>
      </c>
      <c r="J1185" s="464" t="s">
        <v>1101</v>
      </c>
      <c r="K1185" s="466" t="s">
        <v>1100</v>
      </c>
      <c r="L1185" s="467">
        <f t="shared" si="85"/>
        <v>0</v>
      </c>
      <c r="M1185" s="468">
        <f t="shared" si="86"/>
        <v>41303</v>
      </c>
      <c r="N1185" s="467" t="str">
        <f>IF(IFERROR(SEARCH("-",K1185,1),0) &gt; 0,IFERROR(VLOOKUP(K1185,'Liste ECO'!A:A,1,FALSE),"ATTENTION CE Inexistant"),"")</f>
        <v/>
      </c>
      <c r="O1185" s="467" t="str">
        <f>IF(LEFT(N1185,1) ="A",'Messages d''erreur'!$B$9,"")</f>
        <v/>
      </c>
      <c r="P1185" s="447">
        <f t="shared" si="83"/>
        <v>41303</v>
      </c>
      <c r="Q1185" s="447" t="str">
        <f>IFERROR(VLOOKUP(B1186,'Liste CG'!A:A,1,FALSE),"Attention erreur pas de CG")</f>
        <v>Attention erreur pas de CG</v>
      </c>
      <c r="R1185" s="447" t="str">
        <f>IF(LEFT(Q1185,1)="A",'Messages d''erreur'!B$10,"")</f>
        <v>Attention CG pas dans  CG</v>
      </c>
      <c r="S1185" s="467">
        <f t="shared" si="84"/>
        <v>41303</v>
      </c>
      <c r="T1185" s="469">
        <f>IFERROR(VLOOKUP(S1185,'Liste CG'!A:A,1,FALSE),"Attention erreur pas de CG")</f>
        <v>41303</v>
      </c>
      <c r="U1185" s="447" t="str">
        <f>IF(MID(H1185,4,1)="x", 'Messages d''erreur'!$B$13,IF(LEFT(T1185,1)="A",'Messages d''erreur'!$B$12,""))</f>
        <v/>
      </c>
    </row>
    <row r="1186" spans="1:21" ht="26" x14ac:dyDescent="0.35">
      <c r="A1186" s="535" t="s">
        <v>2019</v>
      </c>
      <c r="B1186" s="447" t="s">
        <v>2019</v>
      </c>
      <c r="C1186" s="462" t="s">
        <v>2332</v>
      </c>
      <c r="D1186" s="463" t="s">
        <v>1967</v>
      </c>
      <c r="E1186" s="464" t="s">
        <v>61</v>
      </c>
      <c r="F1186" s="464">
        <v>2</v>
      </c>
      <c r="G1186" s="462" t="s">
        <v>2089</v>
      </c>
      <c r="H1186" s="464" t="s">
        <v>2328</v>
      </c>
      <c r="I1186" s="464" t="s">
        <v>1967</v>
      </c>
      <c r="J1186" s="464" t="s">
        <v>1101</v>
      </c>
      <c r="K1186" s="466" t="s">
        <v>1100</v>
      </c>
      <c r="L1186" s="467">
        <f t="shared" si="85"/>
        <v>1</v>
      </c>
      <c r="M1186" s="468">
        <f t="shared" si="86"/>
        <v>55005</v>
      </c>
      <c r="N1186" s="467" t="str">
        <f>IF(IFERROR(SEARCH("-",K1186,1),0) &gt; 0,IFERROR(VLOOKUP(K1186,'Liste ECO'!A:A,1,FALSE),"ATTENTION CE Inexistant"),"")</f>
        <v/>
      </c>
      <c r="O1186" s="467" t="str">
        <f>IF(LEFT(N1186,1) ="A",'Messages d''erreur'!$B$9,"")</f>
        <v/>
      </c>
      <c r="P1186" s="447">
        <f t="shared" si="83"/>
        <v>55005</v>
      </c>
      <c r="Q1186" s="447" t="str">
        <f>IFERROR(VLOOKUP(B1187,'Liste CG'!A:A,1,FALSE),"Attention erreur pas de CG")</f>
        <v>Attention erreur pas de CG</v>
      </c>
      <c r="R1186" s="447" t="str">
        <f>IF(LEFT(Q1186,1)="A",'Messages d''erreur'!B$10,"")</f>
        <v>Attention CG pas dans  CG</v>
      </c>
      <c r="S1186" s="467">
        <f t="shared" si="84"/>
        <v>55005</v>
      </c>
      <c r="T1186" s="469">
        <f>IFERROR(VLOOKUP(S1186,'Liste CG'!A:A,1,FALSE),"Attention erreur pas de CG")</f>
        <v>55005</v>
      </c>
      <c r="U1186" s="447" t="str">
        <f>IF(MID(H1186,4,1)="x", 'Messages d''erreur'!$B$13,IF(LEFT(T1186,1)="A",'Messages d''erreur'!$B$12,""))</f>
        <v/>
      </c>
    </row>
    <row r="1187" spans="1:21" ht="26" x14ac:dyDescent="0.35">
      <c r="A1187" s="535" t="s">
        <v>2019</v>
      </c>
      <c r="B1187" s="447" t="s">
        <v>2019</v>
      </c>
      <c r="C1187" s="462" t="s">
        <v>2332</v>
      </c>
      <c r="D1187" s="463" t="s">
        <v>1967</v>
      </c>
      <c r="E1187" s="464" t="s">
        <v>1101</v>
      </c>
      <c r="F1187" s="464">
        <v>3</v>
      </c>
      <c r="G1187" s="462" t="s">
        <v>2321</v>
      </c>
      <c r="H1187" s="464" t="s">
        <v>2334</v>
      </c>
      <c r="I1187" s="464" t="s">
        <v>2113</v>
      </c>
      <c r="J1187" s="464" t="s">
        <v>61</v>
      </c>
      <c r="K1187" s="466" t="s">
        <v>1100</v>
      </c>
      <c r="L1187" s="467">
        <f t="shared" si="85"/>
        <v>1</v>
      </c>
      <c r="M1187" s="468">
        <f t="shared" si="86"/>
        <v>58006</v>
      </c>
      <c r="N1187" s="467" t="str">
        <f>IF(IFERROR(SEARCH("-",K1187,1),0) &gt; 0,IFERROR(VLOOKUP(K1187,'Liste ECO'!A:A,1,FALSE),"ATTENTION CE Inexistant"),"")</f>
        <v/>
      </c>
      <c r="O1187" s="467" t="str">
        <f>IF(LEFT(N1187,1) ="A",'Messages d''erreur'!$B$9,"")</f>
        <v/>
      </c>
      <c r="P1187" s="447">
        <f t="shared" si="83"/>
        <v>58006</v>
      </c>
      <c r="Q1187" s="447" t="str">
        <f>IFERROR(VLOOKUP(B1188,'Liste CG'!A:A,1,FALSE),"Attention erreur pas de CG")</f>
        <v>Attention erreur pas de CG</v>
      </c>
      <c r="R1187" s="447" t="str">
        <f>IF(LEFT(Q1187,1)="A",'Messages d''erreur'!B$10,"")</f>
        <v>Attention CG pas dans  CG</v>
      </c>
      <c r="S1187" s="467">
        <f t="shared" si="84"/>
        <v>58006</v>
      </c>
      <c r="T1187" s="469">
        <f>IFERROR(VLOOKUP(S1187,'Liste CG'!A:A,1,FALSE),"Attention erreur pas de CG")</f>
        <v>58006</v>
      </c>
      <c r="U1187" s="447" t="str">
        <f>IF(MID(H1187,4,1)="x", 'Messages d''erreur'!$B$13,IF(LEFT(T1187,1)="A",'Messages d''erreur'!$B$12,""))</f>
        <v/>
      </c>
    </row>
    <row r="1188" spans="1:21" ht="14.5" x14ac:dyDescent="0.35">
      <c r="A1188" s="535" t="s">
        <v>2335</v>
      </c>
      <c r="B1188" s="447" t="s">
        <v>2335</v>
      </c>
      <c r="C1188" s="462" t="s">
        <v>2336</v>
      </c>
      <c r="D1188" s="463" t="s">
        <v>1967</v>
      </c>
      <c r="E1188" s="464" t="s">
        <v>61</v>
      </c>
      <c r="F1188" s="464">
        <v>1</v>
      </c>
      <c r="G1188" s="462" t="s">
        <v>2069</v>
      </c>
      <c r="H1188" s="464" t="s">
        <v>2325</v>
      </c>
      <c r="I1188" s="464" t="s">
        <v>2326</v>
      </c>
      <c r="J1188" s="464" t="s">
        <v>1101</v>
      </c>
      <c r="K1188" s="466" t="s">
        <v>1100</v>
      </c>
      <c r="L1188" s="467">
        <f t="shared" si="85"/>
        <v>0</v>
      </c>
      <c r="M1188" s="468">
        <f t="shared" si="86"/>
        <v>56000</v>
      </c>
      <c r="N1188" s="467" t="str">
        <f>IF(IFERROR(SEARCH("-",K1188,1),0) &gt; 0,IFERROR(VLOOKUP(K1188,'Liste ECO'!A:A,1,FALSE),"ATTENTION CE Inexistant"),"")</f>
        <v/>
      </c>
      <c r="O1188" s="467" t="str">
        <f>IF(LEFT(N1188,1) ="A",'Messages d''erreur'!$B$9,"")</f>
        <v/>
      </c>
      <c r="P1188" s="447">
        <f t="shared" si="83"/>
        <v>56000</v>
      </c>
      <c r="Q1188" s="447" t="str">
        <f>IFERROR(VLOOKUP(B1189,'Liste CG'!A:A,1,FALSE),"Attention erreur pas de CG")</f>
        <v>Attention erreur pas de CG</v>
      </c>
      <c r="R1188" s="447" t="str">
        <f>IF(LEFT(Q1188,1)="A",'Messages d''erreur'!B$10,"")</f>
        <v>Attention CG pas dans  CG</v>
      </c>
      <c r="S1188" s="467">
        <f t="shared" si="84"/>
        <v>56000</v>
      </c>
      <c r="T1188" s="469">
        <f>IFERROR(VLOOKUP(S1188,'Liste CG'!A:A,1,FALSE),"Attention erreur pas de CG")</f>
        <v>56000</v>
      </c>
      <c r="U1188" s="447" t="str">
        <f>IF(MID(H1188,4,1)="x", 'Messages d''erreur'!$B$13,IF(LEFT(T1188,1)="A",'Messages d''erreur'!$B$12,""))</f>
        <v/>
      </c>
    </row>
    <row r="1189" spans="1:21" ht="14.5" x14ac:dyDescent="0.35">
      <c r="A1189" s="535" t="s">
        <v>2335</v>
      </c>
      <c r="B1189" s="447" t="s">
        <v>2335</v>
      </c>
      <c r="C1189" s="462" t="s">
        <v>2336</v>
      </c>
      <c r="D1189" s="463" t="s">
        <v>1967</v>
      </c>
      <c r="E1189" s="464" t="s">
        <v>1101</v>
      </c>
      <c r="F1189" s="464">
        <v>2</v>
      </c>
      <c r="G1189" s="462" t="s">
        <v>2337</v>
      </c>
      <c r="H1189" s="464" t="s">
        <v>2338</v>
      </c>
      <c r="I1189" s="464" t="s">
        <v>2113</v>
      </c>
      <c r="J1189" s="464" t="s">
        <v>61</v>
      </c>
      <c r="K1189" s="466" t="s">
        <v>1100</v>
      </c>
      <c r="L1189" s="467">
        <f t="shared" si="85"/>
        <v>1</v>
      </c>
      <c r="M1189" s="468">
        <f t="shared" si="86"/>
        <v>58010</v>
      </c>
      <c r="N1189" s="467" t="str">
        <f>IF(IFERROR(SEARCH("-",K1189,1),0) &gt; 0,IFERROR(VLOOKUP(K1189,'Liste ECO'!A:A,1,FALSE),"ATTENTION CE Inexistant"),"")</f>
        <v/>
      </c>
      <c r="O1189" s="467" t="str">
        <f>IF(LEFT(N1189,1) ="A",'Messages d''erreur'!$B$9,"")</f>
        <v/>
      </c>
      <c r="P1189" s="447">
        <f t="shared" si="83"/>
        <v>58010</v>
      </c>
      <c r="Q1189" s="447" t="str">
        <f>IFERROR(VLOOKUP(B1190,'Liste CG'!A:A,1,FALSE),"Attention erreur pas de CG")</f>
        <v>Attention erreur pas de CG</v>
      </c>
      <c r="R1189" s="447" t="str">
        <f>IF(LEFT(Q1189,1)="A",'Messages d''erreur'!B$10,"")</f>
        <v>Attention CG pas dans  CG</v>
      </c>
      <c r="S1189" s="467">
        <f t="shared" si="84"/>
        <v>58010</v>
      </c>
      <c r="T1189" s="469">
        <f>IFERROR(VLOOKUP(S1189,'Liste CG'!A:A,1,FALSE),"Attention erreur pas de CG")</f>
        <v>58010</v>
      </c>
      <c r="U1189" s="447" t="str">
        <f>IF(MID(H1189,4,1)="x", 'Messages d''erreur'!$B$13,IF(LEFT(T1189,1)="A",'Messages d''erreur'!$B$12,""))</f>
        <v/>
      </c>
    </row>
    <row r="1190" spans="1:21" ht="26" x14ac:dyDescent="0.35">
      <c r="A1190" s="535" t="s">
        <v>2339</v>
      </c>
      <c r="B1190" s="447" t="s">
        <v>2339</v>
      </c>
      <c r="C1190" s="462" t="s">
        <v>2340</v>
      </c>
      <c r="D1190" s="463" t="s">
        <v>1967</v>
      </c>
      <c r="E1190" s="464" t="s">
        <v>61</v>
      </c>
      <c r="F1190" s="464">
        <v>1</v>
      </c>
      <c r="G1190" s="462" t="s">
        <v>2341</v>
      </c>
      <c r="H1190" s="464" t="s">
        <v>1200</v>
      </c>
      <c r="I1190" s="464" t="s">
        <v>1201</v>
      </c>
      <c r="J1190" s="464" t="s">
        <v>1101</v>
      </c>
      <c r="K1190" s="466" t="s">
        <v>1100</v>
      </c>
      <c r="L1190" s="467">
        <f t="shared" si="85"/>
        <v>0</v>
      </c>
      <c r="M1190" s="468">
        <f t="shared" si="86"/>
        <v>41301</v>
      </c>
      <c r="N1190" s="467" t="str">
        <f>IF(IFERROR(SEARCH("-",K1190,1),0) &gt; 0,IFERROR(VLOOKUP(K1190,'Liste ECO'!A:A,1,FALSE),"ATTENTION CE Inexistant"),"")</f>
        <v/>
      </c>
      <c r="O1190" s="467" t="str">
        <f>IF(LEFT(N1190,1) ="A",'Messages d''erreur'!$B$9,"")</f>
        <v/>
      </c>
      <c r="P1190" s="447">
        <f t="shared" si="83"/>
        <v>41301</v>
      </c>
      <c r="Q1190" s="447" t="str">
        <f>IFERROR(VLOOKUP(B1191,'Liste CG'!A:A,1,FALSE),"Attention erreur pas de CG")</f>
        <v>Attention erreur pas de CG</v>
      </c>
      <c r="R1190" s="447" t="str">
        <f>IF(LEFT(Q1190,1)="A",'Messages d''erreur'!B$10,"")</f>
        <v>Attention CG pas dans  CG</v>
      </c>
      <c r="S1190" s="467">
        <f t="shared" si="84"/>
        <v>41301</v>
      </c>
      <c r="T1190" s="469">
        <f>IFERROR(VLOOKUP(S1190,'Liste CG'!A:A,1,FALSE),"Attention erreur pas de CG")</f>
        <v>41301</v>
      </c>
      <c r="U1190" s="447" t="str">
        <f>IF(MID(H1190,4,1)="x", 'Messages d''erreur'!$B$13,IF(LEFT(T1190,1)="A",'Messages d''erreur'!$B$12,""))</f>
        <v/>
      </c>
    </row>
    <row r="1191" spans="1:21" ht="26" x14ac:dyDescent="0.35">
      <c r="A1191" s="535" t="s">
        <v>2339</v>
      </c>
      <c r="B1191" s="447" t="s">
        <v>2339</v>
      </c>
      <c r="C1191" s="462" t="s">
        <v>2340</v>
      </c>
      <c r="D1191" s="463" t="s">
        <v>1967</v>
      </c>
      <c r="E1191" s="464" t="s">
        <v>1101</v>
      </c>
      <c r="F1191" s="464">
        <v>2</v>
      </c>
      <c r="G1191" s="462" t="s">
        <v>2337</v>
      </c>
      <c r="H1191" s="464" t="s">
        <v>2342</v>
      </c>
      <c r="I1191" s="464" t="s">
        <v>2113</v>
      </c>
      <c r="J1191" s="464" t="s">
        <v>61</v>
      </c>
      <c r="K1191" s="466" t="s">
        <v>1100</v>
      </c>
      <c r="L1191" s="467">
        <f t="shared" si="85"/>
        <v>1</v>
      </c>
      <c r="M1191" s="468">
        <f t="shared" si="86"/>
        <v>58018</v>
      </c>
      <c r="N1191" s="467" t="str">
        <f>IF(IFERROR(SEARCH("-",K1191,1),0) &gt; 0,IFERROR(VLOOKUP(K1191,'Liste ECO'!A:A,1,FALSE),"ATTENTION CE Inexistant"),"")</f>
        <v/>
      </c>
      <c r="O1191" s="467" t="str">
        <f>IF(LEFT(N1191,1) ="A",'Messages d''erreur'!$B$9,"")</f>
        <v/>
      </c>
      <c r="P1191" s="447">
        <f t="shared" si="83"/>
        <v>58018</v>
      </c>
      <c r="Q1191" s="447" t="str">
        <f>IFERROR(VLOOKUP(B1192,'Liste CG'!A:A,1,FALSE),"Attention erreur pas de CG")</f>
        <v>Attention erreur pas de CG</v>
      </c>
      <c r="R1191" s="447" t="str">
        <f>IF(LEFT(Q1191,1)="A",'Messages d''erreur'!B$10,"")</f>
        <v>Attention CG pas dans  CG</v>
      </c>
      <c r="S1191" s="467">
        <f t="shared" si="84"/>
        <v>58018</v>
      </c>
      <c r="T1191" s="469">
        <f>IFERROR(VLOOKUP(S1191,'Liste CG'!A:A,1,FALSE),"Attention erreur pas de CG")</f>
        <v>58018</v>
      </c>
      <c r="U1191" s="447" t="str">
        <f>IF(MID(H1191,4,1)="x", 'Messages d''erreur'!$B$13,IF(LEFT(T1191,1)="A",'Messages d''erreur'!$B$12,""))</f>
        <v/>
      </c>
    </row>
    <row r="1192" spans="1:21" ht="26" x14ac:dyDescent="0.35">
      <c r="A1192" s="535" t="s">
        <v>2343</v>
      </c>
      <c r="B1192" s="447" t="s">
        <v>2343</v>
      </c>
      <c r="C1192" s="462" t="s">
        <v>2344</v>
      </c>
      <c r="D1192" s="463" t="s">
        <v>1967</v>
      </c>
      <c r="E1192" s="464" t="s">
        <v>61</v>
      </c>
      <c r="F1192" s="464">
        <v>1</v>
      </c>
      <c r="G1192" s="462" t="s">
        <v>2324</v>
      </c>
      <c r="H1192" s="464" t="s">
        <v>2325</v>
      </c>
      <c r="I1192" s="464" t="s">
        <v>2326</v>
      </c>
      <c r="J1192" s="464" t="s">
        <v>1101</v>
      </c>
      <c r="K1192" s="466" t="s">
        <v>1100</v>
      </c>
      <c r="L1192" s="467">
        <f t="shared" si="85"/>
        <v>0</v>
      </c>
      <c r="M1192" s="468">
        <f t="shared" si="86"/>
        <v>56000</v>
      </c>
      <c r="N1192" s="467" t="str">
        <f>IF(IFERROR(SEARCH("-",K1192,1),0) &gt; 0,IFERROR(VLOOKUP(K1192,'Liste ECO'!A:A,1,FALSE),"ATTENTION CE Inexistant"),"")</f>
        <v/>
      </c>
      <c r="O1192" s="467" t="str">
        <f>IF(LEFT(N1192,1) ="A",'Messages d''erreur'!$B$9,"")</f>
        <v/>
      </c>
      <c r="P1192" s="447">
        <f t="shared" si="83"/>
        <v>56000</v>
      </c>
      <c r="Q1192" s="447" t="str">
        <f>IFERROR(VLOOKUP(B1193,'Liste CG'!A:A,1,FALSE),"Attention erreur pas de CG")</f>
        <v>Attention erreur pas de CG</v>
      </c>
      <c r="R1192" s="447" t="str">
        <f>IF(LEFT(Q1192,1)="A",'Messages d''erreur'!B$10,"")</f>
        <v>Attention CG pas dans  CG</v>
      </c>
      <c r="S1192" s="467">
        <f t="shared" si="84"/>
        <v>56000</v>
      </c>
      <c r="T1192" s="469">
        <f>IFERROR(VLOOKUP(S1192,'Liste CG'!A:A,1,FALSE),"Attention erreur pas de CG")</f>
        <v>56000</v>
      </c>
      <c r="U1192" s="447" t="str">
        <f>IF(MID(H1192,4,1)="x", 'Messages d''erreur'!$B$13,IF(LEFT(T1192,1)="A",'Messages d''erreur'!$B$12,""))</f>
        <v/>
      </c>
    </row>
    <row r="1193" spans="1:21" ht="26" x14ac:dyDescent="0.35">
      <c r="A1193" s="535" t="s">
        <v>2343</v>
      </c>
      <c r="B1193" s="447" t="s">
        <v>2343</v>
      </c>
      <c r="C1193" s="462" t="s">
        <v>2344</v>
      </c>
      <c r="D1193" s="463" t="s">
        <v>1967</v>
      </c>
      <c r="E1193" s="464" t="s">
        <v>1101</v>
      </c>
      <c r="F1193" s="464">
        <v>2</v>
      </c>
      <c r="G1193" s="462" t="s">
        <v>2337</v>
      </c>
      <c r="H1193" s="464" t="s">
        <v>2345</v>
      </c>
      <c r="I1193" s="464" t="s">
        <v>2113</v>
      </c>
      <c r="J1193" s="464" t="s">
        <v>61</v>
      </c>
      <c r="K1193" s="466" t="s">
        <v>1100</v>
      </c>
      <c r="L1193" s="467">
        <f t="shared" si="85"/>
        <v>1</v>
      </c>
      <c r="M1193" s="468">
        <f t="shared" si="86"/>
        <v>58030</v>
      </c>
      <c r="N1193" s="467" t="str">
        <f>IF(IFERROR(SEARCH("-",K1193,1),0) &gt; 0,IFERROR(VLOOKUP(K1193,'Liste ECO'!A:A,1,FALSE),"ATTENTION CE Inexistant"),"")</f>
        <v/>
      </c>
      <c r="O1193" s="467" t="str">
        <f>IF(LEFT(N1193,1) ="A",'Messages d''erreur'!$B$9,"")</f>
        <v/>
      </c>
      <c r="P1193" s="447">
        <f t="shared" si="83"/>
        <v>58030</v>
      </c>
      <c r="Q1193" s="447" t="str">
        <f>IFERROR(VLOOKUP(B1194,'Liste CG'!A:A,1,FALSE),"Attention erreur pas de CG")</f>
        <v>Attention erreur pas de CG</v>
      </c>
      <c r="R1193" s="447" t="str">
        <f>IF(LEFT(Q1193,1)="A",'Messages d''erreur'!B$10,"")</f>
        <v>Attention CG pas dans  CG</v>
      </c>
      <c r="S1193" s="467">
        <f t="shared" si="84"/>
        <v>58030</v>
      </c>
      <c r="T1193" s="469">
        <f>IFERROR(VLOOKUP(S1193,'Liste CG'!A:A,1,FALSE),"Attention erreur pas de CG")</f>
        <v>58030</v>
      </c>
      <c r="U1193" s="447" t="str">
        <f>IF(MID(H1193,4,1)="x", 'Messages d''erreur'!$B$13,IF(LEFT(T1193,1)="A",'Messages d''erreur'!$B$12,""))</f>
        <v/>
      </c>
    </row>
    <row r="1194" spans="1:21" ht="26" x14ac:dyDescent="0.35">
      <c r="A1194" s="535" t="s">
        <v>2346</v>
      </c>
      <c r="B1194" s="447" t="s">
        <v>2346</v>
      </c>
      <c r="C1194" s="462" t="s">
        <v>2347</v>
      </c>
      <c r="D1194" s="463" t="s">
        <v>1967</v>
      </c>
      <c r="E1194" s="464" t="s">
        <v>61</v>
      </c>
      <c r="F1194" s="464">
        <v>1</v>
      </c>
      <c r="G1194" s="462" t="s">
        <v>2069</v>
      </c>
      <c r="H1194" s="464" t="s">
        <v>1200</v>
      </c>
      <c r="I1194" s="464" t="s">
        <v>1201</v>
      </c>
      <c r="J1194" s="464" t="s">
        <v>1101</v>
      </c>
      <c r="K1194" s="466" t="s">
        <v>1100</v>
      </c>
      <c r="L1194" s="467">
        <f t="shared" si="85"/>
        <v>0</v>
      </c>
      <c r="M1194" s="468">
        <f t="shared" si="86"/>
        <v>41301</v>
      </c>
      <c r="N1194" s="467" t="str">
        <f>IF(IFERROR(SEARCH("-",K1194,1),0) &gt; 0,IFERROR(VLOOKUP(K1194,'Liste ECO'!A:A,1,FALSE),"ATTENTION CE Inexistant"),"")</f>
        <v/>
      </c>
      <c r="O1194" s="467" t="str">
        <f>IF(LEFT(N1194,1) ="A",'Messages d''erreur'!$B$9,"")</f>
        <v/>
      </c>
      <c r="P1194" s="447">
        <f t="shared" si="83"/>
        <v>41301</v>
      </c>
      <c r="Q1194" s="447" t="str">
        <f>IFERROR(VLOOKUP(B1195,'Liste CG'!A:A,1,FALSE),"Attention erreur pas de CG")</f>
        <v>Attention erreur pas de CG</v>
      </c>
      <c r="R1194" s="447" t="str">
        <f>IF(LEFT(Q1194,1)="A",'Messages d''erreur'!B$10,"")</f>
        <v>Attention CG pas dans  CG</v>
      </c>
      <c r="S1194" s="467">
        <f t="shared" si="84"/>
        <v>41301</v>
      </c>
      <c r="T1194" s="469">
        <f>IFERROR(VLOOKUP(S1194,'Liste CG'!A:A,1,FALSE),"Attention erreur pas de CG")</f>
        <v>41301</v>
      </c>
      <c r="U1194" s="447" t="str">
        <f>IF(MID(H1194,4,1)="x", 'Messages d''erreur'!$B$13,IF(LEFT(T1194,1)="A",'Messages d''erreur'!$B$12,""))</f>
        <v/>
      </c>
    </row>
    <row r="1195" spans="1:21" ht="26" x14ac:dyDescent="0.35">
      <c r="A1195" s="535" t="s">
        <v>2346</v>
      </c>
      <c r="B1195" s="447" t="s">
        <v>2346</v>
      </c>
      <c r="C1195" s="462" t="s">
        <v>2347</v>
      </c>
      <c r="D1195" s="463" t="s">
        <v>1967</v>
      </c>
      <c r="E1195" s="464" t="s">
        <v>1101</v>
      </c>
      <c r="F1195" s="464">
        <v>2</v>
      </c>
      <c r="G1195" s="462" t="s">
        <v>2337</v>
      </c>
      <c r="H1195" s="464" t="s">
        <v>2348</v>
      </c>
      <c r="I1195" s="464" t="s">
        <v>2113</v>
      </c>
      <c r="J1195" s="464" t="s">
        <v>61</v>
      </c>
      <c r="K1195" s="466" t="s">
        <v>1100</v>
      </c>
      <c r="L1195" s="467">
        <f t="shared" si="85"/>
        <v>1</v>
      </c>
      <c r="M1195" s="468">
        <f t="shared" si="86"/>
        <v>58050</v>
      </c>
      <c r="N1195" s="467" t="str">
        <f>IF(IFERROR(SEARCH("-",K1195,1),0) &gt; 0,IFERROR(VLOOKUP(K1195,'Liste ECO'!A:A,1,FALSE),"ATTENTION CE Inexistant"),"")</f>
        <v/>
      </c>
      <c r="O1195" s="467" t="str">
        <f>IF(LEFT(N1195,1) ="A",'Messages d''erreur'!$B$9,"")</f>
        <v/>
      </c>
      <c r="P1195" s="447">
        <f t="shared" si="83"/>
        <v>58050</v>
      </c>
      <c r="Q1195" s="447" t="str">
        <f>IFERROR(VLOOKUP(B1196,'Liste CG'!A:A,1,FALSE),"Attention erreur pas de CG")</f>
        <v>Attention erreur pas de CG</v>
      </c>
      <c r="R1195" s="447" t="str">
        <f>IF(LEFT(Q1195,1)="A",'Messages d''erreur'!B$10,"")</f>
        <v>Attention CG pas dans  CG</v>
      </c>
      <c r="S1195" s="467">
        <f t="shared" si="84"/>
        <v>58050</v>
      </c>
      <c r="T1195" s="469">
        <f>IFERROR(VLOOKUP(S1195,'Liste CG'!A:A,1,FALSE),"Attention erreur pas de CG")</f>
        <v>58050</v>
      </c>
      <c r="U1195" s="447" t="str">
        <f>IF(MID(H1195,4,1)="x", 'Messages d''erreur'!$B$13,IF(LEFT(T1195,1)="A",'Messages d''erreur'!$B$12,""))</f>
        <v/>
      </c>
    </row>
    <row r="1196" spans="1:21" ht="26" x14ac:dyDescent="0.35">
      <c r="A1196" s="535" t="s">
        <v>2349</v>
      </c>
      <c r="B1196" s="447" t="s">
        <v>2349</v>
      </c>
      <c r="C1196" s="462" t="s">
        <v>2350</v>
      </c>
      <c r="D1196" s="463" t="s">
        <v>1967</v>
      </c>
      <c r="E1196" s="464" t="s">
        <v>61</v>
      </c>
      <c r="F1196" s="464">
        <v>1</v>
      </c>
      <c r="G1196" s="462" t="s">
        <v>2069</v>
      </c>
      <c r="H1196" s="464" t="s">
        <v>2351</v>
      </c>
      <c r="I1196" s="464" t="s">
        <v>1201</v>
      </c>
      <c r="J1196" s="464" t="s">
        <v>1101</v>
      </c>
      <c r="K1196" s="466" t="s">
        <v>1100</v>
      </c>
      <c r="L1196" s="467">
        <f t="shared" si="85"/>
        <v>0</v>
      </c>
      <c r="M1196" s="468" t="e">
        <f t="shared" si="86"/>
        <v>#VALUE!</v>
      </c>
      <c r="N1196" s="467" t="str">
        <f>IF(IFERROR(SEARCH("-",K1196,1),0) &gt; 0,IFERROR(VLOOKUP(K1196,'Liste ECO'!A:A,1,FALSE),"ATTENTION CE Inexistant"),"")</f>
        <v/>
      </c>
      <c r="O1196" s="467" t="str">
        <f>IF(LEFT(N1196,1) ="A",'Messages d''erreur'!$B$9,"")</f>
        <v/>
      </c>
      <c r="P1196" s="447" t="e">
        <f t="shared" ref="P1196:P1259" si="87">VALUE(H1196)</f>
        <v>#VALUE!</v>
      </c>
      <c r="Q1196" s="447" t="str">
        <f>IFERROR(VLOOKUP(B1197,'Liste CG'!A:A,1,FALSE),"Attention erreur pas de CG")</f>
        <v>Attention erreur pas de CG</v>
      </c>
      <c r="R1196" s="447" t="str">
        <f>IF(LEFT(Q1196,1)="A",'Messages d''erreur'!B$10,"")</f>
        <v>Attention CG pas dans  CG</v>
      </c>
      <c r="S1196" s="467" t="e">
        <f t="shared" ref="S1196:S1259" si="88">VALUE(H1196)</f>
        <v>#VALUE!</v>
      </c>
      <c r="T1196" s="469" t="str">
        <f>IFERROR(VLOOKUP(S1196,'Liste CG'!A:A,1,FALSE),"Attention erreur pas de CG")</f>
        <v>Attention erreur pas de CG</v>
      </c>
      <c r="U1196" s="447" t="str">
        <f>IF(MID(H1196,4,1)="x", 'Messages d''erreur'!$B$13,IF(LEFT(T1196,1)="A",'Messages d''erreur'!$B$12,""))</f>
        <v>Compte générique de contre-partie</v>
      </c>
    </row>
    <row r="1197" spans="1:21" ht="26" x14ac:dyDescent="0.35">
      <c r="A1197" s="535" t="s">
        <v>2352</v>
      </c>
      <c r="B1197" s="447" t="s">
        <v>2352</v>
      </c>
      <c r="C1197" s="462" t="s">
        <v>2353</v>
      </c>
      <c r="D1197" s="463" t="s">
        <v>1967</v>
      </c>
      <c r="E1197" s="464" t="s">
        <v>61</v>
      </c>
      <c r="F1197" s="464">
        <v>1</v>
      </c>
      <c r="G1197" s="462" t="s">
        <v>2354</v>
      </c>
      <c r="H1197" s="464" t="s">
        <v>2325</v>
      </c>
      <c r="I1197" s="464" t="s">
        <v>2326</v>
      </c>
      <c r="J1197" s="464" t="s">
        <v>1101</v>
      </c>
      <c r="K1197" s="466" t="s">
        <v>1100</v>
      </c>
      <c r="L1197" s="467">
        <f t="shared" si="85"/>
        <v>0</v>
      </c>
      <c r="M1197" s="468">
        <f t="shared" si="86"/>
        <v>56000</v>
      </c>
      <c r="N1197" s="467" t="str">
        <f>IF(IFERROR(SEARCH("-",K1197,1),0) &gt; 0,IFERROR(VLOOKUP(K1197,'Liste ECO'!A:A,1,FALSE),"ATTENTION CE Inexistant"),"")</f>
        <v/>
      </c>
      <c r="O1197" s="467" t="str">
        <f>IF(LEFT(N1197,1) ="A",'Messages d''erreur'!$B$9,"")</f>
        <v/>
      </c>
      <c r="P1197" s="447">
        <f t="shared" si="87"/>
        <v>56000</v>
      </c>
      <c r="Q1197" s="447" t="str">
        <f>IFERROR(VLOOKUP(B1198,'Liste CG'!A:A,1,FALSE),"Attention erreur pas de CG")</f>
        <v>Attention erreur pas de CG</v>
      </c>
      <c r="R1197" s="447" t="str">
        <f>IF(LEFT(Q1197,1)="A",'Messages d''erreur'!B$10,"")</f>
        <v>Attention CG pas dans  CG</v>
      </c>
      <c r="S1197" s="467">
        <f t="shared" si="88"/>
        <v>56000</v>
      </c>
      <c r="T1197" s="469">
        <f>IFERROR(VLOOKUP(S1197,'Liste CG'!A:A,1,FALSE),"Attention erreur pas de CG")</f>
        <v>56000</v>
      </c>
      <c r="U1197" s="447" t="str">
        <f>IF(MID(H1197,4,1)="x", 'Messages d''erreur'!$B$13,IF(LEFT(T1197,1)="A",'Messages d''erreur'!$B$12,""))</f>
        <v/>
      </c>
    </row>
    <row r="1198" spans="1:21" ht="26" x14ac:dyDescent="0.35">
      <c r="A1198" s="535" t="s">
        <v>2352</v>
      </c>
      <c r="B1198" s="447" t="s">
        <v>2352</v>
      </c>
      <c r="C1198" s="462" t="s">
        <v>2353</v>
      </c>
      <c r="D1198" s="463" t="s">
        <v>2113</v>
      </c>
      <c r="E1198" s="464" t="s">
        <v>1101</v>
      </c>
      <c r="F1198" s="464">
        <v>2</v>
      </c>
      <c r="G1198" s="462" t="s">
        <v>2355</v>
      </c>
      <c r="H1198" s="464" t="s">
        <v>2112</v>
      </c>
      <c r="I1198" s="464" t="s">
        <v>2113</v>
      </c>
      <c r="J1198" s="464" t="s">
        <v>61</v>
      </c>
      <c r="K1198" s="466" t="s">
        <v>1100</v>
      </c>
      <c r="L1198" s="467">
        <f t="shared" si="85"/>
        <v>1</v>
      </c>
      <c r="M1198" s="468" t="e">
        <f t="shared" si="86"/>
        <v>#VALUE!</v>
      </c>
      <c r="N1198" s="467" t="str">
        <f>IF(IFERROR(SEARCH("-",K1198,1),0) &gt; 0,IFERROR(VLOOKUP(K1198,'Liste ECO'!A:A,1,FALSE),"ATTENTION CE Inexistant"),"")</f>
        <v/>
      </c>
      <c r="O1198" s="467" t="str">
        <f>IF(LEFT(N1198,1) ="A",'Messages d''erreur'!$B$9,"")</f>
        <v/>
      </c>
      <c r="P1198" s="447" t="e">
        <f t="shared" si="87"/>
        <v>#VALUE!</v>
      </c>
      <c r="Q1198" s="447" t="str">
        <f>IFERROR(VLOOKUP(B1199,'Liste CG'!A:A,1,FALSE),"Attention erreur pas de CG")</f>
        <v>Attention erreur pas de CG</v>
      </c>
      <c r="R1198" s="447" t="str">
        <f>IF(LEFT(Q1198,1)="A",'Messages d''erreur'!B$10,"")</f>
        <v>Attention CG pas dans  CG</v>
      </c>
      <c r="S1198" s="467" t="e">
        <f t="shared" si="88"/>
        <v>#VALUE!</v>
      </c>
      <c r="T1198" s="469" t="str">
        <f>IFERROR(VLOOKUP(S1198,'Liste CG'!A:A,1,FALSE),"Attention erreur pas de CG")</f>
        <v>Attention erreur pas de CG</v>
      </c>
      <c r="U1198" s="447" t="str">
        <f>IF(MID(H1198,4,1)="x", 'Messages d''erreur'!$B$13,IF(LEFT(T1198,1)="A",'Messages d''erreur'!$B$12,""))</f>
        <v>Compte générique de contre-partie</v>
      </c>
    </row>
    <row r="1199" spans="1:21" ht="14.5" x14ac:dyDescent="0.35">
      <c r="A1199" s="535" t="s">
        <v>2115</v>
      </c>
      <c r="B1199" s="447" t="s">
        <v>2115</v>
      </c>
      <c r="C1199" s="462" t="s">
        <v>2356</v>
      </c>
      <c r="D1199" s="463" t="s">
        <v>1967</v>
      </c>
      <c r="E1199" s="464" t="s">
        <v>61</v>
      </c>
      <c r="F1199" s="464">
        <v>1</v>
      </c>
      <c r="G1199" s="462" t="s">
        <v>2069</v>
      </c>
      <c r="H1199" s="464" t="s">
        <v>2278</v>
      </c>
      <c r="I1199" s="464" t="s">
        <v>1201</v>
      </c>
      <c r="J1199" s="464" t="s">
        <v>1101</v>
      </c>
      <c r="K1199" s="466" t="s">
        <v>1100</v>
      </c>
      <c r="L1199" s="467">
        <f t="shared" si="85"/>
        <v>0</v>
      </c>
      <c r="M1199" s="468" t="e">
        <f t="shared" si="86"/>
        <v>#VALUE!</v>
      </c>
      <c r="N1199" s="467" t="str">
        <f>IF(IFERROR(SEARCH("-",K1199,1),0) &gt; 0,IFERROR(VLOOKUP(K1199,'Liste ECO'!A:A,1,FALSE),"ATTENTION CE Inexistant"),"")</f>
        <v/>
      </c>
      <c r="O1199" s="467" t="str">
        <f>IF(LEFT(N1199,1) ="A",'Messages d''erreur'!$B$9,"")</f>
        <v/>
      </c>
      <c r="P1199" s="447" t="e">
        <f t="shared" si="87"/>
        <v>#VALUE!</v>
      </c>
      <c r="Q1199" s="447" t="str">
        <f>IFERROR(VLOOKUP(B1200,'Liste CG'!A:A,1,FALSE),"Attention erreur pas de CG")</f>
        <v>Attention erreur pas de CG</v>
      </c>
      <c r="R1199" s="447" t="str">
        <f>IF(LEFT(Q1199,1)="A",'Messages d''erreur'!B$10,"")</f>
        <v>Attention CG pas dans  CG</v>
      </c>
      <c r="S1199" s="467" t="e">
        <f t="shared" si="88"/>
        <v>#VALUE!</v>
      </c>
      <c r="T1199" s="469" t="str">
        <f>IFERROR(VLOOKUP(S1199,'Liste CG'!A:A,1,FALSE),"Attention erreur pas de CG")</f>
        <v>Attention erreur pas de CG</v>
      </c>
      <c r="U1199" s="447" t="str">
        <f>IF(MID(H1199,4,1)="x", 'Messages d''erreur'!$B$13,IF(LEFT(T1199,1)="A",'Messages d''erreur'!$B$12,""))</f>
        <v>Compte générique de contre-partie</v>
      </c>
    </row>
    <row r="1200" spans="1:21" ht="14.5" x14ac:dyDescent="0.35">
      <c r="A1200" s="535" t="s">
        <v>2115</v>
      </c>
      <c r="B1200" s="447" t="s">
        <v>2115</v>
      </c>
      <c r="C1200" s="462" t="s">
        <v>2356</v>
      </c>
      <c r="D1200" s="463" t="s">
        <v>1967</v>
      </c>
      <c r="E1200" s="464" t="s">
        <v>1101</v>
      </c>
      <c r="F1200" s="464">
        <v>2</v>
      </c>
      <c r="G1200" s="462" t="s">
        <v>2337</v>
      </c>
      <c r="H1200" s="464" t="s">
        <v>2278</v>
      </c>
      <c r="I1200" s="464" t="s">
        <v>1201</v>
      </c>
      <c r="J1200" s="464" t="s">
        <v>61</v>
      </c>
      <c r="K1200" s="466" t="s">
        <v>1100</v>
      </c>
      <c r="L1200" s="467">
        <f t="shared" si="85"/>
        <v>1</v>
      </c>
      <c r="M1200" s="468" t="e">
        <f t="shared" si="86"/>
        <v>#VALUE!</v>
      </c>
      <c r="N1200" s="467" t="str">
        <f>IF(IFERROR(SEARCH("-",K1200,1),0) &gt; 0,IFERROR(VLOOKUP(K1200,'Liste ECO'!A:A,1,FALSE),"ATTENTION CE Inexistant"),"")</f>
        <v/>
      </c>
      <c r="O1200" s="467" t="str">
        <f>IF(LEFT(N1200,1) ="A",'Messages d''erreur'!$B$9,"")</f>
        <v/>
      </c>
      <c r="P1200" s="447" t="e">
        <f t="shared" si="87"/>
        <v>#VALUE!</v>
      </c>
      <c r="Q1200" s="447" t="str">
        <f>IFERROR(VLOOKUP(B1201,'Liste CG'!A:A,1,FALSE),"Attention erreur pas de CG")</f>
        <v>Attention erreur pas de CG</v>
      </c>
      <c r="R1200" s="447" t="str">
        <f>IF(LEFT(Q1200,1)="A",'Messages d''erreur'!B$10,"")</f>
        <v>Attention CG pas dans  CG</v>
      </c>
      <c r="S1200" s="467" t="e">
        <f t="shared" si="88"/>
        <v>#VALUE!</v>
      </c>
      <c r="T1200" s="469" t="str">
        <f>IFERROR(VLOOKUP(S1200,'Liste CG'!A:A,1,FALSE),"Attention erreur pas de CG")</f>
        <v>Attention erreur pas de CG</v>
      </c>
      <c r="U1200" s="447" t="str">
        <f>IF(MID(H1200,4,1)="x", 'Messages d''erreur'!$B$13,IF(LEFT(T1200,1)="A",'Messages d''erreur'!$B$12,""))</f>
        <v>Compte générique de contre-partie</v>
      </c>
    </row>
    <row r="1201" spans="1:21" ht="26" x14ac:dyDescent="0.35">
      <c r="A1201" s="535" t="s">
        <v>2115</v>
      </c>
      <c r="B1201" s="447" t="s">
        <v>2115</v>
      </c>
      <c r="C1201" s="462" t="s">
        <v>2356</v>
      </c>
      <c r="D1201" s="463" t="s">
        <v>1967</v>
      </c>
      <c r="E1201" s="464" t="s">
        <v>1101</v>
      </c>
      <c r="F1201" s="464">
        <v>3</v>
      </c>
      <c r="G1201" s="462" t="s">
        <v>2357</v>
      </c>
      <c r="H1201" s="464" t="s">
        <v>2325</v>
      </c>
      <c r="I1201" s="464" t="s">
        <v>2326</v>
      </c>
      <c r="J1201" s="464" t="s">
        <v>61</v>
      </c>
      <c r="K1201" s="466" t="s">
        <v>1100</v>
      </c>
      <c r="L1201" s="467">
        <f t="shared" ref="L1201:L1264" si="89">IF(A1201=A1200,1,0)</f>
        <v>1</v>
      </c>
      <c r="M1201" s="468">
        <f t="shared" si="86"/>
        <v>56000</v>
      </c>
      <c r="N1201" s="467" t="str">
        <f>IF(IFERROR(SEARCH("-",K1201,1),0) &gt; 0,IFERROR(VLOOKUP(K1201,'Liste ECO'!A:A,1,FALSE),"ATTENTION CE Inexistant"),"")</f>
        <v/>
      </c>
      <c r="O1201" s="467" t="str">
        <f>IF(LEFT(N1201,1) ="A",'Messages d''erreur'!$B$9,"")</f>
        <v/>
      </c>
      <c r="P1201" s="447">
        <f t="shared" si="87"/>
        <v>56000</v>
      </c>
      <c r="Q1201" s="447" t="str">
        <f>IFERROR(VLOOKUP(B1202,'Liste CG'!A:A,1,FALSE),"Attention erreur pas de CG")</f>
        <v>Attention erreur pas de CG</v>
      </c>
      <c r="R1201" s="447" t="str">
        <f>IF(LEFT(Q1201,1)="A",'Messages d''erreur'!B$10,"")</f>
        <v>Attention CG pas dans  CG</v>
      </c>
      <c r="S1201" s="467">
        <f t="shared" si="88"/>
        <v>56000</v>
      </c>
      <c r="T1201" s="469">
        <f>IFERROR(VLOOKUP(S1201,'Liste CG'!A:A,1,FALSE),"Attention erreur pas de CG")</f>
        <v>56000</v>
      </c>
      <c r="U1201" s="447" t="str">
        <f>IF(MID(H1201,4,1)="x", 'Messages d''erreur'!$B$13,IF(LEFT(T1201,1)="A",'Messages d''erreur'!$B$12,""))</f>
        <v/>
      </c>
    </row>
    <row r="1202" spans="1:21" ht="26" x14ac:dyDescent="0.35">
      <c r="A1202" s="535" t="s">
        <v>2115</v>
      </c>
      <c r="B1202" s="447" t="s">
        <v>2115</v>
      </c>
      <c r="C1202" s="462" t="s">
        <v>2356</v>
      </c>
      <c r="D1202" s="463" t="s">
        <v>1967</v>
      </c>
      <c r="E1202" s="464" t="s">
        <v>61</v>
      </c>
      <c r="F1202" s="464">
        <v>4</v>
      </c>
      <c r="G1202" s="462" t="s">
        <v>2324</v>
      </c>
      <c r="H1202" s="464" t="s">
        <v>2325</v>
      </c>
      <c r="I1202" s="464" t="s">
        <v>2326</v>
      </c>
      <c r="J1202" s="464" t="s">
        <v>1101</v>
      </c>
      <c r="K1202" s="466" t="s">
        <v>1100</v>
      </c>
      <c r="L1202" s="467">
        <f t="shared" si="89"/>
        <v>1</v>
      </c>
      <c r="M1202" s="468">
        <f t="shared" si="86"/>
        <v>56000</v>
      </c>
      <c r="N1202" s="467" t="str">
        <f>IF(IFERROR(SEARCH("-",K1202,1),0) &gt; 0,IFERROR(VLOOKUP(K1202,'Liste ECO'!A:A,1,FALSE),"ATTENTION CE Inexistant"),"")</f>
        <v/>
      </c>
      <c r="O1202" s="467" t="str">
        <f>IF(LEFT(N1202,1) ="A",'Messages d''erreur'!$B$9,"")</f>
        <v/>
      </c>
      <c r="P1202" s="447">
        <f t="shared" si="87"/>
        <v>56000</v>
      </c>
      <c r="Q1202" s="447" t="str">
        <f>IFERROR(VLOOKUP(B1203,'Liste CG'!A:A,1,FALSE),"Attention erreur pas de CG")</f>
        <v>Attention erreur pas de CG</v>
      </c>
      <c r="R1202" s="447" t="str">
        <f>IF(LEFT(Q1202,1)="A",'Messages d''erreur'!B$10,"")</f>
        <v>Attention CG pas dans  CG</v>
      </c>
      <c r="S1202" s="467">
        <f t="shared" si="88"/>
        <v>56000</v>
      </c>
      <c r="T1202" s="469">
        <f>IFERROR(VLOOKUP(S1202,'Liste CG'!A:A,1,FALSE),"Attention erreur pas de CG")</f>
        <v>56000</v>
      </c>
      <c r="U1202" s="447" t="str">
        <f>IF(MID(H1202,4,1)="x", 'Messages d''erreur'!$B$13,IF(LEFT(T1202,1)="A",'Messages d''erreur'!$B$12,""))</f>
        <v/>
      </c>
    </row>
    <row r="1203" spans="1:21" ht="14.5" x14ac:dyDescent="0.35">
      <c r="A1203" s="535" t="s">
        <v>2325</v>
      </c>
      <c r="B1203" s="447" t="s">
        <v>2325</v>
      </c>
      <c r="C1203" s="462" t="s">
        <v>2358</v>
      </c>
      <c r="D1203" s="463" t="s">
        <v>2326</v>
      </c>
      <c r="E1203" s="464" t="s">
        <v>1101</v>
      </c>
      <c r="F1203" s="464">
        <v>1</v>
      </c>
      <c r="G1203" s="462" t="s">
        <v>2081</v>
      </c>
      <c r="H1203" s="464" t="s">
        <v>1966</v>
      </c>
      <c r="I1203" s="464" t="s">
        <v>1967</v>
      </c>
      <c r="J1203" s="464" t="s">
        <v>61</v>
      </c>
      <c r="K1203" s="466" t="s">
        <v>1100</v>
      </c>
      <c r="L1203" s="467">
        <f t="shared" si="89"/>
        <v>0</v>
      </c>
      <c r="M1203" s="468" t="e">
        <f t="shared" si="86"/>
        <v>#VALUE!</v>
      </c>
      <c r="N1203" s="467" t="str">
        <f>IF(IFERROR(SEARCH("-",K1203,1),0) &gt; 0,IFERROR(VLOOKUP(K1203,'Liste ECO'!A:A,1,FALSE),"ATTENTION CE Inexistant"),"")</f>
        <v/>
      </c>
      <c r="O1203" s="467" t="str">
        <f>IF(LEFT(N1203,1) ="A",'Messages d''erreur'!$B$9,"")</f>
        <v/>
      </c>
      <c r="P1203" s="447" t="e">
        <f t="shared" si="87"/>
        <v>#VALUE!</v>
      </c>
      <c r="Q1203" s="447" t="str">
        <f>IFERROR(VLOOKUP(B1204,'Liste CG'!A:A,1,FALSE),"Attention erreur pas de CG")</f>
        <v>Attention erreur pas de CG</v>
      </c>
      <c r="R1203" s="447" t="str">
        <f>IF(LEFT(Q1203,1)="A",'Messages d''erreur'!B$10,"")</f>
        <v>Attention CG pas dans  CG</v>
      </c>
      <c r="S1203" s="467" t="e">
        <f t="shared" si="88"/>
        <v>#VALUE!</v>
      </c>
      <c r="T1203" s="469" t="str">
        <f>IFERROR(VLOOKUP(S1203,'Liste CG'!A:A,1,FALSE),"Attention erreur pas de CG")</f>
        <v>Attention erreur pas de CG</v>
      </c>
      <c r="U1203" s="447" t="str">
        <f>IF(MID(H1203,4,1)="x", 'Messages d''erreur'!$B$13,IF(LEFT(T1203,1)="A",'Messages d''erreur'!$B$12,""))</f>
        <v>Compte générique de contre-partie</v>
      </c>
    </row>
    <row r="1204" spans="1:21" ht="14.5" x14ac:dyDescent="0.35">
      <c r="A1204" s="535" t="s">
        <v>2325</v>
      </c>
      <c r="B1204" s="447" t="s">
        <v>2325</v>
      </c>
      <c r="C1204" s="462" t="s">
        <v>2358</v>
      </c>
      <c r="D1204" s="463" t="s">
        <v>2326</v>
      </c>
      <c r="E1204" s="464" t="s">
        <v>61</v>
      </c>
      <c r="F1204" s="464">
        <v>2</v>
      </c>
      <c r="G1204" s="462" t="s">
        <v>2359</v>
      </c>
      <c r="H1204" s="464" t="s">
        <v>2112</v>
      </c>
      <c r="I1204" s="464" t="s">
        <v>2113</v>
      </c>
      <c r="J1204" s="464" t="s">
        <v>1101</v>
      </c>
      <c r="K1204" s="466" t="s">
        <v>1100</v>
      </c>
      <c r="L1204" s="467">
        <f t="shared" si="89"/>
        <v>1</v>
      </c>
      <c r="M1204" s="468" t="e">
        <f t="shared" si="86"/>
        <v>#VALUE!</v>
      </c>
      <c r="N1204" s="467" t="str">
        <f>IF(IFERROR(SEARCH("-",K1204,1),0) &gt; 0,IFERROR(VLOOKUP(K1204,'Liste ECO'!A:A,1,FALSE),"ATTENTION CE Inexistant"),"")</f>
        <v/>
      </c>
      <c r="O1204" s="467" t="str">
        <f>IF(LEFT(N1204,1) ="A",'Messages d''erreur'!$B$9,"")</f>
        <v/>
      </c>
      <c r="P1204" s="447" t="e">
        <f t="shared" si="87"/>
        <v>#VALUE!</v>
      </c>
      <c r="Q1204" s="447" t="str">
        <f>IFERROR(VLOOKUP(B1205,'Liste CG'!A:A,1,FALSE),"Attention erreur pas de CG")</f>
        <v>Attention erreur pas de CG</v>
      </c>
      <c r="R1204" s="447" t="str">
        <f>IF(LEFT(Q1204,1)="A",'Messages d''erreur'!B$10,"")</f>
        <v>Attention CG pas dans  CG</v>
      </c>
      <c r="S1204" s="467" t="e">
        <f t="shared" si="88"/>
        <v>#VALUE!</v>
      </c>
      <c r="T1204" s="469" t="str">
        <f>IFERROR(VLOOKUP(S1204,'Liste CG'!A:A,1,FALSE),"Attention erreur pas de CG")</f>
        <v>Attention erreur pas de CG</v>
      </c>
      <c r="U1204" s="447" t="str">
        <f>IF(MID(H1204,4,1)="x", 'Messages d''erreur'!$B$13,IF(LEFT(T1204,1)="A",'Messages d''erreur'!$B$12,""))</f>
        <v>Compte générique de contre-partie</v>
      </c>
    </row>
    <row r="1205" spans="1:21" ht="14.5" x14ac:dyDescent="0.35">
      <c r="A1205" s="535" t="s">
        <v>2325</v>
      </c>
      <c r="B1205" s="447" t="s">
        <v>2325</v>
      </c>
      <c r="C1205" s="462" t="s">
        <v>2358</v>
      </c>
      <c r="D1205" s="463" t="s">
        <v>2326</v>
      </c>
      <c r="E1205" s="464" t="s">
        <v>61</v>
      </c>
      <c r="F1205" s="464">
        <v>3</v>
      </c>
      <c r="G1205" s="462" t="s">
        <v>2360</v>
      </c>
      <c r="H1205" s="464" t="s">
        <v>2115</v>
      </c>
      <c r="I1205" s="464" t="s">
        <v>1967</v>
      </c>
      <c r="J1205" s="464" t="s">
        <v>1101</v>
      </c>
      <c r="K1205" s="466" t="s">
        <v>1100</v>
      </c>
      <c r="L1205" s="467">
        <f t="shared" si="89"/>
        <v>1</v>
      </c>
      <c r="M1205" s="468">
        <f t="shared" si="86"/>
        <v>55700</v>
      </c>
      <c r="N1205" s="467" t="str">
        <f>IF(IFERROR(SEARCH("-",K1205,1),0) &gt; 0,IFERROR(VLOOKUP(K1205,'Liste ECO'!A:A,1,FALSE),"ATTENTION CE Inexistant"),"")</f>
        <v/>
      </c>
      <c r="O1205" s="467" t="str">
        <f>IF(LEFT(N1205,1) ="A",'Messages d''erreur'!$B$9,"")</f>
        <v/>
      </c>
      <c r="P1205" s="447">
        <f t="shared" si="87"/>
        <v>55700</v>
      </c>
      <c r="Q1205" s="447" t="str">
        <f>IFERROR(VLOOKUP(B1206,'Liste CG'!A:A,1,FALSE),"Attention erreur pas de CG")</f>
        <v>Attention erreur pas de CG</v>
      </c>
      <c r="R1205" s="447" t="str">
        <f>IF(LEFT(Q1205,1)="A",'Messages d''erreur'!B$10,"")</f>
        <v>Attention CG pas dans  CG</v>
      </c>
      <c r="S1205" s="467">
        <f t="shared" si="88"/>
        <v>55700</v>
      </c>
      <c r="T1205" s="469">
        <f>IFERROR(VLOOKUP(S1205,'Liste CG'!A:A,1,FALSE),"Attention erreur pas de CG")</f>
        <v>55700</v>
      </c>
      <c r="U1205" s="447" t="str">
        <f>IF(MID(H1205,4,1)="x", 'Messages d''erreur'!$B$13,IF(LEFT(T1205,1)="A",'Messages d''erreur'!$B$12,""))</f>
        <v/>
      </c>
    </row>
    <row r="1206" spans="1:21" ht="26" x14ac:dyDescent="0.35">
      <c r="A1206" s="535" t="s">
        <v>2322</v>
      </c>
      <c r="B1206" s="447" t="s">
        <v>2322</v>
      </c>
      <c r="C1206" s="462" t="s">
        <v>2361</v>
      </c>
      <c r="D1206" s="463" t="s">
        <v>2113</v>
      </c>
      <c r="E1206" s="464" t="s">
        <v>61</v>
      </c>
      <c r="F1206" s="464">
        <v>1</v>
      </c>
      <c r="G1206" s="462" t="s">
        <v>2362</v>
      </c>
      <c r="H1206" s="464" t="s">
        <v>2073</v>
      </c>
      <c r="I1206" s="464" t="s">
        <v>1967</v>
      </c>
      <c r="J1206" s="464" t="s">
        <v>1101</v>
      </c>
      <c r="K1206" s="466" t="s">
        <v>1100</v>
      </c>
      <c r="L1206" s="467">
        <f t="shared" si="89"/>
        <v>0</v>
      </c>
      <c r="M1206" s="468">
        <f t="shared" si="86"/>
        <v>55001</v>
      </c>
      <c r="N1206" s="467" t="str">
        <f>IF(IFERROR(SEARCH("-",K1206,1),0) &gt; 0,IFERROR(VLOOKUP(K1206,'Liste ECO'!A:A,1,FALSE),"ATTENTION CE Inexistant"),"")</f>
        <v/>
      </c>
      <c r="O1206" s="467" t="str">
        <f>IF(LEFT(N1206,1) ="A",'Messages d''erreur'!$B$9,"")</f>
        <v/>
      </c>
      <c r="P1206" s="447">
        <f t="shared" si="87"/>
        <v>55001</v>
      </c>
      <c r="Q1206" s="447" t="str">
        <f>IFERROR(VLOOKUP(B1207,'Liste CG'!A:A,1,FALSE),"Attention erreur pas de CG")</f>
        <v>Attention erreur pas de CG</v>
      </c>
      <c r="R1206" s="447" t="str">
        <f>IF(LEFT(Q1206,1)="A",'Messages d''erreur'!B$10,"")</f>
        <v>Attention CG pas dans  CG</v>
      </c>
      <c r="S1206" s="467">
        <f t="shared" si="88"/>
        <v>55001</v>
      </c>
      <c r="T1206" s="469">
        <f>IFERROR(VLOOKUP(S1206,'Liste CG'!A:A,1,FALSE),"Attention erreur pas de CG")</f>
        <v>55001</v>
      </c>
      <c r="U1206" s="447" t="str">
        <f>IF(MID(H1206,4,1)="x", 'Messages d''erreur'!$B$13,IF(LEFT(T1206,1)="A",'Messages d''erreur'!$B$12,""))</f>
        <v/>
      </c>
    </row>
    <row r="1207" spans="1:21" ht="26" x14ac:dyDescent="0.35">
      <c r="A1207" s="535" t="s">
        <v>2322</v>
      </c>
      <c r="B1207" s="447" t="s">
        <v>2322</v>
      </c>
      <c r="C1207" s="462" t="s">
        <v>2361</v>
      </c>
      <c r="D1207" s="463" t="s">
        <v>2113</v>
      </c>
      <c r="E1207" s="464" t="s">
        <v>1101</v>
      </c>
      <c r="F1207" s="464">
        <v>2</v>
      </c>
      <c r="G1207" s="462" t="s">
        <v>2363</v>
      </c>
      <c r="H1207" s="464" t="s">
        <v>2278</v>
      </c>
      <c r="I1207" s="464" t="s">
        <v>1201</v>
      </c>
      <c r="J1207" s="464" t="s">
        <v>61</v>
      </c>
      <c r="K1207" s="466" t="s">
        <v>1100</v>
      </c>
      <c r="L1207" s="467">
        <f t="shared" si="89"/>
        <v>1</v>
      </c>
      <c r="M1207" s="468" t="e">
        <f t="shared" si="86"/>
        <v>#VALUE!</v>
      </c>
      <c r="N1207" s="467" t="str">
        <f>IF(IFERROR(SEARCH("-",K1207,1),0) &gt; 0,IFERROR(VLOOKUP(K1207,'Liste ECO'!A:A,1,FALSE),"ATTENTION CE Inexistant"),"")</f>
        <v/>
      </c>
      <c r="O1207" s="467" t="str">
        <f>IF(LEFT(N1207,1) ="A",'Messages d''erreur'!$B$9,"")</f>
        <v/>
      </c>
      <c r="P1207" s="447" t="e">
        <f t="shared" si="87"/>
        <v>#VALUE!</v>
      </c>
      <c r="Q1207" s="447" t="str">
        <f>IFERROR(VLOOKUP(B1208,'Liste CG'!A:A,1,FALSE),"Attention erreur pas de CG")</f>
        <v>Attention erreur pas de CG</v>
      </c>
      <c r="R1207" s="447" t="str">
        <f>IF(LEFT(Q1207,1)="A",'Messages d''erreur'!B$10,"")</f>
        <v>Attention CG pas dans  CG</v>
      </c>
      <c r="S1207" s="467" t="e">
        <f t="shared" si="88"/>
        <v>#VALUE!</v>
      </c>
      <c r="T1207" s="469" t="str">
        <f>IFERROR(VLOOKUP(S1207,'Liste CG'!A:A,1,FALSE),"Attention erreur pas de CG")</f>
        <v>Attention erreur pas de CG</v>
      </c>
      <c r="U1207" s="447" t="str">
        <f>IF(MID(H1207,4,1)="x", 'Messages d''erreur'!$B$13,IF(LEFT(T1207,1)="A",'Messages d''erreur'!$B$12,""))</f>
        <v>Compte générique de contre-partie</v>
      </c>
    </row>
    <row r="1208" spans="1:21" ht="26" x14ac:dyDescent="0.35">
      <c r="A1208" s="535" t="s">
        <v>2322</v>
      </c>
      <c r="B1208" s="447" t="s">
        <v>2322</v>
      </c>
      <c r="C1208" s="462" t="s">
        <v>2361</v>
      </c>
      <c r="D1208" s="463" t="s">
        <v>2113</v>
      </c>
      <c r="E1208" s="464" t="s">
        <v>1101</v>
      </c>
      <c r="F1208" s="464">
        <v>3</v>
      </c>
      <c r="G1208" s="462" t="s">
        <v>2357</v>
      </c>
      <c r="H1208" s="464" t="s">
        <v>2325</v>
      </c>
      <c r="I1208" s="464" t="s">
        <v>2326</v>
      </c>
      <c r="J1208" s="464" t="s">
        <v>61</v>
      </c>
      <c r="K1208" s="466" t="s">
        <v>1100</v>
      </c>
      <c r="L1208" s="467">
        <f t="shared" si="89"/>
        <v>1</v>
      </c>
      <c r="M1208" s="468">
        <f t="shared" si="86"/>
        <v>56000</v>
      </c>
      <c r="N1208" s="467" t="str">
        <f>IF(IFERROR(SEARCH("-",K1208,1),0) &gt; 0,IFERROR(VLOOKUP(K1208,'Liste ECO'!A:A,1,FALSE),"ATTENTION CE Inexistant"),"")</f>
        <v/>
      </c>
      <c r="O1208" s="467" t="str">
        <f>IF(LEFT(N1208,1) ="A",'Messages d''erreur'!$B$9,"")</f>
        <v/>
      </c>
      <c r="P1208" s="447">
        <f t="shared" si="87"/>
        <v>56000</v>
      </c>
      <c r="Q1208" s="447" t="str">
        <f>IFERROR(VLOOKUP(B1209,'Liste CG'!A:A,1,FALSE),"Attention erreur pas de CG")</f>
        <v>Attention erreur pas de CG</v>
      </c>
      <c r="R1208" s="447" t="str">
        <f>IF(LEFT(Q1208,1)="A",'Messages d''erreur'!B$10,"")</f>
        <v>Attention CG pas dans  CG</v>
      </c>
      <c r="S1208" s="467">
        <f t="shared" si="88"/>
        <v>56000</v>
      </c>
      <c r="T1208" s="469">
        <f>IFERROR(VLOOKUP(S1208,'Liste CG'!A:A,1,FALSE),"Attention erreur pas de CG")</f>
        <v>56000</v>
      </c>
      <c r="U1208" s="447" t="str">
        <f>IF(MID(H1208,4,1)="x", 'Messages d''erreur'!$B$13,IF(LEFT(T1208,1)="A",'Messages d''erreur'!$B$12,""))</f>
        <v/>
      </c>
    </row>
    <row r="1209" spans="1:21" ht="39" x14ac:dyDescent="0.35">
      <c r="A1209" s="535" t="s">
        <v>2334</v>
      </c>
      <c r="B1209" s="447" t="s">
        <v>2334</v>
      </c>
      <c r="C1209" s="462" t="s">
        <v>2364</v>
      </c>
      <c r="D1209" s="463" t="s">
        <v>2113</v>
      </c>
      <c r="E1209" s="464" t="s">
        <v>1101</v>
      </c>
      <c r="F1209" s="464">
        <v>1</v>
      </c>
      <c r="G1209" s="462" t="s">
        <v>2363</v>
      </c>
      <c r="H1209" s="464" t="s">
        <v>1317</v>
      </c>
      <c r="I1209" s="464" t="s">
        <v>1201</v>
      </c>
      <c r="J1209" s="464" t="s">
        <v>61</v>
      </c>
      <c r="K1209" s="466" t="s">
        <v>1100</v>
      </c>
      <c r="L1209" s="467">
        <f t="shared" si="89"/>
        <v>0</v>
      </c>
      <c r="M1209" s="468">
        <f t="shared" si="86"/>
        <v>44000</v>
      </c>
      <c r="N1209" s="467" t="str">
        <f>IF(IFERROR(SEARCH("-",K1209,1),0) &gt; 0,IFERROR(VLOOKUP(K1209,'Liste ECO'!A:A,1,FALSE),"ATTENTION CE Inexistant"),"")</f>
        <v/>
      </c>
      <c r="O1209" s="467" t="str">
        <f>IF(LEFT(N1209,1) ="A",'Messages d''erreur'!$B$9,"")</f>
        <v/>
      </c>
      <c r="P1209" s="447">
        <f t="shared" si="87"/>
        <v>44000</v>
      </c>
      <c r="Q1209" s="447" t="str">
        <f>IFERROR(VLOOKUP(B1210,'Liste CG'!A:A,1,FALSE),"Attention erreur pas de CG")</f>
        <v>Attention erreur pas de CG</v>
      </c>
      <c r="R1209" s="447" t="str">
        <f>IF(LEFT(Q1209,1)="A",'Messages d''erreur'!B$10,"")</f>
        <v>Attention CG pas dans  CG</v>
      </c>
      <c r="S1209" s="467">
        <f t="shared" si="88"/>
        <v>44000</v>
      </c>
      <c r="T1209" s="469">
        <f>IFERROR(VLOOKUP(S1209,'Liste CG'!A:A,1,FALSE),"Attention erreur pas de CG")</f>
        <v>44000</v>
      </c>
      <c r="U1209" s="447" t="str">
        <f>IF(MID(H1209,4,1)="x", 'Messages d''erreur'!$B$13,IF(LEFT(T1209,1)="A",'Messages d''erreur'!$B$12,""))</f>
        <v/>
      </c>
    </row>
    <row r="1210" spans="1:21" ht="39" x14ac:dyDescent="0.35">
      <c r="A1210" s="535" t="s">
        <v>2334</v>
      </c>
      <c r="B1210" s="447" t="s">
        <v>2334</v>
      </c>
      <c r="C1210" s="462" t="s">
        <v>2364</v>
      </c>
      <c r="D1210" s="463" t="s">
        <v>2113</v>
      </c>
      <c r="E1210" s="464" t="s">
        <v>61</v>
      </c>
      <c r="F1210" s="464">
        <v>2</v>
      </c>
      <c r="G1210" s="462" t="s">
        <v>2362</v>
      </c>
      <c r="H1210" s="464" t="s">
        <v>2019</v>
      </c>
      <c r="I1210" s="464" t="s">
        <v>1967</v>
      </c>
      <c r="J1210" s="464" t="s">
        <v>1101</v>
      </c>
      <c r="K1210" s="466" t="s">
        <v>1100</v>
      </c>
      <c r="L1210" s="467">
        <f t="shared" si="89"/>
        <v>1</v>
      </c>
      <c r="M1210" s="468">
        <f t="shared" si="86"/>
        <v>55006</v>
      </c>
      <c r="N1210" s="467" t="str">
        <f>IF(IFERROR(SEARCH("-",K1210,1),0) &gt; 0,IFERROR(VLOOKUP(K1210,'Liste ECO'!A:A,1,FALSE),"ATTENTION CE Inexistant"),"")</f>
        <v/>
      </c>
      <c r="O1210" s="467" t="str">
        <f>IF(LEFT(N1210,1) ="A",'Messages d''erreur'!$B$9,"")</f>
        <v/>
      </c>
      <c r="P1210" s="447">
        <f t="shared" si="87"/>
        <v>55006</v>
      </c>
      <c r="Q1210" s="447" t="str">
        <f>IFERROR(VLOOKUP(B1211,'Liste CG'!A:A,1,FALSE),"Attention erreur pas de CG")</f>
        <v>Attention erreur pas de CG</v>
      </c>
      <c r="R1210" s="447" t="str">
        <f>IF(LEFT(Q1210,1)="A",'Messages d''erreur'!B$10,"")</f>
        <v>Attention CG pas dans  CG</v>
      </c>
      <c r="S1210" s="467">
        <f t="shared" si="88"/>
        <v>55006</v>
      </c>
      <c r="T1210" s="469">
        <f>IFERROR(VLOOKUP(S1210,'Liste CG'!A:A,1,FALSE),"Attention erreur pas de CG")</f>
        <v>55006</v>
      </c>
      <c r="U1210" s="447" t="str">
        <f>IF(MID(H1210,4,1)="x", 'Messages d''erreur'!$B$13,IF(LEFT(T1210,1)="A",'Messages d''erreur'!$B$12,""))</f>
        <v/>
      </c>
    </row>
    <row r="1211" spans="1:21" ht="26" x14ac:dyDescent="0.35">
      <c r="A1211" s="535" t="s">
        <v>2338</v>
      </c>
      <c r="B1211" s="447" t="s">
        <v>2338</v>
      </c>
      <c r="C1211" s="462" t="s">
        <v>2365</v>
      </c>
      <c r="D1211" s="463" t="s">
        <v>2113</v>
      </c>
      <c r="E1211" s="464" t="s">
        <v>61</v>
      </c>
      <c r="F1211" s="464">
        <v>1</v>
      </c>
      <c r="G1211" s="462" t="s">
        <v>2362</v>
      </c>
      <c r="H1211" s="464" t="s">
        <v>2335</v>
      </c>
      <c r="I1211" s="464" t="s">
        <v>1967</v>
      </c>
      <c r="J1211" s="464" t="s">
        <v>1101</v>
      </c>
      <c r="K1211" s="466" t="s">
        <v>1100</v>
      </c>
      <c r="L1211" s="467">
        <f t="shared" si="89"/>
        <v>0</v>
      </c>
      <c r="M1211" s="468">
        <f t="shared" si="86"/>
        <v>55010</v>
      </c>
      <c r="N1211" s="467" t="str">
        <f>IF(IFERROR(SEARCH("-",K1211,1),0) &gt; 0,IFERROR(VLOOKUP(K1211,'Liste ECO'!A:A,1,FALSE),"ATTENTION CE Inexistant"),"")</f>
        <v/>
      </c>
      <c r="O1211" s="467" t="str">
        <f>IF(LEFT(N1211,1) ="A",'Messages d''erreur'!$B$9,"")</f>
        <v/>
      </c>
      <c r="P1211" s="447">
        <f t="shared" si="87"/>
        <v>55010</v>
      </c>
      <c r="Q1211" s="447" t="str">
        <f>IFERROR(VLOOKUP(B1212,'Liste CG'!A:A,1,FALSE),"Attention erreur pas de CG")</f>
        <v>Attention erreur pas de CG</v>
      </c>
      <c r="R1211" s="447" t="str">
        <f>IF(LEFT(Q1211,1)="A",'Messages d''erreur'!B$10,"")</f>
        <v>Attention CG pas dans  CG</v>
      </c>
      <c r="S1211" s="467">
        <f t="shared" si="88"/>
        <v>55010</v>
      </c>
      <c r="T1211" s="469">
        <f>IFERROR(VLOOKUP(S1211,'Liste CG'!A:A,1,FALSE),"Attention erreur pas de CG")</f>
        <v>55010</v>
      </c>
      <c r="U1211" s="447" t="str">
        <f>IF(MID(H1211,4,1)="x", 'Messages d''erreur'!$B$13,IF(LEFT(T1211,1)="A",'Messages d''erreur'!$B$12,""))</f>
        <v/>
      </c>
    </row>
    <row r="1212" spans="1:21" ht="26" x14ac:dyDescent="0.35">
      <c r="A1212" s="535" t="s">
        <v>2338</v>
      </c>
      <c r="B1212" s="447" t="s">
        <v>2338</v>
      </c>
      <c r="C1212" s="462" t="s">
        <v>2365</v>
      </c>
      <c r="D1212" s="463" t="s">
        <v>2113</v>
      </c>
      <c r="E1212" s="464" t="s">
        <v>1101</v>
      </c>
      <c r="F1212" s="464">
        <v>2</v>
      </c>
      <c r="G1212" s="462" t="s">
        <v>2357</v>
      </c>
      <c r="H1212" s="464" t="s">
        <v>2325</v>
      </c>
      <c r="I1212" s="464" t="s">
        <v>2326</v>
      </c>
      <c r="J1212" s="464" t="s">
        <v>61</v>
      </c>
      <c r="K1212" s="466" t="s">
        <v>1100</v>
      </c>
      <c r="L1212" s="467">
        <f t="shared" si="89"/>
        <v>1</v>
      </c>
      <c r="M1212" s="468">
        <f t="shared" si="86"/>
        <v>56000</v>
      </c>
      <c r="N1212" s="467" t="str">
        <f>IF(IFERROR(SEARCH("-",K1212,1),0) &gt; 0,IFERROR(VLOOKUP(K1212,'Liste ECO'!A:A,1,FALSE),"ATTENTION CE Inexistant"),"")</f>
        <v/>
      </c>
      <c r="O1212" s="467" t="str">
        <f>IF(LEFT(N1212,1) ="A",'Messages d''erreur'!$B$9,"")</f>
        <v/>
      </c>
      <c r="P1212" s="447">
        <f t="shared" si="87"/>
        <v>56000</v>
      </c>
      <c r="Q1212" s="447" t="str">
        <f>IFERROR(VLOOKUP(B1213,'Liste CG'!A:A,1,FALSE),"Attention erreur pas de CG")</f>
        <v>Attention erreur pas de CG</v>
      </c>
      <c r="R1212" s="447" t="str">
        <f>IF(LEFT(Q1212,1)="A",'Messages d''erreur'!B$10,"")</f>
        <v>Attention CG pas dans  CG</v>
      </c>
      <c r="S1212" s="467">
        <f t="shared" si="88"/>
        <v>56000</v>
      </c>
      <c r="T1212" s="469">
        <f>IFERROR(VLOOKUP(S1212,'Liste CG'!A:A,1,FALSE),"Attention erreur pas de CG")</f>
        <v>56000</v>
      </c>
      <c r="U1212" s="447" t="str">
        <f>IF(MID(H1212,4,1)="x", 'Messages d''erreur'!$B$13,IF(LEFT(T1212,1)="A",'Messages d''erreur'!$B$12,""))</f>
        <v/>
      </c>
    </row>
    <row r="1213" spans="1:21" ht="26" x14ac:dyDescent="0.35">
      <c r="A1213" s="535" t="s">
        <v>2342</v>
      </c>
      <c r="B1213" s="447" t="s">
        <v>2342</v>
      </c>
      <c r="C1213" s="462" t="s">
        <v>2366</v>
      </c>
      <c r="D1213" s="463" t="s">
        <v>2113</v>
      </c>
      <c r="E1213" s="464" t="s">
        <v>1101</v>
      </c>
      <c r="F1213" s="464">
        <v>1</v>
      </c>
      <c r="G1213" s="462" t="s">
        <v>2363</v>
      </c>
      <c r="H1213" s="464" t="s">
        <v>1317</v>
      </c>
      <c r="I1213" s="464" t="s">
        <v>1201</v>
      </c>
      <c r="J1213" s="464" t="s">
        <v>61</v>
      </c>
      <c r="K1213" s="466" t="s">
        <v>1100</v>
      </c>
      <c r="L1213" s="467">
        <f t="shared" si="89"/>
        <v>0</v>
      </c>
      <c r="M1213" s="468">
        <f t="shared" si="86"/>
        <v>44000</v>
      </c>
      <c r="N1213" s="467" t="str">
        <f>IF(IFERROR(SEARCH("-",K1213,1),0) &gt; 0,IFERROR(VLOOKUP(K1213,'Liste ECO'!A:A,1,FALSE),"ATTENTION CE Inexistant"),"")</f>
        <v/>
      </c>
      <c r="O1213" s="467" t="str">
        <f>IF(LEFT(N1213,1) ="A",'Messages d''erreur'!$B$9,"")</f>
        <v/>
      </c>
      <c r="P1213" s="447">
        <f t="shared" si="87"/>
        <v>44000</v>
      </c>
      <c r="Q1213" s="447" t="str">
        <f>IFERROR(VLOOKUP(B1214,'Liste CG'!A:A,1,FALSE),"Attention erreur pas de CG")</f>
        <v>Attention erreur pas de CG</v>
      </c>
      <c r="R1213" s="447" t="str">
        <f>IF(LEFT(Q1213,1)="A",'Messages d''erreur'!B$10,"")</f>
        <v>Attention CG pas dans  CG</v>
      </c>
      <c r="S1213" s="467">
        <f t="shared" si="88"/>
        <v>44000</v>
      </c>
      <c r="T1213" s="469">
        <f>IFERROR(VLOOKUP(S1213,'Liste CG'!A:A,1,FALSE),"Attention erreur pas de CG")</f>
        <v>44000</v>
      </c>
      <c r="U1213" s="447" t="str">
        <f>IF(MID(H1213,4,1)="x", 'Messages d''erreur'!$B$13,IF(LEFT(T1213,1)="A",'Messages d''erreur'!$B$12,""))</f>
        <v/>
      </c>
    </row>
    <row r="1214" spans="1:21" ht="26" x14ac:dyDescent="0.35">
      <c r="A1214" s="535" t="s">
        <v>2342</v>
      </c>
      <c r="B1214" s="447" t="s">
        <v>2342</v>
      </c>
      <c r="C1214" s="462" t="s">
        <v>2366</v>
      </c>
      <c r="D1214" s="463" t="s">
        <v>2113</v>
      </c>
      <c r="E1214" s="464" t="s">
        <v>61</v>
      </c>
      <c r="F1214" s="464">
        <v>2</v>
      </c>
      <c r="G1214" s="462" t="s">
        <v>2362</v>
      </c>
      <c r="H1214" s="464" t="s">
        <v>2339</v>
      </c>
      <c r="I1214" s="464" t="s">
        <v>1967</v>
      </c>
      <c r="J1214" s="464" t="s">
        <v>1101</v>
      </c>
      <c r="K1214" s="466" t="s">
        <v>1100</v>
      </c>
      <c r="L1214" s="467">
        <f t="shared" si="89"/>
        <v>1</v>
      </c>
      <c r="M1214" s="468">
        <f t="shared" si="86"/>
        <v>55018</v>
      </c>
      <c r="N1214" s="467" t="str">
        <f>IF(IFERROR(SEARCH("-",K1214,1),0) &gt; 0,IFERROR(VLOOKUP(K1214,'Liste ECO'!A:A,1,FALSE),"ATTENTION CE Inexistant"),"")</f>
        <v/>
      </c>
      <c r="O1214" s="467" t="str">
        <f>IF(LEFT(N1214,1) ="A",'Messages d''erreur'!$B$9,"")</f>
        <v/>
      </c>
      <c r="P1214" s="447">
        <f t="shared" si="87"/>
        <v>55018</v>
      </c>
      <c r="Q1214" s="447" t="str">
        <f>IFERROR(VLOOKUP(B1215,'Liste CG'!A:A,1,FALSE),"Attention erreur pas de CG")</f>
        <v>Attention erreur pas de CG</v>
      </c>
      <c r="R1214" s="447" t="str">
        <f>IF(LEFT(Q1214,1)="A",'Messages d''erreur'!B$10,"")</f>
        <v>Attention CG pas dans  CG</v>
      </c>
      <c r="S1214" s="467">
        <f t="shared" si="88"/>
        <v>55018</v>
      </c>
      <c r="T1214" s="469">
        <f>IFERROR(VLOOKUP(S1214,'Liste CG'!A:A,1,FALSE),"Attention erreur pas de CG")</f>
        <v>55018</v>
      </c>
      <c r="U1214" s="447" t="str">
        <f>IF(MID(H1214,4,1)="x", 'Messages d''erreur'!$B$13,IF(LEFT(T1214,1)="A",'Messages d''erreur'!$B$12,""))</f>
        <v/>
      </c>
    </row>
    <row r="1215" spans="1:21" ht="26" x14ac:dyDescent="0.35">
      <c r="A1215" s="535" t="s">
        <v>2342</v>
      </c>
      <c r="B1215" s="447" t="s">
        <v>2342</v>
      </c>
      <c r="C1215" s="462" t="s">
        <v>2366</v>
      </c>
      <c r="D1215" s="463" t="s">
        <v>2113</v>
      </c>
      <c r="E1215" s="464" t="s">
        <v>1101</v>
      </c>
      <c r="F1215" s="464">
        <v>3</v>
      </c>
      <c r="G1215" s="462" t="s">
        <v>2367</v>
      </c>
      <c r="H1215" s="464" t="s">
        <v>2325</v>
      </c>
      <c r="I1215" s="464" t="s">
        <v>2326</v>
      </c>
      <c r="J1215" s="464" t="s">
        <v>61</v>
      </c>
      <c r="K1215" s="466" t="s">
        <v>1100</v>
      </c>
      <c r="L1215" s="467">
        <f t="shared" si="89"/>
        <v>1</v>
      </c>
      <c r="M1215" s="468">
        <f t="shared" si="86"/>
        <v>56000</v>
      </c>
      <c r="N1215" s="467" t="str">
        <f>IF(IFERROR(SEARCH("-",K1215,1),0) &gt; 0,IFERROR(VLOOKUP(K1215,'Liste ECO'!A:A,1,FALSE),"ATTENTION CE Inexistant"),"")</f>
        <v/>
      </c>
      <c r="O1215" s="467" t="str">
        <f>IF(LEFT(N1215,1) ="A",'Messages d''erreur'!$B$9,"")</f>
        <v/>
      </c>
      <c r="P1215" s="447">
        <f t="shared" si="87"/>
        <v>56000</v>
      </c>
      <c r="Q1215" s="447" t="str">
        <f>IFERROR(VLOOKUP(B1216,'Liste CG'!A:A,1,FALSE),"Attention erreur pas de CG")</f>
        <v>Attention erreur pas de CG</v>
      </c>
      <c r="R1215" s="447" t="str">
        <f>IF(LEFT(Q1215,1)="A",'Messages d''erreur'!B$10,"")</f>
        <v>Attention CG pas dans  CG</v>
      </c>
      <c r="S1215" s="467">
        <f t="shared" si="88"/>
        <v>56000</v>
      </c>
      <c r="T1215" s="469">
        <f>IFERROR(VLOOKUP(S1215,'Liste CG'!A:A,1,FALSE),"Attention erreur pas de CG")</f>
        <v>56000</v>
      </c>
      <c r="U1215" s="447" t="str">
        <f>IF(MID(H1215,4,1)="x", 'Messages d''erreur'!$B$13,IF(LEFT(T1215,1)="A",'Messages d''erreur'!$B$12,""))</f>
        <v/>
      </c>
    </row>
    <row r="1216" spans="1:21" ht="26" x14ac:dyDescent="0.35">
      <c r="A1216" s="535" t="s">
        <v>2345</v>
      </c>
      <c r="B1216" s="447" t="s">
        <v>2345</v>
      </c>
      <c r="C1216" s="462" t="s">
        <v>2368</v>
      </c>
      <c r="D1216" s="463" t="s">
        <v>2113</v>
      </c>
      <c r="E1216" s="464" t="s">
        <v>1101</v>
      </c>
      <c r="F1216" s="464">
        <v>1</v>
      </c>
      <c r="G1216" s="462" t="s">
        <v>2363</v>
      </c>
      <c r="H1216" s="464" t="s">
        <v>1317</v>
      </c>
      <c r="I1216" s="464" t="s">
        <v>1201</v>
      </c>
      <c r="J1216" s="464" t="s">
        <v>61</v>
      </c>
      <c r="K1216" s="466" t="s">
        <v>1100</v>
      </c>
      <c r="L1216" s="467">
        <f t="shared" si="89"/>
        <v>0</v>
      </c>
      <c r="M1216" s="468">
        <f t="shared" si="86"/>
        <v>44000</v>
      </c>
      <c r="N1216" s="467" t="str">
        <f>IF(IFERROR(SEARCH("-",K1216,1),0) &gt; 0,IFERROR(VLOOKUP(K1216,'Liste ECO'!A:A,1,FALSE),"ATTENTION CE Inexistant"),"")</f>
        <v/>
      </c>
      <c r="O1216" s="467" t="str">
        <f>IF(LEFT(N1216,1) ="A",'Messages d''erreur'!$B$9,"")</f>
        <v/>
      </c>
      <c r="P1216" s="447">
        <f t="shared" si="87"/>
        <v>44000</v>
      </c>
      <c r="Q1216" s="447" t="str">
        <f>IFERROR(VLOOKUP(B1217,'Liste CG'!A:A,1,FALSE),"Attention erreur pas de CG")</f>
        <v>Attention erreur pas de CG</v>
      </c>
      <c r="R1216" s="447" t="str">
        <f>IF(LEFT(Q1216,1)="A",'Messages d''erreur'!B$10,"")</f>
        <v>Attention CG pas dans  CG</v>
      </c>
      <c r="S1216" s="467">
        <f t="shared" si="88"/>
        <v>44000</v>
      </c>
      <c r="T1216" s="469">
        <f>IFERROR(VLOOKUP(S1216,'Liste CG'!A:A,1,FALSE),"Attention erreur pas de CG")</f>
        <v>44000</v>
      </c>
      <c r="U1216" s="447" t="str">
        <f>IF(MID(H1216,4,1)="x", 'Messages d''erreur'!$B$13,IF(LEFT(T1216,1)="A",'Messages d''erreur'!$B$12,""))</f>
        <v/>
      </c>
    </row>
    <row r="1217" spans="1:21" ht="26" x14ac:dyDescent="0.35">
      <c r="A1217" s="535" t="s">
        <v>2345</v>
      </c>
      <c r="B1217" s="447" t="s">
        <v>2345</v>
      </c>
      <c r="C1217" s="462" t="s">
        <v>2368</v>
      </c>
      <c r="D1217" s="463" t="s">
        <v>2113</v>
      </c>
      <c r="E1217" s="464" t="s">
        <v>61</v>
      </c>
      <c r="F1217" s="464">
        <v>2</v>
      </c>
      <c r="G1217" s="462" t="s">
        <v>2362</v>
      </c>
      <c r="H1217" s="464" t="s">
        <v>2343</v>
      </c>
      <c r="I1217" s="464" t="s">
        <v>1967</v>
      </c>
      <c r="J1217" s="464" t="s">
        <v>1101</v>
      </c>
      <c r="K1217" s="466" t="s">
        <v>1100</v>
      </c>
      <c r="L1217" s="467">
        <f t="shared" si="89"/>
        <v>1</v>
      </c>
      <c r="M1217" s="468">
        <f t="shared" si="86"/>
        <v>55030</v>
      </c>
      <c r="N1217" s="467" t="str">
        <f>IF(IFERROR(SEARCH("-",K1217,1),0) &gt; 0,IFERROR(VLOOKUP(K1217,'Liste ECO'!A:A,1,FALSE),"ATTENTION CE Inexistant"),"")</f>
        <v/>
      </c>
      <c r="O1217" s="467" t="str">
        <f>IF(LEFT(N1217,1) ="A",'Messages d''erreur'!$B$9,"")</f>
        <v/>
      </c>
      <c r="P1217" s="447">
        <f t="shared" si="87"/>
        <v>55030</v>
      </c>
      <c r="Q1217" s="447" t="str">
        <f>IFERROR(VLOOKUP(B1218,'Liste CG'!A:A,1,FALSE),"Attention erreur pas de CG")</f>
        <v>Attention erreur pas de CG</v>
      </c>
      <c r="R1217" s="447" t="str">
        <f>IF(LEFT(Q1217,1)="A",'Messages d''erreur'!B$10,"")</f>
        <v>Attention CG pas dans  CG</v>
      </c>
      <c r="S1217" s="467">
        <f t="shared" si="88"/>
        <v>55030</v>
      </c>
      <c r="T1217" s="469">
        <f>IFERROR(VLOOKUP(S1217,'Liste CG'!A:A,1,FALSE),"Attention erreur pas de CG")</f>
        <v>55030</v>
      </c>
      <c r="U1217" s="447" t="str">
        <f>IF(MID(H1217,4,1)="x", 'Messages d''erreur'!$B$13,IF(LEFT(T1217,1)="A",'Messages d''erreur'!$B$12,""))</f>
        <v/>
      </c>
    </row>
    <row r="1218" spans="1:21" ht="26" x14ac:dyDescent="0.35">
      <c r="A1218" s="535" t="s">
        <v>2348</v>
      </c>
      <c r="B1218" s="447" t="s">
        <v>2348</v>
      </c>
      <c r="C1218" s="462" t="s">
        <v>2369</v>
      </c>
      <c r="D1218" s="463" t="s">
        <v>2113</v>
      </c>
      <c r="E1218" s="464" t="s">
        <v>1101</v>
      </c>
      <c r="F1218" s="464">
        <v>1</v>
      </c>
      <c r="G1218" s="462" t="s">
        <v>2363</v>
      </c>
      <c r="H1218" s="464" t="s">
        <v>1317</v>
      </c>
      <c r="I1218" s="464" t="s">
        <v>1201</v>
      </c>
      <c r="J1218" s="464" t="s">
        <v>61</v>
      </c>
      <c r="K1218" s="466" t="s">
        <v>1100</v>
      </c>
      <c r="L1218" s="467">
        <f t="shared" si="89"/>
        <v>0</v>
      </c>
      <c r="M1218" s="468">
        <f t="shared" si="86"/>
        <v>44000</v>
      </c>
      <c r="N1218" s="467" t="str">
        <f>IF(IFERROR(SEARCH("-",K1218,1),0) &gt; 0,IFERROR(VLOOKUP(K1218,'Liste ECO'!A:A,1,FALSE),"ATTENTION CE Inexistant"),"")</f>
        <v/>
      </c>
      <c r="O1218" s="467" t="str">
        <f>IF(LEFT(N1218,1) ="A",'Messages d''erreur'!$B$9,"")</f>
        <v/>
      </c>
      <c r="P1218" s="447">
        <f t="shared" si="87"/>
        <v>44000</v>
      </c>
      <c r="Q1218" s="447" t="str">
        <f>IFERROR(VLOOKUP(B1219,'Liste CG'!A:A,1,FALSE),"Attention erreur pas de CG")</f>
        <v>Attention erreur pas de CG</v>
      </c>
      <c r="R1218" s="447" t="str">
        <f>IF(LEFT(Q1218,1)="A",'Messages d''erreur'!B$10,"")</f>
        <v>Attention CG pas dans  CG</v>
      </c>
      <c r="S1218" s="467">
        <f t="shared" si="88"/>
        <v>44000</v>
      </c>
      <c r="T1218" s="469">
        <f>IFERROR(VLOOKUP(S1218,'Liste CG'!A:A,1,FALSE),"Attention erreur pas de CG")</f>
        <v>44000</v>
      </c>
      <c r="U1218" s="447" t="str">
        <f>IF(MID(H1218,4,1)="x", 'Messages d''erreur'!$B$13,IF(LEFT(T1218,1)="A",'Messages d''erreur'!$B$12,""))</f>
        <v/>
      </c>
    </row>
    <row r="1219" spans="1:21" ht="26" x14ac:dyDescent="0.35">
      <c r="A1219" s="535" t="s">
        <v>2348</v>
      </c>
      <c r="B1219" s="447" t="s">
        <v>2348</v>
      </c>
      <c r="C1219" s="462" t="s">
        <v>2369</v>
      </c>
      <c r="D1219" s="463" t="s">
        <v>2113</v>
      </c>
      <c r="E1219" s="464" t="s">
        <v>61</v>
      </c>
      <c r="F1219" s="464">
        <v>2</v>
      </c>
      <c r="G1219" s="462" t="s">
        <v>2362</v>
      </c>
      <c r="H1219" s="464" t="s">
        <v>2346</v>
      </c>
      <c r="I1219" s="464" t="s">
        <v>1967</v>
      </c>
      <c r="J1219" s="464" t="s">
        <v>1101</v>
      </c>
      <c r="K1219" s="466" t="s">
        <v>1100</v>
      </c>
      <c r="L1219" s="467">
        <f t="shared" si="89"/>
        <v>1</v>
      </c>
      <c r="M1219" s="468">
        <f t="shared" si="86"/>
        <v>55050</v>
      </c>
      <c r="N1219" s="467" t="str">
        <f>IF(IFERROR(SEARCH("-",K1219,1),0) &gt; 0,IFERROR(VLOOKUP(K1219,'Liste ECO'!A:A,1,FALSE),"ATTENTION CE Inexistant"),"")</f>
        <v/>
      </c>
      <c r="O1219" s="467" t="str">
        <f>IF(LEFT(N1219,1) ="A",'Messages d''erreur'!$B$9,"")</f>
        <v/>
      </c>
      <c r="P1219" s="447">
        <f t="shared" si="87"/>
        <v>55050</v>
      </c>
      <c r="Q1219" s="447" t="str">
        <f>IFERROR(VLOOKUP(B1220,'Liste CG'!A:A,1,FALSE),"Attention erreur pas de CG")</f>
        <v>Attention erreur pas de CG</v>
      </c>
      <c r="R1219" s="447" t="str">
        <f>IF(LEFT(Q1219,1)="A",'Messages d''erreur'!B$10,"")</f>
        <v>Attention CG pas dans  CG</v>
      </c>
      <c r="S1219" s="467">
        <f t="shared" si="88"/>
        <v>55050</v>
      </c>
      <c r="T1219" s="469">
        <f>IFERROR(VLOOKUP(S1219,'Liste CG'!A:A,1,FALSE),"Attention erreur pas de CG")</f>
        <v>55050</v>
      </c>
      <c r="U1219" s="447" t="str">
        <f>IF(MID(H1219,4,1)="x", 'Messages d''erreur'!$B$13,IF(LEFT(T1219,1)="A",'Messages d''erreur'!$B$12,""))</f>
        <v/>
      </c>
    </row>
    <row r="1220" spans="1:21" ht="39" x14ac:dyDescent="0.35">
      <c r="A1220" s="535" t="s">
        <v>2370</v>
      </c>
      <c r="B1220" s="447" t="s">
        <v>2370</v>
      </c>
      <c r="C1220" s="462" t="s">
        <v>2371</v>
      </c>
      <c r="D1220" s="463" t="s">
        <v>2113</v>
      </c>
      <c r="E1220" s="464" t="s">
        <v>1101</v>
      </c>
      <c r="F1220" s="464">
        <v>1</v>
      </c>
      <c r="G1220" s="462" t="s">
        <v>2363</v>
      </c>
      <c r="H1220" s="464" t="s">
        <v>2325</v>
      </c>
      <c r="I1220" s="464" t="s">
        <v>2326</v>
      </c>
      <c r="J1220" s="464" t="s">
        <v>61</v>
      </c>
      <c r="K1220" s="466" t="s">
        <v>1100</v>
      </c>
      <c r="L1220" s="467">
        <f t="shared" si="89"/>
        <v>0</v>
      </c>
      <c r="M1220" s="468">
        <f t="shared" si="86"/>
        <v>56000</v>
      </c>
      <c r="N1220" s="467" t="str">
        <f>IF(IFERROR(SEARCH("-",K1220,1),0) &gt; 0,IFERROR(VLOOKUP(K1220,'Liste ECO'!A:A,1,FALSE),"ATTENTION CE Inexistant"),"")</f>
        <v/>
      </c>
      <c r="O1220" s="467" t="str">
        <f>IF(LEFT(N1220,1) ="A",'Messages d''erreur'!$B$9,"")</f>
        <v/>
      </c>
      <c r="P1220" s="447">
        <f t="shared" si="87"/>
        <v>56000</v>
      </c>
      <c r="Q1220" s="447" t="str">
        <f>IFERROR(VLOOKUP(B1221,'Liste CG'!A:A,1,FALSE),"Attention erreur pas de CG")</f>
        <v>Attention erreur pas de CG</v>
      </c>
      <c r="R1220" s="447" t="str">
        <f>IF(LEFT(Q1220,1)="A",'Messages d''erreur'!B$10,"")</f>
        <v>Attention CG pas dans  CG</v>
      </c>
      <c r="S1220" s="467">
        <f t="shared" si="88"/>
        <v>56000</v>
      </c>
      <c r="T1220" s="469">
        <f>IFERROR(VLOOKUP(S1220,'Liste CG'!A:A,1,FALSE),"Attention erreur pas de CG")</f>
        <v>56000</v>
      </c>
      <c r="U1220" s="447" t="str">
        <f>IF(MID(H1220,4,1)="x", 'Messages d''erreur'!$B$13,IF(LEFT(T1220,1)="A",'Messages d''erreur'!$B$12,""))</f>
        <v/>
      </c>
    </row>
    <row r="1221" spans="1:21" ht="39" x14ac:dyDescent="0.35">
      <c r="A1221" s="535" t="s">
        <v>2370</v>
      </c>
      <c r="B1221" s="447" t="s">
        <v>2370</v>
      </c>
      <c r="C1221" s="462" t="s">
        <v>2371</v>
      </c>
      <c r="D1221" s="463" t="s">
        <v>2113</v>
      </c>
      <c r="E1221" s="464" t="s">
        <v>61</v>
      </c>
      <c r="F1221" s="464">
        <v>2</v>
      </c>
      <c r="G1221" s="462" t="s">
        <v>2362</v>
      </c>
      <c r="H1221" s="464" t="s">
        <v>1966</v>
      </c>
      <c r="I1221" s="464" t="s">
        <v>1967</v>
      </c>
      <c r="J1221" s="464" t="s">
        <v>1101</v>
      </c>
      <c r="K1221" s="466" t="s">
        <v>1100</v>
      </c>
      <c r="L1221" s="467">
        <f t="shared" si="89"/>
        <v>1</v>
      </c>
      <c r="M1221" s="468" t="e">
        <f t="shared" si="86"/>
        <v>#VALUE!</v>
      </c>
      <c r="N1221" s="467" t="str">
        <f>IF(IFERROR(SEARCH("-",K1221,1),0) &gt; 0,IFERROR(VLOOKUP(K1221,'Liste ECO'!A:A,1,FALSE),"ATTENTION CE Inexistant"),"")</f>
        <v/>
      </c>
      <c r="O1221" s="467" t="str">
        <f>IF(LEFT(N1221,1) ="A",'Messages d''erreur'!$B$9,"")</f>
        <v/>
      </c>
      <c r="P1221" s="447" t="e">
        <f t="shared" si="87"/>
        <v>#VALUE!</v>
      </c>
      <c r="Q1221" s="447" t="str">
        <f>IFERROR(VLOOKUP(B1222,'Liste CG'!A:A,1,FALSE),"Attention erreur pas de CG")</f>
        <v>Attention erreur pas de CG</v>
      </c>
      <c r="R1221" s="447" t="str">
        <f>IF(LEFT(Q1221,1)="A",'Messages d''erreur'!B$10,"")</f>
        <v>Attention CG pas dans  CG</v>
      </c>
      <c r="S1221" s="467" t="e">
        <f t="shared" si="88"/>
        <v>#VALUE!</v>
      </c>
      <c r="T1221" s="469" t="str">
        <f>IFERROR(VLOOKUP(S1221,'Liste CG'!A:A,1,FALSE),"Attention erreur pas de CG")</f>
        <v>Attention erreur pas de CG</v>
      </c>
      <c r="U1221" s="447" t="str">
        <f>IF(MID(H1221,4,1)="x", 'Messages d''erreur'!$B$13,IF(LEFT(T1221,1)="A",'Messages d''erreur'!$B$12,""))</f>
        <v>Compte générique de contre-partie</v>
      </c>
    </row>
    <row r="1222" spans="1:21" ht="26" x14ac:dyDescent="0.35">
      <c r="A1222" s="535" t="s">
        <v>2372</v>
      </c>
      <c r="B1222" s="447" t="s">
        <v>2372</v>
      </c>
      <c r="C1222" s="462" t="s">
        <v>236</v>
      </c>
      <c r="D1222" s="463" t="s">
        <v>1100</v>
      </c>
      <c r="E1222" s="464" t="s">
        <v>61</v>
      </c>
      <c r="F1222" s="464">
        <v>1</v>
      </c>
      <c r="G1222" s="462" t="s">
        <v>1342</v>
      </c>
      <c r="H1222" s="464" t="s">
        <v>1317</v>
      </c>
      <c r="I1222" s="464" t="s">
        <v>1201</v>
      </c>
      <c r="J1222" s="464" t="s">
        <v>1101</v>
      </c>
      <c r="K1222" s="466" t="s">
        <v>235</v>
      </c>
      <c r="L1222" s="467">
        <f t="shared" si="89"/>
        <v>0</v>
      </c>
      <c r="M1222" s="468">
        <f t="shared" si="86"/>
        <v>44000</v>
      </c>
      <c r="N1222" s="467" t="str">
        <f>IF(IFERROR(SEARCH("-",K1222,1),0) &gt; 0,IFERROR(VLOOKUP(K1222,'Liste ECO'!A:A,1,FALSE),"ATTENTION CE Inexistant"),"")</f>
        <v>129-04</v>
      </c>
      <c r="O1222" s="467" t="str">
        <f>IF(LEFT(N1222,1) ="A",'Messages d''erreur'!$B$9,"")</f>
        <v/>
      </c>
      <c r="P1222" s="447">
        <f t="shared" si="87"/>
        <v>44000</v>
      </c>
      <c r="Q1222" s="447" t="str">
        <f>IFERROR(VLOOKUP(B1223,'Liste CG'!A:A,1,FALSE),"Attention erreur pas de CG")</f>
        <v>Attention erreur pas de CG</v>
      </c>
      <c r="R1222" s="447" t="str">
        <f>IF(LEFT(Q1222,1)="A",'Messages d''erreur'!B$10,"")</f>
        <v>Attention CG pas dans  CG</v>
      </c>
      <c r="S1222" s="467">
        <f t="shared" si="88"/>
        <v>44000</v>
      </c>
      <c r="T1222" s="469">
        <f>IFERROR(VLOOKUP(S1222,'Liste CG'!A:A,1,FALSE),"Attention erreur pas de CG")</f>
        <v>44000</v>
      </c>
      <c r="U1222" s="447" t="str">
        <f>IF(MID(H1222,4,1)="x", 'Messages d''erreur'!$B$13,IF(LEFT(T1222,1)="A",'Messages d''erreur'!$B$12,""))</f>
        <v/>
      </c>
    </row>
    <row r="1223" spans="1:21" ht="26" x14ac:dyDescent="0.35">
      <c r="A1223" s="535" t="s">
        <v>2372</v>
      </c>
      <c r="B1223" s="447" t="s">
        <v>2372</v>
      </c>
      <c r="C1223" s="462" t="s">
        <v>236</v>
      </c>
      <c r="D1223" s="463" t="s">
        <v>1100</v>
      </c>
      <c r="E1223" s="464" t="s">
        <v>61</v>
      </c>
      <c r="F1223" s="464">
        <v>2</v>
      </c>
      <c r="G1223" s="462" t="s">
        <v>1343</v>
      </c>
      <c r="H1223" s="462" t="s">
        <v>1344</v>
      </c>
      <c r="I1223" s="464" t="s">
        <v>1201</v>
      </c>
      <c r="J1223" s="464" t="s">
        <v>1101</v>
      </c>
      <c r="K1223" s="466" t="s">
        <v>235</v>
      </c>
      <c r="L1223" s="467">
        <f t="shared" si="89"/>
        <v>1</v>
      </c>
      <c r="M1223" s="468">
        <f t="shared" si="86"/>
        <v>44200</v>
      </c>
      <c r="N1223" s="467" t="str">
        <f>IF(IFERROR(SEARCH("-",K1223,1),0) &gt; 0,IFERROR(VLOOKUP(K1223,'Liste ECO'!A:A,1,FALSE),"ATTENTION CE Inexistant"),"")</f>
        <v>129-04</v>
      </c>
      <c r="O1223" s="467" t="str">
        <f>IF(LEFT(N1223,1) ="A",'Messages d''erreur'!$B$9,"")</f>
        <v/>
      </c>
      <c r="P1223" s="447">
        <f t="shared" si="87"/>
        <v>44200</v>
      </c>
      <c r="Q1223" s="447" t="str">
        <f>IFERROR(VLOOKUP(B1224,'Liste CG'!A:A,1,FALSE),"Attention erreur pas de CG")</f>
        <v>Attention erreur pas de CG</v>
      </c>
      <c r="R1223" s="447" t="str">
        <f>IF(LEFT(Q1223,1)="A",'Messages d''erreur'!B$10,"")</f>
        <v>Attention CG pas dans  CG</v>
      </c>
      <c r="S1223" s="467">
        <f t="shared" si="88"/>
        <v>44200</v>
      </c>
      <c r="T1223" s="469">
        <f>IFERROR(VLOOKUP(S1223,'Liste CG'!A:A,1,FALSE),"Attention erreur pas de CG")</f>
        <v>44200</v>
      </c>
      <c r="U1223" s="447" t="str">
        <f>IF(MID(H1223,4,1)="x", 'Messages d''erreur'!$B$13,IF(LEFT(T1223,1)="A",'Messages d''erreur'!$B$12,""))</f>
        <v/>
      </c>
    </row>
    <row r="1224" spans="1:21" ht="26" x14ac:dyDescent="0.35">
      <c r="A1224" s="535" t="s">
        <v>2373</v>
      </c>
      <c r="B1224" s="447" t="s">
        <v>2373</v>
      </c>
      <c r="C1224" s="462" t="s">
        <v>240</v>
      </c>
      <c r="D1224" s="463" t="s">
        <v>1100</v>
      </c>
      <c r="E1224" s="464" t="s">
        <v>61</v>
      </c>
      <c r="F1224" s="464">
        <v>1</v>
      </c>
      <c r="G1224" s="462" t="s">
        <v>1342</v>
      </c>
      <c r="H1224" s="464" t="s">
        <v>1317</v>
      </c>
      <c r="I1224" s="464" t="s">
        <v>1201</v>
      </c>
      <c r="J1224" s="464" t="s">
        <v>1101</v>
      </c>
      <c r="K1224" s="466" t="s">
        <v>239</v>
      </c>
      <c r="L1224" s="467">
        <f t="shared" si="89"/>
        <v>0</v>
      </c>
      <c r="M1224" s="468">
        <f t="shared" si="86"/>
        <v>44000</v>
      </c>
      <c r="N1224" s="467" t="str">
        <f>IF(IFERROR(SEARCH("-",K1224,1),0) &gt; 0,IFERROR(VLOOKUP(K1224,'Liste ECO'!A:A,1,FALSE),"ATTENTION CE Inexistant"),"")</f>
        <v>129-05</v>
      </c>
      <c r="O1224" s="467" t="str">
        <f>IF(LEFT(N1224,1) ="A",'Messages d''erreur'!$B$9,"")</f>
        <v/>
      </c>
      <c r="P1224" s="447">
        <f t="shared" si="87"/>
        <v>44000</v>
      </c>
      <c r="Q1224" s="447" t="str">
        <f>IFERROR(VLOOKUP(B1225,'Liste CG'!A:A,1,FALSE),"Attention erreur pas de CG")</f>
        <v>Attention erreur pas de CG</v>
      </c>
      <c r="R1224" s="447" t="str">
        <f>IF(LEFT(Q1224,1)="A",'Messages d''erreur'!B$10,"")</f>
        <v>Attention CG pas dans  CG</v>
      </c>
      <c r="S1224" s="467">
        <f t="shared" si="88"/>
        <v>44000</v>
      </c>
      <c r="T1224" s="469">
        <f>IFERROR(VLOOKUP(S1224,'Liste CG'!A:A,1,FALSE),"Attention erreur pas de CG")</f>
        <v>44000</v>
      </c>
      <c r="U1224" s="447" t="str">
        <f>IF(MID(H1224,4,1)="x", 'Messages d''erreur'!$B$13,IF(LEFT(T1224,1)="A",'Messages d''erreur'!$B$12,""))</f>
        <v/>
      </c>
    </row>
    <row r="1225" spans="1:21" ht="26" x14ac:dyDescent="0.35">
      <c r="A1225" s="535" t="s">
        <v>2373</v>
      </c>
      <c r="B1225" s="447" t="s">
        <v>2373</v>
      </c>
      <c r="C1225" s="462" t="s">
        <v>240</v>
      </c>
      <c r="D1225" s="463" t="s">
        <v>1100</v>
      </c>
      <c r="E1225" s="464" t="s">
        <v>61</v>
      </c>
      <c r="F1225" s="464">
        <v>2</v>
      </c>
      <c r="G1225" s="462" t="s">
        <v>1343</v>
      </c>
      <c r="H1225" s="462" t="s">
        <v>1344</v>
      </c>
      <c r="I1225" s="464" t="s">
        <v>1201</v>
      </c>
      <c r="J1225" s="464" t="s">
        <v>1101</v>
      </c>
      <c r="K1225" s="466" t="s">
        <v>239</v>
      </c>
      <c r="L1225" s="467">
        <f t="shared" si="89"/>
        <v>1</v>
      </c>
      <c r="M1225" s="468">
        <f t="shared" si="86"/>
        <v>44200</v>
      </c>
      <c r="N1225" s="467" t="str">
        <f>IF(IFERROR(SEARCH("-",K1225,1),0) &gt; 0,IFERROR(VLOOKUP(K1225,'Liste ECO'!A:A,1,FALSE),"ATTENTION CE Inexistant"),"")</f>
        <v>129-05</v>
      </c>
      <c r="O1225" s="467" t="str">
        <f>IF(LEFT(N1225,1) ="A",'Messages d''erreur'!$B$9,"")</f>
        <v/>
      </c>
      <c r="P1225" s="447">
        <f t="shared" si="87"/>
        <v>44200</v>
      </c>
      <c r="Q1225" s="447" t="str">
        <f>IFERROR(VLOOKUP(B1226,'Liste CG'!A:A,1,FALSE),"Attention erreur pas de CG")</f>
        <v>Attention erreur pas de CG</v>
      </c>
      <c r="R1225" s="447" t="str">
        <f>IF(LEFT(Q1225,1)="A",'Messages d''erreur'!B$10,"")</f>
        <v>Attention CG pas dans  CG</v>
      </c>
      <c r="S1225" s="467">
        <f t="shared" si="88"/>
        <v>44200</v>
      </c>
      <c r="T1225" s="469">
        <f>IFERROR(VLOOKUP(S1225,'Liste CG'!A:A,1,FALSE),"Attention erreur pas de CG")</f>
        <v>44200</v>
      </c>
      <c r="U1225" s="447" t="str">
        <f>IF(MID(H1225,4,1)="x", 'Messages d''erreur'!$B$13,IF(LEFT(T1225,1)="A",'Messages d''erreur'!$B$12,""))</f>
        <v/>
      </c>
    </row>
    <row r="1226" spans="1:21" ht="26" x14ac:dyDescent="0.35">
      <c r="A1226" s="535" t="s">
        <v>2374</v>
      </c>
      <c r="B1226" s="447" t="s">
        <v>2374</v>
      </c>
      <c r="C1226" s="462" t="s">
        <v>156</v>
      </c>
      <c r="D1226" s="463" t="s">
        <v>1100</v>
      </c>
      <c r="E1226" s="464" t="s">
        <v>61</v>
      </c>
      <c r="F1226" s="464">
        <v>1</v>
      </c>
      <c r="G1226" s="462" t="s">
        <v>1342</v>
      </c>
      <c r="H1226" s="464" t="s">
        <v>1317</v>
      </c>
      <c r="I1226" s="464" t="s">
        <v>1201</v>
      </c>
      <c r="J1226" s="464" t="s">
        <v>1101</v>
      </c>
      <c r="K1226" s="466" t="s">
        <v>155</v>
      </c>
      <c r="L1226" s="467">
        <f t="shared" si="89"/>
        <v>0</v>
      </c>
      <c r="M1226" s="468">
        <f t="shared" si="86"/>
        <v>44000</v>
      </c>
      <c r="N1226" s="467" t="str">
        <f>IF(IFERROR(SEARCH("-",K1226,1),0) &gt; 0,IFERROR(VLOOKUP(K1226,'Liste ECO'!A:A,1,FALSE),"ATTENTION CE Inexistant"),"")</f>
        <v>123-02</v>
      </c>
      <c r="O1226" s="467" t="str">
        <f>IF(LEFT(N1226,1) ="A",'Messages d''erreur'!$B$9,"")</f>
        <v/>
      </c>
      <c r="P1226" s="447">
        <f t="shared" si="87"/>
        <v>44000</v>
      </c>
      <c r="Q1226" s="447" t="str">
        <f>IFERROR(VLOOKUP(B1227,'Liste CG'!A:A,1,FALSE),"Attention erreur pas de CG")</f>
        <v>Attention erreur pas de CG</v>
      </c>
      <c r="R1226" s="447" t="str">
        <f>IF(LEFT(Q1226,1)="A",'Messages d''erreur'!B$10,"")</f>
        <v>Attention CG pas dans  CG</v>
      </c>
      <c r="S1226" s="467">
        <f t="shared" si="88"/>
        <v>44000</v>
      </c>
      <c r="T1226" s="469">
        <f>IFERROR(VLOOKUP(S1226,'Liste CG'!A:A,1,FALSE),"Attention erreur pas de CG")</f>
        <v>44000</v>
      </c>
      <c r="U1226" s="447" t="str">
        <f>IF(MID(H1226,4,1)="x", 'Messages d''erreur'!$B$13,IF(LEFT(T1226,1)="A",'Messages d''erreur'!$B$12,""))</f>
        <v/>
      </c>
    </row>
    <row r="1227" spans="1:21" ht="26" x14ac:dyDescent="0.35">
      <c r="A1227" s="535" t="s">
        <v>2374</v>
      </c>
      <c r="B1227" s="447" t="s">
        <v>2374</v>
      </c>
      <c r="C1227" s="462" t="s">
        <v>156</v>
      </c>
      <c r="D1227" s="463" t="s">
        <v>1100</v>
      </c>
      <c r="E1227" s="464" t="s">
        <v>61</v>
      </c>
      <c r="F1227" s="464">
        <v>2</v>
      </c>
      <c r="G1227" s="462" t="s">
        <v>1343</v>
      </c>
      <c r="H1227" s="462" t="s">
        <v>1344</v>
      </c>
      <c r="I1227" s="464" t="s">
        <v>1201</v>
      </c>
      <c r="J1227" s="464" t="s">
        <v>1101</v>
      </c>
      <c r="K1227" s="466" t="s">
        <v>155</v>
      </c>
      <c r="L1227" s="467">
        <f t="shared" si="89"/>
        <v>1</v>
      </c>
      <c r="M1227" s="468">
        <f t="shared" si="86"/>
        <v>44200</v>
      </c>
      <c r="N1227" s="467" t="str">
        <f>IF(IFERROR(SEARCH("-",K1227,1),0) &gt; 0,IFERROR(VLOOKUP(K1227,'Liste ECO'!A:A,1,FALSE),"ATTENTION CE Inexistant"),"")</f>
        <v>123-02</v>
      </c>
      <c r="O1227" s="467" t="str">
        <f>IF(LEFT(N1227,1) ="A",'Messages d''erreur'!$B$9,"")</f>
        <v/>
      </c>
      <c r="P1227" s="447">
        <f t="shared" si="87"/>
        <v>44200</v>
      </c>
      <c r="Q1227" s="447" t="str">
        <f>IFERROR(VLOOKUP(B1228,'Liste CG'!A:A,1,FALSE),"Attention erreur pas de CG")</f>
        <v>Attention erreur pas de CG</v>
      </c>
      <c r="R1227" s="447" t="str">
        <f>IF(LEFT(Q1227,1)="A",'Messages d''erreur'!B$10,"")</f>
        <v>Attention CG pas dans  CG</v>
      </c>
      <c r="S1227" s="467">
        <f t="shared" si="88"/>
        <v>44200</v>
      </c>
      <c r="T1227" s="469">
        <f>IFERROR(VLOOKUP(S1227,'Liste CG'!A:A,1,FALSE),"Attention erreur pas de CG")</f>
        <v>44200</v>
      </c>
      <c r="U1227" s="447" t="str">
        <f>IF(MID(H1227,4,1)="x", 'Messages d''erreur'!$B$13,IF(LEFT(T1227,1)="A",'Messages d''erreur'!$B$12,""))</f>
        <v/>
      </c>
    </row>
    <row r="1228" spans="1:21" ht="26" x14ac:dyDescent="0.35">
      <c r="A1228" s="535" t="s">
        <v>2375</v>
      </c>
      <c r="B1228" s="447" t="s">
        <v>2375</v>
      </c>
      <c r="C1228" s="462" t="s">
        <v>177</v>
      </c>
      <c r="D1228" s="463" t="s">
        <v>1100</v>
      </c>
      <c r="E1228" s="464" t="s">
        <v>61</v>
      </c>
      <c r="F1228" s="464">
        <v>1</v>
      </c>
      <c r="G1228" s="462" t="s">
        <v>1342</v>
      </c>
      <c r="H1228" s="464" t="s">
        <v>1317</v>
      </c>
      <c r="I1228" s="464" t="s">
        <v>1201</v>
      </c>
      <c r="J1228" s="464" t="s">
        <v>1101</v>
      </c>
      <c r="K1228" s="466" t="s">
        <v>176</v>
      </c>
      <c r="L1228" s="467">
        <f t="shared" si="89"/>
        <v>0</v>
      </c>
      <c r="M1228" s="468">
        <f t="shared" ref="M1228:M1291" si="90">VALUE(H1228)</f>
        <v>44000</v>
      </c>
      <c r="N1228" s="467" t="str">
        <f>IF(IFERROR(SEARCH("-",K1228,1),0) &gt; 0,IFERROR(VLOOKUP(K1228,'Liste ECO'!A:A,1,FALSE),"ATTENTION CE Inexistant"),"")</f>
        <v>124-02</v>
      </c>
      <c r="O1228" s="467" t="str">
        <f>IF(LEFT(N1228,1) ="A",'Messages d''erreur'!$B$9,"")</f>
        <v/>
      </c>
      <c r="P1228" s="447">
        <f t="shared" si="87"/>
        <v>44000</v>
      </c>
      <c r="Q1228" s="447" t="str">
        <f>IFERROR(VLOOKUP(B1229,'Liste CG'!A:A,1,FALSE),"Attention erreur pas de CG")</f>
        <v>Attention erreur pas de CG</v>
      </c>
      <c r="R1228" s="447" t="str">
        <f>IF(LEFT(Q1228,1)="A",'Messages d''erreur'!B$10,"")</f>
        <v>Attention CG pas dans  CG</v>
      </c>
      <c r="S1228" s="467">
        <f t="shared" si="88"/>
        <v>44000</v>
      </c>
      <c r="T1228" s="469">
        <f>IFERROR(VLOOKUP(S1228,'Liste CG'!A:A,1,FALSE),"Attention erreur pas de CG")</f>
        <v>44000</v>
      </c>
      <c r="U1228" s="447" t="str">
        <f>IF(MID(H1228,4,1)="x", 'Messages d''erreur'!$B$13,IF(LEFT(T1228,1)="A",'Messages d''erreur'!$B$12,""))</f>
        <v/>
      </c>
    </row>
    <row r="1229" spans="1:21" ht="26" x14ac:dyDescent="0.35">
      <c r="A1229" s="535" t="s">
        <v>2375</v>
      </c>
      <c r="B1229" s="447" t="s">
        <v>2375</v>
      </c>
      <c r="C1229" s="462" t="s">
        <v>177</v>
      </c>
      <c r="D1229" s="463" t="s">
        <v>1100</v>
      </c>
      <c r="E1229" s="464" t="s">
        <v>61</v>
      </c>
      <c r="F1229" s="464">
        <v>2</v>
      </c>
      <c r="G1229" s="462" t="s">
        <v>1343</v>
      </c>
      <c r="H1229" s="462" t="s">
        <v>1344</v>
      </c>
      <c r="I1229" s="464" t="s">
        <v>1201</v>
      </c>
      <c r="J1229" s="464" t="s">
        <v>1101</v>
      </c>
      <c r="K1229" s="466" t="s">
        <v>176</v>
      </c>
      <c r="L1229" s="467">
        <f t="shared" si="89"/>
        <v>1</v>
      </c>
      <c r="M1229" s="468">
        <f t="shared" si="90"/>
        <v>44200</v>
      </c>
      <c r="N1229" s="467" t="str">
        <f>IF(IFERROR(SEARCH("-",K1229,1),0) &gt; 0,IFERROR(VLOOKUP(K1229,'Liste ECO'!A:A,1,FALSE),"ATTENTION CE Inexistant"),"")</f>
        <v>124-02</v>
      </c>
      <c r="O1229" s="467" t="str">
        <f>IF(LEFT(N1229,1) ="A",'Messages d''erreur'!$B$9,"")</f>
        <v/>
      </c>
      <c r="P1229" s="447">
        <f t="shared" si="87"/>
        <v>44200</v>
      </c>
      <c r="Q1229" s="447" t="str">
        <f>IFERROR(VLOOKUP(B1230,'Liste CG'!A:A,1,FALSE),"Attention erreur pas de CG")</f>
        <v>Attention erreur pas de CG</v>
      </c>
      <c r="R1229" s="447" t="str">
        <f>IF(LEFT(Q1229,1)="A",'Messages d''erreur'!B$10,"")</f>
        <v>Attention CG pas dans  CG</v>
      </c>
      <c r="S1229" s="467">
        <f t="shared" si="88"/>
        <v>44200</v>
      </c>
      <c r="T1229" s="469">
        <f>IFERROR(VLOOKUP(S1229,'Liste CG'!A:A,1,FALSE),"Attention erreur pas de CG")</f>
        <v>44200</v>
      </c>
      <c r="U1229" s="447" t="str">
        <f>IF(MID(H1229,4,1)="x", 'Messages d''erreur'!$B$13,IF(LEFT(T1229,1)="A",'Messages d''erreur'!$B$12,""))</f>
        <v/>
      </c>
    </row>
    <row r="1230" spans="1:21" ht="39" x14ac:dyDescent="0.35">
      <c r="A1230" s="535" t="s">
        <v>2376</v>
      </c>
      <c r="B1230" s="447" t="s">
        <v>2376</v>
      </c>
      <c r="C1230" s="462" t="s">
        <v>202</v>
      </c>
      <c r="D1230" s="463" t="s">
        <v>1100</v>
      </c>
      <c r="E1230" s="464" t="s">
        <v>61</v>
      </c>
      <c r="F1230" s="464">
        <v>1</v>
      </c>
      <c r="G1230" s="462" t="s">
        <v>1342</v>
      </c>
      <c r="H1230" s="464" t="s">
        <v>1317</v>
      </c>
      <c r="I1230" s="464" t="s">
        <v>1201</v>
      </c>
      <c r="J1230" s="464" t="s">
        <v>1101</v>
      </c>
      <c r="K1230" s="466" t="s">
        <v>201</v>
      </c>
      <c r="L1230" s="467">
        <f t="shared" si="89"/>
        <v>0</v>
      </c>
      <c r="M1230" s="468">
        <f t="shared" si="90"/>
        <v>44000</v>
      </c>
      <c r="N1230" s="467" t="str">
        <f>IF(IFERROR(SEARCH("-",K1230,1),0) &gt; 0,IFERROR(VLOOKUP(K1230,'Liste ECO'!A:A,1,FALSE),"ATTENTION CE Inexistant"),"")</f>
        <v>125-02</v>
      </c>
      <c r="O1230" s="467" t="str">
        <f>IF(LEFT(N1230,1) ="A",'Messages d''erreur'!$B$9,"")</f>
        <v/>
      </c>
      <c r="P1230" s="447">
        <f t="shared" si="87"/>
        <v>44000</v>
      </c>
      <c r="Q1230" s="447" t="str">
        <f>IFERROR(VLOOKUP(B1231,'Liste CG'!A:A,1,FALSE),"Attention erreur pas de CG")</f>
        <v>Attention erreur pas de CG</v>
      </c>
      <c r="R1230" s="447" t="str">
        <f>IF(LEFT(Q1230,1)="A",'Messages d''erreur'!B$10,"")</f>
        <v>Attention CG pas dans  CG</v>
      </c>
      <c r="S1230" s="467">
        <f t="shared" si="88"/>
        <v>44000</v>
      </c>
      <c r="T1230" s="469">
        <f>IFERROR(VLOOKUP(S1230,'Liste CG'!A:A,1,FALSE),"Attention erreur pas de CG")</f>
        <v>44000</v>
      </c>
      <c r="U1230" s="447" t="str">
        <f>IF(MID(H1230,4,1)="x", 'Messages d''erreur'!$B$13,IF(LEFT(T1230,1)="A",'Messages d''erreur'!$B$12,""))</f>
        <v/>
      </c>
    </row>
    <row r="1231" spans="1:21" ht="39" x14ac:dyDescent="0.35">
      <c r="A1231" s="535" t="s">
        <v>2376</v>
      </c>
      <c r="B1231" s="447" t="s">
        <v>2376</v>
      </c>
      <c r="C1231" s="462" t="s">
        <v>202</v>
      </c>
      <c r="D1231" s="463" t="s">
        <v>1100</v>
      </c>
      <c r="E1231" s="464" t="s">
        <v>61</v>
      </c>
      <c r="F1231" s="464">
        <v>2</v>
      </c>
      <c r="G1231" s="462" t="s">
        <v>1343</v>
      </c>
      <c r="H1231" s="462" t="s">
        <v>1344</v>
      </c>
      <c r="I1231" s="464" t="s">
        <v>1201</v>
      </c>
      <c r="J1231" s="464" t="s">
        <v>1101</v>
      </c>
      <c r="K1231" s="466" t="s">
        <v>201</v>
      </c>
      <c r="L1231" s="467">
        <f t="shared" si="89"/>
        <v>1</v>
      </c>
      <c r="M1231" s="468">
        <f t="shared" si="90"/>
        <v>44200</v>
      </c>
      <c r="N1231" s="467" t="str">
        <f>IF(IFERROR(SEARCH("-",K1231,1),0) &gt; 0,IFERROR(VLOOKUP(K1231,'Liste ECO'!A:A,1,FALSE),"ATTENTION CE Inexistant"),"")</f>
        <v>125-02</v>
      </c>
      <c r="O1231" s="467" t="str">
        <f>IF(LEFT(N1231,1) ="A",'Messages d''erreur'!$B$9,"")</f>
        <v/>
      </c>
      <c r="P1231" s="447">
        <f t="shared" si="87"/>
        <v>44200</v>
      </c>
      <c r="Q1231" s="447" t="str">
        <f>IFERROR(VLOOKUP(B1232,'Liste CG'!A:A,1,FALSE),"Attention erreur pas de CG")</f>
        <v>Attention erreur pas de CG</v>
      </c>
      <c r="R1231" s="447" t="str">
        <f>IF(LEFT(Q1231,1)="A",'Messages d''erreur'!B$10,"")</f>
        <v>Attention CG pas dans  CG</v>
      </c>
      <c r="S1231" s="467">
        <f t="shared" si="88"/>
        <v>44200</v>
      </c>
      <c r="T1231" s="469">
        <f>IFERROR(VLOOKUP(S1231,'Liste CG'!A:A,1,FALSE),"Attention erreur pas de CG")</f>
        <v>44200</v>
      </c>
      <c r="U1231" s="447" t="str">
        <f>IF(MID(H1231,4,1)="x", 'Messages d''erreur'!$B$13,IF(LEFT(T1231,1)="A",'Messages d''erreur'!$B$12,""))</f>
        <v/>
      </c>
    </row>
    <row r="1232" spans="1:21" ht="39" x14ac:dyDescent="0.35">
      <c r="A1232" s="535" t="s">
        <v>2377</v>
      </c>
      <c r="B1232" s="447" t="s">
        <v>2377</v>
      </c>
      <c r="C1232" s="462" t="s">
        <v>2378</v>
      </c>
      <c r="D1232" s="463" t="s">
        <v>1100</v>
      </c>
      <c r="E1232" s="464" t="s">
        <v>61</v>
      </c>
      <c r="F1232" s="464">
        <v>1</v>
      </c>
      <c r="G1232" s="462" t="s">
        <v>1342</v>
      </c>
      <c r="H1232" s="464" t="s">
        <v>1317</v>
      </c>
      <c r="I1232" s="464" t="s">
        <v>1201</v>
      </c>
      <c r="J1232" s="464" t="s">
        <v>1101</v>
      </c>
      <c r="K1232" s="466" t="s">
        <v>217</v>
      </c>
      <c r="L1232" s="467">
        <f t="shared" si="89"/>
        <v>0</v>
      </c>
      <c r="M1232" s="468">
        <f t="shared" si="90"/>
        <v>44000</v>
      </c>
      <c r="N1232" s="467" t="str">
        <f>IF(IFERROR(SEARCH("-",K1232,1),0) &gt; 0,IFERROR(VLOOKUP(K1232,'Liste ECO'!A:A,1,FALSE),"ATTENTION CE Inexistant"),"")</f>
        <v>127-02</v>
      </c>
      <c r="O1232" s="467" t="str">
        <f>IF(LEFT(N1232,1) ="A",'Messages d''erreur'!$B$9,"")</f>
        <v/>
      </c>
      <c r="P1232" s="447">
        <f t="shared" si="87"/>
        <v>44000</v>
      </c>
      <c r="Q1232" s="447" t="str">
        <f>IFERROR(VLOOKUP(B1233,'Liste CG'!A:A,1,FALSE),"Attention erreur pas de CG")</f>
        <v>Attention erreur pas de CG</v>
      </c>
      <c r="R1232" s="447" t="str">
        <f>IF(LEFT(Q1232,1)="A",'Messages d''erreur'!B$10,"")</f>
        <v>Attention CG pas dans  CG</v>
      </c>
      <c r="S1232" s="467">
        <f t="shared" si="88"/>
        <v>44000</v>
      </c>
      <c r="T1232" s="469">
        <f>IFERROR(VLOOKUP(S1232,'Liste CG'!A:A,1,FALSE),"Attention erreur pas de CG")</f>
        <v>44000</v>
      </c>
      <c r="U1232" s="447" t="str">
        <f>IF(MID(H1232,4,1)="x", 'Messages d''erreur'!$B$13,IF(LEFT(T1232,1)="A",'Messages d''erreur'!$B$12,""))</f>
        <v/>
      </c>
    </row>
    <row r="1233" spans="1:21" ht="39" x14ac:dyDescent="0.35">
      <c r="A1233" s="535" t="s">
        <v>2377</v>
      </c>
      <c r="B1233" s="447" t="s">
        <v>2377</v>
      </c>
      <c r="C1233" s="462" t="s">
        <v>2378</v>
      </c>
      <c r="D1233" s="463" t="s">
        <v>1100</v>
      </c>
      <c r="E1233" s="464" t="s">
        <v>61</v>
      </c>
      <c r="F1233" s="464">
        <v>2</v>
      </c>
      <c r="G1233" s="462" t="s">
        <v>1343</v>
      </c>
      <c r="H1233" s="462" t="s">
        <v>1344</v>
      </c>
      <c r="I1233" s="464" t="s">
        <v>1201</v>
      </c>
      <c r="J1233" s="464" t="s">
        <v>1101</v>
      </c>
      <c r="K1233" s="466" t="s">
        <v>217</v>
      </c>
      <c r="L1233" s="467">
        <f t="shared" si="89"/>
        <v>1</v>
      </c>
      <c r="M1233" s="468">
        <f t="shared" si="90"/>
        <v>44200</v>
      </c>
      <c r="N1233" s="467" t="str">
        <f>IF(IFERROR(SEARCH("-",K1233,1),0) &gt; 0,IFERROR(VLOOKUP(K1233,'Liste ECO'!A:A,1,FALSE),"ATTENTION CE Inexistant"),"")</f>
        <v>127-02</v>
      </c>
      <c r="O1233" s="467" t="str">
        <f>IF(LEFT(N1233,1) ="A",'Messages d''erreur'!$B$9,"")</f>
        <v/>
      </c>
      <c r="P1233" s="447">
        <f t="shared" si="87"/>
        <v>44200</v>
      </c>
      <c r="Q1233" s="447" t="str">
        <f>IFERROR(VLOOKUP(B1234,'Liste CG'!A:A,1,FALSE),"Attention erreur pas de CG")</f>
        <v>Attention erreur pas de CG</v>
      </c>
      <c r="R1233" s="447" t="str">
        <f>IF(LEFT(Q1233,1)="A",'Messages d''erreur'!B$10,"")</f>
        <v>Attention CG pas dans  CG</v>
      </c>
      <c r="S1233" s="467">
        <f t="shared" si="88"/>
        <v>44200</v>
      </c>
      <c r="T1233" s="469">
        <f>IFERROR(VLOOKUP(S1233,'Liste CG'!A:A,1,FALSE),"Attention erreur pas de CG")</f>
        <v>44200</v>
      </c>
      <c r="U1233" s="447" t="str">
        <f>IF(MID(H1233,4,1)="x", 'Messages d''erreur'!$B$13,IF(LEFT(T1233,1)="A",'Messages d''erreur'!$B$12,""))</f>
        <v/>
      </c>
    </row>
    <row r="1234" spans="1:21" ht="26" x14ac:dyDescent="0.35">
      <c r="A1234" s="535" t="s">
        <v>2379</v>
      </c>
      <c r="B1234" s="447" t="s">
        <v>2379</v>
      </c>
      <c r="C1234" s="462" t="s">
        <v>172</v>
      </c>
      <c r="D1234" s="463" t="s">
        <v>1100</v>
      </c>
      <c r="E1234" s="464" t="s">
        <v>61</v>
      </c>
      <c r="F1234" s="464">
        <v>1</v>
      </c>
      <c r="G1234" s="462" t="s">
        <v>1342</v>
      </c>
      <c r="H1234" s="464" t="s">
        <v>1317</v>
      </c>
      <c r="I1234" s="464" t="s">
        <v>1201</v>
      </c>
      <c r="J1234" s="464" t="s">
        <v>1101</v>
      </c>
      <c r="K1234" s="466" t="s">
        <v>171</v>
      </c>
      <c r="L1234" s="467">
        <f t="shared" si="89"/>
        <v>0</v>
      </c>
      <c r="M1234" s="468">
        <f t="shared" si="90"/>
        <v>44000</v>
      </c>
      <c r="N1234" s="467" t="str">
        <f>IF(IFERROR(SEARCH("-",K1234,1),0) &gt; 0,IFERROR(VLOOKUP(K1234,'Liste ECO'!A:A,1,FALSE),"ATTENTION CE Inexistant"),"")</f>
        <v>123-19</v>
      </c>
      <c r="O1234" s="467" t="str">
        <f>IF(LEFT(N1234,1) ="A",'Messages d''erreur'!$B$9,"")</f>
        <v/>
      </c>
      <c r="P1234" s="447">
        <f t="shared" si="87"/>
        <v>44000</v>
      </c>
      <c r="Q1234" s="447" t="str">
        <f>IFERROR(VLOOKUP(B1235,'Liste CG'!A:A,1,FALSE),"Attention erreur pas de CG")</f>
        <v>Attention erreur pas de CG</v>
      </c>
      <c r="R1234" s="447" t="str">
        <f>IF(LEFT(Q1234,1)="A",'Messages d''erreur'!B$10,"")</f>
        <v>Attention CG pas dans  CG</v>
      </c>
      <c r="S1234" s="467">
        <f t="shared" si="88"/>
        <v>44000</v>
      </c>
      <c r="T1234" s="469">
        <f>IFERROR(VLOOKUP(S1234,'Liste CG'!A:A,1,FALSE),"Attention erreur pas de CG")</f>
        <v>44000</v>
      </c>
      <c r="U1234" s="447" t="str">
        <f>IF(MID(H1234,4,1)="x", 'Messages d''erreur'!$B$13,IF(LEFT(T1234,1)="A",'Messages d''erreur'!$B$12,""))</f>
        <v/>
      </c>
    </row>
    <row r="1235" spans="1:21" ht="26" x14ac:dyDescent="0.35">
      <c r="A1235" s="535" t="s">
        <v>2379</v>
      </c>
      <c r="B1235" s="447" t="s">
        <v>2379</v>
      </c>
      <c r="C1235" s="462" t="s">
        <v>172</v>
      </c>
      <c r="D1235" s="463" t="s">
        <v>1100</v>
      </c>
      <c r="E1235" s="464" t="s">
        <v>61</v>
      </c>
      <c r="F1235" s="464">
        <v>2</v>
      </c>
      <c r="G1235" s="462" t="s">
        <v>1343</v>
      </c>
      <c r="H1235" s="462" t="s">
        <v>1344</v>
      </c>
      <c r="I1235" s="464" t="s">
        <v>1201</v>
      </c>
      <c r="J1235" s="464" t="s">
        <v>1101</v>
      </c>
      <c r="K1235" s="466" t="s">
        <v>171</v>
      </c>
      <c r="L1235" s="467">
        <f t="shared" si="89"/>
        <v>1</v>
      </c>
      <c r="M1235" s="468">
        <f t="shared" si="90"/>
        <v>44200</v>
      </c>
      <c r="N1235" s="467" t="str">
        <f>IF(IFERROR(SEARCH("-",K1235,1),0) &gt; 0,IFERROR(VLOOKUP(K1235,'Liste ECO'!A:A,1,FALSE),"ATTENTION CE Inexistant"),"")</f>
        <v>123-19</v>
      </c>
      <c r="O1235" s="467" t="str">
        <f>IF(LEFT(N1235,1) ="A",'Messages d''erreur'!$B$9,"")</f>
        <v/>
      </c>
      <c r="P1235" s="447">
        <f t="shared" si="87"/>
        <v>44200</v>
      </c>
      <c r="Q1235" s="447" t="str">
        <f>IFERROR(VLOOKUP(B1236,'Liste CG'!A:A,1,FALSE),"Attention erreur pas de CG")</f>
        <v>Attention erreur pas de CG</v>
      </c>
      <c r="R1235" s="447" t="str">
        <f>IF(LEFT(Q1235,1)="A",'Messages d''erreur'!B$10,"")</f>
        <v>Attention CG pas dans  CG</v>
      </c>
      <c r="S1235" s="467">
        <f t="shared" si="88"/>
        <v>44200</v>
      </c>
      <c r="T1235" s="469">
        <f>IFERROR(VLOOKUP(S1235,'Liste CG'!A:A,1,FALSE),"Attention erreur pas de CG")</f>
        <v>44200</v>
      </c>
      <c r="U1235" s="447" t="str">
        <f>IF(MID(H1235,4,1)="x", 'Messages d''erreur'!$B$13,IF(LEFT(T1235,1)="A",'Messages d''erreur'!$B$12,""))</f>
        <v/>
      </c>
    </row>
    <row r="1236" spans="1:21" ht="26" x14ac:dyDescent="0.35">
      <c r="A1236" s="535" t="s">
        <v>2380</v>
      </c>
      <c r="B1236" s="447" t="s">
        <v>2380</v>
      </c>
      <c r="C1236" s="462" t="s">
        <v>158</v>
      </c>
      <c r="D1236" s="463" t="s">
        <v>1100</v>
      </c>
      <c r="E1236" s="464" t="s">
        <v>61</v>
      </c>
      <c r="F1236" s="464">
        <v>1</v>
      </c>
      <c r="G1236" s="462" t="s">
        <v>1342</v>
      </c>
      <c r="H1236" s="464" t="s">
        <v>1317</v>
      </c>
      <c r="I1236" s="464" t="s">
        <v>1201</v>
      </c>
      <c r="J1236" s="464" t="s">
        <v>1101</v>
      </c>
      <c r="K1236" s="466" t="s">
        <v>157</v>
      </c>
      <c r="L1236" s="467">
        <f t="shared" si="89"/>
        <v>0</v>
      </c>
      <c r="M1236" s="468">
        <f t="shared" si="90"/>
        <v>44000</v>
      </c>
      <c r="N1236" s="467" t="str">
        <f>IF(IFERROR(SEARCH("-",K1236,1),0) &gt; 0,IFERROR(VLOOKUP(K1236,'Liste ECO'!A:A,1,FALSE),"ATTENTION CE Inexistant"),"")</f>
        <v>123-04</v>
      </c>
      <c r="O1236" s="467" t="str">
        <f>IF(LEFT(N1236,1) ="A",'Messages d''erreur'!$B$9,"")</f>
        <v/>
      </c>
      <c r="P1236" s="447">
        <f t="shared" si="87"/>
        <v>44000</v>
      </c>
      <c r="Q1236" s="447" t="str">
        <f>IFERROR(VLOOKUP(B1237,'Liste CG'!A:A,1,FALSE),"Attention erreur pas de CG")</f>
        <v>Attention erreur pas de CG</v>
      </c>
      <c r="R1236" s="447" t="str">
        <f>IF(LEFT(Q1236,1)="A",'Messages d''erreur'!B$10,"")</f>
        <v>Attention CG pas dans  CG</v>
      </c>
      <c r="S1236" s="467">
        <f t="shared" si="88"/>
        <v>44000</v>
      </c>
      <c r="T1236" s="469">
        <f>IFERROR(VLOOKUP(S1236,'Liste CG'!A:A,1,FALSE),"Attention erreur pas de CG")</f>
        <v>44000</v>
      </c>
      <c r="U1236" s="447" t="str">
        <f>IF(MID(H1236,4,1)="x", 'Messages d''erreur'!$B$13,IF(LEFT(T1236,1)="A",'Messages d''erreur'!$B$12,""))</f>
        <v/>
      </c>
    </row>
    <row r="1237" spans="1:21" ht="26" x14ac:dyDescent="0.35">
      <c r="A1237" s="535" t="s">
        <v>2380</v>
      </c>
      <c r="B1237" s="447" t="s">
        <v>2380</v>
      </c>
      <c r="C1237" s="462" t="s">
        <v>158</v>
      </c>
      <c r="D1237" s="463" t="s">
        <v>1100</v>
      </c>
      <c r="E1237" s="464" t="s">
        <v>61</v>
      </c>
      <c r="F1237" s="464">
        <v>2</v>
      </c>
      <c r="G1237" s="462" t="s">
        <v>1343</v>
      </c>
      <c r="H1237" s="462" t="s">
        <v>1344</v>
      </c>
      <c r="I1237" s="464" t="s">
        <v>1201</v>
      </c>
      <c r="J1237" s="464" t="s">
        <v>1101</v>
      </c>
      <c r="K1237" s="466" t="s">
        <v>157</v>
      </c>
      <c r="L1237" s="467">
        <f t="shared" si="89"/>
        <v>1</v>
      </c>
      <c r="M1237" s="468">
        <f t="shared" si="90"/>
        <v>44200</v>
      </c>
      <c r="N1237" s="467" t="str">
        <f>IF(IFERROR(SEARCH("-",K1237,1),0) &gt; 0,IFERROR(VLOOKUP(K1237,'Liste ECO'!A:A,1,FALSE),"ATTENTION CE Inexistant"),"")</f>
        <v>123-04</v>
      </c>
      <c r="O1237" s="467" t="str">
        <f>IF(LEFT(N1237,1) ="A",'Messages d''erreur'!$B$9,"")</f>
        <v/>
      </c>
      <c r="P1237" s="447">
        <f t="shared" si="87"/>
        <v>44200</v>
      </c>
      <c r="Q1237" s="447" t="str">
        <f>IFERROR(VLOOKUP(B1238,'Liste CG'!A:A,1,FALSE),"Attention erreur pas de CG")</f>
        <v>Attention erreur pas de CG</v>
      </c>
      <c r="R1237" s="447" t="str">
        <f>IF(LEFT(Q1237,1)="A",'Messages d''erreur'!B$10,"")</f>
        <v>Attention CG pas dans  CG</v>
      </c>
      <c r="S1237" s="467">
        <f t="shared" si="88"/>
        <v>44200</v>
      </c>
      <c r="T1237" s="469">
        <f>IFERROR(VLOOKUP(S1237,'Liste CG'!A:A,1,FALSE),"Attention erreur pas de CG")</f>
        <v>44200</v>
      </c>
      <c r="U1237" s="447" t="str">
        <f>IF(MID(H1237,4,1)="x", 'Messages d''erreur'!$B$13,IF(LEFT(T1237,1)="A",'Messages d''erreur'!$B$12,""))</f>
        <v/>
      </c>
    </row>
    <row r="1238" spans="1:21" ht="26" x14ac:dyDescent="0.35">
      <c r="A1238" s="535" t="s">
        <v>2381</v>
      </c>
      <c r="B1238" s="447" t="s">
        <v>2381</v>
      </c>
      <c r="C1238" s="462" t="s">
        <v>179</v>
      </c>
      <c r="D1238" s="463" t="s">
        <v>1100</v>
      </c>
      <c r="E1238" s="464" t="s">
        <v>61</v>
      </c>
      <c r="F1238" s="464">
        <v>1</v>
      </c>
      <c r="G1238" s="462" t="s">
        <v>1342</v>
      </c>
      <c r="H1238" s="464" t="s">
        <v>1317</v>
      </c>
      <c r="I1238" s="464" t="s">
        <v>1201</v>
      </c>
      <c r="J1238" s="464" t="s">
        <v>1101</v>
      </c>
      <c r="K1238" s="466" t="s">
        <v>178</v>
      </c>
      <c r="L1238" s="467">
        <f t="shared" si="89"/>
        <v>0</v>
      </c>
      <c r="M1238" s="468">
        <f t="shared" si="90"/>
        <v>44000</v>
      </c>
      <c r="N1238" s="467" t="str">
        <f>IF(IFERROR(SEARCH("-",K1238,1),0) &gt; 0,IFERROR(VLOOKUP(K1238,'Liste ECO'!A:A,1,FALSE),"ATTENTION CE Inexistant"),"")</f>
        <v>124-04</v>
      </c>
      <c r="O1238" s="467" t="str">
        <f>IF(LEFT(N1238,1) ="A",'Messages d''erreur'!$B$9,"")</f>
        <v/>
      </c>
      <c r="P1238" s="447">
        <f t="shared" si="87"/>
        <v>44000</v>
      </c>
      <c r="Q1238" s="447" t="str">
        <f>IFERROR(VLOOKUP(B1239,'Liste CG'!A:A,1,FALSE),"Attention erreur pas de CG")</f>
        <v>Attention erreur pas de CG</v>
      </c>
      <c r="R1238" s="447" t="str">
        <f>IF(LEFT(Q1238,1)="A",'Messages d''erreur'!B$10,"")</f>
        <v>Attention CG pas dans  CG</v>
      </c>
      <c r="S1238" s="467">
        <f t="shared" si="88"/>
        <v>44000</v>
      </c>
      <c r="T1238" s="469">
        <f>IFERROR(VLOOKUP(S1238,'Liste CG'!A:A,1,FALSE),"Attention erreur pas de CG")</f>
        <v>44000</v>
      </c>
      <c r="U1238" s="447" t="str">
        <f>IF(MID(H1238,4,1)="x", 'Messages d''erreur'!$B$13,IF(LEFT(T1238,1)="A",'Messages d''erreur'!$B$12,""))</f>
        <v/>
      </c>
    </row>
    <row r="1239" spans="1:21" ht="26" x14ac:dyDescent="0.35">
      <c r="A1239" s="535" t="s">
        <v>2381</v>
      </c>
      <c r="B1239" s="447" t="s">
        <v>2381</v>
      </c>
      <c r="C1239" s="462" t="s">
        <v>179</v>
      </c>
      <c r="D1239" s="463" t="s">
        <v>1100</v>
      </c>
      <c r="E1239" s="464" t="s">
        <v>61</v>
      </c>
      <c r="F1239" s="464">
        <v>2</v>
      </c>
      <c r="G1239" s="462" t="s">
        <v>1343</v>
      </c>
      <c r="H1239" s="462" t="s">
        <v>1344</v>
      </c>
      <c r="I1239" s="464" t="s">
        <v>1201</v>
      </c>
      <c r="J1239" s="464" t="s">
        <v>1101</v>
      </c>
      <c r="K1239" s="466" t="s">
        <v>178</v>
      </c>
      <c r="L1239" s="467">
        <f t="shared" si="89"/>
        <v>1</v>
      </c>
      <c r="M1239" s="468">
        <f t="shared" si="90"/>
        <v>44200</v>
      </c>
      <c r="N1239" s="467" t="str">
        <f>IF(IFERROR(SEARCH("-",K1239,1),0) &gt; 0,IFERROR(VLOOKUP(K1239,'Liste ECO'!A:A,1,FALSE),"ATTENTION CE Inexistant"),"")</f>
        <v>124-04</v>
      </c>
      <c r="O1239" s="467" t="str">
        <f>IF(LEFT(N1239,1) ="A",'Messages d''erreur'!$B$9,"")</f>
        <v/>
      </c>
      <c r="P1239" s="447">
        <f t="shared" si="87"/>
        <v>44200</v>
      </c>
      <c r="Q1239" s="447" t="str">
        <f>IFERROR(VLOOKUP(B1240,'Liste CG'!A:A,1,FALSE),"Attention erreur pas de CG")</f>
        <v>Attention erreur pas de CG</v>
      </c>
      <c r="R1239" s="447" t="str">
        <f>IF(LEFT(Q1239,1)="A",'Messages d''erreur'!B$10,"")</f>
        <v>Attention CG pas dans  CG</v>
      </c>
      <c r="S1239" s="467">
        <f t="shared" si="88"/>
        <v>44200</v>
      </c>
      <c r="T1239" s="469">
        <f>IFERROR(VLOOKUP(S1239,'Liste CG'!A:A,1,FALSE),"Attention erreur pas de CG")</f>
        <v>44200</v>
      </c>
      <c r="U1239" s="447" t="str">
        <f>IF(MID(H1239,4,1)="x", 'Messages d''erreur'!$B$13,IF(LEFT(T1239,1)="A",'Messages d''erreur'!$B$12,""))</f>
        <v/>
      </c>
    </row>
    <row r="1240" spans="1:21" ht="26" x14ac:dyDescent="0.35">
      <c r="A1240" s="535" t="s">
        <v>2235</v>
      </c>
      <c r="B1240" s="447" t="s">
        <v>2235</v>
      </c>
      <c r="C1240" s="462" t="s">
        <v>2382</v>
      </c>
      <c r="D1240" s="463" t="s">
        <v>1100</v>
      </c>
      <c r="E1240" s="464" t="s">
        <v>61</v>
      </c>
      <c r="F1240" s="464">
        <v>1</v>
      </c>
      <c r="G1240" s="462" t="s">
        <v>1797</v>
      </c>
      <c r="H1240" s="464" t="s">
        <v>1232</v>
      </c>
      <c r="I1240" s="464" t="s">
        <v>1201</v>
      </c>
      <c r="J1240" s="464" t="s">
        <v>1101</v>
      </c>
      <c r="K1240" s="466" t="s">
        <v>214</v>
      </c>
      <c r="L1240" s="467">
        <f>IF(A1240=A1239,1,0)</f>
        <v>0</v>
      </c>
      <c r="M1240" s="468">
        <f t="shared" si="90"/>
        <v>46601</v>
      </c>
      <c r="N1240" s="467" t="str">
        <f>IF(IFERROR(SEARCH("-",K1240,1),0) &gt; 0,IFERROR(VLOOKUP(K1240,'Liste ECO'!A:A,1,FALSE),"ATTENTION CE Inexistant"),"")</f>
        <v>126-01</v>
      </c>
      <c r="O1240" s="467" t="str">
        <f>IF(LEFT(N1240,1) ="A",'Messages d''erreur'!$B$9,"")</f>
        <v/>
      </c>
      <c r="P1240" s="447">
        <f t="shared" si="87"/>
        <v>46601</v>
      </c>
      <c r="Q1240" s="447" t="str">
        <f>IFERROR(VLOOKUP(B1241,'Liste CG'!A:A,1,FALSE),"Attention erreur pas de CG")</f>
        <v>Attention erreur pas de CG</v>
      </c>
      <c r="R1240" s="447" t="str">
        <f>IF(LEFT(Q1240,1)="A",'Messages d''erreur'!B$10,"")</f>
        <v>Attention CG pas dans  CG</v>
      </c>
      <c r="S1240" s="467">
        <f t="shared" si="88"/>
        <v>46601</v>
      </c>
      <c r="T1240" s="469">
        <f>IFERROR(VLOOKUP(S1240,'Liste CG'!A:A,1,FALSE),"Attention erreur pas de CG")</f>
        <v>46601</v>
      </c>
      <c r="U1240" s="447" t="str">
        <f>IF(MID(H1240,4,1)="x", 'Messages d''erreur'!$B$13,IF(LEFT(T1240,1)="A",'Messages d''erreur'!$B$12,""))</f>
        <v/>
      </c>
    </row>
    <row r="1241" spans="1:21" ht="26" x14ac:dyDescent="0.35">
      <c r="A1241" s="535" t="s">
        <v>2235</v>
      </c>
      <c r="B1241" s="447" t="s">
        <v>2235</v>
      </c>
      <c r="C1241" s="462" t="s">
        <v>2382</v>
      </c>
      <c r="D1241" s="463" t="s">
        <v>1100</v>
      </c>
      <c r="E1241" s="464" t="s">
        <v>61</v>
      </c>
      <c r="F1241" s="464">
        <v>2</v>
      </c>
      <c r="G1241" s="462" t="s">
        <v>1343</v>
      </c>
      <c r="H1241" s="462" t="s">
        <v>1344</v>
      </c>
      <c r="I1241" s="464" t="s">
        <v>1201</v>
      </c>
      <c r="J1241" s="464" t="s">
        <v>1101</v>
      </c>
      <c r="K1241" s="466" t="s">
        <v>214</v>
      </c>
      <c r="L1241" s="467">
        <f t="shared" si="89"/>
        <v>1</v>
      </c>
      <c r="M1241" s="468">
        <f t="shared" si="90"/>
        <v>44200</v>
      </c>
      <c r="N1241" s="467" t="str">
        <f>IF(IFERROR(SEARCH("-",K1241,1),0) &gt; 0,IFERROR(VLOOKUP(K1241,'Liste ECO'!A:A,1,FALSE),"ATTENTION CE Inexistant"),"")</f>
        <v>126-01</v>
      </c>
      <c r="O1241" s="467" t="str">
        <f>IF(LEFT(N1241,1) ="A",'Messages d''erreur'!$B$9,"")</f>
        <v/>
      </c>
      <c r="P1241" s="447">
        <f t="shared" si="87"/>
        <v>44200</v>
      </c>
      <c r="Q1241" s="447" t="str">
        <f>IFERROR(VLOOKUP(B1242,'Liste CG'!A:A,1,FALSE),"Attention erreur pas de CG")</f>
        <v>Attention erreur pas de CG</v>
      </c>
      <c r="R1241" s="447" t="str">
        <f>IF(LEFT(Q1241,1)="A",'Messages d''erreur'!B$10,"")</f>
        <v>Attention CG pas dans  CG</v>
      </c>
      <c r="S1241" s="467">
        <f t="shared" si="88"/>
        <v>44200</v>
      </c>
      <c r="T1241" s="469">
        <f>IFERROR(VLOOKUP(S1241,'Liste CG'!A:A,1,FALSE),"Attention erreur pas de CG")</f>
        <v>44200</v>
      </c>
      <c r="U1241" s="447" t="str">
        <f>IF(MID(H1241,4,1)="x", 'Messages d''erreur'!$B$13,IF(LEFT(T1241,1)="A",'Messages d''erreur'!$B$12,""))</f>
        <v/>
      </c>
    </row>
    <row r="1242" spans="1:21" ht="52" x14ac:dyDescent="0.35">
      <c r="A1242" s="535" t="s">
        <v>2174</v>
      </c>
      <c r="B1242" s="447" t="s">
        <v>2174</v>
      </c>
      <c r="C1242" s="462" t="s">
        <v>2383</v>
      </c>
      <c r="D1242" s="463" t="s">
        <v>1100</v>
      </c>
      <c r="E1242" s="464" t="s">
        <v>61</v>
      </c>
      <c r="F1242" s="464">
        <v>1</v>
      </c>
      <c r="G1242" s="462" t="s">
        <v>2384</v>
      </c>
      <c r="H1242" s="464" t="s">
        <v>1317</v>
      </c>
      <c r="I1242" s="464" t="s">
        <v>1201</v>
      </c>
      <c r="J1242" s="464" t="s">
        <v>1101</v>
      </c>
      <c r="K1242" s="466" t="s">
        <v>145</v>
      </c>
      <c r="L1242" s="467">
        <f t="shared" si="89"/>
        <v>0</v>
      </c>
      <c r="M1242" s="468">
        <f t="shared" si="90"/>
        <v>44000</v>
      </c>
      <c r="N1242" s="467" t="str">
        <f>IF(IFERROR(SEARCH("-",K1242,1),0) &gt; 0,IFERROR(VLOOKUP(K1242,'Liste ECO'!A:A,1,FALSE),"ATTENTION CE Inexistant"),"")</f>
        <v>121-01</v>
      </c>
      <c r="O1242" s="467" t="str">
        <f>IF(LEFT(N1242,1) ="A",'Messages d''erreur'!$B$9,"")</f>
        <v/>
      </c>
      <c r="P1242" s="447">
        <f t="shared" si="87"/>
        <v>44000</v>
      </c>
      <c r="Q1242" s="447" t="str">
        <f>IFERROR(VLOOKUP(B1243,'Liste CG'!A:A,1,FALSE),"Attention erreur pas de CG")</f>
        <v>Attention erreur pas de CG</v>
      </c>
      <c r="R1242" s="447" t="str">
        <f>IF(LEFT(Q1242,1)="A",'Messages d''erreur'!B$10,"")</f>
        <v>Attention CG pas dans  CG</v>
      </c>
      <c r="S1242" s="467">
        <f t="shared" si="88"/>
        <v>44000</v>
      </c>
      <c r="T1242" s="469">
        <f>IFERROR(VLOOKUP(S1242,'Liste CG'!A:A,1,FALSE),"Attention erreur pas de CG")</f>
        <v>44000</v>
      </c>
      <c r="U1242" s="447" t="str">
        <f>IF(MID(H1242,4,1)="x", 'Messages d''erreur'!$B$13,IF(LEFT(T1242,1)="A",'Messages d''erreur'!$B$12,""))</f>
        <v/>
      </c>
    </row>
    <row r="1243" spans="1:21" ht="39" x14ac:dyDescent="0.35">
      <c r="A1243" s="535" t="s">
        <v>2174</v>
      </c>
      <c r="B1243" s="447" t="s">
        <v>2174</v>
      </c>
      <c r="C1243" s="462" t="s">
        <v>2383</v>
      </c>
      <c r="D1243" s="463" t="s">
        <v>1100</v>
      </c>
      <c r="E1243" s="464" t="s">
        <v>61</v>
      </c>
      <c r="F1243" s="464">
        <v>2</v>
      </c>
      <c r="G1243" s="462" t="s">
        <v>2173</v>
      </c>
      <c r="H1243" s="464" t="s">
        <v>2170</v>
      </c>
      <c r="I1243" s="464" t="s">
        <v>3035</v>
      </c>
      <c r="J1243" s="464" t="s">
        <v>1101</v>
      </c>
      <c r="K1243" s="466" t="s">
        <v>145</v>
      </c>
      <c r="L1243" s="467">
        <f t="shared" si="89"/>
        <v>1</v>
      </c>
      <c r="M1243" s="468">
        <f t="shared" si="90"/>
        <v>45500</v>
      </c>
      <c r="N1243" s="467" t="str">
        <f>IF(IFERROR(SEARCH("-",K1243,1),0) &gt; 0,IFERROR(VLOOKUP(K1243,'Liste ECO'!A:A,1,FALSE),"ATTENTION CE Inexistant"),"")</f>
        <v>121-01</v>
      </c>
      <c r="O1243" s="467" t="str">
        <f>IF(LEFT(N1243,1) ="A",'Messages d''erreur'!$B$9,"")</f>
        <v/>
      </c>
      <c r="P1243" s="447">
        <f t="shared" si="87"/>
        <v>45500</v>
      </c>
      <c r="Q1243" s="447" t="str">
        <f>IFERROR(VLOOKUP(B1244,'Liste CG'!A:A,1,FALSE),"Attention erreur pas de CG")</f>
        <v>Attention erreur pas de CG</v>
      </c>
      <c r="R1243" s="447" t="str">
        <f>IF(LEFT(Q1243,1)="A",'Messages d''erreur'!B$10,"")</f>
        <v>Attention CG pas dans  CG</v>
      </c>
      <c r="S1243" s="467">
        <f t="shared" si="88"/>
        <v>45500</v>
      </c>
      <c r="T1243" s="469">
        <f>IFERROR(VLOOKUP(S1243,'Liste CG'!A:A,1,FALSE),"Attention erreur pas de CG")</f>
        <v>45500</v>
      </c>
      <c r="U1243" s="447" t="str">
        <f>IF(MID(H1243,4,1)="x", 'Messages d''erreur'!$B$13,IF(LEFT(T1243,1)="A",'Messages d''erreur'!$B$12,""))</f>
        <v/>
      </c>
    </row>
    <row r="1244" spans="1:21" ht="26" x14ac:dyDescent="0.35">
      <c r="A1244" s="535" t="s">
        <v>2385</v>
      </c>
      <c r="B1244" s="447" t="s">
        <v>2385</v>
      </c>
      <c r="C1244" s="462" t="s">
        <v>149</v>
      </c>
      <c r="D1244" s="463" t="s">
        <v>1100</v>
      </c>
      <c r="E1244" s="464" t="s">
        <v>61</v>
      </c>
      <c r="F1244" s="464">
        <v>1</v>
      </c>
      <c r="G1244" s="462" t="s">
        <v>1342</v>
      </c>
      <c r="H1244" s="464" t="s">
        <v>1317</v>
      </c>
      <c r="I1244" s="464" t="s">
        <v>1201</v>
      </c>
      <c r="J1244" s="464" t="s">
        <v>1101</v>
      </c>
      <c r="K1244" s="466" t="s">
        <v>148</v>
      </c>
      <c r="L1244" s="467">
        <f t="shared" si="89"/>
        <v>0</v>
      </c>
      <c r="M1244" s="468">
        <f t="shared" si="90"/>
        <v>44000</v>
      </c>
      <c r="N1244" s="467" t="str">
        <f>IF(IFERROR(SEARCH("-",K1244,1),0) &gt; 0,IFERROR(VLOOKUP(K1244,'Liste ECO'!A:A,1,FALSE),"ATTENTION CE Inexistant"),"")</f>
        <v>122-01</v>
      </c>
      <c r="O1244" s="467" t="str">
        <f>IF(LEFT(N1244,1) ="A",'Messages d''erreur'!$B$9,"")</f>
        <v/>
      </c>
      <c r="P1244" s="447">
        <f t="shared" si="87"/>
        <v>44000</v>
      </c>
      <c r="Q1244" s="447" t="str">
        <f>IFERROR(VLOOKUP(B1245,'Liste CG'!A:A,1,FALSE),"Attention erreur pas de CG")</f>
        <v>Attention erreur pas de CG</v>
      </c>
      <c r="R1244" s="447" t="str">
        <f>IF(LEFT(Q1244,1)="A",'Messages d''erreur'!B$10,"")</f>
        <v>Attention CG pas dans  CG</v>
      </c>
      <c r="S1244" s="467">
        <f t="shared" si="88"/>
        <v>44000</v>
      </c>
      <c r="T1244" s="469">
        <f>IFERROR(VLOOKUP(S1244,'Liste CG'!A:A,1,FALSE),"Attention erreur pas de CG")</f>
        <v>44000</v>
      </c>
      <c r="U1244" s="447" t="str">
        <f>IF(MID(H1244,4,1)="x", 'Messages d''erreur'!$B$13,IF(LEFT(T1244,1)="A",'Messages d''erreur'!$B$12,""))</f>
        <v/>
      </c>
    </row>
    <row r="1245" spans="1:21" ht="26" x14ac:dyDescent="0.35">
      <c r="A1245" s="535" t="s">
        <v>2385</v>
      </c>
      <c r="B1245" s="447" t="s">
        <v>2385</v>
      </c>
      <c r="C1245" s="462" t="s">
        <v>149</v>
      </c>
      <c r="D1245" s="463" t="s">
        <v>1100</v>
      </c>
      <c r="E1245" s="464" t="s">
        <v>61</v>
      </c>
      <c r="F1245" s="464">
        <v>2</v>
      </c>
      <c r="G1245" s="462" t="s">
        <v>1343</v>
      </c>
      <c r="H1245" s="462" t="s">
        <v>1344</v>
      </c>
      <c r="I1245" s="464" t="s">
        <v>1201</v>
      </c>
      <c r="J1245" s="464" t="s">
        <v>1101</v>
      </c>
      <c r="K1245" s="466" t="s">
        <v>148</v>
      </c>
      <c r="L1245" s="467">
        <f t="shared" si="89"/>
        <v>1</v>
      </c>
      <c r="M1245" s="468">
        <f t="shared" si="90"/>
        <v>44200</v>
      </c>
      <c r="N1245" s="467" t="str">
        <f>IF(IFERROR(SEARCH("-",K1245,1),0) &gt; 0,IFERROR(VLOOKUP(K1245,'Liste ECO'!A:A,1,FALSE),"ATTENTION CE Inexistant"),"")</f>
        <v>122-01</v>
      </c>
      <c r="O1245" s="467" t="str">
        <f>IF(LEFT(N1245,1) ="A",'Messages d''erreur'!$B$9,"")</f>
        <v/>
      </c>
      <c r="P1245" s="447">
        <f t="shared" si="87"/>
        <v>44200</v>
      </c>
      <c r="Q1245" s="447" t="str">
        <f>IFERROR(VLOOKUP(B1246,'Liste CG'!A:A,1,FALSE),"Attention erreur pas de CG")</f>
        <v>Attention erreur pas de CG</v>
      </c>
      <c r="R1245" s="447" t="str">
        <f>IF(LEFT(Q1245,1)="A",'Messages d''erreur'!B$10,"")</f>
        <v>Attention CG pas dans  CG</v>
      </c>
      <c r="S1245" s="467">
        <f t="shared" si="88"/>
        <v>44200</v>
      </c>
      <c r="T1245" s="469">
        <f>IFERROR(VLOOKUP(S1245,'Liste CG'!A:A,1,FALSE),"Attention erreur pas de CG")</f>
        <v>44200</v>
      </c>
      <c r="U1245" s="447" t="str">
        <f>IF(MID(H1245,4,1)="x", 'Messages d''erreur'!$B$13,IF(LEFT(T1245,1)="A",'Messages d''erreur'!$B$12,""))</f>
        <v/>
      </c>
    </row>
    <row r="1246" spans="1:21" ht="26" x14ac:dyDescent="0.35">
      <c r="A1246" s="535" t="s">
        <v>2386</v>
      </c>
      <c r="B1246" s="447" t="s">
        <v>2386</v>
      </c>
      <c r="C1246" s="462" t="s">
        <v>151</v>
      </c>
      <c r="D1246" s="463" t="s">
        <v>1100</v>
      </c>
      <c r="E1246" s="464" t="s">
        <v>61</v>
      </c>
      <c r="F1246" s="464">
        <v>1</v>
      </c>
      <c r="G1246" s="462" t="s">
        <v>1342</v>
      </c>
      <c r="H1246" s="464" t="s">
        <v>1317</v>
      </c>
      <c r="I1246" s="464" t="s">
        <v>1201</v>
      </c>
      <c r="J1246" s="464" t="s">
        <v>1101</v>
      </c>
      <c r="K1246" s="466" t="s">
        <v>150</v>
      </c>
      <c r="L1246" s="467">
        <f t="shared" si="89"/>
        <v>0</v>
      </c>
      <c r="M1246" s="468">
        <f t="shared" si="90"/>
        <v>44000</v>
      </c>
      <c r="N1246" s="467" t="str">
        <f>IF(IFERROR(SEARCH("-",K1246,1),0) &gt; 0,IFERROR(VLOOKUP(K1246,'Liste ECO'!A:A,1,FALSE),"ATTENTION CE Inexistant"),"")</f>
        <v>122-06</v>
      </c>
      <c r="O1246" s="467" t="str">
        <f>IF(LEFT(N1246,1) ="A",'Messages d''erreur'!$B$9,"")</f>
        <v/>
      </c>
      <c r="P1246" s="447">
        <f t="shared" si="87"/>
        <v>44000</v>
      </c>
      <c r="Q1246" s="447" t="str">
        <f>IFERROR(VLOOKUP(B1247,'Liste CG'!A:A,1,FALSE),"Attention erreur pas de CG")</f>
        <v>Attention erreur pas de CG</v>
      </c>
      <c r="R1246" s="447" t="str">
        <f>IF(LEFT(Q1246,1)="A",'Messages d''erreur'!B$10,"")</f>
        <v>Attention CG pas dans  CG</v>
      </c>
      <c r="S1246" s="467">
        <f t="shared" si="88"/>
        <v>44000</v>
      </c>
      <c r="T1246" s="469">
        <f>IFERROR(VLOOKUP(S1246,'Liste CG'!A:A,1,FALSE),"Attention erreur pas de CG")</f>
        <v>44000</v>
      </c>
      <c r="U1246" s="447" t="str">
        <f>IF(MID(H1246,4,1)="x", 'Messages d''erreur'!$B$13,IF(LEFT(T1246,1)="A",'Messages d''erreur'!$B$12,""))</f>
        <v/>
      </c>
    </row>
    <row r="1247" spans="1:21" ht="26" x14ac:dyDescent="0.35">
      <c r="A1247" s="535" t="s">
        <v>2386</v>
      </c>
      <c r="B1247" s="447" t="s">
        <v>2386</v>
      </c>
      <c r="C1247" s="462" t="s">
        <v>151</v>
      </c>
      <c r="D1247" s="463" t="s">
        <v>1100</v>
      </c>
      <c r="E1247" s="464" t="s">
        <v>61</v>
      </c>
      <c r="F1247" s="464">
        <v>2</v>
      </c>
      <c r="G1247" s="462" t="s">
        <v>1343</v>
      </c>
      <c r="H1247" s="462" t="s">
        <v>1344</v>
      </c>
      <c r="I1247" s="464" t="s">
        <v>1201</v>
      </c>
      <c r="J1247" s="464" t="s">
        <v>1101</v>
      </c>
      <c r="K1247" s="466" t="s">
        <v>150</v>
      </c>
      <c r="L1247" s="467">
        <f t="shared" si="89"/>
        <v>1</v>
      </c>
      <c r="M1247" s="468">
        <f t="shared" si="90"/>
        <v>44200</v>
      </c>
      <c r="N1247" s="467" t="str">
        <f>IF(IFERROR(SEARCH("-",K1247,1),0) &gt; 0,IFERROR(VLOOKUP(K1247,'Liste ECO'!A:A,1,FALSE),"ATTENTION CE Inexistant"),"")</f>
        <v>122-06</v>
      </c>
      <c r="O1247" s="467" t="str">
        <f>IF(LEFT(N1247,1) ="A",'Messages d''erreur'!$B$9,"")</f>
        <v/>
      </c>
      <c r="P1247" s="447">
        <f t="shared" si="87"/>
        <v>44200</v>
      </c>
      <c r="Q1247" s="447" t="str">
        <f>IFERROR(VLOOKUP(B1248,'Liste CG'!A:A,1,FALSE),"Attention erreur pas de CG")</f>
        <v>Attention erreur pas de CG</v>
      </c>
      <c r="R1247" s="447" t="str">
        <f>IF(LEFT(Q1247,1)="A",'Messages d''erreur'!B$10,"")</f>
        <v>Attention CG pas dans  CG</v>
      </c>
      <c r="S1247" s="467">
        <f t="shared" si="88"/>
        <v>44200</v>
      </c>
      <c r="T1247" s="469">
        <f>IFERROR(VLOOKUP(S1247,'Liste CG'!A:A,1,FALSE),"Attention erreur pas de CG")</f>
        <v>44200</v>
      </c>
      <c r="U1247" s="447" t="str">
        <f>IF(MID(H1247,4,1)="x", 'Messages d''erreur'!$B$13,IF(LEFT(T1247,1)="A",'Messages d''erreur'!$B$12,""))</f>
        <v/>
      </c>
    </row>
    <row r="1248" spans="1:21" ht="39" x14ac:dyDescent="0.35">
      <c r="A1248" s="535" t="s">
        <v>2387</v>
      </c>
      <c r="B1248" s="447" t="s">
        <v>2387</v>
      </c>
      <c r="C1248" s="462" t="s">
        <v>153</v>
      </c>
      <c r="D1248" s="463" t="s">
        <v>1100</v>
      </c>
      <c r="E1248" s="464" t="s">
        <v>61</v>
      </c>
      <c r="F1248" s="464">
        <v>1</v>
      </c>
      <c r="G1248" s="462" t="s">
        <v>1342</v>
      </c>
      <c r="H1248" s="464" t="s">
        <v>1317</v>
      </c>
      <c r="I1248" s="464" t="s">
        <v>1201</v>
      </c>
      <c r="J1248" s="464" t="s">
        <v>1101</v>
      </c>
      <c r="K1248" s="466" t="s">
        <v>152</v>
      </c>
      <c r="L1248" s="467">
        <f t="shared" si="89"/>
        <v>0</v>
      </c>
      <c r="M1248" s="468">
        <f t="shared" si="90"/>
        <v>44000</v>
      </c>
      <c r="N1248" s="467" t="str">
        <f>IF(IFERROR(SEARCH("-",K1248,1),0) &gt; 0,IFERROR(VLOOKUP(K1248,'Liste ECO'!A:A,1,FALSE),"ATTENTION CE Inexistant"),"")</f>
        <v>122-07</v>
      </c>
      <c r="O1248" s="467" t="str">
        <f>IF(LEFT(N1248,1) ="A",'Messages d''erreur'!$B$9,"")</f>
        <v/>
      </c>
      <c r="P1248" s="447">
        <f t="shared" si="87"/>
        <v>44000</v>
      </c>
      <c r="Q1248" s="447" t="str">
        <f>IFERROR(VLOOKUP(B1249,'Liste CG'!A:A,1,FALSE),"Attention erreur pas de CG")</f>
        <v>Attention erreur pas de CG</v>
      </c>
      <c r="R1248" s="447" t="str">
        <f>IF(LEFT(Q1248,1)="A",'Messages d''erreur'!B$10,"")</f>
        <v>Attention CG pas dans  CG</v>
      </c>
      <c r="S1248" s="467">
        <f t="shared" si="88"/>
        <v>44000</v>
      </c>
      <c r="T1248" s="469">
        <f>IFERROR(VLOOKUP(S1248,'Liste CG'!A:A,1,FALSE),"Attention erreur pas de CG")</f>
        <v>44000</v>
      </c>
      <c r="U1248" s="447" t="str">
        <f>IF(MID(H1248,4,1)="x", 'Messages d''erreur'!$B$13,IF(LEFT(T1248,1)="A",'Messages d''erreur'!$B$12,""))</f>
        <v/>
      </c>
    </row>
    <row r="1249" spans="1:21" ht="39" x14ac:dyDescent="0.35">
      <c r="A1249" s="535" t="s">
        <v>2387</v>
      </c>
      <c r="B1249" s="447" t="s">
        <v>2387</v>
      </c>
      <c r="C1249" s="462" t="s">
        <v>153</v>
      </c>
      <c r="D1249" s="463" t="s">
        <v>1100</v>
      </c>
      <c r="E1249" s="464" t="s">
        <v>61</v>
      </c>
      <c r="F1249" s="464">
        <v>2</v>
      </c>
      <c r="G1249" s="462" t="s">
        <v>1343</v>
      </c>
      <c r="H1249" s="462" t="s">
        <v>1344</v>
      </c>
      <c r="I1249" s="464" t="s">
        <v>1201</v>
      </c>
      <c r="J1249" s="464" t="s">
        <v>1101</v>
      </c>
      <c r="K1249" s="466" t="s">
        <v>152</v>
      </c>
      <c r="L1249" s="467">
        <f t="shared" si="89"/>
        <v>1</v>
      </c>
      <c r="M1249" s="468">
        <f t="shared" si="90"/>
        <v>44200</v>
      </c>
      <c r="N1249" s="467" t="str">
        <f>IF(IFERROR(SEARCH("-",K1249,1),0) &gt; 0,IFERROR(VLOOKUP(K1249,'Liste ECO'!A:A,1,FALSE),"ATTENTION CE Inexistant"),"")</f>
        <v>122-07</v>
      </c>
      <c r="O1249" s="467" t="str">
        <f>IF(LEFT(N1249,1) ="A",'Messages d''erreur'!$B$9,"")</f>
        <v/>
      </c>
      <c r="P1249" s="447">
        <f t="shared" si="87"/>
        <v>44200</v>
      </c>
      <c r="Q1249" s="447" t="str">
        <f>IFERROR(VLOOKUP(B1250,'Liste CG'!A:A,1,FALSE),"Attention erreur pas de CG")</f>
        <v>Attention erreur pas de CG</v>
      </c>
      <c r="R1249" s="447" t="str">
        <f>IF(LEFT(Q1249,1)="A",'Messages d''erreur'!B$10,"")</f>
        <v>Attention CG pas dans  CG</v>
      </c>
      <c r="S1249" s="467">
        <f t="shared" si="88"/>
        <v>44200</v>
      </c>
      <c r="T1249" s="469">
        <f>IFERROR(VLOOKUP(S1249,'Liste CG'!A:A,1,FALSE),"Attention erreur pas de CG")</f>
        <v>44200</v>
      </c>
      <c r="U1249" s="447" t="str">
        <f>IF(MID(H1249,4,1)="x", 'Messages d''erreur'!$B$13,IF(LEFT(T1249,1)="A",'Messages d''erreur'!$B$12,""))</f>
        <v/>
      </c>
    </row>
    <row r="1250" spans="1:21" ht="26" x14ac:dyDescent="0.35">
      <c r="A1250" s="535" t="s">
        <v>2388</v>
      </c>
      <c r="B1250" s="447" t="s">
        <v>2388</v>
      </c>
      <c r="C1250" s="462" t="s">
        <v>164</v>
      </c>
      <c r="D1250" s="463" t="s">
        <v>1100</v>
      </c>
      <c r="E1250" s="464" t="s">
        <v>61</v>
      </c>
      <c r="F1250" s="464">
        <v>1</v>
      </c>
      <c r="G1250" s="462" t="s">
        <v>1342</v>
      </c>
      <c r="H1250" s="464" t="s">
        <v>1317</v>
      </c>
      <c r="I1250" s="464" t="s">
        <v>1201</v>
      </c>
      <c r="J1250" s="464" t="s">
        <v>1101</v>
      </c>
      <c r="K1250" s="466" t="s">
        <v>163</v>
      </c>
      <c r="L1250" s="467">
        <f t="shared" si="89"/>
        <v>0</v>
      </c>
      <c r="M1250" s="468">
        <f t="shared" si="90"/>
        <v>44000</v>
      </c>
      <c r="N1250" s="467" t="str">
        <f>IF(IFERROR(SEARCH("-",K1250,1),0) &gt; 0,IFERROR(VLOOKUP(K1250,'Liste ECO'!A:A,1,FALSE),"ATTENTION CE Inexistant"),"")</f>
        <v>123-09</v>
      </c>
      <c r="O1250" s="467" t="str">
        <f>IF(LEFT(N1250,1) ="A",'Messages d''erreur'!$B$9,"")</f>
        <v/>
      </c>
      <c r="P1250" s="447">
        <f t="shared" si="87"/>
        <v>44000</v>
      </c>
      <c r="Q1250" s="447" t="str">
        <f>IFERROR(VLOOKUP(B1251,'Liste CG'!A:A,1,FALSE),"Attention erreur pas de CG")</f>
        <v>Attention erreur pas de CG</v>
      </c>
      <c r="R1250" s="447" t="str">
        <f>IF(LEFT(Q1250,1)="A",'Messages d''erreur'!B$10,"")</f>
        <v>Attention CG pas dans  CG</v>
      </c>
      <c r="S1250" s="467">
        <f t="shared" si="88"/>
        <v>44000</v>
      </c>
      <c r="T1250" s="469">
        <f>IFERROR(VLOOKUP(S1250,'Liste CG'!A:A,1,FALSE),"Attention erreur pas de CG")</f>
        <v>44000</v>
      </c>
      <c r="U1250" s="447" t="str">
        <f>IF(MID(H1250,4,1)="x", 'Messages d''erreur'!$B$13,IF(LEFT(T1250,1)="A",'Messages d''erreur'!$B$12,""))</f>
        <v/>
      </c>
    </row>
    <row r="1251" spans="1:21" ht="26" x14ac:dyDescent="0.35">
      <c r="A1251" s="535" t="s">
        <v>2388</v>
      </c>
      <c r="B1251" s="447" t="s">
        <v>2388</v>
      </c>
      <c r="C1251" s="462" t="s">
        <v>164</v>
      </c>
      <c r="D1251" s="463" t="s">
        <v>1100</v>
      </c>
      <c r="E1251" s="464" t="s">
        <v>61</v>
      </c>
      <c r="F1251" s="464">
        <v>2</v>
      </c>
      <c r="G1251" s="462" t="s">
        <v>1343</v>
      </c>
      <c r="H1251" s="462" t="s">
        <v>1344</v>
      </c>
      <c r="I1251" s="464" t="s">
        <v>1201</v>
      </c>
      <c r="J1251" s="464" t="s">
        <v>1101</v>
      </c>
      <c r="K1251" s="466" t="s">
        <v>163</v>
      </c>
      <c r="L1251" s="467">
        <f t="shared" si="89"/>
        <v>1</v>
      </c>
      <c r="M1251" s="468">
        <f t="shared" si="90"/>
        <v>44200</v>
      </c>
      <c r="N1251" s="467" t="str">
        <f>IF(IFERROR(SEARCH("-",K1251,1),0) &gt; 0,IFERROR(VLOOKUP(K1251,'Liste ECO'!A:A,1,FALSE),"ATTENTION CE Inexistant"),"")</f>
        <v>123-09</v>
      </c>
      <c r="O1251" s="467" t="str">
        <f>IF(LEFT(N1251,1) ="A",'Messages d''erreur'!$B$9,"")</f>
        <v/>
      </c>
      <c r="P1251" s="447">
        <f t="shared" si="87"/>
        <v>44200</v>
      </c>
      <c r="Q1251" s="447" t="str">
        <f>IFERROR(VLOOKUP(B1252,'Liste CG'!A:A,1,FALSE),"Attention erreur pas de CG")</f>
        <v>Attention erreur pas de CG</v>
      </c>
      <c r="R1251" s="447" t="str">
        <f>IF(LEFT(Q1251,1)="A",'Messages d''erreur'!B$10,"")</f>
        <v>Attention CG pas dans  CG</v>
      </c>
      <c r="S1251" s="467">
        <f t="shared" si="88"/>
        <v>44200</v>
      </c>
      <c r="T1251" s="469">
        <f>IFERROR(VLOOKUP(S1251,'Liste CG'!A:A,1,FALSE),"Attention erreur pas de CG")</f>
        <v>44200</v>
      </c>
      <c r="U1251" s="447" t="str">
        <f>IF(MID(H1251,4,1)="x", 'Messages d''erreur'!$B$13,IF(LEFT(T1251,1)="A",'Messages d''erreur'!$B$12,""))</f>
        <v/>
      </c>
    </row>
    <row r="1252" spans="1:21" ht="39" x14ac:dyDescent="0.35">
      <c r="A1252" s="535" t="s">
        <v>2389</v>
      </c>
      <c r="B1252" s="447" t="s">
        <v>2389</v>
      </c>
      <c r="C1252" s="462" t="s">
        <v>170</v>
      </c>
      <c r="D1252" s="463" t="s">
        <v>1100</v>
      </c>
      <c r="E1252" s="464" t="s">
        <v>61</v>
      </c>
      <c r="F1252" s="464">
        <v>1</v>
      </c>
      <c r="G1252" s="462" t="s">
        <v>1342</v>
      </c>
      <c r="H1252" s="464" t="s">
        <v>1317</v>
      </c>
      <c r="I1252" s="464" t="s">
        <v>1201</v>
      </c>
      <c r="J1252" s="464" t="s">
        <v>1101</v>
      </c>
      <c r="K1252" s="466" t="s">
        <v>169</v>
      </c>
      <c r="L1252" s="467">
        <f t="shared" si="89"/>
        <v>0</v>
      </c>
      <c r="M1252" s="468">
        <f t="shared" si="90"/>
        <v>44000</v>
      </c>
      <c r="N1252" s="467" t="str">
        <f>IF(IFERROR(SEARCH("-",K1252,1),0) &gt; 0,IFERROR(VLOOKUP(K1252,'Liste ECO'!A:A,1,FALSE),"ATTENTION CE Inexistant"),"")</f>
        <v>123-13</v>
      </c>
      <c r="O1252" s="467" t="str">
        <f>IF(LEFT(N1252,1) ="A",'Messages d''erreur'!$B$9,"")</f>
        <v/>
      </c>
      <c r="P1252" s="447">
        <f t="shared" si="87"/>
        <v>44000</v>
      </c>
      <c r="Q1252" s="447" t="str">
        <f>IFERROR(VLOOKUP(B1253,'Liste CG'!A:A,1,FALSE),"Attention erreur pas de CG")</f>
        <v>Attention erreur pas de CG</v>
      </c>
      <c r="R1252" s="447" t="str">
        <f>IF(LEFT(Q1252,1)="A",'Messages d''erreur'!B$10,"")</f>
        <v>Attention CG pas dans  CG</v>
      </c>
      <c r="S1252" s="467">
        <f t="shared" si="88"/>
        <v>44000</v>
      </c>
      <c r="T1252" s="469">
        <f>IFERROR(VLOOKUP(S1252,'Liste CG'!A:A,1,FALSE),"Attention erreur pas de CG")</f>
        <v>44000</v>
      </c>
      <c r="U1252" s="447" t="str">
        <f>IF(MID(H1252,4,1)="x", 'Messages d''erreur'!$B$13,IF(LEFT(T1252,1)="A",'Messages d''erreur'!$B$12,""))</f>
        <v/>
      </c>
    </row>
    <row r="1253" spans="1:21" ht="39" x14ac:dyDescent="0.35">
      <c r="A1253" s="535" t="s">
        <v>2389</v>
      </c>
      <c r="B1253" s="447" t="s">
        <v>2389</v>
      </c>
      <c r="C1253" s="462" t="s">
        <v>170</v>
      </c>
      <c r="D1253" s="463" t="s">
        <v>1100</v>
      </c>
      <c r="E1253" s="464" t="s">
        <v>61</v>
      </c>
      <c r="F1253" s="464">
        <v>2</v>
      </c>
      <c r="G1253" s="462" t="s">
        <v>1343</v>
      </c>
      <c r="H1253" s="462" t="s">
        <v>1344</v>
      </c>
      <c r="I1253" s="464" t="s">
        <v>1201</v>
      </c>
      <c r="J1253" s="464" t="s">
        <v>1101</v>
      </c>
      <c r="K1253" s="466" t="s">
        <v>169</v>
      </c>
      <c r="L1253" s="467">
        <f t="shared" si="89"/>
        <v>1</v>
      </c>
      <c r="M1253" s="468">
        <f t="shared" si="90"/>
        <v>44200</v>
      </c>
      <c r="N1253" s="467" t="str">
        <f>IF(IFERROR(SEARCH("-",K1253,1),0) &gt; 0,IFERROR(VLOOKUP(K1253,'Liste ECO'!A:A,1,FALSE),"ATTENTION CE Inexistant"),"")</f>
        <v>123-13</v>
      </c>
      <c r="O1253" s="467" t="str">
        <f>IF(LEFT(N1253,1) ="A",'Messages d''erreur'!$B$9,"")</f>
        <v/>
      </c>
      <c r="P1253" s="447">
        <f t="shared" si="87"/>
        <v>44200</v>
      </c>
      <c r="Q1253" s="447" t="str">
        <f>IFERROR(VLOOKUP(B1254,'Liste CG'!A:A,1,FALSE),"Attention erreur pas de CG")</f>
        <v>Attention erreur pas de CG</v>
      </c>
      <c r="R1253" s="447" t="str">
        <f>IF(LEFT(Q1253,1)="A",'Messages d''erreur'!B$10,"")</f>
        <v>Attention CG pas dans  CG</v>
      </c>
      <c r="S1253" s="467">
        <f t="shared" si="88"/>
        <v>44200</v>
      </c>
      <c r="T1253" s="469">
        <f>IFERROR(VLOOKUP(S1253,'Liste CG'!A:A,1,FALSE),"Attention erreur pas de CG")</f>
        <v>44200</v>
      </c>
      <c r="U1253" s="447" t="str">
        <f>IF(MID(H1253,4,1)="x", 'Messages d''erreur'!$B$13,IF(LEFT(T1253,1)="A",'Messages d''erreur'!$B$12,""))</f>
        <v/>
      </c>
    </row>
    <row r="1254" spans="1:21" ht="26" x14ac:dyDescent="0.35">
      <c r="A1254" s="535" t="s">
        <v>2390</v>
      </c>
      <c r="B1254" s="447" t="s">
        <v>2390</v>
      </c>
      <c r="C1254" s="462" t="s">
        <v>160</v>
      </c>
      <c r="D1254" s="463" t="s">
        <v>1100</v>
      </c>
      <c r="E1254" s="464" t="s">
        <v>61</v>
      </c>
      <c r="F1254" s="464">
        <v>1</v>
      </c>
      <c r="G1254" s="462" t="s">
        <v>1342</v>
      </c>
      <c r="H1254" s="464" t="s">
        <v>1317</v>
      </c>
      <c r="I1254" s="464" t="s">
        <v>1201</v>
      </c>
      <c r="J1254" s="464" t="s">
        <v>1101</v>
      </c>
      <c r="K1254" s="466" t="s">
        <v>159</v>
      </c>
      <c r="L1254" s="467">
        <f t="shared" si="89"/>
        <v>0</v>
      </c>
      <c r="M1254" s="468">
        <f t="shared" si="90"/>
        <v>44000</v>
      </c>
      <c r="N1254" s="467" t="str">
        <f>IF(IFERROR(SEARCH("-",K1254,1),0) &gt; 0,IFERROR(VLOOKUP(K1254,'Liste ECO'!A:A,1,FALSE),"ATTENTION CE Inexistant"),"")</f>
        <v>123-06</v>
      </c>
      <c r="O1254" s="467" t="str">
        <f>IF(LEFT(N1254,1) ="A",'Messages d''erreur'!$B$9,"")</f>
        <v/>
      </c>
      <c r="P1254" s="447">
        <f t="shared" si="87"/>
        <v>44000</v>
      </c>
      <c r="Q1254" s="447" t="str">
        <f>IFERROR(VLOOKUP(B1255,'Liste CG'!A:A,1,FALSE),"Attention erreur pas de CG")</f>
        <v>Attention erreur pas de CG</v>
      </c>
      <c r="R1254" s="447" t="str">
        <f>IF(LEFT(Q1254,1)="A",'Messages d''erreur'!B$10,"")</f>
        <v>Attention CG pas dans  CG</v>
      </c>
      <c r="S1254" s="467">
        <f t="shared" si="88"/>
        <v>44000</v>
      </c>
      <c r="T1254" s="469">
        <f>IFERROR(VLOOKUP(S1254,'Liste CG'!A:A,1,FALSE),"Attention erreur pas de CG")</f>
        <v>44000</v>
      </c>
      <c r="U1254" s="447" t="str">
        <f>IF(MID(H1254,4,1)="x", 'Messages d''erreur'!$B$13,IF(LEFT(T1254,1)="A",'Messages d''erreur'!$B$12,""))</f>
        <v/>
      </c>
    </row>
    <row r="1255" spans="1:21" ht="26" x14ac:dyDescent="0.35">
      <c r="A1255" s="535" t="s">
        <v>2390</v>
      </c>
      <c r="B1255" s="447" t="s">
        <v>2390</v>
      </c>
      <c r="C1255" s="462" t="s">
        <v>160</v>
      </c>
      <c r="D1255" s="463" t="s">
        <v>1100</v>
      </c>
      <c r="E1255" s="464" t="s">
        <v>61</v>
      </c>
      <c r="F1255" s="464">
        <v>2</v>
      </c>
      <c r="G1255" s="462" t="s">
        <v>1343</v>
      </c>
      <c r="H1255" s="462" t="s">
        <v>1344</v>
      </c>
      <c r="I1255" s="464" t="s">
        <v>1201</v>
      </c>
      <c r="J1255" s="464" t="s">
        <v>1101</v>
      </c>
      <c r="K1255" s="466" t="s">
        <v>159</v>
      </c>
      <c r="L1255" s="467">
        <f t="shared" si="89"/>
        <v>1</v>
      </c>
      <c r="M1255" s="468">
        <f t="shared" si="90"/>
        <v>44200</v>
      </c>
      <c r="N1255" s="467" t="str">
        <f>IF(IFERROR(SEARCH("-",K1255,1),0) &gt; 0,IFERROR(VLOOKUP(K1255,'Liste ECO'!A:A,1,FALSE),"ATTENTION CE Inexistant"),"")</f>
        <v>123-06</v>
      </c>
      <c r="O1255" s="467" t="str">
        <f>IF(LEFT(N1255,1) ="A",'Messages d''erreur'!$B$9,"")</f>
        <v/>
      </c>
      <c r="P1255" s="447">
        <f t="shared" si="87"/>
        <v>44200</v>
      </c>
      <c r="Q1255" s="447" t="str">
        <f>IFERROR(VLOOKUP(B1256,'Liste CG'!A:A,1,FALSE),"Attention erreur pas de CG")</f>
        <v>Attention erreur pas de CG</v>
      </c>
      <c r="R1255" s="447" t="str">
        <f>IF(LEFT(Q1255,1)="A",'Messages d''erreur'!B$10,"")</f>
        <v>Attention CG pas dans  CG</v>
      </c>
      <c r="S1255" s="467">
        <f t="shared" si="88"/>
        <v>44200</v>
      </c>
      <c r="T1255" s="469">
        <f>IFERROR(VLOOKUP(S1255,'Liste CG'!A:A,1,FALSE),"Attention erreur pas de CG")</f>
        <v>44200</v>
      </c>
      <c r="U1255" s="447" t="str">
        <f>IF(MID(H1255,4,1)="x", 'Messages d''erreur'!$B$13,IF(LEFT(T1255,1)="A",'Messages d''erreur'!$B$12,""))</f>
        <v/>
      </c>
    </row>
    <row r="1256" spans="1:21" ht="26" x14ac:dyDescent="0.35">
      <c r="A1256" s="535" t="s">
        <v>2391</v>
      </c>
      <c r="B1256" s="447" t="s">
        <v>2391</v>
      </c>
      <c r="C1256" s="462" t="s">
        <v>2392</v>
      </c>
      <c r="D1256" s="463" t="s">
        <v>1100</v>
      </c>
      <c r="E1256" s="464" t="s">
        <v>61</v>
      </c>
      <c r="F1256" s="464">
        <v>1</v>
      </c>
      <c r="G1256" s="462" t="s">
        <v>1342</v>
      </c>
      <c r="H1256" s="462" t="s">
        <v>1317</v>
      </c>
      <c r="I1256" s="464" t="s">
        <v>1201</v>
      </c>
      <c r="J1256" s="464" t="s">
        <v>1101</v>
      </c>
      <c r="K1256" s="466" t="s">
        <v>161</v>
      </c>
      <c r="L1256" s="467">
        <f t="shared" si="89"/>
        <v>0</v>
      </c>
      <c r="M1256" s="468">
        <f t="shared" si="90"/>
        <v>44000</v>
      </c>
      <c r="N1256" s="467" t="str">
        <f>IF(IFERROR(SEARCH("-",K1256,1),0) &gt; 0,IFERROR(VLOOKUP(K1256,'Liste ECO'!A:A,1,FALSE),"ATTENTION CE Inexistant"),"")</f>
        <v>123-07</v>
      </c>
      <c r="O1256" s="467" t="str">
        <f>IF(LEFT(N1256,1) ="A",'Messages d''erreur'!$B$9,"")</f>
        <v/>
      </c>
      <c r="P1256" s="447">
        <f t="shared" si="87"/>
        <v>44000</v>
      </c>
      <c r="Q1256" s="447" t="str">
        <f>IFERROR(VLOOKUP(B1257,'Liste CG'!A:A,1,FALSE),"Attention erreur pas de CG")</f>
        <v>Attention erreur pas de CG</v>
      </c>
      <c r="R1256" s="447" t="str">
        <f>IF(LEFT(Q1256,1)="A",'Messages d''erreur'!B$10,"")</f>
        <v>Attention CG pas dans  CG</v>
      </c>
      <c r="S1256" s="467">
        <f t="shared" si="88"/>
        <v>44000</v>
      </c>
      <c r="T1256" s="469">
        <f>IFERROR(VLOOKUP(S1256,'Liste CG'!A:A,1,FALSE),"Attention erreur pas de CG")</f>
        <v>44000</v>
      </c>
      <c r="U1256" s="447" t="str">
        <f>IF(MID(H1256,4,1)="x", 'Messages d''erreur'!$B$13,IF(LEFT(T1256,1)="A",'Messages d''erreur'!$B$12,""))</f>
        <v/>
      </c>
    </row>
    <row r="1257" spans="1:21" ht="26" x14ac:dyDescent="0.35">
      <c r="A1257" s="535" t="s">
        <v>2391</v>
      </c>
      <c r="B1257" s="447" t="s">
        <v>2391</v>
      </c>
      <c r="C1257" s="462" t="s">
        <v>2392</v>
      </c>
      <c r="D1257" s="463" t="s">
        <v>1100</v>
      </c>
      <c r="E1257" s="464" t="s">
        <v>61</v>
      </c>
      <c r="F1257" s="464">
        <v>2</v>
      </c>
      <c r="G1257" s="462" t="s">
        <v>1343</v>
      </c>
      <c r="H1257" s="462" t="s">
        <v>1344</v>
      </c>
      <c r="I1257" s="464" t="s">
        <v>1201</v>
      </c>
      <c r="J1257" s="464" t="s">
        <v>1101</v>
      </c>
      <c r="K1257" s="466" t="s">
        <v>161</v>
      </c>
      <c r="L1257" s="467">
        <f t="shared" si="89"/>
        <v>1</v>
      </c>
      <c r="M1257" s="468">
        <f t="shared" si="90"/>
        <v>44200</v>
      </c>
      <c r="N1257" s="467" t="str">
        <f>IF(IFERROR(SEARCH("-",K1257,1),0) &gt; 0,IFERROR(VLOOKUP(K1257,'Liste ECO'!A:A,1,FALSE),"ATTENTION CE Inexistant"),"")</f>
        <v>123-07</v>
      </c>
      <c r="O1257" s="467" t="str">
        <f>IF(LEFT(N1257,1) ="A",'Messages d''erreur'!$B$9,"")</f>
        <v/>
      </c>
      <c r="P1257" s="447">
        <f t="shared" si="87"/>
        <v>44200</v>
      </c>
      <c r="Q1257" s="447" t="str">
        <f>IFERROR(VLOOKUP(B1258,'Liste CG'!A:A,1,FALSE),"Attention erreur pas de CG")</f>
        <v>Attention erreur pas de CG</v>
      </c>
      <c r="R1257" s="447" t="str">
        <f>IF(LEFT(Q1257,1)="A",'Messages d''erreur'!B$10,"")</f>
        <v>Attention CG pas dans  CG</v>
      </c>
      <c r="S1257" s="467">
        <f t="shared" si="88"/>
        <v>44200</v>
      </c>
      <c r="T1257" s="469">
        <f>IFERROR(VLOOKUP(S1257,'Liste CG'!A:A,1,FALSE),"Attention erreur pas de CG")</f>
        <v>44200</v>
      </c>
      <c r="U1257" s="447" t="str">
        <f>IF(MID(H1257,4,1)="x", 'Messages d''erreur'!$B$13,IF(LEFT(T1257,1)="A",'Messages d''erreur'!$B$12,""))</f>
        <v/>
      </c>
    </row>
    <row r="1258" spans="1:21" ht="39" x14ac:dyDescent="0.35">
      <c r="A1258" s="535" t="s">
        <v>2393</v>
      </c>
      <c r="B1258" s="447" t="s">
        <v>2393</v>
      </c>
      <c r="C1258" s="462" t="s">
        <v>168</v>
      </c>
      <c r="D1258" s="463" t="s">
        <v>1100</v>
      </c>
      <c r="E1258" s="464" t="s">
        <v>61</v>
      </c>
      <c r="F1258" s="464">
        <v>1</v>
      </c>
      <c r="G1258" s="462" t="s">
        <v>1342</v>
      </c>
      <c r="H1258" s="464" t="s">
        <v>1317</v>
      </c>
      <c r="I1258" s="464" t="s">
        <v>1201</v>
      </c>
      <c r="J1258" s="464" t="s">
        <v>1101</v>
      </c>
      <c r="K1258" s="466" t="s">
        <v>167</v>
      </c>
      <c r="L1258" s="467">
        <f t="shared" si="89"/>
        <v>0</v>
      </c>
      <c r="M1258" s="468">
        <f t="shared" si="90"/>
        <v>44000</v>
      </c>
      <c r="N1258" s="467" t="str">
        <f>IF(IFERROR(SEARCH("-",K1258,1),0) &gt; 0,IFERROR(VLOOKUP(K1258,'Liste ECO'!A:A,1,FALSE),"ATTENTION CE Inexistant"),"")</f>
        <v>123-12</v>
      </c>
      <c r="O1258" s="467" t="str">
        <f>IF(LEFT(N1258,1) ="A",'Messages d''erreur'!$B$9,"")</f>
        <v/>
      </c>
      <c r="P1258" s="447">
        <f t="shared" si="87"/>
        <v>44000</v>
      </c>
      <c r="Q1258" s="447" t="str">
        <f>IFERROR(VLOOKUP(B1259,'Liste CG'!A:A,1,FALSE),"Attention erreur pas de CG")</f>
        <v>Attention erreur pas de CG</v>
      </c>
      <c r="R1258" s="447" t="str">
        <f>IF(LEFT(Q1258,1)="A",'Messages d''erreur'!B$10,"")</f>
        <v>Attention CG pas dans  CG</v>
      </c>
      <c r="S1258" s="467">
        <f t="shared" si="88"/>
        <v>44000</v>
      </c>
      <c r="T1258" s="469">
        <f>IFERROR(VLOOKUP(S1258,'Liste CG'!A:A,1,FALSE),"Attention erreur pas de CG")</f>
        <v>44000</v>
      </c>
      <c r="U1258" s="447" t="str">
        <f>IF(MID(H1258,4,1)="x", 'Messages d''erreur'!$B$13,IF(LEFT(T1258,1)="A",'Messages d''erreur'!$B$12,""))</f>
        <v/>
      </c>
    </row>
    <row r="1259" spans="1:21" ht="39" x14ac:dyDescent="0.35">
      <c r="A1259" s="535" t="s">
        <v>2393</v>
      </c>
      <c r="B1259" s="447" t="s">
        <v>2393</v>
      </c>
      <c r="C1259" s="462" t="s">
        <v>168</v>
      </c>
      <c r="D1259" s="463" t="s">
        <v>1100</v>
      </c>
      <c r="E1259" s="464" t="s">
        <v>61</v>
      </c>
      <c r="F1259" s="464">
        <v>2</v>
      </c>
      <c r="G1259" s="462" t="s">
        <v>1343</v>
      </c>
      <c r="H1259" s="462" t="s">
        <v>1344</v>
      </c>
      <c r="I1259" s="464" t="s">
        <v>1201</v>
      </c>
      <c r="J1259" s="464" t="s">
        <v>1101</v>
      </c>
      <c r="K1259" s="466" t="s">
        <v>167</v>
      </c>
      <c r="L1259" s="467">
        <f t="shared" si="89"/>
        <v>1</v>
      </c>
      <c r="M1259" s="468">
        <f t="shared" si="90"/>
        <v>44200</v>
      </c>
      <c r="N1259" s="467" t="str">
        <f>IF(IFERROR(SEARCH("-",K1259,1),0) &gt; 0,IFERROR(VLOOKUP(K1259,'Liste ECO'!A:A,1,FALSE),"ATTENTION CE Inexistant"),"")</f>
        <v>123-12</v>
      </c>
      <c r="O1259" s="467" t="str">
        <f>IF(LEFT(N1259,1) ="A",'Messages d''erreur'!$B$9,"")</f>
        <v/>
      </c>
      <c r="P1259" s="447">
        <f t="shared" si="87"/>
        <v>44200</v>
      </c>
      <c r="Q1259" s="447" t="str">
        <f>IFERROR(VLOOKUP(B1260,'Liste CG'!A:A,1,FALSE),"Attention erreur pas de CG")</f>
        <v>Attention erreur pas de CG</v>
      </c>
      <c r="R1259" s="447" t="str">
        <f>IF(LEFT(Q1259,1)="A",'Messages d''erreur'!B$10,"")</f>
        <v>Attention CG pas dans  CG</v>
      </c>
      <c r="S1259" s="467">
        <f t="shared" si="88"/>
        <v>44200</v>
      </c>
      <c r="T1259" s="469">
        <f>IFERROR(VLOOKUP(S1259,'Liste CG'!A:A,1,FALSE),"Attention erreur pas de CG")</f>
        <v>44200</v>
      </c>
      <c r="U1259" s="447" t="str">
        <f>IF(MID(H1259,4,1)="x", 'Messages d''erreur'!$B$13,IF(LEFT(T1259,1)="A",'Messages d''erreur'!$B$12,""))</f>
        <v/>
      </c>
    </row>
    <row r="1260" spans="1:21" ht="26" x14ac:dyDescent="0.35">
      <c r="A1260" s="535" t="s">
        <v>2394</v>
      </c>
      <c r="B1260" s="447" t="s">
        <v>2394</v>
      </c>
      <c r="C1260" s="462" t="s">
        <v>166</v>
      </c>
      <c r="D1260" s="463" t="s">
        <v>1100</v>
      </c>
      <c r="E1260" s="464" t="s">
        <v>61</v>
      </c>
      <c r="F1260" s="464">
        <v>1</v>
      </c>
      <c r="G1260" s="462" t="s">
        <v>1342</v>
      </c>
      <c r="H1260" s="464" t="s">
        <v>1317</v>
      </c>
      <c r="I1260" s="464" t="s">
        <v>1201</v>
      </c>
      <c r="J1260" s="464" t="s">
        <v>1101</v>
      </c>
      <c r="K1260" s="466" t="s">
        <v>165</v>
      </c>
      <c r="L1260" s="467">
        <f t="shared" si="89"/>
        <v>0</v>
      </c>
      <c r="M1260" s="468">
        <f t="shared" si="90"/>
        <v>44000</v>
      </c>
      <c r="N1260" s="467" t="str">
        <f>IF(IFERROR(SEARCH("-",K1260,1),0) &gt; 0,IFERROR(VLOOKUP(K1260,'Liste ECO'!A:A,1,FALSE),"ATTENTION CE Inexistant"),"")</f>
        <v>123-11</v>
      </c>
      <c r="O1260" s="467" t="str">
        <f>IF(LEFT(N1260,1) ="A",'Messages d''erreur'!$B$9,"")</f>
        <v/>
      </c>
      <c r="P1260" s="447">
        <f t="shared" ref="P1260:P1324" si="91">VALUE(H1260)</f>
        <v>44000</v>
      </c>
      <c r="Q1260" s="447" t="str">
        <f>IFERROR(VLOOKUP(B1261,'Liste CG'!A:A,1,FALSE),"Attention erreur pas de CG")</f>
        <v>Attention erreur pas de CG</v>
      </c>
      <c r="R1260" s="447" t="str">
        <f>IF(LEFT(Q1260,1)="A",'Messages d''erreur'!B$10,"")</f>
        <v>Attention CG pas dans  CG</v>
      </c>
      <c r="S1260" s="467">
        <f t="shared" ref="S1260:S1324" si="92">VALUE(H1260)</f>
        <v>44000</v>
      </c>
      <c r="T1260" s="469">
        <f>IFERROR(VLOOKUP(S1260,'Liste CG'!A:A,1,FALSE),"Attention erreur pas de CG")</f>
        <v>44000</v>
      </c>
      <c r="U1260" s="447" t="str">
        <f>IF(MID(H1260,4,1)="x", 'Messages d''erreur'!$B$13,IF(LEFT(T1260,1)="A",'Messages d''erreur'!$B$12,""))</f>
        <v/>
      </c>
    </row>
    <row r="1261" spans="1:21" ht="26" x14ac:dyDescent="0.35">
      <c r="A1261" s="535" t="s">
        <v>2394</v>
      </c>
      <c r="B1261" s="447" t="s">
        <v>2394</v>
      </c>
      <c r="C1261" s="462" t="s">
        <v>166</v>
      </c>
      <c r="D1261" s="463" t="s">
        <v>1100</v>
      </c>
      <c r="E1261" s="464" t="s">
        <v>61</v>
      </c>
      <c r="F1261" s="464">
        <v>2</v>
      </c>
      <c r="G1261" s="462" t="s">
        <v>1343</v>
      </c>
      <c r="H1261" s="462" t="s">
        <v>1344</v>
      </c>
      <c r="I1261" s="464" t="s">
        <v>1201</v>
      </c>
      <c r="J1261" s="464" t="s">
        <v>1101</v>
      </c>
      <c r="K1261" s="466" t="s">
        <v>165</v>
      </c>
      <c r="L1261" s="467">
        <f t="shared" si="89"/>
        <v>1</v>
      </c>
      <c r="M1261" s="468">
        <f t="shared" si="90"/>
        <v>44200</v>
      </c>
      <c r="N1261" s="467" t="str">
        <f>IF(IFERROR(SEARCH("-",K1261,1),0) &gt; 0,IFERROR(VLOOKUP(K1261,'Liste ECO'!A:A,1,FALSE),"ATTENTION CE Inexistant"),"")</f>
        <v>123-11</v>
      </c>
      <c r="O1261" s="467" t="str">
        <f>IF(LEFT(N1261,1) ="A",'Messages d''erreur'!$B$9,"")</f>
        <v/>
      </c>
      <c r="P1261" s="447">
        <f t="shared" si="91"/>
        <v>44200</v>
      </c>
      <c r="Q1261" s="447" t="str">
        <f>IFERROR(VLOOKUP(B1262,'Liste CG'!A:A,1,FALSE),"Attention erreur pas de CG")</f>
        <v>Attention erreur pas de CG</v>
      </c>
      <c r="R1261" s="447" t="str">
        <f>IF(LEFT(Q1261,1)="A",'Messages d''erreur'!B$10,"")</f>
        <v>Attention CG pas dans  CG</v>
      </c>
      <c r="S1261" s="467">
        <f t="shared" si="92"/>
        <v>44200</v>
      </c>
      <c r="T1261" s="469">
        <f>IFERROR(VLOOKUP(S1261,'Liste CG'!A:A,1,FALSE),"Attention erreur pas de CG")</f>
        <v>44200</v>
      </c>
      <c r="U1261" s="447" t="str">
        <f>IF(MID(H1261,4,1)="x", 'Messages d''erreur'!$B$13,IF(LEFT(T1261,1)="A",'Messages d''erreur'!$B$12,""))</f>
        <v/>
      </c>
    </row>
    <row r="1262" spans="1:21" ht="26" x14ac:dyDescent="0.35">
      <c r="A1262" s="535" t="s">
        <v>2395</v>
      </c>
      <c r="B1262" s="447" t="s">
        <v>2395</v>
      </c>
      <c r="C1262" s="462" t="s">
        <v>174</v>
      </c>
      <c r="D1262" s="463" t="s">
        <v>1100</v>
      </c>
      <c r="E1262" s="464" t="s">
        <v>61</v>
      </c>
      <c r="F1262" s="464">
        <v>1</v>
      </c>
      <c r="G1262" s="462" t="s">
        <v>1342</v>
      </c>
      <c r="H1262" s="464" t="s">
        <v>1317</v>
      </c>
      <c r="I1262" s="464" t="s">
        <v>1201</v>
      </c>
      <c r="J1262" s="464" t="s">
        <v>1101</v>
      </c>
      <c r="K1262" s="466" t="s">
        <v>173</v>
      </c>
      <c r="L1262" s="467">
        <f t="shared" si="89"/>
        <v>0</v>
      </c>
      <c r="M1262" s="468">
        <f t="shared" si="90"/>
        <v>44000</v>
      </c>
      <c r="N1262" s="467" t="str">
        <f>IF(IFERROR(SEARCH("-",K1262,1),0) &gt; 0,IFERROR(VLOOKUP(K1262,'Liste ECO'!A:A,1,FALSE),"ATTENTION CE Inexistant"),"")</f>
        <v>123-48</v>
      </c>
      <c r="O1262" s="467" t="str">
        <f>IF(LEFT(N1262,1) ="A",'Messages d''erreur'!$B$9,"")</f>
        <v/>
      </c>
      <c r="P1262" s="447">
        <f t="shared" si="91"/>
        <v>44000</v>
      </c>
      <c r="Q1262" s="447" t="str">
        <f>IFERROR(VLOOKUP(B1263,'Liste CG'!A:A,1,FALSE),"Attention erreur pas de CG")</f>
        <v>Attention erreur pas de CG</v>
      </c>
      <c r="R1262" s="447" t="str">
        <f>IF(LEFT(Q1262,1)="A",'Messages d''erreur'!B$10,"")</f>
        <v>Attention CG pas dans  CG</v>
      </c>
      <c r="S1262" s="467">
        <f t="shared" si="92"/>
        <v>44000</v>
      </c>
      <c r="T1262" s="469">
        <f>IFERROR(VLOOKUP(S1262,'Liste CG'!A:A,1,FALSE),"Attention erreur pas de CG")</f>
        <v>44000</v>
      </c>
      <c r="U1262" s="447" t="str">
        <f>IF(MID(H1262,4,1)="x", 'Messages d''erreur'!$B$13,IF(LEFT(T1262,1)="A",'Messages d''erreur'!$B$12,""))</f>
        <v/>
      </c>
    </row>
    <row r="1263" spans="1:21" ht="26" x14ac:dyDescent="0.35">
      <c r="A1263" s="535" t="s">
        <v>2395</v>
      </c>
      <c r="B1263" s="447" t="s">
        <v>2395</v>
      </c>
      <c r="C1263" s="462" t="s">
        <v>174</v>
      </c>
      <c r="D1263" s="463" t="s">
        <v>1100</v>
      </c>
      <c r="E1263" s="464" t="s">
        <v>61</v>
      </c>
      <c r="F1263" s="464">
        <v>2</v>
      </c>
      <c r="G1263" s="462" t="s">
        <v>1343</v>
      </c>
      <c r="H1263" s="462" t="s">
        <v>1344</v>
      </c>
      <c r="I1263" s="464" t="s">
        <v>1201</v>
      </c>
      <c r="J1263" s="464" t="s">
        <v>1101</v>
      </c>
      <c r="K1263" s="466" t="s">
        <v>173</v>
      </c>
      <c r="L1263" s="467">
        <f t="shared" si="89"/>
        <v>1</v>
      </c>
      <c r="M1263" s="468">
        <f t="shared" si="90"/>
        <v>44200</v>
      </c>
      <c r="N1263" s="467" t="str">
        <f>IF(IFERROR(SEARCH("-",K1263,1),0) &gt; 0,IFERROR(VLOOKUP(K1263,'Liste ECO'!A:A,1,FALSE),"ATTENTION CE Inexistant"),"")</f>
        <v>123-48</v>
      </c>
      <c r="O1263" s="467" t="str">
        <f>IF(LEFT(N1263,1) ="A",'Messages d''erreur'!$B$9,"")</f>
        <v/>
      </c>
      <c r="P1263" s="447">
        <f t="shared" si="91"/>
        <v>44200</v>
      </c>
      <c r="Q1263" s="447" t="str">
        <f>IFERROR(VLOOKUP(B1264,'Liste CG'!A:A,1,FALSE),"Attention erreur pas de CG")</f>
        <v>Attention erreur pas de CG</v>
      </c>
      <c r="R1263" s="447" t="str">
        <f>IF(LEFT(Q1263,1)="A",'Messages d''erreur'!B$10,"")</f>
        <v>Attention CG pas dans  CG</v>
      </c>
      <c r="S1263" s="467">
        <f t="shared" si="92"/>
        <v>44200</v>
      </c>
      <c r="T1263" s="469">
        <f>IFERROR(VLOOKUP(S1263,'Liste CG'!A:A,1,FALSE),"Attention erreur pas de CG")</f>
        <v>44200</v>
      </c>
      <c r="U1263" s="447" t="str">
        <f>IF(MID(H1263,4,1)="x", 'Messages d''erreur'!$B$13,IF(LEFT(T1263,1)="A",'Messages d''erreur'!$B$12,""))</f>
        <v/>
      </c>
    </row>
    <row r="1264" spans="1:21" ht="39" x14ac:dyDescent="0.35">
      <c r="A1264" s="535" t="s">
        <v>2396</v>
      </c>
      <c r="B1264" s="447" t="s">
        <v>2396</v>
      </c>
      <c r="C1264" s="462" t="s">
        <v>183</v>
      </c>
      <c r="D1264" s="463" t="s">
        <v>1100</v>
      </c>
      <c r="E1264" s="464" t="s">
        <v>61</v>
      </c>
      <c r="F1264" s="464">
        <v>1</v>
      </c>
      <c r="G1264" s="462" t="s">
        <v>1342</v>
      </c>
      <c r="H1264" s="464" t="s">
        <v>1317</v>
      </c>
      <c r="I1264" s="464" t="s">
        <v>1201</v>
      </c>
      <c r="J1264" s="464" t="s">
        <v>1101</v>
      </c>
      <c r="K1264" s="466" t="s">
        <v>182</v>
      </c>
      <c r="L1264" s="467">
        <f t="shared" si="89"/>
        <v>0</v>
      </c>
      <c r="M1264" s="468">
        <f t="shared" si="90"/>
        <v>44000</v>
      </c>
      <c r="N1264" s="467" t="str">
        <f>IF(IFERROR(SEARCH("-",K1264,1),0) &gt; 0,IFERROR(VLOOKUP(K1264,'Liste ECO'!A:A,1,FALSE),"ATTENTION CE Inexistant"),"")</f>
        <v>124-06</v>
      </c>
      <c r="O1264" s="467" t="str">
        <f>IF(LEFT(N1264,1) ="A",'Messages d''erreur'!$B$9,"")</f>
        <v/>
      </c>
      <c r="P1264" s="447">
        <f t="shared" si="91"/>
        <v>44000</v>
      </c>
      <c r="Q1264" s="447" t="str">
        <f>IFERROR(VLOOKUP(B1265,'Liste CG'!A:A,1,FALSE),"Attention erreur pas de CG")</f>
        <v>Attention erreur pas de CG</v>
      </c>
      <c r="R1264" s="447" t="str">
        <f>IF(LEFT(Q1264,1)="A",'Messages d''erreur'!B$10,"")</f>
        <v>Attention CG pas dans  CG</v>
      </c>
      <c r="S1264" s="467">
        <f t="shared" si="92"/>
        <v>44000</v>
      </c>
      <c r="T1264" s="469">
        <f>IFERROR(VLOOKUP(S1264,'Liste CG'!A:A,1,FALSE),"Attention erreur pas de CG")</f>
        <v>44000</v>
      </c>
      <c r="U1264" s="447" t="str">
        <f>IF(MID(H1264,4,1)="x", 'Messages d''erreur'!$B$13,IF(LEFT(T1264,1)="A",'Messages d''erreur'!$B$12,""))</f>
        <v/>
      </c>
    </row>
    <row r="1265" spans="1:21" ht="39" x14ac:dyDescent="0.35">
      <c r="A1265" s="535" t="s">
        <v>2396</v>
      </c>
      <c r="B1265" s="447" t="s">
        <v>2396</v>
      </c>
      <c r="C1265" s="462" t="s">
        <v>183</v>
      </c>
      <c r="D1265" s="463" t="s">
        <v>1100</v>
      </c>
      <c r="E1265" s="464" t="s">
        <v>61</v>
      </c>
      <c r="F1265" s="464">
        <v>2</v>
      </c>
      <c r="G1265" s="462" t="s">
        <v>1343</v>
      </c>
      <c r="H1265" s="462" t="s">
        <v>1344</v>
      </c>
      <c r="I1265" s="464" t="s">
        <v>1201</v>
      </c>
      <c r="J1265" s="464" t="s">
        <v>1101</v>
      </c>
      <c r="K1265" s="466" t="s">
        <v>182</v>
      </c>
      <c r="L1265" s="467">
        <f t="shared" ref="L1265:L1329" si="93">IF(A1265=A1264,1,0)</f>
        <v>1</v>
      </c>
      <c r="M1265" s="468">
        <f t="shared" si="90"/>
        <v>44200</v>
      </c>
      <c r="N1265" s="467" t="str">
        <f>IF(IFERROR(SEARCH("-",K1265,1),0) &gt; 0,IFERROR(VLOOKUP(K1265,'Liste ECO'!A:A,1,FALSE),"ATTENTION CE Inexistant"),"")</f>
        <v>124-06</v>
      </c>
      <c r="O1265" s="467" t="str">
        <f>IF(LEFT(N1265,1) ="A",'Messages d''erreur'!$B$9,"")</f>
        <v/>
      </c>
      <c r="P1265" s="447">
        <f t="shared" si="91"/>
        <v>44200</v>
      </c>
      <c r="Q1265" s="447" t="str">
        <f>IFERROR(VLOOKUP(B1266,'Liste CG'!A:A,1,FALSE),"Attention erreur pas de CG")</f>
        <v>Attention erreur pas de CG</v>
      </c>
      <c r="R1265" s="447" t="str">
        <f>IF(LEFT(Q1265,1)="A",'Messages d''erreur'!B$10,"")</f>
        <v>Attention CG pas dans  CG</v>
      </c>
      <c r="S1265" s="467">
        <f t="shared" si="92"/>
        <v>44200</v>
      </c>
      <c r="T1265" s="469">
        <f>IFERROR(VLOOKUP(S1265,'Liste CG'!A:A,1,FALSE),"Attention erreur pas de CG")</f>
        <v>44200</v>
      </c>
      <c r="U1265" s="447" t="str">
        <f>IF(MID(H1265,4,1)="x", 'Messages d''erreur'!$B$13,IF(LEFT(T1265,1)="A",'Messages d''erreur'!$B$12,""))</f>
        <v/>
      </c>
    </row>
    <row r="1266" spans="1:21" ht="39" x14ac:dyDescent="0.35">
      <c r="A1266" s="535" t="s">
        <v>2397</v>
      </c>
      <c r="B1266" s="447" t="s">
        <v>2397</v>
      </c>
      <c r="C1266" s="462" t="s">
        <v>181</v>
      </c>
      <c r="D1266" s="463" t="s">
        <v>1100</v>
      </c>
      <c r="E1266" s="464" t="s">
        <v>61</v>
      </c>
      <c r="F1266" s="464">
        <v>1</v>
      </c>
      <c r="G1266" s="462" t="s">
        <v>1342</v>
      </c>
      <c r="H1266" s="464" t="s">
        <v>1317</v>
      </c>
      <c r="I1266" s="464" t="s">
        <v>1201</v>
      </c>
      <c r="J1266" s="464" t="s">
        <v>1101</v>
      </c>
      <c r="K1266" s="466" t="s">
        <v>180</v>
      </c>
      <c r="L1266" s="467">
        <f t="shared" si="93"/>
        <v>0</v>
      </c>
      <c r="M1266" s="468">
        <f t="shared" si="90"/>
        <v>44000</v>
      </c>
      <c r="N1266" s="467" t="str">
        <f>IF(IFERROR(SEARCH("-",K1266,1),0) &gt; 0,IFERROR(VLOOKUP(K1266,'Liste ECO'!A:A,1,FALSE),"ATTENTION CE Inexistant"),"")</f>
        <v>124-05</v>
      </c>
      <c r="O1266" s="467" t="str">
        <f>IF(LEFT(N1266,1) ="A",'Messages d''erreur'!$B$9,"")</f>
        <v/>
      </c>
      <c r="P1266" s="447">
        <f t="shared" si="91"/>
        <v>44000</v>
      </c>
      <c r="Q1266" s="447" t="str">
        <f>IFERROR(VLOOKUP(B1267,'Liste CG'!A:A,1,FALSE),"Attention erreur pas de CG")</f>
        <v>Attention erreur pas de CG</v>
      </c>
      <c r="R1266" s="447" t="str">
        <f>IF(LEFT(Q1266,1)="A",'Messages d''erreur'!B$10,"")</f>
        <v>Attention CG pas dans  CG</v>
      </c>
      <c r="S1266" s="467">
        <f t="shared" si="92"/>
        <v>44000</v>
      </c>
      <c r="T1266" s="469">
        <f>IFERROR(VLOOKUP(S1266,'Liste CG'!A:A,1,FALSE),"Attention erreur pas de CG")</f>
        <v>44000</v>
      </c>
      <c r="U1266" s="447" t="str">
        <f>IF(MID(H1266,4,1)="x", 'Messages d''erreur'!$B$13,IF(LEFT(T1266,1)="A",'Messages d''erreur'!$B$12,""))</f>
        <v/>
      </c>
    </row>
    <row r="1267" spans="1:21" ht="39" x14ac:dyDescent="0.35">
      <c r="A1267" s="535" t="s">
        <v>2397</v>
      </c>
      <c r="B1267" s="447" t="s">
        <v>2397</v>
      </c>
      <c r="C1267" s="462" t="s">
        <v>181</v>
      </c>
      <c r="D1267" s="463" t="s">
        <v>1100</v>
      </c>
      <c r="E1267" s="464" t="s">
        <v>61</v>
      </c>
      <c r="F1267" s="464">
        <v>2</v>
      </c>
      <c r="G1267" s="462" t="s">
        <v>1343</v>
      </c>
      <c r="H1267" s="462" t="s">
        <v>1344</v>
      </c>
      <c r="I1267" s="464" t="s">
        <v>1201</v>
      </c>
      <c r="J1267" s="464" t="s">
        <v>1101</v>
      </c>
      <c r="K1267" s="466" t="s">
        <v>180</v>
      </c>
      <c r="L1267" s="467">
        <f t="shared" si="93"/>
        <v>1</v>
      </c>
      <c r="M1267" s="468">
        <f t="shared" si="90"/>
        <v>44200</v>
      </c>
      <c r="N1267" s="467" t="str">
        <f>IF(IFERROR(SEARCH("-",K1267,1),0) &gt; 0,IFERROR(VLOOKUP(K1267,'Liste ECO'!A:A,1,FALSE),"ATTENTION CE Inexistant"),"")</f>
        <v>124-05</v>
      </c>
      <c r="O1267" s="467" t="str">
        <f>IF(LEFT(N1267,1) ="A",'Messages d''erreur'!$B$9,"")</f>
        <v/>
      </c>
      <c r="P1267" s="447">
        <f t="shared" si="91"/>
        <v>44200</v>
      </c>
      <c r="Q1267" s="447" t="str">
        <f>IFERROR(VLOOKUP(B1268,'Liste CG'!A:A,1,FALSE),"Attention erreur pas de CG")</f>
        <v>Attention erreur pas de CG</v>
      </c>
      <c r="R1267" s="447" t="str">
        <f>IF(LEFT(Q1267,1)="A",'Messages d''erreur'!B$10,"")</f>
        <v>Attention CG pas dans  CG</v>
      </c>
      <c r="S1267" s="467">
        <f t="shared" si="92"/>
        <v>44200</v>
      </c>
      <c r="T1267" s="469">
        <f>IFERROR(VLOOKUP(S1267,'Liste CG'!A:A,1,FALSE),"Attention erreur pas de CG")</f>
        <v>44200</v>
      </c>
      <c r="U1267" s="447" t="str">
        <f>IF(MID(H1267,4,1)="x", 'Messages d''erreur'!$B$13,IF(LEFT(T1267,1)="A",'Messages d''erreur'!$B$12,""))</f>
        <v/>
      </c>
    </row>
    <row r="1268" spans="1:21" ht="26" x14ac:dyDescent="0.35">
      <c r="A1268" s="535" t="s">
        <v>2398</v>
      </c>
      <c r="B1268" s="447" t="s">
        <v>2398</v>
      </c>
      <c r="C1268" s="462" t="s">
        <v>185</v>
      </c>
      <c r="D1268" s="463" t="s">
        <v>1100</v>
      </c>
      <c r="E1268" s="464" t="s">
        <v>61</v>
      </c>
      <c r="F1268" s="464">
        <v>1</v>
      </c>
      <c r="G1268" s="462" t="s">
        <v>1342</v>
      </c>
      <c r="H1268" s="464" t="s">
        <v>1317</v>
      </c>
      <c r="I1268" s="464" t="s">
        <v>1201</v>
      </c>
      <c r="J1268" s="464" t="s">
        <v>1101</v>
      </c>
      <c r="K1268" s="466" t="s">
        <v>184</v>
      </c>
      <c r="L1268" s="467">
        <f t="shared" si="93"/>
        <v>0</v>
      </c>
      <c r="M1268" s="468">
        <f t="shared" si="90"/>
        <v>44000</v>
      </c>
      <c r="N1268" s="467" t="str">
        <f>IF(IFERROR(SEARCH("-",K1268,1),0) &gt; 0,IFERROR(VLOOKUP(K1268,'Liste ECO'!A:A,1,FALSE),"ATTENTION CE Inexistant"),"")</f>
        <v>124-07</v>
      </c>
      <c r="O1268" s="467" t="str">
        <f>IF(LEFT(N1268,1) ="A",'Messages d''erreur'!$B$9,"")</f>
        <v/>
      </c>
      <c r="P1268" s="447">
        <f t="shared" si="91"/>
        <v>44000</v>
      </c>
      <c r="Q1268" s="447" t="str">
        <f>IFERROR(VLOOKUP(B1269,'Liste CG'!A:A,1,FALSE),"Attention erreur pas de CG")</f>
        <v>Attention erreur pas de CG</v>
      </c>
      <c r="R1268" s="447" t="str">
        <f>IF(LEFT(Q1268,1)="A",'Messages d''erreur'!B$10,"")</f>
        <v>Attention CG pas dans  CG</v>
      </c>
      <c r="S1268" s="467">
        <f t="shared" si="92"/>
        <v>44000</v>
      </c>
      <c r="T1268" s="469">
        <f>IFERROR(VLOOKUP(S1268,'Liste CG'!A:A,1,FALSE),"Attention erreur pas de CG")</f>
        <v>44000</v>
      </c>
      <c r="U1268" s="447" t="str">
        <f>IF(MID(H1268,4,1)="x", 'Messages d''erreur'!$B$13,IF(LEFT(T1268,1)="A",'Messages d''erreur'!$B$12,""))</f>
        <v/>
      </c>
    </row>
    <row r="1269" spans="1:21" ht="26" x14ac:dyDescent="0.35">
      <c r="A1269" s="535" t="s">
        <v>2398</v>
      </c>
      <c r="B1269" s="447" t="s">
        <v>2398</v>
      </c>
      <c r="C1269" s="462" t="s">
        <v>185</v>
      </c>
      <c r="D1269" s="463" t="s">
        <v>1100</v>
      </c>
      <c r="E1269" s="464" t="s">
        <v>61</v>
      </c>
      <c r="F1269" s="464">
        <v>2</v>
      </c>
      <c r="G1269" s="462" t="s">
        <v>1343</v>
      </c>
      <c r="H1269" s="462" t="s">
        <v>1344</v>
      </c>
      <c r="I1269" s="464" t="s">
        <v>1201</v>
      </c>
      <c r="J1269" s="464" t="s">
        <v>1101</v>
      </c>
      <c r="K1269" s="466" t="s">
        <v>184</v>
      </c>
      <c r="L1269" s="467">
        <f t="shared" si="93"/>
        <v>1</v>
      </c>
      <c r="M1269" s="468">
        <f t="shared" si="90"/>
        <v>44200</v>
      </c>
      <c r="N1269" s="467" t="str">
        <f>IF(IFERROR(SEARCH("-",K1269,1),0) &gt; 0,IFERROR(VLOOKUP(K1269,'Liste ECO'!A:A,1,FALSE),"ATTENTION CE Inexistant"),"")</f>
        <v>124-07</v>
      </c>
      <c r="O1269" s="467" t="str">
        <f>IF(LEFT(N1269,1) ="A",'Messages d''erreur'!$B$9,"")</f>
        <v/>
      </c>
      <c r="P1269" s="447">
        <f t="shared" si="91"/>
        <v>44200</v>
      </c>
      <c r="Q1269" s="447" t="str">
        <f>IFERROR(VLOOKUP(B1270,'Liste CG'!A:A,1,FALSE),"Attention erreur pas de CG")</f>
        <v>Attention erreur pas de CG</v>
      </c>
      <c r="R1269" s="447" t="str">
        <f>IF(LEFT(Q1269,1)="A",'Messages d''erreur'!B$10,"")</f>
        <v>Attention CG pas dans  CG</v>
      </c>
      <c r="S1269" s="467">
        <f t="shared" si="92"/>
        <v>44200</v>
      </c>
      <c r="T1269" s="469">
        <f>IFERROR(VLOOKUP(S1269,'Liste CG'!A:A,1,FALSE),"Attention erreur pas de CG")</f>
        <v>44200</v>
      </c>
      <c r="U1269" s="447" t="str">
        <f>IF(MID(H1269,4,1)="x", 'Messages d''erreur'!$B$13,IF(LEFT(T1269,1)="A",'Messages d''erreur'!$B$12,""))</f>
        <v/>
      </c>
    </row>
    <row r="1270" spans="1:21" ht="26" x14ac:dyDescent="0.35">
      <c r="A1270" s="535" t="s">
        <v>2399</v>
      </c>
      <c r="B1270" s="447" t="s">
        <v>2399</v>
      </c>
      <c r="C1270" s="462" t="s">
        <v>197</v>
      </c>
      <c r="D1270" s="463" t="s">
        <v>1100</v>
      </c>
      <c r="E1270" s="464" t="s">
        <v>61</v>
      </c>
      <c r="F1270" s="464">
        <v>1</v>
      </c>
      <c r="G1270" s="462" t="s">
        <v>1342</v>
      </c>
      <c r="H1270" s="464" t="s">
        <v>1317</v>
      </c>
      <c r="I1270" s="464" t="s">
        <v>1201</v>
      </c>
      <c r="J1270" s="464" t="s">
        <v>1101</v>
      </c>
      <c r="K1270" s="466" t="s">
        <v>196</v>
      </c>
      <c r="L1270" s="467">
        <f t="shared" si="93"/>
        <v>0</v>
      </c>
      <c r="M1270" s="468">
        <f t="shared" si="90"/>
        <v>44000</v>
      </c>
      <c r="N1270" s="467" t="str">
        <f>IF(IFERROR(SEARCH("-",K1270,1),0) &gt; 0,IFERROR(VLOOKUP(K1270,'Liste ECO'!A:A,1,FALSE),"ATTENTION CE Inexistant"),"")</f>
        <v>124-43</v>
      </c>
      <c r="O1270" s="467" t="str">
        <f>IF(LEFT(N1270,1) ="A",'Messages d''erreur'!$B$9,"")</f>
        <v/>
      </c>
      <c r="P1270" s="447">
        <f t="shared" si="91"/>
        <v>44000</v>
      </c>
      <c r="Q1270" s="447" t="str">
        <f>IFERROR(VLOOKUP(B1271,'Liste CG'!A:A,1,FALSE),"Attention erreur pas de CG")</f>
        <v>Attention erreur pas de CG</v>
      </c>
      <c r="R1270" s="447" t="str">
        <f>IF(LEFT(Q1270,1)="A",'Messages d''erreur'!B$10,"")</f>
        <v>Attention CG pas dans  CG</v>
      </c>
      <c r="S1270" s="467">
        <f t="shared" si="92"/>
        <v>44000</v>
      </c>
      <c r="T1270" s="469">
        <f>IFERROR(VLOOKUP(S1270,'Liste CG'!A:A,1,FALSE),"Attention erreur pas de CG")</f>
        <v>44000</v>
      </c>
      <c r="U1270" s="447" t="str">
        <f>IF(MID(H1270,4,1)="x", 'Messages d''erreur'!$B$13,IF(LEFT(T1270,1)="A",'Messages d''erreur'!$B$12,""))</f>
        <v/>
      </c>
    </row>
    <row r="1271" spans="1:21" ht="26" x14ac:dyDescent="0.35">
      <c r="A1271" s="535" t="s">
        <v>2399</v>
      </c>
      <c r="B1271" s="447" t="s">
        <v>2399</v>
      </c>
      <c r="C1271" s="462" t="s">
        <v>197</v>
      </c>
      <c r="D1271" s="463" t="s">
        <v>1100</v>
      </c>
      <c r="E1271" s="464" t="s">
        <v>61</v>
      </c>
      <c r="F1271" s="464">
        <v>2</v>
      </c>
      <c r="G1271" s="462" t="s">
        <v>1343</v>
      </c>
      <c r="H1271" s="462" t="s">
        <v>1344</v>
      </c>
      <c r="I1271" s="464" t="s">
        <v>1201</v>
      </c>
      <c r="J1271" s="464" t="s">
        <v>1101</v>
      </c>
      <c r="K1271" s="466" t="s">
        <v>196</v>
      </c>
      <c r="L1271" s="467">
        <f t="shared" si="93"/>
        <v>1</v>
      </c>
      <c r="M1271" s="468">
        <f t="shared" si="90"/>
        <v>44200</v>
      </c>
      <c r="N1271" s="467" t="str">
        <f>IF(IFERROR(SEARCH("-",K1271,1),0) &gt; 0,IFERROR(VLOOKUP(K1271,'Liste ECO'!A:A,1,FALSE),"ATTENTION CE Inexistant"),"")</f>
        <v>124-43</v>
      </c>
      <c r="O1271" s="467" t="str">
        <f>IF(LEFT(N1271,1) ="A",'Messages d''erreur'!$B$9,"")</f>
        <v/>
      </c>
      <c r="P1271" s="447">
        <f t="shared" si="91"/>
        <v>44200</v>
      </c>
      <c r="Q1271" s="447" t="str">
        <f>IFERROR(VLOOKUP(B1272,'Liste CG'!A:A,1,FALSE),"Attention erreur pas de CG")</f>
        <v>Attention erreur pas de CG</v>
      </c>
      <c r="R1271" s="447" t="str">
        <f>IF(LEFT(Q1271,1)="A",'Messages d''erreur'!B$10,"")</f>
        <v>Attention CG pas dans  CG</v>
      </c>
      <c r="S1271" s="467">
        <f t="shared" si="92"/>
        <v>44200</v>
      </c>
      <c r="T1271" s="469">
        <f>IFERROR(VLOOKUP(S1271,'Liste CG'!A:A,1,FALSE),"Attention erreur pas de CG")</f>
        <v>44200</v>
      </c>
      <c r="U1271" s="447" t="str">
        <f>IF(MID(H1271,4,1)="x", 'Messages d''erreur'!$B$13,IF(LEFT(T1271,1)="A",'Messages d''erreur'!$B$12,""))</f>
        <v/>
      </c>
    </row>
    <row r="1272" spans="1:21" ht="26" x14ac:dyDescent="0.35">
      <c r="A1272" s="535" t="s">
        <v>2400</v>
      </c>
      <c r="B1272" s="447" t="s">
        <v>2400</v>
      </c>
      <c r="C1272" s="462" t="s">
        <v>191</v>
      </c>
      <c r="D1272" s="463" t="s">
        <v>1100</v>
      </c>
      <c r="E1272" s="464" t="s">
        <v>61</v>
      </c>
      <c r="F1272" s="464">
        <v>1</v>
      </c>
      <c r="G1272" s="462" t="s">
        <v>1342</v>
      </c>
      <c r="H1272" s="464" t="s">
        <v>1317</v>
      </c>
      <c r="I1272" s="464" t="s">
        <v>1201</v>
      </c>
      <c r="J1272" s="464" t="s">
        <v>1101</v>
      </c>
      <c r="K1272" s="466" t="s">
        <v>190</v>
      </c>
      <c r="L1272" s="467">
        <f t="shared" si="93"/>
        <v>0</v>
      </c>
      <c r="M1272" s="468">
        <f t="shared" si="90"/>
        <v>44000</v>
      </c>
      <c r="N1272" s="467" t="str">
        <f>IF(IFERROR(SEARCH("-",K1272,1),0) &gt; 0,IFERROR(VLOOKUP(K1272,'Liste ECO'!A:A,1,FALSE),"ATTENTION CE Inexistant"),"")</f>
        <v>124-13</v>
      </c>
      <c r="O1272" s="467" t="str">
        <f>IF(LEFT(N1272,1) ="A",'Messages d''erreur'!$B$9,"")</f>
        <v/>
      </c>
      <c r="P1272" s="447">
        <f t="shared" si="91"/>
        <v>44000</v>
      </c>
      <c r="Q1272" s="447" t="str">
        <f>IFERROR(VLOOKUP(B1273,'Liste CG'!A:A,1,FALSE),"Attention erreur pas de CG")</f>
        <v>Attention erreur pas de CG</v>
      </c>
      <c r="R1272" s="447" t="str">
        <f>IF(LEFT(Q1272,1)="A",'Messages d''erreur'!B$10,"")</f>
        <v>Attention CG pas dans  CG</v>
      </c>
      <c r="S1272" s="467">
        <f t="shared" si="92"/>
        <v>44000</v>
      </c>
      <c r="T1272" s="469">
        <f>IFERROR(VLOOKUP(S1272,'Liste CG'!A:A,1,FALSE),"Attention erreur pas de CG")</f>
        <v>44000</v>
      </c>
      <c r="U1272" s="447" t="str">
        <f>IF(MID(H1272,4,1)="x", 'Messages d''erreur'!$B$13,IF(LEFT(T1272,1)="A",'Messages d''erreur'!$B$12,""))</f>
        <v/>
      </c>
    </row>
    <row r="1273" spans="1:21" ht="26" x14ac:dyDescent="0.35">
      <c r="A1273" s="535" t="s">
        <v>2400</v>
      </c>
      <c r="B1273" s="447" t="s">
        <v>2400</v>
      </c>
      <c r="C1273" s="462" t="s">
        <v>191</v>
      </c>
      <c r="D1273" s="463" t="s">
        <v>1100</v>
      </c>
      <c r="E1273" s="464" t="s">
        <v>61</v>
      </c>
      <c r="F1273" s="464">
        <v>2</v>
      </c>
      <c r="G1273" s="462" t="s">
        <v>1343</v>
      </c>
      <c r="H1273" s="462" t="s">
        <v>1344</v>
      </c>
      <c r="I1273" s="464" t="s">
        <v>1201</v>
      </c>
      <c r="J1273" s="464" t="s">
        <v>1101</v>
      </c>
      <c r="K1273" s="466" t="s">
        <v>190</v>
      </c>
      <c r="L1273" s="467">
        <f t="shared" si="93"/>
        <v>1</v>
      </c>
      <c r="M1273" s="468">
        <f t="shared" si="90"/>
        <v>44200</v>
      </c>
      <c r="N1273" s="467" t="str">
        <f>IF(IFERROR(SEARCH("-",K1273,1),0) &gt; 0,IFERROR(VLOOKUP(K1273,'Liste ECO'!A:A,1,FALSE),"ATTENTION CE Inexistant"),"")</f>
        <v>124-13</v>
      </c>
      <c r="O1273" s="467" t="str">
        <f>IF(LEFT(N1273,1) ="A",'Messages d''erreur'!$B$9,"")</f>
        <v/>
      </c>
      <c r="P1273" s="447">
        <f t="shared" si="91"/>
        <v>44200</v>
      </c>
      <c r="Q1273" s="447" t="str">
        <f>IFERROR(VLOOKUP(B1274,'Liste CG'!A:A,1,FALSE),"Attention erreur pas de CG")</f>
        <v>Attention erreur pas de CG</v>
      </c>
      <c r="R1273" s="447" t="str">
        <f>IF(LEFT(Q1273,1)="A",'Messages d''erreur'!B$10,"")</f>
        <v>Attention CG pas dans  CG</v>
      </c>
      <c r="S1273" s="467">
        <f t="shared" si="92"/>
        <v>44200</v>
      </c>
      <c r="T1273" s="469">
        <f>IFERROR(VLOOKUP(S1273,'Liste CG'!A:A,1,FALSE),"Attention erreur pas de CG")</f>
        <v>44200</v>
      </c>
      <c r="U1273" s="447" t="str">
        <f>IF(MID(H1273,4,1)="x", 'Messages d''erreur'!$B$13,IF(LEFT(T1273,1)="A",'Messages d''erreur'!$B$12,""))</f>
        <v/>
      </c>
    </row>
    <row r="1274" spans="1:21" ht="39" x14ac:dyDescent="0.35">
      <c r="A1274" s="535" t="s">
        <v>2401</v>
      </c>
      <c r="B1274" s="447" t="s">
        <v>2401</v>
      </c>
      <c r="C1274" s="462" t="s">
        <v>194</v>
      </c>
      <c r="D1274" s="463" t="s">
        <v>1100</v>
      </c>
      <c r="E1274" s="464" t="s">
        <v>61</v>
      </c>
      <c r="F1274" s="464">
        <v>1</v>
      </c>
      <c r="G1274" s="462" t="s">
        <v>1342</v>
      </c>
      <c r="H1274" s="464" t="s">
        <v>1317</v>
      </c>
      <c r="I1274" s="464" t="s">
        <v>1201</v>
      </c>
      <c r="J1274" s="464" t="s">
        <v>1101</v>
      </c>
      <c r="K1274" s="466" t="s">
        <v>193</v>
      </c>
      <c r="L1274" s="467">
        <f t="shared" si="93"/>
        <v>0</v>
      </c>
      <c r="M1274" s="468">
        <f t="shared" si="90"/>
        <v>44000</v>
      </c>
      <c r="N1274" s="467" t="str">
        <f>IF(IFERROR(SEARCH("-",K1274,1),0) &gt; 0,IFERROR(VLOOKUP(K1274,'Liste ECO'!A:A,1,FALSE),"ATTENTION CE Inexistant"),"")</f>
        <v>124-14</v>
      </c>
      <c r="O1274" s="467" t="str">
        <f>IF(LEFT(N1274,1) ="A",'Messages d''erreur'!$B$9,"")</f>
        <v/>
      </c>
      <c r="P1274" s="447">
        <f t="shared" si="91"/>
        <v>44000</v>
      </c>
      <c r="Q1274" s="447" t="str">
        <f>IFERROR(VLOOKUP(B1275,'Liste CG'!A:A,1,FALSE),"Attention erreur pas de CG")</f>
        <v>Attention erreur pas de CG</v>
      </c>
      <c r="R1274" s="447" t="str">
        <f>IF(LEFT(Q1274,1)="A",'Messages d''erreur'!B$10,"")</f>
        <v>Attention CG pas dans  CG</v>
      </c>
      <c r="S1274" s="467">
        <f t="shared" si="92"/>
        <v>44000</v>
      </c>
      <c r="T1274" s="469">
        <f>IFERROR(VLOOKUP(S1274,'Liste CG'!A:A,1,FALSE),"Attention erreur pas de CG")</f>
        <v>44000</v>
      </c>
      <c r="U1274" s="447" t="str">
        <f>IF(MID(H1274,4,1)="x", 'Messages d''erreur'!$B$13,IF(LEFT(T1274,1)="A",'Messages d''erreur'!$B$12,""))</f>
        <v/>
      </c>
    </row>
    <row r="1275" spans="1:21" ht="39" x14ac:dyDescent="0.35">
      <c r="A1275" s="535" t="s">
        <v>2401</v>
      </c>
      <c r="B1275" s="447" t="s">
        <v>2401</v>
      </c>
      <c r="C1275" s="462" t="s">
        <v>194</v>
      </c>
      <c r="D1275" s="463" t="s">
        <v>1100</v>
      </c>
      <c r="E1275" s="464" t="s">
        <v>61</v>
      </c>
      <c r="F1275" s="464">
        <v>2</v>
      </c>
      <c r="G1275" s="462" t="s">
        <v>1343</v>
      </c>
      <c r="H1275" s="462" t="s">
        <v>1344</v>
      </c>
      <c r="I1275" s="464" t="s">
        <v>1201</v>
      </c>
      <c r="J1275" s="464" t="s">
        <v>1101</v>
      </c>
      <c r="K1275" s="466" t="s">
        <v>193</v>
      </c>
      <c r="L1275" s="467">
        <f t="shared" si="93"/>
        <v>1</v>
      </c>
      <c r="M1275" s="468">
        <f t="shared" si="90"/>
        <v>44200</v>
      </c>
      <c r="N1275" s="467" t="str">
        <f>IF(IFERROR(SEARCH("-",K1275,1),0) &gt; 0,IFERROR(VLOOKUP(K1275,'Liste ECO'!A:A,1,FALSE),"ATTENTION CE Inexistant"),"")</f>
        <v>124-14</v>
      </c>
      <c r="O1275" s="467" t="str">
        <f>IF(LEFT(N1275,1) ="A",'Messages d''erreur'!$B$9,"")</f>
        <v/>
      </c>
      <c r="P1275" s="447">
        <f t="shared" si="91"/>
        <v>44200</v>
      </c>
      <c r="Q1275" s="447" t="str">
        <f>IFERROR(VLOOKUP(B1276,'Liste CG'!A:A,1,FALSE),"Attention erreur pas de CG")</f>
        <v>Attention erreur pas de CG</v>
      </c>
      <c r="R1275" s="447" t="str">
        <f>IF(LEFT(Q1275,1)="A",'Messages d''erreur'!B$10,"")</f>
        <v>Attention CG pas dans  CG</v>
      </c>
      <c r="S1275" s="467">
        <f t="shared" si="92"/>
        <v>44200</v>
      </c>
      <c r="T1275" s="469">
        <f>IFERROR(VLOOKUP(S1275,'Liste CG'!A:A,1,FALSE),"Attention erreur pas de CG")</f>
        <v>44200</v>
      </c>
      <c r="U1275" s="447" t="str">
        <f>IF(MID(H1275,4,1)="x", 'Messages d''erreur'!$B$13,IF(LEFT(T1275,1)="A",'Messages d''erreur'!$B$12,""))</f>
        <v/>
      </c>
    </row>
    <row r="1276" spans="1:21" ht="26" x14ac:dyDescent="0.35">
      <c r="A1276" s="535" t="s">
        <v>2402</v>
      </c>
      <c r="B1276" s="447" t="s">
        <v>2402</v>
      </c>
      <c r="C1276" s="462" t="s">
        <v>199</v>
      </c>
      <c r="D1276" s="463" t="s">
        <v>1100</v>
      </c>
      <c r="E1276" s="464" t="s">
        <v>61</v>
      </c>
      <c r="F1276" s="464">
        <v>1</v>
      </c>
      <c r="G1276" s="462" t="s">
        <v>1342</v>
      </c>
      <c r="H1276" s="464" t="s">
        <v>1317</v>
      </c>
      <c r="I1276" s="464" t="s">
        <v>1201</v>
      </c>
      <c r="J1276" s="464" t="s">
        <v>1101</v>
      </c>
      <c r="K1276" s="466" t="s">
        <v>198</v>
      </c>
      <c r="L1276" s="467">
        <f t="shared" si="93"/>
        <v>0</v>
      </c>
      <c r="M1276" s="468">
        <f t="shared" si="90"/>
        <v>44000</v>
      </c>
      <c r="N1276" s="467" t="str">
        <f>IF(IFERROR(SEARCH("-",K1276,1),0) &gt; 0,IFERROR(VLOOKUP(K1276,'Liste ECO'!A:A,1,FALSE),"ATTENTION CE Inexistant"),"")</f>
        <v>124-48</v>
      </c>
      <c r="O1276" s="467" t="str">
        <f>IF(LEFT(N1276,1) ="A",'Messages d''erreur'!$B$9,"")</f>
        <v/>
      </c>
      <c r="P1276" s="447">
        <f t="shared" si="91"/>
        <v>44000</v>
      </c>
      <c r="Q1276" s="447" t="str">
        <f>IFERROR(VLOOKUP(B1277,'Liste CG'!A:A,1,FALSE),"Attention erreur pas de CG")</f>
        <v>Attention erreur pas de CG</v>
      </c>
      <c r="R1276" s="447" t="str">
        <f>IF(LEFT(Q1276,1)="A",'Messages d''erreur'!B$10,"")</f>
        <v>Attention CG pas dans  CG</v>
      </c>
      <c r="S1276" s="467">
        <f t="shared" si="92"/>
        <v>44000</v>
      </c>
      <c r="T1276" s="469">
        <f>IFERROR(VLOOKUP(S1276,'Liste CG'!A:A,1,FALSE),"Attention erreur pas de CG")</f>
        <v>44000</v>
      </c>
      <c r="U1276" s="447" t="str">
        <f>IF(MID(H1276,4,1)="x", 'Messages d''erreur'!$B$13,IF(LEFT(T1276,1)="A",'Messages d''erreur'!$B$12,""))</f>
        <v/>
      </c>
    </row>
    <row r="1277" spans="1:21" ht="26" x14ac:dyDescent="0.35">
      <c r="A1277" s="535" t="s">
        <v>2402</v>
      </c>
      <c r="B1277" s="447" t="s">
        <v>2402</v>
      </c>
      <c r="C1277" s="462" t="s">
        <v>199</v>
      </c>
      <c r="D1277" s="463" t="s">
        <v>1100</v>
      </c>
      <c r="E1277" s="464" t="s">
        <v>61</v>
      </c>
      <c r="F1277" s="464">
        <v>2</v>
      </c>
      <c r="G1277" s="462" t="s">
        <v>1343</v>
      </c>
      <c r="H1277" s="462" t="s">
        <v>1344</v>
      </c>
      <c r="I1277" s="464" t="s">
        <v>1201</v>
      </c>
      <c r="J1277" s="464" t="s">
        <v>1101</v>
      </c>
      <c r="K1277" s="466" t="s">
        <v>198</v>
      </c>
      <c r="L1277" s="467">
        <f t="shared" si="93"/>
        <v>1</v>
      </c>
      <c r="M1277" s="468">
        <f t="shared" si="90"/>
        <v>44200</v>
      </c>
      <c r="N1277" s="467" t="str">
        <f>IF(IFERROR(SEARCH("-",K1277,1),0) &gt; 0,IFERROR(VLOOKUP(K1277,'Liste ECO'!A:A,1,FALSE),"ATTENTION CE Inexistant"),"")</f>
        <v>124-48</v>
      </c>
      <c r="O1277" s="467" t="str">
        <f>IF(LEFT(N1277,1) ="A",'Messages d''erreur'!$B$9,"")</f>
        <v/>
      </c>
      <c r="P1277" s="447">
        <f t="shared" si="91"/>
        <v>44200</v>
      </c>
      <c r="Q1277" s="447" t="str">
        <f>IFERROR(VLOOKUP(B1278,'Liste CG'!A:A,1,FALSE),"Attention erreur pas de CG")</f>
        <v>Attention erreur pas de CG</v>
      </c>
      <c r="R1277" s="447" t="str">
        <f>IF(LEFT(Q1277,1)="A",'Messages d''erreur'!B$10,"")</f>
        <v>Attention CG pas dans  CG</v>
      </c>
      <c r="S1277" s="467">
        <f t="shared" si="92"/>
        <v>44200</v>
      </c>
      <c r="T1277" s="469">
        <f>IFERROR(VLOOKUP(S1277,'Liste CG'!A:A,1,FALSE),"Attention erreur pas de CG")</f>
        <v>44200</v>
      </c>
      <c r="U1277" s="447" t="str">
        <f>IF(MID(H1277,4,1)="x", 'Messages d''erreur'!$B$13,IF(LEFT(T1277,1)="A",'Messages d''erreur'!$B$12,""))</f>
        <v/>
      </c>
    </row>
    <row r="1278" spans="1:21" ht="26" x14ac:dyDescent="0.35">
      <c r="A1278" s="535" t="s">
        <v>2403</v>
      </c>
      <c r="B1278" s="447" t="s">
        <v>2403</v>
      </c>
      <c r="C1278" s="462" t="s">
        <v>1077</v>
      </c>
      <c r="D1278" s="463" t="s">
        <v>1100</v>
      </c>
      <c r="E1278" s="464" t="s">
        <v>61</v>
      </c>
      <c r="F1278" s="464">
        <v>1</v>
      </c>
      <c r="G1278" s="462" t="s">
        <v>1342</v>
      </c>
      <c r="H1278" s="464" t="s">
        <v>1317</v>
      </c>
      <c r="I1278" s="464" t="s">
        <v>1201</v>
      </c>
      <c r="J1278" s="464" t="s">
        <v>1101</v>
      </c>
      <c r="K1278" s="466" t="s">
        <v>205</v>
      </c>
      <c r="L1278" s="467">
        <f t="shared" si="93"/>
        <v>0</v>
      </c>
      <c r="M1278" s="468">
        <f t="shared" si="90"/>
        <v>44000</v>
      </c>
      <c r="N1278" s="467" t="str">
        <f>IF(IFERROR(SEARCH("-",K1278,1),0) &gt; 0,IFERROR(VLOOKUP(K1278,'Liste ECO'!A:A,1,FALSE),"ATTENTION CE Inexistant"),"")</f>
        <v>125-06</v>
      </c>
      <c r="O1278" s="467" t="str">
        <f>IF(LEFT(N1278,1) ="A",'Messages d''erreur'!$B$9,"")</f>
        <v/>
      </c>
      <c r="P1278" s="447">
        <f t="shared" si="91"/>
        <v>44000</v>
      </c>
      <c r="Q1278" s="447" t="str">
        <f>IFERROR(VLOOKUP(B1279,'Liste CG'!A:A,1,FALSE),"Attention erreur pas de CG")</f>
        <v>Attention erreur pas de CG</v>
      </c>
      <c r="R1278" s="447" t="str">
        <f>IF(LEFT(Q1278,1)="A",'Messages d''erreur'!B$10,"")</f>
        <v>Attention CG pas dans  CG</v>
      </c>
      <c r="S1278" s="467">
        <f t="shared" si="92"/>
        <v>44000</v>
      </c>
      <c r="T1278" s="469">
        <f>IFERROR(VLOOKUP(S1278,'Liste CG'!A:A,1,FALSE),"Attention erreur pas de CG")</f>
        <v>44000</v>
      </c>
      <c r="U1278" s="447" t="str">
        <f>IF(MID(H1278,4,1)="x", 'Messages d''erreur'!$B$13,IF(LEFT(T1278,1)="A",'Messages d''erreur'!$B$12,""))</f>
        <v/>
      </c>
    </row>
    <row r="1279" spans="1:21" ht="26" x14ac:dyDescent="0.35">
      <c r="A1279" s="535" t="s">
        <v>2403</v>
      </c>
      <c r="B1279" s="447" t="s">
        <v>2403</v>
      </c>
      <c r="C1279" s="462" t="s">
        <v>1077</v>
      </c>
      <c r="D1279" s="463" t="s">
        <v>1100</v>
      </c>
      <c r="E1279" s="464" t="s">
        <v>61</v>
      </c>
      <c r="F1279" s="464">
        <v>2</v>
      </c>
      <c r="G1279" s="462" t="s">
        <v>1343</v>
      </c>
      <c r="H1279" s="462" t="s">
        <v>1344</v>
      </c>
      <c r="I1279" s="464" t="s">
        <v>1201</v>
      </c>
      <c r="J1279" s="464" t="s">
        <v>1101</v>
      </c>
      <c r="K1279" s="466" t="s">
        <v>205</v>
      </c>
      <c r="L1279" s="467">
        <f t="shared" si="93"/>
        <v>1</v>
      </c>
      <c r="M1279" s="468">
        <f t="shared" si="90"/>
        <v>44200</v>
      </c>
      <c r="N1279" s="467" t="str">
        <f>IF(IFERROR(SEARCH("-",K1279,1),0) &gt; 0,IFERROR(VLOOKUP(K1279,'Liste ECO'!A:A,1,FALSE),"ATTENTION CE Inexistant"),"")</f>
        <v>125-06</v>
      </c>
      <c r="O1279" s="467" t="str">
        <f>IF(LEFT(N1279,1) ="A",'Messages d''erreur'!$B$9,"")</f>
        <v/>
      </c>
      <c r="P1279" s="447">
        <f t="shared" si="91"/>
        <v>44200</v>
      </c>
      <c r="Q1279" s="447" t="str">
        <f>IFERROR(VLOOKUP(B1280,'Liste CG'!A:A,1,FALSE),"Attention erreur pas de CG")</f>
        <v>Attention erreur pas de CG</v>
      </c>
      <c r="R1279" s="447" t="str">
        <f>IF(LEFT(Q1279,1)="A",'Messages d''erreur'!B$10,"")</f>
        <v>Attention CG pas dans  CG</v>
      </c>
      <c r="S1279" s="467">
        <f t="shared" si="92"/>
        <v>44200</v>
      </c>
      <c r="T1279" s="469">
        <f>IFERROR(VLOOKUP(S1279,'Liste CG'!A:A,1,FALSE),"Attention erreur pas de CG")</f>
        <v>44200</v>
      </c>
      <c r="U1279" s="447" t="str">
        <f>IF(MID(H1279,4,1)="x", 'Messages d''erreur'!$B$13,IF(LEFT(T1279,1)="A",'Messages d''erreur'!$B$12,""))</f>
        <v/>
      </c>
    </row>
    <row r="1280" spans="1:21" ht="26" x14ac:dyDescent="0.35">
      <c r="A1280" s="535" t="s">
        <v>2404</v>
      </c>
      <c r="B1280" s="447" t="s">
        <v>2404</v>
      </c>
      <c r="C1280" s="462" t="s">
        <v>204</v>
      </c>
      <c r="D1280" s="463" t="s">
        <v>1100</v>
      </c>
      <c r="E1280" s="464" t="s">
        <v>61</v>
      </c>
      <c r="F1280" s="464">
        <v>1</v>
      </c>
      <c r="G1280" s="462" t="s">
        <v>1342</v>
      </c>
      <c r="H1280" s="464" t="s">
        <v>1317</v>
      </c>
      <c r="I1280" s="464" t="s">
        <v>1201</v>
      </c>
      <c r="J1280" s="464" t="s">
        <v>1101</v>
      </c>
      <c r="K1280" s="466" t="s">
        <v>203</v>
      </c>
      <c r="L1280" s="467">
        <f t="shared" si="93"/>
        <v>0</v>
      </c>
      <c r="M1280" s="468">
        <f t="shared" si="90"/>
        <v>44000</v>
      </c>
      <c r="N1280" s="467" t="str">
        <f>IF(IFERROR(SEARCH("-",K1280,1),0) &gt; 0,IFERROR(VLOOKUP(K1280,'Liste ECO'!A:A,1,FALSE),"ATTENTION CE Inexistant"),"")</f>
        <v>125-03</v>
      </c>
      <c r="O1280" s="467" t="str">
        <f>IF(LEFT(N1280,1) ="A",'Messages d''erreur'!$B$9,"")</f>
        <v/>
      </c>
      <c r="P1280" s="447">
        <f t="shared" si="91"/>
        <v>44000</v>
      </c>
      <c r="Q1280" s="447" t="str">
        <f>IFERROR(VLOOKUP(B1281,'Liste CG'!A:A,1,FALSE),"Attention erreur pas de CG")</f>
        <v>Attention erreur pas de CG</v>
      </c>
      <c r="R1280" s="447" t="str">
        <f>IF(LEFT(Q1280,1)="A",'Messages d''erreur'!B$10,"")</f>
        <v>Attention CG pas dans  CG</v>
      </c>
      <c r="S1280" s="467">
        <f t="shared" si="92"/>
        <v>44000</v>
      </c>
      <c r="T1280" s="469">
        <f>IFERROR(VLOOKUP(S1280,'Liste CG'!A:A,1,FALSE),"Attention erreur pas de CG")</f>
        <v>44000</v>
      </c>
      <c r="U1280" s="447" t="str">
        <f>IF(MID(H1280,4,1)="x", 'Messages d''erreur'!$B$13,IF(LEFT(T1280,1)="A",'Messages d''erreur'!$B$12,""))</f>
        <v/>
      </c>
    </row>
    <row r="1281" spans="1:21" ht="26" x14ac:dyDescent="0.35">
      <c r="A1281" s="535" t="s">
        <v>2404</v>
      </c>
      <c r="B1281" s="447" t="s">
        <v>2404</v>
      </c>
      <c r="C1281" s="462" t="s">
        <v>204</v>
      </c>
      <c r="D1281" s="463" t="s">
        <v>1100</v>
      </c>
      <c r="E1281" s="464" t="s">
        <v>61</v>
      </c>
      <c r="F1281" s="464">
        <v>2</v>
      </c>
      <c r="G1281" s="462" t="s">
        <v>1343</v>
      </c>
      <c r="H1281" s="462" t="s">
        <v>1344</v>
      </c>
      <c r="I1281" s="464" t="s">
        <v>1201</v>
      </c>
      <c r="J1281" s="464" t="s">
        <v>1101</v>
      </c>
      <c r="K1281" s="466" t="s">
        <v>203</v>
      </c>
      <c r="L1281" s="467">
        <f t="shared" si="93"/>
        <v>1</v>
      </c>
      <c r="M1281" s="468">
        <f t="shared" si="90"/>
        <v>44200</v>
      </c>
      <c r="N1281" s="467" t="str">
        <f>IF(IFERROR(SEARCH("-",K1281,1),0) &gt; 0,IFERROR(VLOOKUP(K1281,'Liste ECO'!A:A,1,FALSE),"ATTENTION CE Inexistant"),"")</f>
        <v>125-03</v>
      </c>
      <c r="O1281" s="467" t="str">
        <f>IF(LEFT(N1281,1) ="A",'Messages d''erreur'!$B$9,"")</f>
        <v/>
      </c>
      <c r="P1281" s="447">
        <f t="shared" si="91"/>
        <v>44200</v>
      </c>
      <c r="Q1281" s="447" t="str">
        <f>IFERROR(VLOOKUP(B1282,'Liste CG'!A:A,1,FALSE),"Attention erreur pas de CG")</f>
        <v>Attention erreur pas de CG</v>
      </c>
      <c r="R1281" s="447" t="str">
        <f>IF(LEFT(Q1281,1)="A",'Messages d''erreur'!B$10,"")</f>
        <v>Attention CG pas dans  CG</v>
      </c>
      <c r="S1281" s="467">
        <f t="shared" si="92"/>
        <v>44200</v>
      </c>
      <c r="T1281" s="469">
        <f>IFERROR(VLOOKUP(S1281,'Liste CG'!A:A,1,FALSE),"Attention erreur pas de CG")</f>
        <v>44200</v>
      </c>
      <c r="U1281" s="447" t="str">
        <f>IF(MID(H1281,4,1)="x", 'Messages d''erreur'!$B$13,IF(LEFT(T1281,1)="A",'Messages d''erreur'!$B$12,""))</f>
        <v/>
      </c>
    </row>
    <row r="1282" spans="1:21" ht="26" x14ac:dyDescent="0.35">
      <c r="A1282" s="535" t="s">
        <v>2405</v>
      </c>
      <c r="B1282" s="447" t="s">
        <v>2405</v>
      </c>
      <c r="C1282" s="462" t="s">
        <v>1078</v>
      </c>
      <c r="D1282" s="463" t="s">
        <v>1100</v>
      </c>
      <c r="E1282" s="464" t="s">
        <v>61</v>
      </c>
      <c r="F1282" s="464">
        <v>1</v>
      </c>
      <c r="G1282" s="462" t="s">
        <v>1342</v>
      </c>
      <c r="H1282" s="464" t="s">
        <v>1317</v>
      </c>
      <c r="I1282" s="464" t="s">
        <v>1201</v>
      </c>
      <c r="J1282" s="464" t="s">
        <v>1101</v>
      </c>
      <c r="K1282" s="466" t="s">
        <v>211</v>
      </c>
      <c r="L1282" s="467">
        <f t="shared" si="93"/>
        <v>0</v>
      </c>
      <c r="M1282" s="468">
        <f t="shared" si="90"/>
        <v>44000</v>
      </c>
      <c r="N1282" s="467" t="str">
        <f>IF(IFERROR(SEARCH("-",K1282,1),0) &gt; 0,IFERROR(VLOOKUP(K1282,'Liste ECO'!A:A,1,FALSE),"ATTENTION CE Inexistant"),"")</f>
        <v>125-48</v>
      </c>
      <c r="O1282" s="467" t="str">
        <f>IF(LEFT(N1282,1) ="A",'Messages d''erreur'!$B$9,"")</f>
        <v/>
      </c>
      <c r="P1282" s="447">
        <f t="shared" si="91"/>
        <v>44000</v>
      </c>
      <c r="Q1282" s="447" t="str">
        <f>IFERROR(VLOOKUP(B1283,'Liste CG'!A:A,1,FALSE),"Attention erreur pas de CG")</f>
        <v>Attention erreur pas de CG</v>
      </c>
      <c r="R1282" s="447" t="str">
        <f>IF(LEFT(Q1282,1)="A",'Messages d''erreur'!B$10,"")</f>
        <v>Attention CG pas dans  CG</v>
      </c>
      <c r="S1282" s="467">
        <f t="shared" si="92"/>
        <v>44000</v>
      </c>
      <c r="T1282" s="469">
        <f>IFERROR(VLOOKUP(S1282,'Liste CG'!A:A,1,FALSE),"Attention erreur pas de CG")</f>
        <v>44000</v>
      </c>
      <c r="U1282" s="447" t="str">
        <f>IF(MID(H1282,4,1)="x", 'Messages d''erreur'!$B$13,IF(LEFT(T1282,1)="A",'Messages d''erreur'!$B$12,""))</f>
        <v/>
      </c>
    </row>
    <row r="1283" spans="1:21" ht="26" x14ac:dyDescent="0.35">
      <c r="A1283" s="535" t="s">
        <v>2405</v>
      </c>
      <c r="B1283" s="447" t="s">
        <v>2405</v>
      </c>
      <c r="C1283" s="462" t="s">
        <v>1078</v>
      </c>
      <c r="D1283" s="463" t="s">
        <v>1100</v>
      </c>
      <c r="E1283" s="464" t="s">
        <v>61</v>
      </c>
      <c r="F1283" s="464">
        <v>2</v>
      </c>
      <c r="G1283" s="462" t="s">
        <v>1343</v>
      </c>
      <c r="H1283" s="462" t="s">
        <v>1344</v>
      </c>
      <c r="I1283" s="464" t="s">
        <v>1201</v>
      </c>
      <c r="J1283" s="464" t="s">
        <v>1101</v>
      </c>
      <c r="K1283" s="466" t="s">
        <v>211</v>
      </c>
      <c r="L1283" s="467">
        <f t="shared" si="93"/>
        <v>1</v>
      </c>
      <c r="M1283" s="468">
        <f t="shared" si="90"/>
        <v>44200</v>
      </c>
      <c r="N1283" s="467" t="str">
        <f>IF(IFERROR(SEARCH("-",K1283,1),0) &gt; 0,IFERROR(VLOOKUP(K1283,'Liste ECO'!A:A,1,FALSE),"ATTENTION CE Inexistant"),"")</f>
        <v>125-48</v>
      </c>
      <c r="O1283" s="467" t="str">
        <f>IF(LEFT(N1283,1) ="A",'Messages d''erreur'!$B$9,"")</f>
        <v/>
      </c>
      <c r="P1283" s="447">
        <f t="shared" si="91"/>
        <v>44200</v>
      </c>
      <c r="Q1283" s="447" t="str">
        <f>IFERROR(VLOOKUP(B1284,'Liste CG'!A:A,1,FALSE),"Attention erreur pas de CG")</f>
        <v>Attention erreur pas de CG</v>
      </c>
      <c r="R1283" s="447" t="str">
        <f>IF(LEFT(Q1283,1)="A",'Messages d''erreur'!B$10,"")</f>
        <v>Attention CG pas dans  CG</v>
      </c>
      <c r="S1283" s="467">
        <f t="shared" si="92"/>
        <v>44200</v>
      </c>
      <c r="T1283" s="469">
        <f>IFERROR(VLOOKUP(S1283,'Liste CG'!A:A,1,FALSE),"Attention erreur pas de CG")</f>
        <v>44200</v>
      </c>
      <c r="U1283" s="447" t="str">
        <f>IF(MID(H1283,4,1)="x", 'Messages d''erreur'!$B$13,IF(LEFT(T1283,1)="A",'Messages d''erreur'!$B$12,""))</f>
        <v/>
      </c>
    </row>
    <row r="1284" spans="1:21" ht="26" x14ac:dyDescent="0.35">
      <c r="A1284" s="535" t="s">
        <v>2406</v>
      </c>
      <c r="B1284" s="447" t="s">
        <v>2406</v>
      </c>
      <c r="C1284" s="462" t="s">
        <v>1079</v>
      </c>
      <c r="D1284" s="463" t="s">
        <v>1100</v>
      </c>
      <c r="E1284" s="464" t="s">
        <v>61</v>
      </c>
      <c r="F1284" s="464">
        <v>1</v>
      </c>
      <c r="G1284" s="462" t="s">
        <v>1342</v>
      </c>
      <c r="H1284" s="464" t="s">
        <v>1317</v>
      </c>
      <c r="I1284" s="464" t="s">
        <v>1201</v>
      </c>
      <c r="J1284" s="464" t="s">
        <v>1101</v>
      </c>
      <c r="K1284" s="466" t="s">
        <v>219</v>
      </c>
      <c r="L1284" s="467">
        <f t="shared" si="93"/>
        <v>0</v>
      </c>
      <c r="M1284" s="468">
        <f t="shared" si="90"/>
        <v>44000</v>
      </c>
      <c r="N1284" s="467" t="str">
        <f>IF(IFERROR(SEARCH("-",K1284,1),0) &gt; 0,IFERROR(VLOOKUP(K1284,'Liste ECO'!A:A,1,FALSE),"ATTENTION CE Inexistant"),"")</f>
        <v>127-06</v>
      </c>
      <c r="O1284" s="467" t="str">
        <f>IF(LEFT(N1284,1) ="A",'Messages d''erreur'!$B$9,"")</f>
        <v/>
      </c>
      <c r="P1284" s="447">
        <f t="shared" si="91"/>
        <v>44000</v>
      </c>
      <c r="Q1284" s="447" t="str">
        <f>IFERROR(VLOOKUP(B1285,'Liste CG'!A:A,1,FALSE),"Attention erreur pas de CG")</f>
        <v>Attention erreur pas de CG</v>
      </c>
      <c r="R1284" s="447" t="str">
        <f>IF(LEFT(Q1284,1)="A",'Messages d''erreur'!B$10,"")</f>
        <v>Attention CG pas dans  CG</v>
      </c>
      <c r="S1284" s="467">
        <f t="shared" si="92"/>
        <v>44000</v>
      </c>
      <c r="T1284" s="469">
        <f>IFERROR(VLOOKUP(S1284,'Liste CG'!A:A,1,FALSE),"Attention erreur pas de CG")</f>
        <v>44000</v>
      </c>
      <c r="U1284" s="447" t="str">
        <f>IF(MID(H1284,4,1)="x", 'Messages d''erreur'!$B$13,IF(LEFT(T1284,1)="A",'Messages d''erreur'!$B$12,""))</f>
        <v/>
      </c>
    </row>
    <row r="1285" spans="1:21" ht="26" x14ac:dyDescent="0.35">
      <c r="A1285" s="535" t="s">
        <v>2406</v>
      </c>
      <c r="B1285" s="447" t="s">
        <v>2406</v>
      </c>
      <c r="C1285" s="462" t="s">
        <v>1079</v>
      </c>
      <c r="D1285" s="463" t="s">
        <v>1100</v>
      </c>
      <c r="E1285" s="464" t="s">
        <v>61</v>
      </c>
      <c r="F1285" s="464">
        <v>2</v>
      </c>
      <c r="G1285" s="462" t="s">
        <v>1343</v>
      </c>
      <c r="H1285" s="462" t="s">
        <v>1344</v>
      </c>
      <c r="I1285" s="464" t="s">
        <v>1201</v>
      </c>
      <c r="J1285" s="464" t="s">
        <v>1101</v>
      </c>
      <c r="K1285" s="466" t="s">
        <v>219</v>
      </c>
      <c r="L1285" s="467">
        <f t="shared" si="93"/>
        <v>1</v>
      </c>
      <c r="M1285" s="468">
        <f t="shared" si="90"/>
        <v>44200</v>
      </c>
      <c r="N1285" s="467" t="str">
        <f>IF(IFERROR(SEARCH("-",K1285,1),0) &gt; 0,IFERROR(VLOOKUP(K1285,'Liste ECO'!A:A,1,FALSE),"ATTENTION CE Inexistant"),"")</f>
        <v>127-06</v>
      </c>
      <c r="O1285" s="467" t="str">
        <f>IF(LEFT(N1285,1) ="A",'Messages d''erreur'!$B$9,"")</f>
        <v/>
      </c>
      <c r="P1285" s="447">
        <f t="shared" si="91"/>
        <v>44200</v>
      </c>
      <c r="Q1285" s="447" t="str">
        <f>IFERROR(VLOOKUP(B1286,'Liste CG'!A:A,1,FALSE),"Attention erreur pas de CG")</f>
        <v>Attention erreur pas de CG</v>
      </c>
      <c r="R1285" s="447" t="str">
        <f>IF(LEFT(Q1285,1)="A",'Messages d''erreur'!B$10,"")</f>
        <v>Attention CG pas dans  CG</v>
      </c>
      <c r="S1285" s="467">
        <f t="shared" si="92"/>
        <v>44200</v>
      </c>
      <c r="T1285" s="469">
        <f>IFERROR(VLOOKUP(S1285,'Liste CG'!A:A,1,FALSE),"Attention erreur pas de CG")</f>
        <v>44200</v>
      </c>
      <c r="U1285" s="447" t="str">
        <f>IF(MID(H1285,4,1)="x", 'Messages d''erreur'!$B$13,IF(LEFT(T1285,1)="A",'Messages d''erreur'!$B$12,""))</f>
        <v/>
      </c>
    </row>
    <row r="1286" spans="1:21" ht="26" x14ac:dyDescent="0.35">
      <c r="A1286" s="535" t="s">
        <v>2407</v>
      </c>
      <c r="B1286" s="447" t="s">
        <v>2407</v>
      </c>
      <c r="C1286" s="462" t="s">
        <v>226</v>
      </c>
      <c r="D1286" s="463" t="s">
        <v>1100</v>
      </c>
      <c r="E1286" s="464" t="s">
        <v>61</v>
      </c>
      <c r="F1286" s="464">
        <v>1</v>
      </c>
      <c r="G1286" s="462" t="s">
        <v>1342</v>
      </c>
      <c r="H1286" s="464" t="s">
        <v>1317</v>
      </c>
      <c r="I1286" s="464" t="s">
        <v>1201</v>
      </c>
      <c r="J1286" s="464" t="s">
        <v>1101</v>
      </c>
      <c r="K1286" s="466" t="s">
        <v>225</v>
      </c>
      <c r="L1286" s="467">
        <f t="shared" si="93"/>
        <v>0</v>
      </c>
      <c r="M1286" s="468">
        <f t="shared" si="90"/>
        <v>44000</v>
      </c>
      <c r="N1286" s="467" t="str">
        <f>IF(IFERROR(SEARCH("-",K1286,1),0) &gt; 0,IFERROR(VLOOKUP(K1286,'Liste ECO'!A:A,1,FALSE),"ATTENTION CE Inexistant"),"")</f>
        <v>127-12</v>
      </c>
      <c r="O1286" s="467" t="str">
        <f>IF(LEFT(N1286,1) ="A",'Messages d''erreur'!$B$9,"")</f>
        <v/>
      </c>
      <c r="P1286" s="447">
        <f t="shared" si="91"/>
        <v>44000</v>
      </c>
      <c r="Q1286" s="447" t="str">
        <f>IFERROR(VLOOKUP(B1287,'Liste CG'!A:A,1,FALSE),"Attention erreur pas de CG")</f>
        <v>Attention erreur pas de CG</v>
      </c>
      <c r="R1286" s="447" t="str">
        <f>IF(LEFT(Q1286,1)="A",'Messages d''erreur'!B$10,"")</f>
        <v>Attention CG pas dans  CG</v>
      </c>
      <c r="S1286" s="467">
        <f t="shared" si="92"/>
        <v>44000</v>
      </c>
      <c r="T1286" s="469">
        <f>IFERROR(VLOOKUP(S1286,'Liste CG'!A:A,1,FALSE),"Attention erreur pas de CG")</f>
        <v>44000</v>
      </c>
      <c r="U1286" s="447" t="str">
        <f>IF(MID(H1286,4,1)="x", 'Messages d''erreur'!$B$13,IF(LEFT(T1286,1)="A",'Messages d''erreur'!$B$12,""))</f>
        <v/>
      </c>
    </row>
    <row r="1287" spans="1:21" ht="26" x14ac:dyDescent="0.35">
      <c r="A1287" s="535" t="s">
        <v>2407</v>
      </c>
      <c r="B1287" s="447" t="s">
        <v>2407</v>
      </c>
      <c r="C1287" s="462" t="s">
        <v>226</v>
      </c>
      <c r="D1287" s="463" t="s">
        <v>1100</v>
      </c>
      <c r="E1287" s="464" t="s">
        <v>61</v>
      </c>
      <c r="F1287" s="464">
        <v>2</v>
      </c>
      <c r="G1287" s="462" t="s">
        <v>1343</v>
      </c>
      <c r="H1287" s="462" t="s">
        <v>1344</v>
      </c>
      <c r="I1287" s="464" t="s">
        <v>1201</v>
      </c>
      <c r="J1287" s="464" t="s">
        <v>1101</v>
      </c>
      <c r="K1287" s="466" t="s">
        <v>225</v>
      </c>
      <c r="L1287" s="467">
        <f t="shared" si="93"/>
        <v>1</v>
      </c>
      <c r="M1287" s="468">
        <f t="shared" si="90"/>
        <v>44200</v>
      </c>
      <c r="N1287" s="467" t="str">
        <f>IF(IFERROR(SEARCH("-",K1287,1),0) &gt; 0,IFERROR(VLOOKUP(K1287,'Liste ECO'!A:A,1,FALSE),"ATTENTION CE Inexistant"),"")</f>
        <v>127-12</v>
      </c>
      <c r="O1287" s="467" t="str">
        <f>IF(LEFT(N1287,1) ="A",'Messages d''erreur'!$B$9,"")</f>
        <v/>
      </c>
      <c r="P1287" s="447">
        <f t="shared" si="91"/>
        <v>44200</v>
      </c>
      <c r="Q1287" s="447" t="str">
        <f>IFERROR(VLOOKUP(B1288,'Liste CG'!A:A,1,FALSE),"Attention erreur pas de CG")</f>
        <v>Attention erreur pas de CG</v>
      </c>
      <c r="R1287" s="447" t="str">
        <f>IF(LEFT(Q1287,1)="A",'Messages d''erreur'!B$10,"")</f>
        <v>Attention CG pas dans  CG</v>
      </c>
      <c r="S1287" s="467">
        <f t="shared" si="92"/>
        <v>44200</v>
      </c>
      <c r="T1287" s="469">
        <f>IFERROR(VLOOKUP(S1287,'Liste CG'!A:A,1,FALSE),"Attention erreur pas de CG")</f>
        <v>44200</v>
      </c>
      <c r="U1287" s="447" t="str">
        <f>IF(MID(H1287,4,1)="x", 'Messages d''erreur'!$B$13,IF(LEFT(T1287,1)="A",'Messages d''erreur'!$B$12,""))</f>
        <v/>
      </c>
    </row>
    <row r="1288" spans="1:21" ht="26" x14ac:dyDescent="0.35">
      <c r="A1288" s="535" t="s">
        <v>2408</v>
      </c>
      <c r="B1288" s="447" t="s">
        <v>2408</v>
      </c>
      <c r="C1288" s="462" t="s">
        <v>2409</v>
      </c>
      <c r="D1288" s="463" t="s">
        <v>1100</v>
      </c>
      <c r="E1288" s="464" t="s">
        <v>61</v>
      </c>
      <c r="F1288" s="464">
        <v>1</v>
      </c>
      <c r="G1288" s="462" t="s">
        <v>1342</v>
      </c>
      <c r="H1288" s="464" t="s">
        <v>1317</v>
      </c>
      <c r="I1288" s="464" t="s">
        <v>1201</v>
      </c>
      <c r="J1288" s="464" t="s">
        <v>1101</v>
      </c>
      <c r="K1288" s="466" t="s">
        <v>227</v>
      </c>
      <c r="L1288" s="467">
        <f t="shared" si="93"/>
        <v>0</v>
      </c>
      <c r="M1288" s="468">
        <f t="shared" si="90"/>
        <v>44000</v>
      </c>
      <c r="N1288" s="467" t="str">
        <f>IF(IFERROR(SEARCH("-",K1288,1),0) &gt; 0,IFERROR(VLOOKUP(K1288,'Liste ECO'!A:A,1,FALSE),"ATTENTION CE Inexistant"),"")</f>
        <v>127-48</v>
      </c>
      <c r="O1288" s="467" t="str">
        <f>IF(LEFT(N1288,1) ="A",'Messages d''erreur'!$B$9,"")</f>
        <v/>
      </c>
      <c r="P1288" s="447">
        <f t="shared" si="91"/>
        <v>44000</v>
      </c>
      <c r="Q1288" s="447" t="str">
        <f>IFERROR(VLOOKUP(B1289,'Liste CG'!A:A,1,FALSE),"Attention erreur pas de CG")</f>
        <v>Attention erreur pas de CG</v>
      </c>
      <c r="R1288" s="447" t="str">
        <f>IF(LEFT(Q1288,1)="A",'Messages d''erreur'!B$10,"")</f>
        <v>Attention CG pas dans  CG</v>
      </c>
      <c r="S1288" s="467">
        <f t="shared" si="92"/>
        <v>44000</v>
      </c>
      <c r="T1288" s="469">
        <f>IFERROR(VLOOKUP(S1288,'Liste CG'!A:A,1,FALSE),"Attention erreur pas de CG")</f>
        <v>44000</v>
      </c>
      <c r="U1288" s="447" t="str">
        <f>IF(MID(H1288,4,1)="x", 'Messages d''erreur'!$B$13,IF(LEFT(T1288,1)="A",'Messages d''erreur'!$B$12,""))</f>
        <v/>
      </c>
    </row>
    <row r="1289" spans="1:21" ht="26" x14ac:dyDescent="0.35">
      <c r="A1289" s="535" t="s">
        <v>2408</v>
      </c>
      <c r="B1289" s="447" t="s">
        <v>2408</v>
      </c>
      <c r="C1289" s="462" t="s">
        <v>2409</v>
      </c>
      <c r="D1289" s="463" t="s">
        <v>1100</v>
      </c>
      <c r="E1289" s="464" t="s">
        <v>61</v>
      </c>
      <c r="F1289" s="464">
        <v>2</v>
      </c>
      <c r="G1289" s="462" t="s">
        <v>1343</v>
      </c>
      <c r="H1289" s="462" t="s">
        <v>1344</v>
      </c>
      <c r="I1289" s="464" t="s">
        <v>1201</v>
      </c>
      <c r="J1289" s="464" t="s">
        <v>1101</v>
      </c>
      <c r="K1289" s="466" t="s">
        <v>227</v>
      </c>
      <c r="L1289" s="467">
        <f t="shared" si="93"/>
        <v>1</v>
      </c>
      <c r="M1289" s="468">
        <f t="shared" si="90"/>
        <v>44200</v>
      </c>
      <c r="N1289" s="467" t="str">
        <f>IF(IFERROR(SEARCH("-",K1289,1),0) &gt; 0,IFERROR(VLOOKUP(K1289,'Liste ECO'!A:A,1,FALSE),"ATTENTION CE Inexistant"),"")</f>
        <v>127-48</v>
      </c>
      <c r="O1289" s="467" t="str">
        <f>IF(LEFT(N1289,1) ="A",'Messages d''erreur'!$B$9,"")</f>
        <v/>
      </c>
      <c r="P1289" s="447">
        <f t="shared" si="91"/>
        <v>44200</v>
      </c>
      <c r="Q1289" s="447" t="str">
        <f>IFERROR(VLOOKUP(B1290,'Liste CG'!A:A,1,FALSE),"Attention erreur pas de CG")</f>
        <v>Attention erreur pas de CG</v>
      </c>
      <c r="R1289" s="447" t="str">
        <f>IF(LEFT(Q1289,1)="A",'Messages d''erreur'!B$10,"")</f>
        <v>Attention CG pas dans  CG</v>
      </c>
      <c r="S1289" s="467">
        <f t="shared" si="92"/>
        <v>44200</v>
      </c>
      <c r="T1289" s="469">
        <f>IFERROR(VLOOKUP(S1289,'Liste CG'!A:A,1,FALSE),"Attention erreur pas de CG")</f>
        <v>44200</v>
      </c>
      <c r="U1289" s="447" t="str">
        <f>IF(MID(H1289,4,1)="x", 'Messages d''erreur'!$B$13,IF(LEFT(T1289,1)="A",'Messages d''erreur'!$B$12,""))</f>
        <v/>
      </c>
    </row>
    <row r="1290" spans="1:21" ht="26" x14ac:dyDescent="0.35">
      <c r="A1290" s="535" t="s">
        <v>2410</v>
      </c>
      <c r="B1290" s="447" t="s">
        <v>2410</v>
      </c>
      <c r="C1290" s="462" t="s">
        <v>1080</v>
      </c>
      <c r="D1290" s="463" t="s">
        <v>1100</v>
      </c>
      <c r="E1290" s="464" t="s">
        <v>61</v>
      </c>
      <c r="F1290" s="464">
        <v>1</v>
      </c>
      <c r="G1290" s="462" t="s">
        <v>1797</v>
      </c>
      <c r="H1290" s="464" t="s">
        <v>1317</v>
      </c>
      <c r="I1290" s="464" t="s">
        <v>1201</v>
      </c>
      <c r="J1290" s="464" t="s">
        <v>1101</v>
      </c>
      <c r="K1290" s="466" t="s">
        <v>221</v>
      </c>
      <c r="L1290" s="467">
        <f t="shared" si="93"/>
        <v>0</v>
      </c>
      <c r="M1290" s="468">
        <f t="shared" si="90"/>
        <v>44000</v>
      </c>
      <c r="N1290" s="467" t="str">
        <f>IF(IFERROR(SEARCH("-",K1290,1),0) &gt; 0,IFERROR(VLOOKUP(K1290,'Liste ECO'!A:A,1,FALSE),"ATTENTION CE Inexistant"),"")</f>
        <v>127-08</v>
      </c>
      <c r="O1290" s="467" t="str">
        <f>IF(LEFT(N1290,1) ="A",'Messages d''erreur'!$B$9,"")</f>
        <v/>
      </c>
      <c r="P1290" s="447">
        <f t="shared" si="91"/>
        <v>44000</v>
      </c>
      <c r="Q1290" s="447" t="str">
        <f>IFERROR(VLOOKUP(B1291,'Liste CG'!A:A,1,FALSE),"Attention erreur pas de CG")</f>
        <v>Attention erreur pas de CG</v>
      </c>
      <c r="R1290" s="447" t="str">
        <f>IF(LEFT(Q1290,1)="A",'Messages d''erreur'!B$10,"")</f>
        <v>Attention CG pas dans  CG</v>
      </c>
      <c r="S1290" s="467">
        <f t="shared" si="92"/>
        <v>44000</v>
      </c>
      <c r="T1290" s="469">
        <f>IFERROR(VLOOKUP(S1290,'Liste CG'!A:A,1,FALSE),"Attention erreur pas de CG")</f>
        <v>44000</v>
      </c>
      <c r="U1290" s="447" t="str">
        <f>IF(MID(H1290,4,1)="x", 'Messages d''erreur'!$B$13,IF(LEFT(T1290,1)="A",'Messages d''erreur'!$B$12,""))</f>
        <v/>
      </c>
    </row>
    <row r="1291" spans="1:21" ht="26" x14ac:dyDescent="0.35">
      <c r="A1291" s="535" t="s">
        <v>2411</v>
      </c>
      <c r="B1291" s="447" t="s">
        <v>2411</v>
      </c>
      <c r="C1291" s="462" t="s">
        <v>208</v>
      </c>
      <c r="D1291" s="463" t="s">
        <v>1100</v>
      </c>
      <c r="E1291" s="464" t="s">
        <v>61</v>
      </c>
      <c r="F1291" s="464">
        <v>1</v>
      </c>
      <c r="G1291" s="462" t="s">
        <v>1342</v>
      </c>
      <c r="H1291" s="464" t="s">
        <v>1317</v>
      </c>
      <c r="I1291" s="464" t="s">
        <v>1201</v>
      </c>
      <c r="J1291" s="464" t="s">
        <v>1101</v>
      </c>
      <c r="K1291" s="466" t="s">
        <v>207</v>
      </c>
      <c r="L1291" s="467">
        <f t="shared" si="93"/>
        <v>0</v>
      </c>
      <c r="M1291" s="468">
        <f t="shared" si="90"/>
        <v>44000</v>
      </c>
      <c r="N1291" s="467" t="str">
        <f>IF(IFERROR(SEARCH("-",K1291,1),0) &gt; 0,IFERROR(VLOOKUP(K1291,'Liste ECO'!A:A,1,FALSE),"ATTENTION CE Inexistant"),"")</f>
        <v>125-08</v>
      </c>
      <c r="O1291" s="467" t="str">
        <f>IF(LEFT(N1291,1) ="A",'Messages d''erreur'!$B$9,"")</f>
        <v/>
      </c>
      <c r="P1291" s="447">
        <f t="shared" si="91"/>
        <v>44000</v>
      </c>
      <c r="Q1291" s="447" t="str">
        <f>IFERROR(VLOOKUP(B1292,'Liste CG'!A:A,1,FALSE),"Attention erreur pas de CG")</f>
        <v>Attention erreur pas de CG</v>
      </c>
      <c r="R1291" s="447" t="str">
        <f>IF(LEFT(Q1291,1)="A",'Messages d''erreur'!B$10,"")</f>
        <v>Attention CG pas dans  CG</v>
      </c>
      <c r="S1291" s="467">
        <f t="shared" si="92"/>
        <v>44000</v>
      </c>
      <c r="T1291" s="469">
        <f>IFERROR(VLOOKUP(S1291,'Liste CG'!A:A,1,FALSE),"Attention erreur pas de CG")</f>
        <v>44000</v>
      </c>
      <c r="U1291" s="447" t="str">
        <f>IF(MID(H1291,4,1)="x", 'Messages d''erreur'!$B$13,IF(LEFT(T1291,1)="A",'Messages d''erreur'!$B$12,""))</f>
        <v/>
      </c>
    </row>
    <row r="1292" spans="1:21" ht="26" x14ac:dyDescent="0.35">
      <c r="A1292" s="535" t="s">
        <v>2411</v>
      </c>
      <c r="B1292" s="447" t="s">
        <v>2411</v>
      </c>
      <c r="C1292" s="462" t="s">
        <v>208</v>
      </c>
      <c r="D1292" s="463" t="s">
        <v>1100</v>
      </c>
      <c r="E1292" s="464" t="s">
        <v>61</v>
      </c>
      <c r="F1292" s="464">
        <v>2</v>
      </c>
      <c r="G1292" s="462" t="s">
        <v>1343</v>
      </c>
      <c r="H1292" s="462" t="s">
        <v>1344</v>
      </c>
      <c r="I1292" s="464" t="s">
        <v>1201</v>
      </c>
      <c r="J1292" s="464" t="s">
        <v>1101</v>
      </c>
      <c r="K1292" s="466" t="s">
        <v>207</v>
      </c>
      <c r="L1292" s="467">
        <f t="shared" si="93"/>
        <v>1</v>
      </c>
      <c r="M1292" s="468">
        <f t="shared" ref="M1292:M1356" si="94">VALUE(H1292)</f>
        <v>44200</v>
      </c>
      <c r="N1292" s="467" t="str">
        <f>IF(IFERROR(SEARCH("-",K1292,1),0) &gt; 0,IFERROR(VLOOKUP(K1292,'Liste ECO'!A:A,1,FALSE),"ATTENTION CE Inexistant"),"")</f>
        <v>125-08</v>
      </c>
      <c r="O1292" s="467" t="str">
        <f>IF(LEFT(N1292,1) ="A",'Messages d''erreur'!$B$9,"")</f>
        <v/>
      </c>
      <c r="P1292" s="447">
        <f t="shared" si="91"/>
        <v>44200</v>
      </c>
      <c r="Q1292" s="447" t="str">
        <f>IFERROR(VLOOKUP(B1293,'Liste CG'!A:A,1,FALSE),"Attention erreur pas de CG")</f>
        <v>Attention erreur pas de CG</v>
      </c>
      <c r="R1292" s="447" t="str">
        <f>IF(LEFT(Q1292,1)="A",'Messages d''erreur'!B$10,"")</f>
        <v>Attention CG pas dans  CG</v>
      </c>
      <c r="S1292" s="467">
        <f t="shared" si="92"/>
        <v>44200</v>
      </c>
      <c r="T1292" s="469">
        <f>IFERROR(VLOOKUP(S1292,'Liste CG'!A:A,1,FALSE),"Attention erreur pas de CG")</f>
        <v>44200</v>
      </c>
      <c r="U1292" s="447" t="str">
        <f>IF(MID(H1292,4,1)="x", 'Messages d''erreur'!$B$13,IF(LEFT(T1292,1)="A",'Messages d''erreur'!$B$12,""))</f>
        <v/>
      </c>
    </row>
    <row r="1293" spans="1:21" ht="26" x14ac:dyDescent="0.35">
      <c r="A1293" s="535" t="s">
        <v>2412</v>
      </c>
      <c r="B1293" s="447" t="s">
        <v>2412</v>
      </c>
      <c r="C1293" s="462" t="s">
        <v>187</v>
      </c>
      <c r="D1293" s="463" t="s">
        <v>1100</v>
      </c>
      <c r="E1293" s="464" t="s">
        <v>61</v>
      </c>
      <c r="F1293" s="464">
        <v>1</v>
      </c>
      <c r="G1293" s="462" t="s">
        <v>1342</v>
      </c>
      <c r="H1293" s="464" t="s">
        <v>1317</v>
      </c>
      <c r="I1293" s="464" t="s">
        <v>1201</v>
      </c>
      <c r="J1293" s="464" t="s">
        <v>1101</v>
      </c>
      <c r="K1293" s="466" t="s">
        <v>186</v>
      </c>
      <c r="L1293" s="467">
        <f t="shared" si="93"/>
        <v>0</v>
      </c>
      <c r="M1293" s="468">
        <f t="shared" si="94"/>
        <v>44000</v>
      </c>
      <c r="N1293" s="467" t="str">
        <f>IF(IFERROR(SEARCH("-",K1293,1),0) &gt; 0,IFERROR(VLOOKUP(K1293,'Liste ECO'!A:A,1,FALSE),"ATTENTION CE Inexistant"),"")</f>
        <v>124-08</v>
      </c>
      <c r="O1293" s="467" t="str">
        <f>IF(LEFT(N1293,1) ="A",'Messages d''erreur'!$B$9,"")</f>
        <v/>
      </c>
      <c r="P1293" s="447">
        <f t="shared" si="91"/>
        <v>44000</v>
      </c>
      <c r="Q1293" s="447" t="str">
        <f>IFERROR(VLOOKUP(B1294,'Liste CG'!A:A,1,FALSE),"Attention erreur pas de CG")</f>
        <v>Attention erreur pas de CG</v>
      </c>
      <c r="R1293" s="447" t="str">
        <f>IF(LEFT(Q1293,1)="A",'Messages d''erreur'!B$10,"")</f>
        <v>Attention CG pas dans  CG</v>
      </c>
      <c r="S1293" s="467">
        <f t="shared" si="92"/>
        <v>44000</v>
      </c>
      <c r="T1293" s="469">
        <f>IFERROR(VLOOKUP(S1293,'Liste CG'!A:A,1,FALSE),"Attention erreur pas de CG")</f>
        <v>44000</v>
      </c>
      <c r="U1293" s="447" t="str">
        <f>IF(MID(H1293,4,1)="x", 'Messages d''erreur'!$B$13,IF(LEFT(T1293,1)="A",'Messages d''erreur'!$B$12,""))</f>
        <v/>
      </c>
    </row>
    <row r="1294" spans="1:21" ht="26" x14ac:dyDescent="0.35">
      <c r="A1294" s="535" t="s">
        <v>2412</v>
      </c>
      <c r="B1294" s="447" t="s">
        <v>2412</v>
      </c>
      <c r="C1294" s="462" t="s">
        <v>187</v>
      </c>
      <c r="D1294" s="463" t="s">
        <v>1100</v>
      </c>
      <c r="E1294" s="464" t="s">
        <v>61</v>
      </c>
      <c r="F1294" s="464">
        <v>2</v>
      </c>
      <c r="G1294" s="462" t="s">
        <v>1343</v>
      </c>
      <c r="H1294" s="462" t="s">
        <v>1344</v>
      </c>
      <c r="I1294" s="464" t="s">
        <v>1201</v>
      </c>
      <c r="J1294" s="464" t="s">
        <v>1101</v>
      </c>
      <c r="K1294" s="466" t="s">
        <v>186</v>
      </c>
      <c r="L1294" s="467">
        <f t="shared" si="93"/>
        <v>1</v>
      </c>
      <c r="M1294" s="468">
        <f t="shared" si="94"/>
        <v>44200</v>
      </c>
      <c r="N1294" s="467" t="str">
        <f>IF(IFERROR(SEARCH("-",K1294,1),0) &gt; 0,IFERROR(VLOOKUP(K1294,'Liste ECO'!A:A,1,FALSE),"ATTENTION CE Inexistant"),"")</f>
        <v>124-08</v>
      </c>
      <c r="O1294" s="467" t="str">
        <f>IF(LEFT(N1294,1) ="A",'Messages d''erreur'!$B$9,"")</f>
        <v/>
      </c>
      <c r="P1294" s="447">
        <f t="shared" si="91"/>
        <v>44200</v>
      </c>
      <c r="Q1294" s="447" t="str">
        <f>IFERROR(VLOOKUP(B1295,'Liste CG'!A:A,1,FALSE),"Attention erreur pas de CG")</f>
        <v>Attention erreur pas de CG</v>
      </c>
      <c r="R1294" s="447" t="str">
        <f>IF(LEFT(Q1294,1)="A",'Messages d''erreur'!B$10,"")</f>
        <v>Attention CG pas dans  CG</v>
      </c>
      <c r="S1294" s="467">
        <f t="shared" si="92"/>
        <v>44200</v>
      </c>
      <c r="T1294" s="469">
        <f>IFERROR(VLOOKUP(S1294,'Liste CG'!A:A,1,FALSE),"Attention erreur pas de CG")</f>
        <v>44200</v>
      </c>
      <c r="U1294" s="447" t="str">
        <f>IF(MID(H1294,4,1)="x", 'Messages d''erreur'!$B$13,IF(LEFT(T1294,1)="A",'Messages d''erreur'!$B$12,""))</f>
        <v/>
      </c>
    </row>
    <row r="1295" spans="1:21" ht="26" x14ac:dyDescent="0.35">
      <c r="A1295" s="535" t="s">
        <v>2134</v>
      </c>
      <c r="B1295" s="447" t="s">
        <v>2134</v>
      </c>
      <c r="C1295" s="462" t="s">
        <v>210</v>
      </c>
      <c r="D1295" s="463" t="s">
        <v>1100</v>
      </c>
      <c r="E1295" s="464" t="s">
        <v>61</v>
      </c>
      <c r="F1295" s="464">
        <v>1</v>
      </c>
      <c r="G1295" s="462" t="s">
        <v>1342</v>
      </c>
      <c r="H1295" s="464" t="s">
        <v>2132</v>
      </c>
      <c r="I1295" s="464" t="s">
        <v>1201</v>
      </c>
      <c r="J1295" s="464" t="s">
        <v>1101</v>
      </c>
      <c r="K1295" s="466" t="s">
        <v>209</v>
      </c>
      <c r="L1295" s="467">
        <f t="shared" si="93"/>
        <v>0</v>
      </c>
      <c r="M1295" s="468">
        <f t="shared" si="94"/>
        <v>45200</v>
      </c>
      <c r="N1295" s="467" t="str">
        <f>IF(IFERROR(SEARCH("-",K1295,1),0) &gt; 0,IFERROR(VLOOKUP(K1295,'Liste ECO'!A:A,1,FALSE),"ATTENTION CE Inexistant"),"")</f>
        <v>125-10</v>
      </c>
      <c r="O1295" s="467" t="str">
        <f>IF(LEFT(N1295,1) ="A",'Messages d''erreur'!$B$9,"")</f>
        <v/>
      </c>
      <c r="P1295" s="447">
        <f t="shared" si="91"/>
        <v>45200</v>
      </c>
      <c r="Q1295" s="447" t="str">
        <f>IFERROR(VLOOKUP(B1296,'Liste CG'!A:A,1,FALSE),"Attention erreur pas de CG")</f>
        <v>Attention erreur pas de CG</v>
      </c>
      <c r="R1295" s="447" t="str">
        <f>IF(LEFT(Q1295,1)="A",'Messages d''erreur'!B$10,"")</f>
        <v>Attention CG pas dans  CG</v>
      </c>
      <c r="S1295" s="467">
        <f t="shared" si="92"/>
        <v>45200</v>
      </c>
      <c r="T1295" s="469">
        <f>IFERROR(VLOOKUP(S1295,'Liste CG'!A:A,1,FALSE),"Attention erreur pas de CG")</f>
        <v>45200</v>
      </c>
      <c r="U1295" s="447" t="str">
        <f>IF(MID(H1295,4,1)="x", 'Messages d''erreur'!$B$13,IF(LEFT(T1295,1)="A",'Messages d''erreur'!$B$12,""))</f>
        <v/>
      </c>
    </row>
    <row r="1296" spans="1:21" ht="26" x14ac:dyDescent="0.35">
      <c r="A1296" s="535" t="s">
        <v>2134</v>
      </c>
      <c r="B1296" s="447" t="s">
        <v>2134</v>
      </c>
      <c r="C1296" s="462" t="s">
        <v>210</v>
      </c>
      <c r="D1296" s="463" t="s">
        <v>1100</v>
      </c>
      <c r="E1296" s="464" t="s">
        <v>61</v>
      </c>
      <c r="F1296" s="464">
        <v>2</v>
      </c>
      <c r="G1296" s="462" t="s">
        <v>1343</v>
      </c>
      <c r="H1296" s="462" t="s">
        <v>1344</v>
      </c>
      <c r="I1296" s="464" t="s">
        <v>1201</v>
      </c>
      <c r="J1296" s="464" t="s">
        <v>1101</v>
      </c>
      <c r="K1296" s="466" t="s">
        <v>209</v>
      </c>
      <c r="L1296" s="467">
        <f t="shared" si="93"/>
        <v>1</v>
      </c>
      <c r="M1296" s="468">
        <f t="shared" si="94"/>
        <v>44200</v>
      </c>
      <c r="N1296" s="467" t="str">
        <f>IF(IFERROR(SEARCH("-",K1296,1),0) &gt; 0,IFERROR(VLOOKUP(K1296,'Liste ECO'!A:A,1,FALSE),"ATTENTION CE Inexistant"),"")</f>
        <v>125-10</v>
      </c>
      <c r="O1296" s="467" t="str">
        <f>IF(LEFT(N1296,1) ="A",'Messages d''erreur'!$B$9,"")</f>
        <v/>
      </c>
      <c r="P1296" s="447">
        <f t="shared" si="91"/>
        <v>44200</v>
      </c>
      <c r="Q1296" s="447" t="str">
        <f>IFERROR(VLOOKUP(B1297,'Liste CG'!A:A,1,FALSE),"Attention erreur pas de CG")</f>
        <v>Attention erreur pas de CG</v>
      </c>
      <c r="R1296" s="447" t="str">
        <f>IF(LEFT(Q1296,1)="A",'Messages d''erreur'!B$10,"")</f>
        <v>Attention CG pas dans  CG</v>
      </c>
      <c r="S1296" s="467">
        <f t="shared" si="92"/>
        <v>44200</v>
      </c>
      <c r="T1296" s="469">
        <f>IFERROR(VLOOKUP(S1296,'Liste CG'!A:A,1,FALSE),"Attention erreur pas de CG")</f>
        <v>44200</v>
      </c>
      <c r="U1296" s="447" t="str">
        <f>IF(MID(H1296,4,1)="x", 'Messages d''erreur'!$B$13,IF(LEFT(T1296,1)="A",'Messages d''erreur'!$B$12,""))</f>
        <v/>
      </c>
    </row>
    <row r="1297" spans="1:21" ht="26" x14ac:dyDescent="0.35">
      <c r="A1297" s="535" t="s">
        <v>2143</v>
      </c>
      <c r="B1297" s="447" t="s">
        <v>2143</v>
      </c>
      <c r="C1297" s="462" t="s">
        <v>233</v>
      </c>
      <c r="D1297" s="463" t="s">
        <v>1100</v>
      </c>
      <c r="E1297" s="464" t="s">
        <v>61</v>
      </c>
      <c r="F1297" s="464">
        <v>1</v>
      </c>
      <c r="G1297" s="462" t="s">
        <v>1797</v>
      </c>
      <c r="H1297" s="464" t="s">
        <v>2141</v>
      </c>
      <c r="I1297" s="464" t="s">
        <v>1201</v>
      </c>
      <c r="J1297" s="464" t="s">
        <v>1101</v>
      </c>
      <c r="K1297" s="466" t="s">
        <v>232</v>
      </c>
      <c r="L1297" s="467">
        <f t="shared" si="93"/>
        <v>0</v>
      </c>
      <c r="M1297" s="468">
        <f t="shared" si="94"/>
        <v>45310</v>
      </c>
      <c r="N1297" s="467" t="str">
        <f>IF(IFERROR(SEARCH("-",K1297,1),0) &gt; 0,IFERROR(VLOOKUP(K1297,'Liste ECO'!A:A,1,FALSE),"ATTENTION CE Inexistant"),"")</f>
        <v>128-10</v>
      </c>
      <c r="O1297" s="467" t="str">
        <f>IF(LEFT(N1297,1) ="A",'Messages d''erreur'!$B$9,"")</f>
        <v/>
      </c>
      <c r="P1297" s="447">
        <f t="shared" si="91"/>
        <v>45310</v>
      </c>
      <c r="Q1297" s="447" t="str">
        <f>IFERROR(VLOOKUP(B1298,'Liste CG'!A:A,1,FALSE),"Attention erreur pas de CG")</f>
        <v>Attention erreur pas de CG</v>
      </c>
      <c r="R1297" s="447" t="str">
        <f>IF(LEFT(Q1297,1)="A",'Messages d''erreur'!B$10,"")</f>
        <v>Attention CG pas dans  CG</v>
      </c>
      <c r="S1297" s="467">
        <f t="shared" si="92"/>
        <v>45310</v>
      </c>
      <c r="T1297" s="469">
        <f>IFERROR(VLOOKUP(S1297,'Liste CG'!A:A,1,FALSE),"Attention erreur pas de CG")</f>
        <v>45310</v>
      </c>
      <c r="U1297" s="447" t="str">
        <f>IF(MID(H1297,4,1)="x", 'Messages d''erreur'!$B$13,IF(LEFT(T1297,1)="A",'Messages d''erreur'!$B$12,""))</f>
        <v/>
      </c>
    </row>
    <row r="1298" spans="1:21" ht="26" x14ac:dyDescent="0.35">
      <c r="A1298" s="535" t="s">
        <v>2135</v>
      </c>
      <c r="B1298" s="447" t="s">
        <v>2135</v>
      </c>
      <c r="C1298" s="462" t="s">
        <v>1081</v>
      </c>
      <c r="D1298" s="463" t="s">
        <v>1100</v>
      </c>
      <c r="E1298" s="464" t="s">
        <v>61</v>
      </c>
      <c r="F1298" s="464">
        <v>1</v>
      </c>
      <c r="G1298" s="462" t="s">
        <v>1342</v>
      </c>
      <c r="H1298" s="464" t="s">
        <v>2132</v>
      </c>
      <c r="I1298" s="464" t="s">
        <v>1201</v>
      </c>
      <c r="J1298" s="464" t="s">
        <v>1101</v>
      </c>
      <c r="K1298" s="466" t="s">
        <v>223</v>
      </c>
      <c r="L1298" s="467">
        <f t="shared" si="93"/>
        <v>0</v>
      </c>
      <c r="M1298" s="468">
        <f t="shared" si="94"/>
        <v>45200</v>
      </c>
      <c r="N1298" s="467" t="str">
        <f>IF(IFERROR(SEARCH("-",K1298,1),0) &gt; 0,IFERROR(VLOOKUP(K1298,'Liste ECO'!A:A,1,FALSE),"ATTENTION CE Inexistant"),"")</f>
        <v>127-10</v>
      </c>
      <c r="O1298" s="467" t="str">
        <f>IF(LEFT(N1298,1) ="A",'Messages d''erreur'!$B$9,"")</f>
        <v/>
      </c>
      <c r="P1298" s="447">
        <f t="shared" si="91"/>
        <v>45200</v>
      </c>
      <c r="Q1298" s="447" t="str">
        <f>IFERROR(VLOOKUP(B1299,'Liste CG'!A:A,1,FALSE),"Attention erreur pas de CG")</f>
        <v>Attention erreur pas de CG</v>
      </c>
      <c r="R1298" s="447" t="str">
        <f>IF(LEFT(Q1298,1)="A",'Messages d''erreur'!B$10,"")</f>
        <v>Attention CG pas dans  CG</v>
      </c>
      <c r="S1298" s="467">
        <f t="shared" si="92"/>
        <v>45200</v>
      </c>
      <c r="T1298" s="469">
        <f>IFERROR(VLOOKUP(S1298,'Liste CG'!A:A,1,FALSE),"Attention erreur pas de CG")</f>
        <v>45200</v>
      </c>
      <c r="U1298" s="447" t="str">
        <f>IF(MID(H1298,4,1)="x", 'Messages d''erreur'!$B$13,IF(LEFT(T1298,1)="A",'Messages d''erreur'!$B$12,""))</f>
        <v/>
      </c>
    </row>
    <row r="1299" spans="1:21" ht="26" x14ac:dyDescent="0.35">
      <c r="A1299" s="535" t="s">
        <v>2135</v>
      </c>
      <c r="B1299" s="447" t="s">
        <v>2135</v>
      </c>
      <c r="C1299" s="462" t="s">
        <v>1081</v>
      </c>
      <c r="D1299" s="463" t="s">
        <v>1100</v>
      </c>
      <c r="E1299" s="464" t="s">
        <v>61</v>
      </c>
      <c r="F1299" s="464">
        <v>2</v>
      </c>
      <c r="G1299" s="462" t="s">
        <v>1343</v>
      </c>
      <c r="H1299" s="462" t="s">
        <v>1344</v>
      </c>
      <c r="I1299" s="464" t="s">
        <v>1201</v>
      </c>
      <c r="J1299" s="464" t="s">
        <v>1101</v>
      </c>
      <c r="K1299" s="466" t="s">
        <v>223</v>
      </c>
      <c r="L1299" s="467">
        <f t="shared" si="93"/>
        <v>1</v>
      </c>
      <c r="M1299" s="468">
        <f t="shared" si="94"/>
        <v>44200</v>
      </c>
      <c r="N1299" s="467" t="str">
        <f>IF(IFERROR(SEARCH("-",K1299,1),0) &gt; 0,IFERROR(VLOOKUP(K1299,'Liste ECO'!A:A,1,FALSE),"ATTENTION CE Inexistant"),"")</f>
        <v>127-10</v>
      </c>
      <c r="O1299" s="467" t="str">
        <f>IF(LEFT(N1299,1) ="A",'Messages d''erreur'!$B$9,"")</f>
        <v/>
      </c>
      <c r="P1299" s="447">
        <f t="shared" si="91"/>
        <v>44200</v>
      </c>
      <c r="Q1299" s="447" t="str">
        <f>IFERROR(VLOOKUP(B1300,'Liste CG'!A:A,1,FALSE),"Attention erreur pas de CG")</f>
        <v>Attention erreur pas de CG</v>
      </c>
      <c r="R1299" s="447" t="str">
        <f>IF(LEFT(Q1299,1)="A",'Messages d''erreur'!B$10,"")</f>
        <v>Attention CG pas dans  CG</v>
      </c>
      <c r="S1299" s="467">
        <f t="shared" si="92"/>
        <v>44200</v>
      </c>
      <c r="T1299" s="469">
        <f>IFERROR(VLOOKUP(S1299,'Liste CG'!A:A,1,FALSE),"Attention erreur pas de CG")</f>
        <v>44200</v>
      </c>
      <c r="U1299" s="447" t="str">
        <f>IF(MID(H1299,4,1)="x", 'Messages d''erreur'!$B$13,IF(LEFT(T1299,1)="A",'Messages d''erreur'!$B$12,""))</f>
        <v/>
      </c>
    </row>
    <row r="1300" spans="1:21" ht="26" x14ac:dyDescent="0.35">
      <c r="A1300" s="535" t="s">
        <v>2136</v>
      </c>
      <c r="B1300" s="447" t="s">
        <v>2136</v>
      </c>
      <c r="C1300" s="462" t="s">
        <v>189</v>
      </c>
      <c r="D1300" s="463" t="s">
        <v>1100</v>
      </c>
      <c r="E1300" s="464" t="s">
        <v>61</v>
      </c>
      <c r="F1300" s="464">
        <v>1</v>
      </c>
      <c r="G1300" s="462" t="s">
        <v>1342</v>
      </c>
      <c r="H1300" s="464" t="s">
        <v>2132</v>
      </c>
      <c r="I1300" s="464" t="s">
        <v>1201</v>
      </c>
      <c r="J1300" s="464" t="s">
        <v>1101</v>
      </c>
      <c r="K1300" s="466" t="s">
        <v>188</v>
      </c>
      <c r="L1300" s="467">
        <f t="shared" si="93"/>
        <v>0</v>
      </c>
      <c r="M1300" s="468">
        <f t="shared" si="94"/>
        <v>45200</v>
      </c>
      <c r="N1300" s="467" t="str">
        <f>IF(IFERROR(SEARCH("-",K1300,1),0) &gt; 0,IFERROR(VLOOKUP(K1300,'Liste ECO'!A:A,1,FALSE),"ATTENTION CE Inexistant"),"")</f>
        <v>124-10</v>
      </c>
      <c r="O1300" s="467" t="str">
        <f>IF(LEFT(N1300,1) ="A",'Messages d''erreur'!$B$9,"")</f>
        <v/>
      </c>
      <c r="P1300" s="447">
        <f t="shared" si="91"/>
        <v>45200</v>
      </c>
      <c r="Q1300" s="447" t="str">
        <f>IFERROR(VLOOKUP(B1301,'Liste CG'!A:A,1,FALSE),"Attention erreur pas de CG")</f>
        <v>Attention erreur pas de CG</v>
      </c>
      <c r="R1300" s="447" t="str">
        <f>IF(LEFT(Q1300,1)="A",'Messages d''erreur'!B$10,"")</f>
        <v>Attention CG pas dans  CG</v>
      </c>
      <c r="S1300" s="467">
        <f t="shared" si="92"/>
        <v>45200</v>
      </c>
      <c r="T1300" s="469">
        <f>IFERROR(VLOOKUP(S1300,'Liste CG'!A:A,1,FALSE),"Attention erreur pas de CG")</f>
        <v>45200</v>
      </c>
      <c r="U1300" s="447" t="str">
        <f>IF(MID(H1300,4,1)="x", 'Messages d''erreur'!$B$13,IF(LEFT(T1300,1)="A",'Messages d''erreur'!$B$12,""))</f>
        <v/>
      </c>
    </row>
    <row r="1301" spans="1:21" ht="26" x14ac:dyDescent="0.35">
      <c r="A1301" s="535" t="s">
        <v>2136</v>
      </c>
      <c r="B1301" s="447" t="s">
        <v>2136</v>
      </c>
      <c r="C1301" s="462" t="s">
        <v>189</v>
      </c>
      <c r="D1301" s="463" t="s">
        <v>1100</v>
      </c>
      <c r="E1301" s="464" t="s">
        <v>61</v>
      </c>
      <c r="F1301" s="464">
        <v>2</v>
      </c>
      <c r="G1301" s="462" t="s">
        <v>1343</v>
      </c>
      <c r="H1301" s="462" t="s">
        <v>1344</v>
      </c>
      <c r="I1301" s="464" t="s">
        <v>1201</v>
      </c>
      <c r="J1301" s="464" t="s">
        <v>1101</v>
      </c>
      <c r="K1301" s="466" t="s">
        <v>188</v>
      </c>
      <c r="L1301" s="467">
        <f t="shared" si="93"/>
        <v>1</v>
      </c>
      <c r="M1301" s="468">
        <f t="shared" si="94"/>
        <v>44200</v>
      </c>
      <c r="N1301" s="467" t="str">
        <f>IF(IFERROR(SEARCH("-",K1301,1),0) &gt; 0,IFERROR(VLOOKUP(K1301,'Liste ECO'!A:A,1,FALSE),"ATTENTION CE Inexistant"),"")</f>
        <v>124-10</v>
      </c>
      <c r="O1301" s="467" t="str">
        <f>IF(LEFT(N1301,1) ="A",'Messages d''erreur'!$B$9,"")</f>
        <v/>
      </c>
      <c r="P1301" s="447">
        <f t="shared" si="91"/>
        <v>44200</v>
      </c>
      <c r="Q1301" s="447" t="str">
        <f>IFERROR(VLOOKUP(B1303,'Liste CG'!A:A,1,FALSE),"Attention erreur pas de CG")</f>
        <v>Attention erreur pas de CG</v>
      </c>
      <c r="R1301" s="447" t="str">
        <f>IF(LEFT(Q1301,1)="A",'Messages d''erreur'!B$10,"")</f>
        <v>Attention CG pas dans  CG</v>
      </c>
      <c r="S1301" s="467">
        <f t="shared" si="92"/>
        <v>44200</v>
      </c>
      <c r="T1301" s="469">
        <f>IFERROR(VLOOKUP(S1301,'Liste CG'!A:A,1,FALSE),"Attention erreur pas de CG")</f>
        <v>44200</v>
      </c>
      <c r="U1301" s="447" t="str">
        <f>IF(MID(H1301,4,1)="x", 'Messages d''erreur'!$B$13,IF(LEFT(T1301,1)="A",'Messages d''erreur'!$B$12,""))</f>
        <v/>
      </c>
    </row>
    <row r="1302" spans="1:21" ht="26" x14ac:dyDescent="0.35">
      <c r="A1302" s="535" t="s">
        <v>4411</v>
      </c>
      <c r="B1302" s="447" t="s">
        <v>4411</v>
      </c>
      <c r="C1302" s="462" t="s">
        <v>3022</v>
      </c>
      <c r="D1302" s="463" t="s">
        <v>1100</v>
      </c>
      <c r="E1302" s="464" t="s">
        <v>61</v>
      </c>
      <c r="F1302" s="464">
        <v>1</v>
      </c>
      <c r="G1302" s="462" t="s">
        <v>1342</v>
      </c>
      <c r="H1302" s="505">
        <v>49000</v>
      </c>
      <c r="I1302" s="464" t="s">
        <v>4410</v>
      </c>
      <c r="J1302" s="464" t="s">
        <v>1101</v>
      </c>
      <c r="K1302" s="466" t="s">
        <v>4423</v>
      </c>
      <c r="L1302" s="467">
        <f>IF(A1302=A1300,1,0)</f>
        <v>0</v>
      </c>
      <c r="M1302" s="468">
        <f t="shared" ref="M1302" si="95">VALUE(H1302)</f>
        <v>49000</v>
      </c>
      <c r="N1302" s="467" t="str">
        <f>IF(IFERROR(SEARCH("-",K1302,1),0) &gt; 0,IFERROR(VLOOKUP(K1302,'Liste ECO'!A:A,1,FALSE),"ATTENTION CE Inexistant"),"")</f>
        <v>031-01</v>
      </c>
      <c r="O1302" s="467" t="str">
        <f>IF(LEFT(N1302,1) ="A",'Messages d''erreur'!$B$9,"")</f>
        <v/>
      </c>
      <c r="P1302" s="447">
        <f t="shared" ref="P1302" si="96">VALUE(H1302)</f>
        <v>49000</v>
      </c>
      <c r="Q1302" s="447" t="str">
        <f>IFERROR(VLOOKUP(B1303,'Liste CG'!A:A,1,FALSE),"Attention erreur pas de CG")</f>
        <v>Attention erreur pas de CG</v>
      </c>
      <c r="R1302" s="447" t="str">
        <f>IF(LEFT(Q1302,1)="A",'Messages d''erreur'!B$10,"")</f>
        <v>Attention CG pas dans  CG</v>
      </c>
      <c r="S1302" s="467">
        <f t="shared" ref="S1302" si="97">VALUE(H1302)</f>
        <v>49000</v>
      </c>
      <c r="T1302" s="469">
        <f>IFERROR(VLOOKUP(S1302,'Liste CG'!A:A,1,FALSE),"Attention erreur pas de CG")</f>
        <v>49000</v>
      </c>
      <c r="U1302" s="447" t="str">
        <f>IF(MID(H1302,4,1)="x", 'Messages d''erreur'!$B$13,IF(LEFT(T1302,1)="A",'Messages d''erreur'!$B$12,""))</f>
        <v/>
      </c>
    </row>
    <row r="1303" spans="1:21" ht="26" x14ac:dyDescent="0.35">
      <c r="A1303" s="535" t="s">
        <v>2163</v>
      </c>
      <c r="B1303" s="447" t="s">
        <v>2163</v>
      </c>
      <c r="C1303" s="462" t="s">
        <v>72</v>
      </c>
      <c r="D1303" s="463" t="s">
        <v>1100</v>
      </c>
      <c r="E1303" s="464" t="s">
        <v>61</v>
      </c>
      <c r="F1303" s="464">
        <v>1</v>
      </c>
      <c r="G1303" s="462" t="s">
        <v>2139</v>
      </c>
      <c r="H1303" s="464" t="s">
        <v>2137</v>
      </c>
      <c r="I1303" s="464" t="s">
        <v>1201</v>
      </c>
      <c r="J1303" s="464" t="s">
        <v>1101</v>
      </c>
      <c r="K1303" s="466" t="s">
        <v>71</v>
      </c>
      <c r="L1303" s="467">
        <f>IF(A1303=A1301,1,0)</f>
        <v>0</v>
      </c>
      <c r="M1303" s="468">
        <f t="shared" si="94"/>
        <v>45300</v>
      </c>
      <c r="N1303" s="467" t="str">
        <f>IF(IFERROR(SEARCH("-",K1303,1),0) &gt; 0,IFERROR(VLOOKUP(K1303,'Liste ECO'!A:A,1,FALSE),"ATTENTION CE Inexistant"),"")</f>
        <v>111-01</v>
      </c>
      <c r="O1303" s="467" t="str">
        <f>IF(LEFT(N1303,1) ="A",'Messages d''erreur'!$B$9,"")</f>
        <v/>
      </c>
      <c r="P1303" s="447">
        <f t="shared" si="91"/>
        <v>45300</v>
      </c>
      <c r="Q1303" s="447" t="str">
        <f>IFERROR(VLOOKUP(B1304,'Liste CG'!A:A,1,FALSE),"Attention erreur pas de CG")</f>
        <v>Attention erreur pas de CG</v>
      </c>
      <c r="R1303" s="447" t="str">
        <f>IF(LEFT(Q1303,1)="A",'Messages d''erreur'!B$10,"")</f>
        <v>Attention CG pas dans  CG</v>
      </c>
      <c r="S1303" s="467">
        <f t="shared" si="92"/>
        <v>45300</v>
      </c>
      <c r="T1303" s="469">
        <f>IFERROR(VLOOKUP(S1303,'Liste CG'!A:A,1,FALSE),"Attention erreur pas de CG")</f>
        <v>45300</v>
      </c>
      <c r="U1303" s="447" t="str">
        <f>IF(MID(H1303,4,1)="x", 'Messages d''erreur'!$B$13,IF(LEFT(T1303,1)="A",'Messages d''erreur'!$B$12,""))</f>
        <v/>
      </c>
    </row>
    <row r="1304" spans="1:21" ht="26" x14ac:dyDescent="0.35">
      <c r="A1304" s="535" t="s">
        <v>2163</v>
      </c>
      <c r="B1304" s="447" t="s">
        <v>2163</v>
      </c>
      <c r="C1304" s="462" t="s">
        <v>72</v>
      </c>
      <c r="D1304" s="463" t="s">
        <v>1100</v>
      </c>
      <c r="E1304" s="464" t="s">
        <v>61</v>
      </c>
      <c r="F1304" s="464">
        <v>2</v>
      </c>
      <c r="G1304" s="462" t="s">
        <v>2150</v>
      </c>
      <c r="H1304" s="464" t="s">
        <v>2148</v>
      </c>
      <c r="I1304" s="464" t="s">
        <v>1201</v>
      </c>
      <c r="J1304" s="464" t="s">
        <v>1101</v>
      </c>
      <c r="K1304" s="466" t="s">
        <v>71</v>
      </c>
      <c r="L1304" s="467">
        <f t="shared" si="93"/>
        <v>1</v>
      </c>
      <c r="M1304" s="468">
        <f t="shared" si="94"/>
        <v>45400</v>
      </c>
      <c r="N1304" s="467" t="str">
        <f>IF(IFERROR(SEARCH("-",K1304,1),0) &gt; 0,IFERROR(VLOOKUP(K1304,'Liste ECO'!A:A,1,FALSE),"ATTENTION CE Inexistant"),"")</f>
        <v>111-01</v>
      </c>
      <c r="O1304" s="467" t="str">
        <f>IF(LEFT(N1304,1) ="A",'Messages d''erreur'!$B$9,"")</f>
        <v/>
      </c>
      <c r="P1304" s="447">
        <f t="shared" si="91"/>
        <v>45400</v>
      </c>
      <c r="Q1304" s="447" t="str">
        <f>IFERROR(VLOOKUP(B1305,'Liste CG'!A:A,1,FALSE),"Attention erreur pas de CG")</f>
        <v>Attention erreur pas de CG</v>
      </c>
      <c r="R1304" s="447" t="str">
        <f>IF(LEFT(Q1304,1)="A",'Messages d''erreur'!B$10,"")</f>
        <v>Attention CG pas dans  CG</v>
      </c>
      <c r="S1304" s="467">
        <f t="shared" si="92"/>
        <v>45400</v>
      </c>
      <c r="T1304" s="469">
        <f>IFERROR(VLOOKUP(S1304,'Liste CG'!A:A,1,FALSE),"Attention erreur pas de CG")</f>
        <v>45400</v>
      </c>
      <c r="U1304" s="447" t="str">
        <f>IF(MID(H1304,4,1)="x", 'Messages d''erreur'!$B$13,IF(LEFT(T1304,1)="A",'Messages d''erreur'!$B$12,""))</f>
        <v/>
      </c>
    </row>
    <row r="1305" spans="1:21" ht="26" x14ac:dyDescent="0.35">
      <c r="A1305" s="535" t="s">
        <v>2163</v>
      </c>
      <c r="B1305" s="447" t="s">
        <v>2163</v>
      </c>
      <c r="C1305" s="462" t="s">
        <v>72</v>
      </c>
      <c r="D1305" s="463" t="s">
        <v>1100</v>
      </c>
      <c r="E1305" s="464" t="s">
        <v>61</v>
      </c>
      <c r="F1305" s="464">
        <v>3</v>
      </c>
      <c r="G1305" s="462" t="s">
        <v>2158</v>
      </c>
      <c r="H1305" s="464" t="s">
        <v>2155</v>
      </c>
      <c r="I1305" s="464" t="s">
        <v>1201</v>
      </c>
      <c r="J1305" s="464" t="s">
        <v>1101</v>
      </c>
      <c r="K1305" s="466" t="s">
        <v>71</v>
      </c>
      <c r="L1305" s="467">
        <f t="shared" si="93"/>
        <v>1</v>
      </c>
      <c r="M1305" s="468">
        <f t="shared" si="94"/>
        <v>45452</v>
      </c>
      <c r="N1305" s="467" t="str">
        <f>IF(IFERROR(SEARCH("-",K1305,1),0) &gt; 0,IFERROR(VLOOKUP(K1305,'Liste ECO'!A:A,1,FALSE),"ATTENTION CE Inexistant"),"")</f>
        <v>111-01</v>
      </c>
      <c r="O1305" s="467" t="str">
        <f>IF(LEFT(N1305,1) ="A",'Messages d''erreur'!$B$9,"")</f>
        <v/>
      </c>
      <c r="P1305" s="447">
        <f t="shared" si="91"/>
        <v>45452</v>
      </c>
      <c r="Q1305" s="447" t="str">
        <f>IFERROR(VLOOKUP(B1306,'Liste CG'!A:A,1,FALSE),"Attention erreur pas de CG")</f>
        <v>Attention erreur pas de CG</v>
      </c>
      <c r="R1305" s="447" t="str">
        <f>IF(LEFT(Q1305,1)="A",'Messages d''erreur'!B$10,"")</f>
        <v>Attention CG pas dans  CG</v>
      </c>
      <c r="S1305" s="467">
        <f t="shared" si="92"/>
        <v>45452</v>
      </c>
      <c r="T1305" s="469">
        <f>IFERROR(VLOOKUP(S1305,'Liste CG'!A:A,1,FALSE),"Attention erreur pas de CG")</f>
        <v>45452</v>
      </c>
      <c r="U1305" s="447" t="str">
        <f>IF(MID(H1305,4,1)="x", 'Messages d''erreur'!$B$13,IF(LEFT(T1305,1)="A",'Messages d''erreur'!$B$12,""))</f>
        <v/>
      </c>
    </row>
    <row r="1306" spans="1:21" ht="26" x14ac:dyDescent="0.35">
      <c r="A1306" s="535" t="s">
        <v>2163</v>
      </c>
      <c r="B1306" s="447" t="s">
        <v>2163</v>
      </c>
      <c r="C1306" s="462" t="s">
        <v>72</v>
      </c>
      <c r="D1306" s="463" t="s">
        <v>1100</v>
      </c>
      <c r="E1306" s="464" t="s">
        <v>61</v>
      </c>
      <c r="F1306" s="464">
        <v>4</v>
      </c>
      <c r="G1306" s="462" t="s">
        <v>2162</v>
      </c>
      <c r="H1306" s="464" t="s">
        <v>2160</v>
      </c>
      <c r="I1306" s="464" t="s">
        <v>1201</v>
      </c>
      <c r="J1306" s="464" t="s">
        <v>1101</v>
      </c>
      <c r="K1306" s="466" t="s">
        <v>71</v>
      </c>
      <c r="L1306" s="467">
        <f t="shared" si="93"/>
        <v>1</v>
      </c>
      <c r="M1306" s="468">
        <f t="shared" si="94"/>
        <v>45453</v>
      </c>
      <c r="N1306" s="467" t="str">
        <f>IF(IFERROR(SEARCH("-",K1306,1),0) &gt; 0,IFERROR(VLOOKUP(K1306,'Liste ECO'!A:A,1,FALSE),"ATTENTION CE Inexistant"),"")</f>
        <v>111-01</v>
      </c>
      <c r="O1306" s="467" t="str">
        <f>IF(LEFT(N1306,1) ="A",'Messages d''erreur'!$B$9,"")</f>
        <v/>
      </c>
      <c r="P1306" s="447">
        <f t="shared" si="91"/>
        <v>45453</v>
      </c>
      <c r="Q1306" s="447" t="str">
        <f>IFERROR(VLOOKUP(B1307,'Liste CG'!A:A,1,FALSE),"Attention erreur pas de CG")</f>
        <v>Attention erreur pas de CG</v>
      </c>
      <c r="R1306" s="447" t="str">
        <f>IF(LEFT(Q1306,1)="A",'Messages d''erreur'!B$10,"")</f>
        <v>Attention CG pas dans  CG</v>
      </c>
      <c r="S1306" s="467">
        <f t="shared" si="92"/>
        <v>45453</v>
      </c>
      <c r="T1306" s="469">
        <f>IFERROR(VLOOKUP(S1306,'Liste CG'!A:A,1,FALSE),"Attention erreur pas de CG")</f>
        <v>45453</v>
      </c>
      <c r="U1306" s="447" t="str">
        <f>IF(MID(H1306,4,1)="x", 'Messages d''erreur'!$B$13,IF(LEFT(T1306,1)="A",'Messages d''erreur'!$B$12,""))</f>
        <v/>
      </c>
    </row>
    <row r="1307" spans="1:21" ht="26" x14ac:dyDescent="0.35">
      <c r="A1307" s="535" t="s">
        <v>2163</v>
      </c>
      <c r="B1307" s="447" t="s">
        <v>2163</v>
      </c>
      <c r="C1307" s="462" t="s">
        <v>72</v>
      </c>
      <c r="D1307" s="463" t="s">
        <v>1100</v>
      </c>
      <c r="E1307" s="464" t="s">
        <v>61</v>
      </c>
      <c r="F1307" s="464">
        <v>5</v>
      </c>
      <c r="G1307" s="462" t="s">
        <v>2175</v>
      </c>
      <c r="H1307" s="464" t="s">
        <v>2170</v>
      </c>
      <c r="I1307" s="464" t="s">
        <v>3035</v>
      </c>
      <c r="J1307" s="464" t="s">
        <v>1101</v>
      </c>
      <c r="K1307" s="466" t="s">
        <v>71</v>
      </c>
      <c r="L1307" s="467">
        <f t="shared" si="93"/>
        <v>1</v>
      </c>
      <c r="M1307" s="468">
        <f t="shared" si="94"/>
        <v>45500</v>
      </c>
      <c r="N1307" s="467" t="str">
        <f>IF(IFERROR(SEARCH("-",K1307,1),0) &gt; 0,IFERROR(VLOOKUP(K1307,'Liste ECO'!A:A,1,FALSE),"ATTENTION CE Inexistant"),"")</f>
        <v>111-01</v>
      </c>
      <c r="O1307" s="467" t="str">
        <f>IF(LEFT(N1307,1) ="A",'Messages d''erreur'!$B$9,"")</f>
        <v/>
      </c>
      <c r="P1307" s="447">
        <f t="shared" si="91"/>
        <v>45500</v>
      </c>
      <c r="Q1307" s="447" t="str">
        <f>IFERROR(VLOOKUP(B1308,'Liste CG'!A:A,1,FALSE),"Attention erreur pas de CG")</f>
        <v>Attention erreur pas de CG</v>
      </c>
      <c r="R1307" s="447" t="str">
        <f>IF(LEFT(Q1307,1)="A",'Messages d''erreur'!B$10,"")</f>
        <v>Attention CG pas dans  CG</v>
      </c>
      <c r="S1307" s="467">
        <f t="shared" si="92"/>
        <v>45500</v>
      </c>
      <c r="T1307" s="469">
        <f>IFERROR(VLOOKUP(S1307,'Liste CG'!A:A,1,FALSE),"Attention erreur pas de CG")</f>
        <v>45500</v>
      </c>
      <c r="U1307" s="447" t="str">
        <f>IF(MID(H1307,4,1)="x", 'Messages d''erreur'!$B$13,IF(LEFT(T1307,1)="A",'Messages d''erreur'!$B$12,""))</f>
        <v/>
      </c>
    </row>
    <row r="1308" spans="1:21" ht="26" x14ac:dyDescent="0.35">
      <c r="A1308" s="535" t="s">
        <v>2163</v>
      </c>
      <c r="B1308" s="447" t="s">
        <v>2163</v>
      </c>
      <c r="C1308" s="462" t="s">
        <v>72</v>
      </c>
      <c r="D1308" s="463" t="s">
        <v>1100</v>
      </c>
      <c r="E1308" s="464" t="s">
        <v>61</v>
      </c>
      <c r="F1308" s="464">
        <v>6</v>
      </c>
      <c r="G1308" s="462" t="s">
        <v>2179</v>
      </c>
      <c r="H1308" s="464" t="s">
        <v>2177</v>
      </c>
      <c r="I1308" s="464" t="s">
        <v>1201</v>
      </c>
      <c r="J1308" s="464" t="s">
        <v>1101</v>
      </c>
      <c r="K1308" s="466" t="s">
        <v>71</v>
      </c>
      <c r="L1308" s="467">
        <f t="shared" si="93"/>
        <v>1</v>
      </c>
      <c r="M1308" s="468">
        <f t="shared" si="94"/>
        <v>45820</v>
      </c>
      <c r="N1308" s="467" t="str">
        <f>IF(IFERROR(SEARCH("-",K1308,1),0) &gt; 0,IFERROR(VLOOKUP(K1308,'Liste ECO'!A:A,1,FALSE),"ATTENTION CE Inexistant"),"")</f>
        <v>111-01</v>
      </c>
      <c r="O1308" s="467" t="str">
        <f>IF(LEFT(N1308,1) ="A",'Messages d''erreur'!$B$9,"")</f>
        <v/>
      </c>
      <c r="P1308" s="447">
        <f t="shared" si="91"/>
        <v>45820</v>
      </c>
      <c r="Q1308" s="447" t="str">
        <f>IFERROR(VLOOKUP(B1309,'Liste CG'!A:A,1,FALSE),"Attention erreur pas de CG")</f>
        <v>Attention erreur pas de CG</v>
      </c>
      <c r="R1308" s="447" t="str">
        <f>IF(LEFT(Q1308,1)="A",'Messages d''erreur'!B$10,"")</f>
        <v>Attention CG pas dans  CG</v>
      </c>
      <c r="S1308" s="467">
        <f t="shared" si="92"/>
        <v>45820</v>
      </c>
      <c r="T1308" s="469">
        <f>IFERROR(VLOOKUP(S1308,'Liste CG'!A:A,1,FALSE),"Attention erreur pas de CG")</f>
        <v>45820</v>
      </c>
      <c r="U1308" s="447" t="str">
        <f>IF(MID(H1308,4,1)="x", 'Messages d''erreur'!$B$13,IF(LEFT(T1308,1)="A",'Messages d''erreur'!$B$12,""))</f>
        <v/>
      </c>
    </row>
    <row r="1309" spans="1:21" ht="26" x14ac:dyDescent="0.35">
      <c r="A1309" s="535" t="s">
        <v>2164</v>
      </c>
      <c r="B1309" s="447" t="s">
        <v>2164</v>
      </c>
      <c r="C1309" s="462" t="s">
        <v>74</v>
      </c>
      <c r="D1309" s="463" t="s">
        <v>1100</v>
      </c>
      <c r="E1309" s="464" t="s">
        <v>61</v>
      </c>
      <c r="F1309" s="464">
        <v>1</v>
      </c>
      <c r="G1309" s="462" t="s">
        <v>2139</v>
      </c>
      <c r="H1309" s="464" t="s">
        <v>2137</v>
      </c>
      <c r="I1309" s="464" t="s">
        <v>1201</v>
      </c>
      <c r="J1309" s="464" t="s">
        <v>1101</v>
      </c>
      <c r="K1309" s="466" t="s">
        <v>73</v>
      </c>
      <c r="L1309" s="467">
        <f t="shared" si="93"/>
        <v>0</v>
      </c>
      <c r="M1309" s="468">
        <f t="shared" si="94"/>
        <v>45300</v>
      </c>
      <c r="N1309" s="467" t="str">
        <f>IF(IFERROR(SEARCH("-",K1309,1),0) &gt; 0,IFERROR(VLOOKUP(K1309,'Liste ECO'!A:A,1,FALSE),"ATTENTION CE Inexistant"),"")</f>
        <v>111-02</v>
      </c>
      <c r="O1309" s="467" t="str">
        <f>IF(LEFT(N1309,1) ="A",'Messages d''erreur'!$B$9,"")</f>
        <v/>
      </c>
      <c r="P1309" s="447">
        <f t="shared" si="91"/>
        <v>45300</v>
      </c>
      <c r="Q1309" s="447" t="str">
        <f>IFERROR(VLOOKUP(B1310,'Liste CG'!A:A,1,FALSE),"Attention erreur pas de CG")</f>
        <v>Attention erreur pas de CG</v>
      </c>
      <c r="R1309" s="447" t="str">
        <f>IF(LEFT(Q1309,1)="A",'Messages d''erreur'!B$10,"")</f>
        <v>Attention CG pas dans  CG</v>
      </c>
      <c r="S1309" s="467">
        <f t="shared" si="92"/>
        <v>45300</v>
      </c>
      <c r="T1309" s="469">
        <f>IFERROR(VLOOKUP(S1309,'Liste CG'!A:A,1,FALSE),"Attention erreur pas de CG")</f>
        <v>45300</v>
      </c>
      <c r="U1309" s="447" t="str">
        <f>IF(MID(H1309,4,1)="x", 'Messages d''erreur'!$B$13,IF(LEFT(T1309,1)="A",'Messages d''erreur'!$B$12,""))</f>
        <v/>
      </c>
    </row>
    <row r="1310" spans="1:21" ht="26" x14ac:dyDescent="0.35">
      <c r="A1310" s="535" t="s">
        <v>2164</v>
      </c>
      <c r="B1310" s="447" t="s">
        <v>2164</v>
      </c>
      <c r="C1310" s="462" t="s">
        <v>74</v>
      </c>
      <c r="D1310" s="463" t="s">
        <v>1100</v>
      </c>
      <c r="E1310" s="464" t="s">
        <v>61</v>
      </c>
      <c r="F1310" s="464">
        <v>2</v>
      </c>
      <c r="G1310" s="462" t="s">
        <v>2150</v>
      </c>
      <c r="H1310" s="464" t="s">
        <v>2148</v>
      </c>
      <c r="I1310" s="464" t="s">
        <v>1201</v>
      </c>
      <c r="J1310" s="464" t="s">
        <v>1101</v>
      </c>
      <c r="K1310" s="466" t="s">
        <v>73</v>
      </c>
      <c r="L1310" s="467">
        <f t="shared" si="93"/>
        <v>1</v>
      </c>
      <c r="M1310" s="468">
        <f t="shared" si="94"/>
        <v>45400</v>
      </c>
      <c r="N1310" s="467" t="str">
        <f>IF(IFERROR(SEARCH("-",K1310,1),0) &gt; 0,IFERROR(VLOOKUP(K1310,'Liste ECO'!A:A,1,FALSE),"ATTENTION CE Inexistant"),"")</f>
        <v>111-02</v>
      </c>
      <c r="O1310" s="467" t="str">
        <f>IF(LEFT(N1310,1) ="A",'Messages d''erreur'!$B$9,"")</f>
        <v/>
      </c>
      <c r="P1310" s="447">
        <f t="shared" si="91"/>
        <v>45400</v>
      </c>
      <c r="Q1310" s="447" t="str">
        <f>IFERROR(VLOOKUP(B1311,'Liste CG'!A:A,1,FALSE),"Attention erreur pas de CG")</f>
        <v>Attention erreur pas de CG</v>
      </c>
      <c r="R1310" s="447" t="str">
        <f>IF(LEFT(Q1310,1)="A",'Messages d''erreur'!B$10,"")</f>
        <v>Attention CG pas dans  CG</v>
      </c>
      <c r="S1310" s="467">
        <f t="shared" si="92"/>
        <v>45400</v>
      </c>
      <c r="T1310" s="469">
        <f>IFERROR(VLOOKUP(S1310,'Liste CG'!A:A,1,FALSE),"Attention erreur pas de CG")</f>
        <v>45400</v>
      </c>
      <c r="U1310" s="447" t="str">
        <f>IF(MID(H1310,4,1)="x", 'Messages d''erreur'!$B$13,IF(LEFT(T1310,1)="A",'Messages d''erreur'!$B$12,""))</f>
        <v/>
      </c>
    </row>
    <row r="1311" spans="1:21" ht="26" x14ac:dyDescent="0.35">
      <c r="A1311" s="535" t="s">
        <v>2164</v>
      </c>
      <c r="B1311" s="447" t="s">
        <v>2164</v>
      </c>
      <c r="C1311" s="462" t="s">
        <v>74</v>
      </c>
      <c r="D1311" s="463" t="s">
        <v>1100</v>
      </c>
      <c r="E1311" s="464" t="s">
        <v>61</v>
      </c>
      <c r="F1311" s="464">
        <v>3</v>
      </c>
      <c r="G1311" s="462" t="s">
        <v>2413</v>
      </c>
      <c r="H1311" s="464" t="s">
        <v>2148</v>
      </c>
      <c r="I1311" s="464" t="s">
        <v>1201</v>
      </c>
      <c r="J1311" s="464" t="s">
        <v>1101</v>
      </c>
      <c r="K1311" s="466" t="s">
        <v>73</v>
      </c>
      <c r="L1311" s="467">
        <f t="shared" si="93"/>
        <v>1</v>
      </c>
      <c r="M1311" s="468">
        <f t="shared" si="94"/>
        <v>45400</v>
      </c>
      <c r="N1311" s="467" t="str">
        <f>IF(IFERROR(SEARCH("-",K1311,1),0) &gt; 0,IFERROR(VLOOKUP(K1311,'Liste ECO'!A:A,1,FALSE),"ATTENTION CE Inexistant"),"")</f>
        <v>111-02</v>
      </c>
      <c r="O1311" s="467" t="str">
        <f>IF(LEFT(N1311,1) ="A",'Messages d''erreur'!$B$9,"")</f>
        <v/>
      </c>
      <c r="P1311" s="447">
        <f t="shared" si="91"/>
        <v>45400</v>
      </c>
      <c r="Q1311" s="447" t="str">
        <f>IFERROR(VLOOKUP(B1312,'Liste CG'!A:A,1,FALSE),"Attention erreur pas de CG")</f>
        <v>Attention erreur pas de CG</v>
      </c>
      <c r="R1311" s="447" t="str">
        <f>IF(LEFT(Q1311,1)="A",'Messages d''erreur'!B$10,"")</f>
        <v>Attention CG pas dans  CG</v>
      </c>
      <c r="S1311" s="467">
        <f t="shared" si="92"/>
        <v>45400</v>
      </c>
      <c r="T1311" s="469">
        <f>IFERROR(VLOOKUP(S1311,'Liste CG'!A:A,1,FALSE),"Attention erreur pas de CG")</f>
        <v>45400</v>
      </c>
      <c r="U1311" s="447" t="str">
        <f>IF(MID(H1311,4,1)="x", 'Messages d''erreur'!$B$13,IF(LEFT(T1311,1)="A",'Messages d''erreur'!$B$12,""))</f>
        <v/>
      </c>
    </row>
    <row r="1312" spans="1:21" ht="26" x14ac:dyDescent="0.35">
      <c r="A1312" s="535" t="s">
        <v>2164</v>
      </c>
      <c r="B1312" s="447" t="s">
        <v>2164</v>
      </c>
      <c r="C1312" s="462" t="s">
        <v>74</v>
      </c>
      <c r="D1312" s="463" t="s">
        <v>1100</v>
      </c>
      <c r="E1312" s="464" t="s">
        <v>61</v>
      </c>
      <c r="F1312" s="464">
        <v>4</v>
      </c>
      <c r="G1312" s="462" t="s">
        <v>2162</v>
      </c>
      <c r="H1312" s="464" t="s">
        <v>2160</v>
      </c>
      <c r="I1312" s="464" t="s">
        <v>1201</v>
      </c>
      <c r="J1312" s="464" t="s">
        <v>1101</v>
      </c>
      <c r="K1312" s="466" t="s">
        <v>73</v>
      </c>
      <c r="L1312" s="467">
        <f t="shared" si="93"/>
        <v>1</v>
      </c>
      <c r="M1312" s="468">
        <f t="shared" si="94"/>
        <v>45453</v>
      </c>
      <c r="N1312" s="467" t="str">
        <f>IF(IFERROR(SEARCH("-",K1312,1),0) &gt; 0,IFERROR(VLOOKUP(K1312,'Liste ECO'!A:A,1,FALSE),"ATTENTION CE Inexistant"),"")</f>
        <v>111-02</v>
      </c>
      <c r="O1312" s="467" t="str">
        <f>IF(LEFT(N1312,1) ="A",'Messages d''erreur'!$B$9,"")</f>
        <v/>
      </c>
      <c r="P1312" s="447">
        <f t="shared" si="91"/>
        <v>45453</v>
      </c>
      <c r="Q1312" s="447" t="str">
        <f>IFERROR(VLOOKUP(B1313,'Liste CG'!A:A,1,FALSE),"Attention erreur pas de CG")</f>
        <v>Attention erreur pas de CG</v>
      </c>
      <c r="R1312" s="447" t="str">
        <f>IF(LEFT(Q1312,1)="A",'Messages d''erreur'!B$10,"")</f>
        <v>Attention CG pas dans  CG</v>
      </c>
      <c r="S1312" s="467">
        <f t="shared" si="92"/>
        <v>45453</v>
      </c>
      <c r="T1312" s="469">
        <f>IFERROR(VLOOKUP(S1312,'Liste CG'!A:A,1,FALSE),"Attention erreur pas de CG")</f>
        <v>45453</v>
      </c>
      <c r="U1312" s="447" t="str">
        <f>IF(MID(H1312,4,1)="x", 'Messages d''erreur'!$B$13,IF(LEFT(T1312,1)="A",'Messages d''erreur'!$B$12,""))</f>
        <v/>
      </c>
    </row>
    <row r="1313" spans="1:21" ht="26" x14ac:dyDescent="0.35">
      <c r="A1313" s="535" t="s">
        <v>2164</v>
      </c>
      <c r="B1313" s="447" t="s">
        <v>2164</v>
      </c>
      <c r="C1313" s="462" t="s">
        <v>74</v>
      </c>
      <c r="D1313" s="463" t="s">
        <v>1100</v>
      </c>
      <c r="E1313" s="464" t="s">
        <v>61</v>
      </c>
      <c r="F1313" s="464">
        <v>5</v>
      </c>
      <c r="G1313" s="462" t="s">
        <v>2175</v>
      </c>
      <c r="H1313" s="464" t="s">
        <v>2170</v>
      </c>
      <c r="I1313" s="464" t="s">
        <v>3035</v>
      </c>
      <c r="J1313" s="464" t="s">
        <v>1101</v>
      </c>
      <c r="K1313" s="466" t="s">
        <v>73</v>
      </c>
      <c r="L1313" s="467">
        <f t="shared" si="93"/>
        <v>1</v>
      </c>
      <c r="M1313" s="468">
        <f t="shared" si="94"/>
        <v>45500</v>
      </c>
      <c r="N1313" s="467" t="str">
        <f>IF(IFERROR(SEARCH("-",K1313,1),0) &gt; 0,IFERROR(VLOOKUP(K1313,'Liste ECO'!A:A,1,FALSE),"ATTENTION CE Inexistant"),"")</f>
        <v>111-02</v>
      </c>
      <c r="O1313" s="467" t="str">
        <f>IF(LEFT(N1313,1) ="A",'Messages d''erreur'!$B$9,"")</f>
        <v/>
      </c>
      <c r="P1313" s="447">
        <f t="shared" si="91"/>
        <v>45500</v>
      </c>
      <c r="Q1313" s="447" t="str">
        <f>IFERROR(VLOOKUP(B1314,'Liste CG'!A:A,1,FALSE),"Attention erreur pas de CG")</f>
        <v>Attention erreur pas de CG</v>
      </c>
      <c r="R1313" s="447" t="str">
        <f>IF(LEFT(Q1313,1)="A",'Messages d''erreur'!B$10,"")</f>
        <v>Attention CG pas dans  CG</v>
      </c>
      <c r="S1313" s="467">
        <f t="shared" si="92"/>
        <v>45500</v>
      </c>
      <c r="T1313" s="469">
        <f>IFERROR(VLOOKUP(S1313,'Liste CG'!A:A,1,FALSE),"Attention erreur pas de CG")</f>
        <v>45500</v>
      </c>
      <c r="U1313" s="447" t="str">
        <f>IF(MID(H1313,4,1)="x", 'Messages d''erreur'!$B$13,IF(LEFT(T1313,1)="A",'Messages d''erreur'!$B$12,""))</f>
        <v/>
      </c>
    </row>
    <row r="1314" spans="1:21" ht="26" x14ac:dyDescent="0.35">
      <c r="A1314" s="535" t="s">
        <v>2164</v>
      </c>
      <c r="B1314" s="447" t="s">
        <v>2164</v>
      </c>
      <c r="C1314" s="462" t="s">
        <v>74</v>
      </c>
      <c r="D1314" s="463" t="s">
        <v>1100</v>
      </c>
      <c r="E1314" s="464" t="s">
        <v>61</v>
      </c>
      <c r="F1314" s="464">
        <v>6</v>
      </c>
      <c r="G1314" s="462" t="s">
        <v>2179</v>
      </c>
      <c r="H1314" s="464" t="s">
        <v>2177</v>
      </c>
      <c r="I1314" s="464" t="s">
        <v>1201</v>
      </c>
      <c r="J1314" s="464" t="s">
        <v>1101</v>
      </c>
      <c r="K1314" s="466" t="s">
        <v>73</v>
      </c>
      <c r="L1314" s="467">
        <f t="shared" si="93"/>
        <v>1</v>
      </c>
      <c r="M1314" s="468">
        <f t="shared" si="94"/>
        <v>45820</v>
      </c>
      <c r="N1314" s="467" t="str">
        <f>IF(IFERROR(SEARCH("-",K1314,1),0) &gt; 0,IFERROR(VLOOKUP(K1314,'Liste ECO'!A:A,1,FALSE),"ATTENTION CE Inexistant"),"")</f>
        <v>111-02</v>
      </c>
      <c r="O1314" s="467" t="str">
        <f>IF(LEFT(N1314,1) ="A",'Messages d''erreur'!$B$9,"")</f>
        <v/>
      </c>
      <c r="P1314" s="447">
        <f t="shared" si="91"/>
        <v>45820</v>
      </c>
      <c r="Q1314" s="447" t="str">
        <f>IFERROR(VLOOKUP(B1315,'Liste CG'!A:A,1,FALSE),"Attention erreur pas de CG")</f>
        <v>Attention erreur pas de CG</v>
      </c>
      <c r="R1314" s="447" t="str">
        <f>IF(LEFT(Q1314,1)="A",'Messages d''erreur'!B$10,"")</f>
        <v>Attention CG pas dans  CG</v>
      </c>
      <c r="S1314" s="467">
        <f t="shared" si="92"/>
        <v>45820</v>
      </c>
      <c r="T1314" s="469">
        <f>IFERROR(VLOOKUP(S1314,'Liste CG'!A:A,1,FALSE),"Attention erreur pas de CG")</f>
        <v>45820</v>
      </c>
      <c r="U1314" s="447" t="str">
        <f>IF(MID(H1314,4,1)="x", 'Messages d''erreur'!$B$13,IF(LEFT(T1314,1)="A",'Messages d''erreur'!$B$12,""))</f>
        <v/>
      </c>
    </row>
    <row r="1315" spans="1:21" ht="26" x14ac:dyDescent="0.35">
      <c r="A1315" s="535" t="s">
        <v>2414</v>
      </c>
      <c r="B1315" s="447" t="s">
        <v>2414</v>
      </c>
      <c r="C1315" s="462" t="s">
        <v>76</v>
      </c>
      <c r="D1315" s="463" t="s">
        <v>1100</v>
      </c>
      <c r="E1315" s="464" t="s">
        <v>61</v>
      </c>
      <c r="F1315" s="464">
        <v>1</v>
      </c>
      <c r="G1315" s="462" t="s">
        <v>2139</v>
      </c>
      <c r="H1315" s="464" t="s">
        <v>2137</v>
      </c>
      <c r="I1315" s="464" t="s">
        <v>1201</v>
      </c>
      <c r="J1315" s="464" t="s">
        <v>1101</v>
      </c>
      <c r="K1315" s="466" t="s">
        <v>75</v>
      </c>
      <c r="L1315" s="467">
        <f t="shared" si="93"/>
        <v>0</v>
      </c>
      <c r="M1315" s="468">
        <f t="shared" si="94"/>
        <v>45300</v>
      </c>
      <c r="N1315" s="467" t="str">
        <f>IF(IFERROR(SEARCH("-",K1315,1),0) &gt; 0,IFERROR(VLOOKUP(K1315,'Liste ECO'!A:A,1,FALSE),"ATTENTION CE Inexistant"),"")</f>
        <v>111-03</v>
      </c>
      <c r="O1315" s="467" t="str">
        <f>IF(LEFT(N1315,1) ="A",'Messages d''erreur'!$B$9,"")</f>
        <v/>
      </c>
      <c r="P1315" s="447">
        <f t="shared" si="91"/>
        <v>45300</v>
      </c>
      <c r="Q1315" s="447" t="str">
        <f>IFERROR(VLOOKUP(B1316,'Liste CG'!A:A,1,FALSE),"Attention erreur pas de CG")</f>
        <v>Attention erreur pas de CG</v>
      </c>
      <c r="R1315" s="447" t="str">
        <f>IF(LEFT(Q1315,1)="A",'Messages d''erreur'!B$10,"")</f>
        <v>Attention CG pas dans  CG</v>
      </c>
      <c r="S1315" s="467">
        <f t="shared" si="92"/>
        <v>45300</v>
      </c>
      <c r="T1315" s="469">
        <f>IFERROR(VLOOKUP(S1315,'Liste CG'!A:A,1,FALSE),"Attention erreur pas de CG")</f>
        <v>45300</v>
      </c>
      <c r="U1315" s="447" t="str">
        <f>IF(MID(H1315,4,1)="x", 'Messages d''erreur'!$B$13,IF(LEFT(T1315,1)="A",'Messages d''erreur'!$B$12,""))</f>
        <v/>
      </c>
    </row>
    <row r="1316" spans="1:21" ht="26" x14ac:dyDescent="0.35">
      <c r="A1316" s="535" t="s">
        <v>2414</v>
      </c>
      <c r="B1316" s="447" t="s">
        <v>2414</v>
      </c>
      <c r="C1316" s="462" t="s">
        <v>76</v>
      </c>
      <c r="D1316" s="463" t="s">
        <v>1100</v>
      </c>
      <c r="E1316" s="464" t="s">
        <v>61</v>
      </c>
      <c r="F1316" s="464">
        <v>2</v>
      </c>
      <c r="G1316" s="462" t="s">
        <v>2150</v>
      </c>
      <c r="H1316" s="464" t="s">
        <v>2148</v>
      </c>
      <c r="I1316" s="464" t="s">
        <v>1201</v>
      </c>
      <c r="J1316" s="464" t="s">
        <v>1101</v>
      </c>
      <c r="K1316" s="466" t="s">
        <v>75</v>
      </c>
      <c r="L1316" s="467">
        <f t="shared" si="93"/>
        <v>1</v>
      </c>
      <c r="M1316" s="468">
        <f t="shared" si="94"/>
        <v>45400</v>
      </c>
      <c r="N1316" s="467" t="str">
        <f>IF(IFERROR(SEARCH("-",K1316,1),0) &gt; 0,IFERROR(VLOOKUP(K1316,'Liste ECO'!A:A,1,FALSE),"ATTENTION CE Inexistant"),"")</f>
        <v>111-03</v>
      </c>
      <c r="O1316" s="467" t="str">
        <f>IF(LEFT(N1316,1) ="A",'Messages d''erreur'!$B$9,"")</f>
        <v/>
      </c>
      <c r="P1316" s="447">
        <f t="shared" si="91"/>
        <v>45400</v>
      </c>
      <c r="Q1316" s="447" t="str">
        <f>IFERROR(VLOOKUP(B1317,'Liste CG'!A:A,1,FALSE),"Attention erreur pas de CG")</f>
        <v>Attention erreur pas de CG</v>
      </c>
      <c r="R1316" s="447" t="str">
        <f>IF(LEFT(Q1316,1)="A",'Messages d''erreur'!B$10,"")</f>
        <v>Attention CG pas dans  CG</v>
      </c>
      <c r="S1316" s="467">
        <f t="shared" si="92"/>
        <v>45400</v>
      </c>
      <c r="T1316" s="469">
        <f>IFERROR(VLOOKUP(S1316,'Liste CG'!A:A,1,FALSE),"Attention erreur pas de CG")</f>
        <v>45400</v>
      </c>
      <c r="U1316" s="447" t="str">
        <f>IF(MID(H1316,4,1)="x", 'Messages d''erreur'!$B$13,IF(LEFT(T1316,1)="A",'Messages d''erreur'!$B$12,""))</f>
        <v/>
      </c>
    </row>
    <row r="1317" spans="1:21" ht="26" x14ac:dyDescent="0.35">
      <c r="A1317" s="535" t="s">
        <v>2414</v>
      </c>
      <c r="B1317" s="447" t="s">
        <v>2414</v>
      </c>
      <c r="C1317" s="462" t="s">
        <v>76</v>
      </c>
      <c r="D1317" s="463" t="s">
        <v>1100</v>
      </c>
      <c r="E1317" s="464" t="s">
        <v>61</v>
      </c>
      <c r="F1317" s="464">
        <v>3</v>
      </c>
      <c r="G1317" s="462" t="s">
        <v>2175</v>
      </c>
      <c r="H1317" s="464" t="s">
        <v>2170</v>
      </c>
      <c r="I1317" s="464" t="s">
        <v>3035</v>
      </c>
      <c r="J1317" s="464" t="s">
        <v>1101</v>
      </c>
      <c r="K1317" s="466" t="s">
        <v>75</v>
      </c>
      <c r="L1317" s="467">
        <f t="shared" si="93"/>
        <v>1</v>
      </c>
      <c r="M1317" s="468">
        <f t="shared" si="94"/>
        <v>45500</v>
      </c>
      <c r="N1317" s="467" t="str">
        <f>IF(IFERROR(SEARCH("-",K1317,1),0) &gt; 0,IFERROR(VLOOKUP(K1317,'Liste ECO'!A:A,1,FALSE),"ATTENTION CE Inexistant"),"")</f>
        <v>111-03</v>
      </c>
      <c r="O1317" s="467" t="str">
        <f>IF(LEFT(N1317,1) ="A",'Messages d''erreur'!$B$9,"")</f>
        <v/>
      </c>
      <c r="P1317" s="447">
        <f t="shared" si="91"/>
        <v>45500</v>
      </c>
      <c r="Q1317" s="447" t="str">
        <f>IFERROR(VLOOKUP(B1318,'Liste CG'!A:A,1,FALSE),"Attention erreur pas de CG")</f>
        <v>Attention erreur pas de CG</v>
      </c>
      <c r="R1317" s="447" t="str">
        <f>IF(LEFT(Q1317,1)="A",'Messages d''erreur'!B$10,"")</f>
        <v>Attention CG pas dans  CG</v>
      </c>
      <c r="S1317" s="467">
        <f t="shared" si="92"/>
        <v>45500</v>
      </c>
      <c r="T1317" s="469">
        <f>IFERROR(VLOOKUP(S1317,'Liste CG'!A:A,1,FALSE),"Attention erreur pas de CG")</f>
        <v>45500</v>
      </c>
      <c r="U1317" s="447" t="str">
        <f>IF(MID(H1317,4,1)="x", 'Messages d''erreur'!$B$13,IF(LEFT(T1317,1)="A",'Messages d''erreur'!$B$12,""))</f>
        <v/>
      </c>
    </row>
    <row r="1318" spans="1:21" ht="26" x14ac:dyDescent="0.35">
      <c r="A1318" s="535" t="s">
        <v>2414</v>
      </c>
      <c r="B1318" s="447" t="s">
        <v>2414</v>
      </c>
      <c r="C1318" s="462" t="s">
        <v>76</v>
      </c>
      <c r="D1318" s="463" t="s">
        <v>1100</v>
      </c>
      <c r="E1318" s="464" t="s">
        <v>61</v>
      </c>
      <c r="F1318" s="464">
        <v>4</v>
      </c>
      <c r="G1318" s="462" t="s">
        <v>2179</v>
      </c>
      <c r="H1318" s="464" t="s">
        <v>2177</v>
      </c>
      <c r="I1318" s="464" t="s">
        <v>1201</v>
      </c>
      <c r="J1318" s="464" t="s">
        <v>1101</v>
      </c>
      <c r="K1318" s="466" t="s">
        <v>75</v>
      </c>
      <c r="L1318" s="467">
        <f t="shared" si="93"/>
        <v>1</v>
      </c>
      <c r="M1318" s="468">
        <f t="shared" si="94"/>
        <v>45820</v>
      </c>
      <c r="N1318" s="467" t="str">
        <f>IF(IFERROR(SEARCH("-",K1318,1),0) &gt; 0,IFERROR(VLOOKUP(K1318,'Liste ECO'!A:A,1,FALSE),"ATTENTION CE Inexistant"),"")</f>
        <v>111-03</v>
      </c>
      <c r="O1318" s="467" t="str">
        <f>IF(LEFT(N1318,1) ="A",'Messages d''erreur'!$B$9,"")</f>
        <v/>
      </c>
      <c r="P1318" s="447">
        <f t="shared" si="91"/>
        <v>45820</v>
      </c>
      <c r="Q1318" s="447" t="str">
        <f>IFERROR(VLOOKUP(B1319,'Liste CG'!A:A,1,FALSE),"Attention erreur pas de CG")</f>
        <v>Attention erreur pas de CG</v>
      </c>
      <c r="R1318" s="447" t="str">
        <f>IF(LEFT(Q1318,1)="A",'Messages d''erreur'!B$10,"")</f>
        <v>Attention CG pas dans  CG</v>
      </c>
      <c r="S1318" s="467">
        <f t="shared" si="92"/>
        <v>45820</v>
      </c>
      <c r="T1318" s="469">
        <f>IFERROR(VLOOKUP(S1318,'Liste CG'!A:A,1,FALSE),"Attention erreur pas de CG")</f>
        <v>45820</v>
      </c>
      <c r="U1318" s="447" t="str">
        <f>IF(MID(H1318,4,1)="x", 'Messages d''erreur'!$B$13,IF(LEFT(T1318,1)="A",'Messages d''erreur'!$B$12,""))</f>
        <v/>
      </c>
    </row>
    <row r="1319" spans="1:21" ht="26" x14ac:dyDescent="0.35">
      <c r="A1319" s="535" t="s">
        <v>2415</v>
      </c>
      <c r="B1319" s="447" t="s">
        <v>2415</v>
      </c>
      <c r="C1319" s="462" t="s">
        <v>2416</v>
      </c>
      <c r="D1319" s="463" t="s">
        <v>1100</v>
      </c>
      <c r="E1319" s="464" t="s">
        <v>61</v>
      </c>
      <c r="F1319" s="464">
        <v>1</v>
      </c>
      <c r="G1319" s="462" t="s">
        <v>2139</v>
      </c>
      <c r="H1319" s="464" t="s">
        <v>2137</v>
      </c>
      <c r="I1319" s="464" t="s">
        <v>1201</v>
      </c>
      <c r="J1319" s="464" t="s">
        <v>1101</v>
      </c>
      <c r="K1319" s="466" t="s">
        <v>77</v>
      </c>
      <c r="L1319" s="467">
        <f t="shared" si="93"/>
        <v>0</v>
      </c>
      <c r="M1319" s="468">
        <f t="shared" si="94"/>
        <v>45300</v>
      </c>
      <c r="N1319" s="467" t="str">
        <f>IF(IFERROR(SEARCH("-",K1319,1),0) &gt; 0,IFERROR(VLOOKUP(K1319,'Liste ECO'!A:A,1,FALSE),"ATTENTION CE Inexistant"),"")</f>
        <v>111-04</v>
      </c>
      <c r="O1319" s="467" t="str">
        <f>IF(LEFT(N1319,1) ="A",'Messages d''erreur'!$B$9,"")</f>
        <v/>
      </c>
      <c r="P1319" s="447">
        <f t="shared" si="91"/>
        <v>45300</v>
      </c>
      <c r="Q1319" s="447" t="str">
        <f>IFERROR(VLOOKUP(B1320,'Liste CG'!A:A,1,FALSE),"Attention erreur pas de CG")</f>
        <v>Attention erreur pas de CG</v>
      </c>
      <c r="R1319" s="447" t="str">
        <f>IF(LEFT(Q1319,1)="A",'Messages d''erreur'!B$10,"")</f>
        <v>Attention CG pas dans  CG</v>
      </c>
      <c r="S1319" s="467">
        <f t="shared" si="92"/>
        <v>45300</v>
      </c>
      <c r="T1319" s="469">
        <f>IFERROR(VLOOKUP(S1319,'Liste CG'!A:A,1,FALSE),"Attention erreur pas de CG")</f>
        <v>45300</v>
      </c>
      <c r="U1319" s="447" t="str">
        <f>IF(MID(H1319,4,1)="x", 'Messages d''erreur'!$B$13,IF(LEFT(T1319,1)="A",'Messages d''erreur'!$B$12,""))</f>
        <v/>
      </c>
    </row>
    <row r="1320" spans="1:21" ht="26" x14ac:dyDescent="0.35">
      <c r="A1320" s="535" t="s">
        <v>2415</v>
      </c>
      <c r="B1320" s="447" t="s">
        <v>2415</v>
      </c>
      <c r="C1320" s="462" t="s">
        <v>2416</v>
      </c>
      <c r="D1320" s="463" t="s">
        <v>1100</v>
      </c>
      <c r="E1320" s="464" t="s">
        <v>61</v>
      </c>
      <c r="F1320" s="464">
        <v>2</v>
      </c>
      <c r="G1320" s="462" t="s">
        <v>2417</v>
      </c>
      <c r="H1320" s="464" t="s">
        <v>2148</v>
      </c>
      <c r="I1320" s="464" t="s">
        <v>1201</v>
      </c>
      <c r="J1320" s="464" t="s">
        <v>1101</v>
      </c>
      <c r="K1320" s="466" t="s">
        <v>77</v>
      </c>
      <c r="L1320" s="467">
        <f t="shared" si="93"/>
        <v>1</v>
      </c>
      <c r="M1320" s="468">
        <f t="shared" si="94"/>
        <v>45400</v>
      </c>
      <c r="N1320" s="467" t="str">
        <f>IF(IFERROR(SEARCH("-",K1320,1),0) &gt; 0,IFERROR(VLOOKUP(K1320,'Liste ECO'!A:A,1,FALSE),"ATTENTION CE Inexistant"),"")</f>
        <v>111-04</v>
      </c>
      <c r="O1320" s="467" t="str">
        <f>IF(LEFT(N1320,1) ="A",'Messages d''erreur'!$B$9,"")</f>
        <v/>
      </c>
      <c r="P1320" s="447">
        <f t="shared" si="91"/>
        <v>45400</v>
      </c>
      <c r="Q1320" s="447" t="str">
        <f>IFERROR(VLOOKUP(B1321,'Liste CG'!A:A,1,FALSE),"Attention erreur pas de CG")</f>
        <v>Attention erreur pas de CG</v>
      </c>
      <c r="R1320" s="447" t="str">
        <f>IF(LEFT(Q1320,1)="A",'Messages d''erreur'!B$10,"")</f>
        <v>Attention CG pas dans  CG</v>
      </c>
      <c r="S1320" s="467">
        <f t="shared" si="92"/>
        <v>45400</v>
      </c>
      <c r="T1320" s="469">
        <f>IFERROR(VLOOKUP(S1320,'Liste CG'!A:A,1,FALSE),"Attention erreur pas de CG")</f>
        <v>45400</v>
      </c>
      <c r="U1320" s="447" t="str">
        <f>IF(MID(H1320,4,1)="x", 'Messages d''erreur'!$B$13,IF(LEFT(T1320,1)="A",'Messages d''erreur'!$B$12,""))</f>
        <v/>
      </c>
    </row>
    <row r="1321" spans="1:21" ht="26" x14ac:dyDescent="0.35">
      <c r="A1321" s="535" t="s">
        <v>2415</v>
      </c>
      <c r="B1321" s="447" t="s">
        <v>2415</v>
      </c>
      <c r="C1321" s="462" t="s">
        <v>2416</v>
      </c>
      <c r="D1321" s="463" t="s">
        <v>1100</v>
      </c>
      <c r="E1321" s="464" t="s">
        <v>61</v>
      </c>
      <c r="F1321" s="464">
        <v>3</v>
      </c>
      <c r="G1321" s="462" t="s">
        <v>2175</v>
      </c>
      <c r="H1321" s="464" t="s">
        <v>2170</v>
      </c>
      <c r="I1321" s="464" t="s">
        <v>3035</v>
      </c>
      <c r="J1321" s="464" t="s">
        <v>1101</v>
      </c>
      <c r="K1321" s="466" t="s">
        <v>77</v>
      </c>
      <c r="L1321" s="467">
        <f t="shared" si="93"/>
        <v>1</v>
      </c>
      <c r="M1321" s="468">
        <f t="shared" si="94"/>
        <v>45500</v>
      </c>
      <c r="N1321" s="467" t="str">
        <f>IF(IFERROR(SEARCH("-",K1321,1),0) &gt; 0,IFERROR(VLOOKUP(K1321,'Liste ECO'!A:A,1,FALSE),"ATTENTION CE Inexistant"),"")</f>
        <v>111-04</v>
      </c>
      <c r="O1321" s="467" t="str">
        <f>IF(LEFT(N1321,1) ="A",'Messages d''erreur'!$B$9,"")</f>
        <v/>
      </c>
      <c r="P1321" s="447">
        <f t="shared" si="91"/>
        <v>45500</v>
      </c>
      <c r="Q1321" s="447" t="str">
        <f>IFERROR(VLOOKUP(B1322,'Liste CG'!A:A,1,FALSE),"Attention erreur pas de CG")</f>
        <v>Attention erreur pas de CG</v>
      </c>
      <c r="R1321" s="447" t="str">
        <f>IF(LEFT(Q1321,1)="A",'Messages d''erreur'!B$10,"")</f>
        <v>Attention CG pas dans  CG</v>
      </c>
      <c r="S1321" s="467">
        <f t="shared" si="92"/>
        <v>45500</v>
      </c>
      <c r="T1321" s="469">
        <f>IFERROR(VLOOKUP(S1321,'Liste CG'!A:A,1,FALSE),"Attention erreur pas de CG")</f>
        <v>45500</v>
      </c>
      <c r="U1321" s="447" t="str">
        <f>IF(MID(H1321,4,1)="x", 'Messages d''erreur'!$B$13,IF(LEFT(T1321,1)="A",'Messages d''erreur'!$B$12,""))</f>
        <v/>
      </c>
    </row>
    <row r="1322" spans="1:21" ht="26" x14ac:dyDescent="0.35">
      <c r="A1322" s="535" t="s">
        <v>2415</v>
      </c>
      <c r="B1322" s="447" t="s">
        <v>2415</v>
      </c>
      <c r="C1322" s="462" t="s">
        <v>2416</v>
      </c>
      <c r="D1322" s="463" t="s">
        <v>1100</v>
      </c>
      <c r="E1322" s="464" t="s">
        <v>61</v>
      </c>
      <c r="F1322" s="464">
        <v>4</v>
      </c>
      <c r="G1322" s="462" t="s">
        <v>2179</v>
      </c>
      <c r="H1322" s="464" t="s">
        <v>2177</v>
      </c>
      <c r="I1322" s="464" t="s">
        <v>1201</v>
      </c>
      <c r="J1322" s="464" t="s">
        <v>1101</v>
      </c>
      <c r="K1322" s="466" t="s">
        <v>77</v>
      </c>
      <c r="L1322" s="467">
        <f t="shared" si="93"/>
        <v>1</v>
      </c>
      <c r="M1322" s="468">
        <f t="shared" si="94"/>
        <v>45820</v>
      </c>
      <c r="N1322" s="467" t="str">
        <f>IF(IFERROR(SEARCH("-",K1322,1),0) &gt; 0,IFERROR(VLOOKUP(K1322,'Liste ECO'!A:A,1,FALSE),"ATTENTION CE Inexistant"),"")</f>
        <v>111-04</v>
      </c>
      <c r="O1322" s="467" t="str">
        <f>IF(LEFT(N1322,1) ="A",'Messages d''erreur'!$B$9,"")</f>
        <v/>
      </c>
      <c r="P1322" s="447">
        <f t="shared" si="91"/>
        <v>45820</v>
      </c>
      <c r="Q1322" s="447" t="str">
        <f>IFERROR(VLOOKUP(B1323,'Liste CG'!A:A,1,FALSE),"Attention erreur pas de CG")</f>
        <v>Attention erreur pas de CG</v>
      </c>
      <c r="R1322" s="447" t="str">
        <f>IF(LEFT(Q1322,1)="A",'Messages d''erreur'!B$10,"")</f>
        <v>Attention CG pas dans  CG</v>
      </c>
      <c r="S1322" s="467">
        <f t="shared" si="92"/>
        <v>45820</v>
      </c>
      <c r="T1322" s="469">
        <f>IFERROR(VLOOKUP(S1322,'Liste CG'!A:A,1,FALSE),"Attention erreur pas de CG")</f>
        <v>45820</v>
      </c>
      <c r="U1322" s="447" t="str">
        <f>IF(MID(H1322,4,1)="x", 'Messages d''erreur'!$B$13,IF(LEFT(T1322,1)="A",'Messages d''erreur'!$B$12,""))</f>
        <v/>
      </c>
    </row>
    <row r="1323" spans="1:21" ht="39" x14ac:dyDescent="0.35">
      <c r="A1323" s="535" t="s">
        <v>2418</v>
      </c>
      <c r="B1323" s="447" t="s">
        <v>2418</v>
      </c>
      <c r="C1323" s="462" t="s">
        <v>80</v>
      </c>
      <c r="D1323" s="463" t="s">
        <v>1100</v>
      </c>
      <c r="E1323" s="464" t="s">
        <v>61</v>
      </c>
      <c r="F1323" s="464">
        <v>1</v>
      </c>
      <c r="G1323" s="462" t="s">
        <v>2175</v>
      </c>
      <c r="H1323" s="464" t="s">
        <v>2170</v>
      </c>
      <c r="I1323" s="464" t="s">
        <v>3035</v>
      </c>
      <c r="J1323" s="464" t="s">
        <v>1101</v>
      </c>
      <c r="K1323" s="466" t="s">
        <v>79</v>
      </c>
      <c r="L1323" s="467">
        <f t="shared" si="93"/>
        <v>0</v>
      </c>
      <c r="M1323" s="468">
        <f t="shared" si="94"/>
        <v>45500</v>
      </c>
      <c r="N1323" s="467" t="str">
        <f>IF(IFERROR(SEARCH("-",K1323,1),0) &gt; 0,IFERROR(VLOOKUP(K1323,'Liste ECO'!A:A,1,FALSE),"ATTENTION CE Inexistant"),"")</f>
        <v>111-05</v>
      </c>
      <c r="O1323" s="467" t="str">
        <f>IF(LEFT(N1323,1) ="A",'Messages d''erreur'!$B$9,"")</f>
        <v/>
      </c>
      <c r="P1323" s="447">
        <f t="shared" si="91"/>
        <v>45500</v>
      </c>
      <c r="Q1323" s="447" t="str">
        <f>IFERROR(VLOOKUP(B1324,'Liste CG'!A:A,1,FALSE),"Attention erreur pas de CG")</f>
        <v>Attention erreur pas de CG</v>
      </c>
      <c r="R1323" s="447" t="str">
        <f>IF(LEFT(Q1323,1)="A",'Messages d''erreur'!B$10,"")</f>
        <v>Attention CG pas dans  CG</v>
      </c>
      <c r="S1323" s="467">
        <f t="shared" si="92"/>
        <v>45500</v>
      </c>
      <c r="T1323" s="469">
        <f>IFERROR(VLOOKUP(S1323,'Liste CG'!A:A,1,FALSE),"Attention erreur pas de CG")</f>
        <v>45500</v>
      </c>
      <c r="U1323" s="447" t="str">
        <f>IF(MID(H1323,4,1)="x", 'Messages d''erreur'!$B$13,IF(LEFT(T1323,1)="A",'Messages d''erreur'!$B$12,""))</f>
        <v/>
      </c>
    </row>
    <row r="1324" spans="1:21" ht="39" x14ac:dyDescent="0.35">
      <c r="A1324" s="535" t="s">
        <v>2419</v>
      </c>
      <c r="B1324" s="447" t="s">
        <v>2419</v>
      </c>
      <c r="C1324" s="462" t="s">
        <v>82</v>
      </c>
      <c r="D1324" s="463" t="s">
        <v>1100</v>
      </c>
      <c r="E1324" s="464" t="s">
        <v>61</v>
      </c>
      <c r="F1324" s="464">
        <v>1</v>
      </c>
      <c r="G1324" s="462" t="s">
        <v>2139</v>
      </c>
      <c r="H1324" s="464" t="s">
        <v>2137</v>
      </c>
      <c r="I1324" s="464" t="s">
        <v>1201</v>
      </c>
      <c r="J1324" s="464" t="s">
        <v>1101</v>
      </c>
      <c r="K1324" s="466" t="s">
        <v>81</v>
      </c>
      <c r="L1324" s="467">
        <f t="shared" si="93"/>
        <v>0</v>
      </c>
      <c r="M1324" s="468">
        <f t="shared" si="94"/>
        <v>45300</v>
      </c>
      <c r="N1324" s="467" t="str">
        <f>IF(IFERROR(SEARCH("-",K1324,1),0) &gt; 0,IFERROR(VLOOKUP(K1324,'Liste ECO'!A:A,1,FALSE),"ATTENTION CE Inexistant"),"")</f>
        <v>111-06</v>
      </c>
      <c r="O1324" s="467" t="str">
        <f>IF(LEFT(N1324,1) ="A",'Messages d''erreur'!$B$9,"")</f>
        <v/>
      </c>
      <c r="P1324" s="447">
        <f t="shared" si="91"/>
        <v>45300</v>
      </c>
      <c r="Q1324" s="447" t="str">
        <f>IFERROR(VLOOKUP(B1325,'Liste CG'!A:A,1,FALSE),"Attention erreur pas de CG")</f>
        <v>Attention erreur pas de CG</v>
      </c>
      <c r="R1324" s="447" t="str">
        <f>IF(LEFT(Q1324,1)="A",'Messages d''erreur'!B$10,"")</f>
        <v>Attention CG pas dans  CG</v>
      </c>
      <c r="S1324" s="467">
        <f t="shared" si="92"/>
        <v>45300</v>
      </c>
      <c r="T1324" s="469">
        <f>IFERROR(VLOOKUP(S1324,'Liste CG'!A:A,1,FALSE),"Attention erreur pas de CG")</f>
        <v>45300</v>
      </c>
      <c r="U1324" s="447" t="str">
        <f>IF(MID(H1324,4,1)="x", 'Messages d''erreur'!$B$13,IF(LEFT(T1324,1)="A",'Messages d''erreur'!$B$12,""))</f>
        <v/>
      </c>
    </row>
    <row r="1325" spans="1:21" ht="39" x14ac:dyDescent="0.35">
      <c r="A1325" s="535" t="s">
        <v>2419</v>
      </c>
      <c r="B1325" s="447" t="s">
        <v>2419</v>
      </c>
      <c r="C1325" s="462" t="s">
        <v>82</v>
      </c>
      <c r="D1325" s="463" t="s">
        <v>1100</v>
      </c>
      <c r="E1325" s="464" t="s">
        <v>61</v>
      </c>
      <c r="F1325" s="464">
        <v>2</v>
      </c>
      <c r="G1325" s="462" t="s">
        <v>2150</v>
      </c>
      <c r="H1325" s="464" t="s">
        <v>2148</v>
      </c>
      <c r="I1325" s="464" t="s">
        <v>1201</v>
      </c>
      <c r="J1325" s="464" t="s">
        <v>1101</v>
      </c>
      <c r="K1325" s="466" t="s">
        <v>81</v>
      </c>
      <c r="L1325" s="467">
        <f t="shared" si="93"/>
        <v>1</v>
      </c>
      <c r="M1325" s="468">
        <f t="shared" si="94"/>
        <v>45400</v>
      </c>
      <c r="N1325" s="467" t="str">
        <f>IF(IFERROR(SEARCH("-",K1325,1),0) &gt; 0,IFERROR(VLOOKUP(K1325,'Liste ECO'!A:A,1,FALSE),"ATTENTION CE Inexistant"),"")</f>
        <v>111-06</v>
      </c>
      <c r="O1325" s="467" t="str">
        <f>IF(LEFT(N1325,1) ="A",'Messages d''erreur'!$B$9,"")</f>
        <v/>
      </c>
      <c r="P1325" s="447">
        <f t="shared" ref="P1325:P1389" si="98">VALUE(H1325)</f>
        <v>45400</v>
      </c>
      <c r="Q1325" s="447" t="str">
        <f>IFERROR(VLOOKUP(B1326,'Liste CG'!A:A,1,FALSE),"Attention erreur pas de CG")</f>
        <v>Attention erreur pas de CG</v>
      </c>
      <c r="R1325" s="447" t="str">
        <f>IF(LEFT(Q1325,1)="A",'Messages d''erreur'!B$10,"")</f>
        <v>Attention CG pas dans  CG</v>
      </c>
      <c r="S1325" s="467">
        <f t="shared" ref="S1325:S1389" si="99">VALUE(H1325)</f>
        <v>45400</v>
      </c>
      <c r="T1325" s="469">
        <f>IFERROR(VLOOKUP(S1325,'Liste CG'!A:A,1,FALSE),"Attention erreur pas de CG")</f>
        <v>45400</v>
      </c>
      <c r="U1325" s="447" t="str">
        <f>IF(MID(H1325,4,1)="x", 'Messages d''erreur'!$B$13,IF(LEFT(T1325,1)="A",'Messages d''erreur'!$B$12,""))</f>
        <v/>
      </c>
    </row>
    <row r="1326" spans="1:21" ht="39" x14ac:dyDescent="0.35">
      <c r="A1326" s="535" t="s">
        <v>2419</v>
      </c>
      <c r="B1326" s="447" t="s">
        <v>2419</v>
      </c>
      <c r="C1326" s="462" t="s">
        <v>82</v>
      </c>
      <c r="D1326" s="463" t="s">
        <v>1100</v>
      </c>
      <c r="E1326" s="464" t="s">
        <v>61</v>
      </c>
      <c r="F1326" s="464">
        <v>3</v>
      </c>
      <c r="G1326" s="462" t="s">
        <v>2175</v>
      </c>
      <c r="H1326" s="464" t="s">
        <v>2170</v>
      </c>
      <c r="I1326" s="464" t="s">
        <v>3035</v>
      </c>
      <c r="J1326" s="464" t="s">
        <v>1101</v>
      </c>
      <c r="K1326" s="466" t="s">
        <v>81</v>
      </c>
      <c r="L1326" s="467">
        <f t="shared" si="93"/>
        <v>1</v>
      </c>
      <c r="M1326" s="468">
        <f t="shared" si="94"/>
        <v>45500</v>
      </c>
      <c r="N1326" s="467" t="str">
        <f>IF(IFERROR(SEARCH("-",K1326,1),0) &gt; 0,IFERROR(VLOOKUP(K1326,'Liste ECO'!A:A,1,FALSE),"ATTENTION CE Inexistant"),"")</f>
        <v>111-06</v>
      </c>
      <c r="O1326" s="467" t="str">
        <f>IF(LEFT(N1326,1) ="A",'Messages d''erreur'!$B$9,"")</f>
        <v/>
      </c>
      <c r="P1326" s="447">
        <f t="shared" si="98"/>
        <v>45500</v>
      </c>
      <c r="Q1326" s="447" t="str">
        <f>IFERROR(VLOOKUP(B1327,'Liste CG'!A:A,1,FALSE),"Attention erreur pas de CG")</f>
        <v>Attention erreur pas de CG</v>
      </c>
      <c r="R1326" s="447" t="str">
        <f>IF(LEFT(Q1326,1)="A",'Messages d''erreur'!B$10,"")</f>
        <v>Attention CG pas dans  CG</v>
      </c>
      <c r="S1326" s="467">
        <f t="shared" si="99"/>
        <v>45500</v>
      </c>
      <c r="T1326" s="469">
        <f>IFERROR(VLOOKUP(S1326,'Liste CG'!A:A,1,FALSE),"Attention erreur pas de CG")</f>
        <v>45500</v>
      </c>
      <c r="U1326" s="447" t="str">
        <f>IF(MID(H1326,4,1)="x", 'Messages d''erreur'!$B$13,IF(LEFT(T1326,1)="A",'Messages d''erreur'!$B$12,""))</f>
        <v/>
      </c>
    </row>
    <row r="1327" spans="1:21" ht="39" x14ac:dyDescent="0.35">
      <c r="A1327" s="535" t="s">
        <v>2419</v>
      </c>
      <c r="B1327" s="447" t="s">
        <v>2419</v>
      </c>
      <c r="C1327" s="462" t="s">
        <v>82</v>
      </c>
      <c r="D1327" s="463" t="s">
        <v>1100</v>
      </c>
      <c r="E1327" s="464" t="s">
        <v>61</v>
      </c>
      <c r="F1327" s="464">
        <v>4</v>
      </c>
      <c r="G1327" s="462" t="s">
        <v>2179</v>
      </c>
      <c r="H1327" s="464" t="s">
        <v>2177</v>
      </c>
      <c r="I1327" s="464" t="s">
        <v>1201</v>
      </c>
      <c r="J1327" s="464" t="s">
        <v>1101</v>
      </c>
      <c r="K1327" s="466" t="s">
        <v>81</v>
      </c>
      <c r="L1327" s="467">
        <f t="shared" si="93"/>
        <v>1</v>
      </c>
      <c r="M1327" s="468">
        <f t="shared" si="94"/>
        <v>45820</v>
      </c>
      <c r="N1327" s="467" t="str">
        <f>IF(IFERROR(SEARCH("-",K1327,1),0) &gt; 0,IFERROR(VLOOKUP(K1327,'Liste ECO'!A:A,1,FALSE),"ATTENTION CE Inexistant"),"")</f>
        <v>111-06</v>
      </c>
      <c r="O1327" s="467" t="str">
        <f>IF(LEFT(N1327,1) ="A",'Messages d''erreur'!$B$9,"")</f>
        <v/>
      </c>
      <c r="P1327" s="447">
        <f t="shared" si="98"/>
        <v>45820</v>
      </c>
      <c r="Q1327" s="447" t="str">
        <f>IFERROR(VLOOKUP(B1328,'Liste CG'!A:A,1,FALSE),"Attention erreur pas de CG")</f>
        <v>Attention erreur pas de CG</v>
      </c>
      <c r="R1327" s="447" t="str">
        <f>IF(LEFT(Q1327,1)="A",'Messages d''erreur'!B$10,"")</f>
        <v>Attention CG pas dans  CG</v>
      </c>
      <c r="S1327" s="467">
        <f t="shared" si="99"/>
        <v>45820</v>
      </c>
      <c r="T1327" s="469">
        <f>IFERROR(VLOOKUP(S1327,'Liste CG'!A:A,1,FALSE),"Attention erreur pas de CG")</f>
        <v>45820</v>
      </c>
      <c r="U1327" s="447" t="str">
        <f>IF(MID(H1327,4,1)="x", 'Messages d''erreur'!$B$13,IF(LEFT(T1327,1)="A",'Messages d''erreur'!$B$12,""))</f>
        <v/>
      </c>
    </row>
    <row r="1328" spans="1:21" ht="26" x14ac:dyDescent="0.35">
      <c r="A1328" s="535" t="s">
        <v>2420</v>
      </c>
      <c r="B1328" s="447" t="s">
        <v>2420</v>
      </c>
      <c r="C1328" s="462" t="s">
        <v>85</v>
      </c>
      <c r="D1328" s="463" t="s">
        <v>1100</v>
      </c>
      <c r="E1328" s="464" t="s">
        <v>61</v>
      </c>
      <c r="F1328" s="464">
        <v>1</v>
      </c>
      <c r="G1328" s="462" t="s">
        <v>2139</v>
      </c>
      <c r="H1328" s="464" t="s">
        <v>2137</v>
      </c>
      <c r="I1328" s="464" t="s">
        <v>1201</v>
      </c>
      <c r="J1328" s="464" t="s">
        <v>1101</v>
      </c>
      <c r="K1328" s="466" t="s">
        <v>84</v>
      </c>
      <c r="L1328" s="467">
        <f t="shared" si="93"/>
        <v>0</v>
      </c>
      <c r="M1328" s="468">
        <f t="shared" si="94"/>
        <v>45300</v>
      </c>
      <c r="N1328" s="467" t="str">
        <f>IF(IFERROR(SEARCH("-",K1328,1),0) &gt; 0,IFERROR(VLOOKUP(K1328,'Liste ECO'!A:A,1,FALSE),"ATTENTION CE Inexistant"),"")</f>
        <v>112-01</v>
      </c>
      <c r="O1328" s="467" t="str">
        <f>IF(LEFT(N1328,1) ="A",'Messages d''erreur'!$B$9,"")</f>
        <v/>
      </c>
      <c r="P1328" s="447">
        <f t="shared" si="98"/>
        <v>45300</v>
      </c>
      <c r="Q1328" s="447" t="str">
        <f>IFERROR(VLOOKUP(B1329,'Liste CG'!A:A,1,FALSE),"Attention erreur pas de CG")</f>
        <v>Attention erreur pas de CG</v>
      </c>
      <c r="R1328" s="447" t="str">
        <f>IF(LEFT(Q1328,1)="A",'Messages d''erreur'!B$10,"")</f>
        <v>Attention CG pas dans  CG</v>
      </c>
      <c r="S1328" s="467">
        <f t="shared" si="99"/>
        <v>45300</v>
      </c>
      <c r="T1328" s="469">
        <f>IFERROR(VLOOKUP(S1328,'Liste CG'!A:A,1,FALSE),"Attention erreur pas de CG")</f>
        <v>45300</v>
      </c>
      <c r="U1328" s="447" t="str">
        <f>IF(MID(H1328,4,1)="x", 'Messages d''erreur'!$B$13,IF(LEFT(T1328,1)="A",'Messages d''erreur'!$B$12,""))</f>
        <v/>
      </c>
    </row>
    <row r="1329" spans="1:21" ht="26" x14ac:dyDescent="0.35">
      <c r="A1329" s="535" t="s">
        <v>2420</v>
      </c>
      <c r="B1329" s="447" t="s">
        <v>2420</v>
      </c>
      <c r="C1329" s="462" t="s">
        <v>85</v>
      </c>
      <c r="D1329" s="463" t="s">
        <v>1100</v>
      </c>
      <c r="E1329" s="464" t="s">
        <v>61</v>
      </c>
      <c r="F1329" s="464">
        <v>2</v>
      </c>
      <c r="G1329" s="462" t="s">
        <v>2150</v>
      </c>
      <c r="H1329" s="464" t="s">
        <v>2148</v>
      </c>
      <c r="I1329" s="464" t="s">
        <v>1201</v>
      </c>
      <c r="J1329" s="464" t="s">
        <v>1101</v>
      </c>
      <c r="K1329" s="466" t="s">
        <v>84</v>
      </c>
      <c r="L1329" s="467">
        <f t="shared" si="93"/>
        <v>1</v>
      </c>
      <c r="M1329" s="468">
        <f t="shared" si="94"/>
        <v>45400</v>
      </c>
      <c r="N1329" s="467" t="str">
        <f>IF(IFERROR(SEARCH("-",K1329,1),0) &gt; 0,IFERROR(VLOOKUP(K1329,'Liste ECO'!A:A,1,FALSE),"ATTENTION CE Inexistant"),"")</f>
        <v>112-01</v>
      </c>
      <c r="O1329" s="467" t="str">
        <f>IF(LEFT(N1329,1) ="A",'Messages d''erreur'!$B$9,"")</f>
        <v/>
      </c>
      <c r="P1329" s="447">
        <f t="shared" si="98"/>
        <v>45400</v>
      </c>
      <c r="Q1329" s="447" t="str">
        <f>IFERROR(VLOOKUP(B1330,'Liste CG'!A:A,1,FALSE),"Attention erreur pas de CG")</f>
        <v>Attention erreur pas de CG</v>
      </c>
      <c r="R1329" s="447" t="str">
        <f>IF(LEFT(Q1329,1)="A",'Messages d''erreur'!B$10,"")</f>
        <v>Attention CG pas dans  CG</v>
      </c>
      <c r="S1329" s="467">
        <f t="shared" si="99"/>
        <v>45400</v>
      </c>
      <c r="T1329" s="469">
        <f>IFERROR(VLOOKUP(S1329,'Liste CG'!A:A,1,FALSE),"Attention erreur pas de CG")</f>
        <v>45400</v>
      </c>
      <c r="U1329" s="447" t="str">
        <f>IF(MID(H1329,4,1)="x", 'Messages d''erreur'!$B$13,IF(LEFT(T1329,1)="A",'Messages d''erreur'!$B$12,""))</f>
        <v/>
      </c>
    </row>
    <row r="1330" spans="1:21" ht="26" x14ac:dyDescent="0.35">
      <c r="A1330" s="535" t="s">
        <v>2420</v>
      </c>
      <c r="B1330" s="447" t="s">
        <v>2420</v>
      </c>
      <c r="C1330" s="462" t="s">
        <v>85</v>
      </c>
      <c r="D1330" s="463" t="s">
        <v>1100</v>
      </c>
      <c r="E1330" s="464" t="s">
        <v>61</v>
      </c>
      <c r="F1330" s="464">
        <v>3</v>
      </c>
      <c r="G1330" s="462" t="s">
        <v>2175</v>
      </c>
      <c r="H1330" s="464" t="s">
        <v>2170</v>
      </c>
      <c r="I1330" s="464" t="s">
        <v>3035</v>
      </c>
      <c r="J1330" s="464" t="s">
        <v>1101</v>
      </c>
      <c r="K1330" s="466" t="s">
        <v>84</v>
      </c>
      <c r="L1330" s="467">
        <f t="shared" ref="L1330:L1394" si="100">IF(A1330=A1329,1,0)</f>
        <v>1</v>
      </c>
      <c r="M1330" s="468">
        <f t="shared" si="94"/>
        <v>45500</v>
      </c>
      <c r="N1330" s="467" t="str">
        <f>IF(IFERROR(SEARCH("-",K1330,1),0) &gt; 0,IFERROR(VLOOKUP(K1330,'Liste ECO'!A:A,1,FALSE),"ATTENTION CE Inexistant"),"")</f>
        <v>112-01</v>
      </c>
      <c r="O1330" s="467" t="str">
        <f>IF(LEFT(N1330,1) ="A",'Messages d''erreur'!$B$9,"")</f>
        <v/>
      </c>
      <c r="P1330" s="447">
        <f t="shared" si="98"/>
        <v>45500</v>
      </c>
      <c r="Q1330" s="447" t="str">
        <f>IFERROR(VLOOKUP(B1331,'Liste CG'!A:A,1,FALSE),"Attention erreur pas de CG")</f>
        <v>Attention erreur pas de CG</v>
      </c>
      <c r="R1330" s="447" t="str">
        <f>IF(LEFT(Q1330,1)="A",'Messages d''erreur'!B$10,"")</f>
        <v>Attention CG pas dans  CG</v>
      </c>
      <c r="S1330" s="467">
        <f t="shared" si="99"/>
        <v>45500</v>
      </c>
      <c r="T1330" s="469">
        <f>IFERROR(VLOOKUP(S1330,'Liste CG'!A:A,1,FALSE),"Attention erreur pas de CG")</f>
        <v>45500</v>
      </c>
      <c r="U1330" s="447" t="str">
        <f>IF(MID(H1330,4,1)="x", 'Messages d''erreur'!$B$13,IF(LEFT(T1330,1)="A",'Messages d''erreur'!$B$12,""))</f>
        <v/>
      </c>
    </row>
    <row r="1331" spans="1:21" ht="26" x14ac:dyDescent="0.35">
      <c r="A1331" s="535" t="s">
        <v>2420</v>
      </c>
      <c r="B1331" s="447" t="s">
        <v>2420</v>
      </c>
      <c r="C1331" s="462" t="s">
        <v>85</v>
      </c>
      <c r="D1331" s="463" t="s">
        <v>1100</v>
      </c>
      <c r="E1331" s="464" t="s">
        <v>61</v>
      </c>
      <c r="F1331" s="464">
        <v>4</v>
      </c>
      <c r="G1331" s="462" t="s">
        <v>2179</v>
      </c>
      <c r="H1331" s="464" t="s">
        <v>2177</v>
      </c>
      <c r="I1331" s="464" t="s">
        <v>1201</v>
      </c>
      <c r="J1331" s="464" t="s">
        <v>1101</v>
      </c>
      <c r="K1331" s="466" t="s">
        <v>84</v>
      </c>
      <c r="L1331" s="467">
        <f t="shared" si="100"/>
        <v>1</v>
      </c>
      <c r="M1331" s="468">
        <f t="shared" si="94"/>
        <v>45820</v>
      </c>
      <c r="N1331" s="467" t="str">
        <f>IF(IFERROR(SEARCH("-",K1331,1),0) &gt; 0,IFERROR(VLOOKUP(K1331,'Liste ECO'!A:A,1,FALSE),"ATTENTION CE Inexistant"),"")</f>
        <v>112-01</v>
      </c>
      <c r="O1331" s="467" t="str">
        <f>IF(LEFT(N1331,1) ="A",'Messages d''erreur'!$B$9,"")</f>
        <v/>
      </c>
      <c r="P1331" s="447">
        <f t="shared" si="98"/>
        <v>45820</v>
      </c>
      <c r="Q1331" s="447" t="str">
        <f>IFERROR(VLOOKUP(B1332,'Liste CG'!A:A,1,FALSE),"Attention erreur pas de CG")</f>
        <v>Attention erreur pas de CG</v>
      </c>
      <c r="R1331" s="447" t="str">
        <f>IF(LEFT(Q1331,1)="A",'Messages d''erreur'!B$10,"")</f>
        <v>Attention CG pas dans  CG</v>
      </c>
      <c r="S1331" s="467">
        <f t="shared" si="99"/>
        <v>45820</v>
      </c>
      <c r="T1331" s="469">
        <f>IFERROR(VLOOKUP(S1331,'Liste CG'!A:A,1,FALSE),"Attention erreur pas de CG")</f>
        <v>45820</v>
      </c>
      <c r="U1331" s="447" t="str">
        <f>IF(MID(H1331,4,1)="x", 'Messages d''erreur'!$B$13,IF(LEFT(T1331,1)="A",'Messages d''erreur'!$B$12,""))</f>
        <v/>
      </c>
    </row>
    <row r="1332" spans="1:21" ht="26" x14ac:dyDescent="0.35">
      <c r="A1332" s="535" t="s">
        <v>2421</v>
      </c>
      <c r="B1332" s="447" t="s">
        <v>2421</v>
      </c>
      <c r="C1332" s="462" t="s">
        <v>87</v>
      </c>
      <c r="D1332" s="463" t="s">
        <v>1100</v>
      </c>
      <c r="E1332" s="464" t="s">
        <v>61</v>
      </c>
      <c r="F1332" s="464">
        <v>1</v>
      </c>
      <c r="G1332" s="462" t="s">
        <v>2139</v>
      </c>
      <c r="H1332" s="464" t="s">
        <v>2137</v>
      </c>
      <c r="I1332" s="464" t="s">
        <v>1201</v>
      </c>
      <c r="J1332" s="464" t="s">
        <v>1101</v>
      </c>
      <c r="K1332" s="466" t="s">
        <v>86</v>
      </c>
      <c r="L1332" s="467">
        <f t="shared" si="100"/>
        <v>0</v>
      </c>
      <c r="M1332" s="468">
        <f t="shared" si="94"/>
        <v>45300</v>
      </c>
      <c r="N1332" s="467" t="str">
        <f>IF(IFERROR(SEARCH("-",K1332,1),0) &gt; 0,IFERROR(VLOOKUP(K1332,'Liste ECO'!A:A,1,FALSE),"ATTENTION CE Inexistant"),"")</f>
        <v>112-02</v>
      </c>
      <c r="O1332" s="467" t="str">
        <f>IF(LEFT(N1332,1) ="A",'Messages d''erreur'!$B$9,"")</f>
        <v/>
      </c>
      <c r="P1332" s="447">
        <f t="shared" si="98"/>
        <v>45300</v>
      </c>
      <c r="Q1332" s="447" t="str">
        <f>IFERROR(VLOOKUP(B1333,'Liste CG'!A:A,1,FALSE),"Attention erreur pas de CG")</f>
        <v>Attention erreur pas de CG</v>
      </c>
      <c r="R1332" s="447" t="str">
        <f>IF(LEFT(Q1332,1)="A",'Messages d''erreur'!B$10,"")</f>
        <v>Attention CG pas dans  CG</v>
      </c>
      <c r="S1332" s="467">
        <f t="shared" si="99"/>
        <v>45300</v>
      </c>
      <c r="T1332" s="469">
        <f>IFERROR(VLOOKUP(S1332,'Liste CG'!A:A,1,FALSE),"Attention erreur pas de CG")</f>
        <v>45300</v>
      </c>
      <c r="U1332" s="447" t="str">
        <f>IF(MID(H1332,4,1)="x", 'Messages d''erreur'!$B$13,IF(LEFT(T1332,1)="A",'Messages d''erreur'!$B$12,""))</f>
        <v/>
      </c>
    </row>
    <row r="1333" spans="1:21" ht="26" x14ac:dyDescent="0.35">
      <c r="A1333" s="535" t="s">
        <v>2421</v>
      </c>
      <c r="B1333" s="447" t="s">
        <v>2421</v>
      </c>
      <c r="C1333" s="462" t="s">
        <v>87</v>
      </c>
      <c r="D1333" s="463" t="s">
        <v>1100</v>
      </c>
      <c r="E1333" s="464" t="s">
        <v>61</v>
      </c>
      <c r="F1333" s="464">
        <v>2</v>
      </c>
      <c r="G1333" s="462" t="s">
        <v>2150</v>
      </c>
      <c r="H1333" s="464" t="s">
        <v>2148</v>
      </c>
      <c r="I1333" s="464" t="s">
        <v>1201</v>
      </c>
      <c r="J1333" s="464" t="s">
        <v>1101</v>
      </c>
      <c r="K1333" s="466" t="s">
        <v>86</v>
      </c>
      <c r="L1333" s="467">
        <f t="shared" si="100"/>
        <v>1</v>
      </c>
      <c r="M1333" s="468">
        <f t="shared" si="94"/>
        <v>45400</v>
      </c>
      <c r="N1333" s="467" t="str">
        <f>IF(IFERROR(SEARCH("-",K1333,1),0) &gt; 0,IFERROR(VLOOKUP(K1333,'Liste ECO'!A:A,1,FALSE),"ATTENTION CE Inexistant"),"")</f>
        <v>112-02</v>
      </c>
      <c r="O1333" s="467" t="str">
        <f>IF(LEFT(N1333,1) ="A",'Messages d''erreur'!$B$9,"")</f>
        <v/>
      </c>
      <c r="P1333" s="447">
        <f t="shared" si="98"/>
        <v>45400</v>
      </c>
      <c r="Q1333" s="447" t="str">
        <f>IFERROR(VLOOKUP(B1334,'Liste CG'!A:A,1,FALSE),"Attention erreur pas de CG")</f>
        <v>Attention erreur pas de CG</v>
      </c>
      <c r="R1333" s="447" t="str">
        <f>IF(LEFT(Q1333,1)="A",'Messages d''erreur'!B$10,"")</f>
        <v>Attention CG pas dans  CG</v>
      </c>
      <c r="S1333" s="467">
        <f t="shared" si="99"/>
        <v>45400</v>
      </c>
      <c r="T1333" s="469">
        <f>IFERROR(VLOOKUP(S1333,'Liste CG'!A:A,1,FALSE),"Attention erreur pas de CG")</f>
        <v>45400</v>
      </c>
      <c r="U1333" s="447" t="str">
        <f>IF(MID(H1333,4,1)="x", 'Messages d''erreur'!$B$13,IF(LEFT(T1333,1)="A",'Messages d''erreur'!$B$12,""))</f>
        <v/>
      </c>
    </row>
    <row r="1334" spans="1:21" ht="26" x14ac:dyDescent="0.35">
      <c r="A1334" s="535" t="s">
        <v>2421</v>
      </c>
      <c r="B1334" s="447" t="s">
        <v>2421</v>
      </c>
      <c r="C1334" s="462" t="s">
        <v>87</v>
      </c>
      <c r="D1334" s="463" t="s">
        <v>1100</v>
      </c>
      <c r="E1334" s="464" t="s">
        <v>61</v>
      </c>
      <c r="F1334" s="464">
        <v>3</v>
      </c>
      <c r="G1334" s="462" t="s">
        <v>2175</v>
      </c>
      <c r="H1334" s="464" t="s">
        <v>2170</v>
      </c>
      <c r="I1334" s="464" t="s">
        <v>3035</v>
      </c>
      <c r="J1334" s="464" t="s">
        <v>1101</v>
      </c>
      <c r="K1334" s="466" t="s">
        <v>86</v>
      </c>
      <c r="L1334" s="467">
        <f t="shared" si="100"/>
        <v>1</v>
      </c>
      <c r="M1334" s="468">
        <f t="shared" si="94"/>
        <v>45500</v>
      </c>
      <c r="N1334" s="467" t="str">
        <f>IF(IFERROR(SEARCH("-",K1334,1),0) &gt; 0,IFERROR(VLOOKUP(K1334,'Liste ECO'!A:A,1,FALSE),"ATTENTION CE Inexistant"),"")</f>
        <v>112-02</v>
      </c>
      <c r="O1334" s="467" t="str">
        <f>IF(LEFT(N1334,1) ="A",'Messages d''erreur'!$B$9,"")</f>
        <v/>
      </c>
      <c r="P1334" s="447">
        <f t="shared" si="98"/>
        <v>45500</v>
      </c>
      <c r="Q1334" s="447" t="str">
        <f>IFERROR(VLOOKUP(B1335,'Liste CG'!A:A,1,FALSE),"Attention erreur pas de CG")</f>
        <v>Attention erreur pas de CG</v>
      </c>
      <c r="R1334" s="447" t="str">
        <f>IF(LEFT(Q1334,1)="A",'Messages d''erreur'!B$10,"")</f>
        <v>Attention CG pas dans  CG</v>
      </c>
      <c r="S1334" s="467">
        <f t="shared" si="99"/>
        <v>45500</v>
      </c>
      <c r="T1334" s="469">
        <f>IFERROR(VLOOKUP(S1334,'Liste CG'!A:A,1,FALSE),"Attention erreur pas de CG")</f>
        <v>45500</v>
      </c>
      <c r="U1334" s="447" t="str">
        <f>IF(MID(H1334,4,1)="x", 'Messages d''erreur'!$B$13,IF(LEFT(T1334,1)="A",'Messages d''erreur'!$B$12,""))</f>
        <v/>
      </c>
    </row>
    <row r="1335" spans="1:21" ht="26" x14ac:dyDescent="0.35">
      <c r="A1335" s="535" t="s">
        <v>2421</v>
      </c>
      <c r="B1335" s="447" t="s">
        <v>2421</v>
      </c>
      <c r="C1335" s="462" t="s">
        <v>87</v>
      </c>
      <c r="D1335" s="463" t="s">
        <v>1100</v>
      </c>
      <c r="E1335" s="464" t="s">
        <v>61</v>
      </c>
      <c r="F1335" s="464">
        <v>4</v>
      </c>
      <c r="G1335" s="462" t="s">
        <v>2179</v>
      </c>
      <c r="H1335" s="464" t="s">
        <v>2177</v>
      </c>
      <c r="I1335" s="464" t="s">
        <v>1201</v>
      </c>
      <c r="J1335" s="464" t="s">
        <v>1101</v>
      </c>
      <c r="K1335" s="466" t="s">
        <v>86</v>
      </c>
      <c r="L1335" s="467">
        <f t="shared" si="100"/>
        <v>1</v>
      </c>
      <c r="M1335" s="468">
        <f t="shared" si="94"/>
        <v>45820</v>
      </c>
      <c r="N1335" s="467" t="str">
        <f>IF(IFERROR(SEARCH("-",K1335,1),0) &gt; 0,IFERROR(VLOOKUP(K1335,'Liste ECO'!A:A,1,FALSE),"ATTENTION CE Inexistant"),"")</f>
        <v>112-02</v>
      </c>
      <c r="O1335" s="467" t="str">
        <f>IF(LEFT(N1335,1) ="A",'Messages d''erreur'!$B$9,"")</f>
        <v/>
      </c>
      <c r="P1335" s="447">
        <f t="shared" si="98"/>
        <v>45820</v>
      </c>
      <c r="Q1335" s="447" t="str">
        <f>IFERROR(VLOOKUP(B1336,'Liste CG'!A:A,1,FALSE),"Attention erreur pas de CG")</f>
        <v>Attention erreur pas de CG</v>
      </c>
      <c r="R1335" s="447" t="str">
        <f>IF(LEFT(Q1335,1)="A",'Messages d''erreur'!B$10,"")</f>
        <v>Attention CG pas dans  CG</v>
      </c>
      <c r="S1335" s="467">
        <f t="shared" si="99"/>
        <v>45820</v>
      </c>
      <c r="T1335" s="469">
        <f>IFERROR(VLOOKUP(S1335,'Liste CG'!A:A,1,FALSE),"Attention erreur pas de CG")</f>
        <v>45820</v>
      </c>
      <c r="U1335" s="447" t="str">
        <f>IF(MID(H1335,4,1)="x", 'Messages d''erreur'!$B$13,IF(LEFT(T1335,1)="A",'Messages d''erreur'!$B$12,""))</f>
        <v/>
      </c>
    </row>
    <row r="1336" spans="1:21" ht="26" x14ac:dyDescent="0.35">
      <c r="A1336" s="535" t="s">
        <v>2422</v>
      </c>
      <c r="B1336" s="447" t="s">
        <v>2422</v>
      </c>
      <c r="C1336" s="462" t="s">
        <v>2423</v>
      </c>
      <c r="D1336" s="463" t="s">
        <v>1100</v>
      </c>
      <c r="E1336" s="464" t="s">
        <v>61</v>
      </c>
      <c r="F1336" s="464">
        <v>1</v>
      </c>
      <c r="G1336" s="462" t="s">
        <v>2139</v>
      </c>
      <c r="H1336" s="464" t="s">
        <v>2137</v>
      </c>
      <c r="I1336" s="464" t="s">
        <v>1201</v>
      </c>
      <c r="J1336" s="464" t="s">
        <v>1101</v>
      </c>
      <c r="K1336" s="466" t="s">
        <v>88</v>
      </c>
      <c r="L1336" s="467">
        <f t="shared" si="100"/>
        <v>0</v>
      </c>
      <c r="M1336" s="468">
        <f t="shared" si="94"/>
        <v>45300</v>
      </c>
      <c r="N1336" s="467" t="str">
        <f>IF(IFERROR(SEARCH("-",K1336,1),0) &gt; 0,IFERROR(VLOOKUP(K1336,'Liste ECO'!A:A,1,FALSE),"ATTENTION CE Inexistant"),"")</f>
        <v>112-03</v>
      </c>
      <c r="O1336" s="467" t="str">
        <f>IF(LEFT(N1336,1) ="A",'Messages d''erreur'!$B$9,"")</f>
        <v/>
      </c>
      <c r="P1336" s="447">
        <f t="shared" si="98"/>
        <v>45300</v>
      </c>
      <c r="Q1336" s="447" t="str">
        <f>IFERROR(VLOOKUP(B1337,'Liste CG'!A:A,1,FALSE),"Attention erreur pas de CG")</f>
        <v>Attention erreur pas de CG</v>
      </c>
      <c r="R1336" s="447" t="str">
        <f>IF(LEFT(Q1336,1)="A",'Messages d''erreur'!B$10,"")</f>
        <v>Attention CG pas dans  CG</v>
      </c>
      <c r="S1336" s="467">
        <f t="shared" si="99"/>
        <v>45300</v>
      </c>
      <c r="T1336" s="469">
        <f>IFERROR(VLOOKUP(S1336,'Liste CG'!A:A,1,FALSE),"Attention erreur pas de CG")</f>
        <v>45300</v>
      </c>
      <c r="U1336" s="447" t="str">
        <f>IF(MID(H1336,4,1)="x", 'Messages d''erreur'!$B$13,IF(LEFT(T1336,1)="A",'Messages d''erreur'!$B$12,""))</f>
        <v/>
      </c>
    </row>
    <row r="1337" spans="1:21" ht="26" x14ac:dyDescent="0.35">
      <c r="A1337" s="535" t="s">
        <v>2422</v>
      </c>
      <c r="B1337" s="447" t="s">
        <v>2422</v>
      </c>
      <c r="C1337" s="462" t="s">
        <v>2423</v>
      </c>
      <c r="D1337" s="463" t="s">
        <v>1100</v>
      </c>
      <c r="E1337" s="464" t="s">
        <v>61</v>
      </c>
      <c r="F1337" s="464">
        <v>2</v>
      </c>
      <c r="G1337" s="462" t="s">
        <v>2150</v>
      </c>
      <c r="H1337" s="464" t="s">
        <v>2148</v>
      </c>
      <c r="I1337" s="464" t="s">
        <v>1201</v>
      </c>
      <c r="J1337" s="464" t="s">
        <v>1101</v>
      </c>
      <c r="K1337" s="466" t="s">
        <v>88</v>
      </c>
      <c r="L1337" s="467">
        <f t="shared" si="100"/>
        <v>1</v>
      </c>
      <c r="M1337" s="468">
        <f t="shared" si="94"/>
        <v>45400</v>
      </c>
      <c r="N1337" s="467" t="str">
        <f>IF(IFERROR(SEARCH("-",K1337,1),0) &gt; 0,IFERROR(VLOOKUP(K1337,'Liste ECO'!A:A,1,FALSE),"ATTENTION CE Inexistant"),"")</f>
        <v>112-03</v>
      </c>
      <c r="O1337" s="467" t="str">
        <f>IF(LEFT(N1337,1) ="A",'Messages d''erreur'!$B$9,"")</f>
        <v/>
      </c>
      <c r="P1337" s="447">
        <f t="shared" si="98"/>
        <v>45400</v>
      </c>
      <c r="Q1337" s="447" t="str">
        <f>IFERROR(VLOOKUP(B1338,'Liste CG'!A:A,1,FALSE),"Attention erreur pas de CG")</f>
        <v>Attention erreur pas de CG</v>
      </c>
      <c r="R1337" s="447" t="str">
        <f>IF(LEFT(Q1337,1)="A",'Messages d''erreur'!B$10,"")</f>
        <v>Attention CG pas dans  CG</v>
      </c>
      <c r="S1337" s="467">
        <f t="shared" si="99"/>
        <v>45400</v>
      </c>
      <c r="T1337" s="469">
        <f>IFERROR(VLOOKUP(S1337,'Liste CG'!A:A,1,FALSE),"Attention erreur pas de CG")</f>
        <v>45400</v>
      </c>
      <c r="U1337" s="447" t="str">
        <f>IF(MID(H1337,4,1)="x", 'Messages d''erreur'!$B$13,IF(LEFT(T1337,1)="A",'Messages d''erreur'!$B$12,""))</f>
        <v/>
      </c>
    </row>
    <row r="1338" spans="1:21" ht="26" x14ac:dyDescent="0.35">
      <c r="A1338" s="535" t="s">
        <v>2422</v>
      </c>
      <c r="B1338" s="447" t="s">
        <v>2422</v>
      </c>
      <c r="C1338" s="462" t="s">
        <v>2423</v>
      </c>
      <c r="D1338" s="463" t="s">
        <v>1100</v>
      </c>
      <c r="E1338" s="464" t="s">
        <v>61</v>
      </c>
      <c r="F1338" s="464">
        <v>3</v>
      </c>
      <c r="G1338" s="462" t="s">
        <v>2175</v>
      </c>
      <c r="H1338" s="464" t="s">
        <v>2170</v>
      </c>
      <c r="I1338" s="464" t="s">
        <v>3035</v>
      </c>
      <c r="J1338" s="464" t="s">
        <v>1101</v>
      </c>
      <c r="K1338" s="466" t="s">
        <v>88</v>
      </c>
      <c r="L1338" s="467">
        <f t="shared" si="100"/>
        <v>1</v>
      </c>
      <c r="M1338" s="468">
        <f t="shared" si="94"/>
        <v>45500</v>
      </c>
      <c r="N1338" s="467" t="str">
        <f>IF(IFERROR(SEARCH("-",K1338,1),0) &gt; 0,IFERROR(VLOOKUP(K1338,'Liste ECO'!A:A,1,FALSE),"ATTENTION CE Inexistant"),"")</f>
        <v>112-03</v>
      </c>
      <c r="O1338" s="467" t="str">
        <f>IF(LEFT(N1338,1) ="A",'Messages d''erreur'!$B$9,"")</f>
        <v/>
      </c>
      <c r="P1338" s="447">
        <f t="shared" si="98"/>
        <v>45500</v>
      </c>
      <c r="Q1338" s="447" t="str">
        <f>IFERROR(VLOOKUP(B1339,'Liste CG'!A:A,1,FALSE),"Attention erreur pas de CG")</f>
        <v>Attention erreur pas de CG</v>
      </c>
      <c r="R1338" s="447" t="str">
        <f>IF(LEFT(Q1338,1)="A",'Messages d''erreur'!B$10,"")</f>
        <v>Attention CG pas dans  CG</v>
      </c>
      <c r="S1338" s="467">
        <f t="shared" si="99"/>
        <v>45500</v>
      </c>
      <c r="T1338" s="469">
        <f>IFERROR(VLOOKUP(S1338,'Liste CG'!A:A,1,FALSE),"Attention erreur pas de CG")</f>
        <v>45500</v>
      </c>
      <c r="U1338" s="447" t="str">
        <f>IF(MID(H1338,4,1)="x", 'Messages d''erreur'!$B$13,IF(LEFT(T1338,1)="A",'Messages d''erreur'!$B$12,""))</f>
        <v/>
      </c>
    </row>
    <row r="1339" spans="1:21" ht="26" x14ac:dyDescent="0.35">
      <c r="A1339" s="535" t="s">
        <v>2422</v>
      </c>
      <c r="B1339" s="447" t="s">
        <v>2422</v>
      </c>
      <c r="C1339" s="462" t="s">
        <v>2423</v>
      </c>
      <c r="D1339" s="463" t="s">
        <v>1100</v>
      </c>
      <c r="E1339" s="464" t="s">
        <v>61</v>
      </c>
      <c r="F1339" s="464">
        <v>4</v>
      </c>
      <c r="G1339" s="462" t="s">
        <v>2179</v>
      </c>
      <c r="H1339" s="464" t="s">
        <v>2177</v>
      </c>
      <c r="I1339" s="464" t="s">
        <v>1201</v>
      </c>
      <c r="J1339" s="464" t="s">
        <v>1101</v>
      </c>
      <c r="K1339" s="466" t="s">
        <v>88</v>
      </c>
      <c r="L1339" s="467">
        <f t="shared" si="100"/>
        <v>1</v>
      </c>
      <c r="M1339" s="468">
        <f t="shared" si="94"/>
        <v>45820</v>
      </c>
      <c r="N1339" s="467" t="str">
        <f>IF(IFERROR(SEARCH("-",K1339,1),0) &gt; 0,IFERROR(VLOOKUP(K1339,'Liste ECO'!A:A,1,FALSE),"ATTENTION CE Inexistant"),"")</f>
        <v>112-03</v>
      </c>
      <c r="O1339" s="467" t="str">
        <f>IF(LEFT(N1339,1) ="A",'Messages d''erreur'!$B$9,"")</f>
        <v/>
      </c>
      <c r="P1339" s="447">
        <f t="shared" si="98"/>
        <v>45820</v>
      </c>
      <c r="Q1339" s="447" t="str">
        <f>IFERROR(VLOOKUP(B1340,'Liste CG'!A:A,1,FALSE),"Attention erreur pas de CG")</f>
        <v>Attention erreur pas de CG</v>
      </c>
      <c r="R1339" s="447" t="str">
        <f>IF(LEFT(Q1339,1)="A",'Messages d''erreur'!B$10,"")</f>
        <v>Attention CG pas dans  CG</v>
      </c>
      <c r="S1339" s="467">
        <f t="shared" si="99"/>
        <v>45820</v>
      </c>
      <c r="T1339" s="469">
        <f>IFERROR(VLOOKUP(S1339,'Liste CG'!A:A,1,FALSE),"Attention erreur pas de CG")</f>
        <v>45820</v>
      </c>
      <c r="U1339" s="447" t="str">
        <f>IF(MID(H1339,4,1)="x", 'Messages d''erreur'!$B$13,IF(LEFT(T1339,1)="A",'Messages d''erreur'!$B$12,""))</f>
        <v/>
      </c>
    </row>
    <row r="1340" spans="1:21" ht="26" x14ac:dyDescent="0.35">
      <c r="A1340" s="535" t="s">
        <v>2424</v>
      </c>
      <c r="B1340" s="447" t="s">
        <v>2424</v>
      </c>
      <c r="C1340" s="462" t="s">
        <v>2425</v>
      </c>
      <c r="D1340" s="463" t="s">
        <v>1100</v>
      </c>
      <c r="E1340" s="464" t="s">
        <v>61</v>
      </c>
      <c r="F1340" s="464">
        <v>1</v>
      </c>
      <c r="G1340" s="462" t="s">
        <v>2139</v>
      </c>
      <c r="H1340" s="464" t="s">
        <v>2137</v>
      </c>
      <c r="I1340" s="464" t="s">
        <v>1201</v>
      </c>
      <c r="J1340" s="464" t="s">
        <v>1101</v>
      </c>
      <c r="K1340" s="466" t="s">
        <v>90</v>
      </c>
      <c r="L1340" s="467">
        <f t="shared" si="100"/>
        <v>0</v>
      </c>
      <c r="M1340" s="468">
        <f t="shared" si="94"/>
        <v>45300</v>
      </c>
      <c r="N1340" s="467" t="str">
        <f>IF(IFERROR(SEARCH("-",K1340,1),0) &gt; 0,IFERROR(VLOOKUP(K1340,'Liste ECO'!A:A,1,FALSE),"ATTENTION CE Inexistant"),"")</f>
        <v>112-04</v>
      </c>
      <c r="O1340" s="467" t="str">
        <f>IF(LEFT(N1340,1) ="A",'Messages d''erreur'!$B$9,"")</f>
        <v/>
      </c>
      <c r="P1340" s="447">
        <f t="shared" si="98"/>
        <v>45300</v>
      </c>
      <c r="Q1340" s="447" t="str">
        <f>IFERROR(VLOOKUP(B1341,'Liste CG'!A:A,1,FALSE),"Attention erreur pas de CG")</f>
        <v>Attention erreur pas de CG</v>
      </c>
      <c r="R1340" s="447" t="str">
        <f>IF(LEFT(Q1340,1)="A",'Messages d''erreur'!B$10,"")</f>
        <v>Attention CG pas dans  CG</v>
      </c>
      <c r="S1340" s="467">
        <f t="shared" si="99"/>
        <v>45300</v>
      </c>
      <c r="T1340" s="469">
        <f>IFERROR(VLOOKUP(S1340,'Liste CG'!A:A,1,FALSE),"Attention erreur pas de CG")</f>
        <v>45300</v>
      </c>
      <c r="U1340" s="447" t="str">
        <f>IF(MID(H1340,4,1)="x", 'Messages d''erreur'!$B$13,IF(LEFT(T1340,1)="A",'Messages d''erreur'!$B$12,""))</f>
        <v/>
      </c>
    </row>
    <row r="1341" spans="1:21" ht="26" x14ac:dyDescent="0.35">
      <c r="A1341" s="535" t="s">
        <v>2424</v>
      </c>
      <c r="B1341" s="447" t="s">
        <v>2424</v>
      </c>
      <c r="C1341" s="462" t="s">
        <v>2425</v>
      </c>
      <c r="D1341" s="463" t="s">
        <v>1100</v>
      </c>
      <c r="E1341" s="464" t="s">
        <v>61</v>
      </c>
      <c r="F1341" s="464">
        <v>2</v>
      </c>
      <c r="G1341" s="462" t="s">
        <v>2150</v>
      </c>
      <c r="H1341" s="464" t="s">
        <v>2148</v>
      </c>
      <c r="I1341" s="464" t="s">
        <v>1201</v>
      </c>
      <c r="J1341" s="464" t="s">
        <v>1101</v>
      </c>
      <c r="K1341" s="466" t="s">
        <v>90</v>
      </c>
      <c r="L1341" s="467">
        <f t="shared" si="100"/>
        <v>1</v>
      </c>
      <c r="M1341" s="468">
        <f t="shared" si="94"/>
        <v>45400</v>
      </c>
      <c r="N1341" s="467" t="str">
        <f>IF(IFERROR(SEARCH("-",K1341,1),0) &gt; 0,IFERROR(VLOOKUP(K1341,'Liste ECO'!A:A,1,FALSE),"ATTENTION CE Inexistant"),"")</f>
        <v>112-04</v>
      </c>
      <c r="O1341" s="467" t="str">
        <f>IF(LEFT(N1341,1) ="A",'Messages d''erreur'!$B$9,"")</f>
        <v/>
      </c>
      <c r="P1341" s="447">
        <f t="shared" si="98"/>
        <v>45400</v>
      </c>
      <c r="Q1341" s="447" t="str">
        <f>IFERROR(VLOOKUP(B1342,'Liste CG'!A:A,1,FALSE),"Attention erreur pas de CG")</f>
        <v>Attention erreur pas de CG</v>
      </c>
      <c r="R1341" s="447" t="str">
        <f>IF(LEFT(Q1341,1)="A",'Messages d''erreur'!B$10,"")</f>
        <v>Attention CG pas dans  CG</v>
      </c>
      <c r="S1341" s="467">
        <f t="shared" si="99"/>
        <v>45400</v>
      </c>
      <c r="T1341" s="469">
        <f>IFERROR(VLOOKUP(S1341,'Liste CG'!A:A,1,FALSE),"Attention erreur pas de CG")</f>
        <v>45400</v>
      </c>
      <c r="U1341" s="447" t="str">
        <f>IF(MID(H1341,4,1)="x", 'Messages d''erreur'!$B$13,IF(LEFT(T1341,1)="A",'Messages d''erreur'!$B$12,""))</f>
        <v/>
      </c>
    </row>
    <row r="1342" spans="1:21" ht="26" x14ac:dyDescent="0.35">
      <c r="A1342" s="535" t="s">
        <v>2424</v>
      </c>
      <c r="B1342" s="447" t="s">
        <v>2424</v>
      </c>
      <c r="C1342" s="462" t="s">
        <v>2425</v>
      </c>
      <c r="D1342" s="463" t="s">
        <v>1100</v>
      </c>
      <c r="E1342" s="464" t="s">
        <v>61</v>
      </c>
      <c r="F1342" s="464">
        <v>3</v>
      </c>
      <c r="G1342" s="462" t="s">
        <v>2175</v>
      </c>
      <c r="H1342" s="464" t="s">
        <v>2170</v>
      </c>
      <c r="I1342" s="464" t="s">
        <v>3035</v>
      </c>
      <c r="J1342" s="464" t="s">
        <v>1101</v>
      </c>
      <c r="K1342" s="466" t="s">
        <v>90</v>
      </c>
      <c r="L1342" s="467">
        <f t="shared" si="100"/>
        <v>1</v>
      </c>
      <c r="M1342" s="468">
        <f t="shared" si="94"/>
        <v>45500</v>
      </c>
      <c r="N1342" s="467" t="str">
        <f>IF(IFERROR(SEARCH("-",K1342,1),0) &gt; 0,IFERROR(VLOOKUP(K1342,'Liste ECO'!A:A,1,FALSE),"ATTENTION CE Inexistant"),"")</f>
        <v>112-04</v>
      </c>
      <c r="O1342" s="467" t="str">
        <f>IF(LEFT(N1342,1) ="A",'Messages d''erreur'!$B$9,"")</f>
        <v/>
      </c>
      <c r="P1342" s="447">
        <f t="shared" si="98"/>
        <v>45500</v>
      </c>
      <c r="Q1342" s="447" t="str">
        <f>IFERROR(VLOOKUP(B1343,'Liste CG'!A:A,1,FALSE),"Attention erreur pas de CG")</f>
        <v>Attention erreur pas de CG</v>
      </c>
      <c r="R1342" s="447" t="str">
        <f>IF(LEFT(Q1342,1)="A",'Messages d''erreur'!B$10,"")</f>
        <v>Attention CG pas dans  CG</v>
      </c>
      <c r="S1342" s="467">
        <f t="shared" si="99"/>
        <v>45500</v>
      </c>
      <c r="T1342" s="469">
        <f>IFERROR(VLOOKUP(S1342,'Liste CG'!A:A,1,FALSE),"Attention erreur pas de CG")</f>
        <v>45500</v>
      </c>
      <c r="U1342" s="447" t="str">
        <f>IF(MID(H1342,4,1)="x", 'Messages d''erreur'!$B$13,IF(LEFT(T1342,1)="A",'Messages d''erreur'!$B$12,""))</f>
        <v/>
      </c>
    </row>
    <row r="1343" spans="1:21" ht="26" x14ac:dyDescent="0.35">
      <c r="A1343" s="535" t="s">
        <v>2424</v>
      </c>
      <c r="B1343" s="447" t="s">
        <v>2424</v>
      </c>
      <c r="C1343" s="462" t="s">
        <v>2425</v>
      </c>
      <c r="D1343" s="463" t="s">
        <v>1100</v>
      </c>
      <c r="E1343" s="464" t="s">
        <v>61</v>
      </c>
      <c r="F1343" s="464">
        <v>4</v>
      </c>
      <c r="G1343" s="462" t="s">
        <v>2179</v>
      </c>
      <c r="H1343" s="464" t="s">
        <v>2177</v>
      </c>
      <c r="I1343" s="464" t="s">
        <v>1201</v>
      </c>
      <c r="J1343" s="464" t="s">
        <v>1101</v>
      </c>
      <c r="K1343" s="466" t="s">
        <v>90</v>
      </c>
      <c r="L1343" s="467">
        <f t="shared" si="100"/>
        <v>1</v>
      </c>
      <c r="M1343" s="468">
        <f t="shared" si="94"/>
        <v>45820</v>
      </c>
      <c r="N1343" s="467" t="str">
        <f>IF(IFERROR(SEARCH("-",K1343,1),0) &gt; 0,IFERROR(VLOOKUP(K1343,'Liste ECO'!A:A,1,FALSE),"ATTENTION CE Inexistant"),"")</f>
        <v>112-04</v>
      </c>
      <c r="O1343" s="467" t="str">
        <f>IF(LEFT(N1343,1) ="A",'Messages d''erreur'!$B$9,"")</f>
        <v/>
      </c>
      <c r="P1343" s="447">
        <f t="shared" si="98"/>
        <v>45820</v>
      </c>
      <c r="Q1343" s="447" t="str">
        <f>IFERROR(VLOOKUP(B1344,'Liste CG'!A:A,1,FALSE),"Attention erreur pas de CG")</f>
        <v>Attention erreur pas de CG</v>
      </c>
      <c r="R1343" s="447" t="str">
        <f>IF(LEFT(Q1343,1)="A",'Messages d''erreur'!B$10,"")</f>
        <v>Attention CG pas dans  CG</v>
      </c>
      <c r="S1343" s="467">
        <f t="shared" si="99"/>
        <v>45820</v>
      </c>
      <c r="T1343" s="469">
        <f>IFERROR(VLOOKUP(S1343,'Liste CG'!A:A,1,FALSE),"Attention erreur pas de CG")</f>
        <v>45820</v>
      </c>
      <c r="U1343" s="447" t="str">
        <f>IF(MID(H1343,4,1)="x", 'Messages d''erreur'!$B$13,IF(LEFT(T1343,1)="A",'Messages d''erreur'!$B$12,""))</f>
        <v/>
      </c>
    </row>
    <row r="1344" spans="1:21" ht="26" x14ac:dyDescent="0.35">
      <c r="A1344" s="535" t="s">
        <v>2426</v>
      </c>
      <c r="B1344" s="447" t="s">
        <v>2426</v>
      </c>
      <c r="C1344" s="462" t="s">
        <v>93</v>
      </c>
      <c r="D1344" s="463" t="s">
        <v>1100</v>
      </c>
      <c r="E1344" s="464" t="s">
        <v>61</v>
      </c>
      <c r="F1344" s="464">
        <v>1</v>
      </c>
      <c r="G1344" s="462" t="s">
        <v>2139</v>
      </c>
      <c r="H1344" s="464" t="s">
        <v>2137</v>
      </c>
      <c r="I1344" s="464" t="s">
        <v>1201</v>
      </c>
      <c r="J1344" s="464" t="s">
        <v>1101</v>
      </c>
      <c r="K1344" s="466" t="s">
        <v>92</v>
      </c>
      <c r="L1344" s="467">
        <f t="shared" si="100"/>
        <v>0</v>
      </c>
      <c r="M1344" s="468">
        <f t="shared" si="94"/>
        <v>45300</v>
      </c>
      <c r="N1344" s="467" t="str">
        <f>IF(IFERROR(SEARCH("-",K1344,1),0) &gt; 0,IFERROR(VLOOKUP(K1344,'Liste ECO'!A:A,1,FALSE),"ATTENTION CE Inexistant"),"")</f>
        <v>112-06</v>
      </c>
      <c r="O1344" s="467" t="str">
        <f>IF(LEFT(N1344,1) ="A",'Messages d''erreur'!$B$9,"")</f>
        <v/>
      </c>
      <c r="P1344" s="447">
        <f t="shared" si="98"/>
        <v>45300</v>
      </c>
      <c r="Q1344" s="447" t="str">
        <f>IFERROR(VLOOKUP(B1345,'Liste CG'!A:A,1,FALSE),"Attention erreur pas de CG")</f>
        <v>Attention erreur pas de CG</v>
      </c>
      <c r="R1344" s="447" t="str">
        <f>IF(LEFT(Q1344,1)="A",'Messages d''erreur'!B$10,"")</f>
        <v>Attention CG pas dans  CG</v>
      </c>
      <c r="S1344" s="467">
        <f t="shared" si="99"/>
        <v>45300</v>
      </c>
      <c r="T1344" s="469">
        <f>IFERROR(VLOOKUP(S1344,'Liste CG'!A:A,1,FALSE),"Attention erreur pas de CG")</f>
        <v>45300</v>
      </c>
      <c r="U1344" s="447" t="str">
        <f>IF(MID(H1344,4,1)="x", 'Messages d''erreur'!$B$13,IF(LEFT(T1344,1)="A",'Messages d''erreur'!$B$12,""))</f>
        <v/>
      </c>
    </row>
    <row r="1345" spans="1:21" ht="26" x14ac:dyDescent="0.35">
      <c r="A1345" s="535" t="s">
        <v>2426</v>
      </c>
      <c r="B1345" s="447" t="s">
        <v>2426</v>
      </c>
      <c r="C1345" s="462" t="s">
        <v>93</v>
      </c>
      <c r="D1345" s="463" t="s">
        <v>1100</v>
      </c>
      <c r="E1345" s="464" t="s">
        <v>61</v>
      </c>
      <c r="F1345" s="464">
        <v>2</v>
      </c>
      <c r="G1345" s="462" t="s">
        <v>2150</v>
      </c>
      <c r="H1345" s="464" t="s">
        <v>2148</v>
      </c>
      <c r="I1345" s="464" t="s">
        <v>1201</v>
      </c>
      <c r="J1345" s="464" t="s">
        <v>1101</v>
      </c>
      <c r="K1345" s="466" t="s">
        <v>92</v>
      </c>
      <c r="L1345" s="467">
        <f t="shared" si="100"/>
        <v>1</v>
      </c>
      <c r="M1345" s="468">
        <f t="shared" si="94"/>
        <v>45400</v>
      </c>
      <c r="N1345" s="467" t="str">
        <f>IF(IFERROR(SEARCH("-",K1345,1),0) &gt; 0,IFERROR(VLOOKUP(K1345,'Liste ECO'!A:A,1,FALSE),"ATTENTION CE Inexistant"),"")</f>
        <v>112-06</v>
      </c>
      <c r="O1345" s="467" t="str">
        <f>IF(LEFT(N1345,1) ="A",'Messages d''erreur'!$B$9,"")</f>
        <v/>
      </c>
      <c r="P1345" s="447">
        <f t="shared" si="98"/>
        <v>45400</v>
      </c>
      <c r="Q1345" s="447" t="str">
        <f>IFERROR(VLOOKUP(B1346,'Liste CG'!A:A,1,FALSE),"Attention erreur pas de CG")</f>
        <v>Attention erreur pas de CG</v>
      </c>
      <c r="R1345" s="447" t="str">
        <f>IF(LEFT(Q1345,1)="A",'Messages d''erreur'!B$10,"")</f>
        <v>Attention CG pas dans  CG</v>
      </c>
      <c r="S1345" s="467">
        <f t="shared" si="99"/>
        <v>45400</v>
      </c>
      <c r="T1345" s="469">
        <f>IFERROR(VLOOKUP(S1345,'Liste CG'!A:A,1,FALSE),"Attention erreur pas de CG")</f>
        <v>45400</v>
      </c>
      <c r="U1345" s="447" t="str">
        <f>IF(MID(H1345,4,1)="x", 'Messages d''erreur'!$B$13,IF(LEFT(T1345,1)="A",'Messages d''erreur'!$B$12,""))</f>
        <v/>
      </c>
    </row>
    <row r="1346" spans="1:21" ht="26" x14ac:dyDescent="0.35">
      <c r="A1346" s="535" t="s">
        <v>2426</v>
      </c>
      <c r="B1346" s="447" t="s">
        <v>2426</v>
      </c>
      <c r="C1346" s="462" t="s">
        <v>93</v>
      </c>
      <c r="D1346" s="463" t="s">
        <v>1100</v>
      </c>
      <c r="E1346" s="464" t="s">
        <v>61</v>
      </c>
      <c r="F1346" s="464">
        <v>3</v>
      </c>
      <c r="G1346" s="462" t="s">
        <v>2175</v>
      </c>
      <c r="H1346" s="464" t="s">
        <v>2170</v>
      </c>
      <c r="I1346" s="464" t="s">
        <v>3035</v>
      </c>
      <c r="J1346" s="464" t="s">
        <v>1101</v>
      </c>
      <c r="K1346" s="466" t="s">
        <v>92</v>
      </c>
      <c r="L1346" s="467">
        <f t="shared" si="100"/>
        <v>1</v>
      </c>
      <c r="M1346" s="468">
        <f t="shared" si="94"/>
        <v>45500</v>
      </c>
      <c r="N1346" s="467" t="str">
        <f>IF(IFERROR(SEARCH("-",K1346,1),0) &gt; 0,IFERROR(VLOOKUP(K1346,'Liste ECO'!A:A,1,FALSE),"ATTENTION CE Inexistant"),"")</f>
        <v>112-06</v>
      </c>
      <c r="O1346" s="467" t="str">
        <f>IF(LEFT(N1346,1) ="A",'Messages d''erreur'!$B$9,"")</f>
        <v/>
      </c>
      <c r="P1346" s="447">
        <f t="shared" si="98"/>
        <v>45500</v>
      </c>
      <c r="Q1346" s="447" t="str">
        <f>IFERROR(VLOOKUP(B1347,'Liste CG'!A:A,1,FALSE),"Attention erreur pas de CG")</f>
        <v>Attention erreur pas de CG</v>
      </c>
      <c r="R1346" s="447" t="str">
        <f>IF(LEFT(Q1346,1)="A",'Messages d''erreur'!B$10,"")</f>
        <v>Attention CG pas dans  CG</v>
      </c>
      <c r="S1346" s="467">
        <f t="shared" si="99"/>
        <v>45500</v>
      </c>
      <c r="T1346" s="469">
        <f>IFERROR(VLOOKUP(S1346,'Liste CG'!A:A,1,FALSE),"Attention erreur pas de CG")</f>
        <v>45500</v>
      </c>
      <c r="U1346" s="447" t="str">
        <f>IF(MID(H1346,4,1)="x", 'Messages d''erreur'!$B$13,IF(LEFT(T1346,1)="A",'Messages d''erreur'!$B$12,""))</f>
        <v/>
      </c>
    </row>
    <row r="1347" spans="1:21" ht="26" x14ac:dyDescent="0.35">
      <c r="A1347" s="535" t="s">
        <v>2426</v>
      </c>
      <c r="B1347" s="447" t="s">
        <v>2426</v>
      </c>
      <c r="C1347" s="462" t="s">
        <v>93</v>
      </c>
      <c r="D1347" s="463" t="s">
        <v>1100</v>
      </c>
      <c r="E1347" s="464" t="s">
        <v>61</v>
      </c>
      <c r="F1347" s="464">
        <v>4</v>
      </c>
      <c r="G1347" s="462" t="s">
        <v>2179</v>
      </c>
      <c r="H1347" s="464" t="s">
        <v>2177</v>
      </c>
      <c r="I1347" s="464" t="s">
        <v>1201</v>
      </c>
      <c r="J1347" s="464" t="s">
        <v>1101</v>
      </c>
      <c r="K1347" s="466" t="s">
        <v>92</v>
      </c>
      <c r="L1347" s="467">
        <f t="shared" si="100"/>
        <v>1</v>
      </c>
      <c r="M1347" s="468">
        <f t="shared" si="94"/>
        <v>45820</v>
      </c>
      <c r="N1347" s="467" t="str">
        <f>IF(IFERROR(SEARCH("-",K1347,1),0) &gt; 0,IFERROR(VLOOKUP(K1347,'Liste ECO'!A:A,1,FALSE),"ATTENTION CE Inexistant"),"")</f>
        <v>112-06</v>
      </c>
      <c r="O1347" s="467" t="str">
        <f>IF(LEFT(N1347,1) ="A",'Messages d''erreur'!$B$9,"")</f>
        <v/>
      </c>
      <c r="P1347" s="447">
        <f t="shared" si="98"/>
        <v>45820</v>
      </c>
      <c r="Q1347" s="447" t="str">
        <f>IFERROR(VLOOKUP(B1348,'Liste CG'!A:A,1,FALSE),"Attention erreur pas de CG")</f>
        <v>Attention erreur pas de CG</v>
      </c>
      <c r="R1347" s="447" t="str">
        <f>IF(LEFT(Q1347,1)="A",'Messages d''erreur'!B$10,"")</f>
        <v>Attention CG pas dans  CG</v>
      </c>
      <c r="S1347" s="467">
        <f t="shared" si="99"/>
        <v>45820</v>
      </c>
      <c r="T1347" s="469">
        <f>IFERROR(VLOOKUP(S1347,'Liste CG'!A:A,1,FALSE),"Attention erreur pas de CG")</f>
        <v>45820</v>
      </c>
      <c r="U1347" s="447" t="str">
        <f>IF(MID(H1347,4,1)="x", 'Messages d''erreur'!$B$13,IF(LEFT(T1347,1)="A",'Messages d''erreur'!$B$12,""))</f>
        <v/>
      </c>
    </row>
    <row r="1348" spans="1:21" ht="39" x14ac:dyDescent="0.35">
      <c r="A1348" s="535" t="s">
        <v>2427</v>
      </c>
      <c r="B1348" s="447" t="s">
        <v>2427</v>
      </c>
      <c r="C1348" s="462" t="s">
        <v>95</v>
      </c>
      <c r="D1348" s="463" t="s">
        <v>1100</v>
      </c>
      <c r="E1348" s="464" t="s">
        <v>61</v>
      </c>
      <c r="F1348" s="464">
        <v>1</v>
      </c>
      <c r="G1348" s="462" t="s">
        <v>2139</v>
      </c>
      <c r="H1348" s="464" t="s">
        <v>2137</v>
      </c>
      <c r="I1348" s="464" t="s">
        <v>1201</v>
      </c>
      <c r="J1348" s="464" t="s">
        <v>1101</v>
      </c>
      <c r="K1348" s="466" t="s">
        <v>94</v>
      </c>
      <c r="L1348" s="467">
        <f t="shared" si="100"/>
        <v>0</v>
      </c>
      <c r="M1348" s="468">
        <f t="shared" si="94"/>
        <v>45300</v>
      </c>
      <c r="N1348" s="467" t="str">
        <f>IF(IFERROR(SEARCH("-",K1348,1),0) &gt; 0,IFERROR(VLOOKUP(K1348,'Liste ECO'!A:A,1,FALSE),"ATTENTION CE Inexistant"),"")</f>
        <v>112-48</v>
      </c>
      <c r="O1348" s="467" t="str">
        <f>IF(LEFT(N1348,1) ="A",'Messages d''erreur'!$B$9,"")</f>
        <v/>
      </c>
      <c r="P1348" s="447">
        <f t="shared" si="98"/>
        <v>45300</v>
      </c>
      <c r="Q1348" s="447" t="str">
        <f>IFERROR(VLOOKUP(B1349,'Liste CG'!A:A,1,FALSE),"Attention erreur pas de CG")</f>
        <v>Attention erreur pas de CG</v>
      </c>
      <c r="R1348" s="447" t="str">
        <f>IF(LEFT(Q1348,1)="A",'Messages d''erreur'!B$10,"")</f>
        <v>Attention CG pas dans  CG</v>
      </c>
      <c r="S1348" s="467">
        <f t="shared" si="99"/>
        <v>45300</v>
      </c>
      <c r="T1348" s="469">
        <f>IFERROR(VLOOKUP(S1348,'Liste CG'!A:A,1,FALSE),"Attention erreur pas de CG")</f>
        <v>45300</v>
      </c>
      <c r="U1348" s="447" t="str">
        <f>IF(MID(H1348,4,1)="x", 'Messages d''erreur'!$B$13,IF(LEFT(T1348,1)="A",'Messages d''erreur'!$B$12,""))</f>
        <v/>
      </c>
    </row>
    <row r="1349" spans="1:21" ht="39" x14ac:dyDescent="0.35">
      <c r="A1349" s="535" t="s">
        <v>2427</v>
      </c>
      <c r="B1349" s="447" t="s">
        <v>2427</v>
      </c>
      <c r="C1349" s="462" t="s">
        <v>95</v>
      </c>
      <c r="D1349" s="463" t="s">
        <v>1100</v>
      </c>
      <c r="E1349" s="464" t="s">
        <v>61</v>
      </c>
      <c r="F1349" s="464">
        <v>2</v>
      </c>
      <c r="G1349" s="462" t="s">
        <v>2150</v>
      </c>
      <c r="H1349" s="464" t="s">
        <v>2148</v>
      </c>
      <c r="I1349" s="464" t="s">
        <v>1201</v>
      </c>
      <c r="J1349" s="464" t="s">
        <v>1101</v>
      </c>
      <c r="K1349" s="466" t="s">
        <v>94</v>
      </c>
      <c r="L1349" s="467">
        <f t="shared" si="100"/>
        <v>1</v>
      </c>
      <c r="M1349" s="468">
        <f t="shared" si="94"/>
        <v>45400</v>
      </c>
      <c r="N1349" s="467" t="str">
        <f>IF(IFERROR(SEARCH("-",K1349,1),0) &gt; 0,IFERROR(VLOOKUP(K1349,'Liste ECO'!A:A,1,FALSE),"ATTENTION CE Inexistant"),"")</f>
        <v>112-48</v>
      </c>
      <c r="O1349" s="467" t="str">
        <f>IF(LEFT(N1349,1) ="A",'Messages d''erreur'!$B$9,"")</f>
        <v/>
      </c>
      <c r="P1349" s="447">
        <f t="shared" si="98"/>
        <v>45400</v>
      </c>
      <c r="Q1349" s="447" t="str">
        <f>IFERROR(VLOOKUP(B1350,'Liste CG'!A:A,1,FALSE),"Attention erreur pas de CG")</f>
        <v>Attention erreur pas de CG</v>
      </c>
      <c r="R1349" s="447" t="str">
        <f>IF(LEFT(Q1349,1)="A",'Messages d''erreur'!B$10,"")</f>
        <v>Attention CG pas dans  CG</v>
      </c>
      <c r="S1349" s="467">
        <f t="shared" si="99"/>
        <v>45400</v>
      </c>
      <c r="T1349" s="469">
        <f>IFERROR(VLOOKUP(S1349,'Liste CG'!A:A,1,FALSE),"Attention erreur pas de CG")</f>
        <v>45400</v>
      </c>
      <c r="U1349" s="447" t="str">
        <f>IF(MID(H1349,4,1)="x", 'Messages d''erreur'!$B$13,IF(LEFT(T1349,1)="A",'Messages d''erreur'!$B$12,""))</f>
        <v/>
      </c>
    </row>
    <row r="1350" spans="1:21" ht="39" x14ac:dyDescent="0.35">
      <c r="A1350" s="535" t="s">
        <v>2427</v>
      </c>
      <c r="B1350" s="447" t="s">
        <v>2427</v>
      </c>
      <c r="C1350" s="462" t="s">
        <v>95</v>
      </c>
      <c r="D1350" s="463" t="s">
        <v>1100</v>
      </c>
      <c r="E1350" s="464" t="s">
        <v>61</v>
      </c>
      <c r="F1350" s="464">
        <v>3</v>
      </c>
      <c r="G1350" s="462" t="s">
        <v>2175</v>
      </c>
      <c r="H1350" s="464" t="s">
        <v>2170</v>
      </c>
      <c r="I1350" s="464" t="s">
        <v>3035</v>
      </c>
      <c r="J1350" s="464" t="s">
        <v>1101</v>
      </c>
      <c r="K1350" s="466" t="s">
        <v>94</v>
      </c>
      <c r="L1350" s="467">
        <f t="shared" si="100"/>
        <v>1</v>
      </c>
      <c r="M1350" s="468">
        <f t="shared" si="94"/>
        <v>45500</v>
      </c>
      <c r="N1350" s="467" t="str">
        <f>IF(IFERROR(SEARCH("-",K1350,1),0) &gt; 0,IFERROR(VLOOKUP(K1350,'Liste ECO'!A:A,1,FALSE),"ATTENTION CE Inexistant"),"")</f>
        <v>112-48</v>
      </c>
      <c r="O1350" s="467" t="str">
        <f>IF(LEFT(N1350,1) ="A",'Messages d''erreur'!$B$9,"")</f>
        <v/>
      </c>
      <c r="P1350" s="447">
        <f t="shared" si="98"/>
        <v>45500</v>
      </c>
      <c r="Q1350" s="447" t="str">
        <f>IFERROR(VLOOKUP(B1351,'Liste CG'!A:A,1,FALSE),"Attention erreur pas de CG")</f>
        <v>Attention erreur pas de CG</v>
      </c>
      <c r="R1350" s="447" t="str">
        <f>IF(LEFT(Q1350,1)="A",'Messages d''erreur'!B$10,"")</f>
        <v>Attention CG pas dans  CG</v>
      </c>
      <c r="S1350" s="467">
        <f t="shared" si="99"/>
        <v>45500</v>
      </c>
      <c r="T1350" s="469">
        <f>IFERROR(VLOOKUP(S1350,'Liste CG'!A:A,1,FALSE),"Attention erreur pas de CG")</f>
        <v>45500</v>
      </c>
      <c r="U1350" s="447" t="str">
        <f>IF(MID(H1350,4,1)="x", 'Messages d''erreur'!$B$13,IF(LEFT(T1350,1)="A",'Messages d''erreur'!$B$12,""))</f>
        <v/>
      </c>
    </row>
    <row r="1351" spans="1:21" ht="39" x14ac:dyDescent="0.35">
      <c r="A1351" s="535" t="s">
        <v>2427</v>
      </c>
      <c r="B1351" s="447" t="s">
        <v>2427</v>
      </c>
      <c r="C1351" s="462" t="s">
        <v>95</v>
      </c>
      <c r="D1351" s="463" t="s">
        <v>1100</v>
      </c>
      <c r="E1351" s="464" t="s">
        <v>61</v>
      </c>
      <c r="F1351" s="464">
        <v>4</v>
      </c>
      <c r="G1351" s="462" t="s">
        <v>2179</v>
      </c>
      <c r="H1351" s="464" t="s">
        <v>2177</v>
      </c>
      <c r="I1351" s="464" t="s">
        <v>1201</v>
      </c>
      <c r="J1351" s="464" t="s">
        <v>1101</v>
      </c>
      <c r="K1351" s="466" t="s">
        <v>94</v>
      </c>
      <c r="L1351" s="467">
        <f t="shared" si="100"/>
        <v>1</v>
      </c>
      <c r="M1351" s="468">
        <f t="shared" si="94"/>
        <v>45820</v>
      </c>
      <c r="N1351" s="467" t="str">
        <f>IF(IFERROR(SEARCH("-",K1351,1),0) &gt; 0,IFERROR(VLOOKUP(K1351,'Liste ECO'!A:A,1,FALSE),"ATTENTION CE Inexistant"),"")</f>
        <v>112-48</v>
      </c>
      <c r="O1351" s="467" t="str">
        <f>IF(LEFT(N1351,1) ="A",'Messages d''erreur'!$B$9,"")</f>
        <v/>
      </c>
      <c r="P1351" s="447">
        <f t="shared" si="98"/>
        <v>45820</v>
      </c>
      <c r="Q1351" s="447" t="str">
        <f>IFERROR(VLOOKUP(B1352,'Liste CG'!A:A,1,FALSE),"Attention erreur pas de CG")</f>
        <v>Attention erreur pas de CG</v>
      </c>
      <c r="R1351" s="447" t="str">
        <f>IF(LEFT(Q1351,1)="A",'Messages d''erreur'!B$10,"")</f>
        <v>Attention CG pas dans  CG</v>
      </c>
      <c r="S1351" s="467">
        <f t="shared" si="99"/>
        <v>45820</v>
      </c>
      <c r="T1351" s="469">
        <f>IFERROR(VLOOKUP(S1351,'Liste CG'!A:A,1,FALSE),"Attention erreur pas de CG")</f>
        <v>45820</v>
      </c>
      <c r="U1351" s="447" t="str">
        <f>IF(MID(H1351,4,1)="x", 'Messages d''erreur'!$B$13,IF(LEFT(T1351,1)="A",'Messages d''erreur'!$B$12,""))</f>
        <v/>
      </c>
    </row>
    <row r="1352" spans="1:21" ht="39" x14ac:dyDescent="0.35">
      <c r="A1352" s="535" t="s">
        <v>2428</v>
      </c>
      <c r="B1352" s="447" t="s">
        <v>2428</v>
      </c>
      <c r="C1352" s="462" t="s">
        <v>98</v>
      </c>
      <c r="D1352" s="463" t="s">
        <v>1100</v>
      </c>
      <c r="E1352" s="464" t="s">
        <v>61</v>
      </c>
      <c r="F1352" s="464">
        <v>1</v>
      </c>
      <c r="G1352" s="462" t="s">
        <v>2429</v>
      </c>
      <c r="H1352" s="464" t="s">
        <v>2148</v>
      </c>
      <c r="I1352" s="464" t="s">
        <v>1201</v>
      </c>
      <c r="J1352" s="464" t="s">
        <v>1101</v>
      </c>
      <c r="K1352" s="466" t="s">
        <v>97</v>
      </c>
      <c r="L1352" s="467">
        <f t="shared" si="100"/>
        <v>0</v>
      </c>
      <c r="M1352" s="468">
        <f t="shared" si="94"/>
        <v>45400</v>
      </c>
      <c r="N1352" s="467" t="str">
        <f>IF(IFERROR(SEARCH("-",K1352,1),0) &gt; 0,IFERROR(VLOOKUP(K1352,'Liste ECO'!A:A,1,FALSE),"ATTENTION CE Inexistant"),"")</f>
        <v>113-01</v>
      </c>
      <c r="O1352" s="467" t="str">
        <f>IF(LEFT(N1352,1) ="A",'Messages d''erreur'!$B$9,"")</f>
        <v/>
      </c>
      <c r="P1352" s="447">
        <f t="shared" si="98"/>
        <v>45400</v>
      </c>
      <c r="Q1352" s="447" t="str">
        <f>IFERROR(VLOOKUP(B1353,'Liste CG'!A:A,1,FALSE),"Attention erreur pas de CG")</f>
        <v>Attention erreur pas de CG</v>
      </c>
      <c r="R1352" s="447" t="str">
        <f>IF(LEFT(Q1352,1)="A",'Messages d''erreur'!B$10,"")</f>
        <v>Attention CG pas dans  CG</v>
      </c>
      <c r="S1352" s="467">
        <f t="shared" si="99"/>
        <v>45400</v>
      </c>
      <c r="T1352" s="469">
        <f>IFERROR(VLOOKUP(S1352,'Liste CG'!A:A,1,FALSE),"Attention erreur pas de CG")</f>
        <v>45400</v>
      </c>
      <c r="U1352" s="447" t="str">
        <f>IF(MID(H1352,4,1)="x", 'Messages d''erreur'!$B$13,IF(LEFT(T1352,1)="A",'Messages d''erreur'!$B$12,""))</f>
        <v/>
      </c>
    </row>
    <row r="1353" spans="1:21" ht="52" x14ac:dyDescent="0.35">
      <c r="A1353" s="535" t="s">
        <v>2430</v>
      </c>
      <c r="B1353" s="447" t="s">
        <v>2430</v>
      </c>
      <c r="C1353" s="462" t="s">
        <v>100</v>
      </c>
      <c r="D1353" s="463" t="s">
        <v>1100</v>
      </c>
      <c r="E1353" s="464" t="s">
        <v>61</v>
      </c>
      <c r="F1353" s="464">
        <v>1</v>
      </c>
      <c r="G1353" s="462" t="s">
        <v>2431</v>
      </c>
      <c r="H1353" s="464" t="s">
        <v>2148</v>
      </c>
      <c r="I1353" s="464" t="s">
        <v>1201</v>
      </c>
      <c r="J1353" s="464" t="s">
        <v>1101</v>
      </c>
      <c r="K1353" s="466" t="s">
        <v>99</v>
      </c>
      <c r="L1353" s="467">
        <f t="shared" si="100"/>
        <v>0</v>
      </c>
      <c r="M1353" s="468">
        <f t="shared" si="94"/>
        <v>45400</v>
      </c>
      <c r="N1353" s="467" t="str">
        <f>IF(IFERROR(SEARCH("-",K1353,1),0) &gt; 0,IFERROR(VLOOKUP(K1353,'Liste ECO'!A:A,1,FALSE),"ATTENTION CE Inexistant"),"")</f>
        <v>113-02</v>
      </c>
      <c r="O1353" s="467" t="str">
        <f>IF(LEFT(N1353,1) ="A",'Messages d''erreur'!$B$9,"")</f>
        <v/>
      </c>
      <c r="P1353" s="447">
        <f t="shared" si="98"/>
        <v>45400</v>
      </c>
      <c r="Q1353" s="447" t="str">
        <f>IFERROR(VLOOKUP(B1354,'Liste CG'!A:A,1,FALSE),"Attention erreur pas de CG")</f>
        <v>Attention erreur pas de CG</v>
      </c>
      <c r="R1353" s="447" t="str">
        <f>IF(LEFT(Q1353,1)="A",'Messages d''erreur'!B$10,"")</f>
        <v>Attention CG pas dans  CG</v>
      </c>
      <c r="S1353" s="467">
        <f t="shared" si="99"/>
        <v>45400</v>
      </c>
      <c r="T1353" s="469">
        <f>IFERROR(VLOOKUP(S1353,'Liste CG'!A:A,1,FALSE),"Attention erreur pas de CG")</f>
        <v>45400</v>
      </c>
      <c r="U1353" s="447" t="str">
        <f>IF(MID(H1353,4,1)="x", 'Messages d''erreur'!$B$13,IF(LEFT(T1353,1)="A",'Messages d''erreur'!$B$12,""))</f>
        <v/>
      </c>
    </row>
    <row r="1354" spans="1:21" ht="52" x14ac:dyDescent="0.35">
      <c r="A1354" s="535" t="s">
        <v>2432</v>
      </c>
      <c r="B1354" s="447" t="s">
        <v>2432</v>
      </c>
      <c r="C1354" s="462" t="s">
        <v>2433</v>
      </c>
      <c r="D1354" s="463" t="s">
        <v>1100</v>
      </c>
      <c r="E1354" s="464" t="s">
        <v>61</v>
      </c>
      <c r="F1354" s="464">
        <v>1</v>
      </c>
      <c r="G1354" s="462" t="s">
        <v>2434</v>
      </c>
      <c r="H1354" s="464" t="s">
        <v>2148</v>
      </c>
      <c r="I1354" s="464" t="s">
        <v>1201</v>
      </c>
      <c r="J1354" s="464" t="s">
        <v>1101</v>
      </c>
      <c r="K1354" s="466" t="s">
        <v>101</v>
      </c>
      <c r="L1354" s="467">
        <f t="shared" si="100"/>
        <v>0</v>
      </c>
      <c r="M1354" s="468">
        <f t="shared" si="94"/>
        <v>45400</v>
      </c>
      <c r="N1354" s="467" t="str">
        <f>IF(IFERROR(SEARCH("-",K1354,1),0) &gt; 0,IFERROR(VLOOKUP(K1354,'Liste ECO'!A:A,1,FALSE),"ATTENTION CE Inexistant"),"")</f>
        <v>113-03</v>
      </c>
      <c r="O1354" s="467" t="str">
        <f>IF(LEFT(N1354,1) ="A",'Messages d''erreur'!$B$9,"")</f>
        <v/>
      </c>
      <c r="P1354" s="447">
        <f t="shared" si="98"/>
        <v>45400</v>
      </c>
      <c r="Q1354" s="447" t="str">
        <f>IFERROR(VLOOKUP(B1355,'Liste CG'!A:A,1,FALSE),"Attention erreur pas de CG")</f>
        <v>Attention erreur pas de CG</v>
      </c>
      <c r="R1354" s="447" t="str">
        <f>IF(LEFT(Q1354,1)="A",'Messages d''erreur'!B$10,"")</f>
        <v>Attention CG pas dans  CG</v>
      </c>
      <c r="S1354" s="467">
        <f t="shared" si="99"/>
        <v>45400</v>
      </c>
      <c r="T1354" s="469">
        <f>IFERROR(VLOOKUP(S1354,'Liste CG'!A:A,1,FALSE),"Attention erreur pas de CG")</f>
        <v>45400</v>
      </c>
      <c r="U1354" s="447" t="str">
        <f>IF(MID(H1354,4,1)="x", 'Messages d''erreur'!$B$13,IF(LEFT(T1354,1)="A",'Messages d''erreur'!$B$12,""))</f>
        <v/>
      </c>
    </row>
    <row r="1355" spans="1:21" ht="52" x14ac:dyDescent="0.35">
      <c r="A1355" s="535" t="s">
        <v>2435</v>
      </c>
      <c r="B1355" s="447" t="s">
        <v>2435</v>
      </c>
      <c r="C1355" s="462" t="s">
        <v>2436</v>
      </c>
      <c r="D1355" s="463" t="s">
        <v>1100</v>
      </c>
      <c r="E1355" s="464" t="s">
        <v>61</v>
      </c>
      <c r="F1355" s="464">
        <v>1</v>
      </c>
      <c r="G1355" s="462" t="s">
        <v>2437</v>
      </c>
      <c r="H1355" s="464" t="s">
        <v>2148</v>
      </c>
      <c r="I1355" s="464" t="s">
        <v>1201</v>
      </c>
      <c r="J1355" s="464" t="s">
        <v>1101</v>
      </c>
      <c r="K1355" s="466" t="s">
        <v>103</v>
      </c>
      <c r="L1355" s="467">
        <f t="shared" si="100"/>
        <v>0</v>
      </c>
      <c r="M1355" s="468">
        <f t="shared" si="94"/>
        <v>45400</v>
      </c>
      <c r="N1355" s="467" t="str">
        <f>IF(IFERROR(SEARCH("-",K1355,1),0) &gt; 0,IFERROR(VLOOKUP(K1355,'Liste ECO'!A:A,1,FALSE),"ATTENTION CE Inexistant"),"")</f>
        <v>113-04</v>
      </c>
      <c r="O1355" s="467" t="str">
        <f>IF(LEFT(N1355,1) ="A",'Messages d''erreur'!$B$9,"")</f>
        <v/>
      </c>
      <c r="P1355" s="447">
        <f t="shared" si="98"/>
        <v>45400</v>
      </c>
      <c r="Q1355" s="447" t="str">
        <f>IFERROR(VLOOKUP(B1356,'Liste CG'!A:A,1,FALSE),"Attention erreur pas de CG")</f>
        <v>Attention erreur pas de CG</v>
      </c>
      <c r="R1355" s="447" t="str">
        <f>IF(LEFT(Q1355,1)="A",'Messages d''erreur'!B$10,"")</f>
        <v>Attention CG pas dans  CG</v>
      </c>
      <c r="S1355" s="467">
        <f t="shared" si="99"/>
        <v>45400</v>
      </c>
      <c r="T1355" s="469">
        <f>IFERROR(VLOOKUP(S1355,'Liste CG'!A:A,1,FALSE),"Attention erreur pas de CG")</f>
        <v>45400</v>
      </c>
      <c r="U1355" s="447" t="str">
        <f>IF(MID(H1355,4,1)="x", 'Messages d''erreur'!$B$13,IF(LEFT(T1355,1)="A",'Messages d''erreur'!$B$12,""))</f>
        <v/>
      </c>
    </row>
    <row r="1356" spans="1:21" ht="52" x14ac:dyDescent="0.35">
      <c r="A1356" s="535" t="s">
        <v>2438</v>
      </c>
      <c r="B1356" s="447" t="s">
        <v>2438</v>
      </c>
      <c r="C1356" s="462" t="s">
        <v>2439</v>
      </c>
      <c r="D1356" s="463" t="s">
        <v>1100</v>
      </c>
      <c r="E1356" s="464" t="s">
        <v>61</v>
      </c>
      <c r="F1356" s="464">
        <v>1</v>
      </c>
      <c r="G1356" s="462" t="s">
        <v>2440</v>
      </c>
      <c r="H1356" s="464" t="s">
        <v>2148</v>
      </c>
      <c r="I1356" s="502" t="s">
        <v>3036</v>
      </c>
      <c r="J1356" s="464" t="s">
        <v>1101</v>
      </c>
      <c r="K1356" s="466" t="s">
        <v>105</v>
      </c>
      <c r="L1356" s="467">
        <f t="shared" si="100"/>
        <v>0</v>
      </c>
      <c r="M1356" s="468">
        <f t="shared" si="94"/>
        <v>45400</v>
      </c>
      <c r="N1356" s="467" t="str">
        <f>IF(IFERROR(SEARCH("-",K1356,1),0) &gt; 0,IFERROR(VLOOKUP(K1356,'Liste ECO'!A:A,1,FALSE),"ATTENTION CE Inexistant"),"")</f>
        <v>113-06</v>
      </c>
      <c r="O1356" s="467" t="str">
        <f>IF(LEFT(N1356,1) ="A",'Messages d''erreur'!$B$9,"")</f>
        <v/>
      </c>
      <c r="P1356" s="447">
        <f t="shared" si="98"/>
        <v>45400</v>
      </c>
      <c r="Q1356" s="447" t="str">
        <f>IFERROR(VLOOKUP(B1357,'Liste CG'!A:A,1,FALSE),"Attention erreur pas de CG")</f>
        <v>Attention erreur pas de CG</v>
      </c>
      <c r="R1356" s="447" t="str">
        <f>IF(LEFT(Q1356,1)="A",'Messages d''erreur'!B$10,"")</f>
        <v>Attention CG pas dans  CG</v>
      </c>
      <c r="S1356" s="467">
        <f t="shared" si="99"/>
        <v>45400</v>
      </c>
      <c r="T1356" s="469">
        <f>IFERROR(VLOOKUP(S1356,'Liste CG'!A:A,1,FALSE),"Attention erreur pas de CG")</f>
        <v>45400</v>
      </c>
      <c r="U1356" s="447" t="str">
        <f>IF(MID(H1356,4,1)="x", 'Messages d''erreur'!$B$13,IF(LEFT(T1356,1)="A",'Messages d''erreur'!$B$12,""))</f>
        <v/>
      </c>
    </row>
    <row r="1357" spans="1:21" ht="39" x14ac:dyDescent="0.35">
      <c r="A1357" s="535" t="s">
        <v>2441</v>
      </c>
      <c r="B1357" s="447" t="s">
        <v>2441</v>
      </c>
      <c r="C1357" s="462" t="s">
        <v>109</v>
      </c>
      <c r="D1357" s="463" t="s">
        <v>1100</v>
      </c>
      <c r="E1357" s="464" t="s">
        <v>61</v>
      </c>
      <c r="F1357" s="464">
        <v>1</v>
      </c>
      <c r="G1357" s="462" t="s">
        <v>2442</v>
      </c>
      <c r="H1357" s="464" t="s">
        <v>2148</v>
      </c>
      <c r="I1357" s="464" t="s">
        <v>1201</v>
      </c>
      <c r="J1357" s="464" t="s">
        <v>1101</v>
      </c>
      <c r="K1357" s="466" t="s">
        <v>108</v>
      </c>
      <c r="L1357" s="467">
        <f t="shared" si="100"/>
        <v>0</v>
      </c>
      <c r="M1357" s="468">
        <f t="shared" ref="M1357:M1422" si="101">VALUE(H1357)</f>
        <v>45400</v>
      </c>
      <c r="N1357" s="467" t="str">
        <f>IF(IFERROR(SEARCH("-",K1357,1),0) &gt; 0,IFERROR(VLOOKUP(K1357,'Liste ECO'!A:A,1,FALSE),"ATTENTION CE Inexistant"),"")</f>
        <v>114-02</v>
      </c>
      <c r="O1357" s="467" t="str">
        <f>IF(LEFT(N1357,1) ="A",'Messages d''erreur'!$B$9,"")</f>
        <v/>
      </c>
      <c r="P1357" s="447">
        <f t="shared" si="98"/>
        <v>45400</v>
      </c>
      <c r="Q1357" s="447" t="str">
        <f>IFERROR(VLOOKUP(B1358,'Liste CG'!A:A,1,FALSE),"Attention erreur pas de CG")</f>
        <v>Attention erreur pas de CG</v>
      </c>
      <c r="R1357" s="447" t="str">
        <f>IF(LEFT(Q1357,1)="A",'Messages d''erreur'!B$10,"")</f>
        <v>Attention CG pas dans  CG</v>
      </c>
      <c r="S1357" s="467">
        <f t="shared" si="99"/>
        <v>45400</v>
      </c>
      <c r="T1357" s="469">
        <f>IFERROR(VLOOKUP(S1357,'Liste CG'!A:A,1,FALSE),"Attention erreur pas de CG")</f>
        <v>45400</v>
      </c>
      <c r="U1357" s="447" t="str">
        <f>IF(MID(H1357,4,1)="x", 'Messages d''erreur'!$B$13,IF(LEFT(T1357,1)="A",'Messages d''erreur'!$B$12,""))</f>
        <v/>
      </c>
    </row>
    <row r="1358" spans="1:21" ht="39" x14ac:dyDescent="0.35">
      <c r="A1358" s="535" t="s">
        <v>2443</v>
      </c>
      <c r="B1358" s="447" t="s">
        <v>2443</v>
      </c>
      <c r="C1358" s="462" t="s">
        <v>111</v>
      </c>
      <c r="D1358" s="463" t="s">
        <v>1100</v>
      </c>
      <c r="E1358" s="464" t="s">
        <v>61</v>
      </c>
      <c r="F1358" s="464">
        <v>1</v>
      </c>
      <c r="G1358" s="462" t="s">
        <v>111</v>
      </c>
      <c r="H1358" s="464" t="s">
        <v>2148</v>
      </c>
      <c r="I1358" s="464" t="s">
        <v>1201</v>
      </c>
      <c r="J1358" s="464" t="s">
        <v>1101</v>
      </c>
      <c r="K1358" s="466" t="s">
        <v>110</v>
      </c>
      <c r="L1358" s="467">
        <f t="shared" si="100"/>
        <v>0</v>
      </c>
      <c r="M1358" s="468">
        <f t="shared" si="101"/>
        <v>45400</v>
      </c>
      <c r="N1358" s="467" t="str">
        <f>IF(IFERROR(SEARCH("-",K1358,1),0) &gt; 0,IFERROR(VLOOKUP(K1358,'Liste ECO'!A:A,1,FALSE),"ATTENTION CE Inexistant"),"")</f>
        <v>114-11</v>
      </c>
      <c r="O1358" s="467" t="str">
        <f>IF(LEFT(N1358,1) ="A",'Messages d''erreur'!$B$9,"")</f>
        <v/>
      </c>
      <c r="P1358" s="447">
        <f t="shared" si="98"/>
        <v>45400</v>
      </c>
      <c r="Q1358" s="447" t="str">
        <f>IFERROR(VLOOKUP(B1359,'Liste CG'!A:A,1,FALSE),"Attention erreur pas de CG")</f>
        <v>Attention erreur pas de CG</v>
      </c>
      <c r="R1358" s="447" t="str">
        <f>IF(LEFT(Q1358,1)="A",'Messages d''erreur'!B$10,"")</f>
        <v>Attention CG pas dans  CG</v>
      </c>
      <c r="S1358" s="467">
        <f t="shared" si="99"/>
        <v>45400</v>
      </c>
      <c r="T1358" s="469">
        <f>IFERROR(VLOOKUP(S1358,'Liste CG'!A:A,1,FALSE),"Attention erreur pas de CG")</f>
        <v>45400</v>
      </c>
      <c r="U1358" s="447" t="str">
        <f>IF(MID(H1358,4,1)="x", 'Messages d''erreur'!$B$13,IF(LEFT(T1358,1)="A",'Messages d''erreur'!$B$12,""))</f>
        <v/>
      </c>
    </row>
    <row r="1359" spans="1:21" ht="39" x14ac:dyDescent="0.35">
      <c r="A1359" s="535" t="s">
        <v>2166</v>
      </c>
      <c r="B1359" s="447" t="s">
        <v>2166</v>
      </c>
      <c r="C1359" s="462" t="s">
        <v>113</v>
      </c>
      <c r="D1359" s="463" t="s">
        <v>1100</v>
      </c>
      <c r="E1359" s="464" t="s">
        <v>61</v>
      </c>
      <c r="F1359" s="464">
        <v>1</v>
      </c>
      <c r="G1359" s="462" t="s">
        <v>2165</v>
      </c>
      <c r="H1359" s="464" t="s">
        <v>2148</v>
      </c>
      <c r="I1359" s="464" t="s">
        <v>1201</v>
      </c>
      <c r="J1359" s="464" t="s">
        <v>1101</v>
      </c>
      <c r="K1359" s="466" t="s">
        <v>112</v>
      </c>
      <c r="L1359" s="467">
        <f t="shared" si="100"/>
        <v>0</v>
      </c>
      <c r="M1359" s="468">
        <f t="shared" si="101"/>
        <v>45400</v>
      </c>
      <c r="N1359" s="467" t="str">
        <f>IF(IFERROR(SEARCH("-",K1359,1),0) &gt; 0,IFERROR(VLOOKUP(K1359,'Liste ECO'!A:A,1,FALSE),"ATTENTION CE Inexistant"),"")</f>
        <v>114-12</v>
      </c>
      <c r="O1359" s="467" t="str">
        <f>IF(LEFT(N1359,1) ="A",'Messages d''erreur'!$B$9,"")</f>
        <v/>
      </c>
      <c r="P1359" s="447">
        <f t="shared" si="98"/>
        <v>45400</v>
      </c>
      <c r="Q1359" s="447" t="str">
        <f>IFERROR(VLOOKUP(B1360,'Liste CG'!A:A,1,FALSE),"Attention erreur pas de CG")</f>
        <v>Attention erreur pas de CG</v>
      </c>
      <c r="R1359" s="447" t="str">
        <f>IF(LEFT(Q1359,1)="A",'Messages d''erreur'!B$10,"")</f>
        <v>Attention CG pas dans  CG</v>
      </c>
      <c r="S1359" s="467">
        <f t="shared" si="99"/>
        <v>45400</v>
      </c>
      <c r="T1359" s="469">
        <f>IFERROR(VLOOKUP(S1359,'Liste CG'!A:A,1,FALSE),"Attention erreur pas de CG")</f>
        <v>45400</v>
      </c>
      <c r="U1359" s="447" t="str">
        <f>IF(MID(H1359,4,1)="x", 'Messages d''erreur'!$B$13,IF(LEFT(T1359,1)="A",'Messages d''erreur'!$B$12,""))</f>
        <v/>
      </c>
    </row>
    <row r="1360" spans="1:21" ht="39" x14ac:dyDescent="0.35">
      <c r="A1360" s="535" t="s">
        <v>2166</v>
      </c>
      <c r="B1360" s="447" t="s">
        <v>2166</v>
      </c>
      <c r="C1360" s="462" t="s">
        <v>113</v>
      </c>
      <c r="D1360" s="463" t="s">
        <v>1100</v>
      </c>
      <c r="E1360" s="464" t="s">
        <v>61</v>
      </c>
      <c r="F1360" s="464">
        <v>2</v>
      </c>
      <c r="G1360" s="462" t="s">
        <v>2165</v>
      </c>
      <c r="H1360" s="464" t="s">
        <v>2160</v>
      </c>
      <c r="I1360" s="464" t="s">
        <v>1201</v>
      </c>
      <c r="J1360" s="464" t="s">
        <v>1101</v>
      </c>
      <c r="K1360" s="466" t="s">
        <v>112</v>
      </c>
      <c r="L1360" s="467">
        <f t="shared" si="100"/>
        <v>1</v>
      </c>
      <c r="M1360" s="468">
        <f t="shared" si="101"/>
        <v>45453</v>
      </c>
      <c r="N1360" s="467" t="str">
        <f>IF(IFERROR(SEARCH("-",K1360,1),0) &gt; 0,IFERROR(VLOOKUP(K1360,'Liste ECO'!A:A,1,FALSE),"ATTENTION CE Inexistant"),"")</f>
        <v>114-12</v>
      </c>
      <c r="O1360" s="467" t="str">
        <f>IF(LEFT(N1360,1) ="A",'Messages d''erreur'!$B$9,"")</f>
        <v/>
      </c>
      <c r="P1360" s="447">
        <f t="shared" si="98"/>
        <v>45453</v>
      </c>
      <c r="Q1360" s="447" t="str">
        <f>IFERROR(VLOOKUP(B1361,'Liste CG'!A:A,1,FALSE),"Attention erreur pas de CG")</f>
        <v>Attention erreur pas de CG</v>
      </c>
      <c r="R1360" s="447" t="str">
        <f>IF(LEFT(Q1360,1)="A",'Messages d''erreur'!B$10,"")</f>
        <v>Attention CG pas dans  CG</v>
      </c>
      <c r="S1360" s="467">
        <f t="shared" si="99"/>
        <v>45453</v>
      </c>
      <c r="T1360" s="469">
        <f>IFERROR(VLOOKUP(S1360,'Liste CG'!A:A,1,FALSE),"Attention erreur pas de CG")</f>
        <v>45453</v>
      </c>
      <c r="U1360" s="447" t="str">
        <f>IF(MID(H1360,4,1)="x", 'Messages d''erreur'!$B$13,IF(LEFT(T1360,1)="A",'Messages d''erreur'!$B$12,""))</f>
        <v/>
      </c>
    </row>
    <row r="1361" spans="1:21" ht="39" x14ac:dyDescent="0.35">
      <c r="A1361" s="535" t="s">
        <v>2168</v>
      </c>
      <c r="B1361" s="447" t="s">
        <v>2168</v>
      </c>
      <c r="C1361" s="462" t="s">
        <v>115</v>
      </c>
      <c r="D1361" s="463" t="s">
        <v>1100</v>
      </c>
      <c r="E1361" s="464" t="s">
        <v>61</v>
      </c>
      <c r="F1361" s="464">
        <v>1</v>
      </c>
      <c r="G1361" s="462" t="s">
        <v>2167</v>
      </c>
      <c r="H1361" s="464" t="s">
        <v>2160</v>
      </c>
      <c r="I1361" s="464" t="s">
        <v>1201</v>
      </c>
      <c r="J1361" s="464" t="s">
        <v>1101</v>
      </c>
      <c r="K1361" s="466" t="s">
        <v>114</v>
      </c>
      <c r="L1361" s="467">
        <f t="shared" si="100"/>
        <v>0</v>
      </c>
      <c r="M1361" s="468">
        <f t="shared" si="101"/>
        <v>45453</v>
      </c>
      <c r="N1361" s="467" t="str">
        <f>IF(IFERROR(SEARCH("-",K1361,1),0) &gt; 0,IFERROR(VLOOKUP(K1361,'Liste ECO'!A:A,1,FALSE),"ATTENTION CE Inexistant"),"")</f>
        <v>114-48</v>
      </c>
      <c r="O1361" s="467" t="str">
        <f>IF(LEFT(N1361,1) ="A",'Messages d''erreur'!$B$9,"")</f>
        <v/>
      </c>
      <c r="P1361" s="447">
        <f t="shared" si="98"/>
        <v>45453</v>
      </c>
      <c r="Q1361" s="447" t="str">
        <f>IFERROR(VLOOKUP(B1362,'Liste CG'!A:A,1,FALSE),"Attention erreur pas de CG")</f>
        <v>Attention erreur pas de CG</v>
      </c>
      <c r="R1361" s="447" t="str">
        <f>IF(LEFT(Q1361,1)="A",'Messages d''erreur'!B$10,"")</f>
        <v>Attention CG pas dans  CG</v>
      </c>
      <c r="S1361" s="467">
        <f t="shared" si="99"/>
        <v>45453</v>
      </c>
      <c r="T1361" s="469">
        <f>IFERROR(VLOOKUP(S1361,'Liste CG'!A:A,1,FALSE),"Attention erreur pas de CG")</f>
        <v>45453</v>
      </c>
      <c r="U1361" s="447" t="str">
        <f>IF(MID(H1361,4,1)="x", 'Messages d''erreur'!$B$13,IF(LEFT(T1361,1)="A",'Messages d''erreur'!$B$12,""))</f>
        <v/>
      </c>
    </row>
    <row r="1362" spans="1:21" ht="39" x14ac:dyDescent="0.35">
      <c r="A1362" s="535" t="s">
        <v>2444</v>
      </c>
      <c r="B1362" s="447" t="s">
        <v>2444</v>
      </c>
      <c r="C1362" s="462" t="s">
        <v>118</v>
      </c>
      <c r="D1362" s="463" t="s">
        <v>1100</v>
      </c>
      <c r="E1362" s="464" t="s">
        <v>61</v>
      </c>
      <c r="F1362" s="464">
        <v>1</v>
      </c>
      <c r="G1362" s="462" t="s">
        <v>2445</v>
      </c>
      <c r="H1362" s="464" t="s">
        <v>2170</v>
      </c>
      <c r="I1362" s="464" t="s">
        <v>3035</v>
      </c>
      <c r="J1362" s="464" t="s">
        <v>1101</v>
      </c>
      <c r="K1362" s="466" t="s">
        <v>117</v>
      </c>
      <c r="L1362" s="467">
        <f t="shared" si="100"/>
        <v>0</v>
      </c>
      <c r="M1362" s="468">
        <f t="shared" si="101"/>
        <v>45500</v>
      </c>
      <c r="N1362" s="467" t="str">
        <f>IF(IFERROR(SEARCH("-",K1362,1),0) &gt; 0,IFERROR(VLOOKUP(K1362,'Liste ECO'!A:A,1,FALSE),"ATTENTION CE Inexistant"),"")</f>
        <v>115-01</v>
      </c>
      <c r="O1362" s="467" t="str">
        <f>IF(LEFT(N1362,1) ="A",'Messages d''erreur'!$B$9,"")</f>
        <v/>
      </c>
      <c r="P1362" s="447">
        <f t="shared" si="98"/>
        <v>45500</v>
      </c>
      <c r="Q1362" s="447" t="str">
        <f>IFERROR(VLOOKUP(B1363,'Liste CG'!A:A,1,FALSE),"Attention erreur pas de CG")</f>
        <v>Attention erreur pas de CG</v>
      </c>
      <c r="R1362" s="447" t="str">
        <f>IF(LEFT(Q1362,1)="A",'Messages d''erreur'!B$10,"")</f>
        <v>Attention CG pas dans  CG</v>
      </c>
      <c r="S1362" s="467">
        <f t="shared" si="99"/>
        <v>45500</v>
      </c>
      <c r="T1362" s="469">
        <f>IFERROR(VLOOKUP(S1362,'Liste CG'!A:A,1,FALSE),"Attention erreur pas de CG")</f>
        <v>45500</v>
      </c>
      <c r="U1362" s="447" t="str">
        <f>IF(MID(H1362,4,1)="x", 'Messages d''erreur'!$B$13,IF(LEFT(T1362,1)="A",'Messages d''erreur'!$B$12,""))</f>
        <v/>
      </c>
    </row>
    <row r="1363" spans="1:21" ht="39" x14ac:dyDescent="0.35">
      <c r="A1363" s="535" t="s">
        <v>2444</v>
      </c>
      <c r="B1363" s="447" t="s">
        <v>2444</v>
      </c>
      <c r="C1363" s="462" t="s">
        <v>118</v>
      </c>
      <c r="D1363" s="463" t="s">
        <v>1100</v>
      </c>
      <c r="E1363" s="464" t="s">
        <v>61</v>
      </c>
      <c r="F1363" s="464">
        <v>2</v>
      </c>
      <c r="G1363" s="462" t="s">
        <v>2179</v>
      </c>
      <c r="H1363" s="464" t="s">
        <v>2177</v>
      </c>
      <c r="I1363" s="464" t="s">
        <v>1201</v>
      </c>
      <c r="J1363" s="464" t="s">
        <v>1101</v>
      </c>
      <c r="K1363" s="466" t="s">
        <v>117</v>
      </c>
      <c r="L1363" s="467">
        <f t="shared" si="100"/>
        <v>1</v>
      </c>
      <c r="M1363" s="468">
        <f t="shared" si="101"/>
        <v>45820</v>
      </c>
      <c r="N1363" s="467" t="str">
        <f>IF(IFERROR(SEARCH("-",K1363,1),0) &gt; 0,IFERROR(VLOOKUP(K1363,'Liste ECO'!A:A,1,FALSE),"ATTENTION CE Inexistant"),"")</f>
        <v>115-01</v>
      </c>
      <c r="O1363" s="467" t="str">
        <f>IF(LEFT(N1363,1) ="A",'Messages d''erreur'!$B$9,"")</f>
        <v/>
      </c>
      <c r="P1363" s="447">
        <f t="shared" si="98"/>
        <v>45820</v>
      </c>
      <c r="Q1363" s="447" t="str">
        <f>IFERROR(VLOOKUP(B1364,'Liste CG'!A:A,1,FALSE),"Attention erreur pas de CG")</f>
        <v>Attention erreur pas de CG</v>
      </c>
      <c r="R1363" s="447" t="str">
        <f>IF(LEFT(Q1363,1)="A",'Messages d''erreur'!B$10,"")</f>
        <v>Attention CG pas dans  CG</v>
      </c>
      <c r="S1363" s="467">
        <f t="shared" si="99"/>
        <v>45820</v>
      </c>
      <c r="T1363" s="469">
        <f>IFERROR(VLOOKUP(S1363,'Liste CG'!A:A,1,FALSE),"Attention erreur pas de CG")</f>
        <v>45820</v>
      </c>
      <c r="U1363" s="447" t="str">
        <f>IF(MID(H1363,4,1)="x", 'Messages d''erreur'!$B$13,IF(LEFT(T1363,1)="A",'Messages d''erreur'!$B$12,""))</f>
        <v/>
      </c>
    </row>
    <row r="1364" spans="1:21" ht="39" x14ac:dyDescent="0.35">
      <c r="A1364" s="535" t="s">
        <v>2446</v>
      </c>
      <c r="B1364" s="447" t="s">
        <v>2446</v>
      </c>
      <c r="C1364" s="462" t="s">
        <v>120</v>
      </c>
      <c r="D1364" s="463" t="s">
        <v>1100</v>
      </c>
      <c r="E1364" s="464" t="s">
        <v>61</v>
      </c>
      <c r="F1364" s="464">
        <v>1</v>
      </c>
      <c r="G1364" s="462" t="s">
        <v>2447</v>
      </c>
      <c r="H1364" s="464" t="s">
        <v>2170</v>
      </c>
      <c r="I1364" s="464" t="s">
        <v>3035</v>
      </c>
      <c r="J1364" s="464" t="s">
        <v>1101</v>
      </c>
      <c r="K1364" s="466" t="s">
        <v>119</v>
      </c>
      <c r="L1364" s="467">
        <f t="shared" si="100"/>
        <v>0</v>
      </c>
      <c r="M1364" s="468">
        <f t="shared" si="101"/>
        <v>45500</v>
      </c>
      <c r="N1364" s="467" t="str">
        <f>IF(IFERROR(SEARCH("-",K1364,1),0) &gt; 0,IFERROR(VLOOKUP(K1364,'Liste ECO'!A:A,1,FALSE),"ATTENTION CE Inexistant"),"")</f>
        <v>115-02</v>
      </c>
      <c r="O1364" s="467" t="str">
        <f>IF(LEFT(N1364,1) ="A",'Messages d''erreur'!$B$9,"")</f>
        <v/>
      </c>
      <c r="P1364" s="447">
        <f t="shared" si="98"/>
        <v>45500</v>
      </c>
      <c r="Q1364" s="447" t="str">
        <f>IFERROR(VLOOKUP(B1365,'Liste CG'!A:A,1,FALSE),"Attention erreur pas de CG")</f>
        <v>Attention erreur pas de CG</v>
      </c>
      <c r="R1364" s="447" t="str">
        <f>IF(LEFT(Q1364,1)="A",'Messages d''erreur'!B$10,"")</f>
        <v>Attention CG pas dans  CG</v>
      </c>
      <c r="S1364" s="467">
        <f t="shared" si="99"/>
        <v>45500</v>
      </c>
      <c r="T1364" s="469">
        <f>IFERROR(VLOOKUP(S1364,'Liste CG'!A:A,1,FALSE),"Attention erreur pas de CG")</f>
        <v>45500</v>
      </c>
      <c r="U1364" s="447" t="str">
        <f>IF(MID(H1364,4,1)="x", 'Messages d''erreur'!$B$13,IF(LEFT(T1364,1)="A",'Messages d''erreur'!$B$12,""))</f>
        <v/>
      </c>
    </row>
    <row r="1365" spans="1:21" ht="39" x14ac:dyDescent="0.35">
      <c r="A1365" s="535" t="s">
        <v>2446</v>
      </c>
      <c r="B1365" s="447" t="s">
        <v>2446</v>
      </c>
      <c r="C1365" s="462" t="s">
        <v>120</v>
      </c>
      <c r="D1365" s="463" t="s">
        <v>1100</v>
      </c>
      <c r="E1365" s="464" t="s">
        <v>61</v>
      </c>
      <c r="F1365" s="464">
        <v>2</v>
      </c>
      <c r="G1365" s="462" t="s">
        <v>2179</v>
      </c>
      <c r="H1365" s="464" t="s">
        <v>2177</v>
      </c>
      <c r="I1365" s="464" t="s">
        <v>1201</v>
      </c>
      <c r="J1365" s="464" t="s">
        <v>1101</v>
      </c>
      <c r="K1365" s="466" t="s">
        <v>119</v>
      </c>
      <c r="L1365" s="467">
        <f t="shared" si="100"/>
        <v>1</v>
      </c>
      <c r="M1365" s="468">
        <f t="shared" si="101"/>
        <v>45820</v>
      </c>
      <c r="N1365" s="467" t="str">
        <f>IF(IFERROR(SEARCH("-",K1365,1),0) &gt; 0,IFERROR(VLOOKUP(K1365,'Liste ECO'!A:A,1,FALSE),"ATTENTION CE Inexistant"),"")</f>
        <v>115-02</v>
      </c>
      <c r="O1365" s="467" t="str">
        <f>IF(LEFT(N1365,1) ="A",'Messages d''erreur'!$B$9,"")</f>
        <v/>
      </c>
      <c r="P1365" s="447">
        <f t="shared" si="98"/>
        <v>45820</v>
      </c>
      <c r="Q1365" s="447" t="str">
        <f>IFERROR(VLOOKUP(B1366,'Liste CG'!A:A,1,FALSE),"Attention erreur pas de CG")</f>
        <v>Attention erreur pas de CG</v>
      </c>
      <c r="R1365" s="447" t="str">
        <f>IF(LEFT(Q1365,1)="A",'Messages d''erreur'!B$10,"")</f>
        <v>Attention CG pas dans  CG</v>
      </c>
      <c r="S1365" s="467">
        <f t="shared" si="99"/>
        <v>45820</v>
      </c>
      <c r="T1365" s="469">
        <f>IFERROR(VLOOKUP(S1365,'Liste CG'!A:A,1,FALSE),"Attention erreur pas de CG")</f>
        <v>45820</v>
      </c>
      <c r="U1365" s="447" t="str">
        <f>IF(MID(H1365,4,1)="x", 'Messages d''erreur'!$B$13,IF(LEFT(T1365,1)="A",'Messages d''erreur'!$B$12,""))</f>
        <v/>
      </c>
    </row>
    <row r="1366" spans="1:21" ht="52" x14ac:dyDescent="0.35">
      <c r="A1366" s="535" t="s">
        <v>2448</v>
      </c>
      <c r="B1366" s="447" t="s">
        <v>2448</v>
      </c>
      <c r="C1366" s="462" t="s">
        <v>122</v>
      </c>
      <c r="D1366" s="463" t="s">
        <v>1100</v>
      </c>
      <c r="E1366" s="464" t="s">
        <v>61</v>
      </c>
      <c r="F1366" s="464">
        <v>1</v>
      </c>
      <c r="G1366" s="462" t="s">
        <v>122</v>
      </c>
      <c r="H1366" s="464" t="s">
        <v>2170</v>
      </c>
      <c r="I1366" s="464" t="s">
        <v>3035</v>
      </c>
      <c r="J1366" s="464" t="s">
        <v>1101</v>
      </c>
      <c r="K1366" s="466" t="s">
        <v>121</v>
      </c>
      <c r="L1366" s="467">
        <f t="shared" si="100"/>
        <v>0</v>
      </c>
      <c r="M1366" s="468">
        <f t="shared" si="101"/>
        <v>45500</v>
      </c>
      <c r="N1366" s="467" t="str">
        <f>IF(IFERROR(SEARCH("-",K1366,1),0) &gt; 0,IFERROR(VLOOKUP(K1366,'Liste ECO'!A:A,1,FALSE),"ATTENTION CE Inexistant"),"")</f>
        <v>115-03</v>
      </c>
      <c r="O1366" s="467" t="str">
        <f>IF(LEFT(N1366,1) ="A",'Messages d''erreur'!$B$9,"")</f>
        <v/>
      </c>
      <c r="P1366" s="447">
        <f t="shared" si="98"/>
        <v>45500</v>
      </c>
      <c r="Q1366" s="447" t="str">
        <f>IFERROR(VLOOKUP(B1367,'Liste CG'!A:A,1,FALSE),"Attention erreur pas de CG")</f>
        <v>Attention erreur pas de CG</v>
      </c>
      <c r="R1366" s="447" t="str">
        <f>IF(LEFT(Q1366,1)="A",'Messages d''erreur'!B$10,"")</f>
        <v>Attention CG pas dans  CG</v>
      </c>
      <c r="S1366" s="467">
        <f t="shared" si="99"/>
        <v>45500</v>
      </c>
      <c r="T1366" s="469">
        <f>IFERROR(VLOOKUP(S1366,'Liste CG'!A:A,1,FALSE),"Attention erreur pas de CG")</f>
        <v>45500</v>
      </c>
      <c r="U1366" s="447" t="str">
        <f>IF(MID(H1366,4,1)="x", 'Messages d''erreur'!$B$13,IF(LEFT(T1366,1)="A",'Messages d''erreur'!$B$12,""))</f>
        <v/>
      </c>
    </row>
    <row r="1367" spans="1:21" ht="39" x14ac:dyDescent="0.35">
      <c r="A1367" s="535" t="s">
        <v>2448</v>
      </c>
      <c r="B1367" s="447" t="s">
        <v>2448</v>
      </c>
      <c r="C1367" s="462" t="s">
        <v>122</v>
      </c>
      <c r="D1367" s="463" t="s">
        <v>1100</v>
      </c>
      <c r="E1367" s="464" t="s">
        <v>61</v>
      </c>
      <c r="F1367" s="464">
        <v>2</v>
      </c>
      <c r="G1367" s="462" t="s">
        <v>2179</v>
      </c>
      <c r="H1367" s="464" t="s">
        <v>2177</v>
      </c>
      <c r="I1367" s="464" t="s">
        <v>1201</v>
      </c>
      <c r="J1367" s="464" t="s">
        <v>1101</v>
      </c>
      <c r="K1367" s="466" t="s">
        <v>121</v>
      </c>
      <c r="L1367" s="467">
        <f t="shared" si="100"/>
        <v>1</v>
      </c>
      <c r="M1367" s="468">
        <f t="shared" si="101"/>
        <v>45820</v>
      </c>
      <c r="N1367" s="467" t="str">
        <f>IF(IFERROR(SEARCH("-",K1367,1),0) &gt; 0,IFERROR(VLOOKUP(K1367,'Liste ECO'!A:A,1,FALSE),"ATTENTION CE Inexistant"),"")</f>
        <v>115-03</v>
      </c>
      <c r="O1367" s="467" t="str">
        <f>IF(LEFT(N1367,1) ="A",'Messages d''erreur'!$B$9,"")</f>
        <v/>
      </c>
      <c r="P1367" s="447">
        <f t="shared" si="98"/>
        <v>45820</v>
      </c>
      <c r="Q1367" s="447" t="str">
        <f>IFERROR(VLOOKUP(B1368,'Liste CG'!A:A,1,FALSE),"Attention erreur pas de CG")</f>
        <v>Attention erreur pas de CG</v>
      </c>
      <c r="R1367" s="447" t="str">
        <f>IF(LEFT(Q1367,1)="A",'Messages d''erreur'!B$10,"")</f>
        <v>Attention CG pas dans  CG</v>
      </c>
      <c r="S1367" s="467">
        <f t="shared" si="99"/>
        <v>45820</v>
      </c>
      <c r="T1367" s="469">
        <f>IFERROR(VLOOKUP(S1367,'Liste CG'!A:A,1,FALSE),"Attention erreur pas de CG")</f>
        <v>45820</v>
      </c>
      <c r="U1367" s="447" t="str">
        <f>IF(MID(H1367,4,1)="x", 'Messages d''erreur'!$B$13,IF(LEFT(T1367,1)="A",'Messages d''erreur'!$B$12,""))</f>
        <v/>
      </c>
    </row>
    <row r="1368" spans="1:21" ht="39" x14ac:dyDescent="0.35">
      <c r="A1368" s="535" t="s">
        <v>2449</v>
      </c>
      <c r="B1368" s="447" t="s">
        <v>2449</v>
      </c>
      <c r="C1368" s="462" t="s">
        <v>2450</v>
      </c>
      <c r="D1368" s="463" t="s">
        <v>1100</v>
      </c>
      <c r="E1368" s="464" t="s">
        <v>61</v>
      </c>
      <c r="F1368" s="464">
        <v>1</v>
      </c>
      <c r="G1368" s="462" t="s">
        <v>2451</v>
      </c>
      <c r="H1368" s="464" t="s">
        <v>2170</v>
      </c>
      <c r="I1368" s="464" t="s">
        <v>3035</v>
      </c>
      <c r="J1368" s="464" t="s">
        <v>1101</v>
      </c>
      <c r="K1368" s="466" t="s">
        <v>123</v>
      </c>
      <c r="L1368" s="467">
        <f t="shared" si="100"/>
        <v>0</v>
      </c>
      <c r="M1368" s="468">
        <f t="shared" si="101"/>
        <v>45500</v>
      </c>
      <c r="N1368" s="467" t="str">
        <f>IF(IFERROR(SEARCH("-",K1368,1),0) &gt; 0,IFERROR(VLOOKUP(K1368,'Liste ECO'!A:A,1,FALSE),"ATTENTION CE Inexistant"),"")</f>
        <v>115-04</v>
      </c>
      <c r="O1368" s="467" t="str">
        <f>IF(LEFT(N1368,1) ="A",'Messages d''erreur'!$B$9,"")</f>
        <v/>
      </c>
      <c r="P1368" s="447">
        <f t="shared" si="98"/>
        <v>45500</v>
      </c>
      <c r="Q1368" s="447" t="str">
        <f>IFERROR(VLOOKUP(B1369,'Liste CG'!A:A,1,FALSE),"Attention erreur pas de CG")</f>
        <v>Attention erreur pas de CG</v>
      </c>
      <c r="R1368" s="447" t="str">
        <f>IF(LEFT(Q1368,1)="A",'Messages d''erreur'!B$10,"")</f>
        <v>Attention CG pas dans  CG</v>
      </c>
      <c r="S1368" s="467">
        <f t="shared" si="99"/>
        <v>45500</v>
      </c>
      <c r="T1368" s="469">
        <f>IFERROR(VLOOKUP(S1368,'Liste CG'!A:A,1,FALSE),"Attention erreur pas de CG")</f>
        <v>45500</v>
      </c>
      <c r="U1368" s="447" t="str">
        <f>IF(MID(H1368,4,1)="x", 'Messages d''erreur'!$B$13,IF(LEFT(T1368,1)="A",'Messages d''erreur'!$B$12,""))</f>
        <v/>
      </c>
    </row>
    <row r="1369" spans="1:21" ht="39" x14ac:dyDescent="0.35">
      <c r="A1369" s="535" t="s">
        <v>2449</v>
      </c>
      <c r="B1369" s="447" t="s">
        <v>2449</v>
      </c>
      <c r="C1369" s="462" t="s">
        <v>2450</v>
      </c>
      <c r="D1369" s="463" t="s">
        <v>1100</v>
      </c>
      <c r="E1369" s="464" t="s">
        <v>61</v>
      </c>
      <c r="F1369" s="464">
        <v>2</v>
      </c>
      <c r="G1369" s="462" t="s">
        <v>2179</v>
      </c>
      <c r="H1369" s="464" t="s">
        <v>2177</v>
      </c>
      <c r="I1369" s="464" t="s">
        <v>1201</v>
      </c>
      <c r="J1369" s="464" t="s">
        <v>1101</v>
      </c>
      <c r="K1369" s="466" t="s">
        <v>123</v>
      </c>
      <c r="L1369" s="467">
        <f t="shared" si="100"/>
        <v>1</v>
      </c>
      <c r="M1369" s="468">
        <f t="shared" si="101"/>
        <v>45820</v>
      </c>
      <c r="N1369" s="467" t="str">
        <f>IF(IFERROR(SEARCH("-",K1369,1),0) &gt; 0,IFERROR(VLOOKUP(K1369,'Liste ECO'!A:A,1,FALSE),"ATTENTION CE Inexistant"),"")</f>
        <v>115-04</v>
      </c>
      <c r="O1369" s="467" t="str">
        <f>IF(LEFT(N1369,1) ="A",'Messages d''erreur'!$B$9,"")</f>
        <v/>
      </c>
      <c r="P1369" s="447">
        <f t="shared" si="98"/>
        <v>45820</v>
      </c>
      <c r="Q1369" s="447" t="str">
        <f>IFERROR(VLOOKUP(B1370,'Liste CG'!A:A,1,FALSE),"Attention erreur pas de CG")</f>
        <v>Attention erreur pas de CG</v>
      </c>
      <c r="R1369" s="447" t="str">
        <f>IF(LEFT(Q1369,1)="A",'Messages d''erreur'!B$10,"")</f>
        <v>Attention CG pas dans  CG</v>
      </c>
      <c r="S1369" s="467">
        <f t="shared" si="99"/>
        <v>45820</v>
      </c>
      <c r="T1369" s="469">
        <f>IFERROR(VLOOKUP(S1369,'Liste CG'!A:A,1,FALSE),"Attention erreur pas de CG")</f>
        <v>45820</v>
      </c>
      <c r="U1369" s="447" t="str">
        <f>IF(MID(H1369,4,1)="x", 'Messages d''erreur'!$B$13,IF(LEFT(T1369,1)="A",'Messages d''erreur'!$B$12,""))</f>
        <v/>
      </c>
    </row>
    <row r="1370" spans="1:21" ht="52" x14ac:dyDescent="0.35">
      <c r="A1370" s="535" t="s">
        <v>2452</v>
      </c>
      <c r="B1370" s="447" t="s">
        <v>2452</v>
      </c>
      <c r="C1370" s="462" t="s">
        <v>126</v>
      </c>
      <c r="D1370" s="463" t="s">
        <v>1100</v>
      </c>
      <c r="E1370" s="464" t="s">
        <v>61</v>
      </c>
      <c r="F1370" s="464">
        <v>1</v>
      </c>
      <c r="G1370" s="462" t="s">
        <v>2453</v>
      </c>
      <c r="H1370" s="464" t="s">
        <v>2170</v>
      </c>
      <c r="I1370" s="464" t="s">
        <v>3035</v>
      </c>
      <c r="J1370" s="464" t="s">
        <v>1101</v>
      </c>
      <c r="K1370" s="466" t="s">
        <v>125</v>
      </c>
      <c r="L1370" s="467">
        <f t="shared" si="100"/>
        <v>0</v>
      </c>
      <c r="M1370" s="468">
        <f t="shared" si="101"/>
        <v>45500</v>
      </c>
      <c r="N1370" s="467" t="str">
        <f>IF(IFERROR(SEARCH("-",K1370,1),0) &gt; 0,IFERROR(VLOOKUP(K1370,'Liste ECO'!A:A,1,FALSE),"ATTENTION CE Inexistant"),"")</f>
        <v>115-06</v>
      </c>
      <c r="O1370" s="467" t="str">
        <f>IF(LEFT(N1370,1) ="A",'Messages d''erreur'!$B$9,"")</f>
        <v/>
      </c>
      <c r="P1370" s="447">
        <f t="shared" si="98"/>
        <v>45500</v>
      </c>
      <c r="Q1370" s="447" t="str">
        <f>IFERROR(VLOOKUP(B1371,'Liste CG'!A:A,1,FALSE),"Attention erreur pas de CG")</f>
        <v>Attention erreur pas de CG</v>
      </c>
      <c r="R1370" s="447" t="str">
        <f>IF(LEFT(Q1370,1)="A",'Messages d''erreur'!B$10,"")</f>
        <v>Attention CG pas dans  CG</v>
      </c>
      <c r="S1370" s="467">
        <f t="shared" si="99"/>
        <v>45500</v>
      </c>
      <c r="T1370" s="469">
        <f>IFERROR(VLOOKUP(S1370,'Liste CG'!A:A,1,FALSE),"Attention erreur pas de CG")</f>
        <v>45500</v>
      </c>
      <c r="U1370" s="447" t="str">
        <f>IF(MID(H1370,4,1)="x", 'Messages d''erreur'!$B$13,IF(LEFT(T1370,1)="A",'Messages d''erreur'!$B$12,""))</f>
        <v/>
      </c>
    </row>
    <row r="1371" spans="1:21" ht="52" x14ac:dyDescent="0.35">
      <c r="A1371" s="535" t="s">
        <v>2452</v>
      </c>
      <c r="B1371" s="447" t="s">
        <v>2452</v>
      </c>
      <c r="C1371" s="462" t="s">
        <v>126</v>
      </c>
      <c r="D1371" s="463" t="s">
        <v>1100</v>
      </c>
      <c r="E1371" s="464" t="s">
        <v>61</v>
      </c>
      <c r="F1371" s="464">
        <v>2</v>
      </c>
      <c r="G1371" s="462" t="s">
        <v>2179</v>
      </c>
      <c r="H1371" s="464" t="s">
        <v>2177</v>
      </c>
      <c r="I1371" s="464" t="s">
        <v>1201</v>
      </c>
      <c r="J1371" s="464" t="s">
        <v>1101</v>
      </c>
      <c r="K1371" s="466" t="s">
        <v>125</v>
      </c>
      <c r="L1371" s="467">
        <f t="shared" si="100"/>
        <v>1</v>
      </c>
      <c r="M1371" s="468">
        <f t="shared" si="101"/>
        <v>45820</v>
      </c>
      <c r="N1371" s="467" t="str">
        <f>IF(IFERROR(SEARCH("-",K1371,1),0) &gt; 0,IFERROR(VLOOKUP(K1371,'Liste ECO'!A:A,1,FALSE),"ATTENTION CE Inexistant"),"")</f>
        <v>115-06</v>
      </c>
      <c r="O1371" s="467" t="str">
        <f>IF(LEFT(N1371,1) ="A",'Messages d''erreur'!$B$9,"")</f>
        <v/>
      </c>
      <c r="P1371" s="447">
        <f t="shared" si="98"/>
        <v>45820</v>
      </c>
      <c r="Q1371" s="447" t="str">
        <f>IFERROR(VLOOKUP(B1372,'Liste CG'!A:A,1,FALSE),"Attention erreur pas de CG")</f>
        <v>Attention erreur pas de CG</v>
      </c>
      <c r="R1371" s="447" t="str">
        <f>IF(LEFT(Q1371,1)="A",'Messages d''erreur'!B$10,"")</f>
        <v>Attention CG pas dans  CG</v>
      </c>
      <c r="S1371" s="467">
        <f t="shared" si="99"/>
        <v>45820</v>
      </c>
      <c r="T1371" s="469">
        <f>IFERROR(VLOOKUP(S1371,'Liste CG'!A:A,1,FALSE),"Attention erreur pas de CG")</f>
        <v>45820</v>
      </c>
      <c r="U1371" s="447" t="str">
        <f>IF(MID(H1371,4,1)="x", 'Messages d''erreur'!$B$13,IF(LEFT(T1371,1)="A",'Messages d''erreur'!$B$12,""))</f>
        <v/>
      </c>
    </row>
    <row r="1372" spans="1:21" ht="52" x14ac:dyDescent="0.35">
      <c r="A1372" s="535" t="s">
        <v>2454</v>
      </c>
      <c r="B1372" s="447" t="s">
        <v>2454</v>
      </c>
      <c r="C1372" s="462" t="s">
        <v>129</v>
      </c>
      <c r="D1372" s="463" t="s">
        <v>1100</v>
      </c>
      <c r="E1372" s="464" t="s">
        <v>61</v>
      </c>
      <c r="F1372" s="464">
        <v>1</v>
      </c>
      <c r="G1372" s="462" t="s">
        <v>2455</v>
      </c>
      <c r="H1372" s="464" t="s">
        <v>2137</v>
      </c>
      <c r="I1372" s="464" t="s">
        <v>1201</v>
      </c>
      <c r="J1372" s="464" t="s">
        <v>1101</v>
      </c>
      <c r="K1372" s="466" t="s">
        <v>128</v>
      </c>
      <c r="L1372" s="467">
        <f t="shared" si="100"/>
        <v>0</v>
      </c>
      <c r="M1372" s="468">
        <f t="shared" si="101"/>
        <v>45300</v>
      </c>
      <c r="N1372" s="467" t="str">
        <f>IF(IFERROR(SEARCH("-",K1372,1),0) &gt; 0,IFERROR(VLOOKUP(K1372,'Liste ECO'!A:A,1,FALSE),"ATTENTION CE Inexistant"),"")</f>
        <v>116-01</v>
      </c>
      <c r="O1372" s="467" t="str">
        <f>IF(LEFT(N1372,1) ="A",'Messages d''erreur'!$B$9,"")</f>
        <v/>
      </c>
      <c r="P1372" s="447">
        <f t="shared" si="98"/>
        <v>45300</v>
      </c>
      <c r="Q1372" s="447" t="str">
        <f>IFERROR(VLOOKUP(B1373,'Liste CG'!A:A,1,FALSE),"Attention erreur pas de CG")</f>
        <v>Attention erreur pas de CG</v>
      </c>
      <c r="R1372" s="447" t="str">
        <f>IF(LEFT(Q1372,1)="A",'Messages d''erreur'!B$10,"")</f>
        <v>Attention CG pas dans  CG</v>
      </c>
      <c r="S1372" s="467">
        <f t="shared" si="99"/>
        <v>45300</v>
      </c>
      <c r="T1372" s="469">
        <f>IFERROR(VLOOKUP(S1372,'Liste CG'!A:A,1,FALSE),"Attention erreur pas de CG")</f>
        <v>45300</v>
      </c>
      <c r="U1372" s="447" t="str">
        <f>IF(MID(H1372,4,1)="x", 'Messages d''erreur'!$B$13,IF(LEFT(T1372,1)="A",'Messages d''erreur'!$B$12,""))</f>
        <v/>
      </c>
    </row>
    <row r="1373" spans="1:21" ht="52" x14ac:dyDescent="0.35">
      <c r="A1373" s="535" t="s">
        <v>2454</v>
      </c>
      <c r="B1373" s="447" t="s">
        <v>2454</v>
      </c>
      <c r="C1373" s="462" t="s">
        <v>129</v>
      </c>
      <c r="D1373" s="463" t="s">
        <v>1100</v>
      </c>
      <c r="E1373" s="464" t="s">
        <v>61</v>
      </c>
      <c r="F1373" s="464">
        <v>2</v>
      </c>
      <c r="G1373" s="462" t="s">
        <v>2456</v>
      </c>
      <c r="H1373" s="464" t="s">
        <v>2148</v>
      </c>
      <c r="I1373" s="464" t="s">
        <v>1201</v>
      </c>
      <c r="J1373" s="464" t="s">
        <v>1101</v>
      </c>
      <c r="K1373" s="466" t="s">
        <v>128</v>
      </c>
      <c r="L1373" s="467">
        <f t="shared" si="100"/>
        <v>1</v>
      </c>
      <c r="M1373" s="468">
        <f t="shared" si="101"/>
        <v>45400</v>
      </c>
      <c r="N1373" s="467" t="str">
        <f>IF(IFERROR(SEARCH("-",K1373,1),0) &gt; 0,IFERROR(VLOOKUP(K1373,'Liste ECO'!A:A,1,FALSE),"ATTENTION CE Inexistant"),"")</f>
        <v>116-01</v>
      </c>
      <c r="O1373" s="467" t="str">
        <f>IF(LEFT(N1373,1) ="A",'Messages d''erreur'!$B$9,"")</f>
        <v/>
      </c>
      <c r="P1373" s="447">
        <f t="shared" si="98"/>
        <v>45400</v>
      </c>
      <c r="Q1373" s="447" t="str">
        <f>IFERROR(VLOOKUP(B1374,'Liste CG'!A:A,1,FALSE),"Attention erreur pas de CG")</f>
        <v>Attention erreur pas de CG</v>
      </c>
      <c r="R1373" s="447" t="str">
        <f>IF(LEFT(Q1373,1)="A",'Messages d''erreur'!B$10,"")</f>
        <v>Attention CG pas dans  CG</v>
      </c>
      <c r="S1373" s="467">
        <f t="shared" si="99"/>
        <v>45400</v>
      </c>
      <c r="T1373" s="469">
        <f>IFERROR(VLOOKUP(S1373,'Liste CG'!A:A,1,FALSE),"Attention erreur pas de CG")</f>
        <v>45400</v>
      </c>
      <c r="U1373" s="447" t="str">
        <f>IF(MID(H1373,4,1)="x", 'Messages d''erreur'!$B$13,IF(LEFT(T1373,1)="A",'Messages d''erreur'!$B$12,""))</f>
        <v/>
      </c>
    </row>
    <row r="1374" spans="1:21" ht="52" x14ac:dyDescent="0.35">
      <c r="A1374" s="535" t="s">
        <v>2454</v>
      </c>
      <c r="B1374" s="447" t="s">
        <v>2454</v>
      </c>
      <c r="C1374" s="462" t="s">
        <v>129</v>
      </c>
      <c r="D1374" s="463" t="s">
        <v>1100</v>
      </c>
      <c r="E1374" s="464" t="s">
        <v>61</v>
      </c>
      <c r="F1374" s="464">
        <v>3</v>
      </c>
      <c r="G1374" s="462" t="s">
        <v>2457</v>
      </c>
      <c r="H1374" s="464" t="s">
        <v>2170</v>
      </c>
      <c r="I1374" s="464" t="s">
        <v>3035</v>
      </c>
      <c r="J1374" s="464" t="s">
        <v>1101</v>
      </c>
      <c r="K1374" s="466" t="s">
        <v>128</v>
      </c>
      <c r="L1374" s="467">
        <f t="shared" si="100"/>
        <v>1</v>
      </c>
      <c r="M1374" s="468">
        <f t="shared" si="101"/>
        <v>45500</v>
      </c>
      <c r="N1374" s="467" t="str">
        <f>IF(IFERROR(SEARCH("-",K1374,1),0) &gt; 0,IFERROR(VLOOKUP(K1374,'Liste ECO'!A:A,1,FALSE),"ATTENTION CE Inexistant"),"")</f>
        <v>116-01</v>
      </c>
      <c r="O1374" s="467" t="str">
        <f>IF(LEFT(N1374,1) ="A",'Messages d''erreur'!$B$9,"")</f>
        <v/>
      </c>
      <c r="P1374" s="447">
        <f t="shared" si="98"/>
        <v>45500</v>
      </c>
      <c r="Q1374" s="447" t="str">
        <f>IFERROR(VLOOKUP(B1375,'Liste CG'!A:A,1,FALSE),"Attention erreur pas de CG")</f>
        <v>Attention erreur pas de CG</v>
      </c>
      <c r="R1374" s="447" t="str">
        <f>IF(LEFT(Q1374,1)="A",'Messages d''erreur'!B$10,"")</f>
        <v>Attention CG pas dans  CG</v>
      </c>
      <c r="S1374" s="467">
        <f t="shared" si="99"/>
        <v>45500</v>
      </c>
      <c r="T1374" s="469">
        <f>IFERROR(VLOOKUP(S1374,'Liste CG'!A:A,1,FALSE),"Attention erreur pas de CG")</f>
        <v>45500</v>
      </c>
      <c r="U1374" s="447" t="str">
        <f>IF(MID(H1374,4,1)="x", 'Messages d''erreur'!$B$13,IF(LEFT(T1374,1)="A",'Messages d''erreur'!$B$12,""))</f>
        <v/>
      </c>
    </row>
    <row r="1375" spans="1:21" ht="52" x14ac:dyDescent="0.35">
      <c r="A1375" s="535" t="s">
        <v>2454</v>
      </c>
      <c r="B1375" s="447" t="s">
        <v>2454</v>
      </c>
      <c r="C1375" s="462" t="s">
        <v>129</v>
      </c>
      <c r="D1375" s="463" t="s">
        <v>1100</v>
      </c>
      <c r="E1375" s="464" t="s">
        <v>61</v>
      </c>
      <c r="F1375" s="464">
        <v>4</v>
      </c>
      <c r="G1375" s="462" t="s">
        <v>2458</v>
      </c>
      <c r="H1375" s="464" t="s">
        <v>2177</v>
      </c>
      <c r="I1375" s="464" t="s">
        <v>1201</v>
      </c>
      <c r="J1375" s="464" t="s">
        <v>1101</v>
      </c>
      <c r="K1375" s="466" t="s">
        <v>128</v>
      </c>
      <c r="L1375" s="467">
        <f t="shared" si="100"/>
        <v>1</v>
      </c>
      <c r="M1375" s="468">
        <f t="shared" si="101"/>
        <v>45820</v>
      </c>
      <c r="N1375" s="467" t="str">
        <f>IF(IFERROR(SEARCH("-",K1375,1),0) &gt; 0,IFERROR(VLOOKUP(K1375,'Liste ECO'!A:A,1,FALSE),"ATTENTION CE Inexistant"),"")</f>
        <v>116-01</v>
      </c>
      <c r="O1375" s="467" t="str">
        <f>IF(LEFT(N1375,1) ="A",'Messages d''erreur'!$B$9,"")</f>
        <v/>
      </c>
      <c r="P1375" s="447">
        <f t="shared" si="98"/>
        <v>45820</v>
      </c>
      <c r="Q1375" s="447" t="str">
        <f>IFERROR(VLOOKUP(B1376,'Liste CG'!A:A,1,FALSE),"Attention erreur pas de CG")</f>
        <v>Attention erreur pas de CG</v>
      </c>
      <c r="R1375" s="447" t="str">
        <f>IF(LEFT(Q1375,1)="A",'Messages d''erreur'!B$10,"")</f>
        <v>Attention CG pas dans  CG</v>
      </c>
      <c r="S1375" s="467">
        <f t="shared" si="99"/>
        <v>45820</v>
      </c>
      <c r="T1375" s="469">
        <f>IFERROR(VLOOKUP(S1375,'Liste CG'!A:A,1,FALSE),"Attention erreur pas de CG")</f>
        <v>45820</v>
      </c>
      <c r="U1375" s="447" t="str">
        <f>IF(MID(H1375,4,1)="x", 'Messages d''erreur'!$B$13,IF(LEFT(T1375,1)="A",'Messages d''erreur'!$B$12,""))</f>
        <v/>
      </c>
    </row>
    <row r="1376" spans="1:21" ht="52" x14ac:dyDescent="0.35">
      <c r="A1376" s="535" t="s">
        <v>2459</v>
      </c>
      <c r="B1376" s="447" t="s">
        <v>2459</v>
      </c>
      <c r="C1376" s="462" t="s">
        <v>131</v>
      </c>
      <c r="D1376" s="463" t="s">
        <v>1100</v>
      </c>
      <c r="E1376" s="464" t="s">
        <v>61</v>
      </c>
      <c r="F1376" s="464">
        <v>1</v>
      </c>
      <c r="G1376" s="462" t="s">
        <v>2460</v>
      </c>
      <c r="H1376" s="464" t="s">
        <v>2137</v>
      </c>
      <c r="I1376" s="464" t="s">
        <v>1201</v>
      </c>
      <c r="J1376" s="464" t="s">
        <v>1101</v>
      </c>
      <c r="K1376" s="466" t="s">
        <v>130</v>
      </c>
      <c r="L1376" s="467">
        <f t="shared" si="100"/>
        <v>0</v>
      </c>
      <c r="M1376" s="468">
        <f t="shared" si="101"/>
        <v>45300</v>
      </c>
      <c r="N1376" s="467" t="str">
        <f>IF(IFERROR(SEARCH("-",K1376,1),0) &gt; 0,IFERROR(VLOOKUP(K1376,'Liste ECO'!A:A,1,FALSE),"ATTENTION CE Inexistant"),"")</f>
        <v>116-02</v>
      </c>
      <c r="O1376" s="467" t="str">
        <f>IF(LEFT(N1376,1) ="A",'Messages d''erreur'!$B$9,"")</f>
        <v/>
      </c>
      <c r="P1376" s="447">
        <f t="shared" si="98"/>
        <v>45300</v>
      </c>
      <c r="Q1376" s="447" t="str">
        <f>IFERROR(VLOOKUP(B1377,'Liste CG'!A:A,1,FALSE),"Attention erreur pas de CG")</f>
        <v>Attention erreur pas de CG</v>
      </c>
      <c r="R1376" s="447" t="str">
        <f>IF(LEFT(Q1376,1)="A",'Messages d''erreur'!B$10,"")</f>
        <v>Attention CG pas dans  CG</v>
      </c>
      <c r="S1376" s="467">
        <f t="shared" si="99"/>
        <v>45300</v>
      </c>
      <c r="T1376" s="469">
        <f>IFERROR(VLOOKUP(S1376,'Liste CG'!A:A,1,FALSE),"Attention erreur pas de CG")</f>
        <v>45300</v>
      </c>
      <c r="U1376" s="447" t="str">
        <f>IF(MID(H1376,4,1)="x", 'Messages d''erreur'!$B$13,IF(LEFT(T1376,1)="A",'Messages d''erreur'!$B$12,""))</f>
        <v/>
      </c>
    </row>
    <row r="1377" spans="1:21" ht="52" x14ac:dyDescent="0.35">
      <c r="A1377" s="535" t="s">
        <v>2459</v>
      </c>
      <c r="B1377" s="447" t="s">
        <v>2459</v>
      </c>
      <c r="C1377" s="462" t="s">
        <v>131</v>
      </c>
      <c r="D1377" s="463" t="s">
        <v>1100</v>
      </c>
      <c r="E1377" s="464" t="s">
        <v>61</v>
      </c>
      <c r="F1377" s="464">
        <v>2</v>
      </c>
      <c r="G1377" s="462" t="s">
        <v>2461</v>
      </c>
      <c r="H1377" s="464" t="s">
        <v>2148</v>
      </c>
      <c r="I1377" s="464" t="s">
        <v>1201</v>
      </c>
      <c r="J1377" s="464" t="s">
        <v>1101</v>
      </c>
      <c r="K1377" s="466" t="s">
        <v>130</v>
      </c>
      <c r="L1377" s="467">
        <f t="shared" si="100"/>
        <v>1</v>
      </c>
      <c r="M1377" s="468">
        <f t="shared" si="101"/>
        <v>45400</v>
      </c>
      <c r="N1377" s="467" t="str">
        <f>IF(IFERROR(SEARCH("-",K1377,1),0) &gt; 0,IFERROR(VLOOKUP(K1377,'Liste ECO'!A:A,1,FALSE),"ATTENTION CE Inexistant"),"")</f>
        <v>116-02</v>
      </c>
      <c r="O1377" s="467" t="str">
        <f>IF(LEFT(N1377,1) ="A",'Messages d''erreur'!$B$9,"")</f>
        <v/>
      </c>
      <c r="P1377" s="447">
        <f t="shared" si="98"/>
        <v>45400</v>
      </c>
      <c r="Q1377" s="447" t="str">
        <f>IFERROR(VLOOKUP(B1378,'Liste CG'!A:A,1,FALSE),"Attention erreur pas de CG")</f>
        <v>Attention erreur pas de CG</v>
      </c>
      <c r="R1377" s="447" t="str">
        <f>IF(LEFT(Q1377,1)="A",'Messages d''erreur'!B$10,"")</f>
        <v>Attention CG pas dans  CG</v>
      </c>
      <c r="S1377" s="467">
        <f t="shared" si="99"/>
        <v>45400</v>
      </c>
      <c r="T1377" s="469">
        <f>IFERROR(VLOOKUP(S1377,'Liste CG'!A:A,1,FALSE),"Attention erreur pas de CG")</f>
        <v>45400</v>
      </c>
      <c r="U1377" s="447" t="str">
        <f>IF(MID(H1377,4,1)="x", 'Messages d''erreur'!$B$13,IF(LEFT(T1377,1)="A",'Messages d''erreur'!$B$12,""))</f>
        <v/>
      </c>
    </row>
    <row r="1378" spans="1:21" ht="52" x14ac:dyDescent="0.35">
      <c r="A1378" s="535" t="s">
        <v>2459</v>
      </c>
      <c r="B1378" s="447" t="s">
        <v>2459</v>
      </c>
      <c r="C1378" s="462" t="s">
        <v>131</v>
      </c>
      <c r="D1378" s="463" t="s">
        <v>1100</v>
      </c>
      <c r="E1378" s="464" t="s">
        <v>61</v>
      </c>
      <c r="F1378" s="464">
        <v>3</v>
      </c>
      <c r="G1378" s="462" t="s">
        <v>2462</v>
      </c>
      <c r="H1378" s="464" t="s">
        <v>2170</v>
      </c>
      <c r="I1378" s="464" t="s">
        <v>3035</v>
      </c>
      <c r="J1378" s="464" t="s">
        <v>1101</v>
      </c>
      <c r="K1378" s="466" t="s">
        <v>130</v>
      </c>
      <c r="L1378" s="467">
        <f t="shared" si="100"/>
        <v>1</v>
      </c>
      <c r="M1378" s="468">
        <f t="shared" si="101"/>
        <v>45500</v>
      </c>
      <c r="N1378" s="467" t="str">
        <f>IF(IFERROR(SEARCH("-",K1378,1),0) &gt; 0,IFERROR(VLOOKUP(K1378,'Liste ECO'!A:A,1,FALSE),"ATTENTION CE Inexistant"),"")</f>
        <v>116-02</v>
      </c>
      <c r="O1378" s="467" t="str">
        <f>IF(LEFT(N1378,1) ="A",'Messages d''erreur'!$B$9,"")</f>
        <v/>
      </c>
      <c r="P1378" s="447">
        <f t="shared" si="98"/>
        <v>45500</v>
      </c>
      <c r="Q1378" s="447" t="str">
        <f>IFERROR(VLOOKUP(B1379,'Liste CG'!A:A,1,FALSE),"Attention erreur pas de CG")</f>
        <v>Attention erreur pas de CG</v>
      </c>
      <c r="R1378" s="447" t="str">
        <f>IF(LEFT(Q1378,1)="A",'Messages d''erreur'!B$10,"")</f>
        <v>Attention CG pas dans  CG</v>
      </c>
      <c r="S1378" s="467">
        <f t="shared" si="99"/>
        <v>45500</v>
      </c>
      <c r="T1378" s="469">
        <f>IFERROR(VLOOKUP(S1378,'Liste CG'!A:A,1,FALSE),"Attention erreur pas de CG")</f>
        <v>45500</v>
      </c>
      <c r="U1378" s="447" t="str">
        <f>IF(MID(H1378,4,1)="x", 'Messages d''erreur'!$B$13,IF(LEFT(T1378,1)="A",'Messages d''erreur'!$B$12,""))</f>
        <v/>
      </c>
    </row>
    <row r="1379" spans="1:21" ht="52" x14ac:dyDescent="0.35">
      <c r="A1379" s="535" t="s">
        <v>2459</v>
      </c>
      <c r="B1379" s="447" t="s">
        <v>2459</v>
      </c>
      <c r="C1379" s="462" t="s">
        <v>131</v>
      </c>
      <c r="D1379" s="463" t="s">
        <v>1100</v>
      </c>
      <c r="E1379" s="464" t="s">
        <v>61</v>
      </c>
      <c r="F1379" s="464">
        <v>4</v>
      </c>
      <c r="G1379" s="462" t="s">
        <v>2463</v>
      </c>
      <c r="H1379" s="464" t="s">
        <v>2177</v>
      </c>
      <c r="I1379" s="464" t="s">
        <v>1201</v>
      </c>
      <c r="J1379" s="464" t="s">
        <v>1101</v>
      </c>
      <c r="K1379" s="466" t="s">
        <v>130</v>
      </c>
      <c r="L1379" s="467">
        <f t="shared" si="100"/>
        <v>1</v>
      </c>
      <c r="M1379" s="468">
        <f t="shared" si="101"/>
        <v>45820</v>
      </c>
      <c r="N1379" s="467" t="str">
        <f>IF(IFERROR(SEARCH("-",K1379,1),0) &gt; 0,IFERROR(VLOOKUP(K1379,'Liste ECO'!A:A,1,FALSE),"ATTENTION CE Inexistant"),"")</f>
        <v>116-02</v>
      </c>
      <c r="O1379" s="467" t="str">
        <f>IF(LEFT(N1379,1) ="A",'Messages d''erreur'!$B$9,"")</f>
        <v/>
      </c>
      <c r="P1379" s="447">
        <f t="shared" si="98"/>
        <v>45820</v>
      </c>
      <c r="Q1379" s="447" t="str">
        <f>IFERROR(VLOOKUP(B1380,'Liste CG'!A:A,1,FALSE),"Attention erreur pas de CG")</f>
        <v>Attention erreur pas de CG</v>
      </c>
      <c r="R1379" s="447" t="str">
        <f>IF(LEFT(Q1379,1)="A",'Messages d''erreur'!B$10,"")</f>
        <v>Attention CG pas dans  CG</v>
      </c>
      <c r="S1379" s="467">
        <f t="shared" si="99"/>
        <v>45820</v>
      </c>
      <c r="T1379" s="469">
        <f>IFERROR(VLOOKUP(S1379,'Liste CG'!A:A,1,FALSE),"Attention erreur pas de CG")</f>
        <v>45820</v>
      </c>
      <c r="U1379" s="447" t="str">
        <f>IF(MID(H1379,4,1)="x", 'Messages d''erreur'!$B$13,IF(LEFT(T1379,1)="A",'Messages d''erreur'!$B$12,""))</f>
        <v/>
      </c>
    </row>
    <row r="1380" spans="1:21" ht="39" x14ac:dyDescent="0.35">
      <c r="A1380" s="535" t="s">
        <v>2464</v>
      </c>
      <c r="B1380" s="447" t="s">
        <v>2464</v>
      </c>
      <c r="C1380" s="462" t="s">
        <v>2465</v>
      </c>
      <c r="D1380" s="463" t="s">
        <v>1100</v>
      </c>
      <c r="E1380" s="464" t="s">
        <v>61</v>
      </c>
      <c r="F1380" s="464">
        <v>1</v>
      </c>
      <c r="G1380" s="462" t="s">
        <v>2466</v>
      </c>
      <c r="H1380" s="464" t="s">
        <v>1317</v>
      </c>
      <c r="I1380" s="464" t="s">
        <v>1201</v>
      </c>
      <c r="J1380" s="464" t="s">
        <v>1101</v>
      </c>
      <c r="K1380" s="466" t="s">
        <v>133</v>
      </c>
      <c r="L1380" s="467">
        <f t="shared" si="100"/>
        <v>0</v>
      </c>
      <c r="M1380" s="468">
        <f t="shared" si="101"/>
        <v>44000</v>
      </c>
      <c r="N1380" s="467" t="str">
        <f>IF(IFERROR(SEARCH("-",K1380,1),0) &gt; 0,IFERROR(VLOOKUP(K1380,'Liste ECO'!A:A,1,FALSE),"ATTENTION CE Inexistant"),"")</f>
        <v>117-01</v>
      </c>
      <c r="O1380" s="467" t="str">
        <f>IF(LEFT(N1380,1) ="A",'Messages d''erreur'!$B$9,"")</f>
        <v/>
      </c>
      <c r="P1380" s="447">
        <f t="shared" si="98"/>
        <v>44000</v>
      </c>
      <c r="Q1380" s="447" t="str">
        <f>IFERROR(VLOOKUP(B1381,'Liste CG'!A:A,1,FALSE),"Attention erreur pas de CG")</f>
        <v>Attention erreur pas de CG</v>
      </c>
      <c r="R1380" s="447" t="str">
        <f>IF(LEFT(Q1380,1)="A",'Messages d''erreur'!B$10,"")</f>
        <v>Attention CG pas dans  CG</v>
      </c>
      <c r="S1380" s="467">
        <f t="shared" si="99"/>
        <v>44000</v>
      </c>
      <c r="T1380" s="469">
        <f>IFERROR(VLOOKUP(S1380,'Liste CG'!A:A,1,FALSE),"Attention erreur pas de CG")</f>
        <v>44000</v>
      </c>
      <c r="U1380" s="447" t="str">
        <f>IF(MID(H1380,4,1)="x", 'Messages d''erreur'!$B$13,IF(LEFT(T1380,1)="A",'Messages d''erreur'!$B$12,""))</f>
        <v/>
      </c>
    </row>
    <row r="1381" spans="1:21" ht="39" x14ac:dyDescent="0.35">
      <c r="A1381" s="535" t="s">
        <v>2467</v>
      </c>
      <c r="B1381" s="447" t="s">
        <v>2467</v>
      </c>
      <c r="C1381" s="462" t="s">
        <v>2468</v>
      </c>
      <c r="D1381" s="463" t="s">
        <v>1100</v>
      </c>
      <c r="E1381" s="464" t="s">
        <v>61</v>
      </c>
      <c r="F1381" s="464">
        <v>1</v>
      </c>
      <c r="G1381" s="462" t="s">
        <v>2466</v>
      </c>
      <c r="H1381" s="464" t="s">
        <v>1317</v>
      </c>
      <c r="I1381" s="464" t="s">
        <v>1201</v>
      </c>
      <c r="J1381" s="464" t="s">
        <v>1101</v>
      </c>
      <c r="K1381" s="466" t="s">
        <v>135</v>
      </c>
      <c r="L1381" s="467">
        <f t="shared" si="100"/>
        <v>0</v>
      </c>
      <c r="M1381" s="468">
        <f t="shared" si="101"/>
        <v>44000</v>
      </c>
      <c r="N1381" s="467" t="str">
        <f>IF(IFERROR(SEARCH("-",K1381,1),0) &gt; 0,IFERROR(VLOOKUP(K1381,'Liste ECO'!A:A,1,FALSE),"ATTENTION CE Inexistant"),"")</f>
        <v>117-02</v>
      </c>
      <c r="O1381" s="467" t="str">
        <f>IF(LEFT(N1381,1) ="A",'Messages d''erreur'!$B$9,"")</f>
        <v/>
      </c>
      <c r="P1381" s="447">
        <f t="shared" si="98"/>
        <v>44000</v>
      </c>
      <c r="Q1381" s="447" t="str">
        <f>IFERROR(VLOOKUP(B1382,'Liste CG'!A:A,1,FALSE),"Attention erreur pas de CG")</f>
        <v>Attention erreur pas de CG</v>
      </c>
      <c r="R1381" s="447" t="str">
        <f>IF(LEFT(Q1381,1)="A",'Messages d''erreur'!B$10,"")</f>
        <v>Attention CG pas dans  CG</v>
      </c>
      <c r="S1381" s="467">
        <f t="shared" si="99"/>
        <v>44000</v>
      </c>
      <c r="T1381" s="469">
        <f>IFERROR(VLOOKUP(S1381,'Liste CG'!A:A,1,FALSE),"Attention erreur pas de CG")</f>
        <v>44000</v>
      </c>
      <c r="U1381" s="447" t="str">
        <f>IF(MID(H1381,4,1)="x", 'Messages d''erreur'!$B$13,IF(LEFT(T1381,1)="A",'Messages d''erreur'!$B$12,""))</f>
        <v/>
      </c>
    </row>
    <row r="1382" spans="1:21" ht="39" x14ac:dyDescent="0.35">
      <c r="A1382" s="535" t="s">
        <v>2469</v>
      </c>
      <c r="B1382" s="447" t="s">
        <v>2469</v>
      </c>
      <c r="C1382" s="462" t="s">
        <v>2470</v>
      </c>
      <c r="D1382" s="463" t="s">
        <v>1100</v>
      </c>
      <c r="E1382" s="464" t="s">
        <v>61</v>
      </c>
      <c r="F1382" s="464">
        <v>1</v>
      </c>
      <c r="G1382" s="462" t="s">
        <v>2466</v>
      </c>
      <c r="H1382" s="464" t="s">
        <v>1317</v>
      </c>
      <c r="I1382" s="464" t="s">
        <v>1201</v>
      </c>
      <c r="J1382" s="464" t="s">
        <v>1101</v>
      </c>
      <c r="K1382" s="466" t="s">
        <v>137</v>
      </c>
      <c r="L1382" s="467">
        <f t="shared" si="100"/>
        <v>0</v>
      </c>
      <c r="M1382" s="468">
        <f t="shared" si="101"/>
        <v>44000</v>
      </c>
      <c r="N1382" s="467" t="str">
        <f>IF(IFERROR(SEARCH("-",K1382,1),0) &gt; 0,IFERROR(VLOOKUP(K1382,'Liste ECO'!A:A,1,FALSE),"ATTENTION CE Inexistant"),"")</f>
        <v>117-03</v>
      </c>
      <c r="O1382" s="467" t="str">
        <f>IF(LEFT(N1382,1) ="A",'Messages d''erreur'!$B$9,"")</f>
        <v/>
      </c>
      <c r="P1382" s="447">
        <f t="shared" si="98"/>
        <v>44000</v>
      </c>
      <c r="Q1382" s="447" t="str">
        <f>IFERROR(VLOOKUP(B1383,'Liste CG'!A:A,1,FALSE),"Attention erreur pas de CG")</f>
        <v>Attention erreur pas de CG</v>
      </c>
      <c r="R1382" s="447" t="str">
        <f>IF(LEFT(Q1382,1)="A",'Messages d''erreur'!B$10,"")</f>
        <v>Attention CG pas dans  CG</v>
      </c>
      <c r="S1382" s="467">
        <f t="shared" si="99"/>
        <v>44000</v>
      </c>
      <c r="T1382" s="469">
        <f>IFERROR(VLOOKUP(S1382,'Liste CG'!A:A,1,FALSE),"Attention erreur pas de CG")</f>
        <v>44000</v>
      </c>
      <c r="U1382" s="447" t="str">
        <f>IF(MID(H1382,4,1)="x", 'Messages d''erreur'!$B$13,IF(LEFT(T1382,1)="A",'Messages d''erreur'!$B$12,""))</f>
        <v/>
      </c>
    </row>
    <row r="1383" spans="1:21" ht="39" x14ac:dyDescent="0.35">
      <c r="A1383" s="535" t="s">
        <v>2471</v>
      </c>
      <c r="B1383" s="447" t="s">
        <v>2471</v>
      </c>
      <c r="C1383" s="462" t="s">
        <v>2472</v>
      </c>
      <c r="D1383" s="463" t="s">
        <v>1100</v>
      </c>
      <c r="E1383" s="464" t="s">
        <v>61</v>
      </c>
      <c r="F1383" s="464">
        <v>1</v>
      </c>
      <c r="G1383" s="462" t="s">
        <v>2466</v>
      </c>
      <c r="H1383" s="464" t="s">
        <v>1317</v>
      </c>
      <c r="I1383" s="464" t="s">
        <v>1201</v>
      </c>
      <c r="J1383" s="464" t="s">
        <v>1101</v>
      </c>
      <c r="K1383" s="466" t="s">
        <v>139</v>
      </c>
      <c r="L1383" s="467">
        <f t="shared" si="100"/>
        <v>0</v>
      </c>
      <c r="M1383" s="468">
        <f t="shared" si="101"/>
        <v>44000</v>
      </c>
      <c r="N1383" s="467" t="str">
        <f>IF(IFERROR(SEARCH("-",K1383,1),0) &gt; 0,IFERROR(VLOOKUP(K1383,'Liste ECO'!A:A,1,FALSE),"ATTENTION CE Inexistant"),"")</f>
        <v>117-04</v>
      </c>
      <c r="O1383" s="467" t="str">
        <f>IF(LEFT(N1383,1) ="A",'Messages d''erreur'!$B$9,"")</f>
        <v/>
      </c>
      <c r="P1383" s="447">
        <f t="shared" si="98"/>
        <v>44000</v>
      </c>
      <c r="Q1383" s="447" t="str">
        <f>IFERROR(VLOOKUP(B1384,'Liste CG'!A:A,1,FALSE),"Attention erreur pas de CG")</f>
        <v>Attention erreur pas de CG</v>
      </c>
      <c r="R1383" s="447" t="str">
        <f>IF(LEFT(Q1383,1)="A",'Messages d''erreur'!B$10,"")</f>
        <v>Attention CG pas dans  CG</v>
      </c>
      <c r="S1383" s="467">
        <f t="shared" si="99"/>
        <v>44000</v>
      </c>
      <c r="T1383" s="469">
        <f>IFERROR(VLOOKUP(S1383,'Liste CG'!A:A,1,FALSE),"Attention erreur pas de CG")</f>
        <v>44000</v>
      </c>
      <c r="U1383" s="447" t="str">
        <f>IF(MID(H1383,4,1)="x", 'Messages d''erreur'!$B$13,IF(LEFT(T1383,1)="A",'Messages d''erreur'!$B$12,""))</f>
        <v/>
      </c>
    </row>
    <row r="1384" spans="1:21" ht="52" x14ac:dyDescent="0.35">
      <c r="A1384" s="535" t="s">
        <v>2473</v>
      </c>
      <c r="B1384" s="447" t="s">
        <v>2473</v>
      </c>
      <c r="C1384" s="462" t="s">
        <v>2474</v>
      </c>
      <c r="D1384" s="463" t="s">
        <v>1100</v>
      </c>
      <c r="E1384" s="464" t="s">
        <v>61</v>
      </c>
      <c r="F1384" s="464">
        <v>1</v>
      </c>
      <c r="G1384" s="462" t="s">
        <v>2466</v>
      </c>
      <c r="H1384" s="464" t="s">
        <v>1317</v>
      </c>
      <c r="I1384" s="464" t="s">
        <v>1201</v>
      </c>
      <c r="J1384" s="464" t="s">
        <v>1101</v>
      </c>
      <c r="K1384" s="466" t="s">
        <v>141</v>
      </c>
      <c r="L1384" s="467">
        <f t="shared" si="100"/>
        <v>0</v>
      </c>
      <c r="M1384" s="468">
        <f t="shared" si="101"/>
        <v>44000</v>
      </c>
      <c r="N1384" s="467" t="str">
        <f>IF(IFERROR(SEARCH("-",K1384,1),0) &gt; 0,IFERROR(VLOOKUP(K1384,'Liste ECO'!A:A,1,FALSE),"ATTENTION CE Inexistant"),"")</f>
        <v>117-06</v>
      </c>
      <c r="O1384" s="467" t="str">
        <f>IF(LEFT(N1384,1) ="A",'Messages d''erreur'!$B$9,"")</f>
        <v/>
      </c>
      <c r="P1384" s="447">
        <f t="shared" si="98"/>
        <v>44000</v>
      </c>
      <c r="Q1384" s="447" t="str">
        <f>IFERROR(VLOOKUP(B1386,'Liste CG'!A:A,1,FALSE),"Attention erreur pas de CG")</f>
        <v>Attention erreur pas de CG</v>
      </c>
      <c r="R1384" s="447" t="str">
        <f>IF(LEFT(Q1384,1)="A",'Messages d''erreur'!B$10,"")</f>
        <v>Attention CG pas dans  CG</v>
      </c>
      <c r="S1384" s="467">
        <f t="shared" si="99"/>
        <v>44000</v>
      </c>
      <c r="T1384" s="469">
        <f>IFERROR(VLOOKUP(S1384,'Liste CG'!A:A,1,FALSE),"Attention erreur pas de CG")</f>
        <v>44000</v>
      </c>
      <c r="U1384" s="447" t="str">
        <f>IF(MID(H1384,4,1)="x", 'Messages d''erreur'!$B$13,IF(LEFT(T1384,1)="A",'Messages d''erreur'!$B$12,""))</f>
        <v/>
      </c>
    </row>
    <row r="1385" spans="1:21" ht="26" x14ac:dyDescent="0.35">
      <c r="A1385" s="535" t="s">
        <v>4412</v>
      </c>
      <c r="B1385" s="447" t="s">
        <v>4412</v>
      </c>
      <c r="C1385" s="506" t="s">
        <v>3023</v>
      </c>
      <c r="D1385" s="463" t="s">
        <v>1100</v>
      </c>
      <c r="E1385" s="464" t="s">
        <v>61</v>
      </c>
      <c r="F1385" s="464">
        <v>1</v>
      </c>
      <c r="G1385" s="462" t="s">
        <v>1342</v>
      </c>
      <c r="H1385" s="464">
        <v>49000</v>
      </c>
      <c r="I1385" s="464" t="s">
        <v>4410</v>
      </c>
      <c r="J1385" s="464" t="s">
        <v>1101</v>
      </c>
      <c r="K1385" s="507" t="s">
        <v>4424</v>
      </c>
      <c r="L1385" s="467">
        <f>IF(A1385=A1383,1,0)</f>
        <v>0</v>
      </c>
      <c r="M1385" s="468">
        <f t="shared" ref="M1385" si="102">VALUE(H1385)</f>
        <v>49000</v>
      </c>
      <c r="N1385" s="467" t="str">
        <f>IF(IFERROR(SEARCH("-",K1385,1),0) &gt; 0,IFERROR(VLOOKUP(K1385,'Liste ECO'!A:A,1,FALSE),"ATTENTION CE Inexistant"),"")</f>
        <v>032-01</v>
      </c>
      <c r="O1385" s="467" t="str">
        <f>IF(LEFT(N1385,1) ="A",'Messages d''erreur'!$B$9,"")</f>
        <v/>
      </c>
      <c r="P1385" s="447">
        <f t="shared" ref="P1385" si="103">VALUE(H1385)</f>
        <v>49000</v>
      </c>
      <c r="Q1385" s="447" t="str">
        <f>IFERROR(VLOOKUP(B1386,'Liste CG'!A:A,1,FALSE),"Attention erreur pas de CG")</f>
        <v>Attention erreur pas de CG</v>
      </c>
      <c r="R1385" s="447" t="str">
        <f>IF(LEFT(Q1385,1)="A",'Messages d''erreur'!B$10,"")</f>
        <v>Attention CG pas dans  CG</v>
      </c>
      <c r="S1385" s="467">
        <f t="shared" ref="S1385" si="104">VALUE(H1385)</f>
        <v>49000</v>
      </c>
      <c r="T1385" s="469">
        <f>IFERROR(VLOOKUP(S1385,'Liste CG'!A:A,1,FALSE),"Attention erreur pas de CG")</f>
        <v>49000</v>
      </c>
      <c r="U1385" s="447" t="str">
        <f>IF(MID(H1385,4,1)="x", 'Messages d''erreur'!$B$13,IF(LEFT(T1385,1)="A",'Messages d''erreur'!$B$12,""))</f>
        <v/>
      </c>
    </row>
    <row r="1386" spans="1:21" ht="52" x14ac:dyDescent="0.35">
      <c r="A1386" s="535" t="s">
        <v>2221</v>
      </c>
      <c r="B1386" s="447" t="s">
        <v>2221</v>
      </c>
      <c r="C1386" s="462" t="s">
        <v>370</v>
      </c>
      <c r="D1386" s="463" t="s">
        <v>1100</v>
      </c>
      <c r="E1386" s="464" t="s">
        <v>61</v>
      </c>
      <c r="F1386" s="464">
        <v>1</v>
      </c>
      <c r="G1386" s="462" t="s">
        <v>1797</v>
      </c>
      <c r="H1386" s="464" t="s">
        <v>1798</v>
      </c>
      <c r="I1386" s="464" t="s">
        <v>1201</v>
      </c>
      <c r="J1386" s="464" t="s">
        <v>1101</v>
      </c>
      <c r="K1386" s="466" t="s">
        <v>369</v>
      </c>
      <c r="L1386" s="467">
        <f>IF(A1386=A1384,1,0)</f>
        <v>0</v>
      </c>
      <c r="M1386" s="468">
        <f t="shared" si="101"/>
        <v>46502</v>
      </c>
      <c r="N1386" s="467" t="str">
        <f>IF(IFERROR(SEARCH("-",K1386,1),0) &gt; 0,IFERROR(VLOOKUP(K1386,'Liste ECO'!A:A,1,FALSE),"ATTENTION CE Inexistant"),"")</f>
        <v>321-01</v>
      </c>
      <c r="O1386" s="467" t="str">
        <f>IF(LEFT(N1386,1) ="A",'Messages d''erreur'!$B$9,"")</f>
        <v/>
      </c>
      <c r="P1386" s="447">
        <f t="shared" si="98"/>
        <v>46502</v>
      </c>
      <c r="Q1386" s="447" t="str">
        <f>IFERROR(VLOOKUP(B1387,'Liste CG'!A:A,1,FALSE),"Attention erreur pas de CG")</f>
        <v>Attention erreur pas de CG</v>
      </c>
      <c r="R1386" s="447" t="str">
        <f>IF(LEFT(Q1386,1)="A",'Messages d''erreur'!B$10,"")</f>
        <v>Attention CG pas dans  CG</v>
      </c>
      <c r="S1386" s="467">
        <f t="shared" si="99"/>
        <v>46502</v>
      </c>
      <c r="T1386" s="469">
        <f>IFERROR(VLOOKUP(S1386,'Liste CG'!A:A,1,FALSE),"Attention erreur pas de CG")</f>
        <v>46502</v>
      </c>
      <c r="U1386" s="447" t="str">
        <f>IF(MID(H1386,4,1)="x", 'Messages d''erreur'!$B$13,IF(LEFT(T1386,1)="A",'Messages d''erreur'!$B$12,""))</f>
        <v/>
      </c>
    </row>
    <row r="1387" spans="1:21" ht="26" x14ac:dyDescent="0.35">
      <c r="A1387" s="535" t="s">
        <v>2222</v>
      </c>
      <c r="B1387" s="447" t="s">
        <v>2222</v>
      </c>
      <c r="C1387" s="462" t="s">
        <v>372</v>
      </c>
      <c r="D1387" s="463" t="s">
        <v>1100</v>
      </c>
      <c r="E1387" s="464" t="s">
        <v>61</v>
      </c>
      <c r="F1387" s="464">
        <v>1</v>
      </c>
      <c r="G1387" s="462" t="s">
        <v>1797</v>
      </c>
      <c r="H1387" s="464" t="s">
        <v>1798</v>
      </c>
      <c r="I1387" s="464" t="s">
        <v>1201</v>
      </c>
      <c r="J1387" s="464" t="s">
        <v>1101</v>
      </c>
      <c r="K1387" s="466" t="s">
        <v>371</v>
      </c>
      <c r="L1387" s="467">
        <f t="shared" si="100"/>
        <v>0</v>
      </c>
      <c r="M1387" s="468">
        <f t="shared" si="101"/>
        <v>46502</v>
      </c>
      <c r="N1387" s="467" t="str">
        <f>IF(IFERROR(SEARCH("-",K1387,1),0) &gt; 0,IFERROR(VLOOKUP(K1387,'Liste ECO'!A:A,1,FALSE),"ATTENTION CE Inexistant"),"")</f>
        <v>321-02</v>
      </c>
      <c r="O1387" s="467" t="str">
        <f>IF(LEFT(N1387,1) ="A",'Messages d''erreur'!$B$9,"")</f>
        <v/>
      </c>
      <c r="P1387" s="447">
        <f t="shared" si="98"/>
        <v>46502</v>
      </c>
      <c r="Q1387" s="447" t="str">
        <f>IFERROR(VLOOKUP(B1388,'Liste CG'!A:A,1,FALSE),"Attention erreur pas de CG")</f>
        <v>Attention erreur pas de CG</v>
      </c>
      <c r="R1387" s="447" t="str">
        <f>IF(LEFT(Q1387,1)="A",'Messages d''erreur'!B$10,"")</f>
        <v>Attention CG pas dans  CG</v>
      </c>
      <c r="S1387" s="467">
        <f t="shared" si="99"/>
        <v>46502</v>
      </c>
      <c r="T1387" s="469">
        <f>IFERROR(VLOOKUP(S1387,'Liste CG'!A:A,1,FALSE),"Attention erreur pas de CG")</f>
        <v>46502</v>
      </c>
      <c r="U1387" s="447" t="str">
        <f>IF(MID(H1387,4,1)="x", 'Messages d''erreur'!$B$13,IF(LEFT(T1387,1)="A",'Messages d''erreur'!$B$12,""))</f>
        <v/>
      </c>
    </row>
    <row r="1388" spans="1:21" ht="26" x14ac:dyDescent="0.35">
      <c r="A1388" s="535" t="s">
        <v>2223</v>
      </c>
      <c r="B1388" s="447" t="s">
        <v>2223</v>
      </c>
      <c r="C1388" s="462" t="s">
        <v>380</v>
      </c>
      <c r="D1388" s="463" t="s">
        <v>1100</v>
      </c>
      <c r="E1388" s="464" t="s">
        <v>61</v>
      </c>
      <c r="F1388" s="464">
        <v>1</v>
      </c>
      <c r="G1388" s="462" t="s">
        <v>1797</v>
      </c>
      <c r="H1388" s="464" t="s">
        <v>1798</v>
      </c>
      <c r="I1388" s="464" t="s">
        <v>1201</v>
      </c>
      <c r="J1388" s="464" t="s">
        <v>1101</v>
      </c>
      <c r="K1388" s="466" t="s">
        <v>379</v>
      </c>
      <c r="L1388" s="467">
        <f t="shared" si="100"/>
        <v>0</v>
      </c>
      <c r="M1388" s="468">
        <f t="shared" si="101"/>
        <v>46502</v>
      </c>
      <c r="N1388" s="467" t="str">
        <f>IF(IFERROR(SEARCH("-",K1388,1),0) &gt; 0,IFERROR(VLOOKUP(K1388,'Liste ECO'!A:A,1,FALSE),"ATTENTION CE Inexistant"),"")</f>
        <v>331-01</v>
      </c>
      <c r="O1388" s="467" t="str">
        <f>IF(LEFT(N1388,1) ="A",'Messages d''erreur'!$B$9,"")</f>
        <v/>
      </c>
      <c r="P1388" s="447">
        <f t="shared" si="98"/>
        <v>46502</v>
      </c>
      <c r="Q1388" s="447" t="str">
        <f>IFERROR(VLOOKUP(B1389,'Liste CG'!A:A,1,FALSE),"Attention erreur pas de CG")</f>
        <v>Attention erreur pas de CG</v>
      </c>
      <c r="R1388" s="447" t="str">
        <f>IF(LEFT(Q1388,1)="A",'Messages d''erreur'!B$10,"")</f>
        <v>Attention CG pas dans  CG</v>
      </c>
      <c r="S1388" s="467">
        <f t="shared" si="99"/>
        <v>46502</v>
      </c>
      <c r="T1388" s="469">
        <f>IFERROR(VLOOKUP(S1388,'Liste CG'!A:A,1,FALSE),"Attention erreur pas de CG")</f>
        <v>46502</v>
      </c>
      <c r="U1388" s="447" t="str">
        <f>IF(MID(H1388,4,1)="x", 'Messages d''erreur'!$B$13,IF(LEFT(T1388,1)="A",'Messages d''erreur'!$B$12,""))</f>
        <v/>
      </c>
    </row>
    <row r="1389" spans="1:21" ht="26" x14ac:dyDescent="0.35">
      <c r="A1389" s="535" t="s">
        <v>2224</v>
      </c>
      <c r="B1389" s="447" t="s">
        <v>2224</v>
      </c>
      <c r="C1389" s="462" t="s">
        <v>387</v>
      </c>
      <c r="D1389" s="463" t="s">
        <v>1100</v>
      </c>
      <c r="E1389" s="464" t="s">
        <v>61</v>
      </c>
      <c r="F1389" s="464">
        <v>1</v>
      </c>
      <c r="G1389" s="462" t="s">
        <v>1797</v>
      </c>
      <c r="H1389" s="464" t="s">
        <v>1798</v>
      </c>
      <c r="I1389" s="464" t="s">
        <v>1201</v>
      </c>
      <c r="J1389" s="464" t="s">
        <v>1101</v>
      </c>
      <c r="K1389" s="466" t="s">
        <v>386</v>
      </c>
      <c r="L1389" s="467">
        <f t="shared" si="100"/>
        <v>0</v>
      </c>
      <c r="M1389" s="468">
        <f t="shared" si="101"/>
        <v>46502</v>
      </c>
      <c r="N1389" s="467" t="str">
        <f>IF(IFERROR(SEARCH("-",K1389,1),0) &gt; 0,IFERROR(VLOOKUP(K1389,'Liste ECO'!A:A,1,FALSE),"ATTENTION CE Inexistant"),"")</f>
        <v>332-02</v>
      </c>
      <c r="O1389" s="467" t="str">
        <f>IF(LEFT(N1389,1) ="A",'Messages d''erreur'!$B$9,"")</f>
        <v/>
      </c>
      <c r="P1389" s="447">
        <f t="shared" si="98"/>
        <v>46502</v>
      </c>
      <c r="Q1389" s="447" t="str">
        <f>IFERROR(VLOOKUP(B1390,'Liste CG'!A:A,1,FALSE),"Attention erreur pas de CG")</f>
        <v>Attention erreur pas de CG</v>
      </c>
      <c r="R1389" s="447" t="str">
        <f>IF(LEFT(Q1389,1)="A",'Messages d''erreur'!B$10,"")</f>
        <v>Attention CG pas dans  CG</v>
      </c>
      <c r="S1389" s="467">
        <f t="shared" si="99"/>
        <v>46502</v>
      </c>
      <c r="T1389" s="469">
        <f>IFERROR(VLOOKUP(S1389,'Liste CG'!A:A,1,FALSE),"Attention erreur pas de CG")</f>
        <v>46502</v>
      </c>
      <c r="U1389" s="447" t="str">
        <f>IF(MID(H1389,4,1)="x", 'Messages d''erreur'!$B$13,IF(LEFT(T1389,1)="A",'Messages d''erreur'!$B$12,""))</f>
        <v/>
      </c>
    </row>
    <row r="1390" spans="1:21" ht="65" x14ac:dyDescent="0.35">
      <c r="A1390" s="535" t="s">
        <v>2225</v>
      </c>
      <c r="B1390" s="447" t="s">
        <v>2225</v>
      </c>
      <c r="C1390" s="462" t="s">
        <v>621</v>
      </c>
      <c r="D1390" s="463" t="s">
        <v>1100</v>
      </c>
      <c r="E1390" s="464" t="s">
        <v>61</v>
      </c>
      <c r="F1390" s="464">
        <v>1</v>
      </c>
      <c r="G1390" s="462" t="s">
        <v>1797</v>
      </c>
      <c r="H1390" s="464" t="s">
        <v>1798</v>
      </c>
      <c r="I1390" s="464" t="s">
        <v>1201</v>
      </c>
      <c r="J1390" s="464" t="s">
        <v>1101</v>
      </c>
      <c r="K1390" s="466" t="s">
        <v>620</v>
      </c>
      <c r="L1390" s="467">
        <f t="shared" si="100"/>
        <v>0</v>
      </c>
      <c r="M1390" s="468">
        <f t="shared" si="101"/>
        <v>46502</v>
      </c>
      <c r="N1390" s="467" t="str">
        <f>IF(IFERROR(SEARCH("-",K1390,1),0) &gt; 0,IFERROR(VLOOKUP(K1390,'Liste ECO'!A:A,1,FALSE),"ATTENTION CE Inexistant"),"")</f>
        <v>413-01</v>
      </c>
      <c r="O1390" s="467" t="str">
        <f>IF(LEFT(N1390,1) ="A",'Messages d''erreur'!$B$9,"")</f>
        <v/>
      </c>
      <c r="P1390" s="447">
        <f t="shared" ref="P1390:P1456" si="105">VALUE(H1390)</f>
        <v>46502</v>
      </c>
      <c r="Q1390" s="447" t="str">
        <f>IFERROR(VLOOKUP(B1391,'Liste CG'!A:A,1,FALSE),"Attention erreur pas de CG")</f>
        <v>Attention erreur pas de CG</v>
      </c>
      <c r="R1390" s="447" t="str">
        <f>IF(LEFT(Q1390,1)="A",'Messages d''erreur'!B$10,"")</f>
        <v>Attention CG pas dans  CG</v>
      </c>
      <c r="S1390" s="467">
        <f t="shared" ref="S1390:S1456" si="106">VALUE(H1390)</f>
        <v>46502</v>
      </c>
      <c r="T1390" s="469">
        <f>IFERROR(VLOOKUP(S1390,'Liste CG'!A:A,1,FALSE),"Attention erreur pas de CG")</f>
        <v>46502</v>
      </c>
      <c r="U1390" s="447" t="str">
        <f>IF(MID(H1390,4,1)="x", 'Messages d''erreur'!$B$13,IF(LEFT(T1390,1)="A",'Messages d''erreur'!$B$12,""))</f>
        <v/>
      </c>
    </row>
    <row r="1391" spans="1:21" ht="65" x14ac:dyDescent="0.35">
      <c r="A1391" s="535" t="s">
        <v>2226</v>
      </c>
      <c r="B1391" s="447" t="s">
        <v>2226</v>
      </c>
      <c r="C1391" s="462" t="s">
        <v>2475</v>
      </c>
      <c r="D1391" s="463" t="s">
        <v>1100</v>
      </c>
      <c r="E1391" s="464" t="s">
        <v>61</v>
      </c>
      <c r="F1391" s="464">
        <v>1</v>
      </c>
      <c r="G1391" s="462" t="s">
        <v>1797</v>
      </c>
      <c r="H1391" s="464" t="s">
        <v>1798</v>
      </c>
      <c r="I1391" s="464" t="s">
        <v>1201</v>
      </c>
      <c r="J1391" s="464" t="s">
        <v>1101</v>
      </c>
      <c r="K1391" s="466" t="s">
        <v>623</v>
      </c>
      <c r="L1391" s="467">
        <f t="shared" si="100"/>
        <v>0</v>
      </c>
      <c r="M1391" s="468">
        <f t="shared" si="101"/>
        <v>46502</v>
      </c>
      <c r="N1391" s="467" t="str">
        <f>IF(IFERROR(SEARCH("-",K1391,1),0) &gt; 0,IFERROR(VLOOKUP(K1391,'Liste ECO'!A:A,1,FALSE),"ATTENTION CE Inexistant"),"")</f>
        <v>415-01</v>
      </c>
      <c r="O1391" s="467" t="str">
        <f>IF(LEFT(N1391,1) ="A",'Messages d''erreur'!$B$9,"")</f>
        <v/>
      </c>
      <c r="P1391" s="447">
        <f t="shared" si="105"/>
        <v>46502</v>
      </c>
      <c r="Q1391" s="447" t="str">
        <f>IFERROR(VLOOKUP(B1392,'Liste CG'!A:A,1,FALSE),"Attention erreur pas de CG")</f>
        <v>Attention erreur pas de CG</v>
      </c>
      <c r="R1391" s="447" t="str">
        <f>IF(LEFT(Q1391,1)="A",'Messages d''erreur'!B$10,"")</f>
        <v>Attention CG pas dans  CG</v>
      </c>
      <c r="S1391" s="467">
        <f t="shared" si="106"/>
        <v>46502</v>
      </c>
      <c r="T1391" s="469">
        <f>IFERROR(VLOOKUP(S1391,'Liste CG'!A:A,1,FALSE),"Attention erreur pas de CG")</f>
        <v>46502</v>
      </c>
      <c r="U1391" s="447" t="str">
        <f>IF(MID(H1391,4,1)="x", 'Messages d''erreur'!$B$13,IF(LEFT(T1391,1)="A",'Messages d''erreur'!$B$12,""))</f>
        <v/>
      </c>
    </row>
    <row r="1392" spans="1:21" ht="65" x14ac:dyDescent="0.35">
      <c r="A1392" s="535" t="s">
        <v>2227</v>
      </c>
      <c r="B1392" s="447" t="s">
        <v>2227</v>
      </c>
      <c r="C1392" s="462" t="s">
        <v>628</v>
      </c>
      <c r="D1392" s="463" t="s">
        <v>1100</v>
      </c>
      <c r="E1392" s="464" t="s">
        <v>61</v>
      </c>
      <c r="F1392" s="464">
        <v>1</v>
      </c>
      <c r="G1392" s="462" t="s">
        <v>1797</v>
      </c>
      <c r="H1392" s="464" t="s">
        <v>1798</v>
      </c>
      <c r="I1392" s="464" t="s">
        <v>1201</v>
      </c>
      <c r="J1392" s="464" t="s">
        <v>1101</v>
      </c>
      <c r="K1392" s="466" t="s">
        <v>627</v>
      </c>
      <c r="L1392" s="467">
        <f t="shared" si="100"/>
        <v>0</v>
      </c>
      <c r="M1392" s="468">
        <f t="shared" si="101"/>
        <v>46502</v>
      </c>
      <c r="N1392" s="467" t="str">
        <f>IF(IFERROR(SEARCH("-",K1392,1),0) &gt; 0,IFERROR(VLOOKUP(K1392,'Liste ECO'!A:A,1,FALSE),"ATTENTION CE Inexistant"),"")</f>
        <v>431-01</v>
      </c>
      <c r="O1392" s="467" t="str">
        <f>IF(LEFT(N1392,1) ="A",'Messages d''erreur'!$B$9,"")</f>
        <v/>
      </c>
      <c r="P1392" s="447">
        <f t="shared" si="105"/>
        <v>46502</v>
      </c>
      <c r="Q1392" s="447" t="str">
        <f>IFERROR(VLOOKUP(B1393,'Liste CG'!A:A,1,FALSE),"Attention erreur pas de CG")</f>
        <v>Attention erreur pas de CG</v>
      </c>
      <c r="R1392" s="447" t="str">
        <f>IF(LEFT(Q1392,1)="A",'Messages d''erreur'!B$10,"")</f>
        <v>Attention CG pas dans  CG</v>
      </c>
      <c r="S1392" s="467">
        <f t="shared" si="106"/>
        <v>46502</v>
      </c>
      <c r="T1392" s="469">
        <f>IFERROR(VLOOKUP(S1392,'Liste CG'!A:A,1,FALSE),"Attention erreur pas de CG")</f>
        <v>46502</v>
      </c>
      <c r="U1392" s="447" t="str">
        <f>IF(MID(H1392,4,1)="x", 'Messages d''erreur'!$B$13,IF(LEFT(T1392,1)="A",'Messages d''erreur'!$B$12,""))</f>
        <v/>
      </c>
    </row>
    <row r="1393" spans="1:21" ht="39" x14ac:dyDescent="0.35">
      <c r="A1393" s="535" t="s">
        <v>2228</v>
      </c>
      <c r="B1393" s="447" t="s">
        <v>2228</v>
      </c>
      <c r="C1393" s="462" t="s">
        <v>630</v>
      </c>
      <c r="D1393" s="463" t="s">
        <v>1100</v>
      </c>
      <c r="E1393" s="464" t="s">
        <v>61</v>
      </c>
      <c r="F1393" s="464">
        <v>1</v>
      </c>
      <c r="G1393" s="462" t="s">
        <v>1797</v>
      </c>
      <c r="H1393" s="464" t="s">
        <v>1798</v>
      </c>
      <c r="I1393" s="464" t="s">
        <v>1201</v>
      </c>
      <c r="J1393" s="464" t="s">
        <v>1101</v>
      </c>
      <c r="K1393" s="466" t="s">
        <v>629</v>
      </c>
      <c r="L1393" s="467">
        <f t="shared" si="100"/>
        <v>0</v>
      </c>
      <c r="M1393" s="468">
        <f t="shared" si="101"/>
        <v>46502</v>
      </c>
      <c r="N1393" s="467" t="str">
        <f>IF(IFERROR(SEARCH("-",K1393,1),0) &gt; 0,IFERROR(VLOOKUP(K1393,'Liste ECO'!A:A,1,FALSE),"ATTENTION CE Inexistant"),"")</f>
        <v>433-01</v>
      </c>
      <c r="O1393" s="467" t="str">
        <f>IF(LEFT(N1393,1) ="A",'Messages d''erreur'!$B$9,"")</f>
        <v/>
      </c>
      <c r="P1393" s="447">
        <f t="shared" si="105"/>
        <v>46502</v>
      </c>
      <c r="Q1393" s="447" t="str">
        <f>IFERROR(VLOOKUP(B1394,'Liste CG'!A:A,1,FALSE),"Attention erreur pas de CG")</f>
        <v>Attention erreur pas de CG</v>
      </c>
      <c r="R1393" s="447" t="str">
        <f>IF(LEFT(Q1393,1)="A",'Messages d''erreur'!B$10,"")</f>
        <v>Attention CG pas dans  CG</v>
      </c>
      <c r="S1393" s="467">
        <f t="shared" si="106"/>
        <v>46502</v>
      </c>
      <c r="T1393" s="469">
        <f>IFERROR(VLOOKUP(S1393,'Liste CG'!A:A,1,FALSE),"Attention erreur pas de CG")</f>
        <v>46502</v>
      </c>
      <c r="U1393" s="447" t="str">
        <f>IF(MID(H1393,4,1)="x", 'Messages d''erreur'!$B$13,IF(LEFT(T1393,1)="A",'Messages d''erreur'!$B$12,""))</f>
        <v/>
      </c>
    </row>
    <row r="1394" spans="1:21" ht="39" x14ac:dyDescent="0.35">
      <c r="A1394" s="535" t="s">
        <v>2229</v>
      </c>
      <c r="B1394" s="447" t="s">
        <v>2229</v>
      </c>
      <c r="C1394" s="462" t="s">
        <v>638</v>
      </c>
      <c r="D1394" s="463" t="s">
        <v>1100</v>
      </c>
      <c r="E1394" s="464" t="s">
        <v>61</v>
      </c>
      <c r="F1394" s="464">
        <v>1</v>
      </c>
      <c r="G1394" s="462" t="s">
        <v>1797</v>
      </c>
      <c r="H1394" s="464" t="s">
        <v>1798</v>
      </c>
      <c r="I1394" s="464" t="s">
        <v>1201</v>
      </c>
      <c r="J1394" s="464" t="s">
        <v>1101</v>
      </c>
      <c r="K1394" s="466" t="s">
        <v>637</v>
      </c>
      <c r="L1394" s="467">
        <f t="shared" si="100"/>
        <v>0</v>
      </c>
      <c r="M1394" s="468">
        <f t="shared" si="101"/>
        <v>46502</v>
      </c>
      <c r="N1394" s="467" t="str">
        <f>IF(IFERROR(SEARCH("-",K1394,1),0) &gt; 0,IFERROR(VLOOKUP(K1394,'Liste ECO'!A:A,1,FALSE),"ATTENTION CE Inexistant"),"")</f>
        <v>434-01</v>
      </c>
      <c r="O1394" s="467" t="str">
        <f>IF(LEFT(N1394,1) ="A",'Messages d''erreur'!$B$9,"")</f>
        <v/>
      </c>
      <c r="P1394" s="447">
        <f t="shared" si="105"/>
        <v>46502</v>
      </c>
      <c r="Q1394" s="447" t="str">
        <f>IFERROR(VLOOKUP(B1395,'Liste CG'!A:A,1,FALSE),"Attention erreur pas de CG")</f>
        <v>Attention erreur pas de CG</v>
      </c>
      <c r="R1394" s="447" t="str">
        <f>IF(LEFT(Q1394,1)="A",'Messages d''erreur'!B$10,"")</f>
        <v>Attention CG pas dans  CG</v>
      </c>
      <c r="S1394" s="467">
        <f t="shared" si="106"/>
        <v>46502</v>
      </c>
      <c r="T1394" s="469">
        <f>IFERROR(VLOOKUP(S1394,'Liste CG'!A:A,1,FALSE),"Attention erreur pas de CG")</f>
        <v>46502</v>
      </c>
      <c r="U1394" s="447" t="str">
        <f>IF(MID(H1394,4,1)="x", 'Messages d''erreur'!$B$13,IF(LEFT(T1394,1)="A",'Messages d''erreur'!$B$12,""))</f>
        <v/>
      </c>
    </row>
    <row r="1395" spans="1:21" ht="52" x14ac:dyDescent="0.35">
      <c r="A1395" s="535" t="s">
        <v>2230</v>
      </c>
      <c r="B1395" s="447" t="s">
        <v>2230</v>
      </c>
      <c r="C1395" s="462" t="s">
        <v>2476</v>
      </c>
      <c r="D1395" s="463" t="s">
        <v>1100</v>
      </c>
      <c r="E1395" s="464" t="s">
        <v>61</v>
      </c>
      <c r="F1395" s="464">
        <v>1</v>
      </c>
      <c r="G1395" s="462" t="s">
        <v>1797</v>
      </c>
      <c r="H1395" s="464" t="s">
        <v>1798</v>
      </c>
      <c r="I1395" s="464" t="s">
        <v>1201</v>
      </c>
      <c r="J1395" s="464" t="s">
        <v>1101</v>
      </c>
      <c r="K1395" s="466" t="s">
        <v>639</v>
      </c>
      <c r="L1395" s="467">
        <f t="shared" ref="L1395:L1410" si="107">IF(A1395=A1394,1,0)</f>
        <v>0</v>
      </c>
      <c r="M1395" s="468">
        <f t="shared" si="101"/>
        <v>46502</v>
      </c>
      <c r="N1395" s="467" t="str">
        <f>IF(IFERROR(SEARCH("-",K1395,1),0) &gt; 0,IFERROR(VLOOKUP(K1395,'Liste ECO'!A:A,1,FALSE),"ATTENTION CE Inexistant"),"")</f>
        <v>435-01</v>
      </c>
      <c r="O1395" s="467" t="str">
        <f>IF(LEFT(N1395,1) ="A",'Messages d''erreur'!$B$9,"")</f>
        <v/>
      </c>
      <c r="P1395" s="447">
        <f t="shared" si="105"/>
        <v>46502</v>
      </c>
      <c r="Q1395" s="447" t="str">
        <f>IFERROR(VLOOKUP(B1396,'Liste CG'!A:A,1,FALSE),"Attention erreur pas de CG")</f>
        <v>Attention erreur pas de CG</v>
      </c>
      <c r="R1395" s="447" t="str">
        <f>IF(LEFT(Q1395,1)="A",'Messages d''erreur'!B$10,"")</f>
        <v>Attention CG pas dans  CG</v>
      </c>
      <c r="S1395" s="467">
        <f t="shared" si="106"/>
        <v>46502</v>
      </c>
      <c r="T1395" s="469">
        <f>IFERROR(VLOOKUP(S1395,'Liste CG'!A:A,1,FALSE),"Attention erreur pas de CG")</f>
        <v>46502</v>
      </c>
      <c r="U1395" s="447" t="str">
        <f>IF(MID(H1395,4,1)="x", 'Messages d''erreur'!$B$13,IF(LEFT(T1395,1)="A",'Messages d''erreur'!$B$12,""))</f>
        <v/>
      </c>
    </row>
    <row r="1396" spans="1:21" ht="26" x14ac:dyDescent="0.35">
      <c r="A1396" s="535" t="s">
        <v>2231</v>
      </c>
      <c r="B1396" s="447" t="s">
        <v>2231</v>
      </c>
      <c r="C1396" s="462" t="s">
        <v>642</v>
      </c>
      <c r="D1396" s="463" t="s">
        <v>1100</v>
      </c>
      <c r="E1396" s="464" t="s">
        <v>61</v>
      </c>
      <c r="F1396" s="464">
        <v>1</v>
      </c>
      <c r="G1396" s="462" t="s">
        <v>1797</v>
      </c>
      <c r="H1396" s="464" t="s">
        <v>1798</v>
      </c>
      <c r="I1396" s="464" t="s">
        <v>1201</v>
      </c>
      <c r="J1396" s="464" t="s">
        <v>1101</v>
      </c>
      <c r="K1396" s="466" t="s">
        <v>641</v>
      </c>
      <c r="L1396" s="467">
        <f t="shared" si="107"/>
        <v>0</v>
      </c>
      <c r="M1396" s="468">
        <f t="shared" si="101"/>
        <v>46502</v>
      </c>
      <c r="N1396" s="467" t="str">
        <f>IF(IFERROR(SEARCH("-",K1396,1),0) &gt; 0,IFERROR(VLOOKUP(K1396,'Liste ECO'!A:A,1,FALSE),"ATTENTION CE Inexistant"),"")</f>
        <v>435-02</v>
      </c>
      <c r="O1396" s="467" t="str">
        <f>IF(LEFT(N1396,1) ="A",'Messages d''erreur'!$B$9,"")</f>
        <v/>
      </c>
      <c r="P1396" s="447">
        <f t="shared" si="105"/>
        <v>46502</v>
      </c>
      <c r="Q1396" s="447" t="str">
        <f>IFERROR(VLOOKUP(B1397,'Liste CG'!A:A,1,FALSE),"Attention erreur pas de CG")</f>
        <v>Attention erreur pas de CG</v>
      </c>
      <c r="R1396" s="447" t="str">
        <f>IF(LEFT(Q1396,1)="A",'Messages d''erreur'!B$10,"")</f>
        <v>Attention CG pas dans  CG</v>
      </c>
      <c r="S1396" s="467">
        <f t="shared" si="106"/>
        <v>46502</v>
      </c>
      <c r="T1396" s="469">
        <f>IFERROR(VLOOKUP(S1396,'Liste CG'!A:A,1,FALSE),"Attention erreur pas de CG")</f>
        <v>46502</v>
      </c>
      <c r="U1396" s="447" t="str">
        <f>IF(MID(H1396,4,1)="x", 'Messages d''erreur'!$B$13,IF(LEFT(T1396,1)="A",'Messages d''erreur'!$B$12,""))</f>
        <v/>
      </c>
    </row>
    <row r="1397" spans="1:21" ht="39" x14ac:dyDescent="0.35">
      <c r="A1397" s="535" t="s">
        <v>2232</v>
      </c>
      <c r="B1397" s="447" t="s">
        <v>2232</v>
      </c>
      <c r="C1397" s="462" t="s">
        <v>2477</v>
      </c>
      <c r="D1397" s="463" t="s">
        <v>1100</v>
      </c>
      <c r="E1397" s="464" t="s">
        <v>61</v>
      </c>
      <c r="F1397" s="464">
        <v>1</v>
      </c>
      <c r="G1397" s="462" t="s">
        <v>1797</v>
      </c>
      <c r="H1397" s="464" t="s">
        <v>1798</v>
      </c>
      <c r="I1397" s="464" t="s">
        <v>1201</v>
      </c>
      <c r="J1397" s="464" t="s">
        <v>1101</v>
      </c>
      <c r="K1397" s="466" t="s">
        <v>645</v>
      </c>
      <c r="L1397" s="467">
        <f t="shared" si="107"/>
        <v>0</v>
      </c>
      <c r="M1397" s="468">
        <f t="shared" si="101"/>
        <v>46502</v>
      </c>
      <c r="N1397" s="467" t="str">
        <f>IF(IFERROR(SEARCH("-",K1397,1),0) &gt; 0,IFERROR(VLOOKUP(K1397,'Liste ECO'!A:A,1,FALSE),"ATTENTION CE Inexistant"),"")</f>
        <v>435-07</v>
      </c>
      <c r="O1397" s="467" t="str">
        <f>IF(LEFT(N1397,1) ="A",'Messages d''erreur'!$B$9,"")</f>
        <v/>
      </c>
      <c r="P1397" s="447">
        <f t="shared" si="105"/>
        <v>46502</v>
      </c>
      <c r="Q1397" s="447" t="str">
        <f>IFERROR(VLOOKUP(B1398,'Liste CG'!A:A,1,FALSE),"Attention erreur pas de CG")</f>
        <v>Attention erreur pas de CG</v>
      </c>
      <c r="R1397" s="447" t="str">
        <f>IF(LEFT(Q1397,1)="A",'Messages d''erreur'!B$10,"")</f>
        <v>Attention CG pas dans  CG</v>
      </c>
      <c r="S1397" s="467">
        <f t="shared" si="106"/>
        <v>46502</v>
      </c>
      <c r="T1397" s="469">
        <f>IFERROR(VLOOKUP(S1397,'Liste CG'!A:A,1,FALSE),"Attention erreur pas de CG")</f>
        <v>46502</v>
      </c>
      <c r="U1397" s="447" t="str">
        <f>IF(MID(H1397,4,1)="x", 'Messages d''erreur'!$B$13,IF(LEFT(T1397,1)="A",'Messages d''erreur'!$B$12,""))</f>
        <v/>
      </c>
    </row>
    <row r="1398" spans="1:21" ht="26" x14ac:dyDescent="0.35">
      <c r="A1398" s="535" t="s">
        <v>2256</v>
      </c>
      <c r="B1398" s="447" t="s">
        <v>2256</v>
      </c>
      <c r="C1398" s="462" t="s">
        <v>391</v>
      </c>
      <c r="D1398" s="463" t="s">
        <v>1100</v>
      </c>
      <c r="E1398" s="464" t="s">
        <v>61</v>
      </c>
      <c r="F1398" s="464">
        <v>1</v>
      </c>
      <c r="G1398" s="462" t="s">
        <v>2478</v>
      </c>
      <c r="H1398" s="464" t="s">
        <v>2253</v>
      </c>
      <c r="I1398" s="464" t="s">
        <v>2182</v>
      </c>
      <c r="J1398" s="464" t="s">
        <v>1101</v>
      </c>
      <c r="K1398" s="466" t="s">
        <v>390</v>
      </c>
      <c r="L1398" s="467">
        <f t="shared" si="107"/>
        <v>0</v>
      </c>
      <c r="M1398" s="468">
        <f t="shared" si="101"/>
        <v>46801</v>
      </c>
      <c r="N1398" s="467" t="str">
        <f>IF(IFERROR(SEARCH("-",K1398,1),0) &gt; 0,IFERROR(VLOOKUP(K1398,'Liste ECO'!A:A,1,FALSE),"ATTENTION CE Inexistant"),"")</f>
        <v>333-01</v>
      </c>
      <c r="O1398" s="467" t="str">
        <f>IF(LEFT(N1398,1) ="A",'Messages d''erreur'!$B$9,"")</f>
        <v/>
      </c>
      <c r="P1398" s="447">
        <f t="shared" si="105"/>
        <v>46801</v>
      </c>
      <c r="Q1398" s="447" t="str">
        <f>IFERROR(VLOOKUP(B1399,'Liste CG'!A:A,1,FALSE),"Attention erreur pas de CG")</f>
        <v>Attention erreur pas de CG</v>
      </c>
      <c r="R1398" s="447" t="str">
        <f>IF(LEFT(Q1398,1)="A",'Messages d''erreur'!B$10,"")</f>
        <v>Attention CG pas dans  CG</v>
      </c>
      <c r="S1398" s="467">
        <f t="shared" si="106"/>
        <v>46801</v>
      </c>
      <c r="T1398" s="469">
        <f>IFERROR(VLOOKUP(S1398,'Liste CG'!A:A,1,FALSE),"Attention erreur pas de CG")</f>
        <v>46801</v>
      </c>
      <c r="U1398" s="447" t="str">
        <f>IF(MID(H1398,4,1)="x", 'Messages d''erreur'!$B$13,IF(LEFT(T1398,1)="A",'Messages d''erreur'!$B$12,""))</f>
        <v/>
      </c>
    </row>
    <row r="1399" spans="1:21" ht="39" x14ac:dyDescent="0.35">
      <c r="A1399" s="535" t="s">
        <v>2260</v>
      </c>
      <c r="B1399" s="447" t="s">
        <v>2260</v>
      </c>
      <c r="C1399" s="462" t="s">
        <v>395</v>
      </c>
      <c r="D1399" s="463" t="s">
        <v>1100</v>
      </c>
      <c r="E1399" s="464" t="s">
        <v>61</v>
      </c>
      <c r="F1399" s="464">
        <v>1</v>
      </c>
      <c r="G1399" s="462" t="s">
        <v>1797</v>
      </c>
      <c r="H1399" s="464" t="s">
        <v>2257</v>
      </c>
      <c r="I1399" s="464" t="s">
        <v>2182</v>
      </c>
      <c r="J1399" s="464" t="s">
        <v>1101</v>
      </c>
      <c r="K1399" s="466" t="s">
        <v>394</v>
      </c>
      <c r="L1399" s="467">
        <f t="shared" si="107"/>
        <v>0</v>
      </c>
      <c r="M1399" s="468">
        <f t="shared" si="101"/>
        <v>46802</v>
      </c>
      <c r="N1399" s="467" t="str">
        <f>IF(IFERROR(SEARCH("-",K1399,1),0) &gt; 0,IFERROR(VLOOKUP(K1399,'Liste ECO'!A:A,1,FALSE),"ATTENTION CE Inexistant"),"")</f>
        <v>333-03</v>
      </c>
      <c r="O1399" s="467" t="str">
        <f>IF(LEFT(N1399,1) ="A",'Messages d''erreur'!$B$9,"")</f>
        <v/>
      </c>
      <c r="P1399" s="447">
        <f t="shared" si="105"/>
        <v>46802</v>
      </c>
      <c r="Q1399" s="447" t="str">
        <f>IFERROR(VLOOKUP(B1400,'Liste CG'!A:A,1,FALSE),"Attention erreur pas de CG")</f>
        <v>Attention erreur pas de CG</v>
      </c>
      <c r="R1399" s="447" t="str">
        <f>IF(LEFT(Q1399,1)="A",'Messages d''erreur'!B$10,"")</f>
        <v>Attention CG pas dans  CG</v>
      </c>
      <c r="S1399" s="467">
        <f t="shared" si="106"/>
        <v>46802</v>
      </c>
      <c r="T1399" s="469">
        <f>IFERROR(VLOOKUP(S1399,'Liste CG'!A:A,1,FALSE),"Attention erreur pas de CG")</f>
        <v>46802</v>
      </c>
      <c r="U1399" s="447" t="str">
        <f>IF(MID(H1399,4,1)="x", 'Messages d''erreur'!$B$13,IF(LEFT(T1399,1)="A",'Messages d''erreur'!$B$12,""))</f>
        <v/>
      </c>
    </row>
    <row r="1400" spans="1:21" ht="39" x14ac:dyDescent="0.35">
      <c r="A1400" s="535" t="s">
        <v>2263</v>
      </c>
      <c r="B1400" s="447" t="s">
        <v>2263</v>
      </c>
      <c r="C1400" s="462" t="s">
        <v>393</v>
      </c>
      <c r="D1400" s="463" t="s">
        <v>1100</v>
      </c>
      <c r="E1400" s="464" t="s">
        <v>61</v>
      </c>
      <c r="F1400" s="464">
        <v>1</v>
      </c>
      <c r="G1400" s="462" t="s">
        <v>1797</v>
      </c>
      <c r="H1400" s="464" t="s">
        <v>2261</v>
      </c>
      <c r="I1400" s="464" t="s">
        <v>2182</v>
      </c>
      <c r="J1400" s="464" t="s">
        <v>1101</v>
      </c>
      <c r="K1400" s="466" t="s">
        <v>392</v>
      </c>
      <c r="L1400" s="467">
        <f t="shared" si="107"/>
        <v>0</v>
      </c>
      <c r="M1400" s="468">
        <f t="shared" si="101"/>
        <v>46811</v>
      </c>
      <c r="N1400" s="467" t="str">
        <f>IF(IFERROR(SEARCH("-",K1400,1),0) &gt; 0,IFERROR(VLOOKUP(K1400,'Liste ECO'!A:A,1,FALSE),"ATTENTION CE Inexistant"),"")</f>
        <v>333-02</v>
      </c>
      <c r="O1400" s="467" t="str">
        <f>IF(LEFT(N1400,1) ="A",'Messages d''erreur'!$B$9,"")</f>
        <v/>
      </c>
      <c r="P1400" s="447">
        <f t="shared" si="105"/>
        <v>46811</v>
      </c>
      <c r="Q1400" s="447" t="str">
        <f>IFERROR(VLOOKUP(B1401,'Liste CG'!A:A,1,FALSE),"Attention erreur pas de CG")</f>
        <v>Attention erreur pas de CG</v>
      </c>
      <c r="R1400" s="447" t="str">
        <f>IF(LEFT(Q1400,1)="A",'Messages d''erreur'!B$10,"")</f>
        <v>Attention CG pas dans  CG</v>
      </c>
      <c r="S1400" s="467">
        <f t="shared" si="106"/>
        <v>46811</v>
      </c>
      <c r="T1400" s="469">
        <f>IFERROR(VLOOKUP(S1400,'Liste CG'!A:A,1,FALSE),"Attention erreur pas de CG")</f>
        <v>46811</v>
      </c>
      <c r="U1400" s="447" t="str">
        <f>IF(MID(H1400,4,1)="x", 'Messages d''erreur'!$B$13,IF(LEFT(T1400,1)="A",'Messages d''erreur'!$B$12,""))</f>
        <v/>
      </c>
    </row>
    <row r="1401" spans="1:21" ht="39" x14ac:dyDescent="0.35">
      <c r="A1401" s="535" t="s">
        <v>2264</v>
      </c>
      <c r="B1401" s="447" t="s">
        <v>2264</v>
      </c>
      <c r="C1401" s="462" t="s">
        <v>400</v>
      </c>
      <c r="D1401" s="463" t="s">
        <v>1100</v>
      </c>
      <c r="E1401" s="464" t="s">
        <v>61</v>
      </c>
      <c r="F1401" s="464">
        <v>1</v>
      </c>
      <c r="G1401" s="462" t="s">
        <v>1797</v>
      </c>
      <c r="H1401" s="464" t="s">
        <v>2261</v>
      </c>
      <c r="I1401" s="464" t="s">
        <v>2182</v>
      </c>
      <c r="J1401" s="464" t="s">
        <v>1101</v>
      </c>
      <c r="K1401" s="466" t="s">
        <v>399</v>
      </c>
      <c r="L1401" s="467">
        <f t="shared" si="107"/>
        <v>0</v>
      </c>
      <c r="M1401" s="468">
        <f t="shared" si="101"/>
        <v>46811</v>
      </c>
      <c r="N1401" s="467" t="str">
        <f>IF(IFERROR(SEARCH("-",K1401,1),0) &gt; 0,IFERROR(VLOOKUP(K1401,'Liste ECO'!A:A,1,FALSE),"ATTENTION CE Inexistant"),"")</f>
        <v>334-01</v>
      </c>
      <c r="O1401" s="467" t="str">
        <f>IF(LEFT(N1401,1) ="A",'Messages d''erreur'!$B$9,"")</f>
        <v/>
      </c>
      <c r="P1401" s="447">
        <f t="shared" si="105"/>
        <v>46811</v>
      </c>
      <c r="Q1401" s="447" t="str">
        <f>IFERROR(VLOOKUP(B1402,'Liste CG'!A:A,1,FALSE),"Attention erreur pas de CG")</f>
        <v>Attention erreur pas de CG</v>
      </c>
      <c r="R1401" s="447" t="str">
        <f>IF(LEFT(Q1401,1)="A",'Messages d''erreur'!B$10,"")</f>
        <v>Attention CG pas dans  CG</v>
      </c>
      <c r="S1401" s="467">
        <f t="shared" si="106"/>
        <v>46811</v>
      </c>
      <c r="T1401" s="469">
        <f>IFERROR(VLOOKUP(S1401,'Liste CG'!A:A,1,FALSE),"Attention erreur pas de CG")</f>
        <v>46811</v>
      </c>
      <c r="U1401" s="447" t="str">
        <f>IF(MID(H1401,4,1)="x", 'Messages d''erreur'!$B$13,IF(LEFT(T1401,1)="A",'Messages d''erreur'!$B$12,""))</f>
        <v/>
      </c>
    </row>
    <row r="1402" spans="1:21" ht="26" x14ac:dyDescent="0.35">
      <c r="A1402" s="535" t="s">
        <v>2265</v>
      </c>
      <c r="B1402" s="447" t="s">
        <v>2265</v>
      </c>
      <c r="C1402" s="462" t="s">
        <v>402</v>
      </c>
      <c r="D1402" s="463" t="s">
        <v>1100</v>
      </c>
      <c r="E1402" s="464" t="s">
        <v>61</v>
      </c>
      <c r="F1402" s="464">
        <v>1</v>
      </c>
      <c r="G1402" s="462" t="s">
        <v>1797</v>
      </c>
      <c r="H1402" s="464" t="s">
        <v>2261</v>
      </c>
      <c r="I1402" s="464" t="s">
        <v>2182</v>
      </c>
      <c r="J1402" s="464" t="s">
        <v>1101</v>
      </c>
      <c r="K1402" s="466" t="s">
        <v>401</v>
      </c>
      <c r="L1402" s="467">
        <f t="shared" si="107"/>
        <v>0</v>
      </c>
      <c r="M1402" s="468">
        <f t="shared" si="101"/>
        <v>46811</v>
      </c>
      <c r="N1402" s="467" t="str">
        <f>IF(IFERROR(SEARCH("-",K1402,1),0) &gt; 0,IFERROR(VLOOKUP(K1402,'Liste ECO'!A:A,1,FALSE),"ATTENTION CE Inexistant"),"")</f>
        <v>334-40</v>
      </c>
      <c r="O1402" s="467" t="str">
        <f>IF(LEFT(N1402,1) ="A",'Messages d''erreur'!$B$9,"")</f>
        <v/>
      </c>
      <c r="P1402" s="447">
        <f t="shared" si="105"/>
        <v>46811</v>
      </c>
      <c r="Q1402" s="447" t="str">
        <f>IFERROR(VLOOKUP(B1403,'Liste CG'!A:A,1,FALSE),"Attention erreur pas de CG")</f>
        <v>Attention erreur pas de CG</v>
      </c>
      <c r="R1402" s="447" t="str">
        <f>IF(LEFT(Q1402,1)="A",'Messages d''erreur'!B$10,"")</f>
        <v>Attention CG pas dans  CG</v>
      </c>
      <c r="S1402" s="467">
        <f t="shared" si="106"/>
        <v>46811</v>
      </c>
      <c r="T1402" s="469">
        <f>IFERROR(VLOOKUP(S1402,'Liste CG'!A:A,1,FALSE),"Attention erreur pas de CG")</f>
        <v>46811</v>
      </c>
      <c r="U1402" s="447" t="str">
        <f>IF(MID(H1402,4,1)="x", 'Messages d''erreur'!$B$13,IF(LEFT(T1402,1)="A",'Messages d''erreur'!$B$12,""))</f>
        <v/>
      </c>
    </row>
    <row r="1403" spans="1:21" ht="52" x14ac:dyDescent="0.35">
      <c r="A1403" s="535" t="s">
        <v>2266</v>
      </c>
      <c r="B1403" s="447" t="s">
        <v>2266</v>
      </c>
      <c r="C1403" s="462" t="s">
        <v>397</v>
      </c>
      <c r="D1403" s="463" t="s">
        <v>1100</v>
      </c>
      <c r="E1403" s="464" t="s">
        <v>61</v>
      </c>
      <c r="F1403" s="464">
        <v>1</v>
      </c>
      <c r="G1403" s="462" t="s">
        <v>1797</v>
      </c>
      <c r="H1403" s="464" t="s">
        <v>2261</v>
      </c>
      <c r="I1403" s="464" t="s">
        <v>2182</v>
      </c>
      <c r="J1403" s="464" t="s">
        <v>1101</v>
      </c>
      <c r="K1403" s="466" t="s">
        <v>396</v>
      </c>
      <c r="L1403" s="467">
        <f t="shared" si="107"/>
        <v>0</v>
      </c>
      <c r="M1403" s="468">
        <f t="shared" si="101"/>
        <v>46811</v>
      </c>
      <c r="N1403" s="467" t="str">
        <f>IF(IFERROR(SEARCH("-",K1403,1),0) &gt; 0,IFERROR(VLOOKUP(K1403,'Liste ECO'!A:A,1,FALSE),"ATTENTION CE Inexistant"),"")</f>
        <v>333-04</v>
      </c>
      <c r="O1403" s="467" t="str">
        <f>IF(LEFT(N1403,1) ="A",'Messages d''erreur'!$B$9,"")</f>
        <v/>
      </c>
      <c r="P1403" s="447">
        <f t="shared" si="105"/>
        <v>46811</v>
      </c>
      <c r="Q1403" s="447" t="str">
        <f>IFERROR(VLOOKUP(B1405,'Liste CG'!A:A,1,FALSE),"Attention erreur pas de CG")</f>
        <v>Attention erreur pas de CG</v>
      </c>
      <c r="R1403" s="447" t="str">
        <f>IF(LEFT(Q1403,1)="A",'Messages d''erreur'!B$10,"")</f>
        <v>Attention CG pas dans  CG</v>
      </c>
      <c r="S1403" s="467">
        <f t="shared" si="106"/>
        <v>46811</v>
      </c>
      <c r="T1403" s="469">
        <f>IFERROR(VLOOKUP(S1403,'Liste CG'!A:A,1,FALSE),"Attention erreur pas de CG")</f>
        <v>46811</v>
      </c>
      <c r="U1403" s="447" t="str">
        <f>IF(MID(H1403,4,1)="x", 'Messages d''erreur'!$B$13,IF(LEFT(T1403,1)="A",'Messages d''erreur'!$B$12,""))</f>
        <v/>
      </c>
    </row>
    <row r="1404" spans="1:21" ht="26" x14ac:dyDescent="0.35">
      <c r="A1404" s="535" t="s">
        <v>4413</v>
      </c>
      <c r="B1404" s="447" t="s">
        <v>4413</v>
      </c>
      <c r="C1404" s="506" t="s">
        <v>3024</v>
      </c>
      <c r="D1404" s="463" t="s">
        <v>1100</v>
      </c>
      <c r="E1404" s="464" t="s">
        <v>61</v>
      </c>
      <c r="F1404" s="464">
        <v>1</v>
      </c>
      <c r="G1404" s="462" t="s">
        <v>1342</v>
      </c>
      <c r="H1404" s="464">
        <v>49000</v>
      </c>
      <c r="I1404" s="464" t="s">
        <v>4410</v>
      </c>
      <c r="J1404" s="464" t="s">
        <v>1101</v>
      </c>
      <c r="K1404" s="507" t="s">
        <v>4425</v>
      </c>
      <c r="L1404" s="467">
        <f>IF(A1404=A1402,1,0)</f>
        <v>0</v>
      </c>
      <c r="M1404" s="468">
        <f t="shared" ref="M1404" si="108">VALUE(H1404)</f>
        <v>49000</v>
      </c>
      <c r="N1404" s="467" t="str">
        <f>IF(IFERROR(SEARCH("-",K1404,1),0) &gt; 0,IFERROR(VLOOKUP(K1404,'Liste ECO'!A:A,1,FALSE),"ATTENTION CE Inexistant"),"")</f>
        <v>033-01</v>
      </c>
      <c r="O1404" s="467" t="str">
        <f>IF(LEFT(N1404,1) ="A",'Messages d''erreur'!$B$9,"")</f>
        <v/>
      </c>
      <c r="P1404" s="447">
        <f t="shared" ref="P1404" si="109">VALUE(H1404)</f>
        <v>49000</v>
      </c>
      <c r="Q1404" s="447" t="str">
        <f>IFERROR(VLOOKUP(B1405,'Liste CG'!A:A,1,FALSE),"Attention erreur pas de CG")</f>
        <v>Attention erreur pas de CG</v>
      </c>
      <c r="R1404" s="447" t="str">
        <f>IF(LEFT(Q1404,1)="A",'Messages d''erreur'!B$10,"")</f>
        <v>Attention CG pas dans  CG</v>
      </c>
      <c r="S1404" s="467">
        <f t="shared" ref="S1404" si="110">VALUE(H1404)</f>
        <v>49000</v>
      </c>
      <c r="T1404" s="469">
        <f>IFERROR(VLOOKUP(S1404,'Liste CG'!A:A,1,FALSE),"Attention erreur pas de CG")</f>
        <v>49000</v>
      </c>
      <c r="U1404" s="447" t="str">
        <f>IF(MID(H1404,4,1)="x", 'Messages d''erreur'!$B$13,IF(LEFT(T1404,1)="A",'Messages d''erreur'!$B$12,""))</f>
        <v/>
      </c>
    </row>
    <row r="1405" spans="1:21" ht="26" x14ac:dyDescent="0.35">
      <c r="A1405" s="535" t="s">
        <v>2101</v>
      </c>
      <c r="B1405" s="447" t="s">
        <v>2101</v>
      </c>
      <c r="C1405" s="462" t="s">
        <v>282</v>
      </c>
      <c r="D1405" s="463" t="s">
        <v>1100</v>
      </c>
      <c r="E1405" s="464" t="s">
        <v>61</v>
      </c>
      <c r="F1405" s="464">
        <v>1</v>
      </c>
      <c r="G1405" s="462" t="s">
        <v>1342</v>
      </c>
      <c r="H1405" s="464" t="s">
        <v>2098</v>
      </c>
      <c r="I1405" s="464" t="s">
        <v>1201</v>
      </c>
      <c r="J1405" s="464" t="s">
        <v>1101</v>
      </c>
      <c r="K1405" s="466" t="s">
        <v>281</v>
      </c>
      <c r="L1405" s="467">
        <f>IF(A1405=A1403,1,0)</f>
        <v>0</v>
      </c>
      <c r="M1405" s="468">
        <f t="shared" si="101"/>
        <v>43611</v>
      </c>
      <c r="N1405" s="467" t="str">
        <f>IF(IFERROR(SEARCH("-",K1405,1),0) &gt; 0,IFERROR(VLOOKUP(K1405,'Liste ECO'!A:A,1,FALSE),"ATTENTION CE Inexistant"),"")</f>
        <v>211-01</v>
      </c>
      <c r="O1405" s="467" t="str">
        <f>IF(LEFT(N1405,1) ="A",'Messages d''erreur'!$B$9,"")</f>
        <v/>
      </c>
      <c r="P1405" s="447">
        <f t="shared" si="105"/>
        <v>43611</v>
      </c>
      <c r="Q1405" s="447" t="str">
        <f>IFERROR(VLOOKUP(B1406,'Liste CG'!A:A,1,FALSE),"Attention erreur pas de CG")</f>
        <v>Attention erreur pas de CG</v>
      </c>
      <c r="R1405" s="447" t="str">
        <f>IF(LEFT(Q1405,1)="A",'Messages d''erreur'!B$10,"")</f>
        <v>Attention CG pas dans  CG</v>
      </c>
      <c r="S1405" s="467">
        <f t="shared" si="106"/>
        <v>43611</v>
      </c>
      <c r="T1405" s="469">
        <f>IFERROR(VLOOKUP(S1405,'Liste CG'!A:A,1,FALSE),"Attention erreur pas de CG")</f>
        <v>43611</v>
      </c>
      <c r="U1405" s="447" t="str">
        <f>IF(MID(H1405,4,1)="x", 'Messages d''erreur'!$B$13,IF(LEFT(T1405,1)="A",'Messages d''erreur'!$B$12,""))</f>
        <v/>
      </c>
    </row>
    <row r="1406" spans="1:21" ht="26" x14ac:dyDescent="0.35">
      <c r="A1406" s="535" t="s">
        <v>2101</v>
      </c>
      <c r="B1406" s="447" t="s">
        <v>2101</v>
      </c>
      <c r="C1406" s="462" t="s">
        <v>282</v>
      </c>
      <c r="D1406" s="463" t="s">
        <v>1100</v>
      </c>
      <c r="E1406" s="464" t="s">
        <v>61</v>
      </c>
      <c r="F1406" s="464">
        <v>2</v>
      </c>
      <c r="G1406" s="462" t="s">
        <v>1343</v>
      </c>
      <c r="H1406" s="462" t="s">
        <v>1344</v>
      </c>
      <c r="I1406" s="464" t="s">
        <v>1201</v>
      </c>
      <c r="J1406" s="464" t="s">
        <v>1101</v>
      </c>
      <c r="K1406" s="466" t="s">
        <v>281</v>
      </c>
      <c r="L1406" s="467">
        <f t="shared" si="107"/>
        <v>1</v>
      </c>
      <c r="M1406" s="468">
        <f t="shared" si="101"/>
        <v>44200</v>
      </c>
      <c r="N1406" s="467" t="str">
        <f>IF(IFERROR(SEARCH("-",K1406,1),0) &gt; 0,IFERROR(VLOOKUP(K1406,'Liste ECO'!A:A,1,FALSE),"ATTENTION CE Inexistant"),"")</f>
        <v>211-01</v>
      </c>
      <c r="O1406" s="467" t="str">
        <f>IF(LEFT(N1406,1) ="A",'Messages d''erreur'!$B$9,"")</f>
        <v/>
      </c>
      <c r="P1406" s="447">
        <f t="shared" si="105"/>
        <v>44200</v>
      </c>
      <c r="Q1406" s="447" t="str">
        <f>IFERROR(VLOOKUP(B1407,'Liste CG'!A:A,1,FALSE),"Attention erreur pas de CG")</f>
        <v>Attention erreur pas de CG</v>
      </c>
      <c r="R1406" s="447" t="str">
        <f>IF(LEFT(Q1406,1)="A",'Messages d''erreur'!B$10,"")</f>
        <v>Attention CG pas dans  CG</v>
      </c>
      <c r="S1406" s="467">
        <f t="shared" si="106"/>
        <v>44200</v>
      </c>
      <c r="T1406" s="469">
        <f>IFERROR(VLOOKUP(S1406,'Liste CG'!A:A,1,FALSE),"Attention erreur pas de CG")</f>
        <v>44200</v>
      </c>
      <c r="U1406" s="447" t="str">
        <f>IF(MID(H1406,4,1)="x", 'Messages d''erreur'!$B$13,IF(LEFT(T1406,1)="A",'Messages d''erreur'!$B$12,""))</f>
        <v/>
      </c>
    </row>
    <row r="1407" spans="1:21" ht="39" x14ac:dyDescent="0.35">
      <c r="A1407" s="535" t="s">
        <v>2102</v>
      </c>
      <c r="B1407" s="447" t="s">
        <v>2102</v>
      </c>
      <c r="C1407" s="462" t="s">
        <v>290</v>
      </c>
      <c r="D1407" s="463" t="s">
        <v>1100</v>
      </c>
      <c r="E1407" s="464" t="s">
        <v>61</v>
      </c>
      <c r="F1407" s="464">
        <v>1</v>
      </c>
      <c r="G1407" s="462" t="s">
        <v>1342</v>
      </c>
      <c r="H1407" s="464" t="s">
        <v>2098</v>
      </c>
      <c r="I1407" s="464" t="s">
        <v>1201</v>
      </c>
      <c r="J1407" s="464" t="s">
        <v>1101</v>
      </c>
      <c r="K1407" s="466" t="s">
        <v>289</v>
      </c>
      <c r="L1407" s="467">
        <f t="shared" si="107"/>
        <v>0</v>
      </c>
      <c r="M1407" s="468">
        <f t="shared" si="101"/>
        <v>43611</v>
      </c>
      <c r="N1407" s="467" t="str">
        <f>IF(IFERROR(SEARCH("-",K1407,1),0) &gt; 0,IFERROR(VLOOKUP(K1407,'Liste ECO'!A:A,1,FALSE),"ATTENTION CE Inexistant"),"")</f>
        <v>211-05</v>
      </c>
      <c r="O1407" s="467" t="str">
        <f>IF(LEFT(N1407,1) ="A",'Messages d''erreur'!$B$9,"")</f>
        <v/>
      </c>
      <c r="P1407" s="447">
        <f t="shared" si="105"/>
        <v>43611</v>
      </c>
      <c r="Q1407" s="447" t="str">
        <f>IFERROR(VLOOKUP(B1408,'Liste CG'!A:A,1,FALSE),"Attention erreur pas de CG")</f>
        <v>Attention erreur pas de CG</v>
      </c>
      <c r="R1407" s="447" t="str">
        <f>IF(LEFT(Q1407,1)="A",'Messages d''erreur'!B$10,"")</f>
        <v>Attention CG pas dans  CG</v>
      </c>
      <c r="S1407" s="467">
        <f t="shared" si="106"/>
        <v>43611</v>
      </c>
      <c r="T1407" s="469">
        <f>IFERROR(VLOOKUP(S1407,'Liste CG'!A:A,1,FALSE),"Attention erreur pas de CG")</f>
        <v>43611</v>
      </c>
      <c r="U1407" s="447" t="str">
        <f>IF(MID(H1407,4,1)="x", 'Messages d''erreur'!$B$13,IF(LEFT(T1407,1)="A",'Messages d''erreur'!$B$12,""))</f>
        <v/>
      </c>
    </row>
    <row r="1408" spans="1:21" ht="39" x14ac:dyDescent="0.35">
      <c r="A1408" s="535" t="s">
        <v>2102</v>
      </c>
      <c r="B1408" s="447" t="s">
        <v>2102</v>
      </c>
      <c r="C1408" s="462" t="s">
        <v>290</v>
      </c>
      <c r="D1408" s="463" t="s">
        <v>1100</v>
      </c>
      <c r="E1408" s="464" t="s">
        <v>61</v>
      </c>
      <c r="F1408" s="464">
        <v>2</v>
      </c>
      <c r="G1408" s="462" t="s">
        <v>1343</v>
      </c>
      <c r="H1408" s="462" t="s">
        <v>1344</v>
      </c>
      <c r="I1408" s="464" t="s">
        <v>1201</v>
      </c>
      <c r="J1408" s="464" t="s">
        <v>1101</v>
      </c>
      <c r="K1408" s="466" t="s">
        <v>289</v>
      </c>
      <c r="L1408" s="467">
        <f t="shared" si="107"/>
        <v>1</v>
      </c>
      <c r="M1408" s="468">
        <f t="shared" si="101"/>
        <v>44200</v>
      </c>
      <c r="N1408" s="467" t="str">
        <f>IF(IFERROR(SEARCH("-",K1408,1),0) &gt; 0,IFERROR(VLOOKUP(K1408,'Liste ECO'!A:A,1,FALSE),"ATTENTION CE Inexistant"),"")</f>
        <v>211-05</v>
      </c>
      <c r="O1408" s="467" t="str">
        <f>IF(LEFT(N1408,1) ="A",'Messages d''erreur'!$B$9,"")</f>
        <v/>
      </c>
      <c r="P1408" s="447">
        <f t="shared" si="105"/>
        <v>44200</v>
      </c>
      <c r="Q1408" s="447" t="str">
        <f>IFERROR(VLOOKUP(B1409,'Liste CG'!A:A,1,FALSE),"Attention erreur pas de CG")</f>
        <v>Attention erreur pas de CG</v>
      </c>
      <c r="R1408" s="447" t="str">
        <f>IF(LEFT(Q1408,1)="A",'Messages d''erreur'!B$10,"")</f>
        <v>Attention CG pas dans  CG</v>
      </c>
      <c r="S1408" s="467">
        <f t="shared" si="106"/>
        <v>44200</v>
      </c>
      <c r="T1408" s="469">
        <f>IFERROR(VLOOKUP(S1408,'Liste CG'!A:A,1,FALSE),"Attention erreur pas de CG")</f>
        <v>44200</v>
      </c>
      <c r="U1408" s="447" t="str">
        <f>IF(MID(H1408,4,1)="x", 'Messages d''erreur'!$B$13,IF(LEFT(T1408,1)="A",'Messages d''erreur'!$B$12,""))</f>
        <v/>
      </c>
    </row>
    <row r="1409" spans="1:21" ht="26" x14ac:dyDescent="0.35">
      <c r="A1409" s="535" t="s">
        <v>2103</v>
      </c>
      <c r="B1409" s="447" t="s">
        <v>2103</v>
      </c>
      <c r="C1409" s="462" t="s">
        <v>292</v>
      </c>
      <c r="D1409" s="463" t="s">
        <v>1100</v>
      </c>
      <c r="E1409" s="464" t="s">
        <v>61</v>
      </c>
      <c r="F1409" s="464">
        <v>1</v>
      </c>
      <c r="G1409" s="462" t="s">
        <v>1342</v>
      </c>
      <c r="H1409" s="464" t="s">
        <v>2098</v>
      </c>
      <c r="I1409" s="464" t="s">
        <v>1201</v>
      </c>
      <c r="J1409" s="464" t="s">
        <v>1101</v>
      </c>
      <c r="K1409" s="466" t="s">
        <v>291</v>
      </c>
      <c r="L1409" s="467">
        <f t="shared" si="107"/>
        <v>0</v>
      </c>
      <c r="M1409" s="468">
        <f t="shared" si="101"/>
        <v>43611</v>
      </c>
      <c r="N1409" s="467" t="str">
        <f>IF(IFERROR(SEARCH("-",K1409,1),0) &gt; 0,IFERROR(VLOOKUP(K1409,'Liste ECO'!A:A,1,FALSE),"ATTENTION CE Inexistant"),"")</f>
        <v>211-06</v>
      </c>
      <c r="O1409" s="467" t="str">
        <f>IF(LEFT(N1409,1) ="A",'Messages d''erreur'!$B$9,"")</f>
        <v/>
      </c>
      <c r="P1409" s="447">
        <f t="shared" si="105"/>
        <v>43611</v>
      </c>
      <c r="Q1409" s="447" t="str">
        <f>IFERROR(VLOOKUP(B1410,'Liste CG'!A:A,1,FALSE),"Attention erreur pas de CG")</f>
        <v>Attention erreur pas de CG</v>
      </c>
      <c r="R1409" s="447" t="str">
        <f>IF(LEFT(Q1409,1)="A",'Messages d''erreur'!B$10,"")</f>
        <v>Attention CG pas dans  CG</v>
      </c>
      <c r="S1409" s="467">
        <f t="shared" si="106"/>
        <v>43611</v>
      </c>
      <c r="T1409" s="469">
        <f>IFERROR(VLOOKUP(S1409,'Liste CG'!A:A,1,FALSE),"Attention erreur pas de CG")</f>
        <v>43611</v>
      </c>
      <c r="U1409" s="447" t="str">
        <f>IF(MID(H1409,4,1)="x", 'Messages d''erreur'!$B$13,IF(LEFT(T1409,1)="A",'Messages d''erreur'!$B$12,""))</f>
        <v/>
      </c>
    </row>
    <row r="1410" spans="1:21" ht="26" x14ac:dyDescent="0.35">
      <c r="A1410" s="535" t="s">
        <v>2103</v>
      </c>
      <c r="B1410" s="447" t="s">
        <v>2103</v>
      </c>
      <c r="C1410" s="462" t="s">
        <v>292</v>
      </c>
      <c r="D1410" s="463" t="s">
        <v>1100</v>
      </c>
      <c r="E1410" s="464" t="s">
        <v>61</v>
      </c>
      <c r="F1410" s="464">
        <v>2</v>
      </c>
      <c r="G1410" s="462" t="s">
        <v>1343</v>
      </c>
      <c r="H1410" s="462" t="s">
        <v>1344</v>
      </c>
      <c r="I1410" s="464" t="s">
        <v>1201</v>
      </c>
      <c r="J1410" s="464" t="s">
        <v>1101</v>
      </c>
      <c r="K1410" s="466" t="s">
        <v>291</v>
      </c>
      <c r="L1410" s="467">
        <f t="shared" si="107"/>
        <v>1</v>
      </c>
      <c r="M1410" s="468">
        <f t="shared" si="101"/>
        <v>44200</v>
      </c>
      <c r="N1410" s="467" t="str">
        <f>IF(IFERROR(SEARCH("-",K1410,1),0) &gt; 0,IFERROR(VLOOKUP(K1410,'Liste ECO'!A:A,1,FALSE),"ATTENTION CE Inexistant"),"")</f>
        <v>211-06</v>
      </c>
      <c r="O1410" s="467" t="str">
        <f>IF(LEFT(N1410,1) ="A",'Messages d''erreur'!$B$9,"")</f>
        <v/>
      </c>
      <c r="P1410" s="447">
        <f t="shared" si="105"/>
        <v>44200</v>
      </c>
      <c r="Q1410" s="447" t="str">
        <f>IFERROR(VLOOKUP(B1411,'Liste CG'!A:A,1,FALSE),"Attention erreur pas de CG")</f>
        <v>Attention erreur pas de CG</v>
      </c>
      <c r="R1410" s="447" t="str">
        <f>IF(LEFT(Q1410,1)="A",'Messages d''erreur'!B$10,"")</f>
        <v>Attention CG pas dans  CG</v>
      </c>
      <c r="S1410" s="467">
        <f t="shared" si="106"/>
        <v>44200</v>
      </c>
      <c r="T1410" s="469">
        <f>IFERROR(VLOOKUP(S1410,'Liste CG'!A:A,1,FALSE),"Attention erreur pas de CG")</f>
        <v>44200</v>
      </c>
      <c r="U1410" s="447" t="str">
        <f>IF(MID(H1410,4,1)="x", 'Messages d''erreur'!$B$13,IF(LEFT(T1410,1)="A",'Messages d''erreur'!$B$12,""))</f>
        <v/>
      </c>
    </row>
    <row r="1411" spans="1:21" ht="26" x14ac:dyDescent="0.35">
      <c r="A1411" s="543" t="s">
        <v>2109</v>
      </c>
      <c r="B1411" s="447" t="s">
        <v>2109</v>
      </c>
      <c r="C1411" s="462" t="s">
        <v>288</v>
      </c>
      <c r="D1411" s="463"/>
      <c r="E1411" s="464" t="s">
        <v>61</v>
      </c>
      <c r="F1411" s="464">
        <v>1</v>
      </c>
      <c r="G1411" s="462" t="s">
        <v>1342</v>
      </c>
      <c r="H1411" s="502" t="s">
        <v>2107</v>
      </c>
      <c r="I1411" s="464" t="s">
        <v>1201</v>
      </c>
      <c r="J1411" s="464" t="s">
        <v>1101</v>
      </c>
      <c r="K1411" s="466" t="s">
        <v>287</v>
      </c>
      <c r="L1411" s="467"/>
      <c r="M1411" s="468">
        <f t="shared" si="101"/>
        <v>43616</v>
      </c>
      <c r="N1411" s="467" t="str">
        <f>IF(IFERROR(SEARCH("-",K1411,1),0) &gt; 0,IFERROR(VLOOKUP(K1411,'Liste ECO'!A:A,1,FALSE),"ATTENTION CE Inexistant"),"")</f>
        <v>211-04</v>
      </c>
      <c r="O1411" s="467" t="str">
        <f>IF(LEFT(N1411,1) ="A",'Messages d''erreur'!$B$9,"")</f>
        <v/>
      </c>
      <c r="P1411" s="447">
        <f t="shared" si="105"/>
        <v>43616</v>
      </c>
      <c r="Q1411" s="447" t="str">
        <f>IFERROR(VLOOKUP(B1412,'Liste CG'!A:A,1,FALSE),"Attention erreur pas de CG")</f>
        <v>Attention erreur pas de CG</v>
      </c>
      <c r="R1411" s="447" t="str">
        <f>IF(LEFT(Q1411,1)="A",'Messages d''erreur'!B$10,"")</f>
        <v>Attention CG pas dans  CG</v>
      </c>
      <c r="S1411" s="467">
        <f t="shared" si="106"/>
        <v>43616</v>
      </c>
      <c r="T1411" s="469">
        <f>IFERROR(VLOOKUP(S1411,'Liste CG'!A:A,1,FALSE),"Attention erreur pas de CG")</f>
        <v>43616</v>
      </c>
      <c r="U1411" s="447" t="str">
        <f>IF(MID(H1411,4,1)="x", 'Messages d''erreur'!$B$13,IF(LEFT(T1411,1)="A",'Messages d''erreur'!$B$12,""))</f>
        <v/>
      </c>
    </row>
    <row r="1412" spans="1:21" ht="26" x14ac:dyDescent="0.35">
      <c r="A1412" s="535" t="s">
        <v>2109</v>
      </c>
      <c r="B1412" s="447" t="s">
        <v>2109</v>
      </c>
      <c r="C1412" s="462"/>
      <c r="D1412" s="463"/>
      <c r="E1412" s="464" t="s">
        <v>61</v>
      </c>
      <c r="F1412" s="464">
        <v>2</v>
      </c>
      <c r="G1412" s="462" t="s">
        <v>1343</v>
      </c>
      <c r="H1412" s="462" t="s">
        <v>1344</v>
      </c>
      <c r="I1412" s="464" t="s">
        <v>1201</v>
      </c>
      <c r="J1412" s="464" t="s">
        <v>1101</v>
      </c>
      <c r="K1412" s="466" t="s">
        <v>287</v>
      </c>
      <c r="L1412" s="467"/>
      <c r="M1412" s="468">
        <f t="shared" si="101"/>
        <v>44200</v>
      </c>
      <c r="N1412" s="467" t="str">
        <f>IF(IFERROR(SEARCH("-",K1412,1),0) &gt; 0,IFERROR(VLOOKUP(K1412,'Liste ECO'!A:A,1,FALSE),"ATTENTION CE Inexistant"),"")</f>
        <v>211-04</v>
      </c>
      <c r="O1412" s="467" t="str">
        <f>IF(LEFT(N1412,1) ="A",'Messages d''erreur'!$B$9,"")</f>
        <v/>
      </c>
      <c r="P1412" s="447">
        <f t="shared" si="105"/>
        <v>44200</v>
      </c>
      <c r="Q1412" s="447" t="str">
        <f>IFERROR(VLOOKUP(B1413,'Liste CG'!A:A,1,FALSE),"Attention erreur pas de CG")</f>
        <v>Attention erreur pas de CG</v>
      </c>
      <c r="R1412" s="447" t="str">
        <f>IF(LEFT(Q1412,1)="A",'Messages d''erreur'!B$10,"")</f>
        <v>Attention CG pas dans  CG</v>
      </c>
      <c r="S1412" s="467">
        <f t="shared" si="106"/>
        <v>44200</v>
      </c>
      <c r="T1412" s="469">
        <f>IFERROR(VLOOKUP(S1412,'Liste CG'!A:A,1,FALSE),"Attention erreur pas de CG")</f>
        <v>44200</v>
      </c>
      <c r="U1412" s="447" t="str">
        <f>IF(MID(H1412,4,1)="x", 'Messages d''erreur'!$B$13,IF(LEFT(T1412,1)="A",'Messages d''erreur'!$B$12,""))</f>
        <v/>
      </c>
    </row>
    <row r="1413" spans="1:21" ht="52" x14ac:dyDescent="0.35">
      <c r="A1413" s="535" t="s">
        <v>2104</v>
      </c>
      <c r="B1413" s="447" t="s">
        <v>2104</v>
      </c>
      <c r="C1413" s="462" t="s">
        <v>2479</v>
      </c>
      <c r="D1413" s="463" t="s">
        <v>1100</v>
      </c>
      <c r="E1413" s="464" t="s">
        <v>61</v>
      </c>
      <c r="F1413" s="464">
        <v>1</v>
      </c>
      <c r="G1413" s="462" t="s">
        <v>1342</v>
      </c>
      <c r="H1413" s="464" t="s">
        <v>2098</v>
      </c>
      <c r="I1413" s="464" t="s">
        <v>1201</v>
      </c>
      <c r="J1413" s="464" t="s">
        <v>1101</v>
      </c>
      <c r="K1413" s="508" t="s">
        <v>283</v>
      </c>
      <c r="L1413" s="467">
        <f>IF(A1413=A1410,1,0)</f>
        <v>0</v>
      </c>
      <c r="M1413" s="468">
        <f t="shared" si="101"/>
        <v>43611</v>
      </c>
      <c r="N1413" s="467" t="str">
        <f>IF(IFERROR(SEARCH("-",K1413,1),0) &gt; 0,IFERROR(VLOOKUP(K1413,'Liste ECO'!A:A,1,FALSE),"ATTENTION CE Inexistant"),"")</f>
        <v>211-02</v>
      </c>
      <c r="O1413" s="467" t="str">
        <f>IF(LEFT(N1413,1) ="A",'Messages d''erreur'!$B$9,"")</f>
        <v/>
      </c>
      <c r="P1413" s="447">
        <f t="shared" si="105"/>
        <v>43611</v>
      </c>
      <c r="Q1413" s="447" t="str">
        <f>IFERROR(VLOOKUP(B1414,'Liste CG'!A:A,1,FALSE),"Attention erreur pas de CG")</f>
        <v>Attention erreur pas de CG</v>
      </c>
      <c r="R1413" s="447" t="str">
        <f>IF(LEFT(Q1413,1)="A",'Messages d''erreur'!B$10,"")</f>
        <v>Attention CG pas dans  CG</v>
      </c>
      <c r="S1413" s="467">
        <f t="shared" si="106"/>
        <v>43611</v>
      </c>
      <c r="T1413" s="469">
        <f>IFERROR(VLOOKUP(S1413,'Liste CG'!A:A,1,FALSE),"Attention erreur pas de CG")</f>
        <v>43611</v>
      </c>
      <c r="U1413" s="447" t="str">
        <f>IF(MID(H1413,4,1)="x", 'Messages d''erreur'!$B$13,IF(LEFT(T1413,1)="A",'Messages d''erreur'!$B$12,""))</f>
        <v/>
      </c>
    </row>
    <row r="1414" spans="1:21" ht="19" customHeight="1" x14ac:dyDescent="0.35">
      <c r="A1414" s="535" t="s">
        <v>2104</v>
      </c>
      <c r="B1414" s="447" t="s">
        <v>2104</v>
      </c>
      <c r="C1414" s="462" t="s">
        <v>2480</v>
      </c>
      <c r="D1414" s="463" t="s">
        <v>1100</v>
      </c>
      <c r="E1414" s="464" t="s">
        <v>61</v>
      </c>
      <c r="F1414" s="464">
        <v>2</v>
      </c>
      <c r="G1414" s="462" t="s">
        <v>1343</v>
      </c>
      <c r="H1414" s="462" t="s">
        <v>1344</v>
      </c>
      <c r="I1414" s="464" t="s">
        <v>1201</v>
      </c>
      <c r="J1414" s="464" t="s">
        <v>1101</v>
      </c>
      <c r="K1414" s="466" t="s">
        <v>283</v>
      </c>
      <c r="L1414" s="467">
        <f t="shared" ref="L1414:L1447" si="111">IF(A1414=A1413,1,0)</f>
        <v>1</v>
      </c>
      <c r="M1414" s="468">
        <f t="shared" si="101"/>
        <v>44200</v>
      </c>
      <c r="N1414" s="467" t="str">
        <f>IF(IFERROR(SEARCH("-",K1414,1),0) &gt; 0,IFERROR(VLOOKUP(K1414,'Liste ECO'!A:A,1,FALSE),"ATTENTION CE Inexistant"),"")</f>
        <v>211-02</v>
      </c>
      <c r="O1414" s="467" t="str">
        <f>IF(LEFT(N1414,1) ="A",'Messages d''erreur'!$B$9,"")</f>
        <v/>
      </c>
      <c r="P1414" s="447">
        <f t="shared" si="105"/>
        <v>44200</v>
      </c>
      <c r="Q1414" s="447" t="str">
        <f>IFERROR(VLOOKUP(B1415,'Liste CG'!A:A,1,FALSE),"Attention erreur pas de CG")</f>
        <v>Attention erreur pas de CG</v>
      </c>
      <c r="R1414" s="447" t="str">
        <f>IF(LEFT(Q1414,1)="A",'Messages d''erreur'!B$10,"")</f>
        <v>Attention CG pas dans  CG</v>
      </c>
      <c r="S1414" s="467">
        <f t="shared" si="106"/>
        <v>44200</v>
      </c>
      <c r="T1414" s="469">
        <f>IFERROR(VLOOKUP(S1414,'Liste CG'!A:A,1,FALSE),"Attention erreur pas de CG")</f>
        <v>44200</v>
      </c>
      <c r="U1414" s="447" t="str">
        <f>IF(MID(H1414,4,1)="x", 'Messages d''erreur'!$B$13,IF(LEFT(T1414,1)="A",'Messages d''erreur'!$B$12,""))</f>
        <v/>
      </c>
    </row>
    <row r="1415" spans="1:21" ht="39" x14ac:dyDescent="0.35">
      <c r="A1415" s="535" t="s">
        <v>2105</v>
      </c>
      <c r="B1415" s="447" t="s">
        <v>2105</v>
      </c>
      <c r="C1415" s="462" t="s">
        <v>295</v>
      </c>
      <c r="D1415" s="463" t="s">
        <v>1100</v>
      </c>
      <c r="E1415" s="464" t="s">
        <v>61</v>
      </c>
      <c r="F1415" s="464">
        <v>1</v>
      </c>
      <c r="G1415" s="462" t="s">
        <v>1342</v>
      </c>
      <c r="H1415" s="464" t="s">
        <v>2098</v>
      </c>
      <c r="I1415" s="464" t="s">
        <v>1201</v>
      </c>
      <c r="J1415" s="464" t="s">
        <v>1101</v>
      </c>
      <c r="K1415" s="466" t="s">
        <v>294</v>
      </c>
      <c r="L1415" s="467">
        <f t="shared" si="111"/>
        <v>0</v>
      </c>
      <c r="M1415" s="468">
        <f t="shared" si="101"/>
        <v>43611</v>
      </c>
      <c r="N1415" s="467" t="str">
        <f>IF(IFERROR(SEARCH("-",K1415,1),0) &gt; 0,IFERROR(VLOOKUP(K1415,'Liste ECO'!A:A,1,FALSE),"ATTENTION CE Inexistant"),"")</f>
        <v>212-01</v>
      </c>
      <c r="O1415" s="467" t="str">
        <f>IF(LEFT(N1415,1) ="A",'Messages d''erreur'!$B$9,"")</f>
        <v/>
      </c>
      <c r="P1415" s="447">
        <f t="shared" si="105"/>
        <v>43611</v>
      </c>
      <c r="Q1415" s="447" t="str">
        <f>IFERROR(VLOOKUP(B1416,'Liste CG'!A:A,1,FALSE),"Attention erreur pas de CG")</f>
        <v>Attention erreur pas de CG</v>
      </c>
      <c r="R1415" s="447" t="str">
        <f>IF(LEFT(Q1415,1)="A",'Messages d''erreur'!B$10,"")</f>
        <v>Attention CG pas dans  CG</v>
      </c>
      <c r="S1415" s="467">
        <f t="shared" si="106"/>
        <v>43611</v>
      </c>
      <c r="T1415" s="469">
        <f>IFERROR(VLOOKUP(S1415,'Liste CG'!A:A,1,FALSE),"Attention erreur pas de CG")</f>
        <v>43611</v>
      </c>
      <c r="U1415" s="447" t="str">
        <f>IF(MID(H1415,4,1)="x", 'Messages d''erreur'!$B$13,IF(LEFT(T1415,1)="A",'Messages d''erreur'!$B$12,""))</f>
        <v/>
      </c>
    </row>
    <row r="1416" spans="1:21" ht="39" x14ac:dyDescent="0.35">
      <c r="A1416" s="535" t="s">
        <v>2105</v>
      </c>
      <c r="B1416" s="447" t="s">
        <v>2105</v>
      </c>
      <c r="C1416" s="462" t="s">
        <v>2481</v>
      </c>
      <c r="D1416" s="463" t="s">
        <v>1100</v>
      </c>
      <c r="E1416" s="464" t="s">
        <v>61</v>
      </c>
      <c r="F1416" s="464">
        <v>2</v>
      </c>
      <c r="G1416" s="462" t="s">
        <v>1343</v>
      </c>
      <c r="H1416" s="462" t="s">
        <v>1344</v>
      </c>
      <c r="I1416" s="464" t="s">
        <v>1201</v>
      </c>
      <c r="J1416" s="464" t="s">
        <v>1101</v>
      </c>
      <c r="K1416" s="466" t="s">
        <v>294</v>
      </c>
      <c r="L1416" s="467">
        <f t="shared" si="111"/>
        <v>1</v>
      </c>
      <c r="M1416" s="468">
        <f t="shared" si="101"/>
        <v>44200</v>
      </c>
      <c r="N1416" s="467" t="str">
        <f>IF(IFERROR(SEARCH("-",K1416,1),0) &gt; 0,IFERROR(VLOOKUP(K1416,'Liste ECO'!A:A,1,FALSE),"ATTENTION CE Inexistant"),"")</f>
        <v>212-01</v>
      </c>
      <c r="O1416" s="467" t="str">
        <f>IF(LEFT(N1416,1) ="A",'Messages d''erreur'!$B$9,"")</f>
        <v/>
      </c>
      <c r="P1416" s="447">
        <f t="shared" si="105"/>
        <v>44200</v>
      </c>
      <c r="Q1416" s="447" t="str">
        <f>IFERROR(VLOOKUP(B1417,'Liste CG'!A:A,1,FALSE),"Attention erreur pas de CG")</f>
        <v>Attention erreur pas de CG</v>
      </c>
      <c r="R1416" s="447" t="str">
        <f>IF(LEFT(Q1416,1)="A",'Messages d''erreur'!B$10,"")</f>
        <v>Attention CG pas dans  CG</v>
      </c>
      <c r="S1416" s="467">
        <f t="shared" si="106"/>
        <v>44200</v>
      </c>
      <c r="T1416" s="469">
        <f>IFERROR(VLOOKUP(S1416,'Liste CG'!A:A,1,FALSE),"Attention erreur pas de CG")</f>
        <v>44200</v>
      </c>
      <c r="U1416" s="447" t="str">
        <f>IF(MID(H1416,4,1)="x", 'Messages d''erreur'!$B$13,IF(LEFT(T1416,1)="A",'Messages d''erreur'!$B$12,""))</f>
        <v/>
      </c>
    </row>
    <row r="1417" spans="1:21" ht="26" x14ac:dyDescent="0.35">
      <c r="A1417" s="535" t="s">
        <v>2106</v>
      </c>
      <c r="B1417" s="447" t="s">
        <v>2106</v>
      </c>
      <c r="C1417" s="462" t="s">
        <v>298</v>
      </c>
      <c r="D1417" s="463" t="s">
        <v>1100</v>
      </c>
      <c r="E1417" s="464" t="s">
        <v>61</v>
      </c>
      <c r="F1417" s="464">
        <v>1</v>
      </c>
      <c r="G1417" s="462" t="s">
        <v>1342</v>
      </c>
      <c r="H1417" s="464" t="s">
        <v>2098</v>
      </c>
      <c r="I1417" s="464" t="s">
        <v>1201</v>
      </c>
      <c r="J1417" s="464" t="s">
        <v>1101</v>
      </c>
      <c r="K1417" s="466" t="s">
        <v>297</v>
      </c>
      <c r="L1417" s="467">
        <f t="shared" si="111"/>
        <v>0</v>
      </c>
      <c r="M1417" s="468">
        <f t="shared" si="101"/>
        <v>43611</v>
      </c>
      <c r="N1417" s="467" t="str">
        <f>IF(IFERROR(SEARCH("-",K1417,1),0) &gt; 0,IFERROR(VLOOKUP(K1417,'Liste ECO'!A:A,1,FALSE),"ATTENTION CE Inexistant"),"")</f>
        <v>213-01</v>
      </c>
      <c r="O1417" s="467" t="str">
        <f>IF(LEFT(N1417,1) ="A",'Messages d''erreur'!$B$9,"")</f>
        <v/>
      </c>
      <c r="P1417" s="447">
        <f t="shared" si="105"/>
        <v>43611</v>
      </c>
      <c r="Q1417" s="447" t="str">
        <f>IFERROR(VLOOKUP(B1418,'Liste CG'!A:A,1,FALSE),"Attention erreur pas de CG")</f>
        <v>Attention erreur pas de CG</v>
      </c>
      <c r="R1417" s="447" t="str">
        <f>IF(LEFT(Q1417,1)="A",'Messages d''erreur'!B$10,"")</f>
        <v>Attention CG pas dans  CG</v>
      </c>
      <c r="S1417" s="467">
        <f t="shared" si="106"/>
        <v>43611</v>
      </c>
      <c r="T1417" s="469">
        <f>IFERROR(VLOOKUP(S1417,'Liste CG'!A:A,1,FALSE),"Attention erreur pas de CG")</f>
        <v>43611</v>
      </c>
      <c r="U1417" s="447" t="str">
        <f>IF(MID(H1417,4,1)="x", 'Messages d''erreur'!$B$13,IF(LEFT(T1417,1)="A",'Messages d''erreur'!$B$12,""))</f>
        <v/>
      </c>
    </row>
    <row r="1418" spans="1:21" ht="26" x14ac:dyDescent="0.35">
      <c r="A1418" s="535" t="s">
        <v>2106</v>
      </c>
      <c r="B1418" s="447" t="s">
        <v>2106</v>
      </c>
      <c r="C1418" s="462" t="s">
        <v>298</v>
      </c>
      <c r="D1418" s="463" t="s">
        <v>1100</v>
      </c>
      <c r="E1418" s="464" t="s">
        <v>61</v>
      </c>
      <c r="F1418" s="464">
        <v>2</v>
      </c>
      <c r="G1418" s="462" t="s">
        <v>1343</v>
      </c>
      <c r="H1418" s="462" t="s">
        <v>1344</v>
      </c>
      <c r="I1418" s="464" t="s">
        <v>1201</v>
      </c>
      <c r="J1418" s="464" t="s">
        <v>1101</v>
      </c>
      <c r="K1418" s="466" t="s">
        <v>297</v>
      </c>
      <c r="L1418" s="467">
        <f t="shared" si="111"/>
        <v>1</v>
      </c>
      <c r="M1418" s="468">
        <f t="shared" si="101"/>
        <v>44200</v>
      </c>
      <c r="N1418" s="467" t="str">
        <f>IF(IFERROR(SEARCH("-",K1418,1),0) &gt; 0,IFERROR(VLOOKUP(K1418,'Liste ECO'!A:A,1,FALSE),"ATTENTION CE Inexistant"),"")</f>
        <v>213-01</v>
      </c>
      <c r="O1418" s="467" t="str">
        <f>IF(LEFT(N1418,1) ="A",'Messages d''erreur'!$B$9,"")</f>
        <v/>
      </c>
      <c r="P1418" s="447">
        <f t="shared" si="105"/>
        <v>44200</v>
      </c>
      <c r="Q1418" s="447" t="str">
        <f>IFERROR(VLOOKUP(B1419,'Liste CG'!A:A,1,FALSE),"Attention erreur pas de CG")</f>
        <v>Attention erreur pas de CG</v>
      </c>
      <c r="R1418" s="447" t="str">
        <f>IF(LEFT(Q1418,1)="A",'Messages d''erreur'!B$10,"")</f>
        <v>Attention CG pas dans  CG</v>
      </c>
      <c r="S1418" s="467">
        <f t="shared" si="106"/>
        <v>44200</v>
      </c>
      <c r="T1418" s="469">
        <f>IFERROR(VLOOKUP(S1418,'Liste CG'!A:A,1,FALSE),"Attention erreur pas de CG")</f>
        <v>44200</v>
      </c>
      <c r="U1418" s="447" t="str">
        <f>IF(MID(H1418,4,1)="x", 'Messages d''erreur'!$B$13,IF(LEFT(T1418,1)="A",'Messages d''erreur'!$B$12,""))</f>
        <v/>
      </c>
    </row>
    <row r="1419" spans="1:21" ht="39" x14ac:dyDescent="0.35">
      <c r="A1419" s="535" t="s">
        <v>2236</v>
      </c>
      <c r="B1419" s="447" t="s">
        <v>2236</v>
      </c>
      <c r="C1419" s="462" t="s">
        <v>310</v>
      </c>
      <c r="D1419" s="463" t="s">
        <v>1100</v>
      </c>
      <c r="E1419" s="464" t="s">
        <v>61</v>
      </c>
      <c r="F1419" s="464">
        <v>1</v>
      </c>
      <c r="G1419" s="462" t="s">
        <v>1342</v>
      </c>
      <c r="H1419" s="464" t="s">
        <v>1232</v>
      </c>
      <c r="I1419" s="464" t="s">
        <v>1201</v>
      </c>
      <c r="J1419" s="464" t="s">
        <v>1101</v>
      </c>
      <c r="K1419" s="466" t="s">
        <v>309</v>
      </c>
      <c r="L1419" s="467">
        <f t="shared" si="111"/>
        <v>0</v>
      </c>
      <c r="M1419" s="468">
        <f t="shared" si="101"/>
        <v>46601</v>
      </c>
      <c r="N1419" s="467" t="str">
        <f>IF(IFERROR(SEARCH("-",K1419,1),0) &gt; 0,IFERROR(VLOOKUP(K1419,'Liste ECO'!A:A,1,FALSE),"ATTENTION CE Inexistant"),"")</f>
        <v>218-01</v>
      </c>
      <c r="O1419" s="467" t="str">
        <f>IF(LEFT(N1419,1) ="A",'Messages d''erreur'!$B$9,"")</f>
        <v/>
      </c>
      <c r="P1419" s="447">
        <f t="shared" si="105"/>
        <v>46601</v>
      </c>
      <c r="Q1419" s="447" t="str">
        <f>IFERROR(VLOOKUP(B1420,'Liste CG'!A:A,1,FALSE),"Attention erreur pas de CG")</f>
        <v>Attention erreur pas de CG</v>
      </c>
      <c r="R1419" s="447" t="str">
        <f>IF(LEFT(Q1419,1)="A",'Messages d''erreur'!B$10,"")</f>
        <v>Attention CG pas dans  CG</v>
      </c>
      <c r="S1419" s="467">
        <f t="shared" si="106"/>
        <v>46601</v>
      </c>
      <c r="T1419" s="469">
        <f>IFERROR(VLOOKUP(S1419,'Liste CG'!A:A,1,FALSE),"Attention erreur pas de CG")</f>
        <v>46601</v>
      </c>
      <c r="U1419" s="447" t="str">
        <f>IF(MID(H1419,4,1)="x", 'Messages d''erreur'!$B$13,IF(LEFT(T1419,1)="A",'Messages d''erreur'!$B$12,""))</f>
        <v/>
      </c>
    </row>
    <row r="1420" spans="1:21" ht="39" x14ac:dyDescent="0.35">
      <c r="A1420" s="535" t="s">
        <v>2236</v>
      </c>
      <c r="B1420" s="447" t="s">
        <v>2236</v>
      </c>
      <c r="C1420" s="462" t="s">
        <v>310</v>
      </c>
      <c r="D1420" s="463" t="s">
        <v>1100</v>
      </c>
      <c r="E1420" s="464" t="s">
        <v>61</v>
      </c>
      <c r="F1420" s="464">
        <v>2</v>
      </c>
      <c r="G1420" s="462" t="s">
        <v>1343</v>
      </c>
      <c r="H1420" s="462" t="s">
        <v>1344</v>
      </c>
      <c r="I1420" s="464" t="s">
        <v>1201</v>
      </c>
      <c r="J1420" s="464" t="s">
        <v>1101</v>
      </c>
      <c r="K1420" s="466" t="s">
        <v>309</v>
      </c>
      <c r="L1420" s="467">
        <f t="shared" si="111"/>
        <v>1</v>
      </c>
      <c r="M1420" s="468">
        <f t="shared" si="101"/>
        <v>44200</v>
      </c>
      <c r="N1420" s="467" t="str">
        <f>IF(IFERROR(SEARCH("-",K1420,1),0) &gt; 0,IFERROR(VLOOKUP(K1420,'Liste ECO'!A:A,1,FALSE),"ATTENTION CE Inexistant"),"")</f>
        <v>218-01</v>
      </c>
      <c r="O1420" s="467" t="str">
        <f>IF(LEFT(N1420,1) ="A",'Messages d''erreur'!$B$9,"")</f>
        <v/>
      </c>
      <c r="P1420" s="447">
        <f t="shared" si="105"/>
        <v>44200</v>
      </c>
      <c r="Q1420" s="447" t="str">
        <f>IFERROR(VLOOKUP(B1421,'Liste CG'!A:A,1,FALSE),"Attention erreur pas de CG")</f>
        <v>Attention erreur pas de CG</v>
      </c>
      <c r="R1420" s="447" t="str">
        <f>IF(LEFT(Q1420,1)="A",'Messages d''erreur'!B$10,"")</f>
        <v>Attention CG pas dans  CG</v>
      </c>
      <c r="S1420" s="467">
        <f t="shared" si="106"/>
        <v>44200</v>
      </c>
      <c r="T1420" s="469">
        <f>IFERROR(VLOOKUP(S1420,'Liste CG'!A:A,1,FALSE),"Attention erreur pas de CG")</f>
        <v>44200</v>
      </c>
      <c r="U1420" s="447" t="str">
        <f>IF(MID(H1420,4,1)="x", 'Messages d''erreur'!$B$13,IF(LEFT(T1420,1)="A",'Messages d''erreur'!$B$12,""))</f>
        <v/>
      </c>
    </row>
    <row r="1421" spans="1:21" ht="26" x14ac:dyDescent="0.35">
      <c r="A1421" s="535" t="s">
        <v>2482</v>
      </c>
      <c r="B1421" s="447" t="s">
        <v>2482</v>
      </c>
      <c r="C1421" s="462" t="s">
        <v>286</v>
      </c>
      <c r="D1421" s="463" t="s">
        <v>1100</v>
      </c>
      <c r="E1421" s="464" t="s">
        <v>61</v>
      </c>
      <c r="F1421" s="464">
        <v>1</v>
      </c>
      <c r="G1421" s="462" t="s">
        <v>1342</v>
      </c>
      <c r="H1421" s="464" t="s">
        <v>1317</v>
      </c>
      <c r="I1421" s="464" t="s">
        <v>1201</v>
      </c>
      <c r="J1421" s="464" t="s">
        <v>1101</v>
      </c>
      <c r="K1421" s="466" t="s">
        <v>285</v>
      </c>
      <c r="L1421" s="467">
        <f t="shared" si="111"/>
        <v>0</v>
      </c>
      <c r="M1421" s="468">
        <f t="shared" si="101"/>
        <v>44000</v>
      </c>
      <c r="N1421" s="467" t="str">
        <f>IF(IFERROR(SEARCH("-",K1421,1),0) &gt; 0,IFERROR(VLOOKUP(K1421,'Liste ECO'!A:A,1,FALSE),"ATTENTION CE Inexistant"),"")</f>
        <v>211-03</v>
      </c>
      <c r="O1421" s="467" t="str">
        <f>IF(LEFT(N1421,1) ="A",'Messages d''erreur'!$B$9,"")</f>
        <v/>
      </c>
      <c r="P1421" s="447">
        <f t="shared" si="105"/>
        <v>44000</v>
      </c>
      <c r="Q1421" s="447" t="str">
        <f>IFERROR(VLOOKUP(B1422,'Liste CG'!A:A,1,FALSE),"Attention erreur pas de CG")</f>
        <v>Attention erreur pas de CG</v>
      </c>
      <c r="R1421" s="447" t="str">
        <f>IF(LEFT(Q1421,1)="A",'Messages d''erreur'!B$10,"")</f>
        <v>Attention CG pas dans  CG</v>
      </c>
      <c r="S1421" s="467">
        <f t="shared" si="106"/>
        <v>44000</v>
      </c>
      <c r="T1421" s="469">
        <f>IFERROR(VLOOKUP(S1421,'Liste CG'!A:A,1,FALSE),"Attention erreur pas de CG")</f>
        <v>44000</v>
      </c>
      <c r="U1421" s="447" t="str">
        <f>IF(MID(H1421,4,1)="x", 'Messages d''erreur'!$B$13,IF(LEFT(T1421,1)="A",'Messages d''erreur'!$B$12,""))</f>
        <v/>
      </c>
    </row>
    <row r="1422" spans="1:21" ht="26" x14ac:dyDescent="0.35">
      <c r="A1422" s="535" t="s">
        <v>2482</v>
      </c>
      <c r="B1422" s="447" t="s">
        <v>2482</v>
      </c>
      <c r="C1422" s="462" t="s">
        <v>286</v>
      </c>
      <c r="D1422" s="463" t="s">
        <v>1100</v>
      </c>
      <c r="E1422" s="464" t="s">
        <v>61</v>
      </c>
      <c r="F1422" s="464">
        <v>2</v>
      </c>
      <c r="G1422" s="462" t="s">
        <v>1343</v>
      </c>
      <c r="H1422" s="462" t="s">
        <v>1344</v>
      </c>
      <c r="I1422" s="464" t="s">
        <v>1201</v>
      </c>
      <c r="J1422" s="464" t="s">
        <v>1101</v>
      </c>
      <c r="K1422" s="466" t="s">
        <v>285</v>
      </c>
      <c r="L1422" s="467">
        <f t="shared" si="111"/>
        <v>1</v>
      </c>
      <c r="M1422" s="468">
        <f t="shared" si="101"/>
        <v>44200</v>
      </c>
      <c r="N1422" s="467" t="str">
        <f>IF(IFERROR(SEARCH("-",K1422,1),0) &gt; 0,IFERROR(VLOOKUP(K1422,'Liste ECO'!A:A,1,FALSE),"ATTENTION CE Inexistant"),"")</f>
        <v>211-03</v>
      </c>
      <c r="O1422" s="467" t="str">
        <f>IF(LEFT(N1422,1) ="A",'Messages d''erreur'!$B$9,"")</f>
        <v/>
      </c>
      <c r="P1422" s="447">
        <f t="shared" si="105"/>
        <v>44200</v>
      </c>
      <c r="Q1422" s="447" t="str">
        <f>IFERROR(VLOOKUP(B1423,'Liste CG'!A:A,1,FALSE),"Attention erreur pas de CG")</f>
        <v>Attention erreur pas de CG</v>
      </c>
      <c r="R1422" s="447" t="str">
        <f>IF(LEFT(Q1422,1)="A",'Messages d''erreur'!B$10,"")</f>
        <v>Attention CG pas dans  CG</v>
      </c>
      <c r="S1422" s="467">
        <f t="shared" si="106"/>
        <v>44200</v>
      </c>
      <c r="T1422" s="469">
        <f>IFERROR(VLOOKUP(S1422,'Liste CG'!A:A,1,FALSE),"Attention erreur pas de CG")</f>
        <v>44200</v>
      </c>
      <c r="U1422" s="447" t="str">
        <f>IF(MID(H1422,4,1)="x", 'Messages d''erreur'!$B$13,IF(LEFT(T1422,1)="A",'Messages d''erreur'!$B$12,""))</f>
        <v/>
      </c>
    </row>
    <row r="1423" spans="1:21" ht="26" x14ac:dyDescent="0.35">
      <c r="A1423" s="535" t="s">
        <v>2237</v>
      </c>
      <c r="B1423" s="447" t="s">
        <v>2237</v>
      </c>
      <c r="C1423" s="462" t="s">
        <v>313</v>
      </c>
      <c r="D1423" s="463" t="s">
        <v>1100</v>
      </c>
      <c r="E1423" s="464" t="s">
        <v>61</v>
      </c>
      <c r="F1423" s="464">
        <v>1</v>
      </c>
      <c r="G1423" s="462" t="s">
        <v>1797</v>
      </c>
      <c r="H1423" s="464" t="s">
        <v>1232</v>
      </c>
      <c r="I1423" s="464" t="s">
        <v>1201</v>
      </c>
      <c r="J1423" s="464" t="s">
        <v>1101</v>
      </c>
      <c r="K1423" s="466" t="s">
        <v>312</v>
      </c>
      <c r="L1423" s="467">
        <f t="shared" si="111"/>
        <v>0</v>
      </c>
      <c r="M1423" s="468">
        <f t="shared" ref="M1423:M1488" si="112">VALUE(H1423)</f>
        <v>46601</v>
      </c>
      <c r="N1423" s="467" t="str">
        <f>IF(IFERROR(SEARCH("-",K1423,1),0) &gt; 0,IFERROR(VLOOKUP(K1423,'Liste ECO'!A:A,1,FALSE),"ATTENTION CE Inexistant"),"")</f>
        <v>219-01</v>
      </c>
      <c r="O1423" s="467" t="str">
        <f>IF(LEFT(N1423,1) ="A",'Messages d''erreur'!$B$9,"")</f>
        <v/>
      </c>
      <c r="P1423" s="447">
        <f t="shared" si="105"/>
        <v>46601</v>
      </c>
      <c r="Q1423" s="447" t="str">
        <f>IFERROR(VLOOKUP(B1424,'Liste CG'!A:A,1,FALSE),"Attention erreur pas de CG")</f>
        <v>Attention erreur pas de CG</v>
      </c>
      <c r="R1423" s="447" t="str">
        <f>IF(LEFT(Q1423,1)="A",'Messages d''erreur'!B$10,"")</f>
        <v>Attention CG pas dans  CG</v>
      </c>
      <c r="S1423" s="467">
        <f t="shared" si="106"/>
        <v>46601</v>
      </c>
      <c r="T1423" s="469">
        <f>IFERROR(VLOOKUP(S1423,'Liste CG'!A:A,1,FALSE),"Attention erreur pas de CG")</f>
        <v>46601</v>
      </c>
      <c r="U1423" s="447" t="str">
        <f>IF(MID(H1423,4,1)="x", 'Messages d''erreur'!$B$13,IF(LEFT(T1423,1)="A",'Messages d''erreur'!$B$12,""))</f>
        <v/>
      </c>
    </row>
    <row r="1424" spans="1:21" ht="26" x14ac:dyDescent="0.35">
      <c r="A1424" s="535" t="s">
        <v>2238</v>
      </c>
      <c r="B1424" s="447" t="s">
        <v>2238</v>
      </c>
      <c r="C1424" s="462" t="s">
        <v>307</v>
      </c>
      <c r="D1424" s="463" t="s">
        <v>1100</v>
      </c>
      <c r="E1424" s="464" t="s">
        <v>61</v>
      </c>
      <c r="F1424" s="464">
        <v>1</v>
      </c>
      <c r="G1424" s="462" t="s">
        <v>1797</v>
      </c>
      <c r="H1424" s="464" t="s">
        <v>1232</v>
      </c>
      <c r="I1424" s="464" t="s">
        <v>1201</v>
      </c>
      <c r="J1424" s="464" t="s">
        <v>1101</v>
      </c>
      <c r="K1424" s="466" t="s">
        <v>306</v>
      </c>
      <c r="L1424" s="467">
        <f t="shared" si="111"/>
        <v>0</v>
      </c>
      <c r="M1424" s="468">
        <f t="shared" si="112"/>
        <v>46601</v>
      </c>
      <c r="N1424" s="467" t="str">
        <f>IF(IFERROR(SEARCH("-",K1424,1),0) &gt; 0,IFERROR(VLOOKUP(K1424,'Liste ECO'!A:A,1,FALSE),"ATTENTION CE Inexistant"),"")</f>
        <v>216-01</v>
      </c>
      <c r="O1424" s="467" t="str">
        <f>IF(LEFT(N1424,1) ="A",'Messages d''erreur'!$B$9,"")</f>
        <v/>
      </c>
      <c r="P1424" s="447">
        <f t="shared" si="105"/>
        <v>46601</v>
      </c>
      <c r="Q1424" s="447" t="str">
        <f>IFERROR(VLOOKUP(B1425,'Liste CG'!A:A,1,FALSE),"Attention erreur pas de CG")</f>
        <v>Attention erreur pas de CG</v>
      </c>
      <c r="R1424" s="447" t="str">
        <f>IF(LEFT(Q1424,1)="A",'Messages d''erreur'!B$10,"")</f>
        <v>Attention CG pas dans  CG</v>
      </c>
      <c r="S1424" s="467">
        <f t="shared" si="106"/>
        <v>46601</v>
      </c>
      <c r="T1424" s="469">
        <f>IFERROR(VLOOKUP(S1424,'Liste CG'!A:A,1,FALSE),"Attention erreur pas de CG")</f>
        <v>46601</v>
      </c>
      <c r="U1424" s="447" t="str">
        <f>IF(MID(H1424,4,1)="x", 'Messages d''erreur'!$B$13,IF(LEFT(T1424,1)="A",'Messages d''erreur'!$B$12,""))</f>
        <v/>
      </c>
    </row>
    <row r="1425" spans="1:21" ht="26" x14ac:dyDescent="0.35">
      <c r="A1425" s="535" t="s">
        <v>2085</v>
      </c>
      <c r="B1425" s="447" t="s">
        <v>2085</v>
      </c>
      <c r="C1425" s="462" t="s">
        <v>301</v>
      </c>
      <c r="D1425" s="463" t="s">
        <v>1100</v>
      </c>
      <c r="E1425" s="464" t="s">
        <v>61</v>
      </c>
      <c r="F1425" s="464">
        <v>1</v>
      </c>
      <c r="G1425" s="462" t="s">
        <v>1342</v>
      </c>
      <c r="H1425" s="464" t="s">
        <v>2083</v>
      </c>
      <c r="I1425" s="464" t="s">
        <v>1201</v>
      </c>
      <c r="J1425" s="464" t="s">
        <v>1101</v>
      </c>
      <c r="K1425" s="466" t="s">
        <v>300</v>
      </c>
      <c r="L1425" s="467">
        <f t="shared" si="111"/>
        <v>0</v>
      </c>
      <c r="M1425" s="468">
        <f t="shared" si="112"/>
        <v>43301</v>
      </c>
      <c r="N1425" s="467" t="str">
        <f>IF(IFERROR(SEARCH("-",K1425,1),0) &gt; 0,IFERROR(VLOOKUP(K1425,'Liste ECO'!A:A,1,FALSE),"ATTENTION CE Inexistant"),"")</f>
        <v>214-01</v>
      </c>
      <c r="O1425" s="467" t="str">
        <f>IF(LEFT(N1425,1) ="A",'Messages d''erreur'!$B$9,"")</f>
        <v/>
      </c>
      <c r="P1425" s="447">
        <f t="shared" si="105"/>
        <v>43301</v>
      </c>
      <c r="Q1425" s="447" t="str">
        <f>IFERROR(VLOOKUP(B1426,'Liste CG'!A:A,1,FALSE),"Attention erreur pas de CG")</f>
        <v>Attention erreur pas de CG</v>
      </c>
      <c r="R1425" s="447" t="str">
        <f>IF(LEFT(Q1425,1)="A",'Messages d''erreur'!B$10,"")</f>
        <v>Attention CG pas dans  CG</v>
      </c>
      <c r="S1425" s="467">
        <f t="shared" si="106"/>
        <v>43301</v>
      </c>
      <c r="T1425" s="469">
        <f>IFERROR(VLOOKUP(S1425,'Liste CG'!A:A,1,FALSE),"Attention erreur pas de CG")</f>
        <v>43301</v>
      </c>
      <c r="U1425" s="447" t="str">
        <f>IF(MID(H1425,4,1)="x", 'Messages d''erreur'!$B$13,IF(LEFT(T1425,1)="A",'Messages d''erreur'!$B$12,""))</f>
        <v/>
      </c>
    </row>
    <row r="1426" spans="1:21" ht="26" x14ac:dyDescent="0.35">
      <c r="A1426" s="535" t="s">
        <v>2085</v>
      </c>
      <c r="B1426" s="447" t="s">
        <v>2085</v>
      </c>
      <c r="C1426" s="462" t="s">
        <v>301</v>
      </c>
      <c r="D1426" s="463" t="s">
        <v>1100</v>
      </c>
      <c r="E1426" s="464" t="s">
        <v>61</v>
      </c>
      <c r="F1426" s="464">
        <v>2</v>
      </c>
      <c r="G1426" s="462" t="s">
        <v>1343</v>
      </c>
      <c r="H1426" s="462" t="s">
        <v>1344</v>
      </c>
      <c r="I1426" s="464" t="s">
        <v>1201</v>
      </c>
      <c r="J1426" s="464" t="s">
        <v>1101</v>
      </c>
      <c r="K1426" s="466" t="s">
        <v>300</v>
      </c>
      <c r="L1426" s="467">
        <f t="shared" si="111"/>
        <v>1</v>
      </c>
      <c r="M1426" s="468">
        <f t="shared" si="112"/>
        <v>44200</v>
      </c>
      <c r="N1426" s="467" t="str">
        <f>IF(IFERROR(SEARCH("-",K1426,1),0) &gt; 0,IFERROR(VLOOKUP(K1426,'Liste ECO'!A:A,1,FALSE),"ATTENTION CE Inexistant"),"")</f>
        <v>214-01</v>
      </c>
      <c r="O1426" s="467" t="str">
        <f>IF(LEFT(N1426,1) ="A",'Messages d''erreur'!$B$9,"")</f>
        <v/>
      </c>
      <c r="P1426" s="447">
        <f t="shared" si="105"/>
        <v>44200</v>
      </c>
      <c r="Q1426" s="447" t="str">
        <f>IFERROR(VLOOKUP(B1427,'Liste CG'!A:A,1,FALSE),"Attention erreur pas de CG")</f>
        <v>Attention erreur pas de CG</v>
      </c>
      <c r="R1426" s="447" t="str">
        <f>IF(LEFT(Q1426,1)="A",'Messages d''erreur'!B$10,"")</f>
        <v>Attention CG pas dans  CG</v>
      </c>
      <c r="S1426" s="467">
        <f t="shared" si="106"/>
        <v>44200</v>
      </c>
      <c r="T1426" s="469">
        <f>IFERROR(VLOOKUP(S1426,'Liste CG'!A:A,1,FALSE),"Attention erreur pas de CG")</f>
        <v>44200</v>
      </c>
      <c r="U1426" s="447" t="str">
        <f>IF(MID(H1426,4,1)="x", 'Messages d''erreur'!$B$13,IF(LEFT(T1426,1)="A",'Messages d''erreur'!$B$12,""))</f>
        <v/>
      </c>
    </row>
    <row r="1427" spans="1:21" ht="26" x14ac:dyDescent="0.35">
      <c r="A1427" s="535" t="s">
        <v>2483</v>
      </c>
      <c r="B1427" s="447" t="s">
        <v>2483</v>
      </c>
      <c r="C1427" s="462" t="s">
        <v>231</v>
      </c>
      <c r="D1427" s="463" t="s">
        <v>1100</v>
      </c>
      <c r="E1427" s="464" t="s">
        <v>61</v>
      </c>
      <c r="F1427" s="464">
        <v>1</v>
      </c>
      <c r="G1427" s="462" t="s">
        <v>1342</v>
      </c>
      <c r="H1427" s="464" t="s">
        <v>1317</v>
      </c>
      <c r="I1427" s="464" t="s">
        <v>1201</v>
      </c>
      <c r="J1427" s="464" t="s">
        <v>1101</v>
      </c>
      <c r="K1427" s="466" t="s">
        <v>230</v>
      </c>
      <c r="L1427" s="467">
        <f t="shared" si="111"/>
        <v>0</v>
      </c>
      <c r="M1427" s="468">
        <f t="shared" si="112"/>
        <v>44000</v>
      </c>
      <c r="N1427" s="467" t="str">
        <f>IF(IFERROR(SEARCH("-",K1427,1),0) &gt; 0,IFERROR(VLOOKUP(K1427,'Liste ECO'!A:A,1,FALSE),"ATTENTION CE Inexistant"),"")</f>
        <v>128-01</v>
      </c>
      <c r="O1427" s="467" t="str">
        <f>IF(LEFT(N1427,1) ="A",'Messages d''erreur'!$B$9,"")</f>
        <v/>
      </c>
      <c r="P1427" s="447">
        <f t="shared" si="105"/>
        <v>44000</v>
      </c>
      <c r="Q1427" s="447" t="str">
        <f>IFERROR(VLOOKUP(B1428,'Liste CG'!A:A,1,FALSE),"Attention erreur pas de CG")</f>
        <v>Attention erreur pas de CG</v>
      </c>
      <c r="R1427" s="447" t="str">
        <f>IF(LEFT(Q1427,1)="A",'Messages d''erreur'!B$10,"")</f>
        <v>Attention CG pas dans  CG</v>
      </c>
      <c r="S1427" s="467">
        <f t="shared" si="106"/>
        <v>44000</v>
      </c>
      <c r="T1427" s="469">
        <f>IFERROR(VLOOKUP(S1427,'Liste CG'!A:A,1,FALSE),"Attention erreur pas de CG")</f>
        <v>44000</v>
      </c>
      <c r="U1427" s="447" t="str">
        <f>IF(MID(H1427,4,1)="x", 'Messages d''erreur'!$B$13,IF(LEFT(T1427,1)="A",'Messages d''erreur'!$B$12,""))</f>
        <v/>
      </c>
    </row>
    <row r="1428" spans="1:21" ht="26" x14ac:dyDescent="0.35">
      <c r="A1428" s="535" t="s">
        <v>2483</v>
      </c>
      <c r="B1428" s="447" t="s">
        <v>2483</v>
      </c>
      <c r="C1428" s="462" t="s">
        <v>231</v>
      </c>
      <c r="D1428" s="463" t="s">
        <v>1100</v>
      </c>
      <c r="E1428" s="464" t="s">
        <v>61</v>
      </c>
      <c r="F1428" s="464">
        <v>2</v>
      </c>
      <c r="G1428" s="462" t="s">
        <v>1343</v>
      </c>
      <c r="H1428" s="462" t="s">
        <v>1344</v>
      </c>
      <c r="I1428" s="464" t="s">
        <v>1201</v>
      </c>
      <c r="J1428" s="464" t="s">
        <v>1101</v>
      </c>
      <c r="K1428" s="466" t="s">
        <v>230</v>
      </c>
      <c r="L1428" s="467">
        <f t="shared" si="111"/>
        <v>1</v>
      </c>
      <c r="M1428" s="468">
        <f t="shared" si="112"/>
        <v>44200</v>
      </c>
      <c r="N1428" s="467" t="str">
        <f>IF(IFERROR(SEARCH("-",K1428,1),0) &gt; 0,IFERROR(VLOOKUP(K1428,'Liste ECO'!A:A,1,FALSE),"ATTENTION CE Inexistant"),"")</f>
        <v>128-01</v>
      </c>
      <c r="O1428" s="467" t="str">
        <f>IF(LEFT(N1428,1) ="A",'Messages d''erreur'!$B$9,"")</f>
        <v/>
      </c>
      <c r="P1428" s="447">
        <f t="shared" si="105"/>
        <v>44200</v>
      </c>
      <c r="Q1428" s="447" t="str">
        <f>IFERROR(VLOOKUP(B1431,'Liste CG'!A:A,1,FALSE),"Attention erreur pas de CG")</f>
        <v>Attention erreur pas de CG</v>
      </c>
      <c r="R1428" s="447" t="str">
        <f>IF(LEFT(Q1428,1)="A",'Messages d''erreur'!B$10,"")</f>
        <v>Attention CG pas dans  CG</v>
      </c>
      <c r="S1428" s="467">
        <f t="shared" si="106"/>
        <v>44200</v>
      </c>
      <c r="T1428" s="469">
        <f>IFERROR(VLOOKUP(S1428,'Liste CG'!A:A,1,FALSE),"Attention erreur pas de CG")</f>
        <v>44200</v>
      </c>
      <c r="U1428" s="447" t="str">
        <f>IF(MID(H1428,4,1)="x", 'Messages d''erreur'!$B$13,IF(LEFT(T1428,1)="A",'Messages d''erreur'!$B$12,""))</f>
        <v/>
      </c>
    </row>
    <row r="1429" spans="1:21" ht="26" x14ac:dyDescent="0.35">
      <c r="A1429" s="535" t="s">
        <v>4416</v>
      </c>
      <c r="B1429" s="447" t="s">
        <v>4416</v>
      </c>
      <c r="C1429" s="462" t="s">
        <v>231</v>
      </c>
      <c r="D1429" s="463" t="s">
        <v>1100</v>
      </c>
      <c r="E1429" s="464" t="s">
        <v>61</v>
      </c>
      <c r="F1429" s="464">
        <v>1</v>
      </c>
      <c r="G1429" s="462" t="s">
        <v>1342</v>
      </c>
      <c r="H1429" s="464">
        <v>49999</v>
      </c>
      <c r="I1429" s="464" t="s">
        <v>1201</v>
      </c>
      <c r="J1429" s="464" t="s">
        <v>1101</v>
      </c>
      <c r="K1429" s="466" t="s">
        <v>4426</v>
      </c>
      <c r="L1429" s="467">
        <f t="shared" ref="L1429:L1430" si="113">IF(A1429=A1428,1,0)</f>
        <v>0</v>
      </c>
      <c r="M1429" s="468">
        <f t="shared" ref="M1429:M1430" si="114">VALUE(H1429)</f>
        <v>49999</v>
      </c>
      <c r="N1429" s="467" t="str">
        <f>IF(IFERROR(SEARCH("-",K1429,1),0) &gt; 0,IFERROR(VLOOKUP(K1429,'Liste ECO'!A:A,1,FALSE),"ATTENTION CE Inexistant"),"")</f>
        <v>035-01</v>
      </c>
      <c r="O1429" s="467" t="str">
        <f>IF(LEFT(N1429,1) ="A",'Messages d''erreur'!$B$9,"")</f>
        <v/>
      </c>
      <c r="P1429" s="447">
        <f t="shared" ref="P1429:P1430" si="115">VALUE(H1429)</f>
        <v>49999</v>
      </c>
      <c r="Q1429" s="447" t="str">
        <f>IFERROR(VLOOKUP(B1430,'Liste CG'!A:A,1,FALSE),"Attention erreur pas de CG")</f>
        <v>Attention erreur pas de CG</v>
      </c>
      <c r="R1429" s="447" t="str">
        <f>IF(LEFT(Q1429,1)="A",'Messages d''erreur'!B$10,"")</f>
        <v>Attention CG pas dans  CG</v>
      </c>
      <c r="S1429" s="467">
        <f t="shared" ref="S1429:S1430" si="116">VALUE(H1429)</f>
        <v>49999</v>
      </c>
      <c r="T1429" s="469">
        <f>IFERROR(VLOOKUP(S1429,'Liste CG'!A:A,1,FALSE),"Attention erreur pas de CG")</f>
        <v>49999</v>
      </c>
      <c r="U1429" s="447" t="str">
        <f>IF(MID(H1429,4,1)="x", 'Messages d''erreur'!$B$13,IF(LEFT(T1429,1)="A",'Messages d''erreur'!$B$12,""))</f>
        <v/>
      </c>
    </row>
    <row r="1430" spans="1:21" ht="26" x14ac:dyDescent="0.35">
      <c r="A1430" s="535" t="s">
        <v>4416</v>
      </c>
      <c r="B1430" s="447" t="s">
        <v>4416</v>
      </c>
      <c r="C1430" s="462" t="s">
        <v>231</v>
      </c>
      <c r="D1430" s="463" t="s">
        <v>1100</v>
      </c>
      <c r="E1430" s="464" t="s">
        <v>61</v>
      </c>
      <c r="F1430" s="464">
        <v>2</v>
      </c>
      <c r="G1430" s="462" t="s">
        <v>1343</v>
      </c>
      <c r="H1430" s="462" t="s">
        <v>1344</v>
      </c>
      <c r="I1430" s="464" t="s">
        <v>1201</v>
      </c>
      <c r="J1430" s="464" t="s">
        <v>1101</v>
      </c>
      <c r="K1430" s="466" t="s">
        <v>4426</v>
      </c>
      <c r="L1430" s="467">
        <f t="shared" si="113"/>
        <v>1</v>
      </c>
      <c r="M1430" s="468">
        <f t="shared" si="114"/>
        <v>44200</v>
      </c>
      <c r="N1430" s="467" t="str">
        <f>IF(IFERROR(SEARCH("-",K1430,1),0) &gt; 0,IFERROR(VLOOKUP(K1430,'Liste ECO'!A:A,1,FALSE),"ATTENTION CE Inexistant"),"")</f>
        <v>035-01</v>
      </c>
      <c r="O1430" s="467" t="str">
        <f>IF(LEFT(N1430,1) ="A",'Messages d''erreur'!$B$9,"")</f>
        <v/>
      </c>
      <c r="P1430" s="447">
        <f t="shared" si="115"/>
        <v>44200</v>
      </c>
      <c r="Q1430" s="447" t="str">
        <f>IFERROR(VLOOKUP(B1433,'Liste CG'!A:A,1,FALSE),"Attention erreur pas de CG")</f>
        <v>Attention erreur pas de CG</v>
      </c>
      <c r="R1430" s="447" t="str">
        <f>IF(LEFT(Q1430,1)="A",'Messages d''erreur'!B$10,"")</f>
        <v>Attention CG pas dans  CG</v>
      </c>
      <c r="S1430" s="467">
        <f t="shared" si="116"/>
        <v>44200</v>
      </c>
      <c r="T1430" s="469">
        <f>IFERROR(VLOOKUP(S1430,'Liste CG'!A:A,1,FALSE),"Attention erreur pas de CG")</f>
        <v>44200</v>
      </c>
      <c r="U1430" s="447" t="str">
        <f>IF(MID(H1430,4,1)="x", 'Messages d''erreur'!$B$13,IF(LEFT(T1430,1)="A",'Messages d''erreur'!$B$12,""))</f>
        <v/>
      </c>
    </row>
    <row r="1431" spans="1:21" ht="39" x14ac:dyDescent="0.35">
      <c r="A1431" s="535" t="s">
        <v>1348</v>
      </c>
      <c r="B1431" s="447" t="s">
        <v>1348</v>
      </c>
      <c r="C1431" s="462" t="s">
        <v>2484</v>
      </c>
      <c r="D1431" s="463" t="s">
        <v>1100</v>
      </c>
      <c r="E1431" s="464" t="s">
        <v>61</v>
      </c>
      <c r="F1431" s="464">
        <v>1</v>
      </c>
      <c r="G1431" s="462" t="s">
        <v>1347</v>
      </c>
      <c r="H1431" s="464" t="s">
        <v>2485</v>
      </c>
      <c r="I1431" s="464" t="s">
        <v>1341</v>
      </c>
      <c r="J1431" s="464" t="s">
        <v>1101</v>
      </c>
      <c r="K1431" s="466" t="s">
        <v>1100</v>
      </c>
      <c r="L1431" s="467">
        <f>IF(A1431=A1428,1,0)</f>
        <v>0</v>
      </c>
      <c r="M1431" s="468" t="e">
        <f t="shared" si="112"/>
        <v>#VALUE!</v>
      </c>
      <c r="N1431" s="467" t="str">
        <f>IF(IFERROR(SEARCH("-",K1431,1),0) &gt; 0,IFERROR(VLOOKUP(K1431,'Liste ECO'!A:A,1,FALSE),"ATTENTION CE Inexistant"),"")</f>
        <v/>
      </c>
      <c r="O1431" s="467" t="str">
        <f>IF(LEFT(N1431,1) ="A",'Messages d''erreur'!$B$9,"")</f>
        <v/>
      </c>
      <c r="P1431" s="447" t="e">
        <f t="shared" si="105"/>
        <v>#VALUE!</v>
      </c>
      <c r="Q1431" s="447" t="str">
        <f>IFERROR(VLOOKUP(B1432,'Liste CG'!A:A,1,FALSE),"Attention erreur pas de CG")</f>
        <v>Attention erreur pas de CG</v>
      </c>
      <c r="R1431" s="447" t="str">
        <f>IF(LEFT(Q1431,1)="A",'Messages d''erreur'!B$10,"")</f>
        <v>Attention CG pas dans  CG</v>
      </c>
      <c r="S1431" s="467" t="e">
        <f t="shared" si="106"/>
        <v>#VALUE!</v>
      </c>
      <c r="T1431" s="469" t="str">
        <f>IFERROR(VLOOKUP(S1431,'Liste CG'!A:A,1,FALSE),"Attention erreur pas de CG")</f>
        <v>Attention erreur pas de CG</v>
      </c>
      <c r="U1431" s="447" t="str">
        <f>IF(MID(H1431,4,1)="x", 'Messages d''erreur'!$B$13,IF(LEFT(T1431,1)="A",'Messages d''erreur'!$B$12,""))</f>
        <v>Attention CG pas dans  CG</v>
      </c>
    </row>
    <row r="1432" spans="1:21" ht="39" x14ac:dyDescent="0.35">
      <c r="A1432" s="535" t="s">
        <v>1374</v>
      </c>
      <c r="B1432" s="447" t="s">
        <v>1374</v>
      </c>
      <c r="C1432" s="462" t="s">
        <v>2486</v>
      </c>
      <c r="D1432" s="463" t="s">
        <v>1100</v>
      </c>
      <c r="E1432" s="464" t="s">
        <v>61</v>
      </c>
      <c r="F1432" s="464">
        <v>1</v>
      </c>
      <c r="G1432" s="462" t="s">
        <v>1347</v>
      </c>
      <c r="H1432" s="464" t="s">
        <v>1372</v>
      </c>
      <c r="I1432" s="464" t="s">
        <v>1341</v>
      </c>
      <c r="J1432" s="464" t="s">
        <v>1101</v>
      </c>
      <c r="K1432" s="466" t="s">
        <v>1100</v>
      </c>
      <c r="L1432" s="467">
        <f t="shared" si="111"/>
        <v>0</v>
      </c>
      <c r="M1432" s="468">
        <f t="shared" si="112"/>
        <v>21439</v>
      </c>
      <c r="N1432" s="467" t="str">
        <f>IF(IFERROR(SEARCH("-",K1432,1),0) &gt; 0,IFERROR(VLOOKUP(K1432,'Liste ECO'!A:A,1,FALSE),"ATTENTION CE Inexistant"),"")</f>
        <v/>
      </c>
      <c r="O1432" s="467" t="str">
        <f>IF(LEFT(N1432,1) ="A",'Messages d''erreur'!$B$9,"")</f>
        <v/>
      </c>
      <c r="P1432" s="447">
        <f t="shared" si="105"/>
        <v>21439</v>
      </c>
      <c r="Q1432" s="447" t="str">
        <f>IFERROR(VLOOKUP(B1433,'Liste CG'!A:A,1,FALSE),"Attention erreur pas de CG")</f>
        <v>Attention erreur pas de CG</v>
      </c>
      <c r="R1432" s="447" t="str">
        <f>IF(LEFT(Q1432,1)="A",'Messages d''erreur'!B$10,"")</f>
        <v>Attention CG pas dans  CG</v>
      </c>
      <c r="S1432" s="467">
        <f t="shared" si="106"/>
        <v>21439</v>
      </c>
      <c r="T1432" s="469">
        <f>IFERROR(VLOOKUP(S1432,'Liste CG'!A:A,1,FALSE),"Attention erreur pas de CG")</f>
        <v>21439</v>
      </c>
      <c r="U1432" s="447" t="str">
        <f>IF(MID(H1432,4,1)="x", 'Messages d''erreur'!$B$13,IF(LEFT(T1432,1)="A",'Messages d''erreur'!$B$12,""))</f>
        <v/>
      </c>
    </row>
    <row r="1433" spans="1:21" ht="26" x14ac:dyDescent="0.35">
      <c r="A1433" s="535" t="s">
        <v>1380</v>
      </c>
      <c r="B1433" s="447" t="s">
        <v>1380</v>
      </c>
      <c r="C1433" s="462" t="s">
        <v>2487</v>
      </c>
      <c r="D1433" s="463" t="s">
        <v>1100</v>
      </c>
      <c r="E1433" s="464" t="s">
        <v>61</v>
      </c>
      <c r="F1433" s="464">
        <v>1</v>
      </c>
      <c r="G1433" s="462" t="s">
        <v>1347</v>
      </c>
      <c r="H1433" s="464" t="s">
        <v>1378</v>
      </c>
      <c r="I1433" s="464" t="s">
        <v>1341</v>
      </c>
      <c r="J1433" s="464">
        <v>0</v>
      </c>
      <c r="K1433" s="466" t="s">
        <v>1100</v>
      </c>
      <c r="L1433" s="467">
        <f t="shared" si="111"/>
        <v>0</v>
      </c>
      <c r="M1433" s="468">
        <f t="shared" si="112"/>
        <v>21449</v>
      </c>
      <c r="N1433" s="467" t="str">
        <f>IF(IFERROR(SEARCH("-",K1433,1),0) &gt; 0,IFERROR(VLOOKUP(K1433,'Liste ECO'!A:A,1,FALSE),"ATTENTION CE Inexistant"),"")</f>
        <v/>
      </c>
      <c r="O1433" s="467" t="str">
        <f>IF(LEFT(N1433,1) ="A",'Messages d''erreur'!$B$9,"")</f>
        <v/>
      </c>
      <c r="P1433" s="447">
        <f t="shared" si="105"/>
        <v>21449</v>
      </c>
      <c r="Q1433" s="447" t="str">
        <f>IFERROR(VLOOKUP(B1434,'Liste CG'!A:A,1,FALSE),"Attention erreur pas de CG")</f>
        <v>Attention erreur pas de CG</v>
      </c>
      <c r="R1433" s="447" t="str">
        <f>IF(LEFT(Q1433,1)="A",'Messages d''erreur'!B$10,"")</f>
        <v>Attention CG pas dans  CG</v>
      </c>
      <c r="S1433" s="467">
        <f t="shared" si="106"/>
        <v>21449</v>
      </c>
      <c r="T1433" s="469">
        <f>IFERROR(VLOOKUP(S1433,'Liste CG'!A:A,1,FALSE),"Attention erreur pas de CG")</f>
        <v>21449</v>
      </c>
      <c r="U1433" s="447" t="str">
        <f>IF(MID(H1433,4,1)="x", 'Messages d''erreur'!$B$13,IF(LEFT(T1433,1)="A",'Messages d''erreur'!$B$12,""))</f>
        <v/>
      </c>
    </row>
    <row r="1434" spans="1:21" ht="52" x14ac:dyDescent="0.35">
      <c r="A1434" s="535" t="s">
        <v>1407</v>
      </c>
      <c r="B1434" s="447" t="s">
        <v>1407</v>
      </c>
      <c r="C1434" s="462" t="s">
        <v>2488</v>
      </c>
      <c r="D1434" s="463" t="s">
        <v>1100</v>
      </c>
      <c r="E1434" s="464" t="s">
        <v>61</v>
      </c>
      <c r="F1434" s="464">
        <v>1</v>
      </c>
      <c r="G1434" s="462" t="s">
        <v>1347</v>
      </c>
      <c r="H1434" s="464" t="s">
        <v>2489</v>
      </c>
      <c r="I1434" s="464" t="s">
        <v>1341</v>
      </c>
      <c r="J1434" s="464" t="s">
        <v>1101</v>
      </c>
      <c r="K1434" s="466" t="s">
        <v>1100</v>
      </c>
      <c r="L1434" s="467">
        <f t="shared" si="111"/>
        <v>0</v>
      </c>
      <c r="M1434" s="468" t="e">
        <f t="shared" si="112"/>
        <v>#VALUE!</v>
      </c>
      <c r="N1434" s="467" t="str">
        <f>IF(IFERROR(SEARCH("-",K1434,1),0) &gt; 0,IFERROR(VLOOKUP(K1434,'Liste ECO'!A:A,1,FALSE),"ATTENTION CE Inexistant"),"")</f>
        <v/>
      </c>
      <c r="O1434" s="467" t="str">
        <f>IF(LEFT(N1434,1) ="A",'Messages d''erreur'!$B$9,"")</f>
        <v/>
      </c>
      <c r="P1434" s="447" t="e">
        <f t="shared" si="105"/>
        <v>#VALUE!</v>
      </c>
      <c r="Q1434" s="447" t="str">
        <f>IFERROR(VLOOKUP(B1435,'Liste CG'!A:A,1,FALSE),"Attention erreur pas de CG")</f>
        <v>Attention erreur pas de CG</v>
      </c>
      <c r="R1434" s="447" t="str">
        <f>IF(LEFT(Q1434,1)="A",'Messages d''erreur'!B$10,"")</f>
        <v>Attention CG pas dans  CG</v>
      </c>
      <c r="S1434" s="467" t="e">
        <f t="shared" si="106"/>
        <v>#VALUE!</v>
      </c>
      <c r="T1434" s="469" t="str">
        <f>IFERROR(VLOOKUP(S1434,'Liste CG'!A:A,1,FALSE),"Attention erreur pas de CG")</f>
        <v>Attention erreur pas de CG</v>
      </c>
      <c r="U1434" s="447" t="str">
        <f>IF(MID(H1434,4,1)="x", 'Messages d''erreur'!$B$13,IF(LEFT(T1434,1)="A",'Messages d''erreur'!$B$12,""))</f>
        <v>Compte générique de contre-partie</v>
      </c>
    </row>
    <row r="1435" spans="1:21" ht="26" x14ac:dyDescent="0.35">
      <c r="A1435" s="535" t="s">
        <v>1504</v>
      </c>
      <c r="B1435" s="447" t="s">
        <v>1504</v>
      </c>
      <c r="C1435" s="462" t="s">
        <v>2490</v>
      </c>
      <c r="D1435" s="463" t="s">
        <v>1100</v>
      </c>
      <c r="E1435" s="464" t="s">
        <v>61</v>
      </c>
      <c r="F1435" s="464">
        <v>1</v>
      </c>
      <c r="G1435" s="462" t="s">
        <v>1347</v>
      </c>
      <c r="H1435" s="464" t="s">
        <v>2491</v>
      </c>
      <c r="I1435" s="464" t="s">
        <v>1341</v>
      </c>
      <c r="J1435" s="464" t="s">
        <v>1101</v>
      </c>
      <c r="K1435" s="466" t="s">
        <v>1100</v>
      </c>
      <c r="L1435" s="467">
        <f t="shared" si="111"/>
        <v>0</v>
      </c>
      <c r="M1435" s="468" t="e">
        <f t="shared" si="112"/>
        <v>#VALUE!</v>
      </c>
      <c r="N1435" s="467" t="str">
        <f>IF(IFERROR(SEARCH("-",K1435,1),0) &gt; 0,IFERROR(VLOOKUP(K1435,'Liste ECO'!A:A,1,FALSE),"ATTENTION CE Inexistant"),"")</f>
        <v/>
      </c>
      <c r="O1435" s="467" t="str">
        <f>IF(LEFT(N1435,1) ="A",'Messages d''erreur'!$B$9,"")</f>
        <v/>
      </c>
      <c r="P1435" s="447" t="e">
        <f t="shared" si="105"/>
        <v>#VALUE!</v>
      </c>
      <c r="Q1435" s="447" t="str">
        <f>IFERROR(VLOOKUP(B1436,'Liste CG'!A:A,1,FALSE),"Attention erreur pas de CG")</f>
        <v>Attention erreur pas de CG</v>
      </c>
      <c r="R1435" s="447" t="str">
        <f>IF(LEFT(Q1435,1)="A",'Messages d''erreur'!B$10,"")</f>
        <v>Attention CG pas dans  CG</v>
      </c>
      <c r="S1435" s="467" t="e">
        <f t="shared" si="106"/>
        <v>#VALUE!</v>
      </c>
      <c r="T1435" s="469" t="str">
        <f>IFERROR(VLOOKUP(S1435,'Liste CG'!A:A,1,FALSE),"Attention erreur pas de CG")</f>
        <v>Attention erreur pas de CG</v>
      </c>
      <c r="U1435" s="447" t="str">
        <f>IF(MID(H1435,4,1)="x", 'Messages d''erreur'!$B$13,IF(LEFT(T1435,1)="A",'Messages d''erreur'!$B$12,""))</f>
        <v>Compte générique de contre-partie</v>
      </c>
    </row>
    <row r="1436" spans="1:21" ht="26" x14ac:dyDescent="0.35">
      <c r="A1436" s="535" t="s">
        <v>1601</v>
      </c>
      <c r="B1436" s="447" t="s">
        <v>1601</v>
      </c>
      <c r="C1436" s="462" t="s">
        <v>2492</v>
      </c>
      <c r="D1436" s="463" t="s">
        <v>1100</v>
      </c>
      <c r="E1436" s="464" t="s">
        <v>61</v>
      </c>
      <c r="F1436" s="464">
        <v>1</v>
      </c>
      <c r="G1436" s="462" t="s">
        <v>1347</v>
      </c>
      <c r="H1436" s="464" t="s">
        <v>2493</v>
      </c>
      <c r="I1436" s="464" t="s">
        <v>1341</v>
      </c>
      <c r="J1436" s="464" t="s">
        <v>1101</v>
      </c>
      <c r="K1436" s="466" t="s">
        <v>1100</v>
      </c>
      <c r="L1436" s="467">
        <f t="shared" si="111"/>
        <v>0</v>
      </c>
      <c r="M1436" s="468" t="e">
        <f t="shared" si="112"/>
        <v>#VALUE!</v>
      </c>
      <c r="N1436" s="467" t="str">
        <f>IF(IFERROR(SEARCH("-",K1436,1),0) &gt; 0,IFERROR(VLOOKUP(K1436,'Liste ECO'!A:A,1,FALSE),"ATTENTION CE Inexistant"),"")</f>
        <v/>
      </c>
      <c r="O1436" s="467" t="str">
        <f>IF(LEFT(N1436,1) ="A",'Messages d''erreur'!$B$9,"")</f>
        <v/>
      </c>
      <c r="P1436" s="447" t="e">
        <f t="shared" si="105"/>
        <v>#VALUE!</v>
      </c>
      <c r="Q1436" s="447" t="str">
        <f>IFERROR(VLOOKUP(B1437,'Liste CG'!A:A,1,FALSE),"Attention erreur pas de CG")</f>
        <v>Attention erreur pas de CG</v>
      </c>
      <c r="R1436" s="447" t="str">
        <f>IF(LEFT(Q1436,1)="A",'Messages d''erreur'!B$10,"")</f>
        <v>Attention CG pas dans  CG</v>
      </c>
      <c r="S1436" s="467" t="e">
        <f t="shared" si="106"/>
        <v>#VALUE!</v>
      </c>
      <c r="T1436" s="469" t="str">
        <f>IFERROR(VLOOKUP(S1436,'Liste CG'!A:A,1,FALSE),"Attention erreur pas de CG")</f>
        <v>Attention erreur pas de CG</v>
      </c>
      <c r="U1436" s="447" t="str">
        <f>IF(MID(H1436,4,1)="x", 'Messages d''erreur'!$B$13,IF(LEFT(T1436,1)="A",'Messages d''erreur'!$B$12,""))</f>
        <v>Compte générique de contre-partie</v>
      </c>
    </row>
    <row r="1437" spans="1:21" ht="26" x14ac:dyDescent="0.35">
      <c r="A1437" s="535" t="s">
        <v>1675</v>
      </c>
      <c r="B1437" s="447" t="s">
        <v>1675</v>
      </c>
      <c r="C1437" s="462" t="s">
        <v>2494</v>
      </c>
      <c r="D1437" s="463" t="s">
        <v>1100</v>
      </c>
      <c r="E1437" s="464" t="s">
        <v>61</v>
      </c>
      <c r="F1437" s="464">
        <v>1</v>
      </c>
      <c r="G1437" s="462" t="s">
        <v>1347</v>
      </c>
      <c r="H1437" s="464" t="s">
        <v>2495</v>
      </c>
      <c r="I1437" s="464" t="s">
        <v>1341</v>
      </c>
      <c r="J1437" s="464" t="s">
        <v>1101</v>
      </c>
      <c r="K1437" s="466" t="s">
        <v>1100</v>
      </c>
      <c r="L1437" s="467">
        <f t="shared" si="111"/>
        <v>0</v>
      </c>
      <c r="M1437" s="468" t="e">
        <f t="shared" si="112"/>
        <v>#VALUE!</v>
      </c>
      <c r="N1437" s="467" t="str">
        <f>IF(IFERROR(SEARCH("-",K1437,1),0) &gt; 0,IFERROR(VLOOKUP(K1437,'Liste ECO'!A:A,1,FALSE),"ATTENTION CE Inexistant"),"")</f>
        <v/>
      </c>
      <c r="O1437" s="467" t="str">
        <f>IF(LEFT(N1437,1) ="A",'Messages d''erreur'!$B$9,"")</f>
        <v/>
      </c>
      <c r="P1437" s="447" t="e">
        <f t="shared" si="105"/>
        <v>#VALUE!</v>
      </c>
      <c r="Q1437" s="447" t="str">
        <f>IFERROR(VLOOKUP(B1438,'Liste CG'!A:A,1,FALSE),"Attention erreur pas de CG")</f>
        <v>Attention erreur pas de CG</v>
      </c>
      <c r="R1437" s="447" t="str">
        <f>IF(LEFT(Q1437,1)="A",'Messages d''erreur'!B$10,"")</f>
        <v>Attention CG pas dans  CG</v>
      </c>
      <c r="S1437" s="467" t="e">
        <f t="shared" si="106"/>
        <v>#VALUE!</v>
      </c>
      <c r="T1437" s="469" t="str">
        <f>IFERROR(VLOOKUP(S1437,'Liste CG'!A:A,1,FALSE),"Attention erreur pas de CG")</f>
        <v>Attention erreur pas de CG</v>
      </c>
      <c r="U1437" s="447" t="str">
        <f>IF(MID(H1437,4,1)="x", 'Messages d''erreur'!$B$13,IF(LEFT(T1437,1)="A",'Messages d''erreur'!$B$12,""))</f>
        <v>Compte générique de contre-partie</v>
      </c>
    </row>
    <row r="1438" spans="1:21" ht="26" x14ac:dyDescent="0.35">
      <c r="A1438" s="535" t="s">
        <v>1691</v>
      </c>
      <c r="B1438" s="447" t="s">
        <v>1691</v>
      </c>
      <c r="C1438" s="462" t="s">
        <v>2496</v>
      </c>
      <c r="D1438" s="463" t="s">
        <v>1100</v>
      </c>
      <c r="E1438" s="464" t="s">
        <v>61</v>
      </c>
      <c r="F1438" s="464">
        <v>1</v>
      </c>
      <c r="G1438" s="462" t="s">
        <v>1347</v>
      </c>
      <c r="H1438" s="464" t="s">
        <v>2497</v>
      </c>
      <c r="I1438" s="464" t="s">
        <v>1341</v>
      </c>
      <c r="J1438" s="464" t="s">
        <v>1101</v>
      </c>
      <c r="K1438" s="466" t="s">
        <v>1100</v>
      </c>
      <c r="L1438" s="467">
        <f t="shared" si="111"/>
        <v>0</v>
      </c>
      <c r="M1438" s="468" t="e">
        <f t="shared" si="112"/>
        <v>#VALUE!</v>
      </c>
      <c r="N1438" s="467" t="str">
        <f>IF(IFERROR(SEARCH("-",K1438,1),0) &gt; 0,IFERROR(VLOOKUP(K1438,'Liste ECO'!A:A,1,FALSE),"ATTENTION CE Inexistant"),"")</f>
        <v/>
      </c>
      <c r="O1438" s="467" t="str">
        <f>IF(LEFT(N1438,1) ="A",'Messages d''erreur'!$B$9,"")</f>
        <v/>
      </c>
      <c r="P1438" s="447" t="e">
        <f t="shared" si="105"/>
        <v>#VALUE!</v>
      </c>
      <c r="Q1438" s="447" t="str">
        <f>IFERROR(VLOOKUP(B1439,'Liste CG'!A:A,1,FALSE),"Attention erreur pas de CG")</f>
        <v>Attention erreur pas de CG</v>
      </c>
      <c r="R1438" s="447" t="str">
        <f>IF(LEFT(Q1438,1)="A",'Messages d''erreur'!B$10,"")</f>
        <v>Attention CG pas dans  CG</v>
      </c>
      <c r="S1438" s="467" t="e">
        <f t="shared" si="106"/>
        <v>#VALUE!</v>
      </c>
      <c r="T1438" s="469" t="str">
        <f>IFERROR(VLOOKUP(S1438,'Liste CG'!A:A,1,FALSE),"Attention erreur pas de CG")</f>
        <v>Attention erreur pas de CG</v>
      </c>
      <c r="U1438" s="447" t="str">
        <f>IF(MID(H1438,4,1)="x", 'Messages d''erreur'!$B$13,IF(LEFT(T1438,1)="A",'Messages d''erreur'!$B$12,""))</f>
        <v>Compte générique de contre-partie</v>
      </c>
    </row>
    <row r="1439" spans="1:21" ht="52" x14ac:dyDescent="0.35">
      <c r="A1439" s="535" t="s">
        <v>1703</v>
      </c>
      <c r="B1439" s="447" t="s">
        <v>1703</v>
      </c>
      <c r="C1439" s="462" t="s">
        <v>2498</v>
      </c>
      <c r="D1439" s="463" t="s">
        <v>1100</v>
      </c>
      <c r="E1439" s="464" t="s">
        <v>61</v>
      </c>
      <c r="F1439" s="464">
        <v>1</v>
      </c>
      <c r="G1439" s="462" t="s">
        <v>1347</v>
      </c>
      <c r="H1439" s="464" t="s">
        <v>1863</v>
      </c>
      <c r="I1439" s="509" t="s">
        <v>1696</v>
      </c>
      <c r="J1439" s="464" t="s">
        <v>1101</v>
      </c>
      <c r="K1439" s="466" t="s">
        <v>1100</v>
      </c>
      <c r="L1439" s="467">
        <f t="shared" si="111"/>
        <v>0</v>
      </c>
      <c r="M1439" s="468" t="e">
        <f t="shared" si="112"/>
        <v>#VALUE!</v>
      </c>
      <c r="N1439" s="467" t="str">
        <f>IF(IFERROR(SEARCH("-",K1439,1),0) &gt; 0,IFERROR(VLOOKUP(K1439,'Liste ECO'!A:A,1,FALSE),"ATTENTION CE Inexistant"),"")</f>
        <v/>
      </c>
      <c r="O1439" s="467" t="str">
        <f>IF(LEFT(N1439,1) ="A",'Messages d''erreur'!$B$9,"")</f>
        <v/>
      </c>
      <c r="P1439" s="447" t="e">
        <f t="shared" si="105"/>
        <v>#VALUE!</v>
      </c>
      <c r="Q1439" s="447" t="str">
        <f>IFERROR(VLOOKUP(B1440,'Liste CG'!A:A,1,FALSE),"Attention erreur pas de CG")</f>
        <v>Attention erreur pas de CG</v>
      </c>
      <c r="R1439" s="447" t="str">
        <f>IF(LEFT(Q1439,1)="A",'Messages d''erreur'!B$10,"")</f>
        <v>Attention CG pas dans  CG</v>
      </c>
      <c r="S1439" s="467" t="e">
        <f t="shared" si="106"/>
        <v>#VALUE!</v>
      </c>
      <c r="T1439" s="469" t="str">
        <f>IFERROR(VLOOKUP(S1439,'Liste CG'!A:A,1,FALSE),"Attention erreur pas de CG")</f>
        <v>Attention erreur pas de CG</v>
      </c>
      <c r="U1439" s="447" t="str">
        <f>IF(MID(H1439,4,1)="x", 'Messages d''erreur'!$B$13,IF(LEFT(T1439,1)="A",'Messages d''erreur'!$B$12,""))</f>
        <v>Compte générique de contre-partie</v>
      </c>
    </row>
    <row r="1440" spans="1:21" ht="26" x14ac:dyDescent="0.35">
      <c r="A1440" s="535" t="s">
        <v>1713</v>
      </c>
      <c r="B1440" s="447" t="s">
        <v>1713</v>
      </c>
      <c r="C1440" s="462" t="s">
        <v>2499</v>
      </c>
      <c r="D1440" s="463" t="s">
        <v>1100</v>
      </c>
      <c r="E1440" s="464" t="s">
        <v>61</v>
      </c>
      <c r="F1440" s="464">
        <v>1</v>
      </c>
      <c r="G1440" s="462" t="s">
        <v>1347</v>
      </c>
      <c r="H1440" s="464" t="s">
        <v>2500</v>
      </c>
      <c r="I1440" s="509" t="s">
        <v>1696</v>
      </c>
      <c r="J1440" s="464" t="s">
        <v>1101</v>
      </c>
      <c r="K1440" s="466" t="s">
        <v>1100</v>
      </c>
      <c r="L1440" s="467">
        <f t="shared" si="111"/>
        <v>0</v>
      </c>
      <c r="M1440" s="468" t="e">
        <f t="shared" si="112"/>
        <v>#VALUE!</v>
      </c>
      <c r="N1440" s="467" t="str">
        <f>IF(IFERROR(SEARCH("-",K1440,1),0) &gt; 0,IFERROR(VLOOKUP(K1440,'Liste ECO'!A:A,1,FALSE),"ATTENTION CE Inexistant"),"")</f>
        <v/>
      </c>
      <c r="O1440" s="467" t="str">
        <f>IF(LEFT(N1440,1) ="A",'Messages d''erreur'!$B$9,"")</f>
        <v/>
      </c>
      <c r="P1440" s="447" t="e">
        <f t="shared" si="105"/>
        <v>#VALUE!</v>
      </c>
      <c r="Q1440" s="447" t="str">
        <f>IFERROR(VLOOKUP(B1441,'Liste CG'!A:A,1,FALSE),"Attention erreur pas de CG")</f>
        <v>Attention erreur pas de CG</v>
      </c>
      <c r="R1440" s="447" t="str">
        <f>IF(LEFT(Q1440,1)="A",'Messages d''erreur'!B$10,"")</f>
        <v>Attention CG pas dans  CG</v>
      </c>
      <c r="S1440" s="467" t="e">
        <f t="shared" si="106"/>
        <v>#VALUE!</v>
      </c>
      <c r="T1440" s="469" t="str">
        <f>IFERROR(VLOOKUP(S1440,'Liste CG'!A:A,1,FALSE),"Attention erreur pas de CG")</f>
        <v>Attention erreur pas de CG</v>
      </c>
      <c r="U1440" s="447" t="str">
        <f>IF(MID(H1440,4,1)="x", 'Messages d''erreur'!$B$13,IF(LEFT(T1440,1)="A",'Messages d''erreur'!$B$12,""))</f>
        <v>Compte générique de contre-partie</v>
      </c>
    </row>
    <row r="1441" spans="1:21" ht="26" x14ac:dyDescent="0.35">
      <c r="A1441" s="535" t="s">
        <v>1732</v>
      </c>
      <c r="B1441" s="447" t="s">
        <v>1732</v>
      </c>
      <c r="C1441" s="462" t="s">
        <v>2501</v>
      </c>
      <c r="D1441" s="463" t="s">
        <v>1100</v>
      </c>
      <c r="E1441" s="464" t="s">
        <v>61</v>
      </c>
      <c r="F1441" s="464">
        <v>1</v>
      </c>
      <c r="G1441" s="462" t="s">
        <v>1347</v>
      </c>
      <c r="H1441" s="464" t="s">
        <v>2502</v>
      </c>
      <c r="I1441" s="464" t="s">
        <v>1341</v>
      </c>
      <c r="J1441" s="464" t="s">
        <v>1101</v>
      </c>
      <c r="K1441" s="466" t="s">
        <v>1100</v>
      </c>
      <c r="L1441" s="467">
        <f t="shared" si="111"/>
        <v>0</v>
      </c>
      <c r="M1441" s="468" t="e">
        <f t="shared" si="112"/>
        <v>#VALUE!</v>
      </c>
      <c r="N1441" s="467" t="str">
        <f>IF(IFERROR(SEARCH("-",K1441,1),0) &gt; 0,IFERROR(VLOOKUP(K1441,'Liste ECO'!A:A,1,FALSE),"ATTENTION CE Inexistant"),"")</f>
        <v/>
      </c>
      <c r="O1441" s="467" t="str">
        <f>IF(LEFT(N1441,1) ="A",'Messages d''erreur'!$B$9,"")</f>
        <v/>
      </c>
      <c r="P1441" s="447" t="e">
        <f t="shared" si="105"/>
        <v>#VALUE!</v>
      </c>
      <c r="Q1441" s="447" t="str">
        <f>IFERROR(VLOOKUP(B1442,'Liste CG'!A:A,1,FALSE),"Attention erreur pas de CG")</f>
        <v>Attention erreur pas de CG</v>
      </c>
      <c r="R1441" s="447" t="str">
        <f>IF(LEFT(Q1441,1)="A",'Messages d''erreur'!B$10,"")</f>
        <v>Attention CG pas dans  CG</v>
      </c>
      <c r="S1441" s="467" t="e">
        <f t="shared" si="106"/>
        <v>#VALUE!</v>
      </c>
      <c r="T1441" s="469" t="str">
        <f>IFERROR(VLOOKUP(S1441,'Liste CG'!A:A,1,FALSE),"Attention erreur pas de CG")</f>
        <v>Attention erreur pas de CG</v>
      </c>
      <c r="U1441" s="447" t="str">
        <f>IF(MID(H1441,4,1)="x", 'Messages d''erreur'!$B$13,IF(LEFT(T1441,1)="A",'Messages d''erreur'!$B$12,""))</f>
        <v>Compte générique de contre-partie</v>
      </c>
    </row>
    <row r="1442" spans="1:21" ht="39" x14ac:dyDescent="0.35">
      <c r="A1442" s="535" t="s">
        <v>1754</v>
      </c>
      <c r="B1442" s="447" t="s">
        <v>1754</v>
      </c>
      <c r="C1442" s="462" t="s">
        <v>2503</v>
      </c>
      <c r="D1442" s="463" t="s">
        <v>1100</v>
      </c>
      <c r="E1442" s="464" t="s">
        <v>61</v>
      </c>
      <c r="F1442" s="464">
        <v>1</v>
      </c>
      <c r="G1442" s="462" t="s">
        <v>1347</v>
      </c>
      <c r="H1442" s="464" t="s">
        <v>2504</v>
      </c>
      <c r="I1442" s="464" t="s">
        <v>1341</v>
      </c>
      <c r="J1442" s="464" t="s">
        <v>1101</v>
      </c>
      <c r="K1442" s="466" t="s">
        <v>1100</v>
      </c>
      <c r="L1442" s="467">
        <f t="shared" si="111"/>
        <v>0</v>
      </c>
      <c r="M1442" s="468" t="e">
        <f t="shared" si="112"/>
        <v>#VALUE!</v>
      </c>
      <c r="N1442" s="467" t="str">
        <f>IF(IFERROR(SEARCH("-",K1442,1),0) &gt; 0,IFERROR(VLOOKUP(K1442,'Liste ECO'!A:A,1,FALSE),"ATTENTION CE Inexistant"),"")</f>
        <v/>
      </c>
      <c r="O1442" s="467" t="str">
        <f>IF(LEFT(N1442,1) ="A",'Messages d''erreur'!$B$9,"")</f>
        <v/>
      </c>
      <c r="P1442" s="447" t="e">
        <f t="shared" si="105"/>
        <v>#VALUE!</v>
      </c>
      <c r="Q1442" s="447" t="str">
        <f>IFERROR(VLOOKUP(B1443,'Liste CG'!A:A,1,FALSE),"Attention erreur pas de CG")</f>
        <v>Attention erreur pas de CG</v>
      </c>
      <c r="R1442" s="447" t="str">
        <f>IF(LEFT(Q1442,1)="A",'Messages d''erreur'!B$10,"")</f>
        <v>Attention CG pas dans  CG</v>
      </c>
      <c r="S1442" s="467" t="e">
        <f t="shared" si="106"/>
        <v>#VALUE!</v>
      </c>
      <c r="T1442" s="469" t="str">
        <f>IFERROR(VLOOKUP(S1442,'Liste CG'!A:A,1,FALSE),"Attention erreur pas de CG")</f>
        <v>Attention erreur pas de CG</v>
      </c>
      <c r="U1442" s="447" t="str">
        <f>IF(MID(H1442,4,1)="x", 'Messages d''erreur'!$B$13,IF(LEFT(T1442,1)="A",'Messages d''erreur'!$B$12,""))</f>
        <v>Compte générique de contre-partie</v>
      </c>
    </row>
    <row r="1443" spans="1:21" ht="39" x14ac:dyDescent="0.35">
      <c r="A1443" s="535" t="s">
        <v>1775</v>
      </c>
      <c r="B1443" s="447" t="s">
        <v>1775</v>
      </c>
      <c r="C1443" s="462" t="s">
        <v>2505</v>
      </c>
      <c r="D1443" s="463" t="s">
        <v>1100</v>
      </c>
      <c r="E1443" s="464" t="s">
        <v>61</v>
      </c>
      <c r="F1443" s="464">
        <v>1</v>
      </c>
      <c r="G1443" s="462" t="s">
        <v>1347</v>
      </c>
      <c r="H1443" s="464" t="s">
        <v>2506</v>
      </c>
      <c r="I1443" s="509" t="s">
        <v>1696</v>
      </c>
      <c r="J1443" s="464" t="s">
        <v>1101</v>
      </c>
      <c r="K1443" s="466" t="s">
        <v>1100</v>
      </c>
      <c r="L1443" s="467">
        <f t="shared" si="111"/>
        <v>0</v>
      </c>
      <c r="M1443" s="468" t="e">
        <f t="shared" si="112"/>
        <v>#VALUE!</v>
      </c>
      <c r="N1443" s="467" t="str">
        <f>IF(IFERROR(SEARCH("-",K1443,1),0) &gt; 0,IFERROR(VLOOKUP(K1443,'Liste ECO'!A:A,1,FALSE),"ATTENTION CE Inexistant"),"")</f>
        <v/>
      </c>
      <c r="O1443" s="467" t="str">
        <f>IF(LEFT(N1443,1) ="A",'Messages d''erreur'!$B$9,"")</f>
        <v/>
      </c>
      <c r="P1443" s="447" t="e">
        <f t="shared" si="105"/>
        <v>#VALUE!</v>
      </c>
      <c r="Q1443" s="447" t="str">
        <f>IFERROR(VLOOKUP(B1444,'Liste CG'!A:A,1,FALSE),"Attention erreur pas de CG")</f>
        <v>Attention erreur pas de CG</v>
      </c>
      <c r="R1443" s="447" t="str">
        <f>IF(LEFT(Q1443,1)="A",'Messages d''erreur'!B$10,"")</f>
        <v>Attention CG pas dans  CG</v>
      </c>
      <c r="S1443" s="467" t="e">
        <f t="shared" si="106"/>
        <v>#VALUE!</v>
      </c>
      <c r="T1443" s="469" t="str">
        <f>IFERROR(VLOOKUP(S1443,'Liste CG'!A:A,1,FALSE),"Attention erreur pas de CG")</f>
        <v>Attention erreur pas de CG</v>
      </c>
      <c r="U1443" s="447" t="str">
        <f>IF(MID(H1443,4,1)="x", 'Messages d''erreur'!$B$13,IF(LEFT(T1443,1)="A",'Messages d''erreur'!$B$12,""))</f>
        <v>Compte générique de contre-partie</v>
      </c>
    </row>
    <row r="1444" spans="1:21" ht="39" x14ac:dyDescent="0.35">
      <c r="A1444" s="535" t="s">
        <v>1840</v>
      </c>
      <c r="B1444" s="447" t="s">
        <v>1840</v>
      </c>
      <c r="C1444" s="462" t="s">
        <v>2507</v>
      </c>
      <c r="D1444" s="463" t="s">
        <v>1100</v>
      </c>
      <c r="E1444" s="464" t="s">
        <v>61</v>
      </c>
      <c r="F1444" s="464">
        <v>1</v>
      </c>
      <c r="G1444" s="462" t="s">
        <v>1347</v>
      </c>
      <c r="H1444" s="464" t="s">
        <v>1838</v>
      </c>
      <c r="I1444" s="464" t="s">
        <v>1341</v>
      </c>
      <c r="J1444" s="464" t="s">
        <v>1101</v>
      </c>
      <c r="K1444" s="466" t="s">
        <v>1100</v>
      </c>
      <c r="L1444" s="467">
        <f t="shared" si="111"/>
        <v>0</v>
      </c>
      <c r="M1444" s="468">
        <f t="shared" si="112"/>
        <v>26129</v>
      </c>
      <c r="N1444" s="467" t="str">
        <f>IF(IFERROR(SEARCH("-",K1444,1),0) &gt; 0,IFERROR(VLOOKUP(K1444,'Liste ECO'!A:A,1,FALSE),"ATTENTION CE Inexistant"),"")</f>
        <v/>
      </c>
      <c r="O1444" s="467" t="str">
        <f>IF(LEFT(N1444,1) ="A",'Messages d''erreur'!$B$9,"")</f>
        <v/>
      </c>
      <c r="P1444" s="447">
        <f t="shared" si="105"/>
        <v>26129</v>
      </c>
      <c r="Q1444" s="447" t="str">
        <f>IFERROR(VLOOKUP(B1445,'Liste CG'!A:A,1,FALSE),"Attention erreur pas de CG")</f>
        <v>Attention erreur pas de CG</v>
      </c>
      <c r="R1444" s="447" t="str">
        <f>IF(LEFT(Q1444,1)="A",'Messages d''erreur'!B$10,"")</f>
        <v>Attention CG pas dans  CG</v>
      </c>
      <c r="S1444" s="467">
        <f t="shared" si="106"/>
        <v>26129</v>
      </c>
      <c r="T1444" s="469">
        <f>IFERROR(VLOOKUP(S1444,'Liste CG'!A:A,1,FALSE),"Attention erreur pas de CG")</f>
        <v>26129</v>
      </c>
      <c r="U1444" s="447" t="str">
        <f>IF(MID(H1444,4,1)="x", 'Messages d''erreur'!$B$13,IF(LEFT(T1444,1)="A",'Messages d''erreur'!$B$12,""))</f>
        <v/>
      </c>
    </row>
    <row r="1445" spans="1:21" ht="26" x14ac:dyDescent="0.35">
      <c r="A1445" s="535" t="s">
        <v>1397</v>
      </c>
      <c r="B1445" s="447" t="s">
        <v>1397</v>
      </c>
      <c r="C1445" s="462" t="s">
        <v>2508</v>
      </c>
      <c r="D1445" s="463" t="s">
        <v>1100</v>
      </c>
      <c r="E1445" s="464" t="s">
        <v>61</v>
      </c>
      <c r="F1445" s="464">
        <v>1</v>
      </c>
      <c r="G1445" s="462" t="s">
        <v>2509</v>
      </c>
      <c r="H1445" s="464" t="s">
        <v>2510</v>
      </c>
      <c r="I1445" s="464" t="s">
        <v>1341</v>
      </c>
      <c r="J1445" s="464" t="s">
        <v>1101</v>
      </c>
      <c r="K1445" s="466" t="s">
        <v>1100</v>
      </c>
      <c r="L1445" s="467">
        <f t="shared" si="111"/>
        <v>0</v>
      </c>
      <c r="M1445" s="468" t="e">
        <f t="shared" si="112"/>
        <v>#VALUE!</v>
      </c>
      <c r="N1445" s="467" t="str">
        <f>IF(IFERROR(SEARCH("-",K1445,1),0) &gt; 0,IFERROR(VLOOKUP(K1445,'Liste ECO'!A:A,1,FALSE),"ATTENTION CE Inexistant"),"")</f>
        <v/>
      </c>
      <c r="O1445" s="467" t="str">
        <f>IF(LEFT(N1445,1) ="A",'Messages d''erreur'!$B$9,"")</f>
        <v/>
      </c>
      <c r="P1445" s="447" t="e">
        <f t="shared" si="105"/>
        <v>#VALUE!</v>
      </c>
      <c r="Q1445" s="447" t="str">
        <f>IFERROR(VLOOKUP(B1446,'Liste CG'!A:A,1,FALSE),"Attention erreur pas de CG")</f>
        <v>Attention erreur pas de CG</v>
      </c>
      <c r="R1445" s="447" t="str">
        <f>IF(LEFT(Q1445,1)="A",'Messages d''erreur'!B$10,"")</f>
        <v>Attention CG pas dans  CG</v>
      </c>
      <c r="S1445" s="467" t="e">
        <f t="shared" si="106"/>
        <v>#VALUE!</v>
      </c>
      <c r="T1445" s="469" t="str">
        <f>IFERROR(VLOOKUP(S1445,'Liste CG'!A:A,1,FALSE),"Attention erreur pas de CG")</f>
        <v>Attention erreur pas de CG</v>
      </c>
      <c r="U1445" s="447" t="str">
        <f>IF(MID(H1445,4,1)="x", 'Messages d''erreur'!$B$13,IF(LEFT(T1445,1)="A",'Messages d''erreur'!$B$12,""))</f>
        <v>Compte générique de contre-partie</v>
      </c>
    </row>
    <row r="1446" spans="1:21" ht="26" x14ac:dyDescent="0.35">
      <c r="A1446" s="535" t="s">
        <v>1944</v>
      </c>
      <c r="B1446" s="447" t="s">
        <v>1944</v>
      </c>
      <c r="C1446" s="462" t="s">
        <v>2511</v>
      </c>
      <c r="D1446" s="463" t="s">
        <v>1100</v>
      </c>
      <c r="E1446" s="464" t="s">
        <v>61</v>
      </c>
      <c r="F1446" s="464">
        <v>1</v>
      </c>
      <c r="G1446" s="462" t="s">
        <v>2512</v>
      </c>
      <c r="H1446" s="464" t="s">
        <v>1940</v>
      </c>
      <c r="I1446" s="464" t="s">
        <v>1942</v>
      </c>
      <c r="J1446" s="464" t="s">
        <v>1101</v>
      </c>
      <c r="K1446" s="466" t="s">
        <v>1100</v>
      </c>
      <c r="L1446" s="467">
        <f t="shared" si="111"/>
        <v>0</v>
      </c>
      <c r="M1446" s="468">
        <f t="shared" si="112"/>
        <v>30199</v>
      </c>
      <c r="N1446" s="467" t="str">
        <f>IF(IFERROR(SEARCH("-",K1446,1),0) &gt; 0,IFERROR(VLOOKUP(K1446,'Liste ECO'!A:A,1,FALSE),"ATTENTION CE Inexistant"),"")</f>
        <v/>
      </c>
      <c r="O1446" s="467" t="str">
        <f>IF(LEFT(N1446,1) ="A",'Messages d''erreur'!$B$9,"")</f>
        <v/>
      </c>
      <c r="P1446" s="447">
        <f t="shared" si="105"/>
        <v>30199</v>
      </c>
      <c r="Q1446" s="447" t="str">
        <f>IFERROR(VLOOKUP(B1447,'Liste CG'!A:A,1,FALSE),"Attention erreur pas de CG")</f>
        <v>Attention erreur pas de CG</v>
      </c>
      <c r="R1446" s="447" t="str">
        <f>IF(LEFT(Q1446,1)="A",'Messages d''erreur'!B$10,"")</f>
        <v>Attention CG pas dans  CG</v>
      </c>
      <c r="S1446" s="467">
        <f t="shared" si="106"/>
        <v>30199</v>
      </c>
      <c r="T1446" s="469">
        <f>IFERROR(VLOOKUP(S1446,'Liste CG'!A:A,1,FALSE),"Attention erreur pas de CG")</f>
        <v>30199</v>
      </c>
      <c r="U1446" s="447" t="str">
        <f>IF(MID(H1446,4,1)="x", 'Messages d''erreur'!$B$13,IF(LEFT(T1446,1)="A",'Messages d''erreur'!$B$12,""))</f>
        <v/>
      </c>
    </row>
    <row r="1447" spans="1:21" ht="26" x14ac:dyDescent="0.35">
      <c r="A1447" s="535" t="s">
        <v>1946</v>
      </c>
      <c r="B1447" s="447" t="s">
        <v>1946</v>
      </c>
      <c r="C1447" s="462" t="s">
        <v>2513</v>
      </c>
      <c r="D1447" s="463" t="s">
        <v>1100</v>
      </c>
      <c r="E1447" s="464" t="s">
        <v>1101</v>
      </c>
      <c r="F1447" s="464">
        <v>1</v>
      </c>
      <c r="G1447" s="462" t="s">
        <v>2512</v>
      </c>
      <c r="H1447" s="464" t="s">
        <v>1940</v>
      </c>
      <c r="I1447" s="464" t="s">
        <v>1942</v>
      </c>
      <c r="J1447" s="464" t="s">
        <v>61</v>
      </c>
      <c r="K1447" s="466" t="s">
        <v>1100</v>
      </c>
      <c r="L1447" s="467">
        <f t="shared" si="111"/>
        <v>0</v>
      </c>
      <c r="M1447" s="468">
        <f t="shared" si="112"/>
        <v>30199</v>
      </c>
      <c r="N1447" s="467" t="str">
        <f>IF(IFERROR(SEARCH("-",K1447,1),0) &gt; 0,IFERROR(VLOOKUP(K1447,'Liste ECO'!A:A,1,FALSE),"ATTENTION CE Inexistant"),"")</f>
        <v/>
      </c>
      <c r="O1447" s="467" t="str">
        <f>IF(LEFT(N1447,1) ="A",'Messages d''erreur'!$B$9,"")</f>
        <v/>
      </c>
      <c r="P1447" s="447">
        <f t="shared" si="105"/>
        <v>30199</v>
      </c>
      <c r="Q1447" s="447" t="str">
        <f>IFERROR(VLOOKUP(B1448,'Liste CG'!A:A,1,FALSE),"Attention erreur pas de CG")</f>
        <v>Attention erreur pas de CG</v>
      </c>
      <c r="R1447" s="447" t="str">
        <f>IF(LEFT(Q1447,1)="A",'Messages d''erreur'!B$10,"")</f>
        <v>Attention CG pas dans  CG</v>
      </c>
      <c r="S1447" s="467">
        <f t="shared" si="106"/>
        <v>30199</v>
      </c>
      <c r="T1447" s="469">
        <f>IFERROR(VLOOKUP(S1447,'Liste CG'!A:A,1,FALSE),"Attention erreur pas de CG")</f>
        <v>30199</v>
      </c>
      <c r="U1447" s="447" t="str">
        <f>IF(MID(H1447,4,1)="x", 'Messages d''erreur'!$B$13,IF(LEFT(T1447,1)="A",'Messages d''erreur'!$B$12,""))</f>
        <v/>
      </c>
    </row>
    <row r="1448" spans="1:21" ht="26" x14ac:dyDescent="0.35">
      <c r="A1448" s="535" t="s">
        <v>1927</v>
      </c>
      <c r="B1448" s="447" t="s">
        <v>1927</v>
      </c>
      <c r="C1448" s="462" t="s">
        <v>2514</v>
      </c>
      <c r="D1448" s="463" t="s">
        <v>1100</v>
      </c>
      <c r="E1448" s="464" t="s">
        <v>61</v>
      </c>
      <c r="F1448" s="464">
        <v>1</v>
      </c>
      <c r="G1448" s="462" t="s">
        <v>2515</v>
      </c>
      <c r="H1448" s="464" t="s">
        <v>2516</v>
      </c>
      <c r="I1448" s="464" t="s">
        <v>1942</v>
      </c>
      <c r="J1448" s="464" t="s">
        <v>1101</v>
      </c>
      <c r="K1448" s="466" t="s">
        <v>1100</v>
      </c>
      <c r="L1448" s="467">
        <f t="shared" ref="L1448:L1479" si="117">IF(A1448=A1447,1,0)</f>
        <v>0</v>
      </c>
      <c r="M1448" s="468" t="e">
        <f t="shared" si="112"/>
        <v>#VALUE!</v>
      </c>
      <c r="N1448" s="467" t="str">
        <f>IF(IFERROR(SEARCH("-",K1448,1),0) &gt; 0,IFERROR(VLOOKUP(K1448,'Liste ECO'!A:A,1,FALSE),"ATTENTION CE Inexistant"),"")</f>
        <v/>
      </c>
      <c r="O1448" s="467" t="str">
        <f>IF(LEFT(N1448,1) ="A",'Messages d''erreur'!$B$9,"")</f>
        <v/>
      </c>
      <c r="P1448" s="447" t="e">
        <f t="shared" si="105"/>
        <v>#VALUE!</v>
      </c>
      <c r="Q1448" s="447" t="str">
        <f>IFERROR(VLOOKUP(B1449,'Liste CG'!A:A,1,FALSE),"Attention erreur pas de CG")</f>
        <v>Attention erreur pas de CG</v>
      </c>
      <c r="R1448" s="447" t="str">
        <f>IF(LEFT(Q1448,1)="A",'Messages d''erreur'!B$10,"")</f>
        <v>Attention CG pas dans  CG</v>
      </c>
      <c r="S1448" s="467" t="e">
        <f t="shared" si="106"/>
        <v>#VALUE!</v>
      </c>
      <c r="T1448" s="469" t="str">
        <f>IFERROR(VLOOKUP(S1448,'Liste CG'!A:A,1,FALSE),"Attention erreur pas de CG")</f>
        <v>Attention erreur pas de CG</v>
      </c>
      <c r="U1448" s="447" t="str">
        <f>IF(MID(H1448,4,1)="x", 'Messages d''erreur'!$B$13,IF(LEFT(T1448,1)="A",'Messages d''erreur'!$B$12,""))</f>
        <v>Compte générique de contre-partie</v>
      </c>
    </row>
    <row r="1449" spans="1:21" ht="26" x14ac:dyDescent="0.35">
      <c r="A1449" s="535" t="s">
        <v>1985</v>
      </c>
      <c r="B1449" s="447" t="s">
        <v>1985</v>
      </c>
      <c r="C1449" s="462" t="s">
        <v>361</v>
      </c>
      <c r="D1449" s="463" t="s">
        <v>1100</v>
      </c>
      <c r="E1449" s="464" t="s">
        <v>61</v>
      </c>
      <c r="F1449" s="464">
        <v>1</v>
      </c>
      <c r="G1449" s="462" t="s">
        <v>2512</v>
      </c>
      <c r="H1449" s="464" t="s">
        <v>1981</v>
      </c>
      <c r="I1449" s="464" t="s">
        <v>1982</v>
      </c>
      <c r="J1449" s="464" t="s">
        <v>1101</v>
      </c>
      <c r="K1449" s="466" t="s">
        <v>360</v>
      </c>
      <c r="L1449" s="467">
        <f t="shared" si="117"/>
        <v>0</v>
      </c>
      <c r="M1449" s="468">
        <f t="shared" si="112"/>
        <v>40900</v>
      </c>
      <c r="N1449" s="467" t="str">
        <f>IF(IFERROR(SEARCH("-",K1449,1),0) &gt; 0,IFERROR(VLOOKUP(K1449,'Liste ECO'!A:A,1,FALSE),"ATTENTION CE Inexistant"),"")</f>
        <v>311-06</v>
      </c>
      <c r="O1449" s="467" t="str">
        <f>IF(LEFT(N1449,1) ="A",'Messages d''erreur'!$B$9,"")</f>
        <v/>
      </c>
      <c r="P1449" s="447">
        <f t="shared" si="105"/>
        <v>40900</v>
      </c>
      <c r="Q1449" s="447" t="str">
        <f>IFERROR(VLOOKUP(B1450,'Liste CG'!A:A,1,FALSE),"Attention erreur pas de CG")</f>
        <v>Attention erreur pas de CG</v>
      </c>
      <c r="R1449" s="447" t="str">
        <f>IF(LEFT(Q1449,1)="A",'Messages d''erreur'!B$10,"")</f>
        <v>Attention CG pas dans  CG</v>
      </c>
      <c r="S1449" s="467">
        <f t="shared" si="106"/>
        <v>40900</v>
      </c>
      <c r="T1449" s="469">
        <f>IFERROR(VLOOKUP(S1449,'Liste CG'!A:A,1,FALSE),"Attention erreur pas de CG")</f>
        <v>40900</v>
      </c>
      <c r="U1449" s="447" t="str">
        <f>IF(MID(H1449,4,1)="x", 'Messages d''erreur'!$B$13,IF(LEFT(T1449,1)="A",'Messages d''erreur'!$B$12,""))</f>
        <v/>
      </c>
    </row>
    <row r="1450" spans="1:21" ht="26" x14ac:dyDescent="0.35">
      <c r="A1450" s="535" t="s">
        <v>1985</v>
      </c>
      <c r="B1450" s="447" t="s">
        <v>1985</v>
      </c>
      <c r="C1450" s="462" t="s">
        <v>361</v>
      </c>
      <c r="D1450" s="463" t="s">
        <v>1100</v>
      </c>
      <c r="E1450" s="464" t="s">
        <v>61</v>
      </c>
      <c r="F1450" s="464">
        <v>2</v>
      </c>
      <c r="G1450" s="462" t="s">
        <v>2512</v>
      </c>
      <c r="H1450" s="464" t="s">
        <v>2067</v>
      </c>
      <c r="I1450" s="464" t="s">
        <v>1982</v>
      </c>
      <c r="J1450" s="464" t="s">
        <v>1101</v>
      </c>
      <c r="K1450" s="466" t="s">
        <v>360</v>
      </c>
      <c r="L1450" s="467">
        <f t="shared" si="117"/>
        <v>1</v>
      </c>
      <c r="M1450" s="468">
        <f t="shared" si="112"/>
        <v>41900</v>
      </c>
      <c r="N1450" s="467" t="str">
        <f>IF(IFERROR(SEARCH("-",K1450,1),0) &gt; 0,IFERROR(VLOOKUP(K1450,'Liste ECO'!A:A,1,FALSE),"ATTENTION CE Inexistant"),"")</f>
        <v>311-06</v>
      </c>
      <c r="O1450" s="467" t="str">
        <f>IF(LEFT(N1450,1) ="A",'Messages d''erreur'!$B$9,"")</f>
        <v/>
      </c>
      <c r="P1450" s="447">
        <f t="shared" si="105"/>
        <v>41900</v>
      </c>
      <c r="Q1450" s="447" t="str">
        <f>IFERROR(VLOOKUP(B1451,'Liste CG'!A:A,1,FALSE),"Attention erreur pas de CG")</f>
        <v>Attention erreur pas de CG</v>
      </c>
      <c r="R1450" s="447" t="str">
        <f>IF(LEFT(Q1450,1)="A",'Messages d''erreur'!B$10,"")</f>
        <v>Attention CG pas dans  CG</v>
      </c>
      <c r="S1450" s="467">
        <f t="shared" si="106"/>
        <v>41900</v>
      </c>
      <c r="T1450" s="469">
        <f>IFERROR(VLOOKUP(S1450,'Liste CG'!A:A,1,FALSE),"Attention erreur pas de CG")</f>
        <v>41900</v>
      </c>
      <c r="U1450" s="447" t="str">
        <f>IF(MID(H1450,4,1)="x", 'Messages d''erreur'!$B$13,IF(LEFT(T1450,1)="A",'Messages d''erreur'!$B$12,""))</f>
        <v/>
      </c>
    </row>
    <row r="1451" spans="1:21" ht="26" x14ac:dyDescent="0.35">
      <c r="A1451" s="535" t="s">
        <v>1985</v>
      </c>
      <c r="B1451" s="447" t="s">
        <v>1985</v>
      </c>
      <c r="C1451" s="462" t="s">
        <v>361</v>
      </c>
      <c r="D1451" s="463" t="s">
        <v>1100</v>
      </c>
      <c r="E1451" s="464" t="s">
        <v>61</v>
      </c>
      <c r="F1451" s="464">
        <v>3</v>
      </c>
      <c r="G1451" s="462" t="s">
        <v>2512</v>
      </c>
      <c r="H1451" s="464" t="s">
        <v>2251</v>
      </c>
      <c r="I1451" s="464" t="s">
        <v>1982</v>
      </c>
      <c r="J1451" s="464" t="s">
        <v>1101</v>
      </c>
      <c r="K1451" s="466" t="s">
        <v>360</v>
      </c>
      <c r="L1451" s="467">
        <f t="shared" si="117"/>
        <v>1</v>
      </c>
      <c r="M1451" s="468">
        <f t="shared" si="112"/>
        <v>46900</v>
      </c>
      <c r="N1451" s="467" t="str">
        <f>IF(IFERROR(SEARCH("-",K1451,1),0) &gt; 0,IFERROR(VLOOKUP(K1451,'Liste ECO'!A:A,1,FALSE),"ATTENTION CE Inexistant"),"")</f>
        <v>311-06</v>
      </c>
      <c r="O1451" s="467" t="str">
        <f>IF(LEFT(N1451,1) ="A",'Messages d''erreur'!$B$9,"")</f>
        <v/>
      </c>
      <c r="P1451" s="447">
        <f t="shared" si="105"/>
        <v>46900</v>
      </c>
      <c r="Q1451" s="447" t="str">
        <f>IFERROR(VLOOKUP(B1452,'Liste CG'!A:A,1,FALSE),"Attention erreur pas de CG")</f>
        <v>Attention erreur pas de CG</v>
      </c>
      <c r="R1451" s="447" t="str">
        <f>IF(LEFT(Q1451,1)="A",'Messages d''erreur'!B$10,"")</f>
        <v>Attention CG pas dans  CG</v>
      </c>
      <c r="S1451" s="467">
        <f t="shared" si="106"/>
        <v>46900</v>
      </c>
      <c r="T1451" s="469">
        <f>IFERROR(VLOOKUP(S1451,'Liste CG'!A:A,1,FALSE),"Attention erreur pas de CG")</f>
        <v>46900</v>
      </c>
      <c r="U1451" s="447" t="str">
        <f>IF(MID(H1451,4,1)="x", 'Messages d''erreur'!$B$13,IF(LEFT(T1451,1)="A",'Messages d''erreur'!$B$12,""))</f>
        <v/>
      </c>
    </row>
    <row r="1452" spans="1:21" ht="26" x14ac:dyDescent="0.35">
      <c r="A1452" s="535" t="s">
        <v>1987</v>
      </c>
      <c r="B1452" s="447" t="s">
        <v>1987</v>
      </c>
      <c r="C1452" s="462" t="s">
        <v>616</v>
      </c>
      <c r="D1452" s="463" t="s">
        <v>1100</v>
      </c>
      <c r="E1452" s="464" t="s">
        <v>1101</v>
      </c>
      <c r="F1452" s="464">
        <v>1</v>
      </c>
      <c r="G1452" s="462" t="s">
        <v>1945</v>
      </c>
      <c r="H1452" s="464" t="s">
        <v>1981</v>
      </c>
      <c r="I1452" s="464" t="s">
        <v>1982</v>
      </c>
      <c r="J1452" s="464" t="s">
        <v>61</v>
      </c>
      <c r="K1452" s="466" t="s">
        <v>615</v>
      </c>
      <c r="L1452" s="467">
        <f t="shared" si="117"/>
        <v>0</v>
      </c>
      <c r="M1452" s="468">
        <f t="shared" si="112"/>
        <v>40900</v>
      </c>
      <c r="N1452" s="467" t="str">
        <f>IF(IFERROR(SEARCH("-",K1452,1),0) &gt; 0,IFERROR(VLOOKUP(K1452,'Liste ECO'!A:A,1,FALSE),"ATTENTION CE Inexistant"),"")</f>
        <v>391-06</v>
      </c>
      <c r="O1452" s="467" t="str">
        <f>IF(LEFT(N1452,1) ="A",'Messages d''erreur'!$B$9,"")</f>
        <v/>
      </c>
      <c r="P1452" s="447">
        <f t="shared" si="105"/>
        <v>40900</v>
      </c>
      <c r="Q1452" s="447" t="str">
        <f>IFERROR(VLOOKUP(B1453,'Liste CG'!A:A,1,FALSE),"Attention erreur pas de CG")</f>
        <v>Attention erreur pas de CG</v>
      </c>
      <c r="R1452" s="447" t="str">
        <f>IF(LEFT(Q1452,1)="A",'Messages d''erreur'!B$10,"")</f>
        <v>Attention CG pas dans  CG</v>
      </c>
      <c r="S1452" s="467">
        <f t="shared" si="106"/>
        <v>40900</v>
      </c>
      <c r="T1452" s="469">
        <f>IFERROR(VLOOKUP(S1452,'Liste CG'!A:A,1,FALSE),"Attention erreur pas de CG")</f>
        <v>40900</v>
      </c>
      <c r="U1452" s="447" t="str">
        <f>IF(MID(H1452,4,1)="x", 'Messages d''erreur'!$B$13,IF(LEFT(T1452,1)="A",'Messages d''erreur'!$B$12,""))</f>
        <v/>
      </c>
    </row>
    <row r="1453" spans="1:21" ht="26" x14ac:dyDescent="0.35">
      <c r="A1453" s="535" t="s">
        <v>1987</v>
      </c>
      <c r="B1453" s="447" t="s">
        <v>1987</v>
      </c>
      <c r="C1453" s="462" t="s">
        <v>616</v>
      </c>
      <c r="D1453" s="463" t="s">
        <v>1100</v>
      </c>
      <c r="E1453" s="464" t="s">
        <v>1101</v>
      </c>
      <c r="F1453" s="464">
        <v>2</v>
      </c>
      <c r="G1453" s="462" t="s">
        <v>1945</v>
      </c>
      <c r="H1453" s="464" t="s">
        <v>2067</v>
      </c>
      <c r="I1453" s="464" t="s">
        <v>1982</v>
      </c>
      <c r="J1453" s="464" t="s">
        <v>61</v>
      </c>
      <c r="K1453" s="466" t="s">
        <v>615</v>
      </c>
      <c r="L1453" s="467">
        <f t="shared" si="117"/>
        <v>1</v>
      </c>
      <c r="M1453" s="468">
        <f t="shared" si="112"/>
        <v>41900</v>
      </c>
      <c r="N1453" s="467" t="str">
        <f>IF(IFERROR(SEARCH("-",K1453,1),0) &gt; 0,IFERROR(VLOOKUP(K1453,'Liste ECO'!A:A,1,FALSE),"ATTENTION CE Inexistant"),"")</f>
        <v>391-06</v>
      </c>
      <c r="O1453" s="467" t="str">
        <f>IF(LEFT(N1453,1) ="A",'Messages d''erreur'!$B$9,"")</f>
        <v/>
      </c>
      <c r="P1453" s="447">
        <f t="shared" si="105"/>
        <v>41900</v>
      </c>
      <c r="Q1453" s="447" t="str">
        <f>IFERROR(VLOOKUP(B1454,'Liste CG'!A:A,1,FALSE),"Attention erreur pas de CG")</f>
        <v>Attention erreur pas de CG</v>
      </c>
      <c r="R1453" s="447" t="str">
        <f>IF(LEFT(Q1453,1)="A",'Messages d''erreur'!B$10,"")</f>
        <v>Attention CG pas dans  CG</v>
      </c>
      <c r="S1453" s="467">
        <f t="shared" si="106"/>
        <v>41900</v>
      </c>
      <c r="T1453" s="469">
        <f>IFERROR(VLOOKUP(S1453,'Liste CG'!A:A,1,FALSE),"Attention erreur pas de CG")</f>
        <v>41900</v>
      </c>
      <c r="U1453" s="447" t="str">
        <f>IF(MID(H1453,4,1)="x", 'Messages d''erreur'!$B$13,IF(LEFT(T1453,1)="A",'Messages d''erreur'!$B$12,""))</f>
        <v/>
      </c>
    </row>
    <row r="1454" spans="1:21" ht="26" x14ac:dyDescent="0.35">
      <c r="A1454" s="535" t="s">
        <v>1987</v>
      </c>
      <c r="B1454" s="447" t="s">
        <v>1987</v>
      </c>
      <c r="C1454" s="462" t="s">
        <v>616</v>
      </c>
      <c r="D1454" s="463" t="s">
        <v>1100</v>
      </c>
      <c r="E1454" s="464" t="s">
        <v>1101</v>
      </c>
      <c r="F1454" s="464">
        <v>3</v>
      </c>
      <c r="G1454" s="462" t="s">
        <v>1945</v>
      </c>
      <c r="H1454" s="464" t="s">
        <v>2251</v>
      </c>
      <c r="I1454" s="464" t="s">
        <v>1982</v>
      </c>
      <c r="J1454" s="464" t="s">
        <v>61</v>
      </c>
      <c r="K1454" s="466" t="s">
        <v>615</v>
      </c>
      <c r="L1454" s="467">
        <f t="shared" si="117"/>
        <v>1</v>
      </c>
      <c r="M1454" s="468">
        <f t="shared" si="112"/>
        <v>46900</v>
      </c>
      <c r="N1454" s="467" t="str">
        <f>IF(IFERROR(SEARCH("-",K1454,1),0) &gt; 0,IFERROR(VLOOKUP(K1454,'Liste ECO'!A:A,1,FALSE),"ATTENTION CE Inexistant"),"")</f>
        <v>391-06</v>
      </c>
      <c r="O1454" s="467" t="str">
        <f>IF(LEFT(N1454,1) ="A",'Messages d''erreur'!$B$9,"")</f>
        <v/>
      </c>
      <c r="P1454" s="447">
        <f t="shared" si="105"/>
        <v>46900</v>
      </c>
      <c r="Q1454" s="447" t="str">
        <f>IFERROR(VLOOKUP(B1455,'Liste CG'!A:A,1,FALSE),"Attention erreur pas de CG")</f>
        <v>Attention erreur pas de CG</v>
      </c>
      <c r="R1454" s="447" t="str">
        <f>IF(LEFT(Q1454,1)="A",'Messages d''erreur'!B$10,"")</f>
        <v>Attention CG pas dans  CG</v>
      </c>
      <c r="S1454" s="467">
        <f t="shared" si="106"/>
        <v>46900</v>
      </c>
      <c r="T1454" s="469">
        <f>IFERROR(VLOOKUP(S1454,'Liste CG'!A:A,1,FALSE),"Attention erreur pas de CG")</f>
        <v>46900</v>
      </c>
      <c r="U1454" s="447" t="str">
        <f>IF(MID(H1454,4,1)="x", 'Messages d''erreur'!$B$13,IF(LEFT(T1454,1)="A",'Messages d''erreur'!$B$12,""))</f>
        <v/>
      </c>
    </row>
    <row r="1455" spans="1:21" ht="26" x14ac:dyDescent="0.35">
      <c r="A1455" s="535" t="s">
        <v>1268</v>
      </c>
      <c r="B1455" s="447" t="s">
        <v>1268</v>
      </c>
      <c r="C1455" s="462" t="s">
        <v>2517</v>
      </c>
      <c r="D1455" s="463" t="s">
        <v>1100</v>
      </c>
      <c r="E1455" s="464" t="s">
        <v>61</v>
      </c>
      <c r="F1455" s="464">
        <v>1</v>
      </c>
      <c r="G1455" s="462" t="s">
        <v>1266</v>
      </c>
      <c r="H1455" s="464" t="s">
        <v>1265</v>
      </c>
      <c r="I1455" s="464" t="s">
        <v>1153</v>
      </c>
      <c r="J1455" s="464" t="s">
        <v>1101</v>
      </c>
      <c r="K1455" s="466" t="s">
        <v>1032</v>
      </c>
      <c r="L1455" s="467">
        <f t="shared" si="117"/>
        <v>0</v>
      </c>
      <c r="M1455" s="468">
        <f t="shared" si="112"/>
        <v>16000</v>
      </c>
      <c r="N1455" s="467" t="str">
        <f>IF(IFERROR(SEARCH("-",K1455,1),0) &gt; 0,IFERROR(VLOOKUP(K1455,'Liste ECO'!A:A,1,FALSE),"ATTENTION CE Inexistant"),"")</f>
        <v>958-01</v>
      </c>
      <c r="O1455" s="467" t="str">
        <f>IF(LEFT(N1455,1) ="A",'Messages d''erreur'!$B$9,"")</f>
        <v/>
      </c>
      <c r="P1455" s="447">
        <f t="shared" si="105"/>
        <v>16000</v>
      </c>
      <c r="Q1455" s="447" t="str">
        <f>IFERROR(VLOOKUP(B1456,'Liste CG'!A:A,1,FALSE),"Attention erreur pas de CG")</f>
        <v>Attention erreur pas de CG</v>
      </c>
      <c r="R1455" s="447" t="str">
        <f>IF(LEFT(Q1455,1)="A",'Messages d''erreur'!B$10,"")</f>
        <v>Attention CG pas dans  CG</v>
      </c>
      <c r="S1455" s="467">
        <f t="shared" si="106"/>
        <v>16000</v>
      </c>
      <c r="T1455" s="469">
        <f>IFERROR(VLOOKUP(S1455,'Liste CG'!A:A,1,FALSE),"Attention erreur pas de CG")</f>
        <v>16000</v>
      </c>
      <c r="U1455" s="447" t="str">
        <f>IF(MID(H1455,4,1)="x", 'Messages d''erreur'!$B$13,IF(LEFT(T1455,1)="A",'Messages d''erreur'!$B$12,""))</f>
        <v/>
      </c>
    </row>
    <row r="1456" spans="1:21" ht="26" x14ac:dyDescent="0.35">
      <c r="A1456" s="535" t="s">
        <v>1270</v>
      </c>
      <c r="B1456" s="447" t="s">
        <v>1270</v>
      </c>
      <c r="C1456" s="462" t="s">
        <v>2518</v>
      </c>
      <c r="D1456" s="463" t="s">
        <v>1100</v>
      </c>
      <c r="E1456" s="464" t="s">
        <v>1101</v>
      </c>
      <c r="F1456" s="464">
        <v>1</v>
      </c>
      <c r="G1456" s="462" t="s">
        <v>1266</v>
      </c>
      <c r="H1456" s="464" t="s">
        <v>1265</v>
      </c>
      <c r="I1456" s="464" t="s">
        <v>1153</v>
      </c>
      <c r="J1456" s="464" t="s">
        <v>61</v>
      </c>
      <c r="K1456" s="466" t="s">
        <v>1073</v>
      </c>
      <c r="L1456" s="467">
        <f t="shared" si="117"/>
        <v>0</v>
      </c>
      <c r="M1456" s="468">
        <f t="shared" si="112"/>
        <v>16000</v>
      </c>
      <c r="N1456" s="467" t="str">
        <f>IF(IFERROR(SEARCH("-",K1456,1),0) &gt; 0,IFERROR(VLOOKUP(K1456,'Liste ECO'!A:A,1,FALSE),"ATTENTION CE Inexistant"),"")</f>
        <v>998-01</v>
      </c>
      <c r="O1456" s="467" t="str">
        <f>IF(LEFT(N1456,1) ="A",'Messages d''erreur'!$B$9,"")</f>
        <v/>
      </c>
      <c r="P1456" s="447">
        <f t="shared" si="105"/>
        <v>16000</v>
      </c>
      <c r="Q1456" s="447" t="str">
        <f>IFERROR(VLOOKUP(B1457,'Liste CG'!A:A,1,FALSE),"Attention erreur pas de CG")</f>
        <v>Attention erreur pas de CG</v>
      </c>
      <c r="R1456" s="447" t="str">
        <f>IF(LEFT(Q1456,1)="A",'Messages d''erreur'!B$10,"")</f>
        <v>Attention CG pas dans  CG</v>
      </c>
      <c r="S1456" s="467">
        <f t="shared" si="106"/>
        <v>16000</v>
      </c>
      <c r="T1456" s="469">
        <f>IFERROR(VLOOKUP(S1456,'Liste CG'!A:A,1,FALSE),"Attention erreur pas de CG")</f>
        <v>16000</v>
      </c>
      <c r="U1456" s="447" t="str">
        <f>IF(MID(H1456,4,1)="x", 'Messages d''erreur'!$B$13,IF(LEFT(T1456,1)="A",'Messages d''erreur'!$B$12,""))</f>
        <v/>
      </c>
    </row>
    <row r="1457" spans="1:21" ht="39" x14ac:dyDescent="0.35">
      <c r="A1457" s="535" t="s">
        <v>1802</v>
      </c>
      <c r="B1457" s="447" t="s">
        <v>1802</v>
      </c>
      <c r="C1457" s="462" t="s">
        <v>2519</v>
      </c>
      <c r="D1457" s="463" t="s">
        <v>1100</v>
      </c>
      <c r="E1457" s="464" t="s">
        <v>61</v>
      </c>
      <c r="F1457" s="464">
        <v>1</v>
      </c>
      <c r="G1457" s="462" t="s">
        <v>2520</v>
      </c>
      <c r="H1457" s="464" t="s">
        <v>1799</v>
      </c>
      <c r="I1457" s="464" t="s">
        <v>1796</v>
      </c>
      <c r="J1457" s="464" t="s">
        <v>1101</v>
      </c>
      <c r="K1457" s="466" t="s">
        <v>1100</v>
      </c>
      <c r="L1457" s="467">
        <f t="shared" si="117"/>
        <v>0</v>
      </c>
      <c r="M1457" s="468">
        <f t="shared" si="112"/>
        <v>25119</v>
      </c>
      <c r="N1457" s="467" t="str">
        <f>IF(IFERROR(SEARCH("-",K1457,1),0) &gt; 0,IFERROR(VLOOKUP(K1457,'Liste ECO'!A:A,1,FALSE),"ATTENTION CE Inexistant"),"")</f>
        <v/>
      </c>
      <c r="O1457" s="467" t="str">
        <f>IF(LEFT(N1457,1) ="A",'Messages d''erreur'!$B$9,"")</f>
        <v/>
      </c>
      <c r="P1457" s="447">
        <f t="shared" ref="P1457:P1520" si="118">VALUE(H1457)</f>
        <v>25119</v>
      </c>
      <c r="Q1457" s="447" t="str">
        <f>IFERROR(VLOOKUP(B1458,'Liste CG'!A:A,1,FALSE),"Attention erreur pas de CG")</f>
        <v>Attention erreur pas de CG</v>
      </c>
      <c r="R1457" s="447" t="str">
        <f>IF(LEFT(Q1457,1)="A",'Messages d''erreur'!B$10,"")</f>
        <v>Attention CG pas dans  CG</v>
      </c>
      <c r="S1457" s="467">
        <f t="shared" ref="S1457:S1520" si="119">VALUE(H1457)</f>
        <v>25119</v>
      </c>
      <c r="T1457" s="469">
        <f>IFERROR(VLOOKUP(S1457,'Liste CG'!A:A,1,FALSE),"Attention erreur pas de CG")</f>
        <v>25119</v>
      </c>
      <c r="U1457" s="447" t="str">
        <f>IF(MID(H1457,4,1)="x", 'Messages d''erreur'!$B$13,IF(LEFT(T1457,1)="A",'Messages d''erreur'!$B$12,""))</f>
        <v/>
      </c>
    </row>
    <row r="1458" spans="1:21" ht="39" x14ac:dyDescent="0.35">
      <c r="A1458" s="535" t="s">
        <v>1802</v>
      </c>
      <c r="B1458" s="447" t="s">
        <v>1802</v>
      </c>
      <c r="C1458" s="462" t="s">
        <v>2519</v>
      </c>
      <c r="D1458" s="463" t="s">
        <v>1100</v>
      </c>
      <c r="E1458" s="464" t="s">
        <v>61</v>
      </c>
      <c r="F1458" s="464">
        <v>2</v>
      </c>
      <c r="G1458" s="462" t="s">
        <v>2521</v>
      </c>
      <c r="H1458" s="464" t="s">
        <v>1811</v>
      </c>
      <c r="I1458" s="464" t="s">
        <v>1796</v>
      </c>
      <c r="J1458" s="464" t="s">
        <v>1101</v>
      </c>
      <c r="K1458" s="466" t="s">
        <v>1100</v>
      </c>
      <c r="L1458" s="467">
        <f t="shared" si="117"/>
        <v>1</v>
      </c>
      <c r="M1458" s="468">
        <f t="shared" si="112"/>
        <v>25219</v>
      </c>
      <c r="N1458" s="467" t="str">
        <f>IF(IFERROR(SEARCH("-",K1458,1),0) &gt; 0,IFERROR(VLOOKUP(K1458,'Liste ECO'!A:A,1,FALSE),"ATTENTION CE Inexistant"),"")</f>
        <v/>
      </c>
      <c r="O1458" s="467" t="str">
        <f>IF(LEFT(N1458,1) ="A",'Messages d''erreur'!$B$9,"")</f>
        <v/>
      </c>
      <c r="P1458" s="447">
        <f t="shared" si="118"/>
        <v>25219</v>
      </c>
      <c r="Q1458" s="447" t="str">
        <f>IFERROR(VLOOKUP(B1459,'Liste CG'!A:A,1,FALSE),"Attention erreur pas de CG")</f>
        <v>Attention erreur pas de CG</v>
      </c>
      <c r="R1458" s="447" t="str">
        <f>IF(LEFT(Q1458,1)="A",'Messages d''erreur'!B$10,"")</f>
        <v>Attention CG pas dans  CG</v>
      </c>
      <c r="S1458" s="467">
        <f t="shared" si="119"/>
        <v>25219</v>
      </c>
      <c r="T1458" s="469">
        <f>IFERROR(VLOOKUP(S1458,'Liste CG'!A:A,1,FALSE),"Attention erreur pas de CG")</f>
        <v>25219</v>
      </c>
      <c r="U1458" s="447" t="str">
        <f>IF(MID(H1458,4,1)="x", 'Messages d''erreur'!$B$13,IF(LEFT(T1458,1)="A",'Messages d''erreur'!$B$12,""))</f>
        <v/>
      </c>
    </row>
    <row r="1459" spans="1:21" ht="39" x14ac:dyDescent="0.35">
      <c r="A1459" s="535" t="s">
        <v>1802</v>
      </c>
      <c r="B1459" s="447" t="s">
        <v>1802</v>
      </c>
      <c r="C1459" s="462" t="s">
        <v>2519</v>
      </c>
      <c r="D1459" s="463" t="s">
        <v>1100</v>
      </c>
      <c r="E1459" s="464" t="s">
        <v>61</v>
      </c>
      <c r="F1459" s="464">
        <v>3</v>
      </c>
      <c r="G1459" s="462" t="s">
        <v>2522</v>
      </c>
      <c r="H1459" s="464" t="s">
        <v>1815</v>
      </c>
      <c r="I1459" s="464" t="s">
        <v>1796</v>
      </c>
      <c r="J1459" s="464" t="s">
        <v>1101</v>
      </c>
      <c r="K1459" s="466" t="s">
        <v>1100</v>
      </c>
      <c r="L1459" s="467">
        <f t="shared" si="117"/>
        <v>1</v>
      </c>
      <c r="M1459" s="468">
        <f t="shared" si="112"/>
        <v>25229</v>
      </c>
      <c r="N1459" s="467" t="str">
        <f>IF(IFERROR(SEARCH("-",K1459,1),0) &gt; 0,IFERROR(VLOOKUP(K1459,'Liste ECO'!A:A,1,FALSE),"ATTENTION CE Inexistant"),"")</f>
        <v/>
      </c>
      <c r="O1459" s="467" t="str">
        <f>IF(LEFT(N1459,1) ="A",'Messages d''erreur'!$B$9,"")</f>
        <v/>
      </c>
      <c r="P1459" s="447">
        <f t="shared" si="118"/>
        <v>25229</v>
      </c>
      <c r="Q1459" s="447" t="str">
        <f>IFERROR(VLOOKUP(B1460,'Liste CG'!A:A,1,FALSE),"Attention erreur pas de CG")</f>
        <v>Attention erreur pas de CG</v>
      </c>
      <c r="R1459" s="447" t="str">
        <f>IF(LEFT(Q1459,1)="A",'Messages d''erreur'!B$10,"")</f>
        <v>Attention CG pas dans  CG</v>
      </c>
      <c r="S1459" s="467">
        <f t="shared" si="119"/>
        <v>25229</v>
      </c>
      <c r="T1459" s="469">
        <f>IFERROR(VLOOKUP(S1459,'Liste CG'!A:A,1,FALSE),"Attention erreur pas de CG")</f>
        <v>25229</v>
      </c>
      <c r="U1459" s="447" t="str">
        <f>IF(MID(H1459,4,1)="x", 'Messages d''erreur'!$B$13,IF(LEFT(T1459,1)="A",'Messages d''erreur'!$B$12,""))</f>
        <v/>
      </c>
    </row>
    <row r="1460" spans="1:21" ht="39" x14ac:dyDescent="0.35">
      <c r="A1460" s="535" t="s">
        <v>1802</v>
      </c>
      <c r="B1460" s="447" t="s">
        <v>1802</v>
      </c>
      <c r="C1460" s="462" t="s">
        <v>2519</v>
      </c>
      <c r="D1460" s="463" t="s">
        <v>1100</v>
      </c>
      <c r="E1460" s="464" t="s">
        <v>61</v>
      </c>
      <c r="F1460" s="464">
        <v>4</v>
      </c>
      <c r="G1460" s="462" t="s">
        <v>2523</v>
      </c>
      <c r="H1460" s="464" t="s">
        <v>1820</v>
      </c>
      <c r="I1460" s="464" t="s">
        <v>1796</v>
      </c>
      <c r="J1460" s="464" t="s">
        <v>1101</v>
      </c>
      <c r="K1460" s="466" t="s">
        <v>1100</v>
      </c>
      <c r="L1460" s="467">
        <f t="shared" si="117"/>
        <v>1</v>
      </c>
      <c r="M1460" s="468">
        <f t="shared" si="112"/>
        <v>25289</v>
      </c>
      <c r="N1460" s="467" t="str">
        <f>IF(IFERROR(SEARCH("-",K1460,1),0) &gt; 0,IFERROR(VLOOKUP(K1460,'Liste ECO'!A:A,1,FALSE),"ATTENTION CE Inexistant"),"")</f>
        <v/>
      </c>
      <c r="O1460" s="467" t="str">
        <f>IF(LEFT(N1460,1) ="A",'Messages d''erreur'!$B$9,"")</f>
        <v/>
      </c>
      <c r="P1460" s="447">
        <f t="shared" si="118"/>
        <v>25289</v>
      </c>
      <c r="Q1460" s="447" t="str">
        <f>IFERROR(VLOOKUP(B1461,'Liste CG'!A:A,1,FALSE),"Attention erreur pas de CG")</f>
        <v>Attention erreur pas de CG</v>
      </c>
      <c r="R1460" s="447" t="str">
        <f>IF(LEFT(Q1460,1)="A",'Messages d''erreur'!B$10,"")</f>
        <v>Attention CG pas dans  CG</v>
      </c>
      <c r="S1460" s="467">
        <f t="shared" si="119"/>
        <v>25289</v>
      </c>
      <c r="T1460" s="469">
        <f>IFERROR(VLOOKUP(S1460,'Liste CG'!A:A,1,FALSE),"Attention erreur pas de CG")</f>
        <v>25289</v>
      </c>
      <c r="U1460" s="447" t="str">
        <f>IF(MID(H1460,4,1)="x", 'Messages d''erreur'!$B$13,IF(LEFT(T1460,1)="A",'Messages d''erreur'!$B$12,""))</f>
        <v/>
      </c>
    </row>
    <row r="1461" spans="1:21" ht="39" x14ac:dyDescent="0.35">
      <c r="A1461" s="535" t="s">
        <v>1802</v>
      </c>
      <c r="B1461" s="447" t="s">
        <v>1802</v>
      </c>
      <c r="C1461" s="462" t="s">
        <v>2519</v>
      </c>
      <c r="D1461" s="463" t="s">
        <v>1100</v>
      </c>
      <c r="E1461" s="464" t="s">
        <v>61</v>
      </c>
      <c r="F1461" s="464">
        <v>5</v>
      </c>
      <c r="G1461" s="462" t="s">
        <v>2524</v>
      </c>
      <c r="H1461" s="464" t="s">
        <v>1829</v>
      </c>
      <c r="I1461" s="464" t="s">
        <v>1796</v>
      </c>
      <c r="J1461" s="464" t="s">
        <v>1101</v>
      </c>
      <c r="K1461" s="466" t="s">
        <v>1100</v>
      </c>
      <c r="L1461" s="467">
        <f t="shared" si="117"/>
        <v>1</v>
      </c>
      <c r="M1461" s="468">
        <f t="shared" si="112"/>
        <v>25619</v>
      </c>
      <c r="N1461" s="467" t="str">
        <f>IF(IFERROR(SEARCH("-",K1461,1),0) &gt; 0,IFERROR(VLOOKUP(K1461,'Liste ECO'!A:A,1,FALSE),"ATTENTION CE Inexistant"),"")</f>
        <v/>
      </c>
      <c r="O1461" s="467" t="str">
        <f>IF(LEFT(N1461,1) ="A",'Messages d''erreur'!$B$9,"")</f>
        <v/>
      </c>
      <c r="P1461" s="447">
        <f t="shared" si="118"/>
        <v>25619</v>
      </c>
      <c r="Q1461" s="447" t="str">
        <f>IFERROR(VLOOKUP(B1462,'Liste CG'!A:A,1,FALSE),"Attention erreur pas de CG")</f>
        <v>Attention erreur pas de CG</v>
      </c>
      <c r="R1461" s="447" t="str">
        <f>IF(LEFT(Q1461,1)="A",'Messages d''erreur'!B$10,"")</f>
        <v>Attention CG pas dans  CG</v>
      </c>
      <c r="S1461" s="467">
        <f t="shared" si="119"/>
        <v>25619</v>
      </c>
      <c r="T1461" s="469">
        <f>IFERROR(VLOOKUP(S1461,'Liste CG'!A:A,1,FALSE),"Attention erreur pas de CG")</f>
        <v>25619</v>
      </c>
      <c r="U1461" s="447" t="str">
        <f>IF(MID(H1461,4,1)="x", 'Messages d''erreur'!$B$13,IF(LEFT(T1461,1)="A",'Messages d''erreur'!$B$12,""))</f>
        <v/>
      </c>
    </row>
    <row r="1462" spans="1:21" ht="39" x14ac:dyDescent="0.35">
      <c r="A1462" s="535" t="s">
        <v>2239</v>
      </c>
      <c r="B1462" s="447" t="s">
        <v>2239</v>
      </c>
      <c r="C1462" s="462" t="s">
        <v>348</v>
      </c>
      <c r="D1462" s="463" t="s">
        <v>1100</v>
      </c>
      <c r="E1462" s="464" t="s">
        <v>61</v>
      </c>
      <c r="F1462" s="464">
        <v>1</v>
      </c>
      <c r="G1462" s="462" t="s">
        <v>1797</v>
      </c>
      <c r="H1462" s="464" t="s">
        <v>1232</v>
      </c>
      <c r="I1462" s="464" t="s">
        <v>1201</v>
      </c>
      <c r="J1462" s="464" t="s">
        <v>1101</v>
      </c>
      <c r="K1462" s="466" t="s">
        <v>347</v>
      </c>
      <c r="L1462" s="467">
        <f t="shared" si="117"/>
        <v>0</v>
      </c>
      <c r="M1462" s="468">
        <f t="shared" si="112"/>
        <v>46601</v>
      </c>
      <c r="N1462" s="467" t="str">
        <f>IF(IFERROR(SEARCH("-",K1462,1),0) &gt; 0,IFERROR(VLOOKUP(K1462,'Liste ECO'!A:A,1,FALSE),"ATTENTION CE Inexistant"),"")</f>
        <v>310-01</v>
      </c>
      <c r="O1462" s="467" t="str">
        <f>IF(LEFT(N1462,1) ="A",'Messages d''erreur'!$B$9,"")</f>
        <v/>
      </c>
      <c r="P1462" s="447">
        <f t="shared" si="118"/>
        <v>46601</v>
      </c>
      <c r="Q1462" s="447" t="str">
        <f>IFERROR(VLOOKUP(B1463,'Liste CG'!A:A,1,FALSE),"Attention erreur pas de CG")</f>
        <v>Attention erreur pas de CG</v>
      </c>
      <c r="R1462" s="447" t="str">
        <f>IF(LEFT(Q1462,1)="A",'Messages d''erreur'!B$10,"")</f>
        <v>Attention CG pas dans  CG</v>
      </c>
      <c r="S1462" s="467">
        <f t="shared" si="119"/>
        <v>46601</v>
      </c>
      <c r="T1462" s="469">
        <f>IFERROR(VLOOKUP(S1462,'Liste CG'!A:A,1,FALSE),"Attention erreur pas de CG")</f>
        <v>46601</v>
      </c>
      <c r="U1462" s="447" t="str">
        <f>IF(MID(H1462,4,1)="x", 'Messages d''erreur'!$B$13,IF(LEFT(T1462,1)="A",'Messages d''erreur'!$B$12,""))</f>
        <v/>
      </c>
    </row>
    <row r="1463" spans="1:21" ht="26" x14ac:dyDescent="0.35">
      <c r="A1463" s="535" t="s">
        <v>2240</v>
      </c>
      <c r="B1463" s="447" t="s">
        <v>2240</v>
      </c>
      <c r="C1463" s="462" t="s">
        <v>304</v>
      </c>
      <c r="D1463" s="463" t="s">
        <v>1100</v>
      </c>
      <c r="E1463" s="464" t="s">
        <v>61</v>
      </c>
      <c r="F1463" s="464">
        <v>1</v>
      </c>
      <c r="G1463" s="462" t="s">
        <v>1797</v>
      </c>
      <c r="H1463" s="464" t="s">
        <v>1232</v>
      </c>
      <c r="I1463" s="464" t="s">
        <v>1201</v>
      </c>
      <c r="J1463" s="464" t="s">
        <v>1101</v>
      </c>
      <c r="K1463" s="466" t="s">
        <v>303</v>
      </c>
      <c r="L1463" s="467">
        <f t="shared" si="117"/>
        <v>0</v>
      </c>
      <c r="M1463" s="468">
        <f t="shared" si="112"/>
        <v>46601</v>
      </c>
      <c r="N1463" s="467" t="str">
        <f>IF(IFERROR(SEARCH("-",K1463,1),0) &gt; 0,IFERROR(VLOOKUP(K1463,'Liste ECO'!A:A,1,FALSE),"ATTENTION CE Inexistant"),"")</f>
        <v>215-01</v>
      </c>
      <c r="O1463" s="467" t="str">
        <f>IF(LEFT(N1463,1) ="A",'Messages d''erreur'!$B$9,"")</f>
        <v/>
      </c>
      <c r="P1463" s="447">
        <f t="shared" si="118"/>
        <v>46601</v>
      </c>
      <c r="Q1463" s="447" t="str">
        <f>IFERROR(VLOOKUP(B1464,'Liste CG'!A:A,1,FALSE),"Attention erreur pas de CG")</f>
        <v>Attention erreur pas de CG</v>
      </c>
      <c r="R1463" s="447" t="str">
        <f>IF(LEFT(Q1463,1)="A",'Messages d''erreur'!B$10,"")</f>
        <v>Attention CG pas dans  CG</v>
      </c>
      <c r="S1463" s="467">
        <f t="shared" si="119"/>
        <v>46601</v>
      </c>
      <c r="T1463" s="469">
        <f>IFERROR(VLOOKUP(S1463,'Liste CG'!A:A,1,FALSE),"Attention erreur pas de CG")</f>
        <v>46601</v>
      </c>
      <c r="U1463" s="447" t="str">
        <f>IF(MID(H1463,4,1)="x", 'Messages d''erreur'!$B$13,IF(LEFT(T1463,1)="A",'Messages d''erreur'!$B$12,""))</f>
        <v/>
      </c>
    </row>
    <row r="1464" spans="1:21" ht="39" x14ac:dyDescent="0.35">
      <c r="A1464" s="535" t="s">
        <v>2233</v>
      </c>
      <c r="B1464" s="447" t="s">
        <v>2233</v>
      </c>
      <c r="C1464" s="462" t="s">
        <v>2525</v>
      </c>
      <c r="D1464" s="463" t="s">
        <v>1100</v>
      </c>
      <c r="E1464" s="464" t="s">
        <v>61</v>
      </c>
      <c r="F1464" s="464">
        <v>1</v>
      </c>
      <c r="G1464" s="462" t="s">
        <v>1797</v>
      </c>
      <c r="H1464" s="464" t="s">
        <v>1798</v>
      </c>
      <c r="I1464" s="464" t="s">
        <v>1201</v>
      </c>
      <c r="J1464" s="464" t="s">
        <v>1101</v>
      </c>
      <c r="K1464" s="466" t="s">
        <v>643</v>
      </c>
      <c r="L1464" s="467">
        <f t="shared" si="117"/>
        <v>0</v>
      </c>
      <c r="M1464" s="468">
        <f t="shared" si="112"/>
        <v>46502</v>
      </c>
      <c r="N1464" s="467" t="str">
        <f>IF(IFERROR(SEARCH("-",K1464,1),0) &gt; 0,IFERROR(VLOOKUP(K1464,'Liste ECO'!A:A,1,FALSE),"ATTENTION CE Inexistant"),"")</f>
        <v>435-03</v>
      </c>
      <c r="O1464" s="467" t="str">
        <f>IF(LEFT(N1464,1) ="A",'Messages d''erreur'!$B$9,"")</f>
        <v/>
      </c>
      <c r="P1464" s="447">
        <f t="shared" si="118"/>
        <v>46502</v>
      </c>
      <c r="Q1464" s="447" t="str">
        <f>IFERROR(VLOOKUP(B1465,'Liste CG'!A:A,1,FALSE),"Attention erreur pas de CG")</f>
        <v>Attention erreur pas de CG</v>
      </c>
      <c r="R1464" s="447" t="str">
        <f>IF(LEFT(Q1464,1)="A",'Messages d''erreur'!B$10,"")</f>
        <v>Attention CG pas dans  CG</v>
      </c>
      <c r="S1464" s="467">
        <f t="shared" si="119"/>
        <v>46502</v>
      </c>
      <c r="T1464" s="469">
        <f>IFERROR(VLOOKUP(S1464,'Liste CG'!A:A,1,FALSE),"Attention erreur pas de CG")</f>
        <v>46502</v>
      </c>
      <c r="U1464" s="447" t="str">
        <f>IF(MID(H1464,4,1)="x", 'Messages d''erreur'!$B$13,IF(LEFT(T1464,1)="A",'Messages d''erreur'!$B$12,""))</f>
        <v/>
      </c>
    </row>
    <row r="1465" spans="1:21" ht="39" x14ac:dyDescent="0.35">
      <c r="A1465" s="535" t="s">
        <v>2241</v>
      </c>
      <c r="B1465" s="447" t="s">
        <v>2241</v>
      </c>
      <c r="C1465" s="462" t="s">
        <v>2526</v>
      </c>
      <c r="D1465" s="463" t="s">
        <v>1100</v>
      </c>
      <c r="E1465" s="464" t="s">
        <v>61</v>
      </c>
      <c r="F1465" s="464">
        <v>1</v>
      </c>
      <c r="G1465" s="462" t="s">
        <v>1342</v>
      </c>
      <c r="H1465" s="464" t="s">
        <v>1232</v>
      </c>
      <c r="I1465" s="464" t="s">
        <v>1201</v>
      </c>
      <c r="J1465" s="464" t="s">
        <v>1101</v>
      </c>
      <c r="K1465" s="466" t="s">
        <v>351</v>
      </c>
      <c r="L1465" s="467">
        <f t="shared" si="117"/>
        <v>0</v>
      </c>
      <c r="M1465" s="468">
        <f t="shared" si="112"/>
        <v>46601</v>
      </c>
      <c r="N1465" s="467" t="str">
        <f>IF(IFERROR(SEARCH("-",K1465,1),0) &gt; 0,IFERROR(VLOOKUP(K1465,'Liste ECO'!A:A,1,FALSE),"ATTENTION CE Inexistant"),"")</f>
        <v>311-01</v>
      </c>
      <c r="O1465" s="467" t="str">
        <f>IF(LEFT(N1465,1) ="A",'Messages d''erreur'!$B$9,"")</f>
        <v/>
      </c>
      <c r="P1465" s="447">
        <f t="shared" si="118"/>
        <v>46601</v>
      </c>
      <c r="Q1465" s="447" t="str">
        <f>IFERROR(VLOOKUP(B1466,'Liste CG'!A:A,1,FALSE),"Attention erreur pas de CG")</f>
        <v>Attention erreur pas de CG</v>
      </c>
      <c r="R1465" s="447" t="str">
        <f>IF(LEFT(Q1465,1)="A",'Messages d''erreur'!B$10,"")</f>
        <v>Attention CG pas dans  CG</v>
      </c>
      <c r="S1465" s="467">
        <f t="shared" si="119"/>
        <v>46601</v>
      </c>
      <c r="T1465" s="469">
        <f>IFERROR(VLOOKUP(S1465,'Liste CG'!A:A,1,FALSE),"Attention erreur pas de CG")</f>
        <v>46601</v>
      </c>
      <c r="U1465" s="447" t="str">
        <f>IF(MID(H1465,4,1)="x", 'Messages d''erreur'!$B$13,IF(LEFT(T1465,1)="A",'Messages d''erreur'!$B$12,""))</f>
        <v/>
      </c>
    </row>
    <row r="1466" spans="1:21" ht="39" x14ac:dyDescent="0.35">
      <c r="A1466" s="535" t="s">
        <v>2088</v>
      </c>
      <c r="B1466" s="447" t="s">
        <v>2088</v>
      </c>
      <c r="C1466" s="462" t="s">
        <v>1009</v>
      </c>
      <c r="D1466" s="463" t="s">
        <v>1100</v>
      </c>
      <c r="E1466" s="464" t="s">
        <v>61</v>
      </c>
      <c r="F1466" s="464">
        <v>1</v>
      </c>
      <c r="G1466" s="462" t="s">
        <v>2087</v>
      </c>
      <c r="H1466" s="464" t="s">
        <v>1285</v>
      </c>
      <c r="I1466" s="464" t="s">
        <v>1201</v>
      </c>
      <c r="J1466" s="464" t="s">
        <v>1101</v>
      </c>
      <c r="K1466" s="466" t="s">
        <v>1008</v>
      </c>
      <c r="L1466" s="467">
        <f t="shared" si="117"/>
        <v>0</v>
      </c>
      <c r="M1466" s="468">
        <f t="shared" si="112"/>
        <v>43511</v>
      </c>
      <c r="N1466" s="467" t="str">
        <f>IF(IFERROR(SEARCH("-",K1466,1),0) &gt; 0,IFERROR(VLOOKUP(K1466,'Liste ECO'!A:A,1,FALSE),"ATTENTION CE Inexistant"),"")</f>
        <v>918-01</v>
      </c>
      <c r="O1466" s="467" t="str">
        <f>IF(LEFT(N1466,1) ="A",'Messages d''erreur'!$B$9,"")</f>
        <v/>
      </c>
      <c r="P1466" s="447">
        <f t="shared" si="118"/>
        <v>43511</v>
      </c>
      <c r="Q1466" s="447" t="str">
        <f>IFERROR(VLOOKUP(B1467,'Liste CG'!A:A,1,FALSE),"Attention erreur pas de CG")</f>
        <v>Attention erreur pas de CG</v>
      </c>
      <c r="R1466" s="447" t="str">
        <f>IF(LEFT(Q1466,1)="A",'Messages d''erreur'!B$10,"")</f>
        <v>Attention CG pas dans  CG</v>
      </c>
      <c r="S1466" s="467">
        <f t="shared" si="119"/>
        <v>43511</v>
      </c>
      <c r="T1466" s="469">
        <f>IFERROR(VLOOKUP(S1466,'Liste CG'!A:A,1,FALSE),"Attention erreur pas de CG")</f>
        <v>43511</v>
      </c>
      <c r="U1466" s="447" t="str">
        <f>IF(MID(H1466,4,1)="x", 'Messages d''erreur'!$B$13,IF(LEFT(T1466,1)="A",'Messages d''erreur'!$B$12,""))</f>
        <v/>
      </c>
    </row>
    <row r="1467" spans="1:21" ht="52" x14ac:dyDescent="0.35">
      <c r="A1467" s="535" t="s">
        <v>2242</v>
      </c>
      <c r="B1467" s="447" t="s">
        <v>2242</v>
      </c>
      <c r="C1467" s="462" t="s">
        <v>2527</v>
      </c>
      <c r="D1467" s="463" t="s">
        <v>1100</v>
      </c>
      <c r="E1467" s="464" t="s">
        <v>61</v>
      </c>
      <c r="F1467" s="464">
        <v>1</v>
      </c>
      <c r="G1467" s="462" t="s">
        <v>1342</v>
      </c>
      <c r="H1467" s="464" t="s">
        <v>1232</v>
      </c>
      <c r="I1467" s="464" t="s">
        <v>1201</v>
      </c>
      <c r="J1467" s="464" t="s">
        <v>1101</v>
      </c>
      <c r="K1467" s="466" t="s">
        <v>353</v>
      </c>
      <c r="L1467" s="467">
        <f t="shared" si="117"/>
        <v>0</v>
      </c>
      <c r="M1467" s="468">
        <f t="shared" si="112"/>
        <v>46601</v>
      </c>
      <c r="N1467" s="467" t="str">
        <f>IF(IFERROR(SEARCH("-",K1467,1),0) &gt; 0,IFERROR(VLOOKUP(K1467,'Liste ECO'!A:A,1,FALSE),"ATTENTION CE Inexistant"),"")</f>
        <v>311-03</v>
      </c>
      <c r="O1467" s="467" t="str">
        <f>IF(LEFT(N1467,1) ="A",'Messages d''erreur'!$B$9,"")</f>
        <v/>
      </c>
      <c r="P1467" s="447">
        <f t="shared" si="118"/>
        <v>46601</v>
      </c>
      <c r="Q1467" s="447" t="str">
        <f>IFERROR(VLOOKUP(B1468,'Liste CG'!A:A,1,FALSE),"Attention erreur pas de CG")</f>
        <v>Attention erreur pas de CG</v>
      </c>
      <c r="R1467" s="447" t="str">
        <f>IF(LEFT(Q1467,1)="A",'Messages d''erreur'!B$10,"")</f>
        <v>Attention CG pas dans  CG</v>
      </c>
      <c r="S1467" s="467">
        <f t="shared" si="119"/>
        <v>46601</v>
      </c>
      <c r="T1467" s="469">
        <f>IFERROR(VLOOKUP(S1467,'Liste CG'!A:A,1,FALSE),"Attention erreur pas de CG")</f>
        <v>46601</v>
      </c>
      <c r="U1467" s="447" t="str">
        <f>IF(MID(H1467,4,1)="x", 'Messages d''erreur'!$B$13,IF(LEFT(T1467,1)="A",'Messages d''erreur'!$B$12,""))</f>
        <v/>
      </c>
    </row>
    <row r="1468" spans="1:21" ht="39" x14ac:dyDescent="0.35">
      <c r="A1468" s="535" t="s">
        <v>1959</v>
      </c>
      <c r="B1468" s="447" t="s">
        <v>1959</v>
      </c>
      <c r="C1468" s="462" t="s">
        <v>356</v>
      </c>
      <c r="D1468" s="463" t="s">
        <v>1100</v>
      </c>
      <c r="E1468" s="464" t="s">
        <v>61</v>
      </c>
      <c r="F1468" s="464">
        <v>1</v>
      </c>
      <c r="G1468" s="462" t="s">
        <v>1797</v>
      </c>
      <c r="H1468" s="464" t="s">
        <v>1947</v>
      </c>
      <c r="I1468" s="464" t="s">
        <v>1201</v>
      </c>
      <c r="J1468" s="464" t="s">
        <v>1101</v>
      </c>
      <c r="K1468" s="466" t="s">
        <v>355</v>
      </c>
      <c r="L1468" s="467">
        <f t="shared" si="117"/>
        <v>0</v>
      </c>
      <c r="M1468" s="468">
        <f t="shared" si="112"/>
        <v>40001</v>
      </c>
      <c r="N1468" s="467" t="str">
        <f>IF(IFERROR(SEARCH("-",K1468,1),0) &gt; 0,IFERROR(VLOOKUP(K1468,'Liste ECO'!A:A,1,FALSE),"ATTENTION CE Inexistant"),"")</f>
        <v>311-04</v>
      </c>
      <c r="O1468" s="467" t="str">
        <f>IF(LEFT(N1468,1) ="A",'Messages d''erreur'!$B$9,"")</f>
        <v/>
      </c>
      <c r="P1468" s="447">
        <f t="shared" si="118"/>
        <v>40001</v>
      </c>
      <c r="Q1468" s="447" t="str">
        <f>IFERROR(VLOOKUP(B1469,'Liste CG'!A:A,1,FALSE),"Attention erreur pas de CG")</f>
        <v>Attention erreur pas de CG</v>
      </c>
      <c r="R1468" s="447" t="str">
        <f>IF(LEFT(Q1468,1)="A",'Messages d''erreur'!B$10,"")</f>
        <v>Attention CG pas dans  CG</v>
      </c>
      <c r="S1468" s="467">
        <f t="shared" si="119"/>
        <v>40001</v>
      </c>
      <c r="T1468" s="469">
        <f>IFERROR(VLOOKUP(S1468,'Liste CG'!A:A,1,FALSE),"Attention erreur pas de CG")</f>
        <v>40001</v>
      </c>
      <c r="U1468" s="447" t="str">
        <f>IF(MID(H1468,4,1)="x", 'Messages d''erreur'!$B$13,IF(LEFT(T1468,1)="A",'Messages d''erreur'!$B$12,""))</f>
        <v/>
      </c>
    </row>
    <row r="1469" spans="1:21" ht="39" x14ac:dyDescent="0.35">
      <c r="A1469" s="535" t="s">
        <v>1959</v>
      </c>
      <c r="B1469" s="447" t="s">
        <v>1959</v>
      </c>
      <c r="C1469" s="462" t="s">
        <v>356</v>
      </c>
      <c r="D1469" s="463" t="s">
        <v>1100</v>
      </c>
      <c r="E1469" s="464" t="s">
        <v>61</v>
      </c>
      <c r="F1469" s="464">
        <v>2</v>
      </c>
      <c r="G1469" s="462" t="s">
        <v>1797</v>
      </c>
      <c r="H1469" s="464" t="s">
        <v>1960</v>
      </c>
      <c r="I1469" s="464" t="s">
        <v>1201</v>
      </c>
      <c r="J1469" s="464" t="s">
        <v>1101</v>
      </c>
      <c r="K1469" s="466" t="s">
        <v>355</v>
      </c>
      <c r="L1469" s="467">
        <f t="shared" si="117"/>
        <v>1</v>
      </c>
      <c r="M1469" s="468">
        <f t="shared" si="112"/>
        <v>40002</v>
      </c>
      <c r="N1469" s="467" t="str">
        <f>IF(IFERROR(SEARCH("-",K1469,1),0) &gt; 0,IFERROR(VLOOKUP(K1469,'Liste ECO'!A:A,1,FALSE),"ATTENTION CE Inexistant"),"")</f>
        <v>311-04</v>
      </c>
      <c r="O1469" s="467" t="str">
        <f>IF(LEFT(N1469,1) ="A",'Messages d''erreur'!$B$9,"")</f>
        <v/>
      </c>
      <c r="P1469" s="447">
        <f t="shared" si="118"/>
        <v>40002</v>
      </c>
      <c r="Q1469" s="447" t="str">
        <f>IFERROR(VLOOKUP(B1470,'Liste CG'!A:A,1,FALSE),"Attention erreur pas de CG")</f>
        <v>Attention erreur pas de CG</v>
      </c>
      <c r="R1469" s="447" t="str">
        <f>IF(LEFT(Q1469,1)="A",'Messages d''erreur'!B$10,"")</f>
        <v>Attention CG pas dans  CG</v>
      </c>
      <c r="S1469" s="467">
        <f t="shared" si="119"/>
        <v>40002</v>
      </c>
      <c r="T1469" s="469">
        <f>IFERROR(VLOOKUP(S1469,'Liste CG'!A:A,1,FALSE),"Attention erreur pas de CG")</f>
        <v>40002</v>
      </c>
      <c r="U1469" s="447" t="str">
        <f>IF(MID(H1469,4,1)="x", 'Messages d''erreur'!$B$13,IF(LEFT(T1469,1)="A",'Messages d''erreur'!$B$12,""))</f>
        <v/>
      </c>
    </row>
    <row r="1470" spans="1:21" ht="39" x14ac:dyDescent="0.35">
      <c r="A1470" s="535" t="s">
        <v>1959</v>
      </c>
      <c r="B1470" s="447" t="s">
        <v>1959</v>
      </c>
      <c r="C1470" s="462" t="s">
        <v>356</v>
      </c>
      <c r="D1470" s="463" t="s">
        <v>1100</v>
      </c>
      <c r="E1470" s="464" t="s">
        <v>61</v>
      </c>
      <c r="F1470" s="464">
        <v>3</v>
      </c>
      <c r="G1470" s="462" t="s">
        <v>1797</v>
      </c>
      <c r="H1470" s="464" t="s">
        <v>1968</v>
      </c>
      <c r="I1470" s="464" t="s">
        <v>1201</v>
      </c>
      <c r="J1470" s="464" t="s">
        <v>1101</v>
      </c>
      <c r="K1470" s="466" t="s">
        <v>355</v>
      </c>
      <c r="L1470" s="467">
        <f t="shared" si="117"/>
        <v>1</v>
      </c>
      <c r="M1470" s="468">
        <f t="shared" si="112"/>
        <v>40003</v>
      </c>
      <c r="N1470" s="467" t="str">
        <f>IF(IFERROR(SEARCH("-",K1470,1),0) &gt; 0,IFERROR(VLOOKUP(K1470,'Liste ECO'!A:A,1,FALSE),"ATTENTION CE Inexistant"),"")</f>
        <v>311-04</v>
      </c>
      <c r="O1470" s="467" t="str">
        <f>IF(LEFT(N1470,1) ="A",'Messages d''erreur'!$B$9,"")</f>
        <v/>
      </c>
      <c r="P1470" s="447">
        <f t="shared" si="118"/>
        <v>40003</v>
      </c>
      <c r="Q1470" s="447" t="str">
        <f>IFERROR(VLOOKUP(B1471,'Liste CG'!A:A,1,FALSE),"Attention erreur pas de CG")</f>
        <v>Attention erreur pas de CG</v>
      </c>
      <c r="R1470" s="447" t="str">
        <f>IF(LEFT(Q1470,1)="A",'Messages d''erreur'!B$10,"")</f>
        <v>Attention CG pas dans  CG</v>
      </c>
      <c r="S1470" s="467">
        <f t="shared" si="119"/>
        <v>40003</v>
      </c>
      <c r="T1470" s="469">
        <f>IFERROR(VLOOKUP(S1470,'Liste CG'!A:A,1,FALSE),"Attention erreur pas de CG")</f>
        <v>40003</v>
      </c>
      <c r="U1470" s="447" t="str">
        <f>IF(MID(H1470,4,1)="x", 'Messages d''erreur'!$B$13,IF(LEFT(T1470,1)="A",'Messages d''erreur'!$B$12,""))</f>
        <v/>
      </c>
    </row>
    <row r="1471" spans="1:21" ht="39" x14ac:dyDescent="0.35">
      <c r="A1471" s="535" t="s">
        <v>1959</v>
      </c>
      <c r="B1471" s="447" t="s">
        <v>1959</v>
      </c>
      <c r="C1471" s="462" t="s">
        <v>356</v>
      </c>
      <c r="D1471" s="463" t="s">
        <v>1100</v>
      </c>
      <c r="E1471" s="464" t="s">
        <v>61</v>
      </c>
      <c r="F1471" s="464">
        <v>4</v>
      </c>
      <c r="G1471" s="462" t="s">
        <v>1797</v>
      </c>
      <c r="H1471" s="464" t="s">
        <v>1975</v>
      </c>
      <c r="I1471" s="464" t="s">
        <v>1201</v>
      </c>
      <c r="J1471" s="464" t="s">
        <v>1101</v>
      </c>
      <c r="K1471" s="466" t="s">
        <v>355</v>
      </c>
      <c r="L1471" s="467">
        <f t="shared" si="117"/>
        <v>1</v>
      </c>
      <c r="M1471" s="468">
        <f t="shared" si="112"/>
        <v>40004</v>
      </c>
      <c r="N1471" s="467" t="str">
        <f>IF(IFERROR(SEARCH("-",K1471,1),0) &gt; 0,IFERROR(VLOOKUP(K1471,'Liste ECO'!A:A,1,FALSE),"ATTENTION CE Inexistant"),"")</f>
        <v>311-04</v>
      </c>
      <c r="O1471" s="467" t="str">
        <f>IF(LEFT(N1471,1) ="A",'Messages d''erreur'!$B$9,"")</f>
        <v/>
      </c>
      <c r="P1471" s="447">
        <f t="shared" si="118"/>
        <v>40004</v>
      </c>
      <c r="Q1471" s="447" t="str">
        <f>IFERROR(VLOOKUP(B1472,'Liste CG'!A:A,1,FALSE),"Attention erreur pas de CG")</f>
        <v>Attention erreur pas de CG</v>
      </c>
      <c r="R1471" s="447" t="str">
        <f>IF(LEFT(Q1471,1)="A",'Messages d''erreur'!B$10,"")</f>
        <v>Attention CG pas dans  CG</v>
      </c>
      <c r="S1471" s="467">
        <f t="shared" si="119"/>
        <v>40004</v>
      </c>
      <c r="T1471" s="469">
        <f>IFERROR(VLOOKUP(S1471,'Liste CG'!A:A,1,FALSE),"Attention erreur pas de CG")</f>
        <v>40004</v>
      </c>
      <c r="U1471" s="447" t="str">
        <f>IF(MID(H1471,4,1)="x", 'Messages d''erreur'!$B$13,IF(LEFT(T1471,1)="A",'Messages d''erreur'!$B$12,""))</f>
        <v/>
      </c>
    </row>
    <row r="1472" spans="1:21" ht="39" x14ac:dyDescent="0.35">
      <c r="A1472" s="535" t="s">
        <v>1959</v>
      </c>
      <c r="B1472" s="447" t="s">
        <v>1959</v>
      </c>
      <c r="C1472" s="462" t="s">
        <v>356</v>
      </c>
      <c r="D1472" s="463" t="s">
        <v>1100</v>
      </c>
      <c r="E1472" s="464" t="s">
        <v>61</v>
      </c>
      <c r="F1472" s="464">
        <v>5</v>
      </c>
      <c r="G1472" s="462" t="s">
        <v>1797</v>
      </c>
      <c r="H1472" s="464" t="s">
        <v>1994</v>
      </c>
      <c r="I1472" s="464" t="s">
        <v>1201</v>
      </c>
      <c r="J1472" s="464" t="s">
        <v>1101</v>
      </c>
      <c r="K1472" s="466" t="s">
        <v>355</v>
      </c>
      <c r="L1472" s="467">
        <f t="shared" si="117"/>
        <v>1</v>
      </c>
      <c r="M1472" s="468">
        <f t="shared" si="112"/>
        <v>41204</v>
      </c>
      <c r="N1472" s="467" t="str">
        <f>IF(IFERROR(SEARCH("-",K1472,1),0) &gt; 0,IFERROR(VLOOKUP(K1472,'Liste ECO'!A:A,1,FALSE),"ATTENTION CE Inexistant"),"")</f>
        <v>311-04</v>
      </c>
      <c r="O1472" s="467" t="str">
        <f>IF(LEFT(N1472,1) ="A",'Messages d''erreur'!$B$9,"")</f>
        <v/>
      </c>
      <c r="P1472" s="447">
        <f t="shared" si="118"/>
        <v>41204</v>
      </c>
      <c r="Q1472" s="447" t="str">
        <f>IFERROR(VLOOKUP(B1473,'Liste CG'!A:A,1,FALSE),"Attention erreur pas de CG")</f>
        <v>Attention erreur pas de CG</v>
      </c>
      <c r="R1472" s="447" t="str">
        <f>IF(LEFT(Q1472,1)="A",'Messages d''erreur'!B$10,"")</f>
        <v>Attention CG pas dans  CG</v>
      </c>
      <c r="S1472" s="467">
        <f t="shared" si="119"/>
        <v>41204</v>
      </c>
      <c r="T1472" s="469">
        <f>IFERROR(VLOOKUP(S1472,'Liste CG'!A:A,1,FALSE),"Attention erreur pas de CG")</f>
        <v>41204</v>
      </c>
      <c r="U1472" s="447" t="str">
        <f>IF(MID(H1472,4,1)="x", 'Messages d''erreur'!$B$13,IF(LEFT(T1472,1)="A",'Messages d''erreur'!$B$12,""))</f>
        <v/>
      </c>
    </row>
    <row r="1473" spans="1:21" ht="39" x14ac:dyDescent="0.35">
      <c r="A1473" s="535" t="s">
        <v>1959</v>
      </c>
      <c r="B1473" s="447" t="s">
        <v>1959</v>
      </c>
      <c r="C1473" s="462" t="s">
        <v>356</v>
      </c>
      <c r="D1473" s="463" t="s">
        <v>1100</v>
      </c>
      <c r="E1473" s="464" t="s">
        <v>61</v>
      </c>
      <c r="F1473" s="464">
        <v>6</v>
      </c>
      <c r="G1473" s="462" t="s">
        <v>1797</v>
      </c>
      <c r="H1473" s="464" t="s">
        <v>2004</v>
      </c>
      <c r="I1473" s="464" t="s">
        <v>1201</v>
      </c>
      <c r="J1473" s="464" t="s">
        <v>1101</v>
      </c>
      <c r="K1473" s="466" t="s">
        <v>355</v>
      </c>
      <c r="L1473" s="467">
        <f t="shared" si="117"/>
        <v>1</v>
      </c>
      <c r="M1473" s="468">
        <f t="shared" si="112"/>
        <v>41302</v>
      </c>
      <c r="N1473" s="467" t="str">
        <f>IF(IFERROR(SEARCH("-",K1473,1),0) &gt; 0,IFERROR(VLOOKUP(K1473,'Liste ECO'!A:A,1,FALSE),"ATTENTION CE Inexistant"),"")</f>
        <v>311-04</v>
      </c>
      <c r="O1473" s="467" t="str">
        <f>IF(LEFT(N1473,1) ="A",'Messages d''erreur'!$B$9,"")</f>
        <v/>
      </c>
      <c r="P1473" s="447">
        <f t="shared" si="118"/>
        <v>41302</v>
      </c>
      <c r="Q1473" s="447" t="str">
        <f>IFERROR(VLOOKUP(B1474,'Liste CG'!A:A,1,FALSE),"Attention erreur pas de CG")</f>
        <v>Attention erreur pas de CG</v>
      </c>
      <c r="R1473" s="447" t="str">
        <f>IF(LEFT(Q1473,1)="A",'Messages d''erreur'!B$10,"")</f>
        <v>Attention CG pas dans  CG</v>
      </c>
      <c r="S1473" s="467">
        <f t="shared" si="119"/>
        <v>41302</v>
      </c>
      <c r="T1473" s="469">
        <f>IFERROR(VLOOKUP(S1473,'Liste CG'!A:A,1,FALSE),"Attention erreur pas de CG")</f>
        <v>41302</v>
      </c>
      <c r="U1473" s="447" t="str">
        <f>IF(MID(H1473,4,1)="x", 'Messages d''erreur'!$B$13,IF(LEFT(T1473,1)="A",'Messages d''erreur'!$B$12,""))</f>
        <v/>
      </c>
    </row>
    <row r="1474" spans="1:21" ht="39" x14ac:dyDescent="0.35">
      <c r="A1474" s="535" t="s">
        <v>1959</v>
      </c>
      <c r="B1474" s="447" t="s">
        <v>1959</v>
      </c>
      <c r="C1474" s="462" t="s">
        <v>356</v>
      </c>
      <c r="D1474" s="463" t="s">
        <v>1100</v>
      </c>
      <c r="E1474" s="464" t="s">
        <v>61</v>
      </c>
      <c r="F1474" s="464">
        <v>7</v>
      </c>
      <c r="G1474" s="462" t="s">
        <v>1797</v>
      </c>
      <c r="H1474" s="464" t="s">
        <v>1371</v>
      </c>
      <c r="I1474" s="464" t="s">
        <v>1201</v>
      </c>
      <c r="J1474" s="464" t="s">
        <v>1101</v>
      </c>
      <c r="K1474" s="466" t="s">
        <v>355</v>
      </c>
      <c r="L1474" s="467">
        <f t="shared" si="117"/>
        <v>1</v>
      </c>
      <c r="M1474" s="468">
        <f t="shared" si="112"/>
        <v>41600</v>
      </c>
      <c r="N1474" s="467" t="str">
        <f>IF(IFERROR(SEARCH("-",K1474,1),0) &gt; 0,IFERROR(VLOOKUP(K1474,'Liste ECO'!A:A,1,FALSE),"ATTENTION CE Inexistant"),"")</f>
        <v>311-04</v>
      </c>
      <c r="O1474" s="467" t="str">
        <f>IF(LEFT(N1474,1) ="A",'Messages d''erreur'!$B$9,"")</f>
        <v/>
      </c>
      <c r="P1474" s="447">
        <f t="shared" si="118"/>
        <v>41600</v>
      </c>
      <c r="Q1474" s="447" t="str">
        <f>IFERROR(VLOOKUP(B1475,'Liste CG'!A:A,1,FALSE),"Attention erreur pas de CG")</f>
        <v>Attention erreur pas de CG</v>
      </c>
      <c r="R1474" s="447" t="str">
        <f>IF(LEFT(Q1474,1)="A",'Messages d''erreur'!B$10,"")</f>
        <v>Attention CG pas dans  CG</v>
      </c>
      <c r="S1474" s="467">
        <f t="shared" si="119"/>
        <v>41600</v>
      </c>
      <c r="T1474" s="469">
        <f>IFERROR(VLOOKUP(S1474,'Liste CG'!A:A,1,FALSE),"Attention erreur pas de CG")</f>
        <v>41600</v>
      </c>
      <c r="U1474" s="447" t="str">
        <f>IF(MID(H1474,4,1)="x", 'Messages d''erreur'!$B$13,IF(LEFT(T1474,1)="A",'Messages d''erreur'!$B$12,""))</f>
        <v/>
      </c>
    </row>
    <row r="1475" spans="1:21" ht="39" x14ac:dyDescent="0.35">
      <c r="A1475" s="535" t="s">
        <v>1959</v>
      </c>
      <c r="B1475" s="447" t="s">
        <v>1959</v>
      </c>
      <c r="C1475" s="462" t="s">
        <v>356</v>
      </c>
      <c r="D1475" s="463" t="s">
        <v>1100</v>
      </c>
      <c r="E1475" s="464" t="s">
        <v>61</v>
      </c>
      <c r="F1475" s="464">
        <v>8</v>
      </c>
      <c r="G1475" s="462" t="s">
        <v>1797</v>
      </c>
      <c r="H1475" s="464" t="s">
        <v>1901</v>
      </c>
      <c r="I1475" s="464" t="s">
        <v>1201</v>
      </c>
      <c r="J1475" s="464" t="s">
        <v>1101</v>
      </c>
      <c r="K1475" s="466" t="s">
        <v>355</v>
      </c>
      <c r="L1475" s="467">
        <f t="shared" si="117"/>
        <v>1</v>
      </c>
      <c r="M1475" s="468">
        <f t="shared" si="112"/>
        <v>42521</v>
      </c>
      <c r="N1475" s="467" t="str">
        <f>IF(IFERROR(SEARCH("-",K1475,1),0) &gt; 0,IFERROR(VLOOKUP(K1475,'Liste ECO'!A:A,1,FALSE),"ATTENTION CE Inexistant"),"")</f>
        <v>311-04</v>
      </c>
      <c r="O1475" s="467" t="str">
        <f>IF(LEFT(N1475,1) ="A",'Messages d''erreur'!$B$9,"")</f>
        <v/>
      </c>
      <c r="P1475" s="447">
        <f t="shared" si="118"/>
        <v>42521</v>
      </c>
      <c r="Q1475" s="447" t="str">
        <f>IFERROR(VLOOKUP(B1476,'Liste CG'!A:A,1,FALSE),"Attention erreur pas de CG")</f>
        <v>Attention erreur pas de CG</v>
      </c>
      <c r="R1475" s="447" t="str">
        <f>IF(LEFT(Q1475,1)="A",'Messages d''erreur'!B$10,"")</f>
        <v>Attention CG pas dans  CG</v>
      </c>
      <c r="S1475" s="467">
        <f t="shared" si="119"/>
        <v>42521</v>
      </c>
      <c r="T1475" s="469">
        <f>IFERROR(VLOOKUP(S1475,'Liste CG'!A:A,1,FALSE),"Attention erreur pas de CG")</f>
        <v>42521</v>
      </c>
      <c r="U1475" s="447" t="str">
        <f>IF(MID(H1475,4,1)="x", 'Messages d''erreur'!$B$13,IF(LEFT(T1475,1)="A",'Messages d''erreur'!$B$12,""))</f>
        <v/>
      </c>
    </row>
    <row r="1476" spans="1:21" ht="39" x14ac:dyDescent="0.35">
      <c r="A1476" s="535" t="s">
        <v>1959</v>
      </c>
      <c r="B1476" s="447" t="s">
        <v>1959</v>
      </c>
      <c r="C1476" s="462" t="s">
        <v>356</v>
      </c>
      <c r="D1476" s="463" t="s">
        <v>1100</v>
      </c>
      <c r="E1476" s="464" t="s">
        <v>61</v>
      </c>
      <c r="F1476" s="464">
        <v>9</v>
      </c>
      <c r="G1476" s="462" t="s">
        <v>1797</v>
      </c>
      <c r="H1476" s="464" t="s">
        <v>2253</v>
      </c>
      <c r="I1476" s="464" t="s">
        <v>2182</v>
      </c>
      <c r="J1476" s="464" t="s">
        <v>1101</v>
      </c>
      <c r="K1476" s="466" t="s">
        <v>355</v>
      </c>
      <c r="L1476" s="467">
        <f t="shared" si="117"/>
        <v>1</v>
      </c>
      <c r="M1476" s="468">
        <f t="shared" si="112"/>
        <v>46801</v>
      </c>
      <c r="N1476" s="467" t="str">
        <f>IF(IFERROR(SEARCH("-",K1476,1),0) &gt; 0,IFERROR(VLOOKUP(K1476,'Liste ECO'!A:A,1,FALSE),"ATTENTION CE Inexistant"),"")</f>
        <v>311-04</v>
      </c>
      <c r="O1476" s="467" t="str">
        <f>IF(LEFT(N1476,1) ="A",'Messages d''erreur'!$B$9,"")</f>
        <v/>
      </c>
      <c r="P1476" s="447">
        <f t="shared" si="118"/>
        <v>46801</v>
      </c>
      <c r="Q1476" s="447" t="str">
        <f>IFERROR(VLOOKUP(B1477,'Liste CG'!A:A,1,FALSE),"Attention erreur pas de CG")</f>
        <v>Attention erreur pas de CG</v>
      </c>
      <c r="R1476" s="447" t="str">
        <f>IF(LEFT(Q1476,1)="A",'Messages d''erreur'!B$10,"")</f>
        <v>Attention CG pas dans  CG</v>
      </c>
      <c r="S1476" s="467">
        <f t="shared" si="119"/>
        <v>46801</v>
      </c>
      <c r="T1476" s="469">
        <f>IFERROR(VLOOKUP(S1476,'Liste CG'!A:A,1,FALSE),"Attention erreur pas de CG")</f>
        <v>46801</v>
      </c>
      <c r="U1476" s="447" t="str">
        <f>IF(MID(H1476,4,1)="x", 'Messages d''erreur'!$B$13,IF(LEFT(T1476,1)="A",'Messages d''erreur'!$B$12,""))</f>
        <v/>
      </c>
    </row>
    <row r="1477" spans="1:21" ht="39" x14ac:dyDescent="0.35">
      <c r="A1477" s="535" t="s">
        <v>1959</v>
      </c>
      <c r="B1477" s="447" t="s">
        <v>1959</v>
      </c>
      <c r="C1477" s="462" t="s">
        <v>356</v>
      </c>
      <c r="D1477" s="463" t="s">
        <v>1100</v>
      </c>
      <c r="E1477" s="464" t="s">
        <v>61</v>
      </c>
      <c r="F1477" s="464">
        <v>10</v>
      </c>
      <c r="G1477" s="462" t="s">
        <v>1797</v>
      </c>
      <c r="H1477" s="464" t="s">
        <v>2261</v>
      </c>
      <c r="I1477" s="464" t="s">
        <v>2182</v>
      </c>
      <c r="J1477" s="464" t="s">
        <v>1101</v>
      </c>
      <c r="K1477" s="466" t="s">
        <v>355</v>
      </c>
      <c r="L1477" s="467">
        <f t="shared" si="117"/>
        <v>1</v>
      </c>
      <c r="M1477" s="468">
        <f t="shared" si="112"/>
        <v>46811</v>
      </c>
      <c r="N1477" s="467" t="str">
        <f>IF(IFERROR(SEARCH("-",K1477,1),0) &gt; 0,IFERROR(VLOOKUP(K1477,'Liste ECO'!A:A,1,FALSE),"ATTENTION CE Inexistant"),"")</f>
        <v>311-04</v>
      </c>
      <c r="O1477" s="467" t="str">
        <f>IF(LEFT(N1477,1) ="A",'Messages d''erreur'!$B$9,"")</f>
        <v/>
      </c>
      <c r="P1477" s="447">
        <f t="shared" si="118"/>
        <v>46811</v>
      </c>
      <c r="Q1477" s="447" t="str">
        <f>IFERROR(VLOOKUP(B1478,'Liste CG'!A:A,1,FALSE),"Attention erreur pas de CG")</f>
        <v>Attention erreur pas de CG</v>
      </c>
      <c r="R1477" s="447" t="str">
        <f>IF(LEFT(Q1477,1)="A",'Messages d''erreur'!B$10,"")</f>
        <v>Attention CG pas dans  CG</v>
      </c>
      <c r="S1477" s="467">
        <f t="shared" si="119"/>
        <v>46811</v>
      </c>
      <c r="T1477" s="469">
        <f>IFERROR(VLOOKUP(S1477,'Liste CG'!A:A,1,FALSE),"Attention erreur pas de CG")</f>
        <v>46811</v>
      </c>
      <c r="U1477" s="447" t="str">
        <f>IF(MID(H1477,4,1)="x", 'Messages d''erreur'!$B$13,IF(LEFT(T1477,1)="A",'Messages d''erreur'!$B$12,""))</f>
        <v/>
      </c>
    </row>
    <row r="1478" spans="1:21" ht="39" x14ac:dyDescent="0.35">
      <c r="A1478" s="535" t="s">
        <v>2243</v>
      </c>
      <c r="B1478" s="447" t="s">
        <v>2243</v>
      </c>
      <c r="C1478" s="462" t="s">
        <v>359</v>
      </c>
      <c r="D1478" s="463" t="s">
        <v>1100</v>
      </c>
      <c r="E1478" s="464" t="s">
        <v>61</v>
      </c>
      <c r="F1478" s="464">
        <v>1</v>
      </c>
      <c r="G1478" s="462" t="s">
        <v>1797</v>
      </c>
      <c r="H1478" s="464" t="s">
        <v>1232</v>
      </c>
      <c r="I1478" s="464" t="s">
        <v>1201</v>
      </c>
      <c r="J1478" s="464" t="s">
        <v>1101</v>
      </c>
      <c r="K1478" s="466" t="s">
        <v>358</v>
      </c>
      <c r="L1478" s="467">
        <f t="shared" si="117"/>
        <v>0</v>
      </c>
      <c r="M1478" s="468">
        <f t="shared" si="112"/>
        <v>46601</v>
      </c>
      <c r="N1478" s="467" t="str">
        <f>IF(IFERROR(SEARCH("-",K1478,1),0) &gt; 0,IFERROR(VLOOKUP(K1478,'Liste ECO'!A:A,1,FALSE),"ATTENTION CE Inexistant"),"")</f>
        <v>311-05</v>
      </c>
      <c r="O1478" s="467" t="str">
        <f>IF(LEFT(N1478,1) ="A",'Messages d''erreur'!$B$9,"")</f>
        <v/>
      </c>
      <c r="P1478" s="447">
        <f t="shared" si="118"/>
        <v>46601</v>
      </c>
      <c r="Q1478" s="447" t="str">
        <f>IFERROR(VLOOKUP(B1479,'Liste CG'!A:A,1,FALSE),"Attention erreur pas de CG")</f>
        <v>Attention erreur pas de CG</v>
      </c>
      <c r="R1478" s="447" t="str">
        <f>IF(LEFT(Q1478,1)="A",'Messages d''erreur'!B$10,"")</f>
        <v>Attention CG pas dans  CG</v>
      </c>
      <c r="S1478" s="467">
        <f t="shared" si="119"/>
        <v>46601</v>
      </c>
      <c r="T1478" s="469">
        <f>IFERROR(VLOOKUP(S1478,'Liste CG'!A:A,1,FALSE),"Attention erreur pas de CG")</f>
        <v>46601</v>
      </c>
      <c r="U1478" s="447" t="str">
        <f>IF(MID(H1478,4,1)="x", 'Messages d''erreur'!$B$13,IF(LEFT(T1478,1)="A",'Messages d''erreur'!$B$12,""))</f>
        <v/>
      </c>
    </row>
    <row r="1479" spans="1:21" ht="65" x14ac:dyDescent="0.35">
      <c r="A1479" s="535" t="s">
        <v>2244</v>
      </c>
      <c r="B1479" s="447" t="s">
        <v>2244</v>
      </c>
      <c r="C1479" s="462" t="s">
        <v>366</v>
      </c>
      <c r="D1479" s="463" t="s">
        <v>1100</v>
      </c>
      <c r="E1479" s="464" t="s">
        <v>61</v>
      </c>
      <c r="F1479" s="464">
        <v>1</v>
      </c>
      <c r="G1479" s="462" t="s">
        <v>1342</v>
      </c>
      <c r="H1479" s="464" t="s">
        <v>1232</v>
      </c>
      <c r="I1479" s="464" t="s">
        <v>1201</v>
      </c>
      <c r="J1479" s="464" t="s">
        <v>1101</v>
      </c>
      <c r="K1479" s="466" t="s">
        <v>365</v>
      </c>
      <c r="L1479" s="467">
        <f t="shared" si="117"/>
        <v>0</v>
      </c>
      <c r="M1479" s="468">
        <f t="shared" si="112"/>
        <v>46601</v>
      </c>
      <c r="N1479" s="467" t="str">
        <f>IF(IFERROR(SEARCH("-",K1479,1),0) &gt; 0,IFERROR(VLOOKUP(K1479,'Liste ECO'!A:A,1,FALSE),"ATTENTION CE Inexistant"),"")</f>
        <v>311-48</v>
      </c>
      <c r="O1479" s="467" t="str">
        <f>IF(LEFT(N1479,1) ="A",'Messages d''erreur'!$B$9,"")</f>
        <v/>
      </c>
      <c r="P1479" s="447">
        <f t="shared" si="118"/>
        <v>46601</v>
      </c>
      <c r="Q1479" s="447" t="str">
        <f>IFERROR(VLOOKUP(B1480,'Liste CG'!A:A,1,FALSE),"Attention erreur pas de CG")</f>
        <v>Attention erreur pas de CG</v>
      </c>
      <c r="R1479" s="447" t="str">
        <f>IF(LEFT(Q1479,1)="A",'Messages d''erreur'!B$10,"")</f>
        <v>Attention CG pas dans  CG</v>
      </c>
      <c r="S1479" s="467">
        <f t="shared" si="119"/>
        <v>46601</v>
      </c>
      <c r="T1479" s="469">
        <f>IFERROR(VLOOKUP(S1479,'Liste CG'!A:A,1,FALSE),"Attention erreur pas de CG")</f>
        <v>46601</v>
      </c>
      <c r="U1479" s="447" t="str">
        <f>IF(MID(H1479,4,1)="x", 'Messages d''erreur'!$B$13,IF(LEFT(T1479,1)="A",'Messages d''erreur'!$B$12,""))</f>
        <v/>
      </c>
    </row>
    <row r="1480" spans="1:21" ht="26" x14ac:dyDescent="0.35">
      <c r="A1480" s="535" t="s">
        <v>2245</v>
      </c>
      <c r="B1480" s="447" t="s">
        <v>2245</v>
      </c>
      <c r="C1480" s="462" t="s">
        <v>376</v>
      </c>
      <c r="D1480" s="463" t="s">
        <v>1100</v>
      </c>
      <c r="E1480" s="464" t="s">
        <v>61</v>
      </c>
      <c r="F1480" s="464">
        <v>1</v>
      </c>
      <c r="G1480" s="462" t="s">
        <v>1342</v>
      </c>
      <c r="H1480" s="464" t="s">
        <v>1232</v>
      </c>
      <c r="I1480" s="464" t="s">
        <v>1201</v>
      </c>
      <c r="J1480" s="464" t="s">
        <v>1101</v>
      </c>
      <c r="K1480" s="466" t="s">
        <v>362</v>
      </c>
      <c r="L1480" s="467">
        <f t="shared" ref="L1480:L1494" si="120">IF(A1480=A1479,1,0)</f>
        <v>0</v>
      </c>
      <c r="M1480" s="468">
        <f t="shared" si="112"/>
        <v>46601</v>
      </c>
      <c r="N1480" s="467" t="str">
        <f>IF(IFERROR(SEARCH("-",K1480,1),0) &gt; 0,IFERROR(VLOOKUP(K1480,'Liste ECO'!A:A,1,FALSE),"ATTENTION CE Inexistant"),"")</f>
        <v>311-07</v>
      </c>
      <c r="O1480" s="467" t="str">
        <f>IF(LEFT(N1480,1) ="A",'Messages d''erreur'!$B$9,"")</f>
        <v/>
      </c>
      <c r="P1480" s="447">
        <f t="shared" si="118"/>
        <v>46601</v>
      </c>
      <c r="Q1480" s="447" t="str">
        <f>IFERROR(VLOOKUP(B1481,'Liste CG'!A:A,1,FALSE),"Attention erreur pas de CG")</f>
        <v>Attention erreur pas de CG</v>
      </c>
      <c r="R1480" s="447" t="str">
        <f>IF(LEFT(Q1480,1)="A",'Messages d''erreur'!B$10,"")</f>
        <v>Attention CG pas dans  CG</v>
      </c>
      <c r="S1480" s="467">
        <f t="shared" si="119"/>
        <v>46601</v>
      </c>
      <c r="T1480" s="469">
        <f>IFERROR(VLOOKUP(S1480,'Liste CG'!A:A,1,FALSE),"Attention erreur pas de CG")</f>
        <v>46601</v>
      </c>
      <c r="U1480" s="447" t="str">
        <f>IF(MID(H1480,4,1)="x", 'Messages d''erreur'!$B$13,IF(LEFT(T1480,1)="A",'Messages d''erreur'!$B$12,""))</f>
        <v/>
      </c>
    </row>
    <row r="1481" spans="1:21" ht="26" x14ac:dyDescent="0.35">
      <c r="A1481" s="535" t="s">
        <v>2245</v>
      </c>
      <c r="B1481" s="447" t="s">
        <v>2245</v>
      </c>
      <c r="C1481" s="462" t="s">
        <v>376</v>
      </c>
      <c r="D1481" s="463" t="s">
        <v>1100</v>
      </c>
      <c r="E1481" s="464" t="s">
        <v>61</v>
      </c>
      <c r="F1481" s="464">
        <v>2</v>
      </c>
      <c r="G1481" s="462" t="s">
        <v>1343</v>
      </c>
      <c r="H1481" s="462" t="s">
        <v>1344</v>
      </c>
      <c r="I1481" s="464" t="s">
        <v>1201</v>
      </c>
      <c r="J1481" s="464" t="s">
        <v>1101</v>
      </c>
      <c r="K1481" s="466" t="s">
        <v>362</v>
      </c>
      <c r="L1481" s="467">
        <f t="shared" si="120"/>
        <v>1</v>
      </c>
      <c r="M1481" s="468">
        <f t="shared" si="112"/>
        <v>44200</v>
      </c>
      <c r="N1481" s="467" t="str">
        <f>IF(IFERROR(SEARCH("-",K1481,1),0) &gt; 0,IFERROR(VLOOKUP(K1481,'Liste ECO'!A:A,1,FALSE),"ATTENTION CE Inexistant"),"")</f>
        <v>311-07</v>
      </c>
      <c r="O1481" s="467" t="str">
        <f>IF(LEFT(N1481,1) ="A",'Messages d''erreur'!$B$9,"")</f>
        <v/>
      </c>
      <c r="P1481" s="447">
        <f t="shared" si="118"/>
        <v>44200</v>
      </c>
      <c r="Q1481" s="447" t="str">
        <f>IFERROR(VLOOKUP(B1482,'Liste CG'!A:A,1,FALSE),"Attention erreur pas de CG")</f>
        <v>Attention erreur pas de CG</v>
      </c>
      <c r="R1481" s="447" t="str">
        <f>IF(LEFT(Q1481,1)="A",'Messages d''erreur'!B$10,"")</f>
        <v>Attention CG pas dans  CG</v>
      </c>
      <c r="S1481" s="467">
        <f t="shared" si="119"/>
        <v>44200</v>
      </c>
      <c r="T1481" s="469">
        <f>IFERROR(VLOOKUP(S1481,'Liste CG'!A:A,1,FALSE),"Attention erreur pas de CG")</f>
        <v>44200</v>
      </c>
      <c r="U1481" s="447" t="str">
        <f>IF(MID(H1481,4,1)="x", 'Messages d''erreur'!$B$13,IF(LEFT(T1481,1)="A",'Messages d''erreur'!$B$12,""))</f>
        <v/>
      </c>
    </row>
    <row r="1482" spans="1:21" ht="39" x14ac:dyDescent="0.35">
      <c r="A1482" s="535" t="s">
        <v>2054</v>
      </c>
      <c r="B1482" s="447" t="s">
        <v>2054</v>
      </c>
      <c r="C1482" s="462" t="s">
        <v>786</v>
      </c>
      <c r="D1482" s="463" t="s">
        <v>1100</v>
      </c>
      <c r="E1482" s="464" t="s">
        <v>61</v>
      </c>
      <c r="F1482" s="464">
        <v>1</v>
      </c>
      <c r="G1482" s="462" t="s">
        <v>2528</v>
      </c>
      <c r="H1482" s="464" t="s">
        <v>1371</v>
      </c>
      <c r="I1482" s="464" t="s">
        <v>1201</v>
      </c>
      <c r="J1482" s="464" t="s">
        <v>1101</v>
      </c>
      <c r="K1482" s="466" t="s">
        <v>785</v>
      </c>
      <c r="L1482" s="467">
        <f t="shared" si="120"/>
        <v>0</v>
      </c>
      <c r="M1482" s="468">
        <f t="shared" si="112"/>
        <v>41600</v>
      </c>
      <c r="N1482" s="467" t="str">
        <f>IF(IFERROR(SEARCH("-",K1482,1),0) &gt; 0,IFERROR(VLOOKUP(K1482,'Liste ECO'!A:A,1,FALSE),"ATTENTION CE Inexistant"),"")</f>
        <v>701-51</v>
      </c>
      <c r="O1482" s="467" t="str">
        <f>IF(LEFT(N1482,1) ="A",'Messages d''erreur'!$B$9,"")</f>
        <v/>
      </c>
      <c r="P1482" s="447">
        <f t="shared" si="118"/>
        <v>41600</v>
      </c>
      <c r="Q1482" s="447" t="str">
        <f>IFERROR(VLOOKUP(B1483,'Liste CG'!A:A,1,FALSE),"Attention erreur pas de CG")</f>
        <v>Attention erreur pas de CG</v>
      </c>
      <c r="R1482" s="447" t="str">
        <f>IF(LEFT(Q1482,1)="A",'Messages d''erreur'!B$10,"")</f>
        <v>Attention CG pas dans  CG</v>
      </c>
      <c r="S1482" s="467">
        <f t="shared" si="119"/>
        <v>41600</v>
      </c>
      <c r="T1482" s="469">
        <f>IFERROR(VLOOKUP(S1482,'Liste CG'!A:A,1,FALSE),"Attention erreur pas de CG")</f>
        <v>41600</v>
      </c>
      <c r="U1482" s="447" t="str">
        <f>IF(MID(H1482,4,1)="x", 'Messages d''erreur'!$B$13,IF(LEFT(T1482,1)="A",'Messages d''erreur'!$B$12,""))</f>
        <v/>
      </c>
    </row>
    <row r="1483" spans="1:21" ht="39" x14ac:dyDescent="0.35">
      <c r="A1483" s="535" t="s">
        <v>2246</v>
      </c>
      <c r="B1483" s="447" t="s">
        <v>2246</v>
      </c>
      <c r="C1483" s="462" t="s">
        <v>788</v>
      </c>
      <c r="D1483" s="463" t="s">
        <v>1100</v>
      </c>
      <c r="E1483" s="464" t="s">
        <v>61</v>
      </c>
      <c r="F1483" s="464">
        <v>1</v>
      </c>
      <c r="G1483" s="462" t="s">
        <v>1797</v>
      </c>
      <c r="H1483" s="464" t="s">
        <v>1232</v>
      </c>
      <c r="I1483" s="464" t="s">
        <v>1201</v>
      </c>
      <c r="J1483" s="464" t="s">
        <v>1101</v>
      </c>
      <c r="K1483" s="466" t="s">
        <v>787</v>
      </c>
      <c r="L1483" s="467">
        <f t="shared" si="120"/>
        <v>0</v>
      </c>
      <c r="M1483" s="468">
        <f t="shared" si="112"/>
        <v>46601</v>
      </c>
      <c r="N1483" s="467" t="str">
        <f>IF(IFERROR(SEARCH("-",K1483,1),0) &gt; 0,IFERROR(VLOOKUP(K1483,'Liste ECO'!A:A,1,FALSE),"ATTENTION CE Inexistant"),"")</f>
        <v>701-52</v>
      </c>
      <c r="O1483" s="467" t="str">
        <f>IF(LEFT(N1483,1) ="A",'Messages d''erreur'!$B$9,"")</f>
        <v/>
      </c>
      <c r="P1483" s="447">
        <f t="shared" si="118"/>
        <v>46601</v>
      </c>
      <c r="Q1483" s="447" t="str">
        <f>IFERROR(VLOOKUP(B1484,'Liste CG'!A:A,1,FALSE),"Attention erreur pas de CG")</f>
        <v>Attention erreur pas de CG</v>
      </c>
      <c r="R1483" s="447" t="str">
        <f>IF(LEFT(Q1483,1)="A",'Messages d''erreur'!B$10,"")</f>
        <v>Attention CG pas dans  CG</v>
      </c>
      <c r="S1483" s="467">
        <f t="shared" si="119"/>
        <v>46601</v>
      </c>
      <c r="T1483" s="469">
        <f>IFERROR(VLOOKUP(S1483,'Liste CG'!A:A,1,FALSE),"Attention erreur pas de CG")</f>
        <v>46601</v>
      </c>
      <c r="U1483" s="447" t="str">
        <f>IF(MID(H1483,4,1)="x", 'Messages d''erreur'!$B$13,IF(LEFT(T1483,1)="A",'Messages d''erreur'!$B$12,""))</f>
        <v/>
      </c>
    </row>
    <row r="1484" spans="1:21" ht="39" x14ac:dyDescent="0.35">
      <c r="A1484" s="535" t="s">
        <v>1388</v>
      </c>
      <c r="B1484" s="447" t="s">
        <v>1388</v>
      </c>
      <c r="C1484" s="462" t="s">
        <v>2529</v>
      </c>
      <c r="D1484" s="463" t="s">
        <v>1100</v>
      </c>
      <c r="E1484" s="464" t="s">
        <v>61</v>
      </c>
      <c r="F1484" s="464">
        <v>1</v>
      </c>
      <c r="G1484" s="462" t="s">
        <v>1387</v>
      </c>
      <c r="H1484" s="464" t="s">
        <v>2530</v>
      </c>
      <c r="I1484" s="464" t="s">
        <v>1353</v>
      </c>
      <c r="J1484" s="464">
        <v>0</v>
      </c>
      <c r="K1484" s="466" t="s">
        <v>1100</v>
      </c>
      <c r="L1484" s="467">
        <f t="shared" si="120"/>
        <v>0</v>
      </c>
      <c r="M1484" s="468" t="e">
        <f t="shared" si="112"/>
        <v>#VALUE!</v>
      </c>
      <c r="N1484" s="467" t="str">
        <f>IF(IFERROR(SEARCH("-",K1484,1),0) &gt; 0,IFERROR(VLOOKUP(K1484,'Liste ECO'!A:A,1,FALSE),"ATTENTION CE Inexistant"),"")</f>
        <v/>
      </c>
      <c r="O1484" s="467" t="str">
        <f>IF(LEFT(N1484,1) ="A",'Messages d''erreur'!$B$9,"")</f>
        <v/>
      </c>
      <c r="P1484" s="447" t="e">
        <f t="shared" si="118"/>
        <v>#VALUE!</v>
      </c>
      <c r="Q1484" s="447" t="str">
        <f>IFERROR(VLOOKUP(B1485,'Liste CG'!A:A,1,FALSE),"Attention erreur pas de CG")</f>
        <v>Attention erreur pas de CG</v>
      </c>
      <c r="R1484" s="447" t="str">
        <f>IF(LEFT(Q1484,1)="A",'Messages d''erreur'!B$10,"")</f>
        <v>Attention CG pas dans  CG</v>
      </c>
      <c r="S1484" s="467" t="e">
        <f t="shared" si="119"/>
        <v>#VALUE!</v>
      </c>
      <c r="T1484" s="469" t="str">
        <f>IFERROR(VLOOKUP(S1484,'Liste CG'!A:A,1,FALSE),"Attention erreur pas de CG")</f>
        <v>Attention erreur pas de CG</v>
      </c>
      <c r="U1484" s="447" t="str">
        <f>IF(MID(H1484,4,1)="x", 'Messages d''erreur'!$B$13,IF(LEFT(T1484,1)="A",'Messages d''erreur'!$B$12,""))</f>
        <v>Compte générique de contre-partie</v>
      </c>
    </row>
    <row r="1485" spans="1:21" ht="39" x14ac:dyDescent="0.35">
      <c r="A1485" s="535" t="s">
        <v>2247</v>
      </c>
      <c r="B1485" s="447" t="s">
        <v>2247</v>
      </c>
      <c r="C1485" s="462" t="s">
        <v>2531</v>
      </c>
      <c r="D1485" s="463" t="s">
        <v>1100</v>
      </c>
      <c r="E1485" s="464" t="s">
        <v>61</v>
      </c>
      <c r="F1485" s="464">
        <v>1</v>
      </c>
      <c r="G1485" s="462" t="s">
        <v>1342</v>
      </c>
      <c r="H1485" s="464" t="s">
        <v>1232</v>
      </c>
      <c r="I1485" s="464" t="s">
        <v>1201</v>
      </c>
      <c r="J1485" s="464" t="s">
        <v>1101</v>
      </c>
      <c r="K1485" s="466" t="s">
        <v>716</v>
      </c>
      <c r="L1485" s="467">
        <f t="shared" si="120"/>
        <v>0</v>
      </c>
      <c r="M1485" s="468">
        <f t="shared" si="112"/>
        <v>46601</v>
      </c>
      <c r="N1485" s="467" t="str">
        <f>IF(IFERROR(SEARCH("-",K1485,1),0) &gt; 0,IFERROR(VLOOKUP(K1485,'Liste ECO'!A:A,1,FALSE),"ATTENTION CE Inexistant"),"")</f>
        <v>512-55</v>
      </c>
      <c r="O1485" s="467" t="str">
        <f>IF(LEFT(N1485,1) ="A",'Messages d''erreur'!$B$9,"")</f>
        <v/>
      </c>
      <c r="P1485" s="447">
        <f t="shared" si="118"/>
        <v>46601</v>
      </c>
      <c r="Q1485" s="447" t="str">
        <f>IFERROR(VLOOKUP(B1486,'Liste CG'!A:A,1,FALSE),"Attention erreur pas de CG")</f>
        <v>Attention erreur pas de CG</v>
      </c>
      <c r="R1485" s="447" t="str">
        <f>IF(LEFT(Q1485,1)="A",'Messages d''erreur'!B$10,"")</f>
        <v>Attention CG pas dans  CG</v>
      </c>
      <c r="S1485" s="467">
        <f t="shared" si="119"/>
        <v>46601</v>
      </c>
      <c r="T1485" s="469">
        <f>IFERROR(VLOOKUP(S1485,'Liste CG'!A:A,1,FALSE),"Attention erreur pas de CG")</f>
        <v>46601</v>
      </c>
      <c r="U1485" s="447" t="str">
        <f>IF(MID(H1485,4,1)="x", 'Messages d''erreur'!$B$13,IF(LEFT(T1485,1)="A",'Messages d''erreur'!$B$12,""))</f>
        <v/>
      </c>
    </row>
    <row r="1486" spans="1:21" ht="39" x14ac:dyDescent="0.35">
      <c r="A1486" s="535" t="s">
        <v>2247</v>
      </c>
      <c r="B1486" s="447" t="s">
        <v>2247</v>
      </c>
      <c r="C1486" s="462" t="s">
        <v>2531</v>
      </c>
      <c r="D1486" s="463" t="s">
        <v>1100</v>
      </c>
      <c r="E1486" s="464" t="s">
        <v>61</v>
      </c>
      <c r="F1486" s="464">
        <v>2</v>
      </c>
      <c r="G1486" s="462" t="s">
        <v>1343</v>
      </c>
      <c r="H1486" s="462" t="s">
        <v>1344</v>
      </c>
      <c r="I1486" s="464" t="s">
        <v>1201</v>
      </c>
      <c r="J1486" s="464" t="s">
        <v>1101</v>
      </c>
      <c r="K1486" s="466" t="s">
        <v>716</v>
      </c>
      <c r="L1486" s="467">
        <f t="shared" si="120"/>
        <v>1</v>
      </c>
      <c r="M1486" s="468">
        <f t="shared" si="112"/>
        <v>44200</v>
      </c>
      <c r="N1486" s="467" t="str">
        <f>IF(IFERROR(SEARCH("-",K1486,1),0) &gt; 0,IFERROR(VLOOKUP(K1486,'Liste ECO'!A:A,1,FALSE),"ATTENTION CE Inexistant"),"")</f>
        <v>512-55</v>
      </c>
      <c r="O1486" s="467" t="str">
        <f>IF(LEFT(N1486,1) ="A",'Messages d''erreur'!$B$9,"")</f>
        <v/>
      </c>
      <c r="P1486" s="447">
        <f t="shared" si="118"/>
        <v>44200</v>
      </c>
      <c r="Q1486" s="447" t="str">
        <f>IFERROR(VLOOKUP(B1487,'Liste CG'!A:A,1,FALSE),"Attention erreur pas de CG")</f>
        <v>Attention erreur pas de CG</v>
      </c>
      <c r="R1486" s="447" t="str">
        <f>IF(LEFT(Q1486,1)="A",'Messages d''erreur'!B$10,"")</f>
        <v>Attention CG pas dans  CG</v>
      </c>
      <c r="S1486" s="467">
        <f t="shared" si="119"/>
        <v>44200</v>
      </c>
      <c r="T1486" s="469">
        <f>IFERROR(VLOOKUP(S1486,'Liste CG'!A:A,1,FALSE),"Attention erreur pas de CG")</f>
        <v>44200</v>
      </c>
      <c r="U1486" s="447" t="str">
        <f>IF(MID(H1486,4,1)="x", 'Messages d''erreur'!$B$13,IF(LEFT(T1486,1)="A",'Messages d''erreur'!$B$12,""))</f>
        <v/>
      </c>
    </row>
    <row r="1487" spans="1:21" ht="26" x14ac:dyDescent="0.35">
      <c r="A1487" s="535" t="s">
        <v>2248</v>
      </c>
      <c r="B1487" s="447" t="s">
        <v>2248</v>
      </c>
      <c r="C1487" s="462" t="s">
        <v>722</v>
      </c>
      <c r="D1487" s="463" t="s">
        <v>1100</v>
      </c>
      <c r="E1487" s="464" t="s">
        <v>61</v>
      </c>
      <c r="F1487" s="464">
        <v>1</v>
      </c>
      <c r="G1487" s="462" t="s">
        <v>1342</v>
      </c>
      <c r="H1487" s="464" t="s">
        <v>1232</v>
      </c>
      <c r="I1487" s="464" t="s">
        <v>1201</v>
      </c>
      <c r="J1487" s="464" t="s">
        <v>1101</v>
      </c>
      <c r="K1487" s="466" t="s">
        <v>721</v>
      </c>
      <c r="L1487" s="467">
        <f t="shared" si="120"/>
        <v>0</v>
      </c>
      <c r="M1487" s="468">
        <f t="shared" si="112"/>
        <v>46601</v>
      </c>
      <c r="N1487" s="467" t="str">
        <f>IF(IFERROR(SEARCH("-",K1487,1),0) &gt; 0,IFERROR(VLOOKUP(K1487,'Liste ECO'!A:A,1,FALSE),"ATTENTION CE Inexistant"),"")</f>
        <v>513-51</v>
      </c>
      <c r="O1487" s="467" t="str">
        <f>IF(LEFT(N1487,1) ="A",'Messages d''erreur'!$B$9,"")</f>
        <v/>
      </c>
      <c r="P1487" s="447">
        <f t="shared" si="118"/>
        <v>46601</v>
      </c>
      <c r="Q1487" s="447" t="str">
        <f>IFERROR(VLOOKUP(B1488,'Liste CG'!A:A,1,FALSE),"Attention erreur pas de CG")</f>
        <v>Attention erreur pas de CG</v>
      </c>
      <c r="R1487" s="447" t="str">
        <f>IF(LEFT(Q1487,1)="A",'Messages d''erreur'!B$10,"")</f>
        <v>Attention CG pas dans  CG</v>
      </c>
      <c r="S1487" s="467">
        <f t="shared" si="119"/>
        <v>46601</v>
      </c>
      <c r="T1487" s="469">
        <f>IFERROR(VLOOKUP(S1487,'Liste CG'!A:A,1,FALSE),"Attention erreur pas de CG")</f>
        <v>46601</v>
      </c>
      <c r="U1487" s="447" t="str">
        <f>IF(MID(H1487,4,1)="x", 'Messages d''erreur'!$B$13,IF(LEFT(T1487,1)="A",'Messages d''erreur'!$B$12,""))</f>
        <v/>
      </c>
    </row>
    <row r="1488" spans="1:21" ht="26" x14ac:dyDescent="0.35">
      <c r="A1488" s="535" t="s">
        <v>2248</v>
      </c>
      <c r="B1488" s="447" t="s">
        <v>2248</v>
      </c>
      <c r="C1488" s="462" t="s">
        <v>722</v>
      </c>
      <c r="D1488" s="463" t="s">
        <v>1100</v>
      </c>
      <c r="E1488" s="464" t="s">
        <v>61</v>
      </c>
      <c r="F1488" s="464">
        <v>2</v>
      </c>
      <c r="G1488" s="462" t="s">
        <v>1343</v>
      </c>
      <c r="H1488" s="462" t="s">
        <v>1344</v>
      </c>
      <c r="I1488" s="464" t="s">
        <v>1201</v>
      </c>
      <c r="J1488" s="464" t="s">
        <v>1101</v>
      </c>
      <c r="K1488" s="466" t="s">
        <v>721</v>
      </c>
      <c r="L1488" s="467">
        <f t="shared" si="120"/>
        <v>1</v>
      </c>
      <c r="M1488" s="468">
        <f t="shared" si="112"/>
        <v>44200</v>
      </c>
      <c r="N1488" s="467" t="str">
        <f>IF(IFERROR(SEARCH("-",K1488,1),0) &gt; 0,IFERROR(VLOOKUP(K1488,'Liste ECO'!A:A,1,FALSE),"ATTENTION CE Inexistant"),"")</f>
        <v>513-51</v>
      </c>
      <c r="O1488" s="467" t="str">
        <f>IF(LEFT(N1488,1) ="A",'Messages d''erreur'!$B$9,"")</f>
        <v/>
      </c>
      <c r="P1488" s="447">
        <f t="shared" si="118"/>
        <v>44200</v>
      </c>
      <c r="Q1488" s="447" t="str">
        <f>IFERROR(VLOOKUP(B1489,'Liste CG'!A:A,1,FALSE),"Attention erreur pas de CG")</f>
        <v>Attention erreur pas de CG</v>
      </c>
      <c r="R1488" s="447" t="str">
        <f>IF(LEFT(Q1488,1)="A",'Messages d''erreur'!B$10,"")</f>
        <v>Attention CG pas dans  CG</v>
      </c>
      <c r="S1488" s="467">
        <f t="shared" si="119"/>
        <v>44200</v>
      </c>
      <c r="T1488" s="469">
        <f>IFERROR(VLOOKUP(S1488,'Liste CG'!A:A,1,FALSE),"Attention erreur pas de CG")</f>
        <v>44200</v>
      </c>
      <c r="U1488" s="447" t="str">
        <f>IF(MID(H1488,4,1)="x", 'Messages d''erreur'!$B$13,IF(LEFT(T1488,1)="A",'Messages d''erreur'!$B$12,""))</f>
        <v/>
      </c>
    </row>
    <row r="1489" spans="1:21" ht="26" x14ac:dyDescent="0.35">
      <c r="A1489" s="535" t="s">
        <v>2532</v>
      </c>
      <c r="B1489" s="447" t="s">
        <v>2532</v>
      </c>
      <c r="C1489" s="462" t="s">
        <v>2533</v>
      </c>
      <c r="D1489" s="463" t="s">
        <v>1100</v>
      </c>
      <c r="E1489" s="464" t="s">
        <v>61</v>
      </c>
      <c r="F1489" s="464">
        <v>1</v>
      </c>
      <c r="G1489" s="462" t="s">
        <v>2533</v>
      </c>
      <c r="H1489" s="464" t="s">
        <v>2534</v>
      </c>
      <c r="I1489" s="464" t="s">
        <v>1341</v>
      </c>
      <c r="J1489" s="464" t="s">
        <v>1101</v>
      </c>
      <c r="K1489" s="466" t="s">
        <v>1100</v>
      </c>
      <c r="L1489" s="467">
        <f t="shared" si="120"/>
        <v>0</v>
      </c>
      <c r="M1489" s="468" t="e">
        <f t="shared" ref="M1489:M1552" si="121">VALUE(H1489)</f>
        <v>#VALUE!</v>
      </c>
      <c r="N1489" s="467" t="str">
        <f>IF(IFERROR(SEARCH("-",K1489,1),0) &gt; 0,IFERROR(VLOOKUP(K1489,'Liste ECO'!A:A,1,FALSE),"ATTENTION CE Inexistant"),"")</f>
        <v/>
      </c>
      <c r="O1489" s="467" t="str">
        <f>IF(LEFT(N1489,1) ="A",'Messages d''erreur'!$B$9,"")</f>
        <v/>
      </c>
      <c r="P1489" s="447" t="e">
        <f t="shared" si="118"/>
        <v>#VALUE!</v>
      </c>
      <c r="Q1489" s="447" t="str">
        <f>IFERROR(VLOOKUP(B1490,'Liste CG'!A:A,1,FALSE),"Attention erreur pas de CG")</f>
        <v>Attention erreur pas de CG</v>
      </c>
      <c r="R1489" s="447" t="str">
        <f>IF(LEFT(Q1489,1)="A",'Messages d''erreur'!B$10,"")</f>
        <v>Attention CG pas dans  CG</v>
      </c>
      <c r="S1489" s="467" t="e">
        <f t="shared" si="119"/>
        <v>#VALUE!</v>
      </c>
      <c r="T1489" s="469" t="str">
        <f>IFERROR(VLOOKUP(S1489,'Liste CG'!A:A,1,FALSE),"Attention erreur pas de CG")</f>
        <v>Attention erreur pas de CG</v>
      </c>
      <c r="U1489" s="447" t="str">
        <f>IF(MID(H1489,4,1)="x", 'Messages d''erreur'!$B$13,IF(LEFT(T1489,1)="A",'Messages d''erreur'!$B$12,""))</f>
        <v>Compte générique de contre-partie</v>
      </c>
    </row>
    <row r="1490" spans="1:21" ht="39" x14ac:dyDescent="0.35">
      <c r="A1490" s="535" t="s">
        <v>1364</v>
      </c>
      <c r="B1490" s="447" t="s">
        <v>1364</v>
      </c>
      <c r="C1490" s="462" t="s">
        <v>2535</v>
      </c>
      <c r="D1490" s="463" t="s">
        <v>1100</v>
      </c>
      <c r="E1490" s="464" t="s">
        <v>61</v>
      </c>
      <c r="F1490" s="464">
        <v>1</v>
      </c>
      <c r="G1490" s="462" t="s">
        <v>2536</v>
      </c>
      <c r="H1490" s="464" t="s">
        <v>2537</v>
      </c>
      <c r="I1490" s="509" t="s">
        <v>1696</v>
      </c>
      <c r="J1490" s="464" t="s">
        <v>1101</v>
      </c>
      <c r="K1490" s="466" t="s">
        <v>1100</v>
      </c>
      <c r="L1490" s="467">
        <f t="shared" si="120"/>
        <v>0</v>
      </c>
      <c r="M1490" s="468" t="e">
        <f t="shared" si="121"/>
        <v>#VALUE!</v>
      </c>
      <c r="N1490" s="467" t="str">
        <f>IF(IFERROR(SEARCH("-",K1490,1),0) &gt; 0,IFERROR(VLOOKUP(K1490,'Liste ECO'!A:A,1,FALSE),"ATTENTION CE Inexistant"),"")</f>
        <v/>
      </c>
      <c r="O1490" s="467" t="str">
        <f>IF(LEFT(N1490,1) ="A",'Messages d''erreur'!$B$9,"")</f>
        <v/>
      </c>
      <c r="P1490" s="447" t="e">
        <f t="shared" si="118"/>
        <v>#VALUE!</v>
      </c>
      <c r="Q1490" s="447" t="str">
        <f>IFERROR(VLOOKUP(B1491,'Liste CG'!A:A,1,FALSE),"Attention erreur pas de CG")</f>
        <v>Attention erreur pas de CG</v>
      </c>
      <c r="R1490" s="447" t="str">
        <f>IF(LEFT(Q1490,1)="A",'Messages d''erreur'!B$10,"")</f>
        <v>Attention CG pas dans  CG</v>
      </c>
      <c r="S1490" s="467" t="e">
        <f t="shared" si="119"/>
        <v>#VALUE!</v>
      </c>
      <c r="T1490" s="469" t="str">
        <f>IFERROR(VLOOKUP(S1490,'Liste CG'!A:A,1,FALSE),"Attention erreur pas de CG")</f>
        <v>Attention erreur pas de CG</v>
      </c>
      <c r="U1490" s="447" t="str">
        <f>IF(MID(H1490,4,1)="x", 'Messages d''erreur'!$B$13,IF(LEFT(T1490,1)="A",'Messages d''erreur'!$B$12,""))</f>
        <v>Compte générique de contre-partie</v>
      </c>
    </row>
    <row r="1491" spans="1:21" ht="39" x14ac:dyDescent="0.35">
      <c r="A1491" s="535" t="s">
        <v>1402</v>
      </c>
      <c r="B1491" s="447" t="s">
        <v>1402</v>
      </c>
      <c r="C1491" s="462" t="s">
        <v>2538</v>
      </c>
      <c r="D1491" s="463" t="s">
        <v>1100</v>
      </c>
      <c r="E1491" s="464" t="s">
        <v>61</v>
      </c>
      <c r="F1491" s="464">
        <v>1</v>
      </c>
      <c r="G1491" s="462" t="s">
        <v>2539</v>
      </c>
      <c r="H1491" s="464" t="s">
        <v>2540</v>
      </c>
      <c r="I1491" s="509" t="s">
        <v>1341</v>
      </c>
      <c r="J1491" s="464" t="s">
        <v>1101</v>
      </c>
      <c r="K1491" s="466" t="s">
        <v>1100</v>
      </c>
      <c r="L1491" s="467">
        <f t="shared" si="120"/>
        <v>0</v>
      </c>
      <c r="M1491" s="468" t="e">
        <f t="shared" si="121"/>
        <v>#VALUE!</v>
      </c>
      <c r="N1491" s="467" t="str">
        <f>IF(IFERROR(SEARCH("-",K1491,1),0) &gt; 0,IFERROR(VLOOKUP(K1491,'Liste ECO'!A:A,1,FALSE),"ATTENTION CE Inexistant"),"")</f>
        <v/>
      </c>
      <c r="O1491" s="467" t="str">
        <f>IF(LEFT(N1491,1) ="A",'Messages d''erreur'!$B$9,"")</f>
        <v/>
      </c>
      <c r="P1491" s="447" t="e">
        <f t="shared" si="118"/>
        <v>#VALUE!</v>
      </c>
      <c r="Q1491" s="447" t="str">
        <f>IFERROR(VLOOKUP(B1492,'Liste CG'!A:A,1,FALSE),"Attention erreur pas de CG")</f>
        <v>Attention erreur pas de CG</v>
      </c>
      <c r="R1491" s="447" t="str">
        <f>IF(LEFT(Q1491,1)="A",'Messages d''erreur'!B$10,"")</f>
        <v>Attention CG pas dans  CG</v>
      </c>
      <c r="S1491" s="467" t="e">
        <f t="shared" si="119"/>
        <v>#VALUE!</v>
      </c>
      <c r="T1491" s="469" t="str">
        <f>IFERROR(VLOOKUP(S1491,'Liste CG'!A:A,1,FALSE),"Attention erreur pas de CG")</f>
        <v>Attention erreur pas de CG</v>
      </c>
      <c r="U1491" s="447" t="str">
        <f>IF(MID(H1491,4,1)="x", 'Messages d''erreur'!$B$13,IF(LEFT(T1491,1)="A",'Messages d''erreur'!$B$12,""))</f>
        <v>Compte générique de contre-partie</v>
      </c>
    </row>
    <row r="1492" spans="1:21" ht="26" x14ac:dyDescent="0.35">
      <c r="A1492" s="535" t="s">
        <v>2541</v>
      </c>
      <c r="B1492" s="447" t="s">
        <v>2541</v>
      </c>
      <c r="C1492" s="462" t="s">
        <v>2542</v>
      </c>
      <c r="D1492" s="463" t="s">
        <v>1100</v>
      </c>
      <c r="E1492" s="464" t="s">
        <v>61</v>
      </c>
      <c r="F1492" s="464">
        <v>1</v>
      </c>
      <c r="G1492" s="462" t="s">
        <v>1100</v>
      </c>
      <c r="H1492" s="464" t="s">
        <v>2647</v>
      </c>
      <c r="I1492" s="464" t="s">
        <v>1100</v>
      </c>
      <c r="J1492" s="464" t="s">
        <v>1101</v>
      </c>
      <c r="K1492" s="466" t="s">
        <v>1100</v>
      </c>
      <c r="L1492" s="467">
        <f t="shared" si="120"/>
        <v>0</v>
      </c>
      <c r="M1492" s="468" t="e">
        <f t="shared" si="121"/>
        <v>#VALUE!</v>
      </c>
      <c r="N1492" s="467" t="str">
        <f>IF(IFERROR(SEARCH("-",K1492,1),0) &gt; 0,IFERROR(VLOOKUP(K1492,'Liste ECO'!A:A,1,FALSE),"ATTENTION CE Inexistant"),"")</f>
        <v/>
      </c>
      <c r="O1492" s="467" t="str">
        <f>IF(LEFT(N1492,1) ="A",'Messages d''erreur'!$B$9,"")</f>
        <v/>
      </c>
      <c r="P1492" s="447" t="e">
        <f t="shared" si="118"/>
        <v>#VALUE!</v>
      </c>
      <c r="Q1492" s="447" t="str">
        <f>IFERROR(VLOOKUP(B1493,'Liste CG'!A:A,1,FALSE),"Attention erreur pas de CG")</f>
        <v>Attention erreur pas de CG</v>
      </c>
      <c r="R1492" s="447" t="str">
        <f>IF(LEFT(Q1492,1)="A",'Messages d''erreur'!B$10,"")</f>
        <v>Attention CG pas dans  CG</v>
      </c>
      <c r="S1492" s="467" t="e">
        <f t="shared" si="119"/>
        <v>#VALUE!</v>
      </c>
      <c r="T1492" s="469" t="str">
        <f>IFERROR(VLOOKUP(S1492,'Liste CG'!A:A,1,FALSE),"Attention erreur pas de CG")</f>
        <v>Attention erreur pas de CG</v>
      </c>
      <c r="U1492" s="447" t="str">
        <f>IF(MID(H1492,4,1)="x", 'Messages d''erreur'!$B$13,IF(LEFT(T1492,1)="A",'Messages d''erreur'!$B$12,""))</f>
        <v>Compte générique de contre-partie</v>
      </c>
    </row>
    <row r="1493" spans="1:21" ht="26" x14ac:dyDescent="0.35">
      <c r="A1493" s="535" t="s">
        <v>1155</v>
      </c>
      <c r="B1493" s="447" t="s">
        <v>1155</v>
      </c>
      <c r="C1493" s="462" t="s">
        <v>1154</v>
      </c>
      <c r="D1493" s="463" t="s">
        <v>1100</v>
      </c>
      <c r="E1493" s="464" t="s">
        <v>61</v>
      </c>
      <c r="F1493" s="464">
        <v>1</v>
      </c>
      <c r="G1493" s="462" t="s">
        <v>2543</v>
      </c>
      <c r="H1493" s="464" t="s">
        <v>1151</v>
      </c>
      <c r="I1493" s="464" t="s">
        <v>1153</v>
      </c>
      <c r="J1493" s="464" t="s">
        <v>1101</v>
      </c>
      <c r="K1493" s="466" t="s">
        <v>1018</v>
      </c>
      <c r="L1493" s="467">
        <f t="shared" si="120"/>
        <v>0</v>
      </c>
      <c r="M1493" s="468">
        <f t="shared" si="121"/>
        <v>13104</v>
      </c>
      <c r="N1493" s="467" t="str">
        <f>IF(IFERROR(SEARCH("-",K1493,1),0) &gt; 0,IFERROR(VLOOKUP(K1493,'Liste ECO'!A:A,1,FALSE),"ATTENTION CE Inexistant"),"")</f>
        <v>954-01</v>
      </c>
      <c r="O1493" s="467" t="str">
        <f>IF(LEFT(N1493,1) ="A",'Messages d''erreur'!$B$9,"")</f>
        <v/>
      </c>
      <c r="P1493" s="447">
        <f t="shared" si="118"/>
        <v>13104</v>
      </c>
      <c r="Q1493" s="447" t="str">
        <f>IFERROR(VLOOKUP(B1494,'Liste CG'!A:A,1,FALSE),"Attention erreur pas de CG")</f>
        <v>Attention erreur pas de CG</v>
      </c>
      <c r="R1493" s="447" t="str">
        <f>IF(LEFT(Q1493,1)="A",'Messages d''erreur'!B$10,"")</f>
        <v>Attention CG pas dans  CG</v>
      </c>
      <c r="S1493" s="467">
        <f t="shared" si="119"/>
        <v>13104</v>
      </c>
      <c r="T1493" s="469">
        <f>IFERROR(VLOOKUP(S1493,'Liste CG'!A:A,1,FALSE),"Attention erreur pas de CG")</f>
        <v>13104</v>
      </c>
      <c r="U1493" s="447" t="str">
        <f>IF(MID(H1493,4,1)="x", 'Messages d''erreur'!$B$13,IF(LEFT(T1493,1)="A",'Messages d''erreur'!$B$12,""))</f>
        <v/>
      </c>
    </row>
    <row r="1494" spans="1:21" ht="52" x14ac:dyDescent="0.35">
      <c r="A1494" s="535" t="s">
        <v>1163</v>
      </c>
      <c r="B1494" s="447" t="s">
        <v>1163</v>
      </c>
      <c r="C1494" s="462" t="s">
        <v>1162</v>
      </c>
      <c r="D1494" s="463" t="s">
        <v>1100</v>
      </c>
      <c r="E1494" s="464" t="s">
        <v>61</v>
      </c>
      <c r="F1494" s="464">
        <v>1</v>
      </c>
      <c r="G1494" s="462" t="s">
        <v>2544</v>
      </c>
      <c r="H1494" s="464" t="s">
        <v>1160</v>
      </c>
      <c r="I1494" s="464" t="s">
        <v>1153</v>
      </c>
      <c r="J1494" s="464" t="s">
        <v>1101</v>
      </c>
      <c r="K1494" s="466" t="s">
        <v>1025</v>
      </c>
      <c r="L1494" s="467">
        <f t="shared" si="120"/>
        <v>0</v>
      </c>
      <c r="M1494" s="468">
        <f t="shared" si="121"/>
        <v>13105</v>
      </c>
      <c r="N1494" s="467" t="str">
        <f>IF(IFERROR(SEARCH("-",K1494,1),0) &gt; 0,IFERROR(VLOOKUP(K1494,'Liste ECO'!A:A,1,FALSE),"ATTENTION CE Inexistant"),"")</f>
        <v>955-01</v>
      </c>
      <c r="O1494" s="467" t="str">
        <f>IF(LEFT(N1494,1) ="A",'Messages d''erreur'!$B$9,"")</f>
        <v/>
      </c>
      <c r="P1494" s="447">
        <f t="shared" si="118"/>
        <v>13105</v>
      </c>
      <c r="Q1494" s="447" t="str">
        <f>IFERROR(VLOOKUP(B1495,'Liste CG'!A:A,1,FALSE),"Attention erreur pas de CG")</f>
        <v>Attention erreur pas de CG</v>
      </c>
      <c r="R1494" s="447" t="str">
        <f>IF(LEFT(Q1494,1)="A",'Messages d''erreur'!B$10,"")</f>
        <v>Attention CG pas dans  CG</v>
      </c>
      <c r="S1494" s="467">
        <f t="shared" si="119"/>
        <v>13105</v>
      </c>
      <c r="T1494" s="469">
        <f>IFERROR(VLOOKUP(S1494,'Liste CG'!A:A,1,FALSE),"Attention erreur pas de CG")</f>
        <v>13105</v>
      </c>
      <c r="U1494" s="447" t="str">
        <f>IF(MID(H1494,4,1)="x", 'Messages d''erreur'!$B$13,IF(LEFT(T1494,1)="A",'Messages d''erreur'!$B$12,""))</f>
        <v/>
      </c>
    </row>
    <row r="1495" spans="1:21" ht="39" x14ac:dyDescent="0.35">
      <c r="A1495" s="535" t="s">
        <v>1171</v>
      </c>
      <c r="B1495" s="447" t="s">
        <v>1171</v>
      </c>
      <c r="C1495" s="462" t="s">
        <v>2545</v>
      </c>
      <c r="D1495" s="463" t="s">
        <v>1100</v>
      </c>
      <c r="E1495" s="464" t="s">
        <v>61</v>
      </c>
      <c r="F1495" s="464">
        <v>1</v>
      </c>
      <c r="G1495" s="462" t="s">
        <v>2546</v>
      </c>
      <c r="H1495" s="464" t="s">
        <v>1168</v>
      </c>
      <c r="I1495" s="464" t="s">
        <v>1153</v>
      </c>
      <c r="J1495" s="464" t="s">
        <v>1101</v>
      </c>
      <c r="K1495" s="466" t="s">
        <v>1020</v>
      </c>
      <c r="L1495" s="467" t="e">
        <f>IF(A1495=#REF!,1,0)</f>
        <v>#REF!</v>
      </c>
      <c r="M1495" s="468">
        <f t="shared" si="121"/>
        <v>13106</v>
      </c>
      <c r="N1495" s="467" t="str">
        <f>IF(IFERROR(SEARCH("-",K1495,1),0) &gt; 0,IFERROR(VLOOKUP(K1495,'Liste ECO'!A:A,1,FALSE),"ATTENTION CE Inexistant"),"")</f>
        <v>954-02</v>
      </c>
      <c r="O1495" s="467" t="str">
        <f>IF(LEFT(N1495,1) ="A",'Messages d''erreur'!$B$9,"")</f>
        <v/>
      </c>
      <c r="P1495" s="447">
        <f t="shared" si="118"/>
        <v>13106</v>
      </c>
      <c r="Q1495" s="447" t="str">
        <f>IFERROR(VLOOKUP(B1496,'Liste CG'!A:A,1,FALSE),"Attention erreur pas de CG")</f>
        <v>Attention erreur pas de CG</v>
      </c>
      <c r="R1495" s="447" t="str">
        <f>IF(LEFT(Q1495,1)="A",'Messages d''erreur'!B$10,"")</f>
        <v>Attention CG pas dans  CG</v>
      </c>
      <c r="S1495" s="467">
        <f t="shared" si="119"/>
        <v>13106</v>
      </c>
      <c r="T1495" s="469">
        <f>IFERROR(VLOOKUP(S1495,'Liste CG'!A:A,1,FALSE),"Attention erreur pas de CG")</f>
        <v>13106</v>
      </c>
      <c r="U1495" s="447" t="str">
        <f>IF(MID(H1495,4,1)="x", 'Messages d''erreur'!$B$13,IF(LEFT(T1495,1)="A",'Messages d''erreur'!$B$12,""))</f>
        <v/>
      </c>
    </row>
    <row r="1496" spans="1:21" ht="52" x14ac:dyDescent="0.35">
      <c r="A1496" s="535" t="s">
        <v>1157</v>
      </c>
      <c r="B1496" s="447" t="s">
        <v>1157</v>
      </c>
      <c r="C1496" s="462" t="s">
        <v>2547</v>
      </c>
      <c r="D1496" s="463" t="s">
        <v>1100</v>
      </c>
      <c r="E1496" s="464" t="s">
        <v>61</v>
      </c>
      <c r="F1496" s="464">
        <v>1</v>
      </c>
      <c r="G1496" s="462" t="s">
        <v>2548</v>
      </c>
      <c r="H1496" s="464" t="s">
        <v>1151</v>
      </c>
      <c r="I1496" s="464" t="s">
        <v>1153</v>
      </c>
      <c r="J1496" s="464" t="s">
        <v>1101</v>
      </c>
      <c r="K1496" s="466" t="s">
        <v>1022</v>
      </c>
      <c r="L1496" s="467">
        <f>IF(A1496=A1495,1,0)</f>
        <v>0</v>
      </c>
      <c r="M1496" s="468">
        <f t="shared" si="121"/>
        <v>13104</v>
      </c>
      <c r="N1496" s="467" t="str">
        <f>IF(IFERROR(SEARCH("-",K1496,1),0) &gt; 0,IFERROR(VLOOKUP(K1496,'Liste ECO'!A:A,1,FALSE),"ATTENTION CE Inexistant"),"")</f>
        <v>954-51</v>
      </c>
      <c r="O1496" s="467" t="str">
        <f>IF(LEFT(N1496,1) ="A",'Messages d''erreur'!$B$9,"")</f>
        <v/>
      </c>
      <c r="P1496" s="447">
        <f t="shared" si="118"/>
        <v>13104</v>
      </c>
      <c r="Q1496" s="447" t="str">
        <f>IFERROR(VLOOKUP(B1497,'Liste CG'!A:A,1,FALSE),"Attention erreur pas de CG")</f>
        <v>Attention erreur pas de CG</v>
      </c>
      <c r="R1496" s="447" t="str">
        <f>IF(LEFT(Q1496,1)="A",'Messages d''erreur'!B$10,"")</f>
        <v>Attention CG pas dans  CG</v>
      </c>
      <c r="S1496" s="467">
        <f t="shared" si="119"/>
        <v>13104</v>
      </c>
      <c r="T1496" s="469">
        <f>IFERROR(VLOOKUP(S1496,'Liste CG'!A:A,1,FALSE),"Attention erreur pas de CG")</f>
        <v>13104</v>
      </c>
      <c r="U1496" s="447" t="str">
        <f>IF(MID(H1496,4,1)="x", 'Messages d''erreur'!$B$13,IF(LEFT(T1496,1)="A",'Messages d''erreur'!$B$12,""))</f>
        <v/>
      </c>
    </row>
    <row r="1497" spans="1:21" ht="52" x14ac:dyDescent="0.35">
      <c r="A1497" s="535" t="s">
        <v>1165</v>
      </c>
      <c r="B1497" s="447" t="s">
        <v>1165</v>
      </c>
      <c r="C1497" s="462" t="s">
        <v>1164</v>
      </c>
      <c r="D1497" s="463" t="s">
        <v>1100</v>
      </c>
      <c r="E1497" s="464" t="s">
        <v>61</v>
      </c>
      <c r="F1497" s="464">
        <v>1</v>
      </c>
      <c r="G1497" s="510" t="s">
        <v>1164</v>
      </c>
      <c r="H1497" s="464" t="s">
        <v>1160</v>
      </c>
      <c r="I1497" s="464" t="s">
        <v>1153</v>
      </c>
      <c r="J1497" s="464" t="s">
        <v>1101</v>
      </c>
      <c r="K1497" s="466" t="s">
        <v>1027</v>
      </c>
      <c r="L1497" s="467" t="e">
        <f>IF(A1497=#REF!,1,0)</f>
        <v>#REF!</v>
      </c>
      <c r="M1497" s="468">
        <f t="shared" si="121"/>
        <v>13105</v>
      </c>
      <c r="N1497" s="467" t="str">
        <f>IF(IFERROR(SEARCH("-",K1497,1),0) &gt; 0,IFERROR(VLOOKUP(K1497,'Liste ECO'!A:A,1,FALSE),"ATTENTION CE Inexistant"),"")</f>
        <v>955-51</v>
      </c>
      <c r="O1497" s="467" t="str">
        <f>IF(LEFT(N1497,1) ="A",'Messages d''erreur'!$B$9,"")</f>
        <v/>
      </c>
      <c r="P1497" s="447">
        <f t="shared" si="118"/>
        <v>13105</v>
      </c>
      <c r="Q1497" s="447" t="str">
        <f>IFERROR(VLOOKUP(B1498,'Liste CG'!A:A,1,FALSE),"Attention erreur pas de CG")</f>
        <v>Attention erreur pas de CG</v>
      </c>
      <c r="R1497" s="447" t="str">
        <f>IF(LEFT(Q1497,1)="A",'Messages d''erreur'!B$10,"")</f>
        <v>Attention CG pas dans  CG</v>
      </c>
      <c r="S1497" s="467">
        <f t="shared" si="119"/>
        <v>13105</v>
      </c>
      <c r="T1497" s="469">
        <f>IFERROR(VLOOKUP(S1497,'Liste CG'!A:A,1,FALSE),"Attention erreur pas de CG")</f>
        <v>13105</v>
      </c>
      <c r="U1497" s="447" t="str">
        <f>IF(MID(H1497,4,1)="x", 'Messages d''erreur'!$B$13,IF(LEFT(T1497,1)="A",'Messages d''erreur'!$B$12,""))</f>
        <v/>
      </c>
    </row>
    <row r="1498" spans="1:21" ht="26" x14ac:dyDescent="0.35">
      <c r="A1498" s="535" t="s">
        <v>2549</v>
      </c>
      <c r="B1498" s="447" t="s">
        <v>2549</v>
      </c>
      <c r="C1498" s="470" t="s">
        <v>3018</v>
      </c>
      <c r="D1498" s="511" t="s">
        <v>1100</v>
      </c>
      <c r="E1498" s="512" t="s">
        <v>61</v>
      </c>
      <c r="F1498" s="512">
        <v>1</v>
      </c>
      <c r="G1498" s="470" t="s">
        <v>2550</v>
      </c>
      <c r="H1498" s="512" t="s">
        <v>1191</v>
      </c>
      <c r="I1498" s="512" t="s">
        <v>1192</v>
      </c>
      <c r="J1498" s="512" t="s">
        <v>1101</v>
      </c>
      <c r="K1498" s="504" t="s">
        <v>1100</v>
      </c>
      <c r="L1498" s="467">
        <f>IF(A1498=A1497,1,0)</f>
        <v>0</v>
      </c>
      <c r="M1498" s="468">
        <f t="shared" si="121"/>
        <v>14033</v>
      </c>
      <c r="N1498" s="467" t="str">
        <f>IF(IFERROR(SEARCH("-",K1498,1),0) &gt; 0,IFERROR(VLOOKUP(K1498,'Liste ECO'!A:A,1,FALSE),"ATTENTION CE Inexistant"),"")</f>
        <v/>
      </c>
      <c r="O1498" s="467" t="str">
        <f>IF(LEFT(N1498,1) ="A",'Messages d''erreur'!$B$9,"")</f>
        <v/>
      </c>
      <c r="P1498" s="447">
        <f t="shared" si="118"/>
        <v>14033</v>
      </c>
      <c r="Q1498" s="447">
        <f>IFERROR(VLOOKUP(B1499,'Liste CG'!A:A,1,FALSE),"Attention erreur pas de CG")</f>
        <v>69202</v>
      </c>
      <c r="R1498" s="447" t="str">
        <f>IF(LEFT(Q1498,1)="A",'Messages d''erreur'!B$10,"")</f>
        <v/>
      </c>
      <c r="S1498" s="467">
        <f t="shared" si="119"/>
        <v>14033</v>
      </c>
      <c r="T1498" s="469">
        <f>IFERROR(VLOOKUP(S1498,'Liste CG'!A:A,1,FALSE),"Attention erreur pas de CG")</f>
        <v>14033</v>
      </c>
      <c r="U1498" s="447" t="str">
        <f>IF(MID(H1498,4,1)="x", 'Messages d''erreur'!$B$13,IF(LEFT(T1498,1)="A",'Messages d''erreur'!$B$12,""))</f>
        <v/>
      </c>
    </row>
    <row r="1499" spans="1:21" ht="14.5" x14ac:dyDescent="0.35">
      <c r="A1499" s="535">
        <v>69202</v>
      </c>
      <c r="B1499" s="447">
        <v>69202</v>
      </c>
      <c r="C1499" s="470" t="s">
        <v>1196</v>
      </c>
      <c r="D1499" s="511" t="s">
        <v>1100</v>
      </c>
      <c r="E1499" s="512" t="s">
        <v>61</v>
      </c>
      <c r="F1499" s="512"/>
      <c r="G1499" s="470"/>
      <c r="H1499" s="512"/>
      <c r="I1499" s="512"/>
      <c r="J1499" s="512" t="s">
        <v>1101</v>
      </c>
      <c r="K1499" s="504" t="s">
        <v>1100</v>
      </c>
      <c r="L1499" s="467"/>
      <c r="M1499" s="468">
        <f t="shared" si="121"/>
        <v>0</v>
      </c>
      <c r="N1499" s="467" t="str">
        <f>IF(IFERROR(SEARCH("-",K1499,1),0) &gt; 0,IFERROR(VLOOKUP(K1499,'Liste ECO'!A:A,1,FALSE),"ATTENTION CE Inexistant"),"")</f>
        <v/>
      </c>
      <c r="O1499" s="467" t="str">
        <f>IF(LEFT(N1499,1) ="A",'Messages d''erreur'!$B$9,"")</f>
        <v/>
      </c>
      <c r="P1499" s="447">
        <f t="shared" si="118"/>
        <v>0</v>
      </c>
      <c r="Q1499" s="447" t="str">
        <f>IFERROR(VLOOKUP(B1500,'Liste CG'!A:A,1,FALSE),"Attention erreur pas de CG")</f>
        <v>Attention erreur pas de CG</v>
      </c>
      <c r="R1499" s="447" t="str">
        <f>IF(LEFT(Q1499,1)="A",'Messages d''erreur'!B$10,"")</f>
        <v>Attention CG pas dans  CG</v>
      </c>
      <c r="S1499" s="467">
        <f t="shared" si="119"/>
        <v>0</v>
      </c>
      <c r="T1499" s="469">
        <f>IFERROR(VLOOKUP(S1499,'Liste CG'!A:A,1,FALSE),"Attention erreur pas de CG")</f>
        <v>0</v>
      </c>
      <c r="U1499" s="447" t="str">
        <f>IF(MID(H1499,4,1)="x", 'Messages d''erreur'!$B$13,IF(LEFT(T1499,1)="A",'Messages d''erreur'!$B$12,""))</f>
        <v/>
      </c>
    </row>
    <row r="1500" spans="1:21" ht="26" x14ac:dyDescent="0.35">
      <c r="A1500" s="535" t="s">
        <v>1951</v>
      </c>
      <c r="B1500" s="447" t="s">
        <v>1951</v>
      </c>
      <c r="C1500" s="462" t="s">
        <v>406</v>
      </c>
      <c r="D1500" s="463" t="s">
        <v>1100</v>
      </c>
      <c r="E1500" s="464" t="s">
        <v>1101</v>
      </c>
      <c r="F1500" s="464">
        <v>1</v>
      </c>
      <c r="G1500" s="462" t="s">
        <v>1878</v>
      </c>
      <c r="H1500" s="464" t="s">
        <v>2551</v>
      </c>
      <c r="I1500" s="464" t="s">
        <v>1201</v>
      </c>
      <c r="J1500" s="464" t="s">
        <v>61</v>
      </c>
      <c r="K1500" s="466" t="s">
        <v>405</v>
      </c>
      <c r="L1500" s="467">
        <f>IF(A1500=A1498,1,0)</f>
        <v>0</v>
      </c>
      <c r="M1500" s="468" t="e">
        <f t="shared" si="121"/>
        <v>#VALUE!</v>
      </c>
      <c r="N1500" s="467" t="str">
        <f>IF(IFERROR(SEARCH("-",K1500,1),0) &gt; 0,IFERROR(VLOOKUP(K1500,'Liste ECO'!A:A,1,FALSE),"ATTENTION CE Inexistant"),"")</f>
        <v>361-01</v>
      </c>
      <c r="O1500" s="467" t="str">
        <f>IF(LEFT(N1500,1) ="A",'Messages d''erreur'!$B$9,"")</f>
        <v/>
      </c>
      <c r="P1500" s="447" t="e">
        <f t="shared" si="118"/>
        <v>#VALUE!</v>
      </c>
      <c r="Q1500" s="447" t="str">
        <f>IFERROR(VLOOKUP(B1501,'Liste CG'!A:A,1,FALSE),"Attention erreur pas de CG")</f>
        <v>Attention erreur pas de CG</v>
      </c>
      <c r="R1500" s="447" t="str">
        <f>IF(LEFT(Q1500,1)="A",'Messages d''erreur'!B$10,"")</f>
        <v>Attention CG pas dans  CG</v>
      </c>
      <c r="S1500" s="467" t="e">
        <f t="shared" si="119"/>
        <v>#VALUE!</v>
      </c>
      <c r="T1500" s="469" t="str">
        <f>IFERROR(VLOOKUP(S1500,'Liste CG'!A:A,1,FALSE),"Attention erreur pas de CG")</f>
        <v>Attention erreur pas de CG</v>
      </c>
      <c r="U1500" s="447" t="str">
        <f>IF(MID(H1500,4,1)="x", 'Messages d''erreur'!$B$13,IF(LEFT(T1500,1)="A",'Messages d''erreur'!$B$12,""))</f>
        <v>Attention CG pas dans  CG</v>
      </c>
    </row>
    <row r="1501" spans="1:21" ht="26" x14ac:dyDescent="0.35">
      <c r="A1501" s="535" t="s">
        <v>1951</v>
      </c>
      <c r="B1501" s="447" t="s">
        <v>1951</v>
      </c>
      <c r="C1501" s="462" t="s">
        <v>406</v>
      </c>
      <c r="D1501" s="463" t="s">
        <v>1100</v>
      </c>
      <c r="E1501" s="464" t="s">
        <v>61</v>
      </c>
      <c r="F1501" s="464">
        <v>2</v>
      </c>
      <c r="G1501" s="462" t="s">
        <v>1957</v>
      </c>
      <c r="H1501" s="464" t="s">
        <v>2551</v>
      </c>
      <c r="I1501" s="464" t="s">
        <v>1201</v>
      </c>
      <c r="J1501" s="464" t="s">
        <v>1101</v>
      </c>
      <c r="K1501" s="466" t="s">
        <v>405</v>
      </c>
      <c r="L1501" s="467">
        <f t="shared" ref="L1501:L1532" si="122">IF(A1501=A1500,1,0)</f>
        <v>1</v>
      </c>
      <c r="M1501" s="468" t="e">
        <f t="shared" si="121"/>
        <v>#VALUE!</v>
      </c>
      <c r="N1501" s="467" t="str">
        <f>IF(IFERROR(SEARCH("-",K1501,1),0) &gt; 0,IFERROR(VLOOKUP(K1501,'Liste ECO'!A:A,1,FALSE),"ATTENTION CE Inexistant"),"")</f>
        <v>361-01</v>
      </c>
      <c r="O1501" s="467" t="str">
        <f>IF(LEFT(N1501,1) ="A",'Messages d''erreur'!$B$9,"")</f>
        <v/>
      </c>
      <c r="P1501" s="447" t="e">
        <f t="shared" si="118"/>
        <v>#VALUE!</v>
      </c>
      <c r="Q1501" s="447" t="str">
        <f>IFERROR(VLOOKUP(B1502,'Liste CG'!A:A,1,FALSE),"Attention erreur pas de CG")</f>
        <v>Attention erreur pas de CG</v>
      </c>
      <c r="R1501" s="447" t="str">
        <f>IF(LEFT(Q1501,1)="A",'Messages d''erreur'!B$10,"")</f>
        <v>Attention CG pas dans  CG</v>
      </c>
      <c r="S1501" s="467" t="e">
        <f t="shared" si="119"/>
        <v>#VALUE!</v>
      </c>
      <c r="T1501" s="469" t="str">
        <f>IFERROR(VLOOKUP(S1501,'Liste CG'!A:A,1,FALSE),"Attention erreur pas de CG")</f>
        <v>Attention erreur pas de CG</v>
      </c>
      <c r="U1501" s="447" t="str">
        <f>IF(MID(H1501,4,1)="x", 'Messages d''erreur'!$B$13,IF(LEFT(T1501,1)="A",'Messages d''erreur'!$B$12,""))</f>
        <v>Attention CG pas dans  CG</v>
      </c>
    </row>
    <row r="1502" spans="1:21" ht="26" x14ac:dyDescent="0.35">
      <c r="A1502" s="535" t="s">
        <v>2552</v>
      </c>
      <c r="B1502" s="447" t="s">
        <v>2552</v>
      </c>
      <c r="C1502" s="462" t="s">
        <v>417</v>
      </c>
      <c r="D1502" s="463" t="s">
        <v>1100</v>
      </c>
      <c r="E1502" s="464" t="s">
        <v>1101</v>
      </c>
      <c r="F1502" s="464">
        <v>1</v>
      </c>
      <c r="G1502" s="462" t="s">
        <v>1878</v>
      </c>
      <c r="H1502" s="464" t="s">
        <v>2551</v>
      </c>
      <c r="I1502" s="464" t="s">
        <v>1201</v>
      </c>
      <c r="J1502" s="464" t="s">
        <v>61</v>
      </c>
      <c r="K1502" s="466" t="s">
        <v>416</v>
      </c>
      <c r="L1502" s="467">
        <f t="shared" si="122"/>
        <v>0</v>
      </c>
      <c r="M1502" s="468" t="e">
        <f t="shared" si="121"/>
        <v>#VALUE!</v>
      </c>
      <c r="N1502" s="467" t="str">
        <f>IF(IFERROR(SEARCH("-",K1502,1),0) &gt; 0,IFERROR(VLOOKUP(K1502,'Liste ECO'!A:A,1,FALSE),"ATTENTION CE Inexistant"),"")</f>
        <v>362-01</v>
      </c>
      <c r="O1502" s="467" t="str">
        <f>IF(LEFT(N1502,1) ="A",'Messages d''erreur'!$B$9,"")</f>
        <v/>
      </c>
      <c r="P1502" s="447" t="e">
        <f t="shared" si="118"/>
        <v>#VALUE!</v>
      </c>
      <c r="Q1502" s="447" t="str">
        <f>IFERROR(VLOOKUP(B1503,'Liste CG'!A:A,1,FALSE),"Attention erreur pas de CG")</f>
        <v>Attention erreur pas de CG</v>
      </c>
      <c r="R1502" s="447" t="str">
        <f>IF(LEFT(Q1502,1)="A",'Messages d''erreur'!B$10,"")</f>
        <v>Attention CG pas dans  CG</v>
      </c>
      <c r="S1502" s="467" t="e">
        <f t="shared" si="119"/>
        <v>#VALUE!</v>
      </c>
      <c r="T1502" s="469" t="str">
        <f>IFERROR(VLOOKUP(S1502,'Liste CG'!A:A,1,FALSE),"Attention erreur pas de CG")</f>
        <v>Attention erreur pas de CG</v>
      </c>
      <c r="U1502" s="447" t="str">
        <f>IF(MID(H1502,4,1)="x", 'Messages d''erreur'!$B$13,IF(LEFT(T1502,1)="A",'Messages d''erreur'!$B$12,""))</f>
        <v>Attention CG pas dans  CG</v>
      </c>
    </row>
    <row r="1503" spans="1:21" ht="26" x14ac:dyDescent="0.35">
      <c r="A1503" s="535" t="s">
        <v>2552</v>
      </c>
      <c r="B1503" s="447" t="s">
        <v>2552</v>
      </c>
      <c r="C1503" s="462" t="s">
        <v>417</v>
      </c>
      <c r="D1503" s="463" t="s">
        <v>1100</v>
      </c>
      <c r="E1503" s="464" t="s">
        <v>61</v>
      </c>
      <c r="F1503" s="464">
        <v>2</v>
      </c>
      <c r="G1503" s="462" t="s">
        <v>1957</v>
      </c>
      <c r="H1503" s="464" t="s">
        <v>2551</v>
      </c>
      <c r="I1503" s="464" t="s">
        <v>1201</v>
      </c>
      <c r="J1503" s="464" t="s">
        <v>1101</v>
      </c>
      <c r="K1503" s="466" t="s">
        <v>416</v>
      </c>
      <c r="L1503" s="467">
        <f t="shared" si="122"/>
        <v>1</v>
      </c>
      <c r="M1503" s="468" t="e">
        <f t="shared" si="121"/>
        <v>#VALUE!</v>
      </c>
      <c r="N1503" s="467" t="str">
        <f>IF(IFERROR(SEARCH("-",K1503,1),0) &gt; 0,IFERROR(VLOOKUP(K1503,'Liste ECO'!A:A,1,FALSE),"ATTENTION CE Inexistant"),"")</f>
        <v>362-01</v>
      </c>
      <c r="O1503" s="467" t="str">
        <f>IF(LEFT(N1503,1) ="A",'Messages d''erreur'!$B$9,"")</f>
        <v/>
      </c>
      <c r="P1503" s="447" t="e">
        <f t="shared" si="118"/>
        <v>#VALUE!</v>
      </c>
      <c r="Q1503" s="447" t="str">
        <f>IFERROR(VLOOKUP(B1504,'Liste CG'!A:A,1,FALSE),"Attention erreur pas de CG")</f>
        <v>Attention erreur pas de CG</v>
      </c>
      <c r="R1503" s="447" t="str">
        <f>IF(LEFT(Q1503,1)="A",'Messages d''erreur'!B$10,"")</f>
        <v>Attention CG pas dans  CG</v>
      </c>
      <c r="S1503" s="467" t="e">
        <f t="shared" si="119"/>
        <v>#VALUE!</v>
      </c>
      <c r="T1503" s="469" t="str">
        <f>IFERROR(VLOOKUP(S1503,'Liste CG'!A:A,1,FALSE),"Attention erreur pas de CG")</f>
        <v>Attention erreur pas de CG</v>
      </c>
      <c r="U1503" s="447" t="str">
        <f>IF(MID(H1503,4,1)="x", 'Messages d''erreur'!$B$13,IF(LEFT(T1503,1)="A",'Messages d''erreur'!$B$12,""))</f>
        <v>Attention CG pas dans  CG</v>
      </c>
    </row>
    <row r="1504" spans="1:21" ht="26" x14ac:dyDescent="0.35">
      <c r="A1504" s="535" t="s">
        <v>2553</v>
      </c>
      <c r="B1504" s="447" t="s">
        <v>2553</v>
      </c>
      <c r="C1504" s="462" t="s">
        <v>432</v>
      </c>
      <c r="D1504" s="463" t="s">
        <v>1100</v>
      </c>
      <c r="E1504" s="464" t="s">
        <v>1101</v>
      </c>
      <c r="F1504" s="464">
        <v>1</v>
      </c>
      <c r="G1504" s="462" t="s">
        <v>1878</v>
      </c>
      <c r="H1504" s="464" t="s">
        <v>2551</v>
      </c>
      <c r="I1504" s="464" t="s">
        <v>1201</v>
      </c>
      <c r="J1504" s="464" t="s">
        <v>61</v>
      </c>
      <c r="K1504" s="466" t="s">
        <v>431</v>
      </c>
      <c r="L1504" s="467">
        <f t="shared" si="122"/>
        <v>0</v>
      </c>
      <c r="M1504" s="468" t="e">
        <f t="shared" si="121"/>
        <v>#VALUE!</v>
      </c>
      <c r="N1504" s="467" t="str">
        <f>IF(IFERROR(SEARCH("-",K1504,1),0) &gt; 0,IFERROR(VLOOKUP(K1504,'Liste ECO'!A:A,1,FALSE),"ATTENTION CE Inexistant"),"")</f>
        <v>363-01</v>
      </c>
      <c r="O1504" s="467" t="str">
        <f>IF(LEFT(N1504,1) ="A",'Messages d''erreur'!$B$9,"")</f>
        <v/>
      </c>
      <c r="P1504" s="447" t="e">
        <f t="shared" si="118"/>
        <v>#VALUE!</v>
      </c>
      <c r="Q1504" s="447" t="str">
        <f>IFERROR(VLOOKUP(B1505,'Liste CG'!A:A,1,FALSE),"Attention erreur pas de CG")</f>
        <v>Attention erreur pas de CG</v>
      </c>
      <c r="R1504" s="447" t="str">
        <f>IF(LEFT(Q1504,1)="A",'Messages d''erreur'!B$10,"")</f>
        <v>Attention CG pas dans  CG</v>
      </c>
      <c r="S1504" s="467" t="e">
        <f t="shared" si="119"/>
        <v>#VALUE!</v>
      </c>
      <c r="T1504" s="469" t="str">
        <f>IFERROR(VLOOKUP(S1504,'Liste CG'!A:A,1,FALSE),"Attention erreur pas de CG")</f>
        <v>Attention erreur pas de CG</v>
      </c>
      <c r="U1504" s="447" t="str">
        <f>IF(MID(H1504,4,1)="x", 'Messages d''erreur'!$B$13,IF(LEFT(T1504,1)="A",'Messages d''erreur'!$B$12,""))</f>
        <v>Attention CG pas dans  CG</v>
      </c>
    </row>
    <row r="1505" spans="1:21" ht="26" x14ac:dyDescent="0.35">
      <c r="A1505" s="535" t="s">
        <v>2553</v>
      </c>
      <c r="B1505" s="447" t="s">
        <v>2553</v>
      </c>
      <c r="C1505" s="462" t="s">
        <v>432</v>
      </c>
      <c r="D1505" s="463" t="s">
        <v>1100</v>
      </c>
      <c r="E1505" s="464" t="s">
        <v>61</v>
      </c>
      <c r="F1505" s="464">
        <v>2</v>
      </c>
      <c r="G1505" s="462" t="s">
        <v>1957</v>
      </c>
      <c r="H1505" s="464" t="s">
        <v>2551</v>
      </c>
      <c r="I1505" s="464" t="s">
        <v>1201</v>
      </c>
      <c r="J1505" s="464" t="s">
        <v>1101</v>
      </c>
      <c r="K1505" s="466" t="s">
        <v>431</v>
      </c>
      <c r="L1505" s="467">
        <f t="shared" si="122"/>
        <v>1</v>
      </c>
      <c r="M1505" s="468" t="e">
        <f t="shared" si="121"/>
        <v>#VALUE!</v>
      </c>
      <c r="N1505" s="467" t="str">
        <f>IF(IFERROR(SEARCH("-",K1505,1),0) &gt; 0,IFERROR(VLOOKUP(K1505,'Liste ECO'!A:A,1,FALSE),"ATTENTION CE Inexistant"),"")</f>
        <v>363-01</v>
      </c>
      <c r="O1505" s="467" t="str">
        <f>IF(LEFT(N1505,1) ="A",'Messages d''erreur'!$B$9,"")</f>
        <v/>
      </c>
      <c r="P1505" s="447" t="e">
        <f t="shared" si="118"/>
        <v>#VALUE!</v>
      </c>
      <c r="Q1505" s="447" t="str">
        <f>IFERROR(VLOOKUP(B1506,'Liste CG'!A:A,1,FALSE),"Attention erreur pas de CG")</f>
        <v>Attention erreur pas de CG</v>
      </c>
      <c r="R1505" s="447" t="str">
        <f>IF(LEFT(Q1505,1)="A",'Messages d''erreur'!B$10,"")</f>
        <v>Attention CG pas dans  CG</v>
      </c>
      <c r="S1505" s="467" t="e">
        <f t="shared" si="119"/>
        <v>#VALUE!</v>
      </c>
      <c r="T1505" s="469" t="str">
        <f>IFERROR(VLOOKUP(S1505,'Liste CG'!A:A,1,FALSE),"Attention erreur pas de CG")</f>
        <v>Attention erreur pas de CG</v>
      </c>
      <c r="U1505" s="447" t="str">
        <f>IF(MID(H1505,4,1)="x", 'Messages d''erreur'!$B$13,IF(LEFT(T1505,1)="A",'Messages d''erreur'!$B$12,""))</f>
        <v>Attention CG pas dans  CG</v>
      </c>
    </row>
    <row r="1506" spans="1:21" ht="39" x14ac:dyDescent="0.35">
      <c r="A1506" s="535" t="s">
        <v>2554</v>
      </c>
      <c r="B1506" s="447" t="s">
        <v>2554</v>
      </c>
      <c r="C1506" s="462" t="s">
        <v>458</v>
      </c>
      <c r="D1506" s="463" t="s">
        <v>1100</v>
      </c>
      <c r="E1506" s="464" t="s">
        <v>1101</v>
      </c>
      <c r="F1506" s="464">
        <v>1</v>
      </c>
      <c r="G1506" s="462" t="s">
        <v>1878</v>
      </c>
      <c r="H1506" s="464" t="s">
        <v>2551</v>
      </c>
      <c r="I1506" s="464" t="s">
        <v>1201</v>
      </c>
      <c r="J1506" s="464" t="s">
        <v>61</v>
      </c>
      <c r="K1506" s="466" t="s">
        <v>457</v>
      </c>
      <c r="L1506" s="467">
        <f t="shared" si="122"/>
        <v>0</v>
      </c>
      <c r="M1506" s="468" t="e">
        <f t="shared" si="121"/>
        <v>#VALUE!</v>
      </c>
      <c r="N1506" s="467" t="str">
        <f>IF(IFERROR(SEARCH("-",K1506,1),0) &gt; 0,IFERROR(VLOOKUP(K1506,'Liste ECO'!A:A,1,FALSE),"ATTENTION CE Inexistant"),"")</f>
        <v>364-01</v>
      </c>
      <c r="O1506" s="467" t="str">
        <f>IF(LEFT(N1506,1) ="A",'Messages d''erreur'!$B$9,"")</f>
        <v/>
      </c>
      <c r="P1506" s="447" t="e">
        <f t="shared" si="118"/>
        <v>#VALUE!</v>
      </c>
      <c r="Q1506" s="447" t="str">
        <f>IFERROR(VLOOKUP(B1507,'Liste CG'!A:A,1,FALSE),"Attention erreur pas de CG")</f>
        <v>Attention erreur pas de CG</v>
      </c>
      <c r="R1506" s="447" t="str">
        <f>IF(LEFT(Q1506,1)="A",'Messages d''erreur'!B$10,"")</f>
        <v>Attention CG pas dans  CG</v>
      </c>
      <c r="S1506" s="467" t="e">
        <f t="shared" si="119"/>
        <v>#VALUE!</v>
      </c>
      <c r="T1506" s="469" t="str">
        <f>IFERROR(VLOOKUP(S1506,'Liste CG'!A:A,1,FALSE),"Attention erreur pas de CG")</f>
        <v>Attention erreur pas de CG</v>
      </c>
      <c r="U1506" s="447" t="str">
        <f>IF(MID(H1506,4,1)="x", 'Messages d''erreur'!$B$13,IF(LEFT(T1506,1)="A",'Messages d''erreur'!$B$12,""))</f>
        <v>Attention CG pas dans  CG</v>
      </c>
    </row>
    <row r="1507" spans="1:21" ht="39" x14ac:dyDescent="0.35">
      <c r="A1507" s="535" t="s">
        <v>2554</v>
      </c>
      <c r="B1507" s="447" t="s">
        <v>2554</v>
      </c>
      <c r="C1507" s="462" t="s">
        <v>458</v>
      </c>
      <c r="D1507" s="463" t="s">
        <v>1100</v>
      </c>
      <c r="E1507" s="464" t="s">
        <v>61</v>
      </c>
      <c r="F1507" s="464">
        <v>2</v>
      </c>
      <c r="G1507" s="462" t="s">
        <v>1957</v>
      </c>
      <c r="H1507" s="464" t="s">
        <v>2551</v>
      </c>
      <c r="I1507" s="464" t="s">
        <v>1201</v>
      </c>
      <c r="J1507" s="464" t="s">
        <v>1101</v>
      </c>
      <c r="K1507" s="466" t="s">
        <v>457</v>
      </c>
      <c r="L1507" s="467">
        <f t="shared" si="122"/>
        <v>1</v>
      </c>
      <c r="M1507" s="468" t="e">
        <f t="shared" si="121"/>
        <v>#VALUE!</v>
      </c>
      <c r="N1507" s="467" t="str">
        <f>IF(IFERROR(SEARCH("-",K1507,1),0) &gt; 0,IFERROR(VLOOKUP(K1507,'Liste ECO'!A:A,1,FALSE),"ATTENTION CE Inexistant"),"")</f>
        <v>364-01</v>
      </c>
      <c r="O1507" s="467" t="str">
        <f>IF(LEFT(N1507,1) ="A",'Messages d''erreur'!$B$9,"")</f>
        <v/>
      </c>
      <c r="P1507" s="447" t="e">
        <f t="shared" si="118"/>
        <v>#VALUE!</v>
      </c>
      <c r="Q1507" s="447" t="str">
        <f>IFERROR(VLOOKUP(B1508,'Liste CG'!A:A,1,FALSE),"Attention erreur pas de CG")</f>
        <v>Attention erreur pas de CG</v>
      </c>
      <c r="R1507" s="447" t="str">
        <f>IF(LEFT(Q1507,1)="A",'Messages d''erreur'!B$10,"")</f>
        <v>Attention CG pas dans  CG</v>
      </c>
      <c r="S1507" s="467" t="e">
        <f t="shared" si="119"/>
        <v>#VALUE!</v>
      </c>
      <c r="T1507" s="469" t="str">
        <f>IFERROR(VLOOKUP(S1507,'Liste CG'!A:A,1,FALSE),"Attention erreur pas de CG")</f>
        <v>Attention erreur pas de CG</v>
      </c>
      <c r="U1507" s="447" t="str">
        <f>IF(MID(H1507,4,1)="x", 'Messages d''erreur'!$B$13,IF(LEFT(T1507,1)="A",'Messages d''erreur'!$B$12,""))</f>
        <v>Attention CG pas dans  CG</v>
      </c>
    </row>
    <row r="1508" spans="1:21" ht="26" x14ac:dyDescent="0.35">
      <c r="A1508" s="535" t="s">
        <v>2555</v>
      </c>
      <c r="B1508" s="447" t="s">
        <v>2555</v>
      </c>
      <c r="C1508" s="462" t="s">
        <v>503</v>
      </c>
      <c r="D1508" s="463" t="s">
        <v>1100</v>
      </c>
      <c r="E1508" s="464" t="s">
        <v>1101</v>
      </c>
      <c r="F1508" s="464">
        <v>1</v>
      </c>
      <c r="G1508" s="462" t="s">
        <v>1878</v>
      </c>
      <c r="H1508" s="464" t="s">
        <v>2551</v>
      </c>
      <c r="I1508" s="464" t="s">
        <v>1201</v>
      </c>
      <c r="J1508" s="464" t="s">
        <v>61</v>
      </c>
      <c r="K1508" s="466" t="s">
        <v>502</v>
      </c>
      <c r="L1508" s="467">
        <f t="shared" si="122"/>
        <v>0</v>
      </c>
      <c r="M1508" s="468" t="e">
        <f t="shared" si="121"/>
        <v>#VALUE!</v>
      </c>
      <c r="N1508" s="467" t="str">
        <f>IF(IFERROR(SEARCH("-",K1508,1),0) &gt; 0,IFERROR(VLOOKUP(K1508,'Liste ECO'!A:A,1,FALSE),"ATTENTION CE Inexistant"),"")</f>
        <v>365-01</v>
      </c>
      <c r="O1508" s="467" t="str">
        <f>IF(LEFT(N1508,1) ="A",'Messages d''erreur'!$B$9,"")</f>
        <v/>
      </c>
      <c r="P1508" s="447" t="e">
        <f t="shared" si="118"/>
        <v>#VALUE!</v>
      </c>
      <c r="Q1508" s="447" t="str">
        <f>IFERROR(VLOOKUP(B1509,'Liste CG'!A:A,1,FALSE),"Attention erreur pas de CG")</f>
        <v>Attention erreur pas de CG</v>
      </c>
      <c r="R1508" s="447" t="str">
        <f>IF(LEFT(Q1508,1)="A",'Messages d''erreur'!B$10,"")</f>
        <v>Attention CG pas dans  CG</v>
      </c>
      <c r="S1508" s="467" t="e">
        <f t="shared" si="119"/>
        <v>#VALUE!</v>
      </c>
      <c r="T1508" s="469" t="str">
        <f>IFERROR(VLOOKUP(S1508,'Liste CG'!A:A,1,FALSE),"Attention erreur pas de CG")</f>
        <v>Attention erreur pas de CG</v>
      </c>
      <c r="U1508" s="447" t="str">
        <f>IF(MID(H1508,4,1)="x", 'Messages d''erreur'!$B$13,IF(LEFT(T1508,1)="A",'Messages d''erreur'!$B$12,""))</f>
        <v>Attention CG pas dans  CG</v>
      </c>
    </row>
    <row r="1509" spans="1:21" ht="26" x14ac:dyDescent="0.35">
      <c r="A1509" s="535" t="s">
        <v>2555</v>
      </c>
      <c r="B1509" s="447" t="s">
        <v>2555</v>
      </c>
      <c r="C1509" s="462" t="s">
        <v>503</v>
      </c>
      <c r="D1509" s="463" t="s">
        <v>1100</v>
      </c>
      <c r="E1509" s="464" t="s">
        <v>61</v>
      </c>
      <c r="F1509" s="464">
        <v>2</v>
      </c>
      <c r="G1509" s="462" t="s">
        <v>1957</v>
      </c>
      <c r="H1509" s="464" t="s">
        <v>2551</v>
      </c>
      <c r="I1509" s="464" t="s">
        <v>1201</v>
      </c>
      <c r="J1509" s="464" t="s">
        <v>1101</v>
      </c>
      <c r="K1509" s="466" t="s">
        <v>502</v>
      </c>
      <c r="L1509" s="467">
        <f t="shared" si="122"/>
        <v>1</v>
      </c>
      <c r="M1509" s="468" t="e">
        <f t="shared" si="121"/>
        <v>#VALUE!</v>
      </c>
      <c r="N1509" s="467" t="str">
        <f>IF(IFERROR(SEARCH("-",K1509,1),0) &gt; 0,IFERROR(VLOOKUP(K1509,'Liste ECO'!A:A,1,FALSE),"ATTENTION CE Inexistant"),"")</f>
        <v>365-01</v>
      </c>
      <c r="O1509" s="467" t="str">
        <f>IF(LEFT(N1509,1) ="A",'Messages d''erreur'!$B$9,"")</f>
        <v/>
      </c>
      <c r="P1509" s="447" t="e">
        <f t="shared" si="118"/>
        <v>#VALUE!</v>
      </c>
      <c r="Q1509" s="447" t="str">
        <f>IFERROR(VLOOKUP(B1510,'Liste CG'!A:A,1,FALSE),"Attention erreur pas de CG")</f>
        <v>Attention erreur pas de CG</v>
      </c>
      <c r="R1509" s="447" t="str">
        <f>IF(LEFT(Q1509,1)="A",'Messages d''erreur'!B$10,"")</f>
        <v>Attention CG pas dans  CG</v>
      </c>
      <c r="S1509" s="467" t="e">
        <f t="shared" si="119"/>
        <v>#VALUE!</v>
      </c>
      <c r="T1509" s="469" t="str">
        <f>IFERROR(VLOOKUP(S1509,'Liste CG'!A:A,1,FALSE),"Attention erreur pas de CG")</f>
        <v>Attention erreur pas de CG</v>
      </c>
      <c r="U1509" s="447" t="str">
        <f>IF(MID(H1509,4,1)="x", 'Messages d''erreur'!$B$13,IF(LEFT(T1509,1)="A",'Messages d''erreur'!$B$12,""))</f>
        <v>Attention CG pas dans  CG</v>
      </c>
    </row>
    <row r="1510" spans="1:21" ht="26" x14ac:dyDescent="0.35">
      <c r="A1510" s="535" t="s">
        <v>2556</v>
      </c>
      <c r="B1510" s="447" t="s">
        <v>2556</v>
      </c>
      <c r="C1510" s="462" t="s">
        <v>512</v>
      </c>
      <c r="D1510" s="463" t="s">
        <v>1100</v>
      </c>
      <c r="E1510" s="464" t="s">
        <v>1101</v>
      </c>
      <c r="F1510" s="464">
        <v>1</v>
      </c>
      <c r="G1510" s="462" t="s">
        <v>1878</v>
      </c>
      <c r="H1510" s="464" t="s">
        <v>2551</v>
      </c>
      <c r="I1510" s="464" t="s">
        <v>1201</v>
      </c>
      <c r="J1510" s="464" t="s">
        <v>61</v>
      </c>
      <c r="K1510" s="466" t="s">
        <v>511</v>
      </c>
      <c r="L1510" s="467">
        <f t="shared" si="122"/>
        <v>0</v>
      </c>
      <c r="M1510" s="468" t="e">
        <f t="shared" si="121"/>
        <v>#VALUE!</v>
      </c>
      <c r="N1510" s="467" t="str">
        <f>IF(IFERROR(SEARCH("-",K1510,1),0) &gt; 0,IFERROR(VLOOKUP(K1510,'Liste ECO'!A:A,1,FALSE),"ATTENTION CE Inexistant"),"")</f>
        <v>366-01</v>
      </c>
      <c r="O1510" s="467" t="str">
        <f>IF(LEFT(N1510,1) ="A",'Messages d''erreur'!$B$9,"")</f>
        <v/>
      </c>
      <c r="P1510" s="447" t="e">
        <f t="shared" si="118"/>
        <v>#VALUE!</v>
      </c>
      <c r="Q1510" s="447" t="str">
        <f>IFERROR(VLOOKUP(B1511,'Liste CG'!A:A,1,FALSE),"Attention erreur pas de CG")</f>
        <v>Attention erreur pas de CG</v>
      </c>
      <c r="R1510" s="447" t="str">
        <f>IF(LEFT(Q1510,1)="A",'Messages d''erreur'!B$10,"")</f>
        <v>Attention CG pas dans  CG</v>
      </c>
      <c r="S1510" s="467" t="e">
        <f t="shared" si="119"/>
        <v>#VALUE!</v>
      </c>
      <c r="T1510" s="469" t="str">
        <f>IFERROR(VLOOKUP(S1510,'Liste CG'!A:A,1,FALSE),"Attention erreur pas de CG")</f>
        <v>Attention erreur pas de CG</v>
      </c>
      <c r="U1510" s="447" t="str">
        <f>IF(MID(H1510,4,1)="x", 'Messages d''erreur'!$B$13,IF(LEFT(T1510,1)="A",'Messages d''erreur'!$B$12,""))</f>
        <v>Attention CG pas dans  CG</v>
      </c>
    </row>
    <row r="1511" spans="1:21" ht="26" x14ac:dyDescent="0.35">
      <c r="A1511" s="535" t="s">
        <v>2556</v>
      </c>
      <c r="B1511" s="447" t="s">
        <v>2556</v>
      </c>
      <c r="C1511" s="462" t="s">
        <v>512</v>
      </c>
      <c r="D1511" s="463" t="s">
        <v>1100</v>
      </c>
      <c r="E1511" s="464" t="s">
        <v>61</v>
      </c>
      <c r="F1511" s="464">
        <v>2</v>
      </c>
      <c r="G1511" s="462" t="s">
        <v>1957</v>
      </c>
      <c r="H1511" s="464" t="s">
        <v>2551</v>
      </c>
      <c r="I1511" s="464" t="s">
        <v>1201</v>
      </c>
      <c r="J1511" s="464" t="s">
        <v>1101</v>
      </c>
      <c r="K1511" s="466" t="s">
        <v>511</v>
      </c>
      <c r="L1511" s="467">
        <f t="shared" si="122"/>
        <v>1</v>
      </c>
      <c r="M1511" s="468" t="e">
        <f t="shared" si="121"/>
        <v>#VALUE!</v>
      </c>
      <c r="N1511" s="467" t="str">
        <f>IF(IFERROR(SEARCH("-",K1511,1),0) &gt; 0,IFERROR(VLOOKUP(K1511,'Liste ECO'!A:A,1,FALSE),"ATTENTION CE Inexistant"),"")</f>
        <v>366-01</v>
      </c>
      <c r="O1511" s="467" t="str">
        <f>IF(LEFT(N1511,1) ="A",'Messages d''erreur'!$B$9,"")</f>
        <v/>
      </c>
      <c r="P1511" s="447" t="e">
        <f t="shared" si="118"/>
        <v>#VALUE!</v>
      </c>
      <c r="Q1511" s="447" t="str">
        <f>IFERROR(VLOOKUP(B1512,'Liste CG'!A:A,1,FALSE),"Attention erreur pas de CG")</f>
        <v>Attention erreur pas de CG</v>
      </c>
      <c r="R1511" s="447" t="str">
        <f>IF(LEFT(Q1511,1)="A",'Messages d''erreur'!B$10,"")</f>
        <v>Attention CG pas dans  CG</v>
      </c>
      <c r="S1511" s="467" t="e">
        <f t="shared" si="119"/>
        <v>#VALUE!</v>
      </c>
      <c r="T1511" s="469" t="str">
        <f>IFERROR(VLOOKUP(S1511,'Liste CG'!A:A,1,FALSE),"Attention erreur pas de CG")</f>
        <v>Attention erreur pas de CG</v>
      </c>
      <c r="U1511" s="447" t="str">
        <f>IF(MID(H1511,4,1)="x", 'Messages d''erreur'!$B$13,IF(LEFT(T1511,1)="A",'Messages d''erreur'!$B$12,""))</f>
        <v>Attention CG pas dans  CG</v>
      </c>
    </row>
    <row r="1512" spans="1:21" ht="26" x14ac:dyDescent="0.35">
      <c r="A1512" s="535" t="s">
        <v>2557</v>
      </c>
      <c r="B1512" s="447" t="s">
        <v>2557</v>
      </c>
      <c r="C1512" s="462" t="s">
        <v>535</v>
      </c>
      <c r="D1512" s="463" t="s">
        <v>1100</v>
      </c>
      <c r="E1512" s="464" t="s">
        <v>1101</v>
      </c>
      <c r="F1512" s="464">
        <v>1</v>
      </c>
      <c r="G1512" s="462" t="s">
        <v>1878</v>
      </c>
      <c r="H1512" s="464" t="s">
        <v>2551</v>
      </c>
      <c r="I1512" s="464" t="s">
        <v>1201</v>
      </c>
      <c r="J1512" s="464" t="s">
        <v>61</v>
      </c>
      <c r="K1512" s="466" t="s">
        <v>534</v>
      </c>
      <c r="L1512" s="467">
        <f t="shared" si="122"/>
        <v>0</v>
      </c>
      <c r="M1512" s="468" t="e">
        <f t="shared" si="121"/>
        <v>#VALUE!</v>
      </c>
      <c r="N1512" s="467" t="str">
        <f>IF(IFERROR(SEARCH("-",K1512,1),0) &gt; 0,IFERROR(VLOOKUP(K1512,'Liste ECO'!A:A,1,FALSE),"ATTENTION CE Inexistant"),"")</f>
        <v>367-01</v>
      </c>
      <c r="O1512" s="467" t="str">
        <f>IF(LEFT(N1512,1) ="A",'Messages d''erreur'!$B$9,"")</f>
        <v/>
      </c>
      <c r="P1512" s="447" t="e">
        <f t="shared" si="118"/>
        <v>#VALUE!</v>
      </c>
      <c r="Q1512" s="447" t="str">
        <f>IFERROR(VLOOKUP(B1513,'Liste CG'!A:A,1,FALSE),"Attention erreur pas de CG")</f>
        <v>Attention erreur pas de CG</v>
      </c>
      <c r="R1512" s="447" t="str">
        <f>IF(LEFT(Q1512,1)="A",'Messages d''erreur'!B$10,"")</f>
        <v>Attention CG pas dans  CG</v>
      </c>
      <c r="S1512" s="467" t="e">
        <f t="shared" si="119"/>
        <v>#VALUE!</v>
      </c>
      <c r="T1512" s="469" t="str">
        <f>IFERROR(VLOOKUP(S1512,'Liste CG'!A:A,1,FALSE),"Attention erreur pas de CG")</f>
        <v>Attention erreur pas de CG</v>
      </c>
      <c r="U1512" s="447" t="str">
        <f>IF(MID(H1512,4,1)="x", 'Messages d''erreur'!$B$13,IF(LEFT(T1512,1)="A",'Messages d''erreur'!$B$12,""))</f>
        <v>Attention CG pas dans  CG</v>
      </c>
    </row>
    <row r="1513" spans="1:21" ht="26" x14ac:dyDescent="0.35">
      <c r="A1513" s="535" t="s">
        <v>2557</v>
      </c>
      <c r="B1513" s="447" t="s">
        <v>2557</v>
      </c>
      <c r="C1513" s="462" t="s">
        <v>535</v>
      </c>
      <c r="D1513" s="463" t="s">
        <v>1100</v>
      </c>
      <c r="E1513" s="464" t="s">
        <v>61</v>
      </c>
      <c r="F1513" s="464">
        <v>2</v>
      </c>
      <c r="G1513" s="462" t="s">
        <v>1957</v>
      </c>
      <c r="H1513" s="464" t="s">
        <v>2551</v>
      </c>
      <c r="I1513" s="464" t="s">
        <v>1201</v>
      </c>
      <c r="J1513" s="464" t="s">
        <v>1101</v>
      </c>
      <c r="K1513" s="466" t="s">
        <v>534</v>
      </c>
      <c r="L1513" s="467">
        <f t="shared" si="122"/>
        <v>1</v>
      </c>
      <c r="M1513" s="468" t="e">
        <f t="shared" si="121"/>
        <v>#VALUE!</v>
      </c>
      <c r="N1513" s="467" t="str">
        <f>IF(IFERROR(SEARCH("-",K1513,1),0) &gt; 0,IFERROR(VLOOKUP(K1513,'Liste ECO'!A:A,1,FALSE),"ATTENTION CE Inexistant"),"")</f>
        <v>367-01</v>
      </c>
      <c r="O1513" s="467" t="str">
        <f>IF(LEFT(N1513,1) ="A",'Messages d''erreur'!$B$9,"")</f>
        <v/>
      </c>
      <c r="P1513" s="447" t="e">
        <f t="shared" si="118"/>
        <v>#VALUE!</v>
      </c>
      <c r="Q1513" s="447" t="str">
        <f>IFERROR(VLOOKUP(B1514,'Liste CG'!A:A,1,FALSE),"Attention erreur pas de CG")</f>
        <v>Attention erreur pas de CG</v>
      </c>
      <c r="R1513" s="447" t="str">
        <f>IF(LEFT(Q1513,1)="A",'Messages d''erreur'!B$10,"")</f>
        <v>Attention CG pas dans  CG</v>
      </c>
      <c r="S1513" s="467" t="e">
        <f t="shared" si="119"/>
        <v>#VALUE!</v>
      </c>
      <c r="T1513" s="469" t="str">
        <f>IFERROR(VLOOKUP(S1513,'Liste CG'!A:A,1,FALSE),"Attention erreur pas de CG")</f>
        <v>Attention erreur pas de CG</v>
      </c>
      <c r="U1513" s="447" t="str">
        <f>IF(MID(H1513,4,1)="x", 'Messages d''erreur'!$B$13,IF(LEFT(T1513,1)="A",'Messages d''erreur'!$B$12,""))</f>
        <v>Attention CG pas dans  CG</v>
      </c>
    </row>
    <row r="1514" spans="1:21" ht="26" x14ac:dyDescent="0.35">
      <c r="A1514" s="535" t="s">
        <v>2558</v>
      </c>
      <c r="B1514" s="447" t="s">
        <v>2558</v>
      </c>
      <c r="C1514" s="462" t="s">
        <v>560</v>
      </c>
      <c r="D1514" s="463" t="s">
        <v>1100</v>
      </c>
      <c r="E1514" s="464" t="s">
        <v>1101</v>
      </c>
      <c r="F1514" s="464">
        <v>1</v>
      </c>
      <c r="G1514" s="462" t="s">
        <v>1878</v>
      </c>
      <c r="H1514" s="464" t="s">
        <v>2551</v>
      </c>
      <c r="I1514" s="464" t="s">
        <v>1201</v>
      </c>
      <c r="J1514" s="464" t="s">
        <v>61</v>
      </c>
      <c r="K1514" s="466" t="s">
        <v>559</v>
      </c>
      <c r="L1514" s="467">
        <f t="shared" si="122"/>
        <v>0</v>
      </c>
      <c r="M1514" s="468" t="e">
        <f t="shared" si="121"/>
        <v>#VALUE!</v>
      </c>
      <c r="N1514" s="467" t="str">
        <f>IF(IFERROR(SEARCH("-",K1514,1),0) &gt; 0,IFERROR(VLOOKUP(K1514,'Liste ECO'!A:A,1,FALSE),"ATTENTION CE Inexistant"),"")</f>
        <v>368-01</v>
      </c>
      <c r="O1514" s="467" t="str">
        <f>IF(LEFT(N1514,1) ="A",'Messages d''erreur'!$B$9,"")</f>
        <v/>
      </c>
      <c r="P1514" s="447" t="e">
        <f t="shared" si="118"/>
        <v>#VALUE!</v>
      </c>
      <c r="Q1514" s="447" t="str">
        <f>IFERROR(VLOOKUP(B1515,'Liste CG'!A:A,1,FALSE),"Attention erreur pas de CG")</f>
        <v>Attention erreur pas de CG</v>
      </c>
      <c r="R1514" s="447" t="str">
        <f>IF(LEFT(Q1514,1)="A",'Messages d''erreur'!B$10,"")</f>
        <v>Attention CG pas dans  CG</v>
      </c>
      <c r="S1514" s="467" t="e">
        <f t="shared" si="119"/>
        <v>#VALUE!</v>
      </c>
      <c r="T1514" s="469" t="str">
        <f>IFERROR(VLOOKUP(S1514,'Liste CG'!A:A,1,FALSE),"Attention erreur pas de CG")</f>
        <v>Attention erreur pas de CG</v>
      </c>
      <c r="U1514" s="447" t="str">
        <f>IF(MID(H1514,4,1)="x", 'Messages d''erreur'!$B$13,IF(LEFT(T1514,1)="A",'Messages d''erreur'!$B$12,""))</f>
        <v>Attention CG pas dans  CG</v>
      </c>
    </row>
    <row r="1515" spans="1:21" ht="26" x14ac:dyDescent="0.35">
      <c r="A1515" s="535" t="s">
        <v>2558</v>
      </c>
      <c r="B1515" s="447" t="s">
        <v>2558</v>
      </c>
      <c r="C1515" s="462" t="s">
        <v>560</v>
      </c>
      <c r="D1515" s="463" t="s">
        <v>1100</v>
      </c>
      <c r="E1515" s="464" t="s">
        <v>61</v>
      </c>
      <c r="F1515" s="464">
        <v>2</v>
      </c>
      <c r="G1515" s="462" t="s">
        <v>1957</v>
      </c>
      <c r="H1515" s="464" t="s">
        <v>2551</v>
      </c>
      <c r="I1515" s="464" t="s">
        <v>1201</v>
      </c>
      <c r="J1515" s="464" t="s">
        <v>1101</v>
      </c>
      <c r="K1515" s="466" t="s">
        <v>559</v>
      </c>
      <c r="L1515" s="467">
        <f t="shared" si="122"/>
        <v>1</v>
      </c>
      <c r="M1515" s="468" t="e">
        <f t="shared" si="121"/>
        <v>#VALUE!</v>
      </c>
      <c r="N1515" s="467" t="str">
        <f>IF(IFERROR(SEARCH("-",K1515,1),0) &gt; 0,IFERROR(VLOOKUP(K1515,'Liste ECO'!A:A,1,FALSE),"ATTENTION CE Inexistant"),"")</f>
        <v>368-01</v>
      </c>
      <c r="O1515" s="467" t="str">
        <f>IF(LEFT(N1515,1) ="A",'Messages d''erreur'!$B$9,"")</f>
        <v/>
      </c>
      <c r="P1515" s="447" t="e">
        <f t="shared" si="118"/>
        <v>#VALUE!</v>
      </c>
      <c r="Q1515" s="447" t="str">
        <f>IFERROR(VLOOKUP(B1516,'Liste CG'!A:A,1,FALSE),"Attention erreur pas de CG")</f>
        <v>Attention erreur pas de CG</v>
      </c>
      <c r="R1515" s="447" t="str">
        <f>IF(LEFT(Q1515,1)="A",'Messages d''erreur'!B$10,"")</f>
        <v>Attention CG pas dans  CG</v>
      </c>
      <c r="S1515" s="467" t="e">
        <f t="shared" si="119"/>
        <v>#VALUE!</v>
      </c>
      <c r="T1515" s="469" t="str">
        <f>IFERROR(VLOOKUP(S1515,'Liste CG'!A:A,1,FALSE),"Attention erreur pas de CG")</f>
        <v>Attention erreur pas de CG</v>
      </c>
      <c r="U1515" s="447" t="str">
        <f>IF(MID(H1515,4,1)="x", 'Messages d''erreur'!$B$13,IF(LEFT(T1515,1)="A",'Messages d''erreur'!$B$12,""))</f>
        <v>Attention CG pas dans  CG</v>
      </c>
    </row>
    <row r="1516" spans="1:21" ht="26" x14ac:dyDescent="0.35">
      <c r="A1516" s="535" t="s">
        <v>2559</v>
      </c>
      <c r="B1516" s="447" t="s">
        <v>2559</v>
      </c>
      <c r="C1516" s="462" t="s">
        <v>574</v>
      </c>
      <c r="D1516" s="463" t="s">
        <v>1100</v>
      </c>
      <c r="E1516" s="464" t="s">
        <v>1101</v>
      </c>
      <c r="F1516" s="464">
        <v>1</v>
      </c>
      <c r="G1516" s="462" t="s">
        <v>1878</v>
      </c>
      <c r="H1516" s="464" t="s">
        <v>1994</v>
      </c>
      <c r="I1516" s="464" t="s">
        <v>1201</v>
      </c>
      <c r="J1516" s="464" t="s">
        <v>61</v>
      </c>
      <c r="K1516" s="466" t="s">
        <v>573</v>
      </c>
      <c r="L1516" s="467">
        <f t="shared" si="122"/>
        <v>0</v>
      </c>
      <c r="M1516" s="468">
        <f t="shared" si="121"/>
        <v>41204</v>
      </c>
      <c r="N1516" s="467" t="str">
        <f>IF(IFERROR(SEARCH("-",K1516,1),0) &gt; 0,IFERROR(VLOOKUP(K1516,'Liste ECO'!A:A,1,FALSE),"ATTENTION CE Inexistant"),"")</f>
        <v>371-01</v>
      </c>
      <c r="O1516" s="467" t="str">
        <f>IF(LEFT(N1516,1) ="A",'Messages d''erreur'!$B$9,"")</f>
        <v/>
      </c>
      <c r="P1516" s="447">
        <f t="shared" si="118"/>
        <v>41204</v>
      </c>
      <c r="Q1516" s="447" t="str">
        <f>IFERROR(VLOOKUP(B1517,'Liste CG'!A:A,1,FALSE),"Attention erreur pas de CG")</f>
        <v>Attention erreur pas de CG</v>
      </c>
      <c r="R1516" s="447" t="str">
        <f>IF(LEFT(Q1516,1)="A",'Messages d''erreur'!B$10,"")</f>
        <v>Attention CG pas dans  CG</v>
      </c>
      <c r="S1516" s="467">
        <f t="shared" si="119"/>
        <v>41204</v>
      </c>
      <c r="T1516" s="469">
        <f>IFERROR(VLOOKUP(S1516,'Liste CG'!A:A,1,FALSE),"Attention erreur pas de CG")</f>
        <v>41204</v>
      </c>
      <c r="U1516" s="447" t="str">
        <f>IF(MID(H1516,4,1)="x", 'Messages d''erreur'!$B$13,IF(LEFT(T1516,1)="A",'Messages d''erreur'!$B$12,""))</f>
        <v/>
      </c>
    </row>
    <row r="1517" spans="1:21" ht="26" x14ac:dyDescent="0.35">
      <c r="A1517" s="535" t="s">
        <v>2559</v>
      </c>
      <c r="B1517" s="447" t="s">
        <v>2559</v>
      </c>
      <c r="C1517" s="462" t="s">
        <v>574</v>
      </c>
      <c r="D1517" s="463" t="s">
        <v>1100</v>
      </c>
      <c r="E1517" s="464" t="s">
        <v>61</v>
      </c>
      <c r="F1517" s="464">
        <v>2</v>
      </c>
      <c r="G1517" s="462" t="s">
        <v>1957</v>
      </c>
      <c r="H1517" s="464" t="s">
        <v>1994</v>
      </c>
      <c r="I1517" s="464" t="s">
        <v>1201</v>
      </c>
      <c r="J1517" s="464" t="s">
        <v>1101</v>
      </c>
      <c r="K1517" s="466" t="s">
        <v>573</v>
      </c>
      <c r="L1517" s="467">
        <f t="shared" si="122"/>
        <v>1</v>
      </c>
      <c r="M1517" s="468">
        <f t="shared" si="121"/>
        <v>41204</v>
      </c>
      <c r="N1517" s="467" t="str">
        <f>IF(IFERROR(SEARCH("-",K1517,1),0) &gt; 0,IFERROR(VLOOKUP(K1517,'Liste ECO'!A:A,1,FALSE),"ATTENTION CE Inexistant"),"")</f>
        <v>371-01</v>
      </c>
      <c r="O1517" s="467" t="str">
        <f>IF(LEFT(N1517,1) ="A",'Messages d''erreur'!$B$9,"")</f>
        <v/>
      </c>
      <c r="P1517" s="447">
        <f t="shared" si="118"/>
        <v>41204</v>
      </c>
      <c r="Q1517" s="447" t="str">
        <f>IFERROR(VLOOKUP(B1518,'Liste CG'!A:A,1,FALSE),"Attention erreur pas de CG")</f>
        <v>Attention erreur pas de CG</v>
      </c>
      <c r="R1517" s="447" t="str">
        <f>IF(LEFT(Q1517,1)="A",'Messages d''erreur'!B$10,"")</f>
        <v>Attention CG pas dans  CG</v>
      </c>
      <c r="S1517" s="467">
        <f t="shared" si="119"/>
        <v>41204</v>
      </c>
      <c r="T1517" s="469">
        <f>IFERROR(VLOOKUP(S1517,'Liste CG'!A:A,1,FALSE),"Attention erreur pas de CG")</f>
        <v>41204</v>
      </c>
      <c r="U1517" s="447" t="str">
        <f>IF(MID(H1517,4,1)="x", 'Messages d''erreur'!$B$13,IF(LEFT(T1517,1)="A",'Messages d''erreur'!$B$12,""))</f>
        <v/>
      </c>
    </row>
    <row r="1518" spans="1:21" ht="26" x14ac:dyDescent="0.35">
      <c r="A1518" s="535" t="s">
        <v>2560</v>
      </c>
      <c r="B1518" s="447" t="s">
        <v>2560</v>
      </c>
      <c r="C1518" s="462" t="s">
        <v>577</v>
      </c>
      <c r="D1518" s="463" t="s">
        <v>1100</v>
      </c>
      <c r="E1518" s="464" t="s">
        <v>1101</v>
      </c>
      <c r="F1518" s="464">
        <v>1</v>
      </c>
      <c r="G1518" s="462" t="s">
        <v>1878</v>
      </c>
      <c r="H1518" s="464" t="s">
        <v>1994</v>
      </c>
      <c r="I1518" s="464" t="s">
        <v>1201</v>
      </c>
      <c r="J1518" s="464" t="s">
        <v>61</v>
      </c>
      <c r="K1518" s="466" t="s">
        <v>576</v>
      </c>
      <c r="L1518" s="467">
        <f t="shared" si="122"/>
        <v>0</v>
      </c>
      <c r="M1518" s="468">
        <f t="shared" si="121"/>
        <v>41204</v>
      </c>
      <c r="N1518" s="467" t="str">
        <f>IF(IFERROR(SEARCH("-",K1518,1),0) &gt; 0,IFERROR(VLOOKUP(K1518,'Liste ECO'!A:A,1,FALSE),"ATTENTION CE Inexistant"),"")</f>
        <v>372-01</v>
      </c>
      <c r="O1518" s="467" t="str">
        <f>IF(LEFT(N1518,1) ="A",'Messages d''erreur'!$B$9,"")</f>
        <v/>
      </c>
      <c r="P1518" s="447">
        <f t="shared" si="118"/>
        <v>41204</v>
      </c>
      <c r="Q1518" s="447" t="str">
        <f>IFERROR(VLOOKUP(B1519,'Liste CG'!A:A,1,FALSE),"Attention erreur pas de CG")</f>
        <v>Attention erreur pas de CG</v>
      </c>
      <c r="R1518" s="447" t="str">
        <f>IF(LEFT(Q1518,1)="A",'Messages d''erreur'!B$10,"")</f>
        <v>Attention CG pas dans  CG</v>
      </c>
      <c r="S1518" s="467">
        <f t="shared" si="119"/>
        <v>41204</v>
      </c>
      <c r="T1518" s="469">
        <f>IFERROR(VLOOKUP(S1518,'Liste CG'!A:A,1,FALSE),"Attention erreur pas de CG")</f>
        <v>41204</v>
      </c>
      <c r="U1518" s="447" t="str">
        <f>IF(MID(H1518,4,1)="x", 'Messages d''erreur'!$B$13,IF(LEFT(T1518,1)="A",'Messages d''erreur'!$B$12,""))</f>
        <v/>
      </c>
    </row>
    <row r="1519" spans="1:21" ht="26" x14ac:dyDescent="0.35">
      <c r="A1519" s="535" t="s">
        <v>2560</v>
      </c>
      <c r="B1519" s="447" t="s">
        <v>2560</v>
      </c>
      <c r="C1519" s="462" t="s">
        <v>577</v>
      </c>
      <c r="D1519" s="463" t="s">
        <v>1100</v>
      </c>
      <c r="E1519" s="464" t="s">
        <v>61</v>
      </c>
      <c r="F1519" s="464">
        <v>2</v>
      </c>
      <c r="G1519" s="462" t="s">
        <v>1957</v>
      </c>
      <c r="H1519" s="464" t="s">
        <v>1994</v>
      </c>
      <c r="I1519" s="464" t="s">
        <v>1201</v>
      </c>
      <c r="J1519" s="464" t="s">
        <v>1101</v>
      </c>
      <c r="K1519" s="466" t="s">
        <v>576</v>
      </c>
      <c r="L1519" s="467">
        <f t="shared" si="122"/>
        <v>1</v>
      </c>
      <c r="M1519" s="468">
        <f t="shared" si="121"/>
        <v>41204</v>
      </c>
      <c r="N1519" s="467" t="str">
        <f>IF(IFERROR(SEARCH("-",K1519,1),0) &gt; 0,IFERROR(VLOOKUP(K1519,'Liste ECO'!A:A,1,FALSE),"ATTENTION CE Inexistant"),"")</f>
        <v>372-01</v>
      </c>
      <c r="O1519" s="467" t="str">
        <f>IF(LEFT(N1519,1) ="A",'Messages d''erreur'!$B$9,"")</f>
        <v/>
      </c>
      <c r="P1519" s="447">
        <f t="shared" si="118"/>
        <v>41204</v>
      </c>
      <c r="Q1519" s="447" t="str">
        <f>IFERROR(VLOOKUP(B1520,'Liste CG'!A:A,1,FALSE),"Attention erreur pas de CG")</f>
        <v>Attention erreur pas de CG</v>
      </c>
      <c r="R1519" s="447" t="str">
        <f>IF(LEFT(Q1519,1)="A",'Messages d''erreur'!B$10,"")</f>
        <v>Attention CG pas dans  CG</v>
      </c>
      <c r="S1519" s="467">
        <f t="shared" si="119"/>
        <v>41204</v>
      </c>
      <c r="T1519" s="469">
        <f>IFERROR(VLOOKUP(S1519,'Liste CG'!A:A,1,FALSE),"Attention erreur pas de CG")</f>
        <v>41204</v>
      </c>
      <c r="U1519" s="447" t="str">
        <f>IF(MID(H1519,4,1)="x", 'Messages d''erreur'!$B$13,IF(LEFT(T1519,1)="A",'Messages d''erreur'!$B$12,""))</f>
        <v/>
      </c>
    </row>
    <row r="1520" spans="1:21" ht="26" x14ac:dyDescent="0.35">
      <c r="A1520" s="535" t="s">
        <v>2561</v>
      </c>
      <c r="B1520" s="447" t="s">
        <v>2561</v>
      </c>
      <c r="C1520" s="462" t="s">
        <v>580</v>
      </c>
      <c r="D1520" s="463" t="s">
        <v>1100</v>
      </c>
      <c r="E1520" s="464" t="s">
        <v>1101</v>
      </c>
      <c r="F1520" s="464">
        <v>1</v>
      </c>
      <c r="G1520" s="462" t="s">
        <v>1878</v>
      </c>
      <c r="H1520" s="464" t="s">
        <v>1994</v>
      </c>
      <c r="I1520" s="464" t="s">
        <v>1201</v>
      </c>
      <c r="J1520" s="464" t="s">
        <v>61</v>
      </c>
      <c r="K1520" s="466" t="s">
        <v>579</v>
      </c>
      <c r="L1520" s="467">
        <f t="shared" si="122"/>
        <v>0</v>
      </c>
      <c r="M1520" s="468">
        <f t="shared" si="121"/>
        <v>41204</v>
      </c>
      <c r="N1520" s="467" t="str">
        <f>IF(IFERROR(SEARCH("-",K1520,1),0) &gt; 0,IFERROR(VLOOKUP(K1520,'Liste ECO'!A:A,1,FALSE),"ATTENTION CE Inexistant"),"")</f>
        <v>373-01</v>
      </c>
      <c r="O1520" s="467" t="str">
        <f>IF(LEFT(N1520,1) ="A",'Messages d''erreur'!$B$9,"")</f>
        <v/>
      </c>
      <c r="P1520" s="447">
        <f t="shared" si="118"/>
        <v>41204</v>
      </c>
      <c r="Q1520" s="447" t="str">
        <f>IFERROR(VLOOKUP(B1521,'Liste CG'!A:A,1,FALSE),"Attention erreur pas de CG")</f>
        <v>Attention erreur pas de CG</v>
      </c>
      <c r="R1520" s="447" t="str">
        <f>IF(LEFT(Q1520,1)="A",'Messages d''erreur'!B$10,"")</f>
        <v>Attention CG pas dans  CG</v>
      </c>
      <c r="S1520" s="467">
        <f t="shared" si="119"/>
        <v>41204</v>
      </c>
      <c r="T1520" s="469">
        <f>IFERROR(VLOOKUP(S1520,'Liste CG'!A:A,1,FALSE),"Attention erreur pas de CG")</f>
        <v>41204</v>
      </c>
      <c r="U1520" s="447" t="str">
        <f>IF(MID(H1520,4,1)="x", 'Messages d''erreur'!$B$13,IF(LEFT(T1520,1)="A",'Messages d''erreur'!$B$12,""))</f>
        <v/>
      </c>
    </row>
    <row r="1521" spans="1:21" ht="26" x14ac:dyDescent="0.35">
      <c r="A1521" s="535" t="s">
        <v>2561</v>
      </c>
      <c r="B1521" s="447" t="s">
        <v>2561</v>
      </c>
      <c r="C1521" s="462" t="s">
        <v>580</v>
      </c>
      <c r="D1521" s="463" t="s">
        <v>1100</v>
      </c>
      <c r="E1521" s="464" t="s">
        <v>61</v>
      </c>
      <c r="F1521" s="464">
        <v>2</v>
      </c>
      <c r="G1521" s="462" t="s">
        <v>1957</v>
      </c>
      <c r="H1521" s="464" t="s">
        <v>1994</v>
      </c>
      <c r="I1521" s="464" t="s">
        <v>1201</v>
      </c>
      <c r="J1521" s="464" t="s">
        <v>1101</v>
      </c>
      <c r="K1521" s="466" t="s">
        <v>579</v>
      </c>
      <c r="L1521" s="467">
        <f t="shared" si="122"/>
        <v>1</v>
      </c>
      <c r="M1521" s="468">
        <f t="shared" si="121"/>
        <v>41204</v>
      </c>
      <c r="N1521" s="467" t="str">
        <f>IF(IFERROR(SEARCH("-",K1521,1),0) &gt; 0,IFERROR(VLOOKUP(K1521,'Liste ECO'!A:A,1,FALSE),"ATTENTION CE Inexistant"),"")</f>
        <v>373-01</v>
      </c>
      <c r="O1521" s="467" t="str">
        <f>IF(LEFT(N1521,1) ="A",'Messages d''erreur'!$B$9,"")</f>
        <v/>
      </c>
      <c r="P1521" s="447">
        <f t="shared" ref="P1521:P1586" si="123">VALUE(H1521)</f>
        <v>41204</v>
      </c>
      <c r="Q1521" s="447" t="str">
        <f>IFERROR(VLOOKUP(B1522,'Liste CG'!A:A,1,FALSE),"Attention erreur pas de CG")</f>
        <v>Attention erreur pas de CG</v>
      </c>
      <c r="R1521" s="447" t="str">
        <f>IF(LEFT(Q1521,1)="A",'Messages d''erreur'!B$10,"")</f>
        <v>Attention CG pas dans  CG</v>
      </c>
      <c r="S1521" s="467">
        <f t="shared" ref="S1521:S1586" si="124">VALUE(H1521)</f>
        <v>41204</v>
      </c>
      <c r="T1521" s="469">
        <f>IFERROR(VLOOKUP(S1521,'Liste CG'!A:A,1,FALSE),"Attention erreur pas de CG")</f>
        <v>41204</v>
      </c>
      <c r="U1521" s="447" t="str">
        <f>IF(MID(H1521,4,1)="x", 'Messages d''erreur'!$B$13,IF(LEFT(T1521,1)="A",'Messages d''erreur'!$B$12,""))</f>
        <v/>
      </c>
    </row>
    <row r="1522" spans="1:21" ht="39" x14ac:dyDescent="0.35">
      <c r="A1522" s="535" t="s">
        <v>2562</v>
      </c>
      <c r="B1522" s="447" t="s">
        <v>2562</v>
      </c>
      <c r="C1522" s="462" t="s">
        <v>583</v>
      </c>
      <c r="D1522" s="463" t="s">
        <v>1100</v>
      </c>
      <c r="E1522" s="464" t="s">
        <v>1101</v>
      </c>
      <c r="F1522" s="464">
        <v>1</v>
      </c>
      <c r="G1522" s="462" t="s">
        <v>1878</v>
      </c>
      <c r="H1522" s="464" t="s">
        <v>1994</v>
      </c>
      <c r="I1522" s="464" t="s">
        <v>1201</v>
      </c>
      <c r="J1522" s="464" t="s">
        <v>61</v>
      </c>
      <c r="K1522" s="466" t="s">
        <v>582</v>
      </c>
      <c r="L1522" s="467">
        <f t="shared" si="122"/>
        <v>0</v>
      </c>
      <c r="M1522" s="468">
        <f t="shared" si="121"/>
        <v>41204</v>
      </c>
      <c r="N1522" s="467" t="str">
        <f>IF(IFERROR(SEARCH("-",K1522,1),0) &gt; 0,IFERROR(VLOOKUP(K1522,'Liste ECO'!A:A,1,FALSE),"ATTENTION CE Inexistant"),"")</f>
        <v>374-01</v>
      </c>
      <c r="O1522" s="467" t="str">
        <f>IF(LEFT(N1522,1) ="A",'Messages d''erreur'!$B$9,"")</f>
        <v/>
      </c>
      <c r="P1522" s="447">
        <f t="shared" si="123"/>
        <v>41204</v>
      </c>
      <c r="Q1522" s="447" t="str">
        <f>IFERROR(VLOOKUP(B1523,'Liste CG'!A:A,1,FALSE),"Attention erreur pas de CG")</f>
        <v>Attention erreur pas de CG</v>
      </c>
      <c r="R1522" s="447" t="str">
        <f>IF(LEFT(Q1522,1)="A",'Messages d''erreur'!B$10,"")</f>
        <v>Attention CG pas dans  CG</v>
      </c>
      <c r="S1522" s="467">
        <f t="shared" si="124"/>
        <v>41204</v>
      </c>
      <c r="T1522" s="469">
        <f>IFERROR(VLOOKUP(S1522,'Liste CG'!A:A,1,FALSE),"Attention erreur pas de CG")</f>
        <v>41204</v>
      </c>
      <c r="U1522" s="447" t="str">
        <f>IF(MID(H1522,4,1)="x", 'Messages d''erreur'!$B$13,IF(LEFT(T1522,1)="A",'Messages d''erreur'!$B$12,""))</f>
        <v/>
      </c>
    </row>
    <row r="1523" spans="1:21" ht="39" x14ac:dyDescent="0.35">
      <c r="A1523" s="535" t="s">
        <v>2562</v>
      </c>
      <c r="B1523" s="447" t="s">
        <v>2562</v>
      </c>
      <c r="C1523" s="462" t="s">
        <v>583</v>
      </c>
      <c r="D1523" s="463" t="s">
        <v>1100</v>
      </c>
      <c r="E1523" s="464" t="s">
        <v>61</v>
      </c>
      <c r="F1523" s="464">
        <v>2</v>
      </c>
      <c r="G1523" s="462" t="s">
        <v>1957</v>
      </c>
      <c r="H1523" s="464" t="s">
        <v>1994</v>
      </c>
      <c r="I1523" s="464" t="s">
        <v>1201</v>
      </c>
      <c r="J1523" s="464" t="s">
        <v>1101</v>
      </c>
      <c r="K1523" s="466" t="s">
        <v>582</v>
      </c>
      <c r="L1523" s="467">
        <f t="shared" si="122"/>
        <v>1</v>
      </c>
      <c r="M1523" s="468">
        <f t="shared" si="121"/>
        <v>41204</v>
      </c>
      <c r="N1523" s="467" t="str">
        <f>IF(IFERROR(SEARCH("-",K1523,1),0) &gt; 0,IFERROR(VLOOKUP(K1523,'Liste ECO'!A:A,1,FALSE),"ATTENTION CE Inexistant"),"")</f>
        <v>374-01</v>
      </c>
      <c r="O1523" s="467" t="str">
        <f>IF(LEFT(N1523,1) ="A",'Messages d''erreur'!$B$9,"")</f>
        <v/>
      </c>
      <c r="P1523" s="447">
        <f t="shared" si="123"/>
        <v>41204</v>
      </c>
      <c r="Q1523" s="447" t="str">
        <f>IFERROR(VLOOKUP(B1524,'Liste CG'!A:A,1,FALSE),"Attention erreur pas de CG")</f>
        <v>Attention erreur pas de CG</v>
      </c>
      <c r="R1523" s="447" t="str">
        <f>IF(LEFT(Q1523,1)="A",'Messages d''erreur'!B$10,"")</f>
        <v>Attention CG pas dans  CG</v>
      </c>
      <c r="S1523" s="467">
        <f t="shared" si="124"/>
        <v>41204</v>
      </c>
      <c r="T1523" s="469">
        <f>IFERROR(VLOOKUP(S1523,'Liste CG'!A:A,1,FALSE),"Attention erreur pas de CG")</f>
        <v>41204</v>
      </c>
      <c r="U1523" s="447" t="str">
        <f>IF(MID(H1523,4,1)="x", 'Messages d''erreur'!$B$13,IF(LEFT(T1523,1)="A",'Messages d''erreur'!$B$12,""))</f>
        <v/>
      </c>
    </row>
    <row r="1524" spans="1:21" ht="26" x14ac:dyDescent="0.35">
      <c r="A1524" s="535" t="s">
        <v>1964</v>
      </c>
      <c r="B1524" s="447" t="s">
        <v>1964</v>
      </c>
      <c r="C1524" s="462" t="s">
        <v>595</v>
      </c>
      <c r="D1524" s="463" t="s">
        <v>1100</v>
      </c>
      <c r="E1524" s="464" t="s">
        <v>1101</v>
      </c>
      <c r="F1524" s="464">
        <v>1</v>
      </c>
      <c r="G1524" s="462" t="s">
        <v>1878</v>
      </c>
      <c r="H1524" s="464" t="s">
        <v>2563</v>
      </c>
      <c r="I1524" s="464" t="s">
        <v>1201</v>
      </c>
      <c r="J1524" s="464" t="s">
        <v>61</v>
      </c>
      <c r="K1524" s="466" t="s">
        <v>594</v>
      </c>
      <c r="L1524" s="467">
        <f>IF(A1524=A1523,1,0)</f>
        <v>0</v>
      </c>
      <c r="M1524" s="468" t="e">
        <f t="shared" si="121"/>
        <v>#VALUE!</v>
      </c>
      <c r="N1524" s="467" t="str">
        <f>IF(IFERROR(SEARCH("-",K1524,1),0) &gt; 0,IFERROR(VLOOKUP(K1524,'Liste ECO'!A:A,1,FALSE),"ATTENTION CE Inexistant"),"")</f>
        <v>380-03</v>
      </c>
      <c r="O1524" s="467" t="str">
        <f>IF(LEFT(N1524,1) ="A",'Messages d''erreur'!$B$9,"")</f>
        <v/>
      </c>
      <c r="P1524" s="447" t="e">
        <f t="shared" si="123"/>
        <v>#VALUE!</v>
      </c>
      <c r="Q1524" s="447" t="str">
        <f>IFERROR(VLOOKUP(B1525,'Liste CG'!A:A,1,FALSE),"Attention erreur pas de CG")</f>
        <v>Attention erreur pas de CG</v>
      </c>
      <c r="R1524" s="447" t="str">
        <f>IF(LEFT(Q1524,1)="A",'Messages d''erreur'!B$10,"")</f>
        <v>Attention CG pas dans  CG</v>
      </c>
      <c r="S1524" s="467" t="e">
        <f t="shared" si="124"/>
        <v>#VALUE!</v>
      </c>
      <c r="T1524" s="469" t="str">
        <f>IFERROR(VLOOKUP(S1524,'Liste CG'!A:A,1,FALSE),"Attention erreur pas de CG")</f>
        <v>Attention erreur pas de CG</v>
      </c>
      <c r="U1524" s="447" t="str">
        <f>IF(MID(H1524,4,1)="x", 'Messages d''erreur'!$B$13,IF(LEFT(T1524,1)="A",'Messages d''erreur'!$B$12,""))</f>
        <v>Attention CG pas dans  CG</v>
      </c>
    </row>
    <row r="1525" spans="1:21" ht="26" x14ac:dyDescent="0.35">
      <c r="A1525" s="535" t="s">
        <v>1964</v>
      </c>
      <c r="B1525" s="447" t="s">
        <v>1964</v>
      </c>
      <c r="C1525" s="462" t="s">
        <v>595</v>
      </c>
      <c r="D1525" s="463" t="s">
        <v>1100</v>
      </c>
      <c r="E1525" s="464" t="s">
        <v>61</v>
      </c>
      <c r="F1525" s="464">
        <v>2</v>
      </c>
      <c r="G1525" s="462" t="s">
        <v>1957</v>
      </c>
      <c r="H1525" s="464" t="s">
        <v>2563</v>
      </c>
      <c r="I1525" s="464" t="s">
        <v>1201</v>
      </c>
      <c r="J1525" s="464" t="s">
        <v>1101</v>
      </c>
      <c r="K1525" s="466" t="s">
        <v>594</v>
      </c>
      <c r="L1525" s="467">
        <f t="shared" si="122"/>
        <v>1</v>
      </c>
      <c r="M1525" s="468" t="e">
        <f t="shared" si="121"/>
        <v>#VALUE!</v>
      </c>
      <c r="N1525" s="467" t="str">
        <f>IF(IFERROR(SEARCH("-",K1525,1),0) &gt; 0,IFERROR(VLOOKUP(K1525,'Liste ECO'!A:A,1,FALSE),"ATTENTION CE Inexistant"),"")</f>
        <v>380-03</v>
      </c>
      <c r="O1525" s="467" t="str">
        <f>IF(LEFT(N1525,1) ="A",'Messages d''erreur'!$B$9,"")</f>
        <v/>
      </c>
      <c r="P1525" s="447" t="e">
        <f t="shared" si="123"/>
        <v>#VALUE!</v>
      </c>
      <c r="Q1525" s="447" t="str">
        <f>IFERROR(VLOOKUP(B1526,'Liste CG'!A:A,1,FALSE),"Attention erreur pas de CG")</f>
        <v>Attention erreur pas de CG</v>
      </c>
      <c r="R1525" s="447" t="str">
        <f>IF(LEFT(Q1525,1)="A",'Messages d''erreur'!B$10,"")</f>
        <v>Attention CG pas dans  CG</v>
      </c>
      <c r="S1525" s="467" t="e">
        <f t="shared" si="124"/>
        <v>#VALUE!</v>
      </c>
      <c r="T1525" s="469" t="str">
        <f>IFERROR(VLOOKUP(S1525,'Liste CG'!A:A,1,FALSE),"Attention erreur pas de CG")</f>
        <v>Attention erreur pas de CG</v>
      </c>
      <c r="U1525" s="447" t="str">
        <f>IF(MID(H1525,4,1)="x", 'Messages d''erreur'!$B$13,IF(LEFT(T1525,1)="A",'Messages d''erreur'!$B$12,""))</f>
        <v>Attention CG pas dans  CG</v>
      </c>
    </row>
    <row r="1526" spans="1:21" ht="26" x14ac:dyDescent="0.35">
      <c r="A1526" s="535" t="s">
        <v>2564</v>
      </c>
      <c r="B1526" s="447" t="s">
        <v>2564</v>
      </c>
      <c r="C1526" s="462" t="s">
        <v>245</v>
      </c>
      <c r="D1526" s="463" t="s">
        <v>1100</v>
      </c>
      <c r="E1526" s="464" t="s">
        <v>1101</v>
      </c>
      <c r="F1526" s="464">
        <v>1</v>
      </c>
      <c r="G1526" s="462" t="s">
        <v>1878</v>
      </c>
      <c r="H1526" s="464" t="s">
        <v>2565</v>
      </c>
      <c r="I1526" s="464" t="s">
        <v>1201</v>
      </c>
      <c r="J1526" s="464" t="s">
        <v>61</v>
      </c>
      <c r="K1526" s="466" t="s">
        <v>244</v>
      </c>
      <c r="L1526" s="467">
        <f t="shared" si="122"/>
        <v>0</v>
      </c>
      <c r="M1526" s="468" t="e">
        <f t="shared" si="121"/>
        <v>#VALUE!</v>
      </c>
      <c r="N1526" s="467" t="str">
        <f>IF(IFERROR(SEARCH("-",K1526,1),0) &gt; 0,IFERROR(VLOOKUP(K1526,'Liste ECO'!A:A,1,FALSE),"ATTENTION CE Inexistant"),"")</f>
        <v>161-01</v>
      </c>
      <c r="O1526" s="467" t="str">
        <f>IF(LEFT(N1526,1) ="A",'Messages d''erreur'!$B$9,"")</f>
        <v/>
      </c>
      <c r="P1526" s="447" t="e">
        <f t="shared" si="123"/>
        <v>#VALUE!</v>
      </c>
      <c r="Q1526" s="447" t="str">
        <f>IFERROR(VLOOKUP(B1527,'Liste CG'!A:A,1,FALSE),"Attention erreur pas de CG")</f>
        <v>Attention erreur pas de CG</v>
      </c>
      <c r="R1526" s="447" t="str">
        <f>IF(LEFT(Q1526,1)="A",'Messages d''erreur'!B$10,"")</f>
        <v>Attention CG pas dans  CG</v>
      </c>
      <c r="S1526" s="467" t="e">
        <f t="shared" si="124"/>
        <v>#VALUE!</v>
      </c>
      <c r="T1526" s="469" t="str">
        <f>IFERROR(VLOOKUP(S1526,'Liste CG'!A:A,1,FALSE),"Attention erreur pas de CG")</f>
        <v>Attention erreur pas de CG</v>
      </c>
      <c r="U1526" s="447" t="str">
        <f>IF(MID(H1526,4,1)="x", 'Messages d''erreur'!$B$13,IF(LEFT(T1526,1)="A",'Messages d''erreur'!$B$12,""))</f>
        <v>Attention CG pas dans  CG</v>
      </c>
    </row>
    <row r="1527" spans="1:21" ht="26" x14ac:dyDescent="0.35">
      <c r="A1527" s="535" t="s">
        <v>2564</v>
      </c>
      <c r="B1527" s="447" t="s">
        <v>2564</v>
      </c>
      <c r="C1527" s="462" t="s">
        <v>245</v>
      </c>
      <c r="D1527" s="463" t="s">
        <v>1100</v>
      </c>
      <c r="E1527" s="464" t="s">
        <v>61</v>
      </c>
      <c r="F1527" s="464">
        <v>2</v>
      </c>
      <c r="G1527" s="462" t="s">
        <v>1997</v>
      </c>
      <c r="H1527" s="464" t="s">
        <v>2565</v>
      </c>
      <c r="I1527" s="464" t="s">
        <v>1201</v>
      </c>
      <c r="J1527" s="464" t="s">
        <v>1101</v>
      </c>
      <c r="K1527" s="466" t="s">
        <v>244</v>
      </c>
      <c r="L1527" s="467">
        <f t="shared" si="122"/>
        <v>1</v>
      </c>
      <c r="M1527" s="468" t="e">
        <f t="shared" si="121"/>
        <v>#VALUE!</v>
      </c>
      <c r="N1527" s="467" t="str">
        <f>IF(IFERROR(SEARCH("-",K1527,1),0) &gt; 0,IFERROR(VLOOKUP(K1527,'Liste ECO'!A:A,1,FALSE),"ATTENTION CE Inexistant"),"")</f>
        <v>161-01</v>
      </c>
      <c r="O1527" s="467" t="str">
        <f>IF(LEFT(N1527,1) ="A",'Messages d''erreur'!$B$9,"")</f>
        <v/>
      </c>
      <c r="P1527" s="447" t="e">
        <f t="shared" si="123"/>
        <v>#VALUE!</v>
      </c>
      <c r="Q1527" s="447" t="str">
        <f>IFERROR(VLOOKUP(B1528,'Liste CG'!A:A,1,FALSE),"Attention erreur pas de CG")</f>
        <v>Attention erreur pas de CG</v>
      </c>
      <c r="R1527" s="447" t="str">
        <f>IF(LEFT(Q1527,1)="A",'Messages d''erreur'!B$10,"")</f>
        <v>Attention CG pas dans  CG</v>
      </c>
      <c r="S1527" s="467" t="e">
        <f t="shared" si="124"/>
        <v>#VALUE!</v>
      </c>
      <c r="T1527" s="469" t="str">
        <f>IFERROR(VLOOKUP(S1527,'Liste CG'!A:A,1,FALSE),"Attention erreur pas de CG")</f>
        <v>Attention erreur pas de CG</v>
      </c>
      <c r="U1527" s="447" t="str">
        <f>IF(MID(H1527,4,1)="x", 'Messages d''erreur'!$B$13,IF(LEFT(T1527,1)="A",'Messages d''erreur'!$B$12,""))</f>
        <v>Attention CG pas dans  CG</v>
      </c>
    </row>
    <row r="1528" spans="1:21" ht="26" x14ac:dyDescent="0.35">
      <c r="A1528" s="535" t="s">
        <v>2566</v>
      </c>
      <c r="B1528" s="447" t="s">
        <v>2566</v>
      </c>
      <c r="C1528" s="462" t="s">
        <v>247</v>
      </c>
      <c r="D1528" s="463" t="s">
        <v>1100</v>
      </c>
      <c r="E1528" s="464" t="s">
        <v>1101</v>
      </c>
      <c r="F1528" s="464">
        <v>1</v>
      </c>
      <c r="G1528" s="462" t="s">
        <v>1878</v>
      </c>
      <c r="H1528" s="464" t="s">
        <v>1975</v>
      </c>
      <c r="I1528" s="464" t="s">
        <v>1201</v>
      </c>
      <c r="J1528" s="464" t="s">
        <v>61</v>
      </c>
      <c r="K1528" s="466" t="s">
        <v>246</v>
      </c>
      <c r="L1528" s="467">
        <f t="shared" si="122"/>
        <v>0</v>
      </c>
      <c r="M1528" s="468">
        <f t="shared" si="121"/>
        <v>40004</v>
      </c>
      <c r="N1528" s="467" t="str">
        <f>IF(IFERROR(SEARCH("-",K1528,1),0) &gt; 0,IFERROR(VLOOKUP(K1528,'Liste ECO'!A:A,1,FALSE),"ATTENTION CE Inexistant"),"")</f>
        <v>161-02</v>
      </c>
      <c r="O1528" s="467" t="str">
        <f>IF(LEFT(N1528,1) ="A",'Messages d''erreur'!$B$9,"")</f>
        <v/>
      </c>
      <c r="P1528" s="447">
        <f t="shared" si="123"/>
        <v>40004</v>
      </c>
      <c r="Q1528" s="447" t="str">
        <f>IFERROR(VLOOKUP(B1529,'Liste CG'!A:A,1,FALSE),"Attention erreur pas de CG")</f>
        <v>Attention erreur pas de CG</v>
      </c>
      <c r="R1528" s="447" t="str">
        <f>IF(LEFT(Q1528,1)="A",'Messages d''erreur'!B$10,"")</f>
        <v>Attention CG pas dans  CG</v>
      </c>
      <c r="S1528" s="467">
        <f t="shared" si="124"/>
        <v>40004</v>
      </c>
      <c r="T1528" s="469">
        <f>IFERROR(VLOOKUP(S1528,'Liste CG'!A:A,1,FALSE),"Attention erreur pas de CG")</f>
        <v>40004</v>
      </c>
      <c r="U1528" s="447" t="str">
        <f>IF(MID(H1528,4,1)="x", 'Messages d''erreur'!$B$13,IF(LEFT(T1528,1)="A",'Messages d''erreur'!$B$12,""))</f>
        <v/>
      </c>
    </row>
    <row r="1529" spans="1:21" ht="26" x14ac:dyDescent="0.35">
      <c r="A1529" s="535" t="s">
        <v>2566</v>
      </c>
      <c r="B1529" s="447" t="s">
        <v>2566</v>
      </c>
      <c r="C1529" s="462" t="s">
        <v>247</v>
      </c>
      <c r="D1529" s="463" t="s">
        <v>1100</v>
      </c>
      <c r="E1529" s="464" t="s">
        <v>61</v>
      </c>
      <c r="F1529" s="464">
        <v>2</v>
      </c>
      <c r="G1529" s="462" t="s">
        <v>1997</v>
      </c>
      <c r="H1529" s="464" t="s">
        <v>1975</v>
      </c>
      <c r="I1529" s="464" t="s">
        <v>1201</v>
      </c>
      <c r="J1529" s="464" t="s">
        <v>1101</v>
      </c>
      <c r="K1529" s="466" t="s">
        <v>246</v>
      </c>
      <c r="L1529" s="467">
        <f t="shared" si="122"/>
        <v>1</v>
      </c>
      <c r="M1529" s="468">
        <f t="shared" si="121"/>
        <v>40004</v>
      </c>
      <c r="N1529" s="467" t="str">
        <f>IF(IFERROR(SEARCH("-",K1529,1),0) &gt; 0,IFERROR(VLOOKUP(K1529,'Liste ECO'!A:A,1,FALSE),"ATTENTION CE Inexistant"),"")</f>
        <v>161-02</v>
      </c>
      <c r="O1529" s="467" t="str">
        <f>IF(LEFT(N1529,1) ="A",'Messages d''erreur'!$B$9,"")</f>
        <v/>
      </c>
      <c r="P1529" s="447">
        <f t="shared" si="123"/>
        <v>40004</v>
      </c>
      <c r="Q1529" s="447" t="str">
        <f>IFERROR(VLOOKUP(B1530,'Liste CG'!A:A,1,FALSE),"Attention erreur pas de CG")</f>
        <v>Attention erreur pas de CG</v>
      </c>
      <c r="R1529" s="447" t="str">
        <f>IF(LEFT(Q1529,1)="A",'Messages d''erreur'!B$10,"")</f>
        <v>Attention CG pas dans  CG</v>
      </c>
      <c r="S1529" s="467">
        <f t="shared" si="124"/>
        <v>40004</v>
      </c>
      <c r="T1529" s="469">
        <f>IFERROR(VLOOKUP(S1529,'Liste CG'!A:A,1,FALSE),"Attention erreur pas de CG")</f>
        <v>40004</v>
      </c>
      <c r="U1529" s="447" t="str">
        <f>IF(MID(H1529,4,1)="x", 'Messages d''erreur'!$B$13,IF(LEFT(T1529,1)="A",'Messages d''erreur'!$B$12,""))</f>
        <v/>
      </c>
    </row>
    <row r="1530" spans="1:21" ht="26" x14ac:dyDescent="0.35">
      <c r="A1530" s="535" t="s">
        <v>2567</v>
      </c>
      <c r="B1530" s="447" t="s">
        <v>2567</v>
      </c>
      <c r="C1530" s="462" t="s">
        <v>249</v>
      </c>
      <c r="D1530" s="463" t="s">
        <v>1100</v>
      </c>
      <c r="E1530" s="464" t="s">
        <v>1101</v>
      </c>
      <c r="F1530" s="464">
        <v>1</v>
      </c>
      <c r="G1530" s="462" t="s">
        <v>1878</v>
      </c>
      <c r="H1530" s="464" t="s">
        <v>2565</v>
      </c>
      <c r="I1530" s="464" t="s">
        <v>1201</v>
      </c>
      <c r="J1530" s="464" t="s">
        <v>61</v>
      </c>
      <c r="K1530" s="466" t="s">
        <v>248</v>
      </c>
      <c r="L1530" s="467">
        <f t="shared" si="122"/>
        <v>0</v>
      </c>
      <c r="M1530" s="468" t="e">
        <f t="shared" si="121"/>
        <v>#VALUE!</v>
      </c>
      <c r="N1530" s="467" t="str">
        <f>IF(IFERROR(SEARCH("-",K1530,1),0) &gt; 0,IFERROR(VLOOKUP(K1530,'Liste ECO'!A:A,1,FALSE),"ATTENTION CE Inexistant"),"")</f>
        <v>161-03</v>
      </c>
      <c r="O1530" s="467" t="str">
        <f>IF(LEFT(N1530,1) ="A",'Messages d''erreur'!$B$9,"")</f>
        <v/>
      </c>
      <c r="P1530" s="447" t="e">
        <f t="shared" si="123"/>
        <v>#VALUE!</v>
      </c>
      <c r="Q1530" s="447" t="str">
        <f>IFERROR(VLOOKUP(B1531,'Liste CG'!A:A,1,FALSE),"Attention erreur pas de CG")</f>
        <v>Attention erreur pas de CG</v>
      </c>
      <c r="R1530" s="447" t="str">
        <f>IF(LEFT(Q1530,1)="A",'Messages d''erreur'!B$10,"")</f>
        <v>Attention CG pas dans  CG</v>
      </c>
      <c r="S1530" s="467" t="e">
        <f t="shared" si="124"/>
        <v>#VALUE!</v>
      </c>
      <c r="T1530" s="469" t="str">
        <f>IFERROR(VLOOKUP(S1530,'Liste CG'!A:A,1,FALSE),"Attention erreur pas de CG")</f>
        <v>Attention erreur pas de CG</v>
      </c>
      <c r="U1530" s="447" t="str">
        <f>IF(MID(H1530,4,1)="x", 'Messages d''erreur'!$B$13,IF(LEFT(T1530,1)="A",'Messages d''erreur'!$B$12,""))</f>
        <v>Attention CG pas dans  CG</v>
      </c>
    </row>
    <row r="1531" spans="1:21" ht="26" x14ac:dyDescent="0.35">
      <c r="A1531" s="535" t="s">
        <v>2567</v>
      </c>
      <c r="B1531" s="447" t="s">
        <v>2567</v>
      </c>
      <c r="C1531" s="462" t="s">
        <v>249</v>
      </c>
      <c r="D1531" s="463" t="s">
        <v>1100</v>
      </c>
      <c r="E1531" s="464" t="s">
        <v>61</v>
      </c>
      <c r="F1531" s="464">
        <v>2</v>
      </c>
      <c r="G1531" s="462" t="s">
        <v>1997</v>
      </c>
      <c r="H1531" s="464" t="s">
        <v>2565</v>
      </c>
      <c r="I1531" s="464" t="s">
        <v>1201</v>
      </c>
      <c r="J1531" s="464" t="s">
        <v>1101</v>
      </c>
      <c r="K1531" s="466" t="s">
        <v>248</v>
      </c>
      <c r="L1531" s="467">
        <f t="shared" si="122"/>
        <v>1</v>
      </c>
      <c r="M1531" s="468" t="e">
        <f t="shared" si="121"/>
        <v>#VALUE!</v>
      </c>
      <c r="N1531" s="467" t="str">
        <f>IF(IFERROR(SEARCH("-",K1531,1),0) &gt; 0,IFERROR(VLOOKUP(K1531,'Liste ECO'!A:A,1,FALSE),"ATTENTION CE Inexistant"),"")</f>
        <v>161-03</v>
      </c>
      <c r="O1531" s="467" t="str">
        <f>IF(LEFT(N1531,1) ="A",'Messages d''erreur'!$B$9,"")</f>
        <v/>
      </c>
      <c r="P1531" s="447" t="e">
        <f t="shared" si="123"/>
        <v>#VALUE!</v>
      </c>
      <c r="Q1531" s="447" t="str">
        <f>IFERROR(VLOOKUP(B1532,'Liste CG'!A:A,1,FALSE),"Attention erreur pas de CG")</f>
        <v>Attention erreur pas de CG</v>
      </c>
      <c r="R1531" s="447" t="str">
        <f>IF(LEFT(Q1531,1)="A",'Messages d''erreur'!B$10,"")</f>
        <v>Attention CG pas dans  CG</v>
      </c>
      <c r="S1531" s="467" t="e">
        <f t="shared" si="124"/>
        <v>#VALUE!</v>
      </c>
      <c r="T1531" s="469" t="str">
        <f>IFERROR(VLOOKUP(S1531,'Liste CG'!A:A,1,FALSE),"Attention erreur pas de CG")</f>
        <v>Attention erreur pas de CG</v>
      </c>
      <c r="U1531" s="447" t="str">
        <f>IF(MID(H1531,4,1)="x", 'Messages d''erreur'!$B$13,IF(LEFT(T1531,1)="A",'Messages d''erreur'!$B$12,""))</f>
        <v>Attention CG pas dans  CG</v>
      </c>
    </row>
    <row r="1532" spans="1:21" ht="26" x14ac:dyDescent="0.35">
      <c r="A1532" s="535" t="s">
        <v>2568</v>
      </c>
      <c r="B1532" s="447" t="s">
        <v>2568</v>
      </c>
      <c r="C1532" s="462" t="s">
        <v>251</v>
      </c>
      <c r="D1532" s="463" t="s">
        <v>1100</v>
      </c>
      <c r="E1532" s="464" t="s">
        <v>1101</v>
      </c>
      <c r="F1532" s="464">
        <v>1</v>
      </c>
      <c r="G1532" s="462" t="s">
        <v>1878</v>
      </c>
      <c r="H1532" s="464" t="s">
        <v>2565</v>
      </c>
      <c r="I1532" s="464" t="s">
        <v>1201</v>
      </c>
      <c r="J1532" s="464" t="s">
        <v>61</v>
      </c>
      <c r="K1532" s="466" t="s">
        <v>250</v>
      </c>
      <c r="L1532" s="467">
        <f t="shared" si="122"/>
        <v>0</v>
      </c>
      <c r="M1532" s="468" t="e">
        <f t="shared" si="121"/>
        <v>#VALUE!</v>
      </c>
      <c r="N1532" s="467" t="str">
        <f>IF(IFERROR(SEARCH("-",K1532,1),0) &gt; 0,IFERROR(VLOOKUP(K1532,'Liste ECO'!A:A,1,FALSE),"ATTENTION CE Inexistant"),"")</f>
        <v>161-04</v>
      </c>
      <c r="O1532" s="467" t="str">
        <f>IF(LEFT(N1532,1) ="A",'Messages d''erreur'!$B$9,"")</f>
        <v/>
      </c>
      <c r="P1532" s="447" t="e">
        <f t="shared" si="123"/>
        <v>#VALUE!</v>
      </c>
      <c r="Q1532" s="447" t="str">
        <f>IFERROR(VLOOKUP(B1533,'Liste CG'!A:A,1,FALSE),"Attention erreur pas de CG")</f>
        <v>Attention erreur pas de CG</v>
      </c>
      <c r="R1532" s="447" t="str">
        <f>IF(LEFT(Q1532,1)="A",'Messages d''erreur'!B$10,"")</f>
        <v>Attention CG pas dans  CG</v>
      </c>
      <c r="S1532" s="467" t="e">
        <f t="shared" si="124"/>
        <v>#VALUE!</v>
      </c>
      <c r="T1532" s="469" t="str">
        <f>IFERROR(VLOOKUP(S1532,'Liste CG'!A:A,1,FALSE),"Attention erreur pas de CG")</f>
        <v>Attention erreur pas de CG</v>
      </c>
      <c r="U1532" s="447" t="str">
        <f>IF(MID(H1532,4,1)="x", 'Messages d''erreur'!$B$13,IF(LEFT(T1532,1)="A",'Messages d''erreur'!$B$12,""))</f>
        <v>Attention CG pas dans  CG</v>
      </c>
    </row>
    <row r="1533" spans="1:21" ht="26" x14ac:dyDescent="0.35">
      <c r="A1533" s="535" t="s">
        <v>2568</v>
      </c>
      <c r="B1533" s="447" t="s">
        <v>2568</v>
      </c>
      <c r="C1533" s="462" t="s">
        <v>251</v>
      </c>
      <c r="D1533" s="463" t="s">
        <v>1100</v>
      </c>
      <c r="E1533" s="464" t="s">
        <v>61</v>
      </c>
      <c r="F1533" s="464">
        <v>2</v>
      </c>
      <c r="G1533" s="462" t="s">
        <v>1997</v>
      </c>
      <c r="H1533" s="464" t="s">
        <v>2565</v>
      </c>
      <c r="I1533" s="464" t="s">
        <v>1201</v>
      </c>
      <c r="J1533" s="464" t="s">
        <v>1101</v>
      </c>
      <c r="K1533" s="466" t="s">
        <v>250</v>
      </c>
      <c r="L1533" s="467">
        <f t="shared" ref="L1533:L1566" si="125">IF(A1533=A1532,1,0)</f>
        <v>1</v>
      </c>
      <c r="M1533" s="468" t="e">
        <f t="shared" si="121"/>
        <v>#VALUE!</v>
      </c>
      <c r="N1533" s="467" t="str">
        <f>IF(IFERROR(SEARCH("-",K1533,1),0) &gt; 0,IFERROR(VLOOKUP(K1533,'Liste ECO'!A:A,1,FALSE),"ATTENTION CE Inexistant"),"")</f>
        <v>161-04</v>
      </c>
      <c r="O1533" s="467" t="str">
        <f>IF(LEFT(N1533,1) ="A",'Messages d''erreur'!$B$9,"")</f>
        <v/>
      </c>
      <c r="P1533" s="447" t="e">
        <f t="shared" si="123"/>
        <v>#VALUE!</v>
      </c>
      <c r="Q1533" s="447" t="str">
        <f>IFERROR(VLOOKUP(B1534,'Liste CG'!A:A,1,FALSE),"Attention erreur pas de CG")</f>
        <v>Attention erreur pas de CG</v>
      </c>
      <c r="R1533" s="447" t="str">
        <f>IF(LEFT(Q1533,1)="A",'Messages d''erreur'!B$10,"")</f>
        <v>Attention CG pas dans  CG</v>
      </c>
      <c r="S1533" s="467" t="e">
        <f t="shared" si="124"/>
        <v>#VALUE!</v>
      </c>
      <c r="T1533" s="469" t="str">
        <f>IFERROR(VLOOKUP(S1533,'Liste CG'!A:A,1,FALSE),"Attention erreur pas de CG")</f>
        <v>Attention erreur pas de CG</v>
      </c>
      <c r="U1533" s="447" t="str">
        <f>IF(MID(H1533,4,1)="x", 'Messages d''erreur'!$B$13,IF(LEFT(T1533,1)="A",'Messages d''erreur'!$B$12,""))</f>
        <v>Attention CG pas dans  CG</v>
      </c>
    </row>
    <row r="1534" spans="1:21" ht="26" x14ac:dyDescent="0.35">
      <c r="A1534" s="535" t="s">
        <v>2569</v>
      </c>
      <c r="B1534" s="447" t="s">
        <v>2569</v>
      </c>
      <c r="C1534" s="462" t="s">
        <v>2570</v>
      </c>
      <c r="D1534" s="463" t="s">
        <v>1100</v>
      </c>
      <c r="E1534" s="464" t="s">
        <v>1101</v>
      </c>
      <c r="F1534" s="464">
        <v>1</v>
      </c>
      <c r="G1534" s="462" t="s">
        <v>1878</v>
      </c>
      <c r="H1534" s="464" t="s">
        <v>2565</v>
      </c>
      <c r="I1534" s="464" t="s">
        <v>1201</v>
      </c>
      <c r="J1534" s="464" t="s">
        <v>61</v>
      </c>
      <c r="K1534" s="466" t="s">
        <v>252</v>
      </c>
      <c r="L1534" s="467">
        <f t="shared" si="125"/>
        <v>0</v>
      </c>
      <c r="M1534" s="468" t="e">
        <f t="shared" si="121"/>
        <v>#VALUE!</v>
      </c>
      <c r="N1534" s="467" t="str">
        <f>IF(IFERROR(SEARCH("-",K1534,1),0) &gt; 0,IFERROR(VLOOKUP(K1534,'Liste ECO'!A:A,1,FALSE),"ATTENTION CE Inexistant"),"")</f>
        <v>161-05</v>
      </c>
      <c r="O1534" s="467" t="str">
        <f>IF(LEFT(N1534,1) ="A",'Messages d''erreur'!$B$9,"")</f>
        <v/>
      </c>
      <c r="P1534" s="447" t="e">
        <f t="shared" si="123"/>
        <v>#VALUE!</v>
      </c>
      <c r="Q1534" s="447" t="str">
        <f>IFERROR(VLOOKUP(B1535,'Liste CG'!A:A,1,FALSE),"Attention erreur pas de CG")</f>
        <v>Attention erreur pas de CG</v>
      </c>
      <c r="R1534" s="447" t="str">
        <f>IF(LEFT(Q1534,1)="A",'Messages d''erreur'!B$10,"")</f>
        <v>Attention CG pas dans  CG</v>
      </c>
      <c r="S1534" s="467" t="e">
        <f t="shared" si="124"/>
        <v>#VALUE!</v>
      </c>
      <c r="T1534" s="469" t="str">
        <f>IFERROR(VLOOKUP(S1534,'Liste CG'!A:A,1,FALSE),"Attention erreur pas de CG")</f>
        <v>Attention erreur pas de CG</v>
      </c>
      <c r="U1534" s="447" t="str">
        <f>IF(MID(H1534,4,1)="x", 'Messages d''erreur'!$B$13,IF(LEFT(T1534,1)="A",'Messages d''erreur'!$B$12,""))</f>
        <v>Attention CG pas dans  CG</v>
      </c>
    </row>
    <row r="1535" spans="1:21" ht="26" x14ac:dyDescent="0.35">
      <c r="A1535" s="535" t="s">
        <v>2569</v>
      </c>
      <c r="B1535" s="447" t="s">
        <v>2569</v>
      </c>
      <c r="C1535" s="462" t="s">
        <v>2570</v>
      </c>
      <c r="D1535" s="463" t="s">
        <v>1100</v>
      </c>
      <c r="E1535" s="464" t="s">
        <v>61</v>
      </c>
      <c r="F1535" s="464">
        <v>2</v>
      </c>
      <c r="G1535" s="462" t="s">
        <v>1997</v>
      </c>
      <c r="H1535" s="464" t="s">
        <v>2565</v>
      </c>
      <c r="I1535" s="464" t="s">
        <v>1201</v>
      </c>
      <c r="J1535" s="464" t="s">
        <v>1101</v>
      </c>
      <c r="K1535" s="466" t="s">
        <v>252</v>
      </c>
      <c r="L1535" s="467">
        <f t="shared" si="125"/>
        <v>1</v>
      </c>
      <c r="M1535" s="468" t="e">
        <f t="shared" si="121"/>
        <v>#VALUE!</v>
      </c>
      <c r="N1535" s="467" t="str">
        <f>IF(IFERROR(SEARCH("-",K1535,1),0) &gt; 0,IFERROR(VLOOKUP(K1535,'Liste ECO'!A:A,1,FALSE),"ATTENTION CE Inexistant"),"")</f>
        <v>161-05</v>
      </c>
      <c r="O1535" s="467" t="str">
        <f>IF(LEFT(N1535,1) ="A",'Messages d''erreur'!$B$9,"")</f>
        <v/>
      </c>
      <c r="P1535" s="447" t="e">
        <f t="shared" si="123"/>
        <v>#VALUE!</v>
      </c>
      <c r="Q1535" s="447" t="str">
        <f>IFERROR(VLOOKUP(B1536,'Liste CG'!A:A,1,FALSE),"Attention erreur pas de CG")</f>
        <v>Attention erreur pas de CG</v>
      </c>
      <c r="R1535" s="447" t="str">
        <f>IF(LEFT(Q1535,1)="A",'Messages d''erreur'!B$10,"")</f>
        <v>Attention CG pas dans  CG</v>
      </c>
      <c r="S1535" s="467" t="e">
        <f t="shared" si="124"/>
        <v>#VALUE!</v>
      </c>
      <c r="T1535" s="469" t="str">
        <f>IFERROR(VLOOKUP(S1535,'Liste CG'!A:A,1,FALSE),"Attention erreur pas de CG")</f>
        <v>Attention erreur pas de CG</v>
      </c>
      <c r="U1535" s="447" t="str">
        <f>IF(MID(H1535,4,1)="x", 'Messages d''erreur'!$B$13,IF(LEFT(T1535,1)="A",'Messages d''erreur'!$B$12,""))</f>
        <v>Attention CG pas dans  CG</v>
      </c>
    </row>
    <row r="1536" spans="1:21" ht="26" x14ac:dyDescent="0.35">
      <c r="A1536" s="535" t="s">
        <v>2571</v>
      </c>
      <c r="B1536" s="447" t="s">
        <v>2571</v>
      </c>
      <c r="C1536" s="462" t="s">
        <v>255</v>
      </c>
      <c r="D1536" s="463" t="s">
        <v>1100</v>
      </c>
      <c r="E1536" s="464" t="s">
        <v>1101</v>
      </c>
      <c r="F1536" s="464">
        <v>1</v>
      </c>
      <c r="G1536" s="462" t="s">
        <v>1878</v>
      </c>
      <c r="H1536" s="464" t="s">
        <v>2565</v>
      </c>
      <c r="I1536" s="464" t="s">
        <v>1201</v>
      </c>
      <c r="J1536" s="464" t="s">
        <v>61</v>
      </c>
      <c r="K1536" s="466" t="s">
        <v>254</v>
      </c>
      <c r="L1536" s="467">
        <f t="shared" si="125"/>
        <v>0</v>
      </c>
      <c r="M1536" s="468" t="e">
        <f t="shared" si="121"/>
        <v>#VALUE!</v>
      </c>
      <c r="N1536" s="467" t="str">
        <f>IF(IFERROR(SEARCH("-",K1536,1),0) &gt; 0,IFERROR(VLOOKUP(K1536,'Liste ECO'!A:A,1,FALSE),"ATTENTION CE Inexistant"),"")</f>
        <v>161-06</v>
      </c>
      <c r="O1536" s="467" t="str">
        <f>IF(LEFT(N1536,1) ="A",'Messages d''erreur'!$B$9,"")</f>
        <v/>
      </c>
      <c r="P1536" s="447" t="e">
        <f t="shared" si="123"/>
        <v>#VALUE!</v>
      </c>
      <c r="Q1536" s="447" t="str">
        <f>IFERROR(VLOOKUP(B1537,'Liste CG'!A:A,1,FALSE),"Attention erreur pas de CG")</f>
        <v>Attention erreur pas de CG</v>
      </c>
      <c r="R1536" s="447" t="str">
        <f>IF(LEFT(Q1536,1)="A",'Messages d''erreur'!B$10,"")</f>
        <v>Attention CG pas dans  CG</v>
      </c>
      <c r="S1536" s="467" t="e">
        <f t="shared" si="124"/>
        <v>#VALUE!</v>
      </c>
      <c r="T1536" s="469" t="str">
        <f>IFERROR(VLOOKUP(S1536,'Liste CG'!A:A,1,FALSE),"Attention erreur pas de CG")</f>
        <v>Attention erreur pas de CG</v>
      </c>
      <c r="U1536" s="447" t="str">
        <f>IF(MID(H1536,4,1)="x", 'Messages d''erreur'!$B$13,IF(LEFT(T1536,1)="A",'Messages d''erreur'!$B$12,""))</f>
        <v>Attention CG pas dans  CG</v>
      </c>
    </row>
    <row r="1537" spans="1:21" ht="26" x14ac:dyDescent="0.35">
      <c r="A1537" s="535" t="s">
        <v>2571</v>
      </c>
      <c r="B1537" s="447" t="s">
        <v>2571</v>
      </c>
      <c r="C1537" s="462" t="s">
        <v>255</v>
      </c>
      <c r="D1537" s="463" t="s">
        <v>1100</v>
      </c>
      <c r="E1537" s="464" t="s">
        <v>61</v>
      </c>
      <c r="F1537" s="464">
        <v>2</v>
      </c>
      <c r="G1537" s="462" t="s">
        <v>1997</v>
      </c>
      <c r="H1537" s="464" t="s">
        <v>2565</v>
      </c>
      <c r="I1537" s="464" t="s">
        <v>1201</v>
      </c>
      <c r="J1537" s="464" t="s">
        <v>1101</v>
      </c>
      <c r="K1537" s="466" t="s">
        <v>254</v>
      </c>
      <c r="L1537" s="467">
        <f t="shared" si="125"/>
        <v>1</v>
      </c>
      <c r="M1537" s="468" t="e">
        <f t="shared" si="121"/>
        <v>#VALUE!</v>
      </c>
      <c r="N1537" s="467" t="str">
        <f>IF(IFERROR(SEARCH("-",K1537,1),0) &gt; 0,IFERROR(VLOOKUP(K1537,'Liste ECO'!A:A,1,FALSE),"ATTENTION CE Inexistant"),"")</f>
        <v>161-06</v>
      </c>
      <c r="O1537" s="467" t="str">
        <f>IF(LEFT(N1537,1) ="A",'Messages d''erreur'!$B$9,"")</f>
        <v/>
      </c>
      <c r="P1537" s="447" t="e">
        <f t="shared" si="123"/>
        <v>#VALUE!</v>
      </c>
      <c r="Q1537" s="447" t="str">
        <f>IFERROR(VLOOKUP(B1538,'Liste CG'!A:A,1,FALSE),"Attention erreur pas de CG")</f>
        <v>Attention erreur pas de CG</v>
      </c>
      <c r="R1537" s="447" t="str">
        <f>IF(LEFT(Q1537,1)="A",'Messages d''erreur'!B$10,"")</f>
        <v>Attention CG pas dans  CG</v>
      </c>
      <c r="S1537" s="467" t="e">
        <f t="shared" si="124"/>
        <v>#VALUE!</v>
      </c>
      <c r="T1537" s="469" t="str">
        <f>IFERROR(VLOOKUP(S1537,'Liste CG'!A:A,1,FALSE),"Attention erreur pas de CG")</f>
        <v>Attention erreur pas de CG</v>
      </c>
      <c r="U1537" s="447" t="str">
        <f>IF(MID(H1537,4,1)="x", 'Messages d''erreur'!$B$13,IF(LEFT(T1537,1)="A",'Messages d''erreur'!$B$12,""))</f>
        <v>Attention CG pas dans  CG</v>
      </c>
    </row>
    <row r="1538" spans="1:21" ht="39" x14ac:dyDescent="0.35">
      <c r="A1538" s="535" t="s">
        <v>2572</v>
      </c>
      <c r="B1538" s="447" t="s">
        <v>2572</v>
      </c>
      <c r="C1538" s="462" t="s">
        <v>257</v>
      </c>
      <c r="D1538" s="463" t="s">
        <v>1100</v>
      </c>
      <c r="E1538" s="464" t="s">
        <v>1101</v>
      </c>
      <c r="F1538" s="464">
        <v>1</v>
      </c>
      <c r="G1538" s="462" t="s">
        <v>1878</v>
      </c>
      <c r="H1538" s="464" t="s">
        <v>2565</v>
      </c>
      <c r="I1538" s="464" t="s">
        <v>1201</v>
      </c>
      <c r="J1538" s="464" t="s">
        <v>61</v>
      </c>
      <c r="K1538" s="466" t="s">
        <v>256</v>
      </c>
      <c r="L1538" s="467">
        <f t="shared" si="125"/>
        <v>0</v>
      </c>
      <c r="M1538" s="468" t="e">
        <f t="shared" si="121"/>
        <v>#VALUE!</v>
      </c>
      <c r="N1538" s="467" t="str">
        <f>IF(IFERROR(SEARCH("-",K1538,1),0) &gt; 0,IFERROR(VLOOKUP(K1538,'Liste ECO'!A:A,1,FALSE),"ATTENTION CE Inexistant"),"")</f>
        <v>161-07</v>
      </c>
      <c r="O1538" s="467" t="str">
        <f>IF(LEFT(N1538,1) ="A",'Messages d''erreur'!$B$9,"")</f>
        <v/>
      </c>
      <c r="P1538" s="447" t="e">
        <f t="shared" si="123"/>
        <v>#VALUE!</v>
      </c>
      <c r="Q1538" s="447" t="str">
        <f>IFERROR(VLOOKUP(B1539,'Liste CG'!A:A,1,FALSE),"Attention erreur pas de CG")</f>
        <v>Attention erreur pas de CG</v>
      </c>
      <c r="R1538" s="447" t="str">
        <f>IF(LEFT(Q1538,1)="A",'Messages d''erreur'!B$10,"")</f>
        <v>Attention CG pas dans  CG</v>
      </c>
      <c r="S1538" s="467" t="e">
        <f t="shared" si="124"/>
        <v>#VALUE!</v>
      </c>
      <c r="T1538" s="469" t="str">
        <f>IFERROR(VLOOKUP(S1538,'Liste CG'!A:A,1,FALSE),"Attention erreur pas de CG")</f>
        <v>Attention erreur pas de CG</v>
      </c>
      <c r="U1538" s="447" t="str">
        <f>IF(MID(H1538,4,1)="x", 'Messages d''erreur'!$B$13,IF(LEFT(T1538,1)="A",'Messages d''erreur'!$B$12,""))</f>
        <v>Attention CG pas dans  CG</v>
      </c>
    </row>
    <row r="1539" spans="1:21" ht="39" x14ac:dyDescent="0.35">
      <c r="A1539" s="535" t="s">
        <v>2572</v>
      </c>
      <c r="B1539" s="447" t="s">
        <v>2572</v>
      </c>
      <c r="C1539" s="462" t="s">
        <v>257</v>
      </c>
      <c r="D1539" s="463" t="s">
        <v>1100</v>
      </c>
      <c r="E1539" s="464" t="s">
        <v>61</v>
      </c>
      <c r="F1539" s="464">
        <v>2</v>
      </c>
      <c r="G1539" s="462" t="s">
        <v>1997</v>
      </c>
      <c r="H1539" s="464" t="s">
        <v>2565</v>
      </c>
      <c r="I1539" s="464" t="s">
        <v>1201</v>
      </c>
      <c r="J1539" s="464" t="s">
        <v>1101</v>
      </c>
      <c r="K1539" s="466" t="s">
        <v>256</v>
      </c>
      <c r="L1539" s="467">
        <f t="shared" si="125"/>
        <v>1</v>
      </c>
      <c r="M1539" s="468" t="e">
        <f t="shared" si="121"/>
        <v>#VALUE!</v>
      </c>
      <c r="N1539" s="467" t="str">
        <f>IF(IFERROR(SEARCH("-",K1539,1),0) &gt; 0,IFERROR(VLOOKUP(K1539,'Liste ECO'!A:A,1,FALSE),"ATTENTION CE Inexistant"),"")</f>
        <v>161-07</v>
      </c>
      <c r="O1539" s="467" t="str">
        <f>IF(LEFT(N1539,1) ="A",'Messages d''erreur'!$B$9,"")</f>
        <v/>
      </c>
      <c r="P1539" s="447" t="e">
        <f t="shared" si="123"/>
        <v>#VALUE!</v>
      </c>
      <c r="Q1539" s="447" t="str">
        <f>IFERROR(VLOOKUP(B1540,'Liste CG'!A:A,1,FALSE),"Attention erreur pas de CG")</f>
        <v>Attention erreur pas de CG</v>
      </c>
      <c r="R1539" s="447" t="str">
        <f>IF(LEFT(Q1539,1)="A",'Messages d''erreur'!B$10,"")</f>
        <v>Attention CG pas dans  CG</v>
      </c>
      <c r="S1539" s="467" t="e">
        <f t="shared" si="124"/>
        <v>#VALUE!</v>
      </c>
      <c r="T1539" s="469" t="str">
        <f>IFERROR(VLOOKUP(S1539,'Liste CG'!A:A,1,FALSE),"Attention erreur pas de CG")</f>
        <v>Attention erreur pas de CG</v>
      </c>
      <c r="U1539" s="447" t="str">
        <f>IF(MID(H1539,4,1)="x", 'Messages d''erreur'!$B$13,IF(LEFT(T1539,1)="A",'Messages d''erreur'!$B$12,""))</f>
        <v>Attention CG pas dans  CG</v>
      </c>
    </row>
    <row r="1540" spans="1:21" ht="26" x14ac:dyDescent="0.35">
      <c r="A1540" s="535" t="s">
        <v>2573</v>
      </c>
      <c r="B1540" s="447" t="s">
        <v>2573</v>
      </c>
      <c r="C1540" s="462" t="s">
        <v>259</v>
      </c>
      <c r="D1540" s="463" t="s">
        <v>1100</v>
      </c>
      <c r="E1540" s="464" t="s">
        <v>1101</v>
      </c>
      <c r="F1540" s="464">
        <v>1</v>
      </c>
      <c r="G1540" s="462" t="s">
        <v>1878</v>
      </c>
      <c r="H1540" s="464" t="s">
        <v>2565</v>
      </c>
      <c r="I1540" s="464" t="s">
        <v>1201</v>
      </c>
      <c r="J1540" s="464" t="s">
        <v>61</v>
      </c>
      <c r="K1540" s="466" t="s">
        <v>258</v>
      </c>
      <c r="L1540" s="467">
        <f t="shared" si="125"/>
        <v>0</v>
      </c>
      <c r="M1540" s="468" t="e">
        <f t="shared" si="121"/>
        <v>#VALUE!</v>
      </c>
      <c r="N1540" s="467" t="str">
        <f>IF(IFERROR(SEARCH("-",K1540,1),0) &gt; 0,IFERROR(VLOOKUP(K1540,'Liste ECO'!A:A,1,FALSE),"ATTENTION CE Inexistant"),"")</f>
        <v>161-08</v>
      </c>
      <c r="O1540" s="467" t="str">
        <f>IF(LEFT(N1540,1) ="A",'Messages d''erreur'!$B$9,"")</f>
        <v/>
      </c>
      <c r="P1540" s="447" t="e">
        <f t="shared" si="123"/>
        <v>#VALUE!</v>
      </c>
      <c r="Q1540" s="447" t="str">
        <f>IFERROR(VLOOKUP(B1541,'Liste CG'!A:A,1,FALSE),"Attention erreur pas de CG")</f>
        <v>Attention erreur pas de CG</v>
      </c>
      <c r="R1540" s="447" t="str">
        <f>IF(LEFT(Q1540,1)="A",'Messages d''erreur'!B$10,"")</f>
        <v>Attention CG pas dans  CG</v>
      </c>
      <c r="S1540" s="467" t="e">
        <f t="shared" si="124"/>
        <v>#VALUE!</v>
      </c>
      <c r="T1540" s="469" t="str">
        <f>IFERROR(VLOOKUP(S1540,'Liste CG'!A:A,1,FALSE),"Attention erreur pas de CG")</f>
        <v>Attention erreur pas de CG</v>
      </c>
      <c r="U1540" s="447" t="str">
        <f>IF(MID(H1540,4,1)="x", 'Messages d''erreur'!$B$13,IF(LEFT(T1540,1)="A",'Messages d''erreur'!$B$12,""))</f>
        <v>Attention CG pas dans  CG</v>
      </c>
    </row>
    <row r="1541" spans="1:21" ht="26" x14ac:dyDescent="0.35">
      <c r="A1541" s="535" t="s">
        <v>2573</v>
      </c>
      <c r="B1541" s="447" t="s">
        <v>2573</v>
      </c>
      <c r="C1541" s="462" t="s">
        <v>259</v>
      </c>
      <c r="D1541" s="463" t="s">
        <v>1100</v>
      </c>
      <c r="E1541" s="464" t="s">
        <v>61</v>
      </c>
      <c r="F1541" s="464">
        <v>2</v>
      </c>
      <c r="G1541" s="462" t="s">
        <v>1997</v>
      </c>
      <c r="H1541" s="464" t="s">
        <v>2565</v>
      </c>
      <c r="I1541" s="464" t="s">
        <v>1201</v>
      </c>
      <c r="J1541" s="464" t="s">
        <v>1101</v>
      </c>
      <c r="K1541" s="466" t="s">
        <v>258</v>
      </c>
      <c r="L1541" s="467">
        <f t="shared" si="125"/>
        <v>1</v>
      </c>
      <c r="M1541" s="468" t="e">
        <f t="shared" si="121"/>
        <v>#VALUE!</v>
      </c>
      <c r="N1541" s="467" t="str">
        <f>IF(IFERROR(SEARCH("-",K1541,1),0) &gt; 0,IFERROR(VLOOKUP(K1541,'Liste ECO'!A:A,1,FALSE),"ATTENTION CE Inexistant"),"")</f>
        <v>161-08</v>
      </c>
      <c r="O1541" s="467" t="str">
        <f>IF(LEFT(N1541,1) ="A",'Messages d''erreur'!$B$9,"")</f>
        <v/>
      </c>
      <c r="P1541" s="447" t="e">
        <f t="shared" si="123"/>
        <v>#VALUE!</v>
      </c>
      <c r="Q1541" s="447" t="str">
        <f>IFERROR(VLOOKUP(B1542,'Liste CG'!A:A,1,FALSE),"Attention erreur pas de CG")</f>
        <v>Attention erreur pas de CG</v>
      </c>
      <c r="R1541" s="447" t="str">
        <f>IF(LEFT(Q1541,1)="A",'Messages d''erreur'!B$10,"")</f>
        <v>Attention CG pas dans  CG</v>
      </c>
      <c r="S1541" s="467" t="e">
        <f t="shared" si="124"/>
        <v>#VALUE!</v>
      </c>
      <c r="T1541" s="469" t="str">
        <f>IFERROR(VLOOKUP(S1541,'Liste CG'!A:A,1,FALSE),"Attention erreur pas de CG")</f>
        <v>Attention erreur pas de CG</v>
      </c>
      <c r="U1541" s="447" t="str">
        <f>IF(MID(H1541,4,1)="x", 'Messages d''erreur'!$B$13,IF(LEFT(T1541,1)="A",'Messages d''erreur'!$B$12,""))</f>
        <v>Attention CG pas dans  CG</v>
      </c>
    </row>
    <row r="1542" spans="1:21" ht="26" x14ac:dyDescent="0.35">
      <c r="A1542" s="535" t="s">
        <v>2574</v>
      </c>
      <c r="B1542" s="447" t="s">
        <v>2574</v>
      </c>
      <c r="C1542" s="462" t="s">
        <v>261</v>
      </c>
      <c r="D1542" s="463" t="s">
        <v>1100</v>
      </c>
      <c r="E1542" s="464" t="s">
        <v>1101</v>
      </c>
      <c r="F1542" s="464">
        <v>1</v>
      </c>
      <c r="G1542" s="462" t="s">
        <v>1878</v>
      </c>
      <c r="H1542" s="464" t="s">
        <v>2565</v>
      </c>
      <c r="I1542" s="464" t="s">
        <v>1201</v>
      </c>
      <c r="J1542" s="464" t="s">
        <v>61</v>
      </c>
      <c r="K1542" s="466" t="s">
        <v>260</v>
      </c>
      <c r="L1542" s="467">
        <f t="shared" si="125"/>
        <v>0</v>
      </c>
      <c r="M1542" s="468" t="e">
        <f t="shared" si="121"/>
        <v>#VALUE!</v>
      </c>
      <c r="N1542" s="467" t="str">
        <f>IF(IFERROR(SEARCH("-",K1542,1),0) &gt; 0,IFERROR(VLOOKUP(K1542,'Liste ECO'!A:A,1,FALSE),"ATTENTION CE Inexistant"),"")</f>
        <v>161-09</v>
      </c>
      <c r="O1542" s="467" t="str">
        <f>IF(LEFT(N1542,1) ="A",'Messages d''erreur'!$B$9,"")</f>
        <v/>
      </c>
      <c r="P1542" s="447" t="e">
        <f t="shared" si="123"/>
        <v>#VALUE!</v>
      </c>
      <c r="Q1542" s="447" t="str">
        <f>IFERROR(VLOOKUP(B1543,'Liste CG'!A:A,1,FALSE),"Attention erreur pas de CG")</f>
        <v>Attention erreur pas de CG</v>
      </c>
      <c r="R1542" s="447" t="str">
        <f>IF(LEFT(Q1542,1)="A",'Messages d''erreur'!B$10,"")</f>
        <v>Attention CG pas dans  CG</v>
      </c>
      <c r="S1542" s="467" t="e">
        <f t="shared" si="124"/>
        <v>#VALUE!</v>
      </c>
      <c r="T1542" s="469" t="str">
        <f>IFERROR(VLOOKUP(S1542,'Liste CG'!A:A,1,FALSE),"Attention erreur pas de CG")</f>
        <v>Attention erreur pas de CG</v>
      </c>
      <c r="U1542" s="447" t="str">
        <f>IF(MID(H1542,4,1)="x", 'Messages d''erreur'!$B$13,IF(LEFT(T1542,1)="A",'Messages d''erreur'!$B$12,""))</f>
        <v>Attention CG pas dans  CG</v>
      </c>
    </row>
    <row r="1543" spans="1:21" ht="26" x14ac:dyDescent="0.35">
      <c r="A1543" s="535" t="s">
        <v>2574</v>
      </c>
      <c r="B1543" s="447" t="s">
        <v>2574</v>
      </c>
      <c r="C1543" s="462" t="s">
        <v>261</v>
      </c>
      <c r="D1543" s="463" t="s">
        <v>1100</v>
      </c>
      <c r="E1543" s="464" t="s">
        <v>61</v>
      </c>
      <c r="F1543" s="464">
        <v>2</v>
      </c>
      <c r="G1543" s="462" t="s">
        <v>1997</v>
      </c>
      <c r="H1543" s="464" t="s">
        <v>2565</v>
      </c>
      <c r="I1543" s="464" t="s">
        <v>1201</v>
      </c>
      <c r="J1543" s="464" t="s">
        <v>1101</v>
      </c>
      <c r="K1543" s="466" t="s">
        <v>260</v>
      </c>
      <c r="L1543" s="467">
        <f t="shared" si="125"/>
        <v>1</v>
      </c>
      <c r="M1543" s="468" t="e">
        <f t="shared" si="121"/>
        <v>#VALUE!</v>
      </c>
      <c r="N1543" s="467" t="str">
        <f>IF(IFERROR(SEARCH("-",K1543,1),0) &gt; 0,IFERROR(VLOOKUP(K1543,'Liste ECO'!A:A,1,FALSE),"ATTENTION CE Inexistant"),"")</f>
        <v>161-09</v>
      </c>
      <c r="O1543" s="467" t="str">
        <f>IF(LEFT(N1543,1) ="A",'Messages d''erreur'!$B$9,"")</f>
        <v/>
      </c>
      <c r="P1543" s="447" t="e">
        <f t="shared" si="123"/>
        <v>#VALUE!</v>
      </c>
      <c r="Q1543" s="447" t="str">
        <f>IFERROR(VLOOKUP(B1544,'Liste CG'!A:A,1,FALSE),"Attention erreur pas de CG")</f>
        <v>Attention erreur pas de CG</v>
      </c>
      <c r="R1543" s="447" t="str">
        <f>IF(LEFT(Q1543,1)="A",'Messages d''erreur'!B$10,"")</f>
        <v>Attention CG pas dans  CG</v>
      </c>
      <c r="S1543" s="467" t="e">
        <f t="shared" si="124"/>
        <v>#VALUE!</v>
      </c>
      <c r="T1543" s="469" t="str">
        <f>IFERROR(VLOOKUP(S1543,'Liste CG'!A:A,1,FALSE),"Attention erreur pas de CG")</f>
        <v>Attention erreur pas de CG</v>
      </c>
      <c r="U1543" s="447" t="str">
        <f>IF(MID(H1543,4,1)="x", 'Messages d''erreur'!$B$13,IF(LEFT(T1543,1)="A",'Messages d''erreur'!$B$12,""))</f>
        <v>Attention CG pas dans  CG</v>
      </c>
    </row>
    <row r="1544" spans="1:21" ht="26" x14ac:dyDescent="0.35">
      <c r="A1544" s="535" t="s">
        <v>2575</v>
      </c>
      <c r="B1544" s="447" t="s">
        <v>2575</v>
      </c>
      <c r="C1544" s="462" t="s">
        <v>263</v>
      </c>
      <c r="D1544" s="463" t="s">
        <v>1100</v>
      </c>
      <c r="E1544" s="464" t="s">
        <v>1101</v>
      </c>
      <c r="F1544" s="464">
        <v>1</v>
      </c>
      <c r="G1544" s="462" t="s">
        <v>1878</v>
      </c>
      <c r="H1544" s="464" t="s">
        <v>2565</v>
      </c>
      <c r="I1544" s="464" t="s">
        <v>1201</v>
      </c>
      <c r="J1544" s="464" t="s">
        <v>61</v>
      </c>
      <c r="K1544" s="466" t="s">
        <v>262</v>
      </c>
      <c r="L1544" s="467">
        <f t="shared" si="125"/>
        <v>0</v>
      </c>
      <c r="M1544" s="468" t="e">
        <f t="shared" si="121"/>
        <v>#VALUE!</v>
      </c>
      <c r="N1544" s="467" t="str">
        <f>IF(IFERROR(SEARCH("-",K1544,1),0) &gt; 0,IFERROR(VLOOKUP(K1544,'Liste ECO'!A:A,1,FALSE),"ATTENTION CE Inexistant"),"")</f>
        <v>161-10</v>
      </c>
      <c r="O1544" s="467" t="str">
        <f>IF(LEFT(N1544,1) ="A",'Messages d''erreur'!$B$9,"")</f>
        <v/>
      </c>
      <c r="P1544" s="447" t="e">
        <f t="shared" si="123"/>
        <v>#VALUE!</v>
      </c>
      <c r="Q1544" s="447" t="str">
        <f>IFERROR(VLOOKUP(B1545,'Liste CG'!A:A,1,FALSE),"Attention erreur pas de CG")</f>
        <v>Attention erreur pas de CG</v>
      </c>
      <c r="R1544" s="447" t="str">
        <f>IF(LEFT(Q1544,1)="A",'Messages d''erreur'!B$10,"")</f>
        <v>Attention CG pas dans  CG</v>
      </c>
      <c r="S1544" s="467" t="e">
        <f t="shared" si="124"/>
        <v>#VALUE!</v>
      </c>
      <c r="T1544" s="469" t="str">
        <f>IFERROR(VLOOKUP(S1544,'Liste CG'!A:A,1,FALSE),"Attention erreur pas de CG")</f>
        <v>Attention erreur pas de CG</v>
      </c>
      <c r="U1544" s="447" t="str">
        <f>IF(MID(H1544,4,1)="x", 'Messages d''erreur'!$B$13,IF(LEFT(T1544,1)="A",'Messages d''erreur'!$B$12,""))</f>
        <v>Attention CG pas dans  CG</v>
      </c>
    </row>
    <row r="1545" spans="1:21" ht="26" x14ac:dyDescent="0.35">
      <c r="A1545" s="535" t="s">
        <v>2575</v>
      </c>
      <c r="B1545" s="447" t="s">
        <v>2575</v>
      </c>
      <c r="C1545" s="462" t="s">
        <v>263</v>
      </c>
      <c r="D1545" s="463" t="s">
        <v>1100</v>
      </c>
      <c r="E1545" s="464" t="s">
        <v>61</v>
      </c>
      <c r="F1545" s="464">
        <v>2</v>
      </c>
      <c r="G1545" s="462" t="s">
        <v>1997</v>
      </c>
      <c r="H1545" s="464" t="s">
        <v>2565</v>
      </c>
      <c r="I1545" s="464" t="s">
        <v>1201</v>
      </c>
      <c r="J1545" s="464" t="s">
        <v>1101</v>
      </c>
      <c r="K1545" s="466" t="s">
        <v>262</v>
      </c>
      <c r="L1545" s="467">
        <f t="shared" si="125"/>
        <v>1</v>
      </c>
      <c r="M1545" s="468" t="e">
        <f t="shared" si="121"/>
        <v>#VALUE!</v>
      </c>
      <c r="N1545" s="467" t="str">
        <f>IF(IFERROR(SEARCH("-",K1545,1),0) &gt; 0,IFERROR(VLOOKUP(K1545,'Liste ECO'!A:A,1,FALSE),"ATTENTION CE Inexistant"),"")</f>
        <v>161-10</v>
      </c>
      <c r="O1545" s="467" t="str">
        <f>IF(LEFT(N1545,1) ="A",'Messages d''erreur'!$B$9,"")</f>
        <v/>
      </c>
      <c r="P1545" s="447" t="e">
        <f t="shared" si="123"/>
        <v>#VALUE!</v>
      </c>
      <c r="Q1545" s="447" t="str">
        <f>IFERROR(VLOOKUP(B1546,'Liste CG'!A:A,1,FALSE),"Attention erreur pas de CG")</f>
        <v>Attention erreur pas de CG</v>
      </c>
      <c r="R1545" s="447" t="str">
        <f>IF(LEFT(Q1545,1)="A",'Messages d''erreur'!B$10,"")</f>
        <v>Attention CG pas dans  CG</v>
      </c>
      <c r="S1545" s="467" t="e">
        <f t="shared" si="124"/>
        <v>#VALUE!</v>
      </c>
      <c r="T1545" s="469" t="str">
        <f>IFERROR(VLOOKUP(S1545,'Liste CG'!A:A,1,FALSE),"Attention erreur pas de CG")</f>
        <v>Attention erreur pas de CG</v>
      </c>
      <c r="U1545" s="447" t="str">
        <f>IF(MID(H1545,4,1)="x", 'Messages d''erreur'!$B$13,IF(LEFT(T1545,1)="A",'Messages d''erreur'!$B$12,""))</f>
        <v>Attention CG pas dans  CG</v>
      </c>
    </row>
    <row r="1546" spans="1:21" ht="26" x14ac:dyDescent="0.35">
      <c r="A1546" s="535" t="s">
        <v>2576</v>
      </c>
      <c r="B1546" s="447" t="s">
        <v>2576</v>
      </c>
      <c r="C1546" s="462" t="s">
        <v>270</v>
      </c>
      <c r="D1546" s="463" t="s">
        <v>1100</v>
      </c>
      <c r="E1546" s="464" t="s">
        <v>1101</v>
      </c>
      <c r="F1546" s="464">
        <v>1</v>
      </c>
      <c r="G1546" s="462" t="s">
        <v>1878</v>
      </c>
      <c r="H1546" s="464" t="s">
        <v>1975</v>
      </c>
      <c r="I1546" s="464" t="s">
        <v>1201</v>
      </c>
      <c r="J1546" s="464" t="s">
        <v>61</v>
      </c>
      <c r="K1546" s="466" t="s">
        <v>269</v>
      </c>
      <c r="L1546" s="467">
        <f t="shared" si="125"/>
        <v>0</v>
      </c>
      <c r="M1546" s="468">
        <f t="shared" si="121"/>
        <v>40004</v>
      </c>
      <c r="N1546" s="467" t="str">
        <f>IF(IFERROR(SEARCH("-",K1546,1),0) &gt; 0,IFERROR(VLOOKUP(K1546,'Liste ECO'!A:A,1,FALSE),"ATTENTION CE Inexistant"),"")</f>
        <v>162-01</v>
      </c>
      <c r="O1546" s="467" t="str">
        <f>IF(LEFT(N1546,1) ="A",'Messages d''erreur'!$B$9,"")</f>
        <v/>
      </c>
      <c r="P1546" s="447">
        <f t="shared" si="123"/>
        <v>40004</v>
      </c>
      <c r="Q1546" s="447" t="str">
        <f>IFERROR(VLOOKUP(B1547,'Liste CG'!A:A,1,FALSE),"Attention erreur pas de CG")</f>
        <v>Attention erreur pas de CG</v>
      </c>
      <c r="R1546" s="447" t="str">
        <f>IF(LEFT(Q1546,1)="A",'Messages d''erreur'!B$10,"")</f>
        <v>Attention CG pas dans  CG</v>
      </c>
      <c r="S1546" s="467">
        <f t="shared" si="124"/>
        <v>40004</v>
      </c>
      <c r="T1546" s="469">
        <f>IFERROR(VLOOKUP(S1546,'Liste CG'!A:A,1,FALSE),"Attention erreur pas de CG")</f>
        <v>40004</v>
      </c>
      <c r="U1546" s="447" t="str">
        <f>IF(MID(H1546,4,1)="x", 'Messages d''erreur'!$B$13,IF(LEFT(T1546,1)="A",'Messages d''erreur'!$B$12,""))</f>
        <v/>
      </c>
    </row>
    <row r="1547" spans="1:21" ht="26" x14ac:dyDescent="0.35">
      <c r="A1547" s="535" t="s">
        <v>2576</v>
      </c>
      <c r="B1547" s="447" t="s">
        <v>2576</v>
      </c>
      <c r="C1547" s="462" t="s">
        <v>270</v>
      </c>
      <c r="D1547" s="463" t="s">
        <v>1100</v>
      </c>
      <c r="E1547" s="464" t="s">
        <v>61</v>
      </c>
      <c r="F1547" s="464">
        <v>2</v>
      </c>
      <c r="G1547" s="462" t="s">
        <v>1997</v>
      </c>
      <c r="H1547" s="464" t="s">
        <v>1975</v>
      </c>
      <c r="I1547" s="464" t="s">
        <v>1201</v>
      </c>
      <c r="J1547" s="464" t="s">
        <v>1101</v>
      </c>
      <c r="K1547" s="466" t="s">
        <v>269</v>
      </c>
      <c r="L1547" s="467">
        <f t="shared" si="125"/>
        <v>1</v>
      </c>
      <c r="M1547" s="468">
        <f t="shared" si="121"/>
        <v>40004</v>
      </c>
      <c r="N1547" s="467" t="str">
        <f>IF(IFERROR(SEARCH("-",K1547,1),0) &gt; 0,IFERROR(VLOOKUP(K1547,'Liste ECO'!A:A,1,FALSE),"ATTENTION CE Inexistant"),"")</f>
        <v>162-01</v>
      </c>
      <c r="O1547" s="467" t="str">
        <f>IF(LEFT(N1547,1) ="A",'Messages d''erreur'!$B$9,"")</f>
        <v/>
      </c>
      <c r="P1547" s="447">
        <f t="shared" si="123"/>
        <v>40004</v>
      </c>
      <c r="Q1547" s="447" t="str">
        <f>IFERROR(VLOOKUP(B1548,'Liste CG'!A:A,1,FALSE),"Attention erreur pas de CG")</f>
        <v>Attention erreur pas de CG</v>
      </c>
      <c r="R1547" s="447" t="str">
        <f>IF(LEFT(Q1547,1)="A",'Messages d''erreur'!B$10,"")</f>
        <v>Attention CG pas dans  CG</v>
      </c>
      <c r="S1547" s="467">
        <f t="shared" si="124"/>
        <v>40004</v>
      </c>
      <c r="T1547" s="469">
        <f>IFERROR(VLOOKUP(S1547,'Liste CG'!A:A,1,FALSE),"Attention erreur pas de CG")</f>
        <v>40004</v>
      </c>
      <c r="U1547" s="447" t="str">
        <f>IF(MID(H1547,4,1)="x", 'Messages d''erreur'!$B$13,IF(LEFT(T1547,1)="A",'Messages d''erreur'!$B$12,""))</f>
        <v/>
      </c>
    </row>
    <row r="1548" spans="1:21" ht="26" x14ac:dyDescent="0.35">
      <c r="A1548" s="535" t="s">
        <v>2577</v>
      </c>
      <c r="B1548" s="447" t="s">
        <v>2577</v>
      </c>
      <c r="C1548" s="462" t="s">
        <v>2578</v>
      </c>
      <c r="D1548" s="463" t="s">
        <v>1100</v>
      </c>
      <c r="E1548" s="464" t="s">
        <v>1101</v>
      </c>
      <c r="F1548" s="464">
        <v>1</v>
      </c>
      <c r="G1548" s="462" t="s">
        <v>1878</v>
      </c>
      <c r="H1548" s="464" t="s">
        <v>2565</v>
      </c>
      <c r="I1548" s="464" t="s">
        <v>1201</v>
      </c>
      <c r="J1548" s="464" t="s">
        <v>61</v>
      </c>
      <c r="K1548" s="466" t="s">
        <v>266</v>
      </c>
      <c r="L1548" s="467">
        <f t="shared" si="125"/>
        <v>0</v>
      </c>
      <c r="M1548" s="468" t="e">
        <f t="shared" si="121"/>
        <v>#VALUE!</v>
      </c>
      <c r="N1548" s="467" t="str">
        <f>IF(IFERROR(SEARCH("-",K1548,1),0) &gt; 0,IFERROR(VLOOKUP(K1548,'Liste ECO'!A:A,1,FALSE),"ATTENTION CE Inexistant"),"")</f>
        <v>161-48</v>
      </c>
      <c r="O1548" s="467" t="str">
        <f>IF(LEFT(N1548,1) ="A",'Messages d''erreur'!$B$9,"")</f>
        <v/>
      </c>
      <c r="P1548" s="447" t="e">
        <f t="shared" si="123"/>
        <v>#VALUE!</v>
      </c>
      <c r="Q1548" s="447" t="str">
        <f>IFERROR(VLOOKUP(B1549,'Liste CG'!A:A,1,FALSE),"Attention erreur pas de CG")</f>
        <v>Attention erreur pas de CG</v>
      </c>
      <c r="R1548" s="447" t="str">
        <f>IF(LEFT(Q1548,1)="A",'Messages d''erreur'!B$10,"")</f>
        <v>Attention CG pas dans  CG</v>
      </c>
      <c r="S1548" s="467" t="e">
        <f t="shared" si="124"/>
        <v>#VALUE!</v>
      </c>
      <c r="T1548" s="469" t="str">
        <f>IFERROR(VLOOKUP(S1548,'Liste CG'!A:A,1,FALSE),"Attention erreur pas de CG")</f>
        <v>Attention erreur pas de CG</v>
      </c>
      <c r="U1548" s="447" t="str">
        <f>IF(MID(H1548,4,1)="x", 'Messages d''erreur'!$B$13,IF(LEFT(T1548,1)="A",'Messages d''erreur'!$B$12,""))</f>
        <v>Attention CG pas dans  CG</v>
      </c>
    </row>
    <row r="1549" spans="1:21" ht="26" x14ac:dyDescent="0.35">
      <c r="A1549" s="535" t="s">
        <v>2577</v>
      </c>
      <c r="B1549" s="447" t="s">
        <v>2577</v>
      </c>
      <c r="C1549" s="462" t="s">
        <v>2578</v>
      </c>
      <c r="D1549" s="463" t="s">
        <v>1100</v>
      </c>
      <c r="E1549" s="464" t="s">
        <v>61</v>
      </c>
      <c r="F1549" s="464">
        <v>2</v>
      </c>
      <c r="G1549" s="462" t="s">
        <v>2036</v>
      </c>
      <c r="H1549" s="464" t="s">
        <v>2565</v>
      </c>
      <c r="I1549" s="464" t="s">
        <v>1201</v>
      </c>
      <c r="J1549" s="464" t="s">
        <v>1101</v>
      </c>
      <c r="K1549" s="466" t="s">
        <v>266</v>
      </c>
      <c r="L1549" s="467">
        <f t="shared" si="125"/>
        <v>1</v>
      </c>
      <c r="M1549" s="468" t="e">
        <f t="shared" si="121"/>
        <v>#VALUE!</v>
      </c>
      <c r="N1549" s="467" t="str">
        <f>IF(IFERROR(SEARCH("-",K1549,1),0) &gt; 0,IFERROR(VLOOKUP(K1549,'Liste ECO'!A:A,1,FALSE),"ATTENTION CE Inexistant"),"")</f>
        <v>161-48</v>
      </c>
      <c r="O1549" s="467" t="str">
        <f>IF(LEFT(N1549,1) ="A",'Messages d''erreur'!$B$9,"")</f>
        <v/>
      </c>
      <c r="P1549" s="447" t="e">
        <f t="shared" si="123"/>
        <v>#VALUE!</v>
      </c>
      <c r="Q1549" s="447" t="str">
        <f>IFERROR(VLOOKUP(B1550,'Liste CG'!A:A,1,FALSE),"Attention erreur pas de CG")</f>
        <v>Attention erreur pas de CG</v>
      </c>
      <c r="R1549" s="447" t="str">
        <f>IF(LEFT(Q1549,1)="A",'Messages d''erreur'!B$10,"")</f>
        <v>Attention CG pas dans  CG</v>
      </c>
      <c r="S1549" s="467" t="e">
        <f t="shared" si="124"/>
        <v>#VALUE!</v>
      </c>
      <c r="T1549" s="469" t="str">
        <f>IFERROR(VLOOKUP(S1549,'Liste CG'!A:A,1,FALSE),"Attention erreur pas de CG")</f>
        <v>Attention erreur pas de CG</v>
      </c>
      <c r="U1549" s="447" t="str">
        <f>IF(MID(H1549,4,1)="x", 'Messages d''erreur'!$B$13,IF(LEFT(T1549,1)="A",'Messages d''erreur'!$B$12,""))</f>
        <v>Attention CG pas dans  CG</v>
      </c>
    </row>
    <row r="1550" spans="1:21" ht="52" x14ac:dyDescent="0.35">
      <c r="A1550" s="535" t="s">
        <v>2579</v>
      </c>
      <c r="B1550" s="447" t="s">
        <v>2579</v>
      </c>
      <c r="C1550" s="462" t="s">
        <v>273</v>
      </c>
      <c r="D1550" s="463" t="s">
        <v>1100</v>
      </c>
      <c r="E1550" s="464" t="s">
        <v>1101</v>
      </c>
      <c r="F1550" s="464">
        <v>1</v>
      </c>
      <c r="G1550" s="462" t="s">
        <v>1878</v>
      </c>
      <c r="H1550" s="464" t="s">
        <v>2565</v>
      </c>
      <c r="I1550" s="462" t="s">
        <v>1201</v>
      </c>
      <c r="J1550" s="464" t="s">
        <v>61</v>
      </c>
      <c r="K1550" s="466" t="s">
        <v>272</v>
      </c>
      <c r="L1550" s="467">
        <f t="shared" si="125"/>
        <v>0</v>
      </c>
      <c r="M1550" s="468" t="e">
        <f t="shared" si="121"/>
        <v>#VALUE!</v>
      </c>
      <c r="N1550" s="467" t="str">
        <f>IF(IFERROR(SEARCH("-",K1550,1),0) &gt; 0,IFERROR(VLOOKUP(K1550,'Liste ECO'!A:A,1,FALSE),"ATTENTION CE Inexistant"),"")</f>
        <v>163-01</v>
      </c>
      <c r="O1550" s="467" t="str">
        <f>IF(LEFT(N1550,1) ="A",'Messages d''erreur'!$B$9,"")</f>
        <v/>
      </c>
      <c r="P1550" s="447" t="e">
        <f t="shared" si="123"/>
        <v>#VALUE!</v>
      </c>
      <c r="Q1550" s="447" t="str">
        <f>IFERROR(VLOOKUP(B1551,'Liste CG'!A:A,1,FALSE),"Attention erreur pas de CG")</f>
        <v>Attention erreur pas de CG</v>
      </c>
      <c r="R1550" s="447" t="str">
        <f>IF(LEFT(Q1550,1)="A",'Messages d''erreur'!B$10,"")</f>
        <v>Attention CG pas dans  CG</v>
      </c>
      <c r="S1550" s="467" t="e">
        <f t="shared" si="124"/>
        <v>#VALUE!</v>
      </c>
      <c r="T1550" s="469" t="str">
        <f>IFERROR(VLOOKUP(S1550,'Liste CG'!A:A,1,FALSE),"Attention erreur pas de CG")</f>
        <v>Attention erreur pas de CG</v>
      </c>
      <c r="U1550" s="447" t="str">
        <f>IF(MID(H1550,4,1)="x", 'Messages d''erreur'!$B$13,IF(LEFT(T1550,1)="A",'Messages d''erreur'!$B$12,""))</f>
        <v>Attention CG pas dans  CG</v>
      </c>
    </row>
    <row r="1551" spans="1:21" ht="52" x14ac:dyDescent="0.35">
      <c r="A1551" s="535" t="s">
        <v>2579</v>
      </c>
      <c r="B1551" s="447" t="s">
        <v>2579</v>
      </c>
      <c r="C1551" s="462" t="s">
        <v>273</v>
      </c>
      <c r="D1551" s="463" t="s">
        <v>1100</v>
      </c>
      <c r="E1551" s="464" t="s">
        <v>61</v>
      </c>
      <c r="F1551" s="464">
        <v>2</v>
      </c>
      <c r="G1551" s="462" t="s">
        <v>2036</v>
      </c>
      <c r="H1551" s="464" t="s">
        <v>2565</v>
      </c>
      <c r="I1551" s="462" t="s">
        <v>1201</v>
      </c>
      <c r="J1551" s="464" t="s">
        <v>1101</v>
      </c>
      <c r="K1551" s="466" t="s">
        <v>272</v>
      </c>
      <c r="L1551" s="467">
        <f t="shared" si="125"/>
        <v>1</v>
      </c>
      <c r="M1551" s="468" t="e">
        <f t="shared" si="121"/>
        <v>#VALUE!</v>
      </c>
      <c r="N1551" s="467" t="str">
        <f>IF(IFERROR(SEARCH("-",K1551,1),0) &gt; 0,IFERROR(VLOOKUP(K1551,'Liste ECO'!A:A,1,FALSE),"ATTENTION CE Inexistant"),"")</f>
        <v>163-01</v>
      </c>
      <c r="O1551" s="467" t="str">
        <f>IF(LEFT(N1551,1) ="A",'Messages d''erreur'!$B$9,"")</f>
        <v/>
      </c>
      <c r="P1551" s="447" t="e">
        <f t="shared" si="123"/>
        <v>#VALUE!</v>
      </c>
      <c r="Q1551" s="447" t="str">
        <f>IFERROR(VLOOKUP(B1552,'Liste CG'!A:A,1,FALSE),"Attention erreur pas de CG")</f>
        <v>Attention erreur pas de CG</v>
      </c>
      <c r="R1551" s="447" t="str">
        <f>IF(LEFT(Q1551,1)="A",'Messages d''erreur'!B$10,"")</f>
        <v>Attention CG pas dans  CG</v>
      </c>
      <c r="S1551" s="467" t="e">
        <f t="shared" si="124"/>
        <v>#VALUE!</v>
      </c>
      <c r="T1551" s="469" t="str">
        <f>IFERROR(VLOOKUP(S1551,'Liste CG'!A:A,1,FALSE),"Attention erreur pas de CG")</f>
        <v>Attention erreur pas de CG</v>
      </c>
      <c r="U1551" s="447" t="str">
        <f>IF(MID(H1551,4,1)="x", 'Messages d''erreur'!$B$13,IF(LEFT(T1551,1)="A",'Messages d''erreur'!$B$12,""))</f>
        <v>Attention CG pas dans  CG</v>
      </c>
    </row>
    <row r="1552" spans="1:21" ht="26" x14ac:dyDescent="0.35">
      <c r="A1552" s="535" t="s">
        <v>2580</v>
      </c>
      <c r="B1552" s="447" t="s">
        <v>2580</v>
      </c>
      <c r="C1552" s="462" t="s">
        <v>265</v>
      </c>
      <c r="D1552" s="463" t="s">
        <v>1100</v>
      </c>
      <c r="E1552" s="464" t="s">
        <v>1101</v>
      </c>
      <c r="F1552" s="464">
        <v>1</v>
      </c>
      <c r="G1552" s="462" t="s">
        <v>1878</v>
      </c>
      <c r="H1552" s="464" t="s">
        <v>2565</v>
      </c>
      <c r="I1552" s="462" t="s">
        <v>1201</v>
      </c>
      <c r="J1552" s="464" t="s">
        <v>61</v>
      </c>
      <c r="K1552" s="466" t="s">
        <v>264</v>
      </c>
      <c r="L1552" s="467">
        <f t="shared" si="125"/>
        <v>0</v>
      </c>
      <c r="M1552" s="468" t="e">
        <f t="shared" si="121"/>
        <v>#VALUE!</v>
      </c>
      <c r="N1552" s="467" t="str">
        <f>IF(IFERROR(SEARCH("-",K1552,1),0) &gt; 0,IFERROR(VLOOKUP(K1552,'Liste ECO'!A:A,1,FALSE),"ATTENTION CE Inexistant"),"")</f>
        <v>161-11</v>
      </c>
      <c r="O1552" s="467" t="str">
        <f>IF(LEFT(N1552,1) ="A",'Messages d''erreur'!$B$9,"")</f>
        <v/>
      </c>
      <c r="P1552" s="447" t="e">
        <f t="shared" si="123"/>
        <v>#VALUE!</v>
      </c>
      <c r="Q1552" s="447" t="str">
        <f>IFERROR(VLOOKUP(B1553,'Liste CG'!A:A,1,FALSE),"Attention erreur pas de CG")</f>
        <v>Attention erreur pas de CG</v>
      </c>
      <c r="R1552" s="447" t="str">
        <f>IF(LEFT(Q1552,1)="A",'Messages d''erreur'!B$10,"")</f>
        <v>Attention CG pas dans  CG</v>
      </c>
      <c r="S1552" s="467" t="e">
        <f t="shared" si="124"/>
        <v>#VALUE!</v>
      </c>
      <c r="T1552" s="469" t="str">
        <f>IFERROR(VLOOKUP(S1552,'Liste CG'!A:A,1,FALSE),"Attention erreur pas de CG")</f>
        <v>Attention erreur pas de CG</v>
      </c>
      <c r="U1552" s="447" t="str">
        <f>IF(MID(H1552,4,1)="x", 'Messages d''erreur'!$B$13,IF(LEFT(T1552,1)="A",'Messages d''erreur'!$B$12,""))</f>
        <v>Attention CG pas dans  CG</v>
      </c>
    </row>
    <row r="1553" spans="1:21" ht="26" x14ac:dyDescent="0.35">
      <c r="A1553" s="535" t="s">
        <v>2580</v>
      </c>
      <c r="B1553" s="447" t="s">
        <v>2580</v>
      </c>
      <c r="C1553" s="462" t="s">
        <v>265</v>
      </c>
      <c r="D1553" s="463" t="s">
        <v>1100</v>
      </c>
      <c r="E1553" s="464" t="s">
        <v>61</v>
      </c>
      <c r="F1553" s="464">
        <v>2</v>
      </c>
      <c r="G1553" s="462" t="s">
        <v>2036</v>
      </c>
      <c r="H1553" s="464" t="s">
        <v>2565</v>
      </c>
      <c r="I1553" s="462" t="s">
        <v>1201</v>
      </c>
      <c r="J1553" s="464" t="s">
        <v>1101</v>
      </c>
      <c r="K1553" s="466" t="s">
        <v>264</v>
      </c>
      <c r="L1553" s="467">
        <f t="shared" si="125"/>
        <v>1</v>
      </c>
      <c r="M1553" s="468" t="e">
        <f t="shared" ref="M1553:M1619" si="126">VALUE(H1553)</f>
        <v>#VALUE!</v>
      </c>
      <c r="N1553" s="467" t="str">
        <f>IF(IFERROR(SEARCH("-",K1553,1),0) &gt; 0,IFERROR(VLOOKUP(K1553,'Liste ECO'!A:A,1,FALSE),"ATTENTION CE Inexistant"),"")</f>
        <v>161-11</v>
      </c>
      <c r="O1553" s="467" t="str">
        <f>IF(LEFT(N1553,1) ="A",'Messages d''erreur'!$B$9,"")</f>
        <v/>
      </c>
      <c r="P1553" s="447" t="e">
        <f t="shared" si="123"/>
        <v>#VALUE!</v>
      </c>
      <c r="Q1553" s="447" t="str">
        <f>IFERROR(VLOOKUP(B1555,'Liste CG'!A:A,1,FALSE),"Attention erreur pas de CG")</f>
        <v>Attention erreur pas de CG</v>
      </c>
      <c r="R1553" s="447" t="str">
        <f>IF(LEFT(Q1553,1)="A",'Messages d''erreur'!B$10,"")</f>
        <v>Attention CG pas dans  CG</v>
      </c>
      <c r="S1553" s="467" t="e">
        <f t="shared" si="124"/>
        <v>#VALUE!</v>
      </c>
      <c r="T1553" s="469" t="str">
        <f>IFERROR(VLOOKUP(S1553,'Liste CG'!A:A,1,FALSE),"Attention erreur pas de CG")</f>
        <v>Attention erreur pas de CG</v>
      </c>
      <c r="U1553" s="447" t="str">
        <f>IF(MID(H1553,4,1)="x", 'Messages d''erreur'!$B$13,IF(LEFT(T1553,1)="A",'Messages d''erreur'!$B$12,""))</f>
        <v>Attention CG pas dans  CG</v>
      </c>
    </row>
    <row r="1554" spans="1:21" ht="26" x14ac:dyDescent="0.35">
      <c r="A1554" s="535" t="s">
        <v>4414</v>
      </c>
      <c r="B1554" s="447" t="s">
        <v>4414</v>
      </c>
      <c r="C1554" s="506" t="s">
        <v>3027</v>
      </c>
      <c r="D1554" s="463" t="s">
        <v>1100</v>
      </c>
      <c r="E1554" s="464" t="s">
        <v>1101</v>
      </c>
      <c r="F1554" s="464">
        <v>1</v>
      </c>
      <c r="G1554" s="462" t="s">
        <v>1342</v>
      </c>
      <c r="H1554" s="500">
        <v>49000</v>
      </c>
      <c r="I1554" s="464" t="s">
        <v>4410</v>
      </c>
      <c r="J1554" s="464" t="s">
        <v>61</v>
      </c>
      <c r="K1554" s="513" t="s">
        <v>4427</v>
      </c>
      <c r="L1554" s="467">
        <f>IF(A1554=A1552,1,0)</f>
        <v>0</v>
      </c>
      <c r="M1554" s="468">
        <f t="shared" ref="M1554" si="127">VALUE(H1554)</f>
        <v>49000</v>
      </c>
      <c r="N1554" s="467" t="str">
        <f>IF(IFERROR(SEARCH("-",K1554,1),0) &gt; 0,IFERROR(VLOOKUP(K1554,'Liste ECO'!A:A,1,FALSE),"ATTENTION CE Inexistant"),"")</f>
        <v>081-01</v>
      </c>
      <c r="O1554" s="467" t="str">
        <f>IF(LEFT(N1554,1) ="A",'Messages d''erreur'!$B$9,"")</f>
        <v/>
      </c>
      <c r="P1554" s="447">
        <f t="shared" ref="P1554" si="128">VALUE(H1554)</f>
        <v>49000</v>
      </c>
      <c r="Q1554" s="447" t="str">
        <f>IFERROR(VLOOKUP(B1555,'Liste CG'!A:A,1,FALSE),"Attention erreur pas de CG")</f>
        <v>Attention erreur pas de CG</v>
      </c>
      <c r="R1554" s="447" t="str">
        <f>IF(LEFT(Q1554,1)="A",'Messages d''erreur'!B$10,"")</f>
        <v>Attention CG pas dans  CG</v>
      </c>
      <c r="S1554" s="467">
        <f t="shared" ref="S1554" si="129">VALUE(H1554)</f>
        <v>49000</v>
      </c>
      <c r="T1554" s="469">
        <f>IFERROR(VLOOKUP(S1554,'Liste CG'!A:A,1,FALSE),"Attention erreur pas de CG")</f>
        <v>49000</v>
      </c>
      <c r="U1554" s="447" t="str">
        <f>IF(MID(H1554,4,1)="x", 'Messages d''erreur'!$B$13,IF(LEFT(T1554,1)="A",'Messages d''erreur'!$B$12,""))</f>
        <v/>
      </c>
    </row>
    <row r="1555" spans="1:21" ht="65" x14ac:dyDescent="0.35">
      <c r="A1555" s="535" t="s">
        <v>2581</v>
      </c>
      <c r="B1555" s="447" t="s">
        <v>2581</v>
      </c>
      <c r="C1555" s="462" t="s">
        <v>597</v>
      </c>
      <c r="D1555" s="463" t="s">
        <v>1100</v>
      </c>
      <c r="E1555" s="464" t="s">
        <v>1101</v>
      </c>
      <c r="F1555" s="464">
        <v>1</v>
      </c>
      <c r="G1555" s="462" t="s">
        <v>1878</v>
      </c>
      <c r="H1555" s="464" t="s">
        <v>2004</v>
      </c>
      <c r="I1555" s="464" t="s">
        <v>1201</v>
      </c>
      <c r="J1555" s="464" t="s">
        <v>61</v>
      </c>
      <c r="K1555" s="466" t="s">
        <v>596</v>
      </c>
      <c r="L1555" s="467">
        <f>IF(A1555=A1553,1,0)</f>
        <v>0</v>
      </c>
      <c r="M1555" s="468">
        <f t="shared" si="126"/>
        <v>41302</v>
      </c>
      <c r="N1555" s="467" t="str">
        <f>IF(IFERROR(SEARCH("-",K1555,1),0) &gt; 0,IFERROR(VLOOKUP(K1555,'Liste ECO'!A:A,1,FALSE),"ATTENTION CE Inexistant"),"")</f>
        <v>380-06</v>
      </c>
      <c r="O1555" s="467" t="str">
        <f>IF(LEFT(N1555,1) ="A",'Messages d''erreur'!$B$9,"")</f>
        <v/>
      </c>
      <c r="P1555" s="447">
        <f t="shared" si="123"/>
        <v>41302</v>
      </c>
      <c r="Q1555" s="447" t="str">
        <f>IFERROR(VLOOKUP(B1556,'Liste CG'!A:A,1,FALSE),"Attention erreur pas de CG")</f>
        <v>Attention erreur pas de CG</v>
      </c>
      <c r="R1555" s="447" t="str">
        <f>IF(LEFT(Q1555,1)="A",'Messages d''erreur'!B$10,"")</f>
        <v>Attention CG pas dans  CG</v>
      </c>
      <c r="S1555" s="467">
        <f t="shared" si="124"/>
        <v>41302</v>
      </c>
      <c r="T1555" s="469">
        <f>IFERROR(VLOOKUP(S1555,'Liste CG'!A:A,1,FALSE),"Attention erreur pas de CG")</f>
        <v>41302</v>
      </c>
      <c r="U1555" s="447" t="str">
        <f>IF(MID(H1555,4,1)="x", 'Messages d''erreur'!$B$13,IF(LEFT(T1555,1)="A",'Messages d''erreur'!$B$12,""))</f>
        <v/>
      </c>
    </row>
    <row r="1556" spans="1:21" ht="65" x14ac:dyDescent="0.35">
      <c r="A1556" s="535" t="s">
        <v>2581</v>
      </c>
      <c r="B1556" s="447" t="s">
        <v>2581</v>
      </c>
      <c r="C1556" s="462" t="s">
        <v>597</v>
      </c>
      <c r="D1556" s="463" t="s">
        <v>1100</v>
      </c>
      <c r="E1556" s="464" t="s">
        <v>61</v>
      </c>
      <c r="F1556" s="464">
        <v>2</v>
      </c>
      <c r="G1556" s="462" t="s">
        <v>1957</v>
      </c>
      <c r="H1556" s="464" t="s">
        <v>2004</v>
      </c>
      <c r="I1556" s="464" t="s">
        <v>1201</v>
      </c>
      <c r="J1556" s="464" t="s">
        <v>1101</v>
      </c>
      <c r="K1556" s="466" t="s">
        <v>596</v>
      </c>
      <c r="L1556" s="467">
        <f t="shared" si="125"/>
        <v>1</v>
      </c>
      <c r="M1556" s="468">
        <f t="shared" si="126"/>
        <v>41302</v>
      </c>
      <c r="N1556" s="467" t="str">
        <f>IF(IFERROR(SEARCH("-",K1556,1),0) &gt; 0,IFERROR(VLOOKUP(K1556,'Liste ECO'!A:A,1,FALSE),"ATTENTION CE Inexistant"),"")</f>
        <v>380-06</v>
      </c>
      <c r="O1556" s="467" t="str">
        <f>IF(LEFT(N1556,1) ="A",'Messages d''erreur'!$B$9,"")</f>
        <v/>
      </c>
      <c r="P1556" s="447">
        <f t="shared" si="123"/>
        <v>41302</v>
      </c>
      <c r="Q1556" s="447" t="str">
        <f>IFERROR(VLOOKUP(B1557,'Liste CG'!A:A,1,FALSE),"Attention erreur pas de CG")</f>
        <v>Attention erreur pas de CG</v>
      </c>
      <c r="R1556" s="447" t="str">
        <f>IF(LEFT(Q1556,1)="A",'Messages d''erreur'!B$10,"")</f>
        <v>Attention CG pas dans  CG</v>
      </c>
      <c r="S1556" s="467">
        <f t="shared" si="124"/>
        <v>41302</v>
      </c>
      <c r="T1556" s="469">
        <f>IFERROR(VLOOKUP(S1556,'Liste CG'!A:A,1,FALSE),"Attention erreur pas de CG")</f>
        <v>41302</v>
      </c>
      <c r="U1556" s="447" t="str">
        <f>IF(MID(H1556,4,1)="x", 'Messages d''erreur'!$B$13,IF(LEFT(T1556,1)="A",'Messages d''erreur'!$B$12,""))</f>
        <v/>
      </c>
    </row>
    <row r="1557" spans="1:21" ht="52" x14ac:dyDescent="0.35">
      <c r="A1557" s="535" t="s">
        <v>2582</v>
      </c>
      <c r="B1557" s="447" t="s">
        <v>2582</v>
      </c>
      <c r="C1557" s="462" t="s">
        <v>670</v>
      </c>
      <c r="D1557" s="463" t="s">
        <v>1100</v>
      </c>
      <c r="E1557" s="464" t="s">
        <v>1101</v>
      </c>
      <c r="F1557" s="464">
        <v>1</v>
      </c>
      <c r="G1557" s="462" t="s">
        <v>1878</v>
      </c>
      <c r="H1557" s="464" t="s">
        <v>2004</v>
      </c>
      <c r="I1557" s="464" t="s">
        <v>1201</v>
      </c>
      <c r="J1557" s="464" t="s">
        <v>61</v>
      </c>
      <c r="K1557" s="466" t="s">
        <v>669</v>
      </c>
      <c r="L1557" s="467">
        <f t="shared" si="125"/>
        <v>0</v>
      </c>
      <c r="M1557" s="468">
        <f t="shared" si="126"/>
        <v>41302</v>
      </c>
      <c r="N1557" s="467" t="str">
        <f>IF(IFERROR(SEARCH("-",K1557,1),0) &gt; 0,IFERROR(VLOOKUP(K1557,'Liste ECO'!A:A,1,FALSE),"ATTENTION CE Inexistant"),"")</f>
        <v>465-06</v>
      </c>
      <c r="O1557" s="467" t="str">
        <f>IF(LEFT(N1557,1) ="A",'Messages d''erreur'!$B$9,"")</f>
        <v/>
      </c>
      <c r="P1557" s="447">
        <f t="shared" si="123"/>
        <v>41302</v>
      </c>
      <c r="Q1557" s="447" t="str">
        <f>IFERROR(VLOOKUP(B1558,'Liste CG'!A:A,1,FALSE),"Attention erreur pas de CG")</f>
        <v>Attention erreur pas de CG</v>
      </c>
      <c r="R1557" s="447" t="str">
        <f>IF(LEFT(Q1557,1)="A",'Messages d''erreur'!B$10,"")</f>
        <v>Attention CG pas dans  CG</v>
      </c>
      <c r="S1557" s="467">
        <f t="shared" si="124"/>
        <v>41302</v>
      </c>
      <c r="T1557" s="469">
        <f>IFERROR(VLOOKUP(S1557,'Liste CG'!A:A,1,FALSE),"Attention erreur pas de CG")</f>
        <v>41302</v>
      </c>
      <c r="U1557" s="447" t="str">
        <f>IF(MID(H1557,4,1)="x", 'Messages d''erreur'!$B$13,IF(LEFT(T1557,1)="A",'Messages d''erreur'!$B$12,""))</f>
        <v/>
      </c>
    </row>
    <row r="1558" spans="1:21" ht="52" x14ac:dyDescent="0.35">
      <c r="A1558" s="535" t="s">
        <v>2582</v>
      </c>
      <c r="B1558" s="447" t="s">
        <v>2582</v>
      </c>
      <c r="C1558" s="462" t="s">
        <v>702</v>
      </c>
      <c r="D1558" s="463" t="s">
        <v>1100</v>
      </c>
      <c r="E1558" s="464" t="s">
        <v>61</v>
      </c>
      <c r="F1558" s="464">
        <v>2</v>
      </c>
      <c r="G1558" s="462" t="s">
        <v>1957</v>
      </c>
      <c r="H1558" s="464" t="s">
        <v>2004</v>
      </c>
      <c r="I1558" s="464" t="s">
        <v>1201</v>
      </c>
      <c r="J1558" s="464" t="s">
        <v>1101</v>
      </c>
      <c r="K1558" s="466" t="s">
        <v>669</v>
      </c>
      <c r="L1558" s="467">
        <f t="shared" si="125"/>
        <v>1</v>
      </c>
      <c r="M1558" s="468">
        <f t="shared" si="126"/>
        <v>41302</v>
      </c>
      <c r="N1558" s="467" t="str">
        <f>IF(IFERROR(SEARCH("-",K1558,1),0) &gt; 0,IFERROR(VLOOKUP(K1558,'Liste ECO'!A:A,1,FALSE),"ATTENTION CE Inexistant"),"")</f>
        <v>465-06</v>
      </c>
      <c r="O1558" s="467" t="str">
        <f>IF(LEFT(N1558,1) ="A",'Messages d''erreur'!$B$9,"")</f>
        <v/>
      </c>
      <c r="P1558" s="447">
        <f t="shared" si="123"/>
        <v>41302</v>
      </c>
      <c r="Q1558" s="447" t="str">
        <f>IFERROR(VLOOKUP(B1559,'Liste CG'!A:A,1,FALSE),"Attention erreur pas de CG")</f>
        <v>Attention erreur pas de CG</v>
      </c>
      <c r="R1558" s="447" t="str">
        <f>IF(LEFT(Q1558,1)="A",'Messages d''erreur'!B$10,"")</f>
        <v>Attention CG pas dans  CG</v>
      </c>
      <c r="S1558" s="467">
        <f t="shared" si="124"/>
        <v>41302</v>
      </c>
      <c r="T1558" s="469">
        <f>IFERROR(VLOOKUP(S1558,'Liste CG'!A:A,1,FALSE),"Attention erreur pas de CG")</f>
        <v>41302</v>
      </c>
      <c r="U1558" s="447" t="str">
        <f>IF(MID(H1558,4,1)="x", 'Messages d''erreur'!$B$13,IF(LEFT(T1558,1)="A",'Messages d''erreur'!$B$12,""))</f>
        <v/>
      </c>
    </row>
    <row r="1559" spans="1:21" ht="52" x14ac:dyDescent="0.35">
      <c r="A1559" s="535" t="s">
        <v>2583</v>
      </c>
      <c r="B1559" s="447" t="s">
        <v>2583</v>
      </c>
      <c r="C1559" s="462" t="s">
        <v>702</v>
      </c>
      <c r="D1559" s="463" t="s">
        <v>1100</v>
      </c>
      <c r="E1559" s="464" t="s">
        <v>1101</v>
      </c>
      <c r="F1559" s="464">
        <v>1</v>
      </c>
      <c r="G1559" s="462" t="s">
        <v>1878</v>
      </c>
      <c r="H1559" s="464" t="s">
        <v>2004</v>
      </c>
      <c r="I1559" s="464" t="s">
        <v>1201</v>
      </c>
      <c r="J1559" s="464" t="s">
        <v>61</v>
      </c>
      <c r="K1559" s="466" t="s">
        <v>701</v>
      </c>
      <c r="L1559" s="467">
        <f t="shared" si="125"/>
        <v>0</v>
      </c>
      <c r="M1559" s="468">
        <f t="shared" si="126"/>
        <v>41302</v>
      </c>
      <c r="N1559" s="467" t="str">
        <f>IF(IFERROR(SEARCH("-",K1559,1),0) &gt; 0,IFERROR(VLOOKUP(K1559,'Liste ECO'!A:A,1,FALSE),"ATTENTION CE Inexistant"),"")</f>
        <v>485-06</v>
      </c>
      <c r="O1559" s="467" t="str">
        <f>IF(LEFT(N1559,1) ="A",'Messages d''erreur'!$B$9,"")</f>
        <v/>
      </c>
      <c r="P1559" s="447">
        <f t="shared" si="123"/>
        <v>41302</v>
      </c>
      <c r="Q1559" s="447" t="str">
        <f>IFERROR(VLOOKUP(B1560,'Liste CG'!A:A,1,FALSE),"Attention erreur pas de CG")</f>
        <v>Attention erreur pas de CG</v>
      </c>
      <c r="R1559" s="447" t="str">
        <f>IF(LEFT(Q1559,1)="A",'Messages d''erreur'!B$10,"")</f>
        <v>Attention CG pas dans  CG</v>
      </c>
      <c r="S1559" s="467">
        <f t="shared" si="124"/>
        <v>41302</v>
      </c>
      <c r="T1559" s="469">
        <f>IFERROR(VLOOKUP(S1559,'Liste CG'!A:A,1,FALSE),"Attention erreur pas de CG")</f>
        <v>41302</v>
      </c>
      <c r="U1559" s="447" t="str">
        <f>IF(MID(H1559,4,1)="x", 'Messages d''erreur'!$B$13,IF(LEFT(T1559,1)="A",'Messages d''erreur'!$B$12,""))</f>
        <v/>
      </c>
    </row>
    <row r="1560" spans="1:21" ht="52" x14ac:dyDescent="0.35">
      <c r="A1560" s="535" t="s">
        <v>2583</v>
      </c>
      <c r="B1560" s="447" t="s">
        <v>2583</v>
      </c>
      <c r="C1560" s="462" t="s">
        <v>702</v>
      </c>
      <c r="D1560" s="463" t="s">
        <v>1100</v>
      </c>
      <c r="E1560" s="464" t="s">
        <v>61</v>
      </c>
      <c r="F1560" s="464">
        <v>2</v>
      </c>
      <c r="G1560" s="462" t="s">
        <v>1957</v>
      </c>
      <c r="H1560" s="464" t="s">
        <v>2004</v>
      </c>
      <c r="I1560" s="464" t="s">
        <v>1201</v>
      </c>
      <c r="J1560" s="464" t="s">
        <v>1101</v>
      </c>
      <c r="K1560" s="466" t="s">
        <v>701</v>
      </c>
      <c r="L1560" s="467">
        <f t="shared" si="125"/>
        <v>1</v>
      </c>
      <c r="M1560" s="468">
        <f t="shared" si="126"/>
        <v>41302</v>
      </c>
      <c r="N1560" s="467" t="str">
        <f>IF(IFERROR(SEARCH("-",K1560,1),0) &gt; 0,IFERROR(VLOOKUP(K1560,'Liste ECO'!A:A,1,FALSE),"ATTENTION CE Inexistant"),"")</f>
        <v>485-06</v>
      </c>
      <c r="O1560" s="467" t="str">
        <f>IF(LEFT(N1560,1) ="A",'Messages d''erreur'!$B$9,"")</f>
        <v/>
      </c>
      <c r="P1560" s="447">
        <f t="shared" si="123"/>
        <v>41302</v>
      </c>
      <c r="Q1560" s="447" t="str">
        <f>IFERROR(VLOOKUP(B1561,'Liste CG'!A:A,1,FALSE),"Attention erreur pas de CG")</f>
        <v>Attention erreur pas de CG</v>
      </c>
      <c r="R1560" s="447" t="str">
        <f>IF(LEFT(Q1560,1)="A",'Messages d''erreur'!B$10,"")</f>
        <v>Attention CG pas dans  CG</v>
      </c>
      <c r="S1560" s="467">
        <f t="shared" si="124"/>
        <v>41302</v>
      </c>
      <c r="T1560" s="469">
        <f>IFERROR(VLOOKUP(S1560,'Liste CG'!A:A,1,FALSE),"Attention erreur pas de CG")</f>
        <v>41302</v>
      </c>
      <c r="U1560" s="447" t="str">
        <f>IF(MID(H1560,4,1)="x", 'Messages d''erreur'!$B$13,IF(LEFT(T1560,1)="A",'Messages d''erreur'!$B$12,""))</f>
        <v/>
      </c>
    </row>
    <row r="1561" spans="1:21" ht="26" x14ac:dyDescent="0.35">
      <c r="A1561" s="535" t="s">
        <v>2157</v>
      </c>
      <c r="B1561" s="447" t="s">
        <v>2157</v>
      </c>
      <c r="C1561" s="462" t="s">
        <v>2584</v>
      </c>
      <c r="D1561" s="463" t="s">
        <v>1100</v>
      </c>
      <c r="E1561" s="464" t="s">
        <v>1101</v>
      </c>
      <c r="F1561" s="464">
        <v>1</v>
      </c>
      <c r="G1561" s="462" t="s">
        <v>1878</v>
      </c>
      <c r="H1561" s="464" t="s">
        <v>2155</v>
      </c>
      <c r="I1561" s="464" t="s">
        <v>1201</v>
      </c>
      <c r="J1561" s="464" t="s">
        <v>61</v>
      </c>
      <c r="K1561" s="466" t="s">
        <v>592</v>
      </c>
      <c r="L1561" s="467">
        <f t="shared" si="125"/>
        <v>0</v>
      </c>
      <c r="M1561" s="468">
        <f t="shared" si="126"/>
        <v>45452</v>
      </c>
      <c r="N1561" s="467" t="str">
        <f>IF(IFERROR(SEARCH("-",K1561,1),0) &gt; 0,IFERROR(VLOOKUP(K1561,'Liste ECO'!A:A,1,FALSE),"ATTENTION CE Inexistant"),"")</f>
        <v>380-02</v>
      </c>
      <c r="O1561" s="467" t="str">
        <f>IF(LEFT(N1561,1) ="A",'Messages d''erreur'!$B$9,"")</f>
        <v/>
      </c>
      <c r="P1561" s="447">
        <f t="shared" si="123"/>
        <v>45452</v>
      </c>
      <c r="Q1561" s="447" t="str">
        <f>IFERROR(VLOOKUP(B1563,'Liste CG'!A:A,1,FALSE),"Attention erreur pas de CG")</f>
        <v>Attention erreur pas de CG</v>
      </c>
      <c r="R1561" s="447" t="str">
        <f>IF(LEFT(Q1561,1)="A",'Messages d''erreur'!B$10,"")</f>
        <v>Attention CG pas dans  CG</v>
      </c>
      <c r="S1561" s="467">
        <f t="shared" si="124"/>
        <v>45452</v>
      </c>
      <c r="T1561" s="469">
        <f>IFERROR(VLOOKUP(S1561,'Liste CG'!A:A,1,FALSE),"Attention erreur pas de CG")</f>
        <v>45452</v>
      </c>
      <c r="U1561" s="447" t="str">
        <f>IF(MID(H1561,4,1)="x", 'Messages d''erreur'!$B$13,IF(LEFT(T1561,1)="A",'Messages d''erreur'!$B$12,""))</f>
        <v/>
      </c>
    </row>
    <row r="1562" spans="1:21" ht="26" x14ac:dyDescent="0.35">
      <c r="A1562" s="535" t="s">
        <v>4415</v>
      </c>
      <c r="B1562" s="447" t="s">
        <v>4415</v>
      </c>
      <c r="C1562" s="506" t="s">
        <v>3027</v>
      </c>
      <c r="D1562" s="463" t="s">
        <v>1100</v>
      </c>
      <c r="E1562" s="464" t="s">
        <v>1101</v>
      </c>
      <c r="F1562" s="464">
        <v>1</v>
      </c>
      <c r="G1562" s="462" t="s">
        <v>1342</v>
      </c>
      <c r="H1562" s="500">
        <v>49000</v>
      </c>
      <c r="I1562" s="464" t="s">
        <v>4410</v>
      </c>
      <c r="J1562" s="464" t="s">
        <v>61</v>
      </c>
      <c r="K1562" s="513" t="s">
        <v>4428</v>
      </c>
      <c r="L1562" s="467">
        <f>IF(A1562=A1560,1,0)</f>
        <v>0</v>
      </c>
      <c r="M1562" s="468">
        <f t="shared" si="126"/>
        <v>49000</v>
      </c>
      <c r="N1562" s="467" t="str">
        <f>IF(IFERROR(SEARCH("-",K1562,1),0) &gt; 0,IFERROR(VLOOKUP(K1562,'Liste ECO'!A:A,1,FALSE),"ATTENTION CE Inexistant"),"")</f>
        <v>082-01</v>
      </c>
      <c r="O1562" s="467" t="str">
        <f>IF(LEFT(N1562,1) ="A",'Messages d''erreur'!$B$9,"")</f>
        <v/>
      </c>
      <c r="P1562" s="447">
        <f t="shared" si="123"/>
        <v>49000</v>
      </c>
      <c r="Q1562" s="447" t="str">
        <f>IFERROR(VLOOKUP(B1563,'Liste CG'!A:A,1,FALSE),"Attention erreur pas de CG")</f>
        <v>Attention erreur pas de CG</v>
      </c>
      <c r="R1562" s="447" t="str">
        <f>IF(LEFT(Q1562,1)="A",'Messages d''erreur'!B$10,"")</f>
        <v>Attention CG pas dans  CG</v>
      </c>
      <c r="S1562" s="467">
        <f t="shared" si="124"/>
        <v>49000</v>
      </c>
      <c r="T1562" s="469">
        <f>IFERROR(VLOOKUP(S1562,'Liste CG'!A:A,1,FALSE),"Attention erreur pas de CG")</f>
        <v>49000</v>
      </c>
      <c r="U1562" s="447" t="str">
        <f>IF(MID(H1562,4,1)="x", 'Messages d''erreur'!$B$13,IF(LEFT(T1562,1)="A",'Messages d''erreur'!$B$12,""))</f>
        <v/>
      </c>
    </row>
    <row r="1563" spans="1:21" ht="26" x14ac:dyDescent="0.35">
      <c r="A1563" s="535" t="s">
        <v>2008</v>
      </c>
      <c r="B1563" s="447" t="s">
        <v>2008</v>
      </c>
      <c r="C1563" s="462" t="s">
        <v>599</v>
      </c>
      <c r="D1563" s="463" t="s">
        <v>1100</v>
      </c>
      <c r="E1563" s="464" t="s">
        <v>1101</v>
      </c>
      <c r="F1563" s="464">
        <v>1</v>
      </c>
      <c r="G1563" s="462" t="s">
        <v>1878</v>
      </c>
      <c r="H1563" s="464" t="s">
        <v>2004</v>
      </c>
      <c r="I1563" s="464" t="s">
        <v>1201</v>
      </c>
      <c r="J1563" s="464" t="s">
        <v>61</v>
      </c>
      <c r="K1563" s="466" t="s">
        <v>598</v>
      </c>
      <c r="L1563" s="467">
        <f>IF(A1563=A1561,1,0)</f>
        <v>0</v>
      </c>
      <c r="M1563" s="468">
        <f t="shared" si="126"/>
        <v>41302</v>
      </c>
      <c r="N1563" s="467" t="str">
        <f>IF(IFERROR(SEARCH("-",K1563,1),0) &gt; 0,IFERROR(VLOOKUP(K1563,'Liste ECO'!A:A,1,FALSE),"ATTENTION CE Inexistant"),"")</f>
        <v>380-48</v>
      </c>
      <c r="O1563" s="467" t="str">
        <f>IF(LEFT(N1563,1) ="A",'Messages d''erreur'!$B$9,"")</f>
        <v/>
      </c>
      <c r="P1563" s="447">
        <f t="shared" si="123"/>
        <v>41302</v>
      </c>
      <c r="Q1563" s="447" t="str">
        <f>IFERROR(VLOOKUP(B1564,'Liste CG'!A:A,1,FALSE),"Attention erreur pas de CG")</f>
        <v>Attention erreur pas de CG</v>
      </c>
      <c r="R1563" s="447" t="str">
        <f>IF(LEFT(Q1563,1)="A",'Messages d''erreur'!B$10,"")</f>
        <v>Attention CG pas dans  CG</v>
      </c>
      <c r="S1563" s="467">
        <f t="shared" si="124"/>
        <v>41302</v>
      </c>
      <c r="T1563" s="469">
        <f>IFERROR(VLOOKUP(S1563,'Liste CG'!A:A,1,FALSE),"Attention erreur pas de CG")</f>
        <v>41302</v>
      </c>
      <c r="U1563" s="447" t="str">
        <f>IF(MID(H1563,4,1)="x", 'Messages d''erreur'!$B$13,IF(LEFT(T1563,1)="A",'Messages d''erreur'!$B$12,""))</f>
        <v/>
      </c>
    </row>
    <row r="1564" spans="1:21" ht="26" x14ac:dyDescent="0.35">
      <c r="A1564" s="535" t="s">
        <v>2008</v>
      </c>
      <c r="B1564" s="447" t="s">
        <v>2008</v>
      </c>
      <c r="C1564" s="462" t="s">
        <v>599</v>
      </c>
      <c r="D1564" s="463" t="s">
        <v>1100</v>
      </c>
      <c r="E1564" s="464" t="s">
        <v>61</v>
      </c>
      <c r="F1564" s="464">
        <v>2</v>
      </c>
      <c r="G1564" s="462" t="s">
        <v>1957</v>
      </c>
      <c r="H1564" s="464" t="s">
        <v>2004</v>
      </c>
      <c r="I1564" s="464" t="s">
        <v>1201</v>
      </c>
      <c r="J1564" s="464" t="s">
        <v>1101</v>
      </c>
      <c r="K1564" s="466" t="s">
        <v>598</v>
      </c>
      <c r="L1564" s="467">
        <f t="shared" si="125"/>
        <v>1</v>
      </c>
      <c r="M1564" s="468">
        <f t="shared" si="126"/>
        <v>41302</v>
      </c>
      <c r="N1564" s="467" t="str">
        <f>IF(IFERROR(SEARCH("-",K1564,1),0) &gt; 0,IFERROR(VLOOKUP(K1564,'Liste ECO'!A:A,1,FALSE),"ATTENTION CE Inexistant"),"")</f>
        <v>380-48</v>
      </c>
      <c r="O1564" s="467" t="str">
        <f>IF(LEFT(N1564,1) ="A",'Messages d''erreur'!$B$9,"")</f>
        <v/>
      </c>
      <c r="P1564" s="447">
        <f t="shared" si="123"/>
        <v>41302</v>
      </c>
      <c r="Q1564" s="447" t="str">
        <f>IFERROR(VLOOKUP(B1565,'Liste CG'!A:A,1,FALSE),"Attention erreur pas de CG")</f>
        <v>Attention erreur pas de CG</v>
      </c>
      <c r="R1564" s="447" t="str">
        <f>IF(LEFT(Q1564,1)="A",'Messages d''erreur'!B$10,"")</f>
        <v>Attention CG pas dans  CG</v>
      </c>
      <c r="S1564" s="467">
        <f t="shared" si="124"/>
        <v>41302</v>
      </c>
      <c r="T1564" s="469">
        <f>IFERROR(VLOOKUP(S1564,'Liste CG'!A:A,1,FALSE),"Attention erreur pas de CG")</f>
        <v>41302</v>
      </c>
      <c r="U1564" s="447" t="str">
        <f>IF(MID(H1564,4,1)="x", 'Messages d''erreur'!$B$13,IF(LEFT(T1564,1)="A",'Messages d''erreur'!$B$12,""))</f>
        <v/>
      </c>
    </row>
    <row r="1565" spans="1:21" ht="52" x14ac:dyDescent="0.35">
      <c r="A1565" s="535" t="s">
        <v>2585</v>
      </c>
      <c r="B1565" s="447" t="s">
        <v>2585</v>
      </c>
      <c r="C1565" s="462" t="s">
        <v>2586</v>
      </c>
      <c r="D1565" s="463" t="s">
        <v>1100</v>
      </c>
      <c r="E1565" s="464" t="s">
        <v>1101</v>
      </c>
      <c r="F1565" s="464">
        <v>1</v>
      </c>
      <c r="G1565" s="462" t="s">
        <v>1878</v>
      </c>
      <c r="H1565" s="464" t="s">
        <v>2004</v>
      </c>
      <c r="I1565" s="464" t="s">
        <v>1201</v>
      </c>
      <c r="J1565" s="464" t="s">
        <v>61</v>
      </c>
      <c r="K1565" s="466" t="s">
        <v>657</v>
      </c>
      <c r="L1565" s="467">
        <f t="shared" si="125"/>
        <v>0</v>
      </c>
      <c r="M1565" s="468">
        <f t="shared" si="126"/>
        <v>41302</v>
      </c>
      <c r="N1565" s="467" t="str">
        <f>IF(IFERROR(SEARCH("-",K1565,1),0) &gt; 0,IFERROR(VLOOKUP(K1565,'Liste ECO'!A:A,1,FALSE),"ATTENTION CE Inexistant"),"")</f>
        <v>461-01</v>
      </c>
      <c r="O1565" s="467" t="str">
        <f>IF(LEFT(N1565,1) ="A",'Messages d''erreur'!$B$9,"")</f>
        <v/>
      </c>
      <c r="P1565" s="447">
        <f t="shared" si="123"/>
        <v>41302</v>
      </c>
      <c r="Q1565" s="447" t="str">
        <f>IFERROR(VLOOKUP(B1566,'Liste CG'!A:A,1,FALSE),"Attention erreur pas de CG")</f>
        <v>Attention erreur pas de CG</v>
      </c>
      <c r="R1565" s="447" t="str">
        <f>IF(LEFT(Q1565,1)="A",'Messages d''erreur'!B$10,"")</f>
        <v>Attention CG pas dans  CG</v>
      </c>
      <c r="S1565" s="467">
        <f t="shared" si="124"/>
        <v>41302</v>
      </c>
      <c r="T1565" s="469">
        <f>IFERROR(VLOOKUP(S1565,'Liste CG'!A:A,1,FALSE),"Attention erreur pas de CG")</f>
        <v>41302</v>
      </c>
      <c r="U1565" s="447" t="str">
        <f>IF(MID(H1565,4,1)="x", 'Messages d''erreur'!$B$13,IF(LEFT(T1565,1)="A",'Messages d''erreur'!$B$12,""))</f>
        <v/>
      </c>
    </row>
    <row r="1566" spans="1:21" ht="52" x14ac:dyDescent="0.35">
      <c r="A1566" s="535" t="s">
        <v>2585</v>
      </c>
      <c r="B1566" s="447" t="s">
        <v>2585</v>
      </c>
      <c r="C1566" s="462" t="s">
        <v>1085</v>
      </c>
      <c r="D1566" s="463" t="s">
        <v>1100</v>
      </c>
      <c r="E1566" s="464" t="s">
        <v>61</v>
      </c>
      <c r="F1566" s="464">
        <v>2</v>
      </c>
      <c r="G1566" s="462" t="s">
        <v>1957</v>
      </c>
      <c r="H1566" s="464" t="s">
        <v>2004</v>
      </c>
      <c r="I1566" s="464" t="s">
        <v>1201</v>
      </c>
      <c r="J1566" s="464" t="s">
        <v>1101</v>
      </c>
      <c r="K1566" s="466" t="s">
        <v>657</v>
      </c>
      <c r="L1566" s="467">
        <f t="shared" si="125"/>
        <v>1</v>
      </c>
      <c r="M1566" s="468">
        <f t="shared" si="126"/>
        <v>41302</v>
      </c>
      <c r="N1566" s="467" t="str">
        <f>IF(IFERROR(SEARCH("-",K1566,1),0) &gt; 0,IFERROR(VLOOKUP(K1566,'Liste ECO'!A:A,1,FALSE),"ATTENTION CE Inexistant"),"")</f>
        <v>461-01</v>
      </c>
      <c r="O1566" s="467" t="str">
        <f>IF(LEFT(N1566,1) ="A",'Messages d''erreur'!$B$9,"")</f>
        <v/>
      </c>
      <c r="P1566" s="447">
        <f t="shared" si="123"/>
        <v>41302</v>
      </c>
      <c r="Q1566" s="447" t="str">
        <f>IFERROR(VLOOKUP(B1567,'Liste CG'!A:A,1,FALSE),"Attention erreur pas de CG")</f>
        <v>Attention erreur pas de CG</v>
      </c>
      <c r="R1566" s="447" t="str">
        <f>IF(LEFT(Q1566,1)="A",'Messages d''erreur'!B$10,"")</f>
        <v>Attention CG pas dans  CG</v>
      </c>
      <c r="S1566" s="467">
        <f t="shared" si="124"/>
        <v>41302</v>
      </c>
      <c r="T1566" s="469">
        <f>IFERROR(VLOOKUP(S1566,'Liste CG'!A:A,1,FALSE),"Attention erreur pas de CG")</f>
        <v>41302</v>
      </c>
      <c r="U1566" s="447" t="str">
        <f>IF(MID(H1566,4,1)="x", 'Messages d''erreur'!$B$13,IF(LEFT(T1566,1)="A",'Messages d''erreur'!$B$12,""))</f>
        <v/>
      </c>
    </row>
    <row r="1567" spans="1:21" ht="52" x14ac:dyDescent="0.35">
      <c r="A1567" s="535" t="s">
        <v>2587</v>
      </c>
      <c r="B1567" s="447" t="s">
        <v>2587</v>
      </c>
      <c r="C1567" s="462" t="s">
        <v>2588</v>
      </c>
      <c r="D1567" s="463" t="s">
        <v>1100</v>
      </c>
      <c r="E1567" s="464" t="s">
        <v>1101</v>
      </c>
      <c r="F1567" s="464">
        <v>1</v>
      </c>
      <c r="G1567" s="462" t="s">
        <v>1878</v>
      </c>
      <c r="H1567" s="464" t="s">
        <v>2004</v>
      </c>
      <c r="I1567" s="464" t="s">
        <v>1201</v>
      </c>
      <c r="J1567" s="464" t="s">
        <v>61</v>
      </c>
      <c r="K1567" s="466" t="s">
        <v>660</v>
      </c>
      <c r="L1567" s="467">
        <f t="shared" ref="L1567:L1598" si="130">IF(A1567=A1566,1,0)</f>
        <v>0</v>
      </c>
      <c r="M1567" s="468">
        <f t="shared" si="126"/>
        <v>41302</v>
      </c>
      <c r="N1567" s="467" t="str">
        <f>IF(IFERROR(SEARCH("-",K1567,1),0) &gt; 0,IFERROR(VLOOKUP(K1567,'Liste ECO'!A:A,1,FALSE),"ATTENTION CE Inexistant"),"")</f>
        <v>463-01</v>
      </c>
      <c r="O1567" s="467" t="str">
        <f>IF(LEFT(N1567,1) ="A",'Messages d''erreur'!$B$9,"")</f>
        <v/>
      </c>
      <c r="P1567" s="447">
        <f t="shared" si="123"/>
        <v>41302</v>
      </c>
      <c r="Q1567" s="447" t="str">
        <f>IFERROR(VLOOKUP(B1568,'Liste CG'!A:A,1,FALSE),"Attention erreur pas de CG")</f>
        <v>Attention erreur pas de CG</v>
      </c>
      <c r="R1567" s="447" t="str">
        <f>IF(LEFT(Q1567,1)="A",'Messages d''erreur'!B$10,"")</f>
        <v>Attention CG pas dans  CG</v>
      </c>
      <c r="S1567" s="467">
        <f t="shared" si="124"/>
        <v>41302</v>
      </c>
      <c r="T1567" s="469">
        <f>IFERROR(VLOOKUP(S1567,'Liste CG'!A:A,1,FALSE),"Attention erreur pas de CG")</f>
        <v>41302</v>
      </c>
      <c r="U1567" s="447" t="str">
        <f>IF(MID(H1567,4,1)="x", 'Messages d''erreur'!$B$13,IF(LEFT(T1567,1)="A",'Messages d''erreur'!$B$12,""))</f>
        <v/>
      </c>
    </row>
    <row r="1568" spans="1:21" ht="52" x14ac:dyDescent="0.35">
      <c r="A1568" s="535" t="s">
        <v>2587</v>
      </c>
      <c r="B1568" s="447" t="s">
        <v>2587</v>
      </c>
      <c r="C1568" s="462" t="s">
        <v>1086</v>
      </c>
      <c r="D1568" s="463" t="s">
        <v>1100</v>
      </c>
      <c r="E1568" s="464" t="s">
        <v>61</v>
      </c>
      <c r="F1568" s="464">
        <v>2</v>
      </c>
      <c r="G1568" s="462" t="s">
        <v>1957</v>
      </c>
      <c r="H1568" s="464" t="s">
        <v>2004</v>
      </c>
      <c r="I1568" s="464" t="s">
        <v>1201</v>
      </c>
      <c r="J1568" s="464" t="s">
        <v>1101</v>
      </c>
      <c r="K1568" s="466" t="s">
        <v>660</v>
      </c>
      <c r="L1568" s="467">
        <f t="shared" si="130"/>
        <v>1</v>
      </c>
      <c r="M1568" s="468">
        <f t="shared" si="126"/>
        <v>41302</v>
      </c>
      <c r="N1568" s="467" t="str">
        <f>IF(IFERROR(SEARCH("-",K1568,1),0) &gt; 0,IFERROR(VLOOKUP(K1568,'Liste ECO'!A:A,1,FALSE),"ATTENTION CE Inexistant"),"")</f>
        <v>463-01</v>
      </c>
      <c r="O1568" s="467" t="str">
        <f>IF(LEFT(N1568,1) ="A",'Messages d''erreur'!$B$9,"")</f>
        <v/>
      </c>
      <c r="P1568" s="447">
        <f t="shared" si="123"/>
        <v>41302</v>
      </c>
      <c r="Q1568" s="447" t="str">
        <f>IFERROR(VLOOKUP(B1569,'Liste CG'!A:A,1,FALSE),"Attention erreur pas de CG")</f>
        <v>Attention erreur pas de CG</v>
      </c>
      <c r="R1568" s="447" t="str">
        <f>IF(LEFT(Q1568,1)="A",'Messages d''erreur'!B$10,"")</f>
        <v>Attention CG pas dans  CG</v>
      </c>
      <c r="S1568" s="467">
        <f t="shared" si="124"/>
        <v>41302</v>
      </c>
      <c r="T1568" s="469">
        <f>IFERROR(VLOOKUP(S1568,'Liste CG'!A:A,1,FALSE),"Attention erreur pas de CG")</f>
        <v>41302</v>
      </c>
      <c r="U1568" s="447" t="str">
        <f>IF(MID(H1568,4,1)="x", 'Messages d''erreur'!$B$13,IF(LEFT(T1568,1)="A",'Messages d''erreur'!$B$12,""))</f>
        <v/>
      </c>
    </row>
    <row r="1569" spans="1:21" ht="39" x14ac:dyDescent="0.35">
      <c r="A1569" s="535" t="s">
        <v>2589</v>
      </c>
      <c r="B1569" s="447" t="s">
        <v>2589</v>
      </c>
      <c r="C1569" s="462" t="s">
        <v>700</v>
      </c>
      <c r="D1569" s="463" t="s">
        <v>1100</v>
      </c>
      <c r="E1569" s="464" t="s">
        <v>1101</v>
      </c>
      <c r="F1569" s="464">
        <v>1</v>
      </c>
      <c r="G1569" s="462" t="s">
        <v>1878</v>
      </c>
      <c r="H1569" s="464" t="s">
        <v>2004</v>
      </c>
      <c r="I1569" s="464" t="s">
        <v>1201</v>
      </c>
      <c r="J1569" s="464" t="s">
        <v>61</v>
      </c>
      <c r="K1569" s="466" t="s">
        <v>667</v>
      </c>
      <c r="L1569" s="467">
        <f t="shared" si="130"/>
        <v>0</v>
      </c>
      <c r="M1569" s="468">
        <f t="shared" si="126"/>
        <v>41302</v>
      </c>
      <c r="N1569" s="467" t="str">
        <f>IF(IFERROR(SEARCH("-",K1569,1),0) &gt; 0,IFERROR(VLOOKUP(K1569,'Liste ECO'!A:A,1,FALSE),"ATTENTION CE Inexistant"),"")</f>
        <v>465-02</v>
      </c>
      <c r="O1569" s="467" t="str">
        <f>IF(LEFT(N1569,1) ="A",'Messages d''erreur'!$B$9,"")</f>
        <v/>
      </c>
      <c r="P1569" s="447">
        <f t="shared" si="123"/>
        <v>41302</v>
      </c>
      <c r="Q1569" s="447" t="str">
        <f>IFERROR(VLOOKUP(B1570,'Liste CG'!A:A,1,FALSE),"Attention erreur pas de CG")</f>
        <v>Attention erreur pas de CG</v>
      </c>
      <c r="R1569" s="447" t="str">
        <f>IF(LEFT(Q1569,1)="A",'Messages d''erreur'!B$10,"")</f>
        <v>Attention CG pas dans  CG</v>
      </c>
      <c r="S1569" s="467">
        <f t="shared" si="124"/>
        <v>41302</v>
      </c>
      <c r="T1569" s="469">
        <f>IFERROR(VLOOKUP(S1569,'Liste CG'!A:A,1,FALSE),"Attention erreur pas de CG")</f>
        <v>41302</v>
      </c>
      <c r="U1569" s="447" t="str">
        <f>IF(MID(H1569,4,1)="x", 'Messages d''erreur'!$B$13,IF(LEFT(T1569,1)="A",'Messages d''erreur'!$B$12,""))</f>
        <v/>
      </c>
    </row>
    <row r="1570" spans="1:21" ht="39" x14ac:dyDescent="0.35">
      <c r="A1570" s="535" t="s">
        <v>2589</v>
      </c>
      <c r="B1570" s="447" t="s">
        <v>2589</v>
      </c>
      <c r="C1570" s="462" t="s">
        <v>700</v>
      </c>
      <c r="D1570" s="463" t="s">
        <v>1100</v>
      </c>
      <c r="E1570" s="464" t="s">
        <v>61</v>
      </c>
      <c r="F1570" s="464">
        <v>2</v>
      </c>
      <c r="G1570" s="462" t="s">
        <v>1957</v>
      </c>
      <c r="H1570" s="464" t="s">
        <v>2004</v>
      </c>
      <c r="I1570" s="464" t="s">
        <v>1201</v>
      </c>
      <c r="J1570" s="464" t="s">
        <v>1101</v>
      </c>
      <c r="K1570" s="466" t="s">
        <v>667</v>
      </c>
      <c r="L1570" s="467">
        <f t="shared" si="130"/>
        <v>1</v>
      </c>
      <c r="M1570" s="468">
        <f t="shared" si="126"/>
        <v>41302</v>
      </c>
      <c r="N1570" s="467" t="str">
        <f>IF(IFERROR(SEARCH("-",K1570,1),0) &gt; 0,IFERROR(VLOOKUP(K1570,'Liste ECO'!A:A,1,FALSE),"ATTENTION CE Inexistant"),"")</f>
        <v>465-02</v>
      </c>
      <c r="O1570" s="467" t="str">
        <f>IF(LEFT(N1570,1) ="A",'Messages d''erreur'!$B$9,"")</f>
        <v/>
      </c>
      <c r="P1570" s="447">
        <f t="shared" si="123"/>
        <v>41302</v>
      </c>
      <c r="Q1570" s="447" t="str">
        <f>IFERROR(VLOOKUP(B1571,'Liste CG'!A:A,1,FALSE),"Attention erreur pas de CG")</f>
        <v>Attention erreur pas de CG</v>
      </c>
      <c r="R1570" s="447" t="str">
        <f>IF(LEFT(Q1570,1)="A",'Messages d''erreur'!B$10,"")</f>
        <v>Attention CG pas dans  CG</v>
      </c>
      <c r="S1570" s="467">
        <f t="shared" si="124"/>
        <v>41302</v>
      </c>
      <c r="T1570" s="469">
        <f>IFERROR(VLOOKUP(S1570,'Liste CG'!A:A,1,FALSE),"Attention erreur pas de CG")</f>
        <v>41302</v>
      </c>
      <c r="U1570" s="447" t="str">
        <f>IF(MID(H1570,4,1)="x", 'Messages d''erreur'!$B$13,IF(LEFT(T1570,1)="A",'Messages d''erreur'!$B$12,""))</f>
        <v/>
      </c>
    </row>
    <row r="1571" spans="1:21" ht="39" x14ac:dyDescent="0.35">
      <c r="A1571" s="535" t="s">
        <v>2590</v>
      </c>
      <c r="B1571" s="447" t="s">
        <v>2590</v>
      </c>
      <c r="C1571" s="462" t="s">
        <v>2591</v>
      </c>
      <c r="D1571" s="463" t="s">
        <v>1100</v>
      </c>
      <c r="E1571" s="464" t="s">
        <v>1101</v>
      </c>
      <c r="F1571" s="464">
        <v>1</v>
      </c>
      <c r="G1571" s="462" t="s">
        <v>1878</v>
      </c>
      <c r="H1571" s="464" t="s">
        <v>2004</v>
      </c>
      <c r="I1571" s="464" t="s">
        <v>1201</v>
      </c>
      <c r="J1571" s="464" t="s">
        <v>61</v>
      </c>
      <c r="K1571" s="466" t="s">
        <v>665</v>
      </c>
      <c r="L1571" s="467">
        <f t="shared" si="130"/>
        <v>0</v>
      </c>
      <c r="M1571" s="468">
        <f t="shared" si="126"/>
        <v>41302</v>
      </c>
      <c r="N1571" s="467" t="str">
        <f>IF(IFERROR(SEARCH("-",K1571,1),0) &gt; 0,IFERROR(VLOOKUP(K1571,'Liste ECO'!A:A,1,FALSE),"ATTENTION CE Inexistant"),"")</f>
        <v>465-01</v>
      </c>
      <c r="O1571" s="467" t="str">
        <f>IF(LEFT(N1571,1) ="A",'Messages d''erreur'!$B$9,"")</f>
        <v/>
      </c>
      <c r="P1571" s="447">
        <f t="shared" si="123"/>
        <v>41302</v>
      </c>
      <c r="Q1571" s="447" t="str">
        <f>IFERROR(VLOOKUP(B1572,'Liste CG'!A:A,1,FALSE),"Attention erreur pas de CG")</f>
        <v>Attention erreur pas de CG</v>
      </c>
      <c r="R1571" s="447" t="str">
        <f>IF(LEFT(Q1571,1)="A",'Messages d''erreur'!B$10,"")</f>
        <v>Attention CG pas dans  CG</v>
      </c>
      <c r="S1571" s="467">
        <f t="shared" si="124"/>
        <v>41302</v>
      </c>
      <c r="T1571" s="469">
        <f>IFERROR(VLOOKUP(S1571,'Liste CG'!A:A,1,FALSE),"Attention erreur pas de CG")</f>
        <v>41302</v>
      </c>
      <c r="U1571" s="447" t="str">
        <f>IF(MID(H1571,4,1)="x", 'Messages d''erreur'!$B$13,IF(LEFT(T1571,1)="A",'Messages d''erreur'!$B$12,""))</f>
        <v/>
      </c>
    </row>
    <row r="1572" spans="1:21" ht="39" x14ac:dyDescent="0.35">
      <c r="A1572" s="535" t="s">
        <v>2590</v>
      </c>
      <c r="B1572" s="447" t="s">
        <v>2590</v>
      </c>
      <c r="C1572" s="462" t="s">
        <v>2591</v>
      </c>
      <c r="D1572" s="463" t="s">
        <v>1100</v>
      </c>
      <c r="E1572" s="464" t="s">
        <v>61</v>
      </c>
      <c r="F1572" s="464">
        <v>2</v>
      </c>
      <c r="G1572" s="462" t="s">
        <v>1957</v>
      </c>
      <c r="H1572" s="464" t="s">
        <v>2004</v>
      </c>
      <c r="I1572" s="464" t="s">
        <v>1201</v>
      </c>
      <c r="J1572" s="464" t="s">
        <v>1101</v>
      </c>
      <c r="K1572" s="466" t="s">
        <v>665</v>
      </c>
      <c r="L1572" s="467">
        <f t="shared" si="130"/>
        <v>1</v>
      </c>
      <c r="M1572" s="468">
        <f t="shared" si="126"/>
        <v>41302</v>
      </c>
      <c r="N1572" s="467" t="str">
        <f>IF(IFERROR(SEARCH("-",K1572,1),0) &gt; 0,IFERROR(VLOOKUP(K1572,'Liste ECO'!A:A,1,FALSE),"ATTENTION CE Inexistant"),"")</f>
        <v>465-01</v>
      </c>
      <c r="O1572" s="467" t="str">
        <f>IF(LEFT(N1572,1) ="A",'Messages d''erreur'!$B$9,"")</f>
        <v/>
      </c>
      <c r="P1572" s="447">
        <f t="shared" si="123"/>
        <v>41302</v>
      </c>
      <c r="Q1572" s="447" t="str">
        <f>IFERROR(VLOOKUP(B1573,'Liste CG'!A:A,1,FALSE),"Attention erreur pas de CG")</f>
        <v>Attention erreur pas de CG</v>
      </c>
      <c r="R1572" s="447" t="str">
        <f>IF(LEFT(Q1572,1)="A",'Messages d''erreur'!B$10,"")</f>
        <v>Attention CG pas dans  CG</v>
      </c>
      <c r="S1572" s="467">
        <f t="shared" si="124"/>
        <v>41302</v>
      </c>
      <c r="T1572" s="469">
        <f>IFERROR(VLOOKUP(S1572,'Liste CG'!A:A,1,FALSE),"Attention erreur pas de CG")</f>
        <v>41302</v>
      </c>
      <c r="U1572" s="447" t="str">
        <f>IF(MID(H1572,4,1)="x", 'Messages d''erreur'!$B$13,IF(LEFT(T1572,1)="A",'Messages d''erreur'!$B$12,""))</f>
        <v/>
      </c>
    </row>
    <row r="1573" spans="1:21" ht="39" x14ac:dyDescent="0.35">
      <c r="A1573" s="535" t="s">
        <v>2592</v>
      </c>
      <c r="B1573" s="447" t="s">
        <v>2592</v>
      </c>
      <c r="C1573" s="462" t="s">
        <v>2593</v>
      </c>
      <c r="D1573" s="463" t="s">
        <v>1100</v>
      </c>
      <c r="E1573" s="464" t="s">
        <v>1101</v>
      </c>
      <c r="F1573" s="464">
        <v>1</v>
      </c>
      <c r="G1573" s="462" t="s">
        <v>1878</v>
      </c>
      <c r="H1573" s="464" t="s">
        <v>2004</v>
      </c>
      <c r="I1573" s="464" t="s">
        <v>1201</v>
      </c>
      <c r="J1573" s="464" t="s">
        <v>61</v>
      </c>
      <c r="K1573" s="466" t="s">
        <v>672</v>
      </c>
      <c r="L1573" s="467">
        <f t="shared" si="130"/>
        <v>0</v>
      </c>
      <c r="M1573" s="468">
        <f t="shared" si="126"/>
        <v>41302</v>
      </c>
      <c r="N1573" s="467" t="str">
        <f>IF(IFERROR(SEARCH("-",K1573,1),0) &gt; 0,IFERROR(VLOOKUP(K1573,'Liste ECO'!A:A,1,FALSE),"ATTENTION CE Inexistant"),"")</f>
        <v>466-01</v>
      </c>
      <c r="O1573" s="467" t="str">
        <f>IF(LEFT(N1573,1) ="A",'Messages d''erreur'!$B$9,"")</f>
        <v/>
      </c>
      <c r="P1573" s="447">
        <f t="shared" si="123"/>
        <v>41302</v>
      </c>
      <c r="Q1573" s="447" t="str">
        <f>IFERROR(VLOOKUP(B1574,'Liste CG'!A:A,1,FALSE),"Attention erreur pas de CG")</f>
        <v>Attention erreur pas de CG</v>
      </c>
      <c r="R1573" s="447" t="str">
        <f>IF(LEFT(Q1573,1)="A",'Messages d''erreur'!B$10,"")</f>
        <v>Attention CG pas dans  CG</v>
      </c>
      <c r="S1573" s="467">
        <f t="shared" si="124"/>
        <v>41302</v>
      </c>
      <c r="T1573" s="469">
        <f>IFERROR(VLOOKUP(S1573,'Liste CG'!A:A,1,FALSE),"Attention erreur pas de CG")</f>
        <v>41302</v>
      </c>
      <c r="U1573" s="447" t="str">
        <f>IF(MID(H1573,4,1)="x", 'Messages d''erreur'!$B$13,IF(LEFT(T1573,1)="A",'Messages d''erreur'!$B$12,""))</f>
        <v/>
      </c>
    </row>
    <row r="1574" spans="1:21" ht="39" x14ac:dyDescent="0.35">
      <c r="A1574" s="535" t="s">
        <v>2592</v>
      </c>
      <c r="B1574" s="447" t="s">
        <v>2592</v>
      </c>
      <c r="C1574" s="462" t="s">
        <v>2593</v>
      </c>
      <c r="D1574" s="463" t="s">
        <v>1100</v>
      </c>
      <c r="E1574" s="464" t="s">
        <v>61</v>
      </c>
      <c r="F1574" s="464">
        <v>2</v>
      </c>
      <c r="G1574" s="462" t="s">
        <v>1957</v>
      </c>
      <c r="H1574" s="464" t="s">
        <v>2004</v>
      </c>
      <c r="I1574" s="464" t="s">
        <v>1201</v>
      </c>
      <c r="J1574" s="464" t="s">
        <v>1101</v>
      </c>
      <c r="K1574" s="466" t="s">
        <v>672</v>
      </c>
      <c r="L1574" s="467">
        <f t="shared" si="130"/>
        <v>1</v>
      </c>
      <c r="M1574" s="468">
        <f t="shared" si="126"/>
        <v>41302</v>
      </c>
      <c r="N1574" s="467" t="str">
        <f>IF(IFERROR(SEARCH("-",K1574,1),0) &gt; 0,IFERROR(VLOOKUP(K1574,'Liste ECO'!A:A,1,FALSE),"ATTENTION CE Inexistant"),"")</f>
        <v>466-01</v>
      </c>
      <c r="O1574" s="467" t="str">
        <f>IF(LEFT(N1574,1) ="A",'Messages d''erreur'!$B$9,"")</f>
        <v/>
      </c>
      <c r="P1574" s="447">
        <f t="shared" si="123"/>
        <v>41302</v>
      </c>
      <c r="Q1574" s="447" t="str">
        <f>IFERROR(VLOOKUP(B1575,'Liste CG'!A:A,1,FALSE),"Attention erreur pas de CG")</f>
        <v>Attention erreur pas de CG</v>
      </c>
      <c r="R1574" s="447" t="str">
        <f>IF(LEFT(Q1574,1)="A",'Messages d''erreur'!B$10,"")</f>
        <v>Attention CG pas dans  CG</v>
      </c>
      <c r="S1574" s="467">
        <f t="shared" si="124"/>
        <v>41302</v>
      </c>
      <c r="T1574" s="469">
        <f>IFERROR(VLOOKUP(S1574,'Liste CG'!A:A,1,FALSE),"Attention erreur pas de CG")</f>
        <v>41302</v>
      </c>
      <c r="U1574" s="447" t="str">
        <f>IF(MID(H1574,4,1)="x", 'Messages d''erreur'!$B$13,IF(LEFT(T1574,1)="A",'Messages d''erreur'!$B$12,""))</f>
        <v/>
      </c>
    </row>
    <row r="1575" spans="1:21" ht="52" x14ac:dyDescent="0.35">
      <c r="A1575" s="535" t="s">
        <v>2594</v>
      </c>
      <c r="B1575" s="447" t="s">
        <v>2594</v>
      </c>
      <c r="C1575" s="462" t="s">
        <v>2595</v>
      </c>
      <c r="D1575" s="463" t="s">
        <v>1100</v>
      </c>
      <c r="E1575" s="464" t="s">
        <v>1101</v>
      </c>
      <c r="F1575" s="464">
        <v>1</v>
      </c>
      <c r="G1575" s="462" t="s">
        <v>1878</v>
      </c>
      <c r="H1575" s="464" t="s">
        <v>2004</v>
      </c>
      <c r="I1575" s="464" t="s">
        <v>1201</v>
      </c>
      <c r="J1575" s="464" t="s">
        <v>61</v>
      </c>
      <c r="K1575" s="466" t="s">
        <v>688</v>
      </c>
      <c r="L1575" s="467">
        <f t="shared" si="130"/>
        <v>0</v>
      </c>
      <c r="M1575" s="468">
        <f t="shared" si="126"/>
        <v>41302</v>
      </c>
      <c r="N1575" s="467" t="str">
        <f>IF(IFERROR(SEARCH("-",K1575,1),0) &gt; 0,IFERROR(VLOOKUP(K1575,'Liste ECO'!A:A,1,FALSE),"ATTENTION CE Inexistant"),"")</f>
        <v>481-01</v>
      </c>
      <c r="O1575" s="467" t="str">
        <f>IF(LEFT(N1575,1) ="A",'Messages d''erreur'!$B$9,"")</f>
        <v/>
      </c>
      <c r="P1575" s="447">
        <f t="shared" si="123"/>
        <v>41302</v>
      </c>
      <c r="Q1575" s="447" t="str">
        <f>IFERROR(VLOOKUP(B1576,'Liste CG'!A:A,1,FALSE),"Attention erreur pas de CG")</f>
        <v>Attention erreur pas de CG</v>
      </c>
      <c r="R1575" s="447" t="str">
        <f>IF(LEFT(Q1575,1)="A",'Messages d''erreur'!B$10,"")</f>
        <v>Attention CG pas dans  CG</v>
      </c>
      <c r="S1575" s="467">
        <f t="shared" si="124"/>
        <v>41302</v>
      </c>
      <c r="T1575" s="469">
        <f>IFERROR(VLOOKUP(S1575,'Liste CG'!A:A,1,FALSE),"Attention erreur pas de CG")</f>
        <v>41302</v>
      </c>
      <c r="U1575" s="447" t="str">
        <f>IF(MID(H1575,4,1)="x", 'Messages d''erreur'!$B$13,IF(LEFT(T1575,1)="A",'Messages d''erreur'!$B$12,""))</f>
        <v/>
      </c>
    </row>
    <row r="1576" spans="1:21" ht="52" x14ac:dyDescent="0.35">
      <c r="A1576" s="535" t="s">
        <v>2594</v>
      </c>
      <c r="B1576" s="447" t="s">
        <v>2594</v>
      </c>
      <c r="C1576" s="462" t="s">
        <v>2595</v>
      </c>
      <c r="D1576" s="463" t="s">
        <v>1100</v>
      </c>
      <c r="E1576" s="464" t="s">
        <v>61</v>
      </c>
      <c r="F1576" s="464">
        <v>2</v>
      </c>
      <c r="G1576" s="462" t="s">
        <v>1957</v>
      </c>
      <c r="H1576" s="464" t="s">
        <v>2004</v>
      </c>
      <c r="I1576" s="464" t="s">
        <v>1201</v>
      </c>
      <c r="J1576" s="464" t="s">
        <v>1101</v>
      </c>
      <c r="K1576" s="466" t="s">
        <v>688</v>
      </c>
      <c r="L1576" s="467">
        <f t="shared" si="130"/>
        <v>1</v>
      </c>
      <c r="M1576" s="468">
        <f t="shared" si="126"/>
        <v>41302</v>
      </c>
      <c r="N1576" s="467" t="str">
        <f>IF(IFERROR(SEARCH("-",K1576,1),0) &gt; 0,IFERROR(VLOOKUP(K1576,'Liste ECO'!A:A,1,FALSE),"ATTENTION CE Inexistant"),"")</f>
        <v>481-01</v>
      </c>
      <c r="O1576" s="467" t="str">
        <f>IF(LEFT(N1576,1) ="A",'Messages d''erreur'!$B$9,"")</f>
        <v/>
      </c>
      <c r="P1576" s="447">
        <f t="shared" si="123"/>
        <v>41302</v>
      </c>
      <c r="Q1576" s="447" t="str">
        <f>IFERROR(VLOOKUP(B1577,'Liste CG'!A:A,1,FALSE),"Attention erreur pas de CG")</f>
        <v>Attention erreur pas de CG</v>
      </c>
      <c r="R1576" s="447" t="str">
        <f>IF(LEFT(Q1576,1)="A",'Messages d''erreur'!B$10,"")</f>
        <v>Attention CG pas dans  CG</v>
      </c>
      <c r="S1576" s="467">
        <f t="shared" si="124"/>
        <v>41302</v>
      </c>
      <c r="T1576" s="469">
        <f>IFERROR(VLOOKUP(S1576,'Liste CG'!A:A,1,FALSE),"Attention erreur pas de CG")</f>
        <v>41302</v>
      </c>
      <c r="U1576" s="447" t="str">
        <f>IF(MID(H1576,4,1)="x", 'Messages d''erreur'!$B$13,IF(LEFT(T1576,1)="A",'Messages d''erreur'!$B$12,""))</f>
        <v/>
      </c>
    </row>
    <row r="1577" spans="1:21" ht="26" x14ac:dyDescent="0.35">
      <c r="A1577" s="535" t="s">
        <v>2596</v>
      </c>
      <c r="B1577" s="447" t="s">
        <v>2596</v>
      </c>
      <c r="C1577" s="462" t="s">
        <v>705</v>
      </c>
      <c r="D1577" s="463" t="s">
        <v>1100</v>
      </c>
      <c r="E1577" s="464" t="s">
        <v>1101</v>
      </c>
      <c r="F1577" s="464">
        <v>1</v>
      </c>
      <c r="G1577" s="462" t="s">
        <v>1878</v>
      </c>
      <c r="H1577" s="464" t="s">
        <v>2004</v>
      </c>
      <c r="I1577" s="464" t="s">
        <v>1201</v>
      </c>
      <c r="J1577" s="464" t="s">
        <v>61</v>
      </c>
      <c r="K1577" s="466" t="s">
        <v>704</v>
      </c>
      <c r="L1577" s="467">
        <f t="shared" si="130"/>
        <v>0</v>
      </c>
      <c r="M1577" s="468">
        <f t="shared" si="126"/>
        <v>41302</v>
      </c>
      <c r="N1577" s="467" t="str">
        <f>IF(IFERROR(SEARCH("-",K1577,1),0) &gt; 0,IFERROR(VLOOKUP(K1577,'Liste ECO'!A:A,1,FALSE),"ATTENTION CE Inexistant"),"")</f>
        <v>486-01</v>
      </c>
      <c r="O1577" s="467" t="str">
        <f>IF(LEFT(N1577,1) ="A",'Messages d''erreur'!$B$9,"")</f>
        <v/>
      </c>
      <c r="P1577" s="447">
        <f t="shared" si="123"/>
        <v>41302</v>
      </c>
      <c r="Q1577" s="447" t="str">
        <f>IFERROR(VLOOKUP(B1578,'Liste CG'!A:A,1,FALSE),"Attention erreur pas de CG")</f>
        <v>Attention erreur pas de CG</v>
      </c>
      <c r="R1577" s="447" t="str">
        <f>IF(LEFT(Q1577,1)="A",'Messages d''erreur'!B$10,"")</f>
        <v>Attention CG pas dans  CG</v>
      </c>
      <c r="S1577" s="467">
        <f t="shared" si="124"/>
        <v>41302</v>
      </c>
      <c r="T1577" s="469">
        <f>IFERROR(VLOOKUP(S1577,'Liste CG'!A:A,1,FALSE),"Attention erreur pas de CG")</f>
        <v>41302</v>
      </c>
      <c r="U1577" s="447" t="str">
        <f>IF(MID(H1577,4,1)="x", 'Messages d''erreur'!$B$13,IF(LEFT(T1577,1)="A",'Messages d''erreur'!$B$12,""))</f>
        <v/>
      </c>
    </row>
    <row r="1578" spans="1:21" ht="26" x14ac:dyDescent="0.35">
      <c r="A1578" s="535" t="s">
        <v>2596</v>
      </c>
      <c r="B1578" s="447" t="s">
        <v>2596</v>
      </c>
      <c r="C1578" s="462" t="s">
        <v>705</v>
      </c>
      <c r="D1578" s="463" t="s">
        <v>1100</v>
      </c>
      <c r="E1578" s="464" t="s">
        <v>61</v>
      </c>
      <c r="F1578" s="464">
        <v>2</v>
      </c>
      <c r="G1578" s="462" t="s">
        <v>1957</v>
      </c>
      <c r="H1578" s="464" t="s">
        <v>2004</v>
      </c>
      <c r="I1578" s="464" t="s">
        <v>1201</v>
      </c>
      <c r="J1578" s="464" t="s">
        <v>1101</v>
      </c>
      <c r="K1578" s="466" t="s">
        <v>704</v>
      </c>
      <c r="L1578" s="467">
        <f t="shared" si="130"/>
        <v>1</v>
      </c>
      <c r="M1578" s="468">
        <f t="shared" si="126"/>
        <v>41302</v>
      </c>
      <c r="N1578" s="467" t="str">
        <f>IF(IFERROR(SEARCH("-",K1578,1),0) &gt; 0,IFERROR(VLOOKUP(K1578,'Liste ECO'!A:A,1,FALSE),"ATTENTION CE Inexistant"),"")</f>
        <v>486-01</v>
      </c>
      <c r="O1578" s="467" t="str">
        <f>IF(LEFT(N1578,1) ="A",'Messages d''erreur'!$B$9,"")</f>
        <v/>
      </c>
      <c r="P1578" s="447">
        <f t="shared" si="123"/>
        <v>41302</v>
      </c>
      <c r="Q1578" s="447" t="str">
        <f>IFERROR(VLOOKUP(B1579,'Liste CG'!A:A,1,FALSE),"Attention erreur pas de CG")</f>
        <v>Attention erreur pas de CG</v>
      </c>
      <c r="R1578" s="447" t="str">
        <f>IF(LEFT(Q1578,1)="A",'Messages d''erreur'!B$10,"")</f>
        <v>Attention CG pas dans  CG</v>
      </c>
      <c r="S1578" s="467">
        <f t="shared" si="124"/>
        <v>41302</v>
      </c>
      <c r="T1578" s="469">
        <f>IFERROR(VLOOKUP(S1578,'Liste CG'!A:A,1,FALSE),"Attention erreur pas de CG")</f>
        <v>41302</v>
      </c>
      <c r="U1578" s="447" t="str">
        <f>IF(MID(H1578,4,1)="x", 'Messages d''erreur'!$B$13,IF(LEFT(T1578,1)="A",'Messages d''erreur'!$B$12,""))</f>
        <v/>
      </c>
    </row>
    <row r="1579" spans="1:21" ht="52" x14ac:dyDescent="0.35">
      <c r="A1579" s="535" t="s">
        <v>2597</v>
      </c>
      <c r="B1579" s="447" t="s">
        <v>2597</v>
      </c>
      <c r="C1579" s="462" t="s">
        <v>2598</v>
      </c>
      <c r="D1579" s="463" t="s">
        <v>1100</v>
      </c>
      <c r="E1579" s="464" t="s">
        <v>1101</v>
      </c>
      <c r="F1579" s="464">
        <v>1</v>
      </c>
      <c r="G1579" s="462" t="s">
        <v>1878</v>
      </c>
      <c r="H1579" s="464" t="s">
        <v>2004</v>
      </c>
      <c r="I1579" s="464" t="s">
        <v>1201</v>
      </c>
      <c r="J1579" s="464" t="s">
        <v>61</v>
      </c>
      <c r="K1579" s="466" t="s">
        <v>691</v>
      </c>
      <c r="L1579" s="467">
        <f t="shared" si="130"/>
        <v>0</v>
      </c>
      <c r="M1579" s="468">
        <f t="shared" si="126"/>
        <v>41302</v>
      </c>
      <c r="N1579" s="467" t="str">
        <f>IF(IFERROR(SEARCH("-",K1579,1),0) &gt; 0,IFERROR(VLOOKUP(K1579,'Liste ECO'!A:A,1,FALSE),"ATTENTION CE Inexistant"),"")</f>
        <v>483-01</v>
      </c>
      <c r="O1579" s="467" t="str">
        <f>IF(LEFT(N1579,1) ="A",'Messages d''erreur'!$B$9,"")</f>
        <v/>
      </c>
      <c r="P1579" s="447">
        <f t="shared" si="123"/>
        <v>41302</v>
      </c>
      <c r="Q1579" s="447" t="str">
        <f>IFERROR(VLOOKUP(B1580,'Liste CG'!A:A,1,FALSE),"Attention erreur pas de CG")</f>
        <v>Attention erreur pas de CG</v>
      </c>
      <c r="R1579" s="447" t="str">
        <f>IF(LEFT(Q1579,1)="A",'Messages d''erreur'!B$10,"")</f>
        <v>Attention CG pas dans  CG</v>
      </c>
      <c r="S1579" s="467">
        <f t="shared" si="124"/>
        <v>41302</v>
      </c>
      <c r="T1579" s="469">
        <f>IFERROR(VLOOKUP(S1579,'Liste CG'!A:A,1,FALSE),"Attention erreur pas de CG")</f>
        <v>41302</v>
      </c>
      <c r="U1579" s="447" t="str">
        <f>IF(MID(H1579,4,1)="x", 'Messages d''erreur'!$B$13,IF(LEFT(T1579,1)="A",'Messages d''erreur'!$B$12,""))</f>
        <v/>
      </c>
    </row>
    <row r="1580" spans="1:21" ht="52" x14ac:dyDescent="0.35">
      <c r="A1580" s="535" t="s">
        <v>2597</v>
      </c>
      <c r="B1580" s="447" t="s">
        <v>2597</v>
      </c>
      <c r="C1580" s="462" t="s">
        <v>2598</v>
      </c>
      <c r="D1580" s="463" t="s">
        <v>1100</v>
      </c>
      <c r="E1580" s="464" t="s">
        <v>61</v>
      </c>
      <c r="F1580" s="464">
        <v>2</v>
      </c>
      <c r="G1580" s="462" t="s">
        <v>1957</v>
      </c>
      <c r="H1580" s="464" t="s">
        <v>2004</v>
      </c>
      <c r="I1580" s="464" t="s">
        <v>1201</v>
      </c>
      <c r="J1580" s="464" t="s">
        <v>1101</v>
      </c>
      <c r="K1580" s="466" t="s">
        <v>691</v>
      </c>
      <c r="L1580" s="467">
        <f t="shared" si="130"/>
        <v>1</v>
      </c>
      <c r="M1580" s="468">
        <f t="shared" si="126"/>
        <v>41302</v>
      </c>
      <c r="N1580" s="467" t="str">
        <f>IF(IFERROR(SEARCH("-",K1580,1),0) &gt; 0,IFERROR(VLOOKUP(K1580,'Liste ECO'!A:A,1,FALSE),"ATTENTION CE Inexistant"),"")</f>
        <v>483-01</v>
      </c>
      <c r="O1580" s="467" t="str">
        <f>IF(LEFT(N1580,1) ="A",'Messages d''erreur'!$B$9,"")</f>
        <v/>
      </c>
      <c r="P1580" s="447">
        <f t="shared" si="123"/>
        <v>41302</v>
      </c>
      <c r="Q1580" s="447" t="str">
        <f>IFERROR(VLOOKUP(B1581,'Liste CG'!A:A,1,FALSE),"Attention erreur pas de CG")</f>
        <v>Attention erreur pas de CG</v>
      </c>
      <c r="R1580" s="447" t="str">
        <f>IF(LEFT(Q1580,1)="A",'Messages d''erreur'!B$10,"")</f>
        <v>Attention CG pas dans  CG</v>
      </c>
      <c r="S1580" s="467">
        <f t="shared" si="124"/>
        <v>41302</v>
      </c>
      <c r="T1580" s="469">
        <f>IFERROR(VLOOKUP(S1580,'Liste CG'!A:A,1,FALSE),"Attention erreur pas de CG")</f>
        <v>41302</v>
      </c>
      <c r="U1580" s="447" t="str">
        <f>IF(MID(H1580,4,1)="x", 'Messages d''erreur'!$B$13,IF(LEFT(T1580,1)="A",'Messages d''erreur'!$B$12,""))</f>
        <v/>
      </c>
    </row>
    <row r="1581" spans="1:21" ht="39" x14ac:dyDescent="0.35">
      <c r="A1581" s="535" t="s">
        <v>2599</v>
      </c>
      <c r="B1581" s="447" t="s">
        <v>2599</v>
      </c>
      <c r="C1581" s="462" t="s">
        <v>700</v>
      </c>
      <c r="D1581" s="463" t="s">
        <v>1100</v>
      </c>
      <c r="E1581" s="464" t="s">
        <v>1101</v>
      </c>
      <c r="F1581" s="464">
        <v>1</v>
      </c>
      <c r="G1581" s="462" t="s">
        <v>1878</v>
      </c>
      <c r="H1581" s="464" t="s">
        <v>2004</v>
      </c>
      <c r="I1581" s="464" t="s">
        <v>1201</v>
      </c>
      <c r="J1581" s="464" t="s">
        <v>61</v>
      </c>
      <c r="K1581" s="466" t="s">
        <v>699</v>
      </c>
      <c r="L1581" s="467">
        <f t="shared" si="130"/>
        <v>0</v>
      </c>
      <c r="M1581" s="468">
        <f t="shared" si="126"/>
        <v>41302</v>
      </c>
      <c r="N1581" s="467" t="str">
        <f>IF(IFERROR(SEARCH("-",K1581,1),0) &gt; 0,IFERROR(VLOOKUP(K1581,'Liste ECO'!A:A,1,FALSE),"ATTENTION CE Inexistant"),"")</f>
        <v>485-02</v>
      </c>
      <c r="O1581" s="467" t="str">
        <f>IF(LEFT(N1581,1) ="A",'Messages d''erreur'!$B$9,"")</f>
        <v/>
      </c>
      <c r="P1581" s="447">
        <f t="shared" si="123"/>
        <v>41302</v>
      </c>
      <c r="Q1581" s="447" t="str">
        <f>IFERROR(VLOOKUP(B1582,'Liste CG'!A:A,1,FALSE),"Attention erreur pas de CG")</f>
        <v>Attention erreur pas de CG</v>
      </c>
      <c r="R1581" s="447" t="str">
        <f>IF(LEFT(Q1581,1)="A",'Messages d''erreur'!B$10,"")</f>
        <v>Attention CG pas dans  CG</v>
      </c>
      <c r="S1581" s="467">
        <f t="shared" si="124"/>
        <v>41302</v>
      </c>
      <c r="T1581" s="469">
        <f>IFERROR(VLOOKUP(S1581,'Liste CG'!A:A,1,FALSE),"Attention erreur pas de CG")</f>
        <v>41302</v>
      </c>
      <c r="U1581" s="447" t="str">
        <f>IF(MID(H1581,4,1)="x", 'Messages d''erreur'!$B$13,IF(LEFT(T1581,1)="A",'Messages d''erreur'!$B$12,""))</f>
        <v/>
      </c>
    </row>
    <row r="1582" spans="1:21" ht="39" x14ac:dyDescent="0.35">
      <c r="A1582" s="535" t="s">
        <v>2599</v>
      </c>
      <c r="B1582" s="447" t="s">
        <v>2599</v>
      </c>
      <c r="C1582" s="462" t="s">
        <v>700</v>
      </c>
      <c r="D1582" s="463" t="s">
        <v>1100</v>
      </c>
      <c r="E1582" s="464" t="s">
        <v>61</v>
      </c>
      <c r="F1582" s="464">
        <v>2</v>
      </c>
      <c r="G1582" s="462" t="s">
        <v>1957</v>
      </c>
      <c r="H1582" s="464" t="s">
        <v>2004</v>
      </c>
      <c r="I1582" s="464" t="s">
        <v>1201</v>
      </c>
      <c r="J1582" s="464" t="s">
        <v>1101</v>
      </c>
      <c r="K1582" s="466" t="s">
        <v>699</v>
      </c>
      <c r="L1582" s="467">
        <f t="shared" si="130"/>
        <v>1</v>
      </c>
      <c r="M1582" s="468">
        <f t="shared" si="126"/>
        <v>41302</v>
      </c>
      <c r="N1582" s="467" t="str">
        <f>IF(IFERROR(SEARCH("-",K1582,1),0) &gt; 0,IFERROR(VLOOKUP(K1582,'Liste ECO'!A:A,1,FALSE),"ATTENTION CE Inexistant"),"")</f>
        <v>485-02</v>
      </c>
      <c r="O1582" s="467" t="str">
        <f>IF(LEFT(N1582,1) ="A",'Messages d''erreur'!$B$9,"")</f>
        <v/>
      </c>
      <c r="P1582" s="447">
        <f t="shared" si="123"/>
        <v>41302</v>
      </c>
      <c r="Q1582" s="447" t="str">
        <f>IFERROR(VLOOKUP(B1583,'Liste CG'!A:A,1,FALSE),"Attention erreur pas de CG")</f>
        <v>Attention erreur pas de CG</v>
      </c>
      <c r="R1582" s="447" t="str">
        <f>IF(LEFT(Q1582,1)="A",'Messages d''erreur'!B$10,"")</f>
        <v>Attention CG pas dans  CG</v>
      </c>
      <c r="S1582" s="467">
        <f t="shared" si="124"/>
        <v>41302</v>
      </c>
      <c r="T1582" s="469">
        <f>IFERROR(VLOOKUP(S1582,'Liste CG'!A:A,1,FALSE),"Attention erreur pas de CG")</f>
        <v>41302</v>
      </c>
      <c r="U1582" s="447" t="str">
        <f>IF(MID(H1582,4,1)="x", 'Messages d''erreur'!$B$13,IF(LEFT(T1582,1)="A",'Messages d''erreur'!$B$12,""))</f>
        <v/>
      </c>
    </row>
    <row r="1583" spans="1:21" ht="39" x14ac:dyDescent="0.35">
      <c r="A1583" s="535" t="s">
        <v>2600</v>
      </c>
      <c r="B1583" s="447" t="s">
        <v>2600</v>
      </c>
      <c r="C1583" s="462" t="s">
        <v>698</v>
      </c>
      <c r="D1583" s="463" t="s">
        <v>1100</v>
      </c>
      <c r="E1583" s="464" t="s">
        <v>1101</v>
      </c>
      <c r="F1583" s="464">
        <v>1</v>
      </c>
      <c r="G1583" s="462" t="s">
        <v>1878</v>
      </c>
      <c r="H1583" s="464" t="s">
        <v>2004</v>
      </c>
      <c r="I1583" s="464" t="s">
        <v>1201</v>
      </c>
      <c r="J1583" s="464" t="s">
        <v>61</v>
      </c>
      <c r="K1583" s="466" t="s">
        <v>697</v>
      </c>
      <c r="L1583" s="467">
        <f t="shared" si="130"/>
        <v>0</v>
      </c>
      <c r="M1583" s="468">
        <f t="shared" si="126"/>
        <v>41302</v>
      </c>
      <c r="N1583" s="467" t="str">
        <f>IF(IFERROR(SEARCH("-",K1583,1),0) &gt; 0,IFERROR(VLOOKUP(K1583,'Liste ECO'!A:A,1,FALSE),"ATTENTION CE Inexistant"),"")</f>
        <v>485-01</v>
      </c>
      <c r="O1583" s="467" t="str">
        <f>IF(LEFT(N1583,1) ="A",'Messages d''erreur'!$B$9,"")</f>
        <v/>
      </c>
      <c r="P1583" s="447">
        <f t="shared" si="123"/>
        <v>41302</v>
      </c>
      <c r="Q1583" s="447" t="str">
        <f>IFERROR(VLOOKUP(B1584,'Liste CG'!A:A,1,FALSE),"Attention erreur pas de CG")</f>
        <v>Attention erreur pas de CG</v>
      </c>
      <c r="R1583" s="447" t="str">
        <f>IF(LEFT(Q1583,1)="A",'Messages d''erreur'!B$10,"")</f>
        <v>Attention CG pas dans  CG</v>
      </c>
      <c r="S1583" s="467">
        <f t="shared" si="124"/>
        <v>41302</v>
      </c>
      <c r="T1583" s="469">
        <f>IFERROR(VLOOKUP(S1583,'Liste CG'!A:A,1,FALSE),"Attention erreur pas de CG")</f>
        <v>41302</v>
      </c>
      <c r="U1583" s="447" t="str">
        <f>IF(MID(H1583,4,1)="x", 'Messages d''erreur'!$B$13,IF(LEFT(T1583,1)="A",'Messages d''erreur'!$B$12,""))</f>
        <v/>
      </c>
    </row>
    <row r="1584" spans="1:21" ht="39" x14ac:dyDescent="0.35">
      <c r="A1584" s="535" t="s">
        <v>2600</v>
      </c>
      <c r="B1584" s="447" t="s">
        <v>2600</v>
      </c>
      <c r="C1584" s="462" t="s">
        <v>698</v>
      </c>
      <c r="D1584" s="463" t="s">
        <v>1100</v>
      </c>
      <c r="E1584" s="464" t="s">
        <v>61</v>
      </c>
      <c r="F1584" s="464">
        <v>2</v>
      </c>
      <c r="G1584" s="462" t="s">
        <v>1957</v>
      </c>
      <c r="H1584" s="464" t="s">
        <v>2004</v>
      </c>
      <c r="I1584" s="464" t="s">
        <v>1201</v>
      </c>
      <c r="J1584" s="464" t="s">
        <v>1101</v>
      </c>
      <c r="K1584" s="466" t="s">
        <v>697</v>
      </c>
      <c r="L1584" s="467">
        <f t="shared" si="130"/>
        <v>1</v>
      </c>
      <c r="M1584" s="468">
        <f t="shared" si="126"/>
        <v>41302</v>
      </c>
      <c r="N1584" s="467" t="str">
        <f>IF(IFERROR(SEARCH("-",K1584,1),0) &gt; 0,IFERROR(VLOOKUP(K1584,'Liste ECO'!A:A,1,FALSE),"ATTENTION CE Inexistant"),"")</f>
        <v>485-01</v>
      </c>
      <c r="O1584" s="467" t="str">
        <f>IF(LEFT(N1584,1) ="A",'Messages d''erreur'!$B$9,"")</f>
        <v/>
      </c>
      <c r="P1584" s="447">
        <f t="shared" si="123"/>
        <v>41302</v>
      </c>
      <c r="Q1584" s="447" t="str">
        <f>IFERROR(VLOOKUP(B1585,'Liste CG'!A:A,1,FALSE),"Attention erreur pas de CG")</f>
        <v>Attention erreur pas de CG</v>
      </c>
      <c r="R1584" s="447" t="str">
        <f>IF(LEFT(Q1584,1)="A",'Messages d''erreur'!B$10,"")</f>
        <v>Attention CG pas dans  CG</v>
      </c>
      <c r="S1584" s="467">
        <f t="shared" si="124"/>
        <v>41302</v>
      </c>
      <c r="T1584" s="469">
        <f>IFERROR(VLOOKUP(S1584,'Liste CG'!A:A,1,FALSE),"Attention erreur pas de CG")</f>
        <v>41302</v>
      </c>
      <c r="U1584" s="447" t="str">
        <f>IF(MID(H1584,4,1)="x", 'Messages d''erreur'!$B$13,IF(LEFT(T1584,1)="A",'Messages d''erreur'!$B$12,""))</f>
        <v/>
      </c>
    </row>
    <row r="1585" spans="1:21" ht="39" x14ac:dyDescent="0.35">
      <c r="A1585" s="535" t="s">
        <v>2184</v>
      </c>
      <c r="B1585" s="447" t="s">
        <v>2184</v>
      </c>
      <c r="C1585" s="462" t="s">
        <v>602</v>
      </c>
      <c r="D1585" s="463" t="s">
        <v>1100</v>
      </c>
      <c r="E1585" s="464" t="s">
        <v>1101</v>
      </c>
      <c r="F1585" s="464">
        <v>1</v>
      </c>
      <c r="G1585" s="462" t="s">
        <v>1878</v>
      </c>
      <c r="H1585" s="464" t="s">
        <v>2180</v>
      </c>
      <c r="I1585" s="464" t="s">
        <v>2182</v>
      </c>
      <c r="J1585" s="464" t="s">
        <v>61</v>
      </c>
      <c r="K1585" s="466" t="s">
        <v>601</v>
      </c>
      <c r="L1585" s="467">
        <f t="shared" si="130"/>
        <v>0</v>
      </c>
      <c r="M1585" s="468">
        <f t="shared" si="126"/>
        <v>46001</v>
      </c>
      <c r="N1585" s="467" t="str">
        <f>IF(IFERROR(SEARCH("-",K1585,1),0) &gt; 0,IFERROR(VLOOKUP(K1585,'Liste ECO'!A:A,1,FALSE),"ATTENTION CE Inexistant"),"")</f>
        <v>383-01</v>
      </c>
      <c r="O1585" s="467" t="str">
        <f>IF(LEFT(N1585,1) ="A",'Messages d''erreur'!$B$9,"")</f>
        <v/>
      </c>
      <c r="P1585" s="447">
        <f t="shared" si="123"/>
        <v>46001</v>
      </c>
      <c r="Q1585" s="447" t="str">
        <f>IFERROR(VLOOKUP(B1586,'Liste CG'!A:A,1,FALSE),"Attention erreur pas de CG")</f>
        <v>Attention erreur pas de CG</v>
      </c>
      <c r="R1585" s="447" t="str">
        <f>IF(LEFT(Q1585,1)="A",'Messages d''erreur'!B$10,"")</f>
        <v>Attention CG pas dans  CG</v>
      </c>
      <c r="S1585" s="467">
        <f t="shared" si="124"/>
        <v>46001</v>
      </c>
      <c r="T1585" s="469">
        <f>IFERROR(VLOOKUP(S1585,'Liste CG'!A:A,1,FALSE),"Attention erreur pas de CG")</f>
        <v>46001</v>
      </c>
      <c r="U1585" s="447" t="str">
        <f>IF(MID(H1585,4,1)="x", 'Messages d''erreur'!$B$13,IF(LEFT(T1585,1)="A",'Messages d''erreur'!$B$12,""))</f>
        <v/>
      </c>
    </row>
    <row r="1586" spans="1:21" ht="39" x14ac:dyDescent="0.35">
      <c r="A1586" s="535" t="s">
        <v>2184</v>
      </c>
      <c r="B1586" s="447" t="s">
        <v>2184</v>
      </c>
      <c r="C1586" s="462" t="s">
        <v>602</v>
      </c>
      <c r="D1586" s="463" t="s">
        <v>1100</v>
      </c>
      <c r="E1586" s="464" t="s">
        <v>61</v>
      </c>
      <c r="F1586" s="464">
        <v>2</v>
      </c>
      <c r="G1586" s="462" t="s">
        <v>1957</v>
      </c>
      <c r="H1586" s="464" t="s">
        <v>2180</v>
      </c>
      <c r="I1586" s="464" t="s">
        <v>2182</v>
      </c>
      <c r="J1586" s="464" t="s">
        <v>1101</v>
      </c>
      <c r="K1586" s="466" t="s">
        <v>601</v>
      </c>
      <c r="L1586" s="467">
        <f t="shared" si="130"/>
        <v>1</v>
      </c>
      <c r="M1586" s="468">
        <f t="shared" si="126"/>
        <v>46001</v>
      </c>
      <c r="N1586" s="467" t="str">
        <f>IF(IFERROR(SEARCH("-",K1586,1),0) &gt; 0,IFERROR(VLOOKUP(K1586,'Liste ECO'!A:A,1,FALSE),"ATTENTION CE Inexistant"),"")</f>
        <v>383-01</v>
      </c>
      <c r="O1586" s="467" t="str">
        <f>IF(LEFT(N1586,1) ="A",'Messages d''erreur'!$B$9,"")</f>
        <v/>
      </c>
      <c r="P1586" s="447">
        <f t="shared" si="123"/>
        <v>46001</v>
      </c>
      <c r="Q1586" s="447" t="str">
        <f>IFERROR(VLOOKUP(B1587,'Liste CG'!A:A,1,FALSE),"Attention erreur pas de CG")</f>
        <v>Attention erreur pas de CG</v>
      </c>
      <c r="R1586" s="447" t="str">
        <f>IF(LEFT(Q1586,1)="A",'Messages d''erreur'!B$10,"")</f>
        <v>Attention CG pas dans  CG</v>
      </c>
      <c r="S1586" s="467">
        <f t="shared" si="124"/>
        <v>46001</v>
      </c>
      <c r="T1586" s="469">
        <f>IFERROR(VLOOKUP(S1586,'Liste CG'!A:A,1,FALSE),"Attention erreur pas de CG")</f>
        <v>46001</v>
      </c>
      <c r="U1586" s="447" t="str">
        <f>IF(MID(H1586,4,1)="x", 'Messages d''erreur'!$B$13,IF(LEFT(T1586,1)="A",'Messages d''erreur'!$B$12,""))</f>
        <v/>
      </c>
    </row>
    <row r="1587" spans="1:21" ht="52" x14ac:dyDescent="0.35">
      <c r="A1587" s="535" t="s">
        <v>2191</v>
      </c>
      <c r="B1587" s="447" t="s">
        <v>2191</v>
      </c>
      <c r="C1587" s="462" t="s">
        <v>606</v>
      </c>
      <c r="D1587" s="463" t="s">
        <v>1100</v>
      </c>
      <c r="E1587" s="464" t="s">
        <v>1101</v>
      </c>
      <c r="F1587" s="464">
        <v>1</v>
      </c>
      <c r="G1587" s="462" t="s">
        <v>1878</v>
      </c>
      <c r="H1587" s="464" t="s">
        <v>2188</v>
      </c>
      <c r="I1587" s="464" t="s">
        <v>2182</v>
      </c>
      <c r="J1587" s="464" t="s">
        <v>61</v>
      </c>
      <c r="K1587" s="466" t="s">
        <v>605</v>
      </c>
      <c r="L1587" s="467">
        <f t="shared" si="130"/>
        <v>0</v>
      </c>
      <c r="M1587" s="468">
        <f t="shared" si="126"/>
        <v>46002</v>
      </c>
      <c r="N1587" s="467" t="str">
        <f>IF(IFERROR(SEARCH("-",K1587,1),0) &gt; 0,IFERROR(VLOOKUP(K1587,'Liste ECO'!A:A,1,FALSE),"ATTENTION CE Inexistant"),"")</f>
        <v>383-03</v>
      </c>
      <c r="O1587" s="467" t="str">
        <f>IF(LEFT(N1587,1) ="A",'Messages d''erreur'!$B$9,"")</f>
        <v/>
      </c>
      <c r="P1587" s="447">
        <f t="shared" ref="P1587:P1655" si="131">VALUE(H1587)</f>
        <v>46002</v>
      </c>
      <c r="Q1587" s="447" t="str">
        <f>IFERROR(VLOOKUP(B1588,'Liste CG'!A:A,1,FALSE),"Attention erreur pas de CG")</f>
        <v>Attention erreur pas de CG</v>
      </c>
      <c r="R1587" s="447" t="str">
        <f>IF(LEFT(Q1587,1)="A",'Messages d''erreur'!B$10,"")</f>
        <v>Attention CG pas dans  CG</v>
      </c>
      <c r="S1587" s="467">
        <f t="shared" ref="S1587:S1653" si="132">VALUE(H1587)</f>
        <v>46002</v>
      </c>
      <c r="T1587" s="469">
        <f>IFERROR(VLOOKUP(S1587,'Liste CG'!A:A,1,FALSE),"Attention erreur pas de CG")</f>
        <v>46002</v>
      </c>
      <c r="U1587" s="447" t="str">
        <f>IF(MID(H1587,4,1)="x", 'Messages d''erreur'!$B$13,IF(LEFT(T1587,1)="A",'Messages d''erreur'!$B$12,""))</f>
        <v/>
      </c>
    </row>
    <row r="1588" spans="1:21" ht="52" x14ac:dyDescent="0.35">
      <c r="A1588" s="535" t="s">
        <v>2191</v>
      </c>
      <c r="B1588" s="447" t="s">
        <v>2191</v>
      </c>
      <c r="C1588" s="462" t="s">
        <v>606</v>
      </c>
      <c r="D1588" s="463" t="s">
        <v>1100</v>
      </c>
      <c r="E1588" s="464" t="s">
        <v>61</v>
      </c>
      <c r="F1588" s="464">
        <v>2</v>
      </c>
      <c r="G1588" s="462" t="s">
        <v>1957</v>
      </c>
      <c r="H1588" s="464" t="s">
        <v>2188</v>
      </c>
      <c r="I1588" s="464" t="s">
        <v>2182</v>
      </c>
      <c r="J1588" s="464" t="s">
        <v>1101</v>
      </c>
      <c r="K1588" s="466" t="s">
        <v>605</v>
      </c>
      <c r="L1588" s="467">
        <f t="shared" si="130"/>
        <v>1</v>
      </c>
      <c r="M1588" s="468">
        <f t="shared" si="126"/>
        <v>46002</v>
      </c>
      <c r="N1588" s="467" t="str">
        <f>IF(IFERROR(SEARCH("-",K1588,1),0) &gt; 0,IFERROR(VLOOKUP(K1588,'Liste ECO'!A:A,1,FALSE),"ATTENTION CE Inexistant"),"")</f>
        <v>383-03</v>
      </c>
      <c r="O1588" s="467" t="str">
        <f>IF(LEFT(N1588,1) ="A",'Messages d''erreur'!$B$9,"")</f>
        <v/>
      </c>
      <c r="P1588" s="447">
        <f t="shared" si="131"/>
        <v>46002</v>
      </c>
      <c r="Q1588" s="447" t="str">
        <f>IFERROR(VLOOKUP(B1589,'Liste CG'!A:A,1,FALSE),"Attention erreur pas de CG")</f>
        <v>Attention erreur pas de CG</v>
      </c>
      <c r="R1588" s="447" t="str">
        <f>IF(LEFT(Q1588,1)="A",'Messages d''erreur'!B$10,"")</f>
        <v>Attention CG pas dans  CG</v>
      </c>
      <c r="S1588" s="467">
        <f t="shared" si="132"/>
        <v>46002</v>
      </c>
      <c r="T1588" s="469">
        <f>IFERROR(VLOOKUP(S1588,'Liste CG'!A:A,1,FALSE),"Attention erreur pas de CG")</f>
        <v>46002</v>
      </c>
      <c r="U1588" s="447" t="str">
        <f>IF(MID(H1588,4,1)="x", 'Messages d''erreur'!$B$13,IF(LEFT(T1588,1)="A",'Messages d''erreur'!$B$12,""))</f>
        <v/>
      </c>
    </row>
    <row r="1589" spans="1:21" ht="39" x14ac:dyDescent="0.35">
      <c r="A1589" s="535" t="s">
        <v>2023</v>
      </c>
      <c r="B1589" s="447" t="s">
        <v>2023</v>
      </c>
      <c r="C1589" s="462" t="s">
        <v>2601</v>
      </c>
      <c r="D1589" s="463" t="s">
        <v>1100</v>
      </c>
      <c r="E1589" s="464" t="s">
        <v>1101</v>
      </c>
      <c r="F1589" s="464">
        <v>1</v>
      </c>
      <c r="G1589" s="462" t="s">
        <v>1878</v>
      </c>
      <c r="H1589" s="464" t="s">
        <v>2021</v>
      </c>
      <c r="I1589" s="464" t="s">
        <v>1201</v>
      </c>
      <c r="J1589" s="464" t="s">
        <v>61</v>
      </c>
      <c r="K1589" s="466" t="s">
        <v>680</v>
      </c>
      <c r="L1589" s="467">
        <f t="shared" si="130"/>
        <v>0</v>
      </c>
      <c r="M1589" s="468">
        <f t="shared" si="126"/>
        <v>41305</v>
      </c>
      <c r="N1589" s="467" t="str">
        <f>IF(IFERROR(SEARCH("-",K1589,1),0) &gt; 0,IFERROR(VLOOKUP(K1589,'Liste ECO'!A:A,1,FALSE),"ATTENTION CE Inexistant"),"")</f>
        <v>467-01</v>
      </c>
      <c r="O1589" s="467" t="str">
        <f>IF(LEFT(N1589,1) ="A",'Messages d''erreur'!$B$9,"")</f>
        <v/>
      </c>
      <c r="P1589" s="447">
        <f t="shared" si="131"/>
        <v>41305</v>
      </c>
      <c r="Q1589" s="447" t="str">
        <f>IFERROR(VLOOKUP(B1590,'Liste CG'!A:A,1,FALSE),"Attention erreur pas de CG")</f>
        <v>Attention erreur pas de CG</v>
      </c>
      <c r="R1589" s="447" t="str">
        <f>IF(LEFT(Q1589,1)="A",'Messages d''erreur'!B$10,"")</f>
        <v>Attention CG pas dans  CG</v>
      </c>
      <c r="S1589" s="467">
        <f t="shared" si="132"/>
        <v>41305</v>
      </c>
      <c r="T1589" s="469">
        <f>IFERROR(VLOOKUP(S1589,'Liste CG'!A:A,1,FALSE),"Attention erreur pas de CG")</f>
        <v>41305</v>
      </c>
      <c r="U1589" s="447" t="str">
        <f>IF(MID(H1589,4,1)="x", 'Messages d''erreur'!$B$13,IF(LEFT(T1589,1)="A",'Messages d''erreur'!$B$12,""))</f>
        <v/>
      </c>
    </row>
    <row r="1590" spans="1:21" ht="39" x14ac:dyDescent="0.35">
      <c r="A1590" s="535" t="s">
        <v>2023</v>
      </c>
      <c r="B1590" s="447" t="s">
        <v>2023</v>
      </c>
      <c r="C1590" s="462" t="s">
        <v>2601</v>
      </c>
      <c r="D1590" s="463" t="s">
        <v>1100</v>
      </c>
      <c r="E1590" s="464" t="s">
        <v>61</v>
      </c>
      <c r="F1590" s="464">
        <v>2</v>
      </c>
      <c r="G1590" s="462" t="s">
        <v>1957</v>
      </c>
      <c r="H1590" s="464" t="s">
        <v>2021</v>
      </c>
      <c r="I1590" s="464" t="s">
        <v>1201</v>
      </c>
      <c r="J1590" s="464" t="s">
        <v>1101</v>
      </c>
      <c r="K1590" s="466" t="s">
        <v>680</v>
      </c>
      <c r="L1590" s="467">
        <f t="shared" si="130"/>
        <v>1</v>
      </c>
      <c r="M1590" s="468">
        <f t="shared" si="126"/>
        <v>41305</v>
      </c>
      <c r="N1590" s="467" t="str">
        <f>IF(IFERROR(SEARCH("-",K1590,1),0) &gt; 0,IFERROR(VLOOKUP(K1590,'Liste ECO'!A:A,1,FALSE),"ATTENTION CE Inexistant"),"")</f>
        <v>467-01</v>
      </c>
      <c r="O1590" s="467" t="str">
        <f>IF(LEFT(N1590,1) ="A",'Messages d''erreur'!$B$9,"")</f>
        <v/>
      </c>
      <c r="P1590" s="447">
        <f t="shared" si="131"/>
        <v>41305</v>
      </c>
      <c r="Q1590" s="447" t="str">
        <f>IFERROR(VLOOKUP(B1591,'Liste CG'!A:A,1,FALSE),"Attention erreur pas de CG")</f>
        <v>Attention erreur pas de CG</v>
      </c>
      <c r="R1590" s="447" t="str">
        <f>IF(LEFT(Q1590,1)="A",'Messages d''erreur'!B$10,"")</f>
        <v>Attention CG pas dans  CG</v>
      </c>
      <c r="S1590" s="467">
        <f t="shared" si="132"/>
        <v>41305</v>
      </c>
      <c r="T1590" s="469">
        <f>IFERROR(VLOOKUP(S1590,'Liste CG'!A:A,1,FALSE),"Attention erreur pas de CG")</f>
        <v>41305</v>
      </c>
      <c r="U1590" s="447" t="str">
        <f>IF(MID(H1590,4,1)="x", 'Messages d''erreur'!$B$13,IF(LEFT(T1590,1)="A",'Messages d''erreur'!$B$12,""))</f>
        <v/>
      </c>
    </row>
    <row r="1591" spans="1:21" ht="52" x14ac:dyDescent="0.35">
      <c r="A1591" s="535" t="s">
        <v>2026</v>
      </c>
      <c r="B1591" s="447" t="s">
        <v>2026</v>
      </c>
      <c r="C1591" s="462" t="s">
        <v>2602</v>
      </c>
      <c r="D1591" s="463" t="s">
        <v>1100</v>
      </c>
      <c r="E1591" s="464" t="s">
        <v>1101</v>
      </c>
      <c r="F1591" s="464">
        <v>1</v>
      </c>
      <c r="G1591" s="462" t="s">
        <v>1878</v>
      </c>
      <c r="H1591" s="464" t="s">
        <v>2024</v>
      </c>
      <c r="I1591" s="464" t="s">
        <v>1201</v>
      </c>
      <c r="J1591" s="464" t="s">
        <v>61</v>
      </c>
      <c r="K1591" s="466" t="s">
        <v>682</v>
      </c>
      <c r="L1591" s="467">
        <f t="shared" si="130"/>
        <v>0</v>
      </c>
      <c r="M1591" s="468">
        <f t="shared" si="126"/>
        <v>41306</v>
      </c>
      <c r="N1591" s="467" t="str">
        <f>IF(IFERROR(SEARCH("-",K1591,1),0) &gt; 0,IFERROR(VLOOKUP(K1591,'Liste ECO'!A:A,1,FALSE),"ATTENTION CE Inexistant"),"")</f>
        <v>467-03</v>
      </c>
      <c r="O1591" s="467" t="str">
        <f>IF(LEFT(N1591,1) ="A",'Messages d''erreur'!$B$9,"")</f>
        <v/>
      </c>
      <c r="P1591" s="447">
        <f t="shared" si="131"/>
        <v>41306</v>
      </c>
      <c r="Q1591" s="447" t="str">
        <f>IFERROR(VLOOKUP(B1592,'Liste CG'!A:A,1,FALSE),"Attention erreur pas de CG")</f>
        <v>Attention erreur pas de CG</v>
      </c>
      <c r="R1591" s="447" t="str">
        <f>IF(LEFT(Q1591,1)="A",'Messages d''erreur'!B$10,"")</f>
        <v>Attention CG pas dans  CG</v>
      </c>
      <c r="S1591" s="467">
        <f t="shared" si="132"/>
        <v>41306</v>
      </c>
      <c r="T1591" s="469">
        <f>IFERROR(VLOOKUP(S1591,'Liste CG'!A:A,1,FALSE),"Attention erreur pas de CG")</f>
        <v>41306</v>
      </c>
      <c r="U1591" s="447" t="str">
        <f>IF(MID(H1591,4,1)="x", 'Messages d''erreur'!$B$13,IF(LEFT(T1591,1)="A",'Messages d''erreur'!$B$12,""))</f>
        <v/>
      </c>
    </row>
    <row r="1592" spans="1:21" ht="52" x14ac:dyDescent="0.35">
      <c r="A1592" s="535" t="s">
        <v>2026</v>
      </c>
      <c r="B1592" s="447" t="s">
        <v>2026</v>
      </c>
      <c r="C1592" s="462" t="s">
        <v>2603</v>
      </c>
      <c r="D1592" s="463" t="s">
        <v>1100</v>
      </c>
      <c r="E1592" s="464" t="s">
        <v>61</v>
      </c>
      <c r="F1592" s="464">
        <v>2</v>
      </c>
      <c r="G1592" s="462" t="s">
        <v>1957</v>
      </c>
      <c r="H1592" s="464" t="s">
        <v>2024</v>
      </c>
      <c r="I1592" s="464" t="s">
        <v>1201</v>
      </c>
      <c r="J1592" s="464" t="s">
        <v>1101</v>
      </c>
      <c r="K1592" s="466" t="s">
        <v>682</v>
      </c>
      <c r="L1592" s="467">
        <f t="shared" si="130"/>
        <v>1</v>
      </c>
      <c r="M1592" s="468">
        <f t="shared" si="126"/>
        <v>41306</v>
      </c>
      <c r="N1592" s="467" t="str">
        <f>IF(IFERROR(SEARCH("-",K1592,1),0) &gt; 0,IFERROR(VLOOKUP(K1592,'Liste ECO'!A:A,1,FALSE),"ATTENTION CE Inexistant"),"")</f>
        <v>467-03</v>
      </c>
      <c r="O1592" s="467" t="str">
        <f>IF(LEFT(N1592,1) ="A",'Messages d''erreur'!$B$9,"")</f>
        <v/>
      </c>
      <c r="P1592" s="447">
        <f t="shared" si="131"/>
        <v>41306</v>
      </c>
      <c r="Q1592" s="447" t="str">
        <f>IFERROR(VLOOKUP(B1593,'Liste CG'!A:A,1,FALSE),"Attention erreur pas de CG")</f>
        <v>Attention erreur pas de CG</v>
      </c>
      <c r="R1592" s="447" t="str">
        <f>IF(LEFT(Q1592,1)="A",'Messages d''erreur'!B$10,"")</f>
        <v>Attention CG pas dans  CG</v>
      </c>
      <c r="S1592" s="467">
        <f t="shared" si="132"/>
        <v>41306</v>
      </c>
      <c r="T1592" s="469">
        <f>IFERROR(VLOOKUP(S1592,'Liste CG'!A:A,1,FALSE),"Attention erreur pas de CG")</f>
        <v>41306</v>
      </c>
      <c r="U1592" s="447" t="str">
        <f>IF(MID(H1592,4,1)="x", 'Messages d''erreur'!$B$13,IF(LEFT(T1592,1)="A",'Messages d''erreur'!$B$12,""))</f>
        <v/>
      </c>
    </row>
    <row r="1593" spans="1:21" ht="39" x14ac:dyDescent="0.35">
      <c r="A1593" s="535" t="s">
        <v>2196</v>
      </c>
      <c r="B1593" s="447" t="s">
        <v>2196</v>
      </c>
      <c r="C1593" s="462" t="s">
        <v>604</v>
      </c>
      <c r="D1593" s="463" t="s">
        <v>1100</v>
      </c>
      <c r="E1593" s="464" t="s">
        <v>1101</v>
      </c>
      <c r="F1593" s="464">
        <v>1</v>
      </c>
      <c r="G1593" s="462" t="s">
        <v>1878</v>
      </c>
      <c r="H1593" s="464" t="s">
        <v>2193</v>
      </c>
      <c r="I1593" s="464" t="s">
        <v>2182</v>
      </c>
      <c r="J1593" s="464" t="s">
        <v>61</v>
      </c>
      <c r="K1593" s="466" t="s">
        <v>603</v>
      </c>
      <c r="L1593" s="467">
        <f t="shared" si="130"/>
        <v>0</v>
      </c>
      <c r="M1593" s="468">
        <f t="shared" si="126"/>
        <v>46011</v>
      </c>
      <c r="N1593" s="467" t="str">
        <f>IF(IFERROR(SEARCH("-",K1593,1),0) &gt; 0,IFERROR(VLOOKUP(K1593,'Liste ECO'!A:A,1,FALSE),"ATTENTION CE Inexistant"),"")</f>
        <v>383-02</v>
      </c>
      <c r="O1593" s="467" t="str">
        <f>IF(LEFT(N1593,1) ="A",'Messages d''erreur'!$B$9,"")</f>
        <v/>
      </c>
      <c r="P1593" s="447">
        <f t="shared" si="131"/>
        <v>46011</v>
      </c>
      <c r="Q1593" s="447" t="str">
        <f>IFERROR(VLOOKUP(B1594,'Liste CG'!A:A,1,FALSE),"Attention erreur pas de CG")</f>
        <v>Attention erreur pas de CG</v>
      </c>
      <c r="R1593" s="447" t="str">
        <f>IF(LEFT(Q1593,1)="A",'Messages d''erreur'!B$10,"")</f>
        <v>Attention CG pas dans  CG</v>
      </c>
      <c r="S1593" s="467">
        <f t="shared" si="132"/>
        <v>46011</v>
      </c>
      <c r="T1593" s="469">
        <f>IFERROR(VLOOKUP(S1593,'Liste CG'!A:A,1,FALSE),"Attention erreur pas de CG")</f>
        <v>46011</v>
      </c>
      <c r="U1593" s="447" t="str">
        <f>IF(MID(H1593,4,1)="x", 'Messages d''erreur'!$B$13,IF(LEFT(T1593,1)="A",'Messages d''erreur'!$B$12,""))</f>
        <v/>
      </c>
    </row>
    <row r="1594" spans="1:21" ht="39" x14ac:dyDescent="0.35">
      <c r="A1594" s="535" t="s">
        <v>2196</v>
      </c>
      <c r="B1594" s="447" t="s">
        <v>2196</v>
      </c>
      <c r="C1594" s="462" t="s">
        <v>604</v>
      </c>
      <c r="D1594" s="463" t="s">
        <v>1100</v>
      </c>
      <c r="E1594" s="464" t="s">
        <v>61</v>
      </c>
      <c r="F1594" s="464">
        <v>2</v>
      </c>
      <c r="G1594" s="462" t="s">
        <v>1957</v>
      </c>
      <c r="H1594" s="464" t="s">
        <v>2193</v>
      </c>
      <c r="I1594" s="464" t="s">
        <v>2182</v>
      </c>
      <c r="J1594" s="464" t="s">
        <v>1101</v>
      </c>
      <c r="K1594" s="466" t="s">
        <v>603</v>
      </c>
      <c r="L1594" s="467">
        <f t="shared" si="130"/>
        <v>1</v>
      </c>
      <c r="M1594" s="468">
        <f t="shared" si="126"/>
        <v>46011</v>
      </c>
      <c r="N1594" s="467" t="str">
        <f>IF(IFERROR(SEARCH("-",K1594,1),0) &gt; 0,IFERROR(VLOOKUP(K1594,'Liste ECO'!A:A,1,FALSE),"ATTENTION CE Inexistant"),"")</f>
        <v>383-02</v>
      </c>
      <c r="O1594" s="467" t="str">
        <f>IF(LEFT(N1594,1) ="A",'Messages d''erreur'!$B$9,"")</f>
        <v/>
      </c>
      <c r="P1594" s="447">
        <f t="shared" si="131"/>
        <v>46011</v>
      </c>
      <c r="Q1594" s="447" t="str">
        <f>IFERROR(VLOOKUP(B1595,'Liste CG'!A:A,1,FALSE),"Attention erreur pas de CG")</f>
        <v>Attention erreur pas de CG</v>
      </c>
      <c r="R1594" s="447" t="str">
        <f>IF(LEFT(Q1594,1)="A",'Messages d''erreur'!B$10,"")</f>
        <v>Attention CG pas dans  CG</v>
      </c>
      <c r="S1594" s="467">
        <f t="shared" si="132"/>
        <v>46011</v>
      </c>
      <c r="T1594" s="469">
        <f>IFERROR(VLOOKUP(S1594,'Liste CG'!A:A,1,FALSE),"Attention erreur pas de CG")</f>
        <v>46011</v>
      </c>
      <c r="U1594" s="447" t="str">
        <f>IF(MID(H1594,4,1)="x", 'Messages d''erreur'!$B$13,IF(LEFT(T1594,1)="A",'Messages d''erreur'!$B$12,""))</f>
        <v/>
      </c>
    </row>
    <row r="1595" spans="1:21" ht="52" x14ac:dyDescent="0.35">
      <c r="A1595" s="535" t="s">
        <v>2198</v>
      </c>
      <c r="B1595" s="447" t="s">
        <v>2198</v>
      </c>
      <c r="C1595" s="462" t="s">
        <v>611</v>
      </c>
      <c r="D1595" s="463" t="s">
        <v>1100</v>
      </c>
      <c r="E1595" s="464" t="s">
        <v>1101</v>
      </c>
      <c r="F1595" s="464">
        <v>1</v>
      </c>
      <c r="G1595" s="462" t="s">
        <v>1878</v>
      </c>
      <c r="H1595" s="464" t="s">
        <v>2193</v>
      </c>
      <c r="I1595" s="464" t="s">
        <v>2182</v>
      </c>
      <c r="J1595" s="464" t="s">
        <v>61</v>
      </c>
      <c r="K1595" s="466" t="s">
        <v>610</v>
      </c>
      <c r="L1595" s="467">
        <f t="shared" si="130"/>
        <v>0</v>
      </c>
      <c r="M1595" s="468">
        <f t="shared" si="126"/>
        <v>46011</v>
      </c>
      <c r="N1595" s="467" t="str">
        <f>IF(IFERROR(SEARCH("-",K1595,1),0) &gt; 0,IFERROR(VLOOKUP(K1595,'Liste ECO'!A:A,1,FALSE),"ATTENTION CE Inexistant"),"")</f>
        <v>384-01</v>
      </c>
      <c r="O1595" s="467" t="str">
        <f>IF(LEFT(N1595,1) ="A",'Messages d''erreur'!$B$9,"")</f>
        <v/>
      </c>
      <c r="P1595" s="447">
        <f t="shared" si="131"/>
        <v>46011</v>
      </c>
      <c r="Q1595" s="447" t="str">
        <f>IFERROR(VLOOKUP(B1596,'Liste CG'!A:A,1,FALSE),"Attention erreur pas de CG")</f>
        <v>Attention erreur pas de CG</v>
      </c>
      <c r="R1595" s="447" t="str">
        <f>IF(LEFT(Q1595,1)="A",'Messages d''erreur'!B$10,"")</f>
        <v>Attention CG pas dans  CG</v>
      </c>
      <c r="S1595" s="467">
        <f t="shared" si="132"/>
        <v>46011</v>
      </c>
      <c r="T1595" s="469">
        <f>IFERROR(VLOOKUP(S1595,'Liste CG'!A:A,1,FALSE),"Attention erreur pas de CG")</f>
        <v>46011</v>
      </c>
      <c r="U1595" s="447" t="str">
        <f>IF(MID(H1595,4,1)="x", 'Messages d''erreur'!$B$13,IF(LEFT(T1595,1)="A",'Messages d''erreur'!$B$12,""))</f>
        <v/>
      </c>
    </row>
    <row r="1596" spans="1:21" ht="52" x14ac:dyDescent="0.35">
      <c r="A1596" s="535" t="s">
        <v>2198</v>
      </c>
      <c r="B1596" s="447" t="s">
        <v>2198</v>
      </c>
      <c r="C1596" s="462" t="s">
        <v>611</v>
      </c>
      <c r="D1596" s="463" t="s">
        <v>1100</v>
      </c>
      <c r="E1596" s="464" t="s">
        <v>61</v>
      </c>
      <c r="F1596" s="464">
        <v>2</v>
      </c>
      <c r="G1596" s="462" t="s">
        <v>1957</v>
      </c>
      <c r="H1596" s="464" t="s">
        <v>2193</v>
      </c>
      <c r="I1596" s="464" t="s">
        <v>2182</v>
      </c>
      <c r="J1596" s="464" t="s">
        <v>1101</v>
      </c>
      <c r="K1596" s="466" t="s">
        <v>610</v>
      </c>
      <c r="L1596" s="467">
        <f t="shared" si="130"/>
        <v>1</v>
      </c>
      <c r="M1596" s="468">
        <f t="shared" si="126"/>
        <v>46011</v>
      </c>
      <c r="N1596" s="467" t="str">
        <f>IF(IFERROR(SEARCH("-",K1596,1),0) &gt; 0,IFERROR(VLOOKUP(K1596,'Liste ECO'!A:A,1,FALSE),"ATTENTION CE Inexistant"),"")</f>
        <v>384-01</v>
      </c>
      <c r="O1596" s="467" t="str">
        <f>IF(LEFT(N1596,1) ="A",'Messages d''erreur'!$B$9,"")</f>
        <v/>
      </c>
      <c r="P1596" s="447">
        <f t="shared" si="131"/>
        <v>46011</v>
      </c>
      <c r="Q1596" s="447" t="str">
        <f>IFERROR(VLOOKUP(B1597,'Liste CG'!A:A,1,FALSE),"Attention erreur pas de CG")</f>
        <v>Attention erreur pas de CG</v>
      </c>
      <c r="R1596" s="447" t="str">
        <f>IF(LEFT(Q1596,1)="A",'Messages d''erreur'!B$10,"")</f>
        <v>Attention CG pas dans  CG</v>
      </c>
      <c r="S1596" s="467">
        <f t="shared" si="132"/>
        <v>46011</v>
      </c>
      <c r="T1596" s="469">
        <f>IFERROR(VLOOKUP(S1596,'Liste CG'!A:A,1,FALSE),"Attention erreur pas de CG")</f>
        <v>46011</v>
      </c>
      <c r="U1596" s="447" t="str">
        <f>IF(MID(H1596,4,1)="x", 'Messages d''erreur'!$B$13,IF(LEFT(T1596,1)="A",'Messages d''erreur'!$B$12,""))</f>
        <v/>
      </c>
    </row>
    <row r="1597" spans="1:21" ht="39" x14ac:dyDescent="0.35">
      <c r="A1597" s="535" t="s">
        <v>2199</v>
      </c>
      <c r="B1597" s="447" t="s">
        <v>2199</v>
      </c>
      <c r="C1597" s="462" t="s">
        <v>613</v>
      </c>
      <c r="D1597" s="463" t="s">
        <v>1100</v>
      </c>
      <c r="E1597" s="464" t="s">
        <v>1101</v>
      </c>
      <c r="F1597" s="464">
        <v>1</v>
      </c>
      <c r="G1597" s="462" t="s">
        <v>1878</v>
      </c>
      <c r="H1597" s="464" t="s">
        <v>2193</v>
      </c>
      <c r="I1597" s="464" t="s">
        <v>2182</v>
      </c>
      <c r="J1597" s="464" t="s">
        <v>61</v>
      </c>
      <c r="K1597" s="466" t="s">
        <v>612</v>
      </c>
      <c r="L1597" s="467">
        <f t="shared" si="130"/>
        <v>0</v>
      </c>
      <c r="M1597" s="468">
        <f t="shared" si="126"/>
        <v>46011</v>
      </c>
      <c r="N1597" s="467" t="str">
        <f>IF(IFERROR(SEARCH("-",K1597,1),0) &gt; 0,IFERROR(VLOOKUP(K1597,'Liste ECO'!A:A,1,FALSE),"ATTENTION CE Inexistant"),"")</f>
        <v>384-40</v>
      </c>
      <c r="O1597" s="467" t="str">
        <f>IF(LEFT(N1597,1) ="A",'Messages d''erreur'!$B$9,"")</f>
        <v/>
      </c>
      <c r="P1597" s="447">
        <f t="shared" si="131"/>
        <v>46011</v>
      </c>
      <c r="Q1597" s="447" t="str">
        <f>IFERROR(VLOOKUP(B1598,'Liste CG'!A:A,1,FALSE),"Attention erreur pas de CG")</f>
        <v>Attention erreur pas de CG</v>
      </c>
      <c r="R1597" s="447" t="str">
        <f>IF(LEFT(Q1597,1)="A",'Messages d''erreur'!B$10,"")</f>
        <v>Attention CG pas dans  CG</v>
      </c>
      <c r="S1597" s="467">
        <f t="shared" si="132"/>
        <v>46011</v>
      </c>
      <c r="T1597" s="469">
        <f>IFERROR(VLOOKUP(S1597,'Liste CG'!A:A,1,FALSE),"Attention erreur pas de CG")</f>
        <v>46011</v>
      </c>
      <c r="U1597" s="447" t="str">
        <f>IF(MID(H1597,4,1)="x", 'Messages d''erreur'!$B$13,IF(LEFT(T1597,1)="A",'Messages d''erreur'!$B$12,""))</f>
        <v/>
      </c>
    </row>
    <row r="1598" spans="1:21" ht="39" x14ac:dyDescent="0.35">
      <c r="A1598" s="535" t="s">
        <v>2199</v>
      </c>
      <c r="B1598" s="447" t="s">
        <v>2199</v>
      </c>
      <c r="C1598" s="462" t="s">
        <v>613</v>
      </c>
      <c r="D1598" s="463" t="s">
        <v>1100</v>
      </c>
      <c r="E1598" s="464" t="s">
        <v>61</v>
      </c>
      <c r="F1598" s="464">
        <v>2</v>
      </c>
      <c r="G1598" s="462" t="s">
        <v>1957</v>
      </c>
      <c r="H1598" s="464" t="s">
        <v>2193</v>
      </c>
      <c r="I1598" s="464" t="s">
        <v>2182</v>
      </c>
      <c r="J1598" s="464" t="s">
        <v>1101</v>
      </c>
      <c r="K1598" s="466" t="s">
        <v>612</v>
      </c>
      <c r="L1598" s="467">
        <f t="shared" si="130"/>
        <v>1</v>
      </c>
      <c r="M1598" s="468">
        <f t="shared" si="126"/>
        <v>46011</v>
      </c>
      <c r="N1598" s="467" t="str">
        <f>IF(IFERROR(SEARCH("-",K1598,1),0) &gt; 0,IFERROR(VLOOKUP(K1598,'Liste ECO'!A:A,1,FALSE),"ATTENTION CE Inexistant"),"")</f>
        <v>384-40</v>
      </c>
      <c r="O1598" s="467" t="str">
        <f>IF(LEFT(N1598,1) ="A",'Messages d''erreur'!$B$9,"")</f>
        <v/>
      </c>
      <c r="P1598" s="447">
        <f t="shared" si="131"/>
        <v>46011</v>
      </c>
      <c r="Q1598" s="447" t="str">
        <f>IFERROR(VLOOKUP(B1599,'Liste CG'!A:A,1,FALSE),"Attention erreur pas de CG")</f>
        <v>Attention erreur pas de CG</v>
      </c>
      <c r="R1598" s="447" t="str">
        <f>IF(LEFT(Q1598,1)="A",'Messages d''erreur'!B$10,"")</f>
        <v>Attention CG pas dans  CG</v>
      </c>
      <c r="S1598" s="467">
        <f t="shared" si="132"/>
        <v>46011</v>
      </c>
      <c r="T1598" s="469">
        <f>IFERROR(VLOOKUP(S1598,'Liste CG'!A:A,1,FALSE),"Attention erreur pas de CG")</f>
        <v>46011</v>
      </c>
      <c r="U1598" s="447" t="str">
        <f>IF(MID(H1598,4,1)="x", 'Messages d''erreur'!$B$13,IF(LEFT(T1598,1)="A",'Messages d''erreur'!$B$12,""))</f>
        <v/>
      </c>
    </row>
    <row r="1599" spans="1:21" ht="52" x14ac:dyDescent="0.35">
      <c r="A1599" s="535" t="s">
        <v>2200</v>
      </c>
      <c r="B1599" s="447" t="s">
        <v>2200</v>
      </c>
      <c r="C1599" s="462" t="s">
        <v>608</v>
      </c>
      <c r="D1599" s="463" t="s">
        <v>1100</v>
      </c>
      <c r="E1599" s="464" t="s">
        <v>1101</v>
      </c>
      <c r="F1599" s="464">
        <v>1</v>
      </c>
      <c r="G1599" s="462" t="s">
        <v>1878</v>
      </c>
      <c r="H1599" s="464" t="s">
        <v>2193</v>
      </c>
      <c r="I1599" s="464" t="s">
        <v>2182</v>
      </c>
      <c r="J1599" s="464" t="s">
        <v>61</v>
      </c>
      <c r="K1599" s="466" t="s">
        <v>607</v>
      </c>
      <c r="L1599" s="467">
        <f t="shared" ref="L1599:L1632" si="133">IF(A1599=A1598,1,0)</f>
        <v>0</v>
      </c>
      <c r="M1599" s="468">
        <f t="shared" si="126"/>
        <v>46011</v>
      </c>
      <c r="N1599" s="467" t="str">
        <f>IF(IFERROR(SEARCH("-",K1599,1),0) &gt; 0,IFERROR(VLOOKUP(K1599,'Liste ECO'!A:A,1,FALSE),"ATTENTION CE Inexistant"),"")</f>
        <v>383-04</v>
      </c>
      <c r="O1599" s="467" t="str">
        <f>IF(LEFT(N1599,1) ="A",'Messages d''erreur'!$B$9,"")</f>
        <v/>
      </c>
      <c r="P1599" s="447">
        <f t="shared" si="131"/>
        <v>46011</v>
      </c>
      <c r="Q1599" s="447" t="str">
        <f>IFERROR(VLOOKUP(B1600,'Liste CG'!A:A,1,FALSE),"Attention erreur pas de CG")</f>
        <v>Attention erreur pas de CG</v>
      </c>
      <c r="R1599" s="447" t="str">
        <f>IF(LEFT(Q1599,1)="A",'Messages d''erreur'!B$10,"")</f>
        <v>Attention CG pas dans  CG</v>
      </c>
      <c r="S1599" s="467">
        <f t="shared" si="132"/>
        <v>46011</v>
      </c>
      <c r="T1599" s="469">
        <f>IFERROR(VLOOKUP(S1599,'Liste CG'!A:A,1,FALSE),"Attention erreur pas de CG")</f>
        <v>46011</v>
      </c>
      <c r="U1599" s="447" t="str">
        <f>IF(MID(H1599,4,1)="x", 'Messages d''erreur'!$B$13,IF(LEFT(T1599,1)="A",'Messages d''erreur'!$B$12,""))</f>
        <v/>
      </c>
    </row>
    <row r="1600" spans="1:21" ht="52" x14ac:dyDescent="0.35">
      <c r="A1600" s="535" t="s">
        <v>2200</v>
      </c>
      <c r="B1600" s="447" t="s">
        <v>2200</v>
      </c>
      <c r="C1600" s="462" t="s">
        <v>608</v>
      </c>
      <c r="D1600" s="463" t="s">
        <v>1100</v>
      </c>
      <c r="E1600" s="464" t="s">
        <v>61</v>
      </c>
      <c r="F1600" s="464">
        <v>2</v>
      </c>
      <c r="G1600" s="462" t="s">
        <v>1957</v>
      </c>
      <c r="H1600" s="464" t="s">
        <v>2193</v>
      </c>
      <c r="I1600" s="464" t="s">
        <v>2182</v>
      </c>
      <c r="J1600" s="464" t="s">
        <v>1101</v>
      </c>
      <c r="K1600" s="466" t="s">
        <v>607</v>
      </c>
      <c r="L1600" s="467">
        <f t="shared" si="133"/>
        <v>1</v>
      </c>
      <c r="M1600" s="468">
        <f t="shared" si="126"/>
        <v>46011</v>
      </c>
      <c r="N1600" s="467" t="str">
        <f>IF(IFERROR(SEARCH("-",K1600,1),0) &gt; 0,IFERROR(VLOOKUP(K1600,'Liste ECO'!A:A,1,FALSE),"ATTENTION CE Inexistant"),"")</f>
        <v>383-04</v>
      </c>
      <c r="O1600" s="467" t="str">
        <f>IF(LEFT(N1600,1) ="A",'Messages d''erreur'!$B$9,"")</f>
        <v/>
      </c>
      <c r="P1600" s="447">
        <f t="shared" si="131"/>
        <v>46011</v>
      </c>
      <c r="Q1600" s="447" t="str">
        <f>IFERROR(VLOOKUP(B1601,'Liste CG'!A:A,1,FALSE),"Attention erreur pas de CG")</f>
        <v>Attention erreur pas de CG</v>
      </c>
      <c r="R1600" s="447" t="str">
        <f>IF(LEFT(Q1600,1)="A",'Messages d''erreur'!B$10,"")</f>
        <v>Attention CG pas dans  CG</v>
      </c>
      <c r="S1600" s="467">
        <f t="shared" si="132"/>
        <v>46011</v>
      </c>
      <c r="T1600" s="469">
        <f>IFERROR(VLOOKUP(S1600,'Liste CG'!A:A,1,FALSE),"Attention erreur pas de CG")</f>
        <v>46011</v>
      </c>
      <c r="U1600" s="447" t="str">
        <f>IF(MID(H1600,4,1)="x", 'Messages d''erreur'!$B$13,IF(LEFT(T1600,1)="A",'Messages d''erreur'!$B$12,""))</f>
        <v/>
      </c>
    </row>
    <row r="1601" spans="1:21" s="514" customFormat="1" ht="65" x14ac:dyDescent="0.35">
      <c r="A1601" s="544" t="s">
        <v>2028</v>
      </c>
      <c r="B1601" s="514" t="s">
        <v>2028</v>
      </c>
      <c r="C1601" s="515" t="s">
        <v>2604</v>
      </c>
      <c r="D1601" s="516" t="s">
        <v>1100</v>
      </c>
      <c r="E1601" s="517" t="s">
        <v>1101</v>
      </c>
      <c r="F1601" s="517">
        <v>1</v>
      </c>
      <c r="G1601" s="515" t="s">
        <v>1878</v>
      </c>
      <c r="H1601" s="517" t="s">
        <v>2027</v>
      </c>
      <c r="I1601" s="517" t="s">
        <v>1201</v>
      </c>
      <c r="J1601" s="517" t="s">
        <v>61</v>
      </c>
      <c r="K1601" s="518" t="s">
        <v>684</v>
      </c>
      <c r="L1601" s="519">
        <f t="shared" si="133"/>
        <v>0</v>
      </c>
      <c r="M1601" s="520">
        <f t="shared" si="126"/>
        <v>41307</v>
      </c>
      <c r="N1601" s="519" t="str">
        <f>IF(IFERROR(SEARCH("-",K1601,1),0) &gt; 0,IFERROR(VLOOKUP(K1601,'Liste ECO'!A:A,1,FALSE),"ATTENTION CE Inexistant"),"")</f>
        <v>467-48</v>
      </c>
      <c r="O1601" s="519" t="str">
        <f>IF(LEFT(N1601,1) ="A",'Messages d''erreur'!$B$9,"")</f>
        <v/>
      </c>
      <c r="P1601" s="514">
        <f t="shared" si="131"/>
        <v>41307</v>
      </c>
      <c r="Q1601" s="514" t="str">
        <f>IFERROR(VLOOKUP(B1602,'Liste CG'!A:A,1,FALSE),"Attention erreur pas de CG")</f>
        <v>73999</v>
      </c>
      <c r="R1601" s="514" t="str">
        <f>IF(LEFT(Q1601,1)="A",'Messages d''erreur'!B$10,"")</f>
        <v/>
      </c>
      <c r="S1601" s="519">
        <f t="shared" si="132"/>
        <v>41307</v>
      </c>
      <c r="T1601" s="521">
        <f>IFERROR(VLOOKUP(S1601,'Liste CG'!A:A,1,FALSE),"Attention erreur pas de CG")</f>
        <v>41307</v>
      </c>
      <c r="U1601" s="514" t="str">
        <f>IF(MID(H1601,4,1)="x", 'Messages d''erreur'!$B$13,IF(LEFT(T1601,1)="A",'Messages d''erreur'!$B$12,""))</f>
        <v/>
      </c>
    </row>
    <row r="1602" spans="1:21" ht="26" x14ac:dyDescent="0.35">
      <c r="A1602" s="535" t="s">
        <v>4421</v>
      </c>
      <c r="B1602" s="447" t="s">
        <v>4421</v>
      </c>
      <c r="C1602" s="506" t="s">
        <v>4418</v>
      </c>
      <c r="D1602" s="463" t="s">
        <v>1100</v>
      </c>
      <c r="E1602" s="464" t="s">
        <v>61</v>
      </c>
      <c r="F1602" s="464">
        <v>2</v>
      </c>
      <c r="G1602" s="462" t="s">
        <v>1878</v>
      </c>
      <c r="H1602" s="464">
        <v>49000</v>
      </c>
      <c r="I1602" s="464" t="s">
        <v>1201</v>
      </c>
      <c r="J1602" s="464" t="s">
        <v>1101</v>
      </c>
      <c r="K1602" s="466" t="s">
        <v>4429</v>
      </c>
      <c r="L1602" s="467">
        <f t="shared" si="133"/>
        <v>0</v>
      </c>
      <c r="M1602" s="468">
        <f t="shared" si="126"/>
        <v>49000</v>
      </c>
      <c r="N1602" s="467" t="str">
        <f>IF(IFERROR(SEARCH("-",K1602,1),0) &gt; 0,IFERROR(VLOOKUP(K1602,'Liste ECO'!A:A,1,FALSE),"ATTENTION CE Inexistant"),"")</f>
        <v>083-01</v>
      </c>
      <c r="O1602" s="467" t="str">
        <f>IF(LEFT(N1602,1) ="A",'Messages d''erreur'!$B$9,"")</f>
        <v/>
      </c>
      <c r="P1602" s="447">
        <f t="shared" si="131"/>
        <v>49000</v>
      </c>
      <c r="Q1602" s="447" t="str">
        <f>IFERROR(VLOOKUP(B1604,'Liste CG'!A:A,1,FALSE),"Attention erreur pas de CG")</f>
        <v>Attention erreur pas de CG</v>
      </c>
      <c r="R1602" s="447" t="str">
        <f>IF(LEFT(Q1602,1)="A",'Messages d''erreur'!B$10,"")</f>
        <v>Attention CG pas dans  CG</v>
      </c>
      <c r="S1602" s="467">
        <f t="shared" si="132"/>
        <v>49000</v>
      </c>
      <c r="T1602" s="469">
        <f>IFERROR(VLOOKUP(S1602,'Liste CG'!A:A,1,FALSE),"Attention erreur pas de CG")</f>
        <v>49000</v>
      </c>
      <c r="U1602" s="447" t="str">
        <f>IF(MID(H1602,4,1)="x", 'Messages d''erreur'!$B$13,IF(LEFT(T1602,1)="A",'Messages d''erreur'!$B$12,""))</f>
        <v/>
      </c>
    </row>
    <row r="1603" spans="1:21" ht="65" x14ac:dyDescent="0.35">
      <c r="A1603" s="535" t="s">
        <v>2028</v>
      </c>
      <c r="B1603" s="447" t="s">
        <v>2028</v>
      </c>
      <c r="C1603" s="462" t="s">
        <v>2604</v>
      </c>
      <c r="D1603" s="463" t="s">
        <v>1100</v>
      </c>
      <c r="E1603" s="464" t="s">
        <v>1101</v>
      </c>
      <c r="F1603" s="464">
        <v>1</v>
      </c>
      <c r="G1603" s="462" t="s">
        <v>1878</v>
      </c>
      <c r="H1603" s="464" t="s">
        <v>2027</v>
      </c>
      <c r="I1603" s="464" t="s">
        <v>1201</v>
      </c>
      <c r="J1603" s="464" t="s">
        <v>61</v>
      </c>
      <c r="K1603" s="466" t="s">
        <v>684</v>
      </c>
      <c r="L1603" s="467">
        <f t="shared" ref="L1603" si="134">IF(A1603=A1602,1,0)</f>
        <v>0</v>
      </c>
      <c r="M1603" s="468">
        <f t="shared" ref="M1603" si="135">VALUE(H1603)</f>
        <v>41307</v>
      </c>
      <c r="N1603" s="467" t="str">
        <f>IF(IFERROR(SEARCH("-",K1603,1),0) &gt; 0,IFERROR(VLOOKUP(K1603,'Liste ECO'!A:A,1,FALSE),"ATTENTION CE Inexistant"),"")</f>
        <v>467-48</v>
      </c>
      <c r="O1603" s="467" t="str">
        <f>IF(LEFT(N1603,1) ="A",'Messages d''erreur'!$B$9,"")</f>
        <v/>
      </c>
      <c r="P1603" s="447">
        <f t="shared" ref="P1603" si="136">VALUE(H1603)</f>
        <v>41307</v>
      </c>
      <c r="Q1603" s="447" t="str">
        <f>IFERROR(VLOOKUP(B1604,'Liste CG'!A:A,1,FALSE),"Attention erreur pas de CG")</f>
        <v>Attention erreur pas de CG</v>
      </c>
      <c r="R1603" s="447" t="str">
        <f>IF(LEFT(Q1603,1)="A",'Messages d''erreur'!B$10,"")</f>
        <v>Attention CG pas dans  CG</v>
      </c>
      <c r="S1603" s="467">
        <f t="shared" ref="S1603" si="137">VALUE(H1603)</f>
        <v>41307</v>
      </c>
      <c r="T1603" s="469">
        <f>IFERROR(VLOOKUP(S1603,'Liste CG'!A:A,1,FALSE),"Attention erreur pas de CG")</f>
        <v>41307</v>
      </c>
      <c r="U1603" s="447" t="str">
        <f>IF(MID(H1603,4,1)="x", 'Messages d''erreur'!$B$13,IF(LEFT(T1603,1)="A",'Messages d''erreur'!$B$12,""))</f>
        <v/>
      </c>
    </row>
    <row r="1604" spans="1:21" ht="52" x14ac:dyDescent="0.35">
      <c r="A1604" s="535" t="s">
        <v>2037</v>
      </c>
      <c r="B1604" s="447" t="s">
        <v>2037</v>
      </c>
      <c r="C1604" s="462" t="s">
        <v>664</v>
      </c>
      <c r="D1604" s="463" t="s">
        <v>1100</v>
      </c>
      <c r="E1604" s="464" t="s">
        <v>1101</v>
      </c>
      <c r="F1604" s="464">
        <v>1</v>
      </c>
      <c r="G1604" s="462" t="s">
        <v>1878</v>
      </c>
      <c r="H1604" s="464" t="s">
        <v>1886</v>
      </c>
      <c r="I1604" s="464" t="s">
        <v>1201</v>
      </c>
      <c r="J1604" s="464" t="s">
        <v>61</v>
      </c>
      <c r="K1604" s="466" t="s">
        <v>663</v>
      </c>
      <c r="L1604" s="467">
        <f>IF(A1604=A1602,1,0)</f>
        <v>0</v>
      </c>
      <c r="M1604" s="468">
        <f t="shared" si="126"/>
        <v>41514</v>
      </c>
      <c r="N1604" s="467" t="str">
        <f>IF(IFERROR(SEARCH("-",K1604,1),0) &gt; 0,IFERROR(VLOOKUP(K1604,'Liste ECO'!A:A,1,FALSE),"ATTENTION CE Inexistant"),"")</f>
        <v>464-01</v>
      </c>
      <c r="O1604" s="467" t="str">
        <f>IF(LEFT(N1604,1) ="A",'Messages d''erreur'!$B$9,"")</f>
        <v/>
      </c>
      <c r="P1604" s="447">
        <f t="shared" si="131"/>
        <v>41514</v>
      </c>
      <c r="Q1604" s="447" t="str">
        <f>IFERROR(VLOOKUP(B1605,'Liste CG'!A:A,1,FALSE),"Attention erreur pas de CG")</f>
        <v>Attention erreur pas de CG</v>
      </c>
      <c r="R1604" s="447" t="str">
        <f>IF(LEFT(Q1604,1)="A",'Messages d''erreur'!B$10,"")</f>
        <v>Attention CG pas dans  CG</v>
      </c>
      <c r="S1604" s="467">
        <f t="shared" si="132"/>
        <v>41514</v>
      </c>
      <c r="T1604" s="469">
        <f>IFERROR(VLOOKUP(S1604,'Liste CG'!A:A,1,FALSE),"Attention erreur pas de CG")</f>
        <v>41514</v>
      </c>
      <c r="U1604" s="447" t="str">
        <f>IF(MID(H1604,4,1)="x", 'Messages d''erreur'!$B$13,IF(LEFT(T1604,1)="A",'Messages d''erreur'!$B$12,""))</f>
        <v/>
      </c>
    </row>
    <row r="1605" spans="1:21" ht="52" x14ac:dyDescent="0.35">
      <c r="A1605" s="535" t="s">
        <v>2038</v>
      </c>
      <c r="B1605" s="447" t="s">
        <v>2038</v>
      </c>
      <c r="C1605" s="462" t="s">
        <v>695</v>
      </c>
      <c r="D1605" s="463" t="s">
        <v>1100</v>
      </c>
      <c r="E1605" s="464" t="s">
        <v>1101</v>
      </c>
      <c r="F1605" s="464">
        <v>1</v>
      </c>
      <c r="G1605" s="462" t="s">
        <v>1878</v>
      </c>
      <c r="H1605" s="464" t="s">
        <v>1886</v>
      </c>
      <c r="I1605" s="464" t="s">
        <v>1201</v>
      </c>
      <c r="J1605" s="464" t="s">
        <v>61</v>
      </c>
      <c r="K1605" s="466" t="s">
        <v>694</v>
      </c>
      <c r="L1605" s="467">
        <f t="shared" si="133"/>
        <v>0</v>
      </c>
      <c r="M1605" s="468">
        <f t="shared" si="126"/>
        <v>41514</v>
      </c>
      <c r="N1605" s="467" t="str">
        <f>IF(IFERROR(SEARCH("-",K1605,1),0) &gt; 0,IFERROR(VLOOKUP(K1605,'Liste ECO'!A:A,1,FALSE),"ATTENTION CE Inexistant"),"")</f>
        <v>484-01</v>
      </c>
      <c r="O1605" s="467" t="str">
        <f>IF(LEFT(N1605,1) ="A",'Messages d''erreur'!$B$9,"")</f>
        <v/>
      </c>
      <c r="P1605" s="447">
        <f t="shared" si="131"/>
        <v>41514</v>
      </c>
      <c r="Q1605" s="447" t="str">
        <f>IFERROR(VLOOKUP(B1606,'Liste CG'!A:A,1,FALSE),"Attention erreur pas de CG")</f>
        <v>Attention erreur pas de CG</v>
      </c>
      <c r="R1605" s="447" t="str">
        <f>IF(LEFT(Q1605,1)="A",'Messages d''erreur'!B$10,"")</f>
        <v>Attention CG pas dans  CG</v>
      </c>
      <c r="S1605" s="467">
        <f t="shared" si="132"/>
        <v>41514</v>
      </c>
      <c r="T1605" s="469">
        <f>IFERROR(VLOOKUP(S1605,'Liste CG'!A:A,1,FALSE),"Attention erreur pas de CG")</f>
        <v>41514</v>
      </c>
      <c r="U1605" s="447" t="str">
        <f>IF(MID(H1605,4,1)="x", 'Messages d''erreur'!$B$13,IF(LEFT(T1605,1)="A",'Messages d''erreur'!$B$12,""))</f>
        <v/>
      </c>
    </row>
    <row r="1606" spans="1:21" ht="52" x14ac:dyDescent="0.35">
      <c r="A1606" s="535" t="s">
        <v>2038</v>
      </c>
      <c r="B1606" s="447" t="s">
        <v>2038</v>
      </c>
      <c r="C1606" s="462" t="s">
        <v>2605</v>
      </c>
      <c r="D1606" s="463" t="s">
        <v>1100</v>
      </c>
      <c r="E1606" s="464" t="s">
        <v>61</v>
      </c>
      <c r="F1606" s="464">
        <v>2</v>
      </c>
      <c r="G1606" s="462" t="s">
        <v>1957</v>
      </c>
      <c r="H1606" s="464" t="s">
        <v>1886</v>
      </c>
      <c r="I1606" s="464" t="s">
        <v>1201</v>
      </c>
      <c r="J1606" s="464" t="s">
        <v>1101</v>
      </c>
      <c r="K1606" s="466" t="s">
        <v>694</v>
      </c>
      <c r="L1606" s="467">
        <f t="shared" si="133"/>
        <v>1</v>
      </c>
      <c r="M1606" s="468">
        <f t="shared" si="126"/>
        <v>41514</v>
      </c>
      <c r="N1606" s="467" t="str">
        <f>IF(IFERROR(SEARCH("-",K1606,1),0) &gt; 0,IFERROR(VLOOKUP(K1606,'Liste ECO'!A:A,1,FALSE),"ATTENTION CE Inexistant"),"")</f>
        <v>484-01</v>
      </c>
      <c r="O1606" s="467" t="str">
        <f>IF(LEFT(N1606,1) ="A",'Messages d''erreur'!$B$9,"")</f>
        <v/>
      </c>
      <c r="P1606" s="447">
        <f t="shared" si="131"/>
        <v>41514</v>
      </c>
      <c r="Q1606" s="447" t="str">
        <f>IFERROR(VLOOKUP(B1607,'Liste CG'!A:A,1,FALSE),"Attention erreur pas de CG")</f>
        <v>Attention erreur pas de CG</v>
      </c>
      <c r="R1606" s="447" t="str">
        <f>IF(LEFT(Q1606,1)="A",'Messages d''erreur'!B$10,"")</f>
        <v>Attention CG pas dans  CG</v>
      </c>
      <c r="S1606" s="467">
        <f t="shared" si="132"/>
        <v>41514</v>
      </c>
      <c r="T1606" s="469">
        <f>IFERROR(VLOOKUP(S1606,'Liste CG'!A:A,1,FALSE),"Attention erreur pas de CG")</f>
        <v>41514</v>
      </c>
      <c r="U1606" s="447" t="str">
        <f>IF(MID(H1606,4,1)="x", 'Messages d''erreur'!$B$13,IF(LEFT(T1606,1)="A",'Messages d''erreur'!$B$12,""))</f>
        <v/>
      </c>
    </row>
    <row r="1607" spans="1:21" ht="39" x14ac:dyDescent="0.35">
      <c r="A1607" s="535" t="s">
        <v>2035</v>
      </c>
      <c r="B1607" s="447" t="s">
        <v>2035</v>
      </c>
      <c r="C1607" s="462" t="s">
        <v>322</v>
      </c>
      <c r="D1607" s="463" t="s">
        <v>1100</v>
      </c>
      <c r="E1607" s="464" t="s">
        <v>1101</v>
      </c>
      <c r="F1607" s="464">
        <v>1</v>
      </c>
      <c r="G1607" s="462" t="s">
        <v>1878</v>
      </c>
      <c r="H1607" s="464" t="s">
        <v>1886</v>
      </c>
      <c r="I1607" s="464" t="s">
        <v>1201</v>
      </c>
      <c r="J1607" s="464" t="s">
        <v>61</v>
      </c>
      <c r="K1607" s="466" t="s">
        <v>321</v>
      </c>
      <c r="L1607" s="467">
        <f t="shared" si="133"/>
        <v>0</v>
      </c>
      <c r="M1607" s="468">
        <f t="shared" si="126"/>
        <v>41514</v>
      </c>
      <c r="N1607" s="467" t="str">
        <f>IF(IFERROR(SEARCH("-",K1607,1),0) &gt; 0,IFERROR(VLOOKUP(K1607,'Liste ECO'!A:A,1,FALSE),"ATTENTION CE Inexistant"),"")</f>
        <v>263-01</v>
      </c>
      <c r="O1607" s="467" t="str">
        <f>IF(LEFT(N1607,1) ="A",'Messages d''erreur'!$B$9,"")</f>
        <v/>
      </c>
      <c r="P1607" s="447">
        <f t="shared" si="131"/>
        <v>41514</v>
      </c>
      <c r="Q1607" s="447" t="str">
        <f>IFERROR(VLOOKUP(B1608,'Liste CG'!A:A,1,FALSE),"Attention erreur pas de CG")</f>
        <v>Attention erreur pas de CG</v>
      </c>
      <c r="R1607" s="447" t="str">
        <f>IF(LEFT(Q1607,1)="A",'Messages d''erreur'!B$10,"")</f>
        <v>Attention CG pas dans  CG</v>
      </c>
      <c r="S1607" s="467">
        <f t="shared" si="132"/>
        <v>41514</v>
      </c>
      <c r="T1607" s="469">
        <f>IFERROR(VLOOKUP(S1607,'Liste CG'!A:A,1,FALSE),"Attention erreur pas de CG")</f>
        <v>41514</v>
      </c>
      <c r="U1607" s="447" t="str">
        <f>IF(MID(H1607,4,1)="x", 'Messages d''erreur'!$B$13,IF(LEFT(T1607,1)="A",'Messages d''erreur'!$B$12,""))</f>
        <v/>
      </c>
    </row>
    <row r="1608" spans="1:21" ht="39" x14ac:dyDescent="0.35">
      <c r="A1608" s="535" t="s">
        <v>2035</v>
      </c>
      <c r="B1608" s="447" t="s">
        <v>2035</v>
      </c>
      <c r="C1608" s="462" t="s">
        <v>322</v>
      </c>
      <c r="D1608" s="463" t="s">
        <v>1100</v>
      </c>
      <c r="E1608" s="464" t="s">
        <v>61</v>
      </c>
      <c r="F1608" s="464">
        <v>2</v>
      </c>
      <c r="G1608" s="462" t="s">
        <v>2036</v>
      </c>
      <c r="H1608" s="464" t="s">
        <v>1888</v>
      </c>
      <c r="I1608" s="464" t="s">
        <v>1201</v>
      </c>
      <c r="J1608" s="464" t="s">
        <v>1101</v>
      </c>
      <c r="K1608" s="466" t="s">
        <v>321</v>
      </c>
      <c r="L1608" s="467">
        <f t="shared" si="133"/>
        <v>1</v>
      </c>
      <c r="M1608" s="468">
        <f t="shared" si="126"/>
        <v>41515</v>
      </c>
      <c r="N1608" s="467" t="str">
        <f>IF(IFERROR(SEARCH("-",K1608,1),0) &gt; 0,IFERROR(VLOOKUP(K1608,'Liste ECO'!A:A,1,FALSE),"ATTENTION CE Inexistant"),"")</f>
        <v>263-01</v>
      </c>
      <c r="O1608" s="467" t="str">
        <f>IF(LEFT(N1608,1) ="A",'Messages d''erreur'!$B$9,"")</f>
        <v/>
      </c>
      <c r="P1608" s="447">
        <f t="shared" si="131"/>
        <v>41515</v>
      </c>
      <c r="Q1608" s="447" t="str">
        <f>IFERROR(VLOOKUP(B1609,'Liste CG'!A:A,1,FALSE),"Attention erreur pas de CG")</f>
        <v>Attention erreur pas de CG</v>
      </c>
      <c r="R1608" s="447" t="str">
        <f>IF(LEFT(Q1608,1)="A",'Messages d''erreur'!B$10,"")</f>
        <v>Attention CG pas dans  CG</v>
      </c>
      <c r="S1608" s="467">
        <f t="shared" si="132"/>
        <v>41515</v>
      </c>
      <c r="T1608" s="469">
        <f>IFERROR(VLOOKUP(S1608,'Liste CG'!A:A,1,FALSE),"Attention erreur pas de CG")</f>
        <v>41515</v>
      </c>
      <c r="U1608" s="447" t="str">
        <f>IF(MID(H1608,4,1)="x", 'Messages d''erreur'!$B$13,IF(LEFT(T1608,1)="A",'Messages d''erreur'!$B$12,""))</f>
        <v/>
      </c>
    </row>
    <row r="1609" spans="1:21" ht="52" x14ac:dyDescent="0.35">
      <c r="A1609" s="535" t="s">
        <v>2055</v>
      </c>
      <c r="B1609" s="447" t="s">
        <v>2055</v>
      </c>
      <c r="C1609" s="462" t="s">
        <v>334</v>
      </c>
      <c r="D1609" s="463" t="s">
        <v>1100</v>
      </c>
      <c r="E1609" s="464" t="s">
        <v>1101</v>
      </c>
      <c r="F1609" s="464">
        <v>1</v>
      </c>
      <c r="G1609" s="462" t="s">
        <v>1878</v>
      </c>
      <c r="H1609" s="464" t="s">
        <v>1371</v>
      </c>
      <c r="I1609" s="464" t="s">
        <v>1201</v>
      </c>
      <c r="J1609" s="464" t="s">
        <v>61</v>
      </c>
      <c r="K1609" s="466" t="s">
        <v>333</v>
      </c>
      <c r="L1609" s="467">
        <f t="shared" si="133"/>
        <v>0</v>
      </c>
      <c r="M1609" s="468">
        <f t="shared" si="126"/>
        <v>41600</v>
      </c>
      <c r="N1609" s="467" t="str">
        <f>IF(IFERROR(SEARCH("-",K1609,1),0) &gt; 0,IFERROR(VLOOKUP(K1609,'Liste ECO'!A:A,1,FALSE),"ATTENTION CE Inexistant"),"")</f>
        <v>268-01</v>
      </c>
      <c r="O1609" s="467" t="str">
        <f>IF(LEFT(N1609,1) ="A",'Messages d''erreur'!$B$9,"")</f>
        <v/>
      </c>
      <c r="P1609" s="447">
        <f t="shared" si="131"/>
        <v>41600</v>
      </c>
      <c r="Q1609" s="447" t="str">
        <f>IFERROR(VLOOKUP(B1610,'Liste CG'!A:A,1,FALSE),"Attention erreur pas de CG")</f>
        <v>Attention erreur pas de CG</v>
      </c>
      <c r="R1609" s="447" t="str">
        <f>IF(LEFT(Q1609,1)="A",'Messages d''erreur'!B$10,"")</f>
        <v>Attention CG pas dans  CG</v>
      </c>
      <c r="S1609" s="467">
        <f t="shared" si="132"/>
        <v>41600</v>
      </c>
      <c r="T1609" s="469">
        <f>IFERROR(VLOOKUP(S1609,'Liste CG'!A:A,1,FALSE),"Attention erreur pas de CG")</f>
        <v>41600</v>
      </c>
      <c r="U1609" s="447" t="str">
        <f>IF(MID(H1609,4,1)="x", 'Messages d''erreur'!$B$13,IF(LEFT(T1609,1)="A",'Messages d''erreur'!$B$12,""))</f>
        <v/>
      </c>
    </row>
    <row r="1610" spans="1:21" ht="52" x14ac:dyDescent="0.35">
      <c r="A1610" s="535" t="s">
        <v>2055</v>
      </c>
      <c r="B1610" s="447" t="s">
        <v>2055</v>
      </c>
      <c r="C1610" s="462" t="s">
        <v>334</v>
      </c>
      <c r="D1610" s="463" t="s">
        <v>1100</v>
      </c>
      <c r="E1610" s="464" t="s">
        <v>61</v>
      </c>
      <c r="F1610" s="464">
        <v>2</v>
      </c>
      <c r="G1610" s="462" t="s">
        <v>2036</v>
      </c>
      <c r="H1610" s="464" t="s">
        <v>1371</v>
      </c>
      <c r="I1610" s="464" t="s">
        <v>1201</v>
      </c>
      <c r="J1610" s="464" t="s">
        <v>1101</v>
      </c>
      <c r="K1610" s="466" t="s">
        <v>333</v>
      </c>
      <c r="L1610" s="467">
        <f t="shared" si="133"/>
        <v>1</v>
      </c>
      <c r="M1610" s="468">
        <f t="shared" si="126"/>
        <v>41600</v>
      </c>
      <c r="N1610" s="467" t="str">
        <f>IF(IFERROR(SEARCH("-",K1610,1),0) &gt; 0,IFERROR(VLOOKUP(K1610,'Liste ECO'!A:A,1,FALSE),"ATTENTION CE Inexistant"),"")</f>
        <v>268-01</v>
      </c>
      <c r="O1610" s="467" t="str">
        <f>IF(LEFT(N1610,1) ="A",'Messages d''erreur'!$B$9,"")</f>
        <v/>
      </c>
      <c r="P1610" s="447">
        <f t="shared" si="131"/>
        <v>41600</v>
      </c>
      <c r="Q1610" s="447" t="str">
        <f>IFERROR(VLOOKUP(B1611,'Liste CG'!A:A,1,FALSE),"Attention erreur pas de CG")</f>
        <v>Attention erreur pas de CG</v>
      </c>
      <c r="R1610" s="447" t="str">
        <f>IF(LEFT(Q1610,1)="A",'Messages d''erreur'!B$10,"")</f>
        <v>Attention CG pas dans  CG</v>
      </c>
      <c r="S1610" s="467">
        <f t="shared" si="132"/>
        <v>41600</v>
      </c>
      <c r="T1610" s="469">
        <f>IFERROR(VLOOKUP(S1610,'Liste CG'!A:A,1,FALSE),"Attention erreur pas de CG")</f>
        <v>41600</v>
      </c>
      <c r="U1610" s="447" t="str">
        <f>IF(MID(H1610,4,1)="x", 'Messages d''erreur'!$B$13,IF(LEFT(T1610,1)="A",'Messages d''erreur'!$B$12,""))</f>
        <v/>
      </c>
    </row>
    <row r="1611" spans="1:21" ht="26" x14ac:dyDescent="0.35">
      <c r="A1611" s="535" t="s">
        <v>2042</v>
      </c>
      <c r="B1611" s="447" t="s">
        <v>2042</v>
      </c>
      <c r="C1611" s="462" t="s">
        <v>319</v>
      </c>
      <c r="D1611" s="463" t="s">
        <v>1100</v>
      </c>
      <c r="E1611" s="464" t="s">
        <v>1101</v>
      </c>
      <c r="F1611" s="464">
        <v>1</v>
      </c>
      <c r="G1611" s="462" t="s">
        <v>1878</v>
      </c>
      <c r="H1611" s="464" t="s">
        <v>1888</v>
      </c>
      <c r="I1611" s="464" t="s">
        <v>1201</v>
      </c>
      <c r="J1611" s="464" t="s">
        <v>61</v>
      </c>
      <c r="K1611" s="466" t="s">
        <v>318</v>
      </c>
      <c r="L1611" s="467">
        <f t="shared" si="133"/>
        <v>0</v>
      </c>
      <c r="M1611" s="468">
        <f t="shared" si="126"/>
        <v>41515</v>
      </c>
      <c r="N1611" s="467" t="str">
        <f>IF(IFERROR(SEARCH("-",K1611,1),0) &gt; 0,IFERROR(VLOOKUP(K1611,'Liste ECO'!A:A,1,FALSE),"ATTENTION CE Inexistant"),"")</f>
        <v>261-03</v>
      </c>
      <c r="O1611" s="467" t="str">
        <f>IF(LEFT(N1611,1) ="A",'Messages d''erreur'!$B$9,"")</f>
        <v/>
      </c>
      <c r="P1611" s="447">
        <f t="shared" si="131"/>
        <v>41515</v>
      </c>
      <c r="Q1611" s="447" t="str">
        <f>IFERROR(VLOOKUP(B1612,'Liste CG'!A:A,1,FALSE),"Attention erreur pas de CG")</f>
        <v>Attention erreur pas de CG</v>
      </c>
      <c r="R1611" s="447" t="str">
        <f>IF(LEFT(Q1611,1)="A",'Messages d''erreur'!B$10,"")</f>
        <v>Attention CG pas dans  CG</v>
      </c>
      <c r="S1611" s="467">
        <f t="shared" si="132"/>
        <v>41515</v>
      </c>
      <c r="T1611" s="469">
        <f>IFERROR(VLOOKUP(S1611,'Liste CG'!A:A,1,FALSE),"Attention erreur pas de CG")</f>
        <v>41515</v>
      </c>
      <c r="U1611" s="447" t="str">
        <f>IF(MID(H1611,4,1)="x", 'Messages d''erreur'!$B$13,IF(LEFT(T1611,1)="A",'Messages d''erreur'!$B$12,""))</f>
        <v/>
      </c>
    </row>
    <row r="1612" spans="1:21" ht="26" x14ac:dyDescent="0.35">
      <c r="A1612" s="535" t="s">
        <v>2042</v>
      </c>
      <c r="B1612" s="447" t="s">
        <v>2042</v>
      </c>
      <c r="C1612" s="462" t="s">
        <v>319</v>
      </c>
      <c r="D1612" s="463" t="s">
        <v>1100</v>
      </c>
      <c r="E1612" s="464" t="s">
        <v>61</v>
      </c>
      <c r="F1612" s="464">
        <v>2</v>
      </c>
      <c r="G1612" s="462" t="s">
        <v>2036</v>
      </c>
      <c r="H1612" s="464" t="s">
        <v>1888</v>
      </c>
      <c r="I1612" s="464" t="s">
        <v>1201</v>
      </c>
      <c r="J1612" s="464" t="s">
        <v>1101</v>
      </c>
      <c r="K1612" s="466" t="s">
        <v>318</v>
      </c>
      <c r="L1612" s="467">
        <f t="shared" si="133"/>
        <v>1</v>
      </c>
      <c r="M1612" s="468">
        <f t="shared" si="126"/>
        <v>41515</v>
      </c>
      <c r="N1612" s="467" t="str">
        <f>IF(IFERROR(SEARCH("-",K1612,1),0) &gt; 0,IFERROR(VLOOKUP(K1612,'Liste ECO'!A:A,1,FALSE),"ATTENTION CE Inexistant"),"")</f>
        <v>261-03</v>
      </c>
      <c r="O1612" s="467" t="str">
        <f>IF(LEFT(N1612,1) ="A",'Messages d''erreur'!$B$9,"")</f>
        <v/>
      </c>
      <c r="P1612" s="447">
        <f t="shared" si="131"/>
        <v>41515</v>
      </c>
      <c r="Q1612" s="447" t="str">
        <f>IFERROR(VLOOKUP(B1613,'Liste CG'!A:A,1,FALSE),"Attention erreur pas de CG")</f>
        <v>Attention erreur pas de CG</v>
      </c>
      <c r="R1612" s="447" t="str">
        <f>IF(LEFT(Q1612,1)="A",'Messages d''erreur'!B$10,"")</f>
        <v>Attention CG pas dans  CG</v>
      </c>
      <c r="S1612" s="467">
        <f t="shared" si="132"/>
        <v>41515</v>
      </c>
      <c r="T1612" s="469">
        <f>IFERROR(VLOOKUP(S1612,'Liste CG'!A:A,1,FALSE),"Attention erreur pas de CG")</f>
        <v>41515</v>
      </c>
      <c r="U1612" s="447" t="str">
        <f>IF(MID(H1612,4,1)="x", 'Messages d''erreur'!$B$13,IF(LEFT(T1612,1)="A",'Messages d''erreur'!$B$12,""))</f>
        <v/>
      </c>
    </row>
    <row r="1613" spans="1:21" ht="26" x14ac:dyDescent="0.35">
      <c r="A1613" s="535" t="s">
        <v>2047</v>
      </c>
      <c r="B1613" s="447" t="s">
        <v>2047</v>
      </c>
      <c r="C1613" s="462" t="s">
        <v>340</v>
      </c>
      <c r="D1613" s="463" t="s">
        <v>1100</v>
      </c>
      <c r="E1613" s="464" t="s">
        <v>1101</v>
      </c>
      <c r="F1613" s="464">
        <v>1</v>
      </c>
      <c r="G1613" s="462" t="s">
        <v>1878</v>
      </c>
      <c r="H1613" s="464" t="s">
        <v>2045</v>
      </c>
      <c r="I1613" s="464" t="s">
        <v>1201</v>
      </c>
      <c r="J1613" s="464" t="s">
        <v>61</v>
      </c>
      <c r="K1613" s="466" t="s">
        <v>339</v>
      </c>
      <c r="L1613" s="467">
        <f t="shared" si="133"/>
        <v>0</v>
      </c>
      <c r="M1613" s="468">
        <f t="shared" si="126"/>
        <v>41516</v>
      </c>
      <c r="N1613" s="467" t="str">
        <f>IF(IFERROR(SEARCH("-",K1613,1),0) &gt; 0,IFERROR(VLOOKUP(K1613,'Liste ECO'!A:A,1,FALSE),"ATTENTION CE Inexistant"),"")</f>
        <v>272-01</v>
      </c>
      <c r="O1613" s="467" t="str">
        <f>IF(LEFT(N1613,1) ="A",'Messages d''erreur'!$B$9,"")</f>
        <v/>
      </c>
      <c r="P1613" s="447">
        <f t="shared" si="131"/>
        <v>41516</v>
      </c>
      <c r="Q1613" s="447" t="str">
        <f>IFERROR(VLOOKUP(B1614,'Liste CG'!A:A,1,FALSE),"Attention erreur pas de CG")</f>
        <v>Attention erreur pas de CG</v>
      </c>
      <c r="R1613" s="447" t="str">
        <f>IF(LEFT(Q1613,1)="A",'Messages d''erreur'!B$10,"")</f>
        <v>Attention CG pas dans  CG</v>
      </c>
      <c r="S1613" s="467">
        <f t="shared" si="132"/>
        <v>41516</v>
      </c>
      <c r="T1613" s="469">
        <f>IFERROR(VLOOKUP(S1613,'Liste CG'!A:A,1,FALSE),"Attention erreur pas de CG")</f>
        <v>41516</v>
      </c>
      <c r="U1613" s="447" t="str">
        <f>IF(MID(H1613,4,1)="x", 'Messages d''erreur'!$B$13,IF(LEFT(T1613,1)="A",'Messages d''erreur'!$B$12,""))</f>
        <v/>
      </c>
    </row>
    <row r="1614" spans="1:21" ht="26" x14ac:dyDescent="0.35">
      <c r="A1614" s="535" t="s">
        <v>2047</v>
      </c>
      <c r="B1614" s="447" t="s">
        <v>2047</v>
      </c>
      <c r="C1614" s="462" t="s">
        <v>340</v>
      </c>
      <c r="D1614" s="463" t="s">
        <v>1100</v>
      </c>
      <c r="E1614" s="464" t="s">
        <v>61</v>
      </c>
      <c r="F1614" s="464">
        <v>2</v>
      </c>
      <c r="G1614" s="462" t="s">
        <v>2036</v>
      </c>
      <c r="H1614" s="464" t="s">
        <v>2045</v>
      </c>
      <c r="I1614" s="464" t="s">
        <v>1201</v>
      </c>
      <c r="J1614" s="464" t="s">
        <v>1101</v>
      </c>
      <c r="K1614" s="466" t="s">
        <v>339</v>
      </c>
      <c r="L1614" s="467">
        <f t="shared" si="133"/>
        <v>1</v>
      </c>
      <c r="M1614" s="468">
        <f t="shared" si="126"/>
        <v>41516</v>
      </c>
      <c r="N1614" s="467" t="str">
        <f>IF(IFERROR(SEARCH("-",K1614,1),0) &gt; 0,IFERROR(VLOOKUP(K1614,'Liste ECO'!A:A,1,FALSE),"ATTENTION CE Inexistant"),"")</f>
        <v>272-01</v>
      </c>
      <c r="O1614" s="467" t="str">
        <f>IF(LEFT(N1614,1) ="A",'Messages d''erreur'!$B$9,"")</f>
        <v/>
      </c>
      <c r="P1614" s="447">
        <f t="shared" si="131"/>
        <v>41516</v>
      </c>
      <c r="Q1614" s="447" t="str">
        <f>IFERROR(VLOOKUP(B1615,'Liste CG'!A:A,1,FALSE),"Attention erreur pas de CG")</f>
        <v>Attention erreur pas de CG</v>
      </c>
      <c r="R1614" s="447" t="str">
        <f>IF(LEFT(Q1614,1)="A",'Messages d''erreur'!B$10,"")</f>
        <v>Attention CG pas dans  CG</v>
      </c>
      <c r="S1614" s="467">
        <f t="shared" si="132"/>
        <v>41516</v>
      </c>
      <c r="T1614" s="469">
        <f>IFERROR(VLOOKUP(S1614,'Liste CG'!A:A,1,FALSE),"Attention erreur pas de CG")</f>
        <v>41516</v>
      </c>
      <c r="U1614" s="447" t="str">
        <f>IF(MID(H1614,4,1)="x", 'Messages d''erreur'!$B$13,IF(LEFT(T1614,1)="A",'Messages d''erreur'!$B$12,""))</f>
        <v/>
      </c>
    </row>
    <row r="1615" spans="1:21" ht="26" x14ac:dyDescent="0.35">
      <c r="A1615" s="535" t="s">
        <v>2043</v>
      </c>
      <c r="B1615" s="447" t="s">
        <v>2043</v>
      </c>
      <c r="C1615" s="462" t="s">
        <v>317</v>
      </c>
      <c r="D1615" s="463" t="s">
        <v>1100</v>
      </c>
      <c r="E1615" s="464" t="s">
        <v>1101</v>
      </c>
      <c r="F1615" s="464">
        <v>1</v>
      </c>
      <c r="G1615" s="462" t="s">
        <v>1878</v>
      </c>
      <c r="H1615" s="464" t="s">
        <v>1888</v>
      </c>
      <c r="I1615" s="464" t="s">
        <v>1201</v>
      </c>
      <c r="J1615" s="464" t="s">
        <v>61</v>
      </c>
      <c r="K1615" s="466" t="s">
        <v>316</v>
      </c>
      <c r="L1615" s="467">
        <f t="shared" si="133"/>
        <v>0</v>
      </c>
      <c r="M1615" s="468">
        <f t="shared" si="126"/>
        <v>41515</v>
      </c>
      <c r="N1615" s="467" t="str">
        <f>IF(IFERROR(SEARCH("-",K1615,1),0) &gt; 0,IFERROR(VLOOKUP(K1615,'Liste ECO'!A:A,1,FALSE),"ATTENTION CE Inexistant"),"")</f>
        <v>261-01</v>
      </c>
      <c r="O1615" s="467" t="str">
        <f>IF(LEFT(N1615,1) ="A",'Messages d''erreur'!$B$9,"")</f>
        <v/>
      </c>
      <c r="P1615" s="447">
        <f t="shared" si="131"/>
        <v>41515</v>
      </c>
      <c r="Q1615" s="447" t="str">
        <f>IFERROR(VLOOKUP(B1616,'Liste CG'!A:A,1,FALSE),"Attention erreur pas de CG")</f>
        <v>Attention erreur pas de CG</v>
      </c>
      <c r="R1615" s="447" t="str">
        <f>IF(LEFT(Q1615,1)="A",'Messages d''erreur'!B$10,"")</f>
        <v>Attention CG pas dans  CG</v>
      </c>
      <c r="S1615" s="467">
        <f t="shared" si="132"/>
        <v>41515</v>
      </c>
      <c r="T1615" s="469">
        <f>IFERROR(VLOOKUP(S1615,'Liste CG'!A:A,1,FALSE),"Attention erreur pas de CG")</f>
        <v>41515</v>
      </c>
      <c r="U1615" s="447" t="str">
        <f>IF(MID(H1615,4,1)="x", 'Messages d''erreur'!$B$13,IF(LEFT(T1615,1)="A",'Messages d''erreur'!$B$12,""))</f>
        <v/>
      </c>
    </row>
    <row r="1616" spans="1:21" ht="26" x14ac:dyDescent="0.35">
      <c r="A1616" s="535" t="s">
        <v>2043</v>
      </c>
      <c r="B1616" s="447" t="s">
        <v>2043</v>
      </c>
      <c r="C1616" s="462" t="s">
        <v>317</v>
      </c>
      <c r="D1616" s="463" t="s">
        <v>1100</v>
      </c>
      <c r="E1616" s="464" t="s">
        <v>61</v>
      </c>
      <c r="F1616" s="464">
        <v>2</v>
      </c>
      <c r="G1616" s="462" t="s">
        <v>2036</v>
      </c>
      <c r="H1616" s="464" t="s">
        <v>1888</v>
      </c>
      <c r="I1616" s="464" t="s">
        <v>1201</v>
      </c>
      <c r="J1616" s="464" t="s">
        <v>1101</v>
      </c>
      <c r="K1616" s="466" t="s">
        <v>316</v>
      </c>
      <c r="L1616" s="467">
        <f t="shared" si="133"/>
        <v>1</v>
      </c>
      <c r="M1616" s="468">
        <f t="shared" si="126"/>
        <v>41515</v>
      </c>
      <c r="N1616" s="467" t="str">
        <f>IF(IFERROR(SEARCH("-",K1616,1),0) &gt; 0,IFERROR(VLOOKUP(K1616,'Liste ECO'!A:A,1,FALSE),"ATTENTION CE Inexistant"),"")</f>
        <v>261-01</v>
      </c>
      <c r="O1616" s="467" t="str">
        <f>IF(LEFT(N1616,1) ="A",'Messages d''erreur'!$B$9,"")</f>
        <v/>
      </c>
      <c r="P1616" s="447">
        <f t="shared" si="131"/>
        <v>41515</v>
      </c>
      <c r="Q1616" s="447" t="str">
        <f>IFERROR(VLOOKUP(B1617,'Liste CG'!A:A,1,FALSE),"Attention erreur pas de CG")</f>
        <v>Attention erreur pas de CG</v>
      </c>
      <c r="R1616" s="447" t="str">
        <f>IF(LEFT(Q1616,1)="A",'Messages d''erreur'!B$10,"")</f>
        <v>Attention CG pas dans  CG</v>
      </c>
      <c r="S1616" s="467">
        <f t="shared" si="132"/>
        <v>41515</v>
      </c>
      <c r="T1616" s="469">
        <f>IFERROR(VLOOKUP(S1616,'Liste CG'!A:A,1,FALSE),"Attention erreur pas de CG")</f>
        <v>41515</v>
      </c>
      <c r="U1616" s="447" t="str">
        <f>IF(MID(H1616,4,1)="x", 'Messages d''erreur'!$B$13,IF(LEFT(T1616,1)="A",'Messages d''erreur'!$B$12,""))</f>
        <v/>
      </c>
    </row>
    <row r="1617" spans="1:21" ht="26" x14ac:dyDescent="0.35">
      <c r="A1617" s="535" t="s">
        <v>2056</v>
      </c>
      <c r="B1617" s="447" t="s">
        <v>2056</v>
      </c>
      <c r="C1617" s="462" t="s">
        <v>331</v>
      </c>
      <c r="D1617" s="463" t="s">
        <v>1100</v>
      </c>
      <c r="E1617" s="464" t="s">
        <v>1101</v>
      </c>
      <c r="F1617" s="464">
        <v>1</v>
      </c>
      <c r="G1617" s="462" t="s">
        <v>1878</v>
      </c>
      <c r="H1617" s="464" t="s">
        <v>1371</v>
      </c>
      <c r="I1617" s="464" t="s">
        <v>1201</v>
      </c>
      <c r="J1617" s="464" t="s">
        <v>61</v>
      </c>
      <c r="K1617" s="466" t="s">
        <v>330</v>
      </c>
      <c r="L1617" s="467">
        <f t="shared" si="133"/>
        <v>0</v>
      </c>
      <c r="M1617" s="468">
        <f t="shared" si="126"/>
        <v>41600</v>
      </c>
      <c r="N1617" s="467" t="str">
        <f>IF(IFERROR(SEARCH("-",K1617,1),0) &gt; 0,IFERROR(VLOOKUP(K1617,'Liste ECO'!A:A,1,FALSE),"ATTENTION CE Inexistant"),"")</f>
        <v>266-01</v>
      </c>
      <c r="O1617" s="467" t="str">
        <f>IF(LEFT(N1617,1) ="A",'Messages d''erreur'!$B$9,"")</f>
        <v/>
      </c>
      <c r="P1617" s="447">
        <f t="shared" si="131"/>
        <v>41600</v>
      </c>
      <c r="Q1617" s="447" t="str">
        <f>IFERROR(VLOOKUP(B1618,'Liste CG'!A:A,1,FALSE),"Attention erreur pas de CG")</f>
        <v>Attention erreur pas de CG</v>
      </c>
      <c r="R1617" s="447" t="str">
        <f>IF(LEFT(Q1617,1)="A",'Messages d''erreur'!B$10,"")</f>
        <v>Attention CG pas dans  CG</v>
      </c>
      <c r="S1617" s="467">
        <f t="shared" si="132"/>
        <v>41600</v>
      </c>
      <c r="T1617" s="469">
        <f>IFERROR(VLOOKUP(S1617,'Liste CG'!A:A,1,FALSE),"Attention erreur pas de CG")</f>
        <v>41600</v>
      </c>
      <c r="U1617" s="447" t="str">
        <f>IF(MID(H1617,4,1)="x", 'Messages d''erreur'!$B$13,IF(LEFT(T1617,1)="A",'Messages d''erreur'!$B$12,""))</f>
        <v/>
      </c>
    </row>
    <row r="1618" spans="1:21" ht="26" x14ac:dyDescent="0.35">
      <c r="A1618" s="535" t="s">
        <v>2057</v>
      </c>
      <c r="B1618" s="447" t="s">
        <v>2057</v>
      </c>
      <c r="C1618" s="462" t="s">
        <v>2606</v>
      </c>
      <c r="D1618" s="463" t="s">
        <v>1100</v>
      </c>
      <c r="E1618" s="464" t="s">
        <v>1101</v>
      </c>
      <c r="F1618" s="464">
        <v>1</v>
      </c>
      <c r="G1618" s="462" t="s">
        <v>1878</v>
      </c>
      <c r="H1618" s="464" t="s">
        <v>1371</v>
      </c>
      <c r="I1618" s="464" t="s">
        <v>1201</v>
      </c>
      <c r="J1618" s="464" t="s">
        <v>61</v>
      </c>
      <c r="K1618" s="466" t="s">
        <v>336</v>
      </c>
      <c r="L1618" s="467">
        <f t="shared" si="133"/>
        <v>0</v>
      </c>
      <c r="M1618" s="468">
        <f t="shared" si="126"/>
        <v>41600</v>
      </c>
      <c r="N1618" s="467" t="str">
        <f>IF(IFERROR(SEARCH("-",K1618,1),0) &gt; 0,IFERROR(VLOOKUP(K1618,'Liste ECO'!A:A,1,FALSE),"ATTENTION CE Inexistant"),"")</f>
        <v>269-01</v>
      </c>
      <c r="O1618" s="467" t="str">
        <f>IF(LEFT(N1618,1) ="A",'Messages d''erreur'!$B$9,"")</f>
        <v/>
      </c>
      <c r="P1618" s="447">
        <f t="shared" si="131"/>
        <v>41600</v>
      </c>
      <c r="Q1618" s="447" t="str">
        <f>IFERROR(VLOOKUP(B1619,'Liste CG'!A:A,1,FALSE),"Attention erreur pas de CG")</f>
        <v>Attention erreur pas de CG</v>
      </c>
      <c r="R1618" s="447" t="str">
        <f>IF(LEFT(Q1618,1)="A",'Messages d''erreur'!B$10,"")</f>
        <v>Attention CG pas dans  CG</v>
      </c>
      <c r="S1618" s="467">
        <f t="shared" si="132"/>
        <v>41600</v>
      </c>
      <c r="T1618" s="469">
        <f>IFERROR(VLOOKUP(S1618,'Liste CG'!A:A,1,FALSE),"Attention erreur pas de CG")</f>
        <v>41600</v>
      </c>
      <c r="U1618" s="447" t="str">
        <f>IF(MID(H1618,4,1)="x", 'Messages d''erreur'!$B$13,IF(LEFT(T1618,1)="A",'Messages d''erreur'!$B$12,""))</f>
        <v/>
      </c>
    </row>
    <row r="1619" spans="1:21" ht="26" x14ac:dyDescent="0.35">
      <c r="A1619" s="535" t="s">
        <v>2057</v>
      </c>
      <c r="B1619" s="447" t="s">
        <v>2057</v>
      </c>
      <c r="C1619" s="462" t="s">
        <v>2606</v>
      </c>
      <c r="D1619" s="463" t="s">
        <v>1100</v>
      </c>
      <c r="E1619" s="464" t="s">
        <v>61</v>
      </c>
      <c r="F1619" s="464">
        <v>2</v>
      </c>
      <c r="G1619" s="462" t="s">
        <v>2036</v>
      </c>
      <c r="H1619" s="464" t="s">
        <v>1371</v>
      </c>
      <c r="I1619" s="464" t="s">
        <v>1201</v>
      </c>
      <c r="J1619" s="464" t="s">
        <v>1101</v>
      </c>
      <c r="K1619" s="466" t="s">
        <v>336</v>
      </c>
      <c r="L1619" s="467">
        <f t="shared" si="133"/>
        <v>1</v>
      </c>
      <c r="M1619" s="468">
        <f t="shared" si="126"/>
        <v>41600</v>
      </c>
      <c r="N1619" s="467" t="str">
        <f>IF(IFERROR(SEARCH("-",K1619,1),0) &gt; 0,IFERROR(VLOOKUP(K1619,'Liste ECO'!A:A,1,FALSE),"ATTENTION CE Inexistant"),"")</f>
        <v>269-01</v>
      </c>
      <c r="O1619" s="467" t="str">
        <f>IF(LEFT(N1619,1) ="A",'Messages d''erreur'!$B$9,"")</f>
        <v/>
      </c>
      <c r="P1619" s="447">
        <f t="shared" si="131"/>
        <v>41600</v>
      </c>
      <c r="Q1619" s="447" t="str">
        <f>IFERROR(VLOOKUP(B1620,'Liste CG'!A:A,1,FALSE),"Attention erreur pas de CG")</f>
        <v>Attention erreur pas de CG</v>
      </c>
      <c r="R1619" s="447" t="str">
        <f>IF(LEFT(Q1619,1)="A",'Messages d''erreur'!B$10,"")</f>
        <v>Attention CG pas dans  CG</v>
      </c>
      <c r="S1619" s="467">
        <f t="shared" si="132"/>
        <v>41600</v>
      </c>
      <c r="T1619" s="469">
        <f>IFERROR(VLOOKUP(S1619,'Liste CG'!A:A,1,FALSE),"Attention erreur pas de CG")</f>
        <v>41600</v>
      </c>
      <c r="U1619" s="447" t="str">
        <f>IF(MID(H1619,4,1)="x", 'Messages d''erreur'!$B$13,IF(LEFT(T1619,1)="A",'Messages d''erreur'!$B$12,""))</f>
        <v/>
      </c>
    </row>
    <row r="1620" spans="1:21" ht="26" x14ac:dyDescent="0.35">
      <c r="A1620" s="535" t="s">
        <v>2033</v>
      </c>
      <c r="B1620" s="447" t="s">
        <v>2033</v>
      </c>
      <c r="C1620" s="462" t="s">
        <v>325</v>
      </c>
      <c r="D1620" s="463" t="s">
        <v>1100</v>
      </c>
      <c r="E1620" s="464" t="s">
        <v>1101</v>
      </c>
      <c r="F1620" s="464">
        <v>1</v>
      </c>
      <c r="G1620" s="462" t="s">
        <v>1878</v>
      </c>
      <c r="H1620" s="464" t="s">
        <v>2031</v>
      </c>
      <c r="I1620" s="464" t="s">
        <v>1201</v>
      </c>
      <c r="J1620" s="464" t="s">
        <v>61</v>
      </c>
      <c r="K1620" s="466" t="s">
        <v>324</v>
      </c>
      <c r="L1620" s="467">
        <f t="shared" si="133"/>
        <v>0</v>
      </c>
      <c r="M1620" s="468">
        <f t="shared" ref="M1620:M1655" si="138">VALUE(H1620)</f>
        <v>41513</v>
      </c>
      <c r="N1620" s="467" t="str">
        <f>IF(IFERROR(SEARCH("-",K1620,1),0) &gt; 0,IFERROR(VLOOKUP(K1620,'Liste ECO'!A:A,1,FALSE),"ATTENTION CE Inexistant"),"")</f>
        <v>264-01</v>
      </c>
      <c r="O1620" s="467" t="str">
        <f>IF(LEFT(N1620,1) ="A",'Messages d''erreur'!$B$9,"")</f>
        <v/>
      </c>
      <c r="P1620" s="447">
        <f t="shared" si="131"/>
        <v>41513</v>
      </c>
      <c r="Q1620" s="447" t="str">
        <f>IFERROR(VLOOKUP(B1622,'Liste CG'!A:A,1,FALSE),"Attention erreur pas de CG")</f>
        <v>Attention erreur pas de CG</v>
      </c>
      <c r="R1620" s="447" t="str">
        <f>IF(LEFT(Q1620,1)="A",'Messages d''erreur'!B$10,"")</f>
        <v>Attention CG pas dans  CG</v>
      </c>
      <c r="S1620" s="467">
        <f t="shared" si="132"/>
        <v>41513</v>
      </c>
      <c r="T1620" s="469">
        <f>IFERROR(VLOOKUP(S1620,'Liste CG'!A:A,1,FALSE),"Attention erreur pas de CG")</f>
        <v>41513</v>
      </c>
      <c r="U1620" s="447" t="str">
        <f>IF(MID(H1620,4,1)="x", 'Messages d''erreur'!$B$13,IF(LEFT(T1620,1)="A",'Messages d''erreur'!$B$12,""))</f>
        <v/>
      </c>
    </row>
    <row r="1621" spans="1:21" ht="26" x14ac:dyDescent="0.35">
      <c r="A1621" s="535" t="s">
        <v>4422</v>
      </c>
      <c r="B1621" s="447" t="s">
        <v>4422</v>
      </c>
      <c r="C1621" s="462" t="s">
        <v>325</v>
      </c>
      <c r="D1621" s="463" t="s">
        <v>1100</v>
      </c>
      <c r="E1621" s="464" t="s">
        <v>1101</v>
      </c>
      <c r="F1621" s="464">
        <v>1</v>
      </c>
      <c r="G1621" s="462" t="s">
        <v>1878</v>
      </c>
      <c r="H1621" s="464">
        <v>49000</v>
      </c>
      <c r="I1621" s="464" t="s">
        <v>1201</v>
      </c>
      <c r="J1621" s="464" t="s">
        <v>61</v>
      </c>
      <c r="K1621" s="466" t="s">
        <v>4430</v>
      </c>
      <c r="L1621" s="467">
        <f t="shared" ref="L1621" si="139">IF(A1621=A1620,1,0)</f>
        <v>0</v>
      </c>
      <c r="M1621" s="468">
        <f t="shared" ref="M1621" si="140">VALUE(H1621)</f>
        <v>49000</v>
      </c>
      <c r="N1621" s="467" t="str">
        <f>IF(IFERROR(SEARCH("-",K1621,1),0) &gt; 0,IFERROR(VLOOKUP(K1621,'Liste ECO'!A:A,1,FALSE),"ATTENTION CE Inexistant"),"")</f>
        <v>085-01</v>
      </c>
      <c r="O1621" s="467" t="str">
        <f>IF(LEFT(N1621,1) ="A",'Messages d''erreur'!$B$9,"")</f>
        <v/>
      </c>
      <c r="P1621" s="447">
        <f t="shared" ref="P1621" si="141">VALUE(H1621)</f>
        <v>49000</v>
      </c>
      <c r="Q1621" s="447" t="str">
        <f>IFERROR(VLOOKUP(B1623,'Liste CG'!A:A,1,FALSE),"Attention erreur pas de CG")</f>
        <v>Attention erreur pas de CG</v>
      </c>
      <c r="R1621" s="447" t="str">
        <f>IF(LEFT(Q1621,1)="A",'Messages d''erreur'!B$10,"")</f>
        <v>Attention CG pas dans  CG</v>
      </c>
      <c r="S1621" s="467">
        <f t="shared" ref="S1621" si="142">VALUE(H1621)</f>
        <v>49000</v>
      </c>
      <c r="T1621" s="469">
        <f>IFERROR(VLOOKUP(S1621,'Liste CG'!A:A,1,FALSE),"Attention erreur pas de CG")</f>
        <v>49000</v>
      </c>
      <c r="U1621" s="447" t="str">
        <f>IF(MID(H1621,4,1)="x", 'Messages d''erreur'!$B$13,IF(LEFT(T1621,1)="A",'Messages d''erreur'!$B$12,""))</f>
        <v/>
      </c>
    </row>
    <row r="1622" spans="1:21" ht="26" x14ac:dyDescent="0.35">
      <c r="A1622" s="535" t="s">
        <v>1399</v>
      </c>
      <c r="B1622" s="447" t="s">
        <v>1399</v>
      </c>
      <c r="C1622" s="462" t="s">
        <v>2607</v>
      </c>
      <c r="D1622" s="463" t="s">
        <v>1100</v>
      </c>
      <c r="E1622" s="464" t="s">
        <v>1101</v>
      </c>
      <c r="F1622" s="464">
        <v>1</v>
      </c>
      <c r="G1622" s="462" t="s">
        <v>2509</v>
      </c>
      <c r="H1622" s="464" t="s">
        <v>2510</v>
      </c>
      <c r="I1622" s="464" t="s">
        <v>1341</v>
      </c>
      <c r="J1622" s="464" t="s">
        <v>61</v>
      </c>
      <c r="K1622" s="466" t="s">
        <v>1100</v>
      </c>
      <c r="L1622" s="467">
        <f>IF(A1622=A1620,1,0)</f>
        <v>0</v>
      </c>
      <c r="M1622" s="468" t="e">
        <f t="shared" si="138"/>
        <v>#VALUE!</v>
      </c>
      <c r="N1622" s="467" t="str">
        <f>IF(IFERROR(SEARCH("-",K1622,1),0) &gt; 0,IFERROR(VLOOKUP(K1622,'Liste ECO'!A:A,1,FALSE),"ATTENTION CE Inexistant"),"")</f>
        <v/>
      </c>
      <c r="O1622" s="467" t="str">
        <f>IF(LEFT(N1622,1) ="A",'Messages d''erreur'!$B$9,"")</f>
        <v/>
      </c>
      <c r="P1622" s="447" t="e">
        <f t="shared" si="131"/>
        <v>#VALUE!</v>
      </c>
      <c r="Q1622" s="447" t="str">
        <f>IFERROR(VLOOKUP(B1623,'Liste CG'!A:A,1,FALSE),"Attention erreur pas de CG")</f>
        <v>Attention erreur pas de CG</v>
      </c>
      <c r="R1622" s="447" t="str">
        <f>IF(LEFT(Q1622,1)="A",'Messages d''erreur'!B$10,"")</f>
        <v>Attention CG pas dans  CG</v>
      </c>
      <c r="S1622" s="467" t="e">
        <f t="shared" si="132"/>
        <v>#VALUE!</v>
      </c>
      <c r="T1622" s="469" t="str">
        <f>IFERROR(VLOOKUP(S1622,'Liste CG'!A:A,1,FALSE),"Attention erreur pas de CG")</f>
        <v>Attention erreur pas de CG</v>
      </c>
      <c r="U1622" s="447" t="str">
        <f>IF(MID(H1622,4,1)="x", 'Messages d''erreur'!$B$13,IF(LEFT(T1622,1)="A",'Messages d''erreur'!$B$12,""))</f>
        <v>Compte générique de contre-partie</v>
      </c>
    </row>
    <row r="1623" spans="1:21" ht="26" x14ac:dyDescent="0.35">
      <c r="A1623" s="535" t="s">
        <v>1929</v>
      </c>
      <c r="B1623" s="447" t="s">
        <v>1929</v>
      </c>
      <c r="C1623" s="462" t="s">
        <v>2608</v>
      </c>
      <c r="D1623" s="463" t="s">
        <v>1100</v>
      </c>
      <c r="E1623" s="464" t="s">
        <v>1101</v>
      </c>
      <c r="F1623" s="464">
        <v>1</v>
      </c>
      <c r="G1623" s="462" t="s">
        <v>2515</v>
      </c>
      <c r="H1623" s="464" t="s">
        <v>2516</v>
      </c>
      <c r="I1623" s="464" t="s">
        <v>1942</v>
      </c>
      <c r="J1623" s="464" t="s">
        <v>61</v>
      </c>
      <c r="K1623" s="466" t="s">
        <v>1100</v>
      </c>
      <c r="L1623" s="467">
        <f t="shared" si="133"/>
        <v>0</v>
      </c>
      <c r="M1623" s="468" t="e">
        <f t="shared" si="138"/>
        <v>#VALUE!</v>
      </c>
      <c r="N1623" s="467" t="str">
        <f>IF(IFERROR(SEARCH("-",K1623,1),0) &gt; 0,IFERROR(VLOOKUP(K1623,'Liste ECO'!A:A,1,FALSE),"ATTENTION CE Inexistant"),"")</f>
        <v/>
      </c>
      <c r="O1623" s="467" t="str">
        <f>IF(LEFT(N1623,1) ="A",'Messages d''erreur'!$B$9,"")</f>
        <v/>
      </c>
      <c r="P1623" s="447" t="e">
        <f t="shared" si="131"/>
        <v>#VALUE!</v>
      </c>
      <c r="Q1623" s="447" t="str">
        <f>IFERROR(VLOOKUP(B1624,'Liste CG'!A:A,1,FALSE),"Attention erreur pas de CG")</f>
        <v>Attention erreur pas de CG</v>
      </c>
      <c r="R1623" s="447" t="str">
        <f>IF(LEFT(Q1623,1)="A",'Messages d''erreur'!B$10,"")</f>
        <v>Attention CG pas dans  CG</v>
      </c>
      <c r="S1623" s="467" t="e">
        <f t="shared" si="132"/>
        <v>#VALUE!</v>
      </c>
      <c r="T1623" s="469" t="str">
        <f>IFERROR(VLOOKUP(S1623,'Liste CG'!A:A,1,FALSE),"Attention erreur pas de CG")</f>
        <v>Attention erreur pas de CG</v>
      </c>
      <c r="U1623" s="447" t="str">
        <f>IF(MID(H1623,4,1)="x", 'Messages d''erreur'!$B$13,IF(LEFT(T1623,1)="A",'Messages d''erreur'!$B$12,""))</f>
        <v>Compte générique de contre-partie</v>
      </c>
    </row>
    <row r="1624" spans="1:21" ht="39" x14ac:dyDescent="0.35">
      <c r="A1624" s="535" t="s">
        <v>1207</v>
      </c>
      <c r="B1624" s="447" t="s">
        <v>1207</v>
      </c>
      <c r="C1624" s="462" t="s">
        <v>2609</v>
      </c>
      <c r="D1624" s="463" t="s">
        <v>1100</v>
      </c>
      <c r="E1624" s="464" t="s">
        <v>1101</v>
      </c>
      <c r="F1624" s="464">
        <v>1</v>
      </c>
      <c r="G1624" s="462" t="s">
        <v>2610</v>
      </c>
      <c r="H1624" s="464" t="s">
        <v>2611</v>
      </c>
      <c r="I1624" s="464" t="s">
        <v>1178</v>
      </c>
      <c r="J1624" s="464" t="s">
        <v>61</v>
      </c>
      <c r="K1624" s="466" t="s">
        <v>1100</v>
      </c>
      <c r="L1624" s="467">
        <f t="shared" si="133"/>
        <v>0</v>
      </c>
      <c r="M1624" s="468" t="e">
        <f t="shared" si="138"/>
        <v>#VALUE!</v>
      </c>
      <c r="N1624" s="467" t="str">
        <f>IF(IFERROR(SEARCH("-",K1624,1),0) &gt; 0,IFERROR(VLOOKUP(K1624,'Liste ECO'!A:A,1,FALSE),"ATTENTION CE Inexistant"),"")</f>
        <v/>
      </c>
      <c r="O1624" s="467" t="str">
        <f>IF(LEFT(N1624,1) ="A",'Messages d''erreur'!$B$9,"")</f>
        <v/>
      </c>
      <c r="P1624" s="447" t="e">
        <f t="shared" si="131"/>
        <v>#VALUE!</v>
      </c>
      <c r="Q1624" s="447" t="str">
        <f>IFERROR(VLOOKUP(B1625,'Liste CG'!A:A,1,FALSE),"Attention erreur pas de CG")</f>
        <v>Attention erreur pas de CG</v>
      </c>
      <c r="R1624" s="447" t="str">
        <f>IF(LEFT(Q1624,1)="A",'Messages d''erreur'!B$10,"")</f>
        <v>Attention CG pas dans  CG</v>
      </c>
      <c r="S1624" s="467" t="e">
        <f t="shared" si="132"/>
        <v>#VALUE!</v>
      </c>
      <c r="T1624" s="469" t="str">
        <f>IFERROR(VLOOKUP(S1624,'Liste CG'!A:A,1,FALSE),"Attention erreur pas de CG")</f>
        <v>Attention erreur pas de CG</v>
      </c>
      <c r="U1624" s="447" t="str">
        <f>IF(MID(H1624,4,1)="x", 'Messages d''erreur'!$B$13,IF(LEFT(T1624,1)="A",'Messages d''erreur'!$B$12,""))</f>
        <v>Compte générique de contre-partie</v>
      </c>
    </row>
    <row r="1625" spans="1:21" ht="39" x14ac:dyDescent="0.35">
      <c r="A1625" s="535" t="s">
        <v>1207</v>
      </c>
      <c r="B1625" s="447" t="s">
        <v>1207</v>
      </c>
      <c r="C1625" s="462" t="s">
        <v>2609</v>
      </c>
      <c r="D1625" s="463" t="s">
        <v>1100</v>
      </c>
      <c r="E1625" s="464" t="s">
        <v>1101</v>
      </c>
      <c r="F1625" s="464">
        <v>2</v>
      </c>
      <c r="G1625" s="462" t="s">
        <v>2612</v>
      </c>
      <c r="H1625" s="464" t="s">
        <v>2611</v>
      </c>
      <c r="I1625" s="464" t="s">
        <v>1239</v>
      </c>
      <c r="J1625" s="464" t="s">
        <v>61</v>
      </c>
      <c r="K1625" s="466" t="s">
        <v>1100</v>
      </c>
      <c r="L1625" s="467">
        <f t="shared" si="133"/>
        <v>1</v>
      </c>
      <c r="M1625" s="468" t="e">
        <f t="shared" si="138"/>
        <v>#VALUE!</v>
      </c>
      <c r="N1625" s="467" t="str">
        <f>IF(IFERROR(SEARCH("-",K1625,1),0) &gt; 0,IFERROR(VLOOKUP(K1625,'Liste ECO'!A:A,1,FALSE),"ATTENTION CE Inexistant"),"")</f>
        <v/>
      </c>
      <c r="O1625" s="467" t="str">
        <f>IF(LEFT(N1625,1) ="A",'Messages d''erreur'!$B$9,"")</f>
        <v/>
      </c>
      <c r="P1625" s="447" t="e">
        <f t="shared" si="131"/>
        <v>#VALUE!</v>
      </c>
      <c r="Q1625" s="447" t="str">
        <f>IFERROR(VLOOKUP(B1626,'Liste CG'!A:A,1,FALSE),"Attention erreur pas de CG")</f>
        <v>Attention erreur pas de CG</v>
      </c>
      <c r="R1625" s="447" t="str">
        <f>IF(LEFT(Q1625,1)="A",'Messages d''erreur'!B$10,"")</f>
        <v>Attention CG pas dans  CG</v>
      </c>
      <c r="S1625" s="467" t="e">
        <f t="shared" si="132"/>
        <v>#VALUE!</v>
      </c>
      <c r="T1625" s="469" t="str">
        <f>IFERROR(VLOOKUP(S1625,'Liste CG'!A:A,1,FALSE),"Attention erreur pas de CG")</f>
        <v>Attention erreur pas de CG</v>
      </c>
      <c r="U1625" s="447" t="str">
        <f>IF(MID(H1625,4,1)="x", 'Messages d''erreur'!$B$13,IF(LEFT(T1625,1)="A",'Messages d''erreur'!$B$12,""))</f>
        <v>Compte générique de contre-partie</v>
      </c>
    </row>
    <row r="1626" spans="1:21" ht="39" x14ac:dyDescent="0.35">
      <c r="A1626" s="535" t="s">
        <v>1207</v>
      </c>
      <c r="B1626" s="447" t="s">
        <v>1207</v>
      </c>
      <c r="C1626" s="462" t="s">
        <v>2609</v>
      </c>
      <c r="D1626" s="463" t="s">
        <v>1100</v>
      </c>
      <c r="E1626" s="464" t="s">
        <v>1101</v>
      </c>
      <c r="F1626" s="464">
        <v>3</v>
      </c>
      <c r="G1626" s="462" t="s">
        <v>2613</v>
      </c>
      <c r="H1626" s="464" t="s">
        <v>2611</v>
      </c>
      <c r="I1626" s="464" t="s">
        <v>1212</v>
      </c>
      <c r="J1626" s="464" t="s">
        <v>61</v>
      </c>
      <c r="K1626" s="466" t="s">
        <v>1100</v>
      </c>
      <c r="L1626" s="467">
        <f t="shared" si="133"/>
        <v>1</v>
      </c>
      <c r="M1626" s="468" t="e">
        <f t="shared" si="138"/>
        <v>#VALUE!</v>
      </c>
      <c r="N1626" s="467" t="str">
        <f>IF(IFERROR(SEARCH("-",K1626,1),0) &gt; 0,IFERROR(VLOOKUP(K1626,'Liste ECO'!A:A,1,FALSE),"ATTENTION CE Inexistant"),"")</f>
        <v/>
      </c>
      <c r="O1626" s="467" t="str">
        <f>IF(LEFT(N1626,1) ="A",'Messages d''erreur'!$B$9,"")</f>
        <v/>
      </c>
      <c r="P1626" s="447" t="e">
        <f t="shared" si="131"/>
        <v>#VALUE!</v>
      </c>
      <c r="Q1626" s="447" t="str">
        <f>IFERROR(VLOOKUP(B1627,'Liste CG'!A:A,1,FALSE),"Attention erreur pas de CG")</f>
        <v>Attention erreur pas de CG</v>
      </c>
      <c r="R1626" s="447" t="str">
        <f>IF(LEFT(Q1626,1)="A",'Messages d''erreur'!B$10,"")</f>
        <v>Attention CG pas dans  CG</v>
      </c>
      <c r="S1626" s="467" t="e">
        <f t="shared" si="132"/>
        <v>#VALUE!</v>
      </c>
      <c r="T1626" s="469" t="str">
        <f>IFERROR(VLOOKUP(S1626,'Liste CG'!A:A,1,FALSE),"Attention erreur pas de CG")</f>
        <v>Attention erreur pas de CG</v>
      </c>
      <c r="U1626" s="447" t="str">
        <f>IF(MID(H1626,4,1)="x", 'Messages d''erreur'!$B$13,IF(LEFT(T1626,1)="A",'Messages d''erreur'!$B$12,""))</f>
        <v>Compte générique de contre-partie</v>
      </c>
    </row>
    <row r="1627" spans="1:21" ht="26" x14ac:dyDescent="0.35">
      <c r="A1627" s="535" t="s">
        <v>2614</v>
      </c>
      <c r="B1627" s="447" t="s">
        <v>2614</v>
      </c>
      <c r="C1627" s="462" t="s">
        <v>2615</v>
      </c>
      <c r="D1627" s="463" t="s">
        <v>1100</v>
      </c>
      <c r="E1627" s="464" t="s">
        <v>1101</v>
      </c>
      <c r="F1627" s="464">
        <v>1</v>
      </c>
      <c r="G1627" s="462" t="s">
        <v>2616</v>
      </c>
      <c r="H1627" s="464" t="s">
        <v>2617</v>
      </c>
      <c r="I1627" s="464" t="s">
        <v>1353</v>
      </c>
      <c r="J1627" s="464" t="s">
        <v>61</v>
      </c>
      <c r="K1627" s="466" t="s">
        <v>1100</v>
      </c>
      <c r="L1627" s="467">
        <f t="shared" si="133"/>
        <v>0</v>
      </c>
      <c r="M1627" s="468" t="e">
        <f t="shared" si="138"/>
        <v>#VALUE!</v>
      </c>
      <c r="N1627" s="467" t="str">
        <f>IF(IFERROR(SEARCH("-",K1627,1),0) &gt; 0,IFERROR(VLOOKUP(K1627,'Liste ECO'!A:A,1,FALSE),"ATTENTION CE Inexistant"),"")</f>
        <v/>
      </c>
      <c r="O1627" s="467" t="str">
        <f>IF(LEFT(N1627,1) ="A",'Messages d''erreur'!$B$9,"")</f>
        <v/>
      </c>
      <c r="P1627" s="447" t="e">
        <f t="shared" si="131"/>
        <v>#VALUE!</v>
      </c>
      <c r="Q1627" s="447" t="str">
        <f>IFERROR(VLOOKUP(B1628,'Liste CG'!A:A,1,FALSE),"Attention erreur pas de CG")</f>
        <v>Attention erreur pas de CG</v>
      </c>
      <c r="R1627" s="447" t="str">
        <f>IF(LEFT(Q1627,1)="A",'Messages d''erreur'!B$10,"")</f>
        <v>Attention CG pas dans  CG</v>
      </c>
      <c r="S1627" s="467" t="e">
        <f t="shared" si="132"/>
        <v>#VALUE!</v>
      </c>
      <c r="T1627" s="469" t="str">
        <f>IFERROR(VLOOKUP(S1627,'Liste CG'!A:A,1,FALSE),"Attention erreur pas de CG")</f>
        <v>Attention erreur pas de CG</v>
      </c>
      <c r="U1627" s="447" t="str">
        <f>IF(MID(H1627,4,1)="x", 'Messages d''erreur'!$B$13,IF(LEFT(T1627,1)="A",'Messages d''erreur'!$B$12,""))</f>
        <v>Compte générique de contre-partie</v>
      </c>
    </row>
    <row r="1628" spans="1:21" ht="39" x14ac:dyDescent="0.35">
      <c r="A1628" s="535" t="s">
        <v>2618</v>
      </c>
      <c r="B1628" s="447" t="s">
        <v>2618</v>
      </c>
      <c r="C1628" s="462" t="s">
        <v>66</v>
      </c>
      <c r="D1628" s="463" t="s">
        <v>1100</v>
      </c>
      <c r="E1628" s="464" t="s">
        <v>1101</v>
      </c>
      <c r="F1628" s="464">
        <v>1</v>
      </c>
      <c r="G1628" s="462" t="s">
        <v>2619</v>
      </c>
      <c r="H1628" s="464" t="s">
        <v>1371</v>
      </c>
      <c r="I1628" s="464" t="s">
        <v>1201</v>
      </c>
      <c r="J1628" s="464" t="s">
        <v>61</v>
      </c>
      <c r="K1628" s="466" t="s">
        <v>65</v>
      </c>
      <c r="L1628" s="467">
        <f t="shared" si="133"/>
        <v>0</v>
      </c>
      <c r="M1628" s="468">
        <f t="shared" si="138"/>
        <v>41600</v>
      </c>
      <c r="N1628" s="467" t="str">
        <f>IF(IFERROR(SEARCH("-",K1628,1),0) &gt; 0,IFERROR(VLOOKUP(K1628,'Liste ECO'!A:A,1,FALSE),"ATTENTION CE Inexistant"),"")</f>
        <v>106-01</v>
      </c>
      <c r="O1628" s="467" t="str">
        <f>IF(LEFT(N1628,1) ="A",'Messages d''erreur'!$B$9,"")</f>
        <v/>
      </c>
      <c r="P1628" s="447">
        <f t="shared" si="131"/>
        <v>41600</v>
      </c>
      <c r="Q1628" s="447" t="str">
        <f>IFERROR(VLOOKUP(B1629,'Liste CG'!A:A,1,FALSE),"Attention erreur pas de CG")</f>
        <v>Attention erreur pas de CG</v>
      </c>
      <c r="R1628" s="447" t="str">
        <f>IF(LEFT(Q1628,1)="A",'Messages d''erreur'!B$10,"")</f>
        <v>Attention CG pas dans  CG</v>
      </c>
      <c r="S1628" s="467">
        <f t="shared" si="132"/>
        <v>41600</v>
      </c>
      <c r="T1628" s="469">
        <f>IFERROR(VLOOKUP(S1628,'Liste CG'!A:A,1,FALSE),"Attention erreur pas de CG")</f>
        <v>41600</v>
      </c>
      <c r="U1628" s="447" t="str">
        <f>IF(MID(H1628,4,1)="x", 'Messages d''erreur'!$B$13,IF(LEFT(T1628,1)="A",'Messages d''erreur'!$B$12,""))</f>
        <v/>
      </c>
    </row>
    <row r="1629" spans="1:21" ht="52" x14ac:dyDescent="0.35">
      <c r="A1629" s="535" t="s">
        <v>2620</v>
      </c>
      <c r="B1629" s="447" t="s">
        <v>2620</v>
      </c>
      <c r="C1629" s="462" t="s">
        <v>68</v>
      </c>
      <c r="D1629" s="463" t="s">
        <v>1100</v>
      </c>
      <c r="E1629" s="464" t="s">
        <v>1101</v>
      </c>
      <c r="F1629" s="464">
        <v>1</v>
      </c>
      <c r="G1629" s="462" t="s">
        <v>2621</v>
      </c>
      <c r="H1629" s="464" t="s">
        <v>1371</v>
      </c>
      <c r="I1629" s="464" t="s">
        <v>1201</v>
      </c>
      <c r="J1629" s="464" t="s">
        <v>61</v>
      </c>
      <c r="K1629" s="466" t="s">
        <v>67</v>
      </c>
      <c r="L1629" s="467">
        <f t="shared" si="133"/>
        <v>0</v>
      </c>
      <c r="M1629" s="468">
        <f t="shared" si="138"/>
        <v>41600</v>
      </c>
      <c r="N1629" s="467" t="str">
        <f>IF(IFERROR(SEARCH("-",K1629,1),0) &gt; 0,IFERROR(VLOOKUP(K1629,'Liste ECO'!A:A,1,FALSE),"ATTENTION CE Inexistant"),"")</f>
        <v>106-02</v>
      </c>
      <c r="O1629" s="467" t="str">
        <f>IF(LEFT(N1629,1) ="A",'Messages d''erreur'!$B$9,"")</f>
        <v/>
      </c>
      <c r="P1629" s="447">
        <f t="shared" si="131"/>
        <v>41600</v>
      </c>
      <c r="Q1629" s="447" t="str">
        <f>IFERROR(VLOOKUP(B1630,'Liste CG'!A:A,1,FALSE),"Attention erreur pas de CG")</f>
        <v>Attention erreur pas de CG</v>
      </c>
      <c r="R1629" s="447" t="str">
        <f>IF(LEFT(Q1629,1)="A",'Messages d''erreur'!B$10,"")</f>
        <v>Attention CG pas dans  CG</v>
      </c>
      <c r="S1629" s="467">
        <f t="shared" si="132"/>
        <v>41600</v>
      </c>
      <c r="T1629" s="469">
        <f>IFERROR(VLOOKUP(S1629,'Liste CG'!A:A,1,FALSE),"Attention erreur pas de CG")</f>
        <v>41600</v>
      </c>
      <c r="U1629" s="447" t="str">
        <f>IF(MID(H1629,4,1)="x", 'Messages d''erreur'!$B$13,IF(LEFT(T1629,1)="A",'Messages d''erreur'!$B$12,""))</f>
        <v/>
      </c>
    </row>
    <row r="1630" spans="1:21" ht="52" x14ac:dyDescent="0.35">
      <c r="A1630" s="535" t="s">
        <v>2622</v>
      </c>
      <c r="B1630" s="447" t="s">
        <v>2622</v>
      </c>
      <c r="C1630" s="462" t="s">
        <v>2623</v>
      </c>
      <c r="D1630" s="463" t="s">
        <v>1100</v>
      </c>
      <c r="E1630" s="464" t="s">
        <v>1101</v>
      </c>
      <c r="F1630" s="464">
        <v>1</v>
      </c>
      <c r="G1630" s="462" t="s">
        <v>1878</v>
      </c>
      <c r="H1630" s="464" t="s">
        <v>1371</v>
      </c>
      <c r="I1630" s="464" t="s">
        <v>1201</v>
      </c>
      <c r="J1630" s="464" t="s">
        <v>61</v>
      </c>
      <c r="K1630" s="466" t="s">
        <v>343</v>
      </c>
      <c r="L1630" s="467">
        <f t="shared" si="133"/>
        <v>0</v>
      </c>
      <c r="M1630" s="468">
        <f t="shared" si="138"/>
        <v>41600</v>
      </c>
      <c r="N1630" s="467" t="str">
        <f>IF(IFERROR(SEARCH("-",K1630,1),0) &gt; 0,IFERROR(VLOOKUP(K1630,'Liste ECO'!A:A,1,FALSE),"ATTENTION CE Inexistant"),"")</f>
        <v>306-01</v>
      </c>
      <c r="O1630" s="467" t="str">
        <f>IF(LEFT(N1630,1) ="A",'Messages d''erreur'!$B$9,"")</f>
        <v/>
      </c>
      <c r="P1630" s="447">
        <f t="shared" si="131"/>
        <v>41600</v>
      </c>
      <c r="Q1630" s="447" t="str">
        <f>IFERROR(VLOOKUP(B1631,'Liste CG'!A:A,1,FALSE),"Attention erreur pas de CG")</f>
        <v>Attention erreur pas de CG</v>
      </c>
      <c r="R1630" s="447" t="str">
        <f>IF(LEFT(Q1630,1)="A",'Messages d''erreur'!B$10,"")</f>
        <v>Attention CG pas dans  CG</v>
      </c>
      <c r="S1630" s="467">
        <f t="shared" si="132"/>
        <v>41600</v>
      </c>
      <c r="T1630" s="469">
        <f>IFERROR(VLOOKUP(S1630,'Liste CG'!A:A,1,FALSE),"Attention erreur pas de CG")</f>
        <v>41600</v>
      </c>
      <c r="U1630" s="447" t="str">
        <f>IF(MID(H1630,4,1)="x", 'Messages d''erreur'!$B$13,IF(LEFT(T1630,1)="A",'Messages d''erreur'!$B$12,""))</f>
        <v/>
      </c>
    </row>
    <row r="1631" spans="1:21" ht="52" x14ac:dyDescent="0.35">
      <c r="A1631" s="535" t="s">
        <v>2622</v>
      </c>
      <c r="B1631" s="447" t="s">
        <v>2622</v>
      </c>
      <c r="C1631" s="462" t="s">
        <v>2623</v>
      </c>
      <c r="D1631" s="463" t="s">
        <v>1100</v>
      </c>
      <c r="E1631" s="464" t="s">
        <v>61</v>
      </c>
      <c r="F1631" s="464">
        <v>2</v>
      </c>
      <c r="G1631" s="462" t="s">
        <v>2036</v>
      </c>
      <c r="H1631" s="464" t="s">
        <v>1371</v>
      </c>
      <c r="I1631" s="464" t="s">
        <v>1201</v>
      </c>
      <c r="J1631" s="464" t="s">
        <v>1101</v>
      </c>
      <c r="K1631" s="466" t="s">
        <v>343</v>
      </c>
      <c r="L1631" s="467">
        <f t="shared" si="133"/>
        <v>1</v>
      </c>
      <c r="M1631" s="468">
        <f t="shared" si="138"/>
        <v>41600</v>
      </c>
      <c r="N1631" s="467" t="str">
        <f>IF(IFERROR(SEARCH("-",K1631,1),0) &gt; 0,IFERROR(VLOOKUP(K1631,'Liste ECO'!A:A,1,FALSE),"ATTENTION CE Inexistant"),"")</f>
        <v>306-01</v>
      </c>
      <c r="O1631" s="467" t="str">
        <f>IF(LEFT(N1631,1) ="A",'Messages d''erreur'!$B$9,"")</f>
        <v/>
      </c>
      <c r="P1631" s="447">
        <f t="shared" si="131"/>
        <v>41600</v>
      </c>
      <c r="Q1631" s="447" t="str">
        <f>IFERROR(VLOOKUP(B1632,'Liste CG'!A:A,1,FALSE),"Attention erreur pas de CG")</f>
        <v>Attention erreur pas de CG</v>
      </c>
      <c r="R1631" s="447" t="str">
        <f>IF(LEFT(Q1631,1)="A",'Messages d''erreur'!B$10,"")</f>
        <v>Attention CG pas dans  CG</v>
      </c>
      <c r="S1631" s="467">
        <f t="shared" si="132"/>
        <v>41600</v>
      </c>
      <c r="T1631" s="469">
        <f>IFERROR(VLOOKUP(S1631,'Liste CG'!A:A,1,FALSE),"Attention erreur pas de CG")</f>
        <v>41600</v>
      </c>
      <c r="U1631" s="447" t="str">
        <f>IF(MID(H1631,4,1)="x", 'Messages d''erreur'!$B$13,IF(LEFT(T1631,1)="A",'Messages d''erreur'!$B$12,""))</f>
        <v/>
      </c>
    </row>
    <row r="1632" spans="1:21" ht="39" x14ac:dyDescent="0.35">
      <c r="A1632" s="535" t="s">
        <v>2624</v>
      </c>
      <c r="B1632" s="447" t="s">
        <v>2624</v>
      </c>
      <c r="C1632" s="462" t="s">
        <v>2625</v>
      </c>
      <c r="D1632" s="463" t="s">
        <v>1100</v>
      </c>
      <c r="E1632" s="464" t="s">
        <v>1101</v>
      </c>
      <c r="F1632" s="464">
        <v>1</v>
      </c>
      <c r="G1632" s="462" t="s">
        <v>1878</v>
      </c>
      <c r="H1632" s="464" t="s">
        <v>1371</v>
      </c>
      <c r="I1632" s="464" t="s">
        <v>1201</v>
      </c>
      <c r="J1632" s="464" t="s">
        <v>61</v>
      </c>
      <c r="K1632" s="466" t="s">
        <v>276</v>
      </c>
      <c r="L1632" s="467">
        <f t="shared" si="133"/>
        <v>0</v>
      </c>
      <c r="M1632" s="468">
        <f t="shared" si="138"/>
        <v>41600</v>
      </c>
      <c r="N1632" s="467" t="str">
        <f>IF(IFERROR(SEARCH("-",K1632,1),0) &gt; 0,IFERROR(VLOOKUP(K1632,'Liste ECO'!A:A,1,FALSE),"ATTENTION CE Inexistant"),"")</f>
        <v>206-01</v>
      </c>
      <c r="O1632" s="467" t="str">
        <f>IF(LEFT(N1632,1) ="A",'Messages d''erreur'!$B$9,"")</f>
        <v/>
      </c>
      <c r="P1632" s="447">
        <f t="shared" si="131"/>
        <v>41600</v>
      </c>
      <c r="Q1632" s="447" t="str">
        <f>IFERROR(VLOOKUP(B1633,'Liste CG'!A:A,1,FALSE),"Attention erreur pas de CG")</f>
        <v>Attention erreur pas de CG</v>
      </c>
      <c r="R1632" s="447" t="str">
        <f>IF(LEFT(Q1632,1)="A",'Messages d''erreur'!B$10,"")</f>
        <v>Attention CG pas dans  CG</v>
      </c>
      <c r="S1632" s="467">
        <f t="shared" si="132"/>
        <v>41600</v>
      </c>
      <c r="T1632" s="469">
        <f>IFERROR(VLOOKUP(S1632,'Liste CG'!A:A,1,FALSE),"Attention erreur pas de CG")</f>
        <v>41600</v>
      </c>
      <c r="U1632" s="447" t="str">
        <f>IF(MID(H1632,4,1)="x", 'Messages d''erreur'!$B$13,IF(LEFT(T1632,1)="A",'Messages d''erreur'!$B$12,""))</f>
        <v/>
      </c>
    </row>
    <row r="1633" spans="1:21" ht="39" x14ac:dyDescent="0.35">
      <c r="A1633" s="535" t="s">
        <v>2624</v>
      </c>
      <c r="B1633" s="447" t="s">
        <v>2624</v>
      </c>
      <c r="C1633" s="462" t="s">
        <v>2625</v>
      </c>
      <c r="D1633" s="463" t="s">
        <v>1100</v>
      </c>
      <c r="E1633" s="464" t="s">
        <v>61</v>
      </c>
      <c r="F1633" s="464">
        <v>2</v>
      </c>
      <c r="G1633" s="462" t="s">
        <v>2036</v>
      </c>
      <c r="H1633" s="464" t="s">
        <v>1371</v>
      </c>
      <c r="I1633" s="464" t="s">
        <v>1201</v>
      </c>
      <c r="J1633" s="464" t="s">
        <v>1101</v>
      </c>
      <c r="K1633" s="466" t="s">
        <v>276</v>
      </c>
      <c r="L1633" s="467">
        <f t="shared" ref="L1633:L1654" si="143">IF(A1633=A1632,1,0)</f>
        <v>1</v>
      </c>
      <c r="M1633" s="468">
        <f t="shared" si="138"/>
        <v>41600</v>
      </c>
      <c r="N1633" s="467" t="str">
        <f>IF(IFERROR(SEARCH("-",K1633,1),0) &gt; 0,IFERROR(VLOOKUP(K1633,'Liste ECO'!A:A,1,FALSE),"ATTENTION CE Inexistant"),"")</f>
        <v>206-01</v>
      </c>
      <c r="O1633" s="467" t="str">
        <f>IF(LEFT(N1633,1) ="A",'Messages d''erreur'!$B$9,"")</f>
        <v/>
      </c>
      <c r="P1633" s="447">
        <f t="shared" si="131"/>
        <v>41600</v>
      </c>
      <c r="Q1633" s="447" t="str">
        <f>IFERROR(VLOOKUP(B1634,'Liste CG'!A:A,1,FALSE),"Attention erreur pas de CG")</f>
        <v>Attention erreur pas de CG</v>
      </c>
      <c r="R1633" s="447" t="str">
        <f>IF(LEFT(Q1633,1)="A",'Messages d''erreur'!B$10,"")</f>
        <v>Attention CG pas dans  CG</v>
      </c>
      <c r="S1633" s="467">
        <f t="shared" si="132"/>
        <v>41600</v>
      </c>
      <c r="T1633" s="469">
        <f>IFERROR(VLOOKUP(S1633,'Liste CG'!A:A,1,FALSE),"Attention erreur pas de CG")</f>
        <v>41600</v>
      </c>
      <c r="U1633" s="447" t="str">
        <f>IF(MID(H1633,4,1)="x", 'Messages d''erreur'!$B$13,IF(LEFT(T1633,1)="A",'Messages d''erreur'!$B$12,""))</f>
        <v/>
      </c>
    </row>
    <row r="1634" spans="1:21" ht="26" x14ac:dyDescent="0.35">
      <c r="A1634" s="535" t="s">
        <v>2626</v>
      </c>
      <c r="B1634" s="447" t="s">
        <v>2626</v>
      </c>
      <c r="C1634" s="462" t="s">
        <v>328</v>
      </c>
      <c r="D1634" s="463" t="s">
        <v>1100</v>
      </c>
      <c r="E1634" s="464" t="s">
        <v>1101</v>
      </c>
      <c r="F1634" s="464">
        <v>1</v>
      </c>
      <c r="G1634" s="462" t="s">
        <v>1878</v>
      </c>
      <c r="H1634" s="464" t="s">
        <v>1371</v>
      </c>
      <c r="I1634" s="464" t="s">
        <v>1201</v>
      </c>
      <c r="J1634" s="464" t="s">
        <v>61</v>
      </c>
      <c r="K1634" s="466" t="s">
        <v>327</v>
      </c>
      <c r="L1634" s="467">
        <f t="shared" si="143"/>
        <v>0</v>
      </c>
      <c r="M1634" s="468">
        <f t="shared" si="138"/>
        <v>41600</v>
      </c>
      <c r="N1634" s="467" t="str">
        <f>IF(IFERROR(SEARCH("-",K1634,1),0) &gt; 0,IFERROR(VLOOKUP(K1634,'Liste ECO'!A:A,1,FALSE),"ATTENTION CE Inexistant"),"")</f>
        <v>265-01</v>
      </c>
      <c r="O1634" s="467" t="str">
        <f>IF(LEFT(N1634,1) ="A",'Messages d''erreur'!$B$9,"")</f>
        <v/>
      </c>
      <c r="P1634" s="447">
        <f t="shared" si="131"/>
        <v>41600</v>
      </c>
      <c r="Q1634" s="447" t="str">
        <f>IFERROR(VLOOKUP(B1635,'Liste CG'!A:A,1,FALSE),"Attention erreur pas de CG")</f>
        <v>Attention erreur pas de CG</v>
      </c>
      <c r="R1634" s="447" t="str">
        <f>IF(LEFT(Q1634,1)="A",'Messages d''erreur'!B$10,"")</f>
        <v>Attention CG pas dans  CG</v>
      </c>
      <c r="S1634" s="467">
        <f t="shared" si="132"/>
        <v>41600</v>
      </c>
      <c r="T1634" s="469">
        <f>IFERROR(VLOOKUP(S1634,'Liste CG'!A:A,1,FALSE),"Attention erreur pas de CG")</f>
        <v>41600</v>
      </c>
      <c r="U1634" s="447" t="str">
        <f>IF(MID(H1634,4,1)="x", 'Messages d''erreur'!$B$13,IF(LEFT(T1634,1)="A",'Messages d''erreur'!$B$12,""))</f>
        <v/>
      </c>
    </row>
    <row r="1635" spans="1:21" ht="26" x14ac:dyDescent="0.35">
      <c r="A1635" s="535" t="s">
        <v>2626</v>
      </c>
      <c r="B1635" s="447" t="s">
        <v>2626</v>
      </c>
      <c r="C1635" s="462" t="s">
        <v>328</v>
      </c>
      <c r="D1635" s="463" t="s">
        <v>1100</v>
      </c>
      <c r="E1635" s="464" t="s">
        <v>61</v>
      </c>
      <c r="F1635" s="464">
        <v>2</v>
      </c>
      <c r="G1635" s="462" t="s">
        <v>2036</v>
      </c>
      <c r="H1635" s="464" t="s">
        <v>1371</v>
      </c>
      <c r="I1635" s="464" t="s">
        <v>1201</v>
      </c>
      <c r="J1635" s="464" t="s">
        <v>1101</v>
      </c>
      <c r="K1635" s="466" t="s">
        <v>327</v>
      </c>
      <c r="L1635" s="467">
        <f t="shared" si="143"/>
        <v>1</v>
      </c>
      <c r="M1635" s="468">
        <f t="shared" si="138"/>
        <v>41600</v>
      </c>
      <c r="N1635" s="467" t="str">
        <f>IF(IFERROR(SEARCH("-",K1635,1),0) &gt; 0,IFERROR(VLOOKUP(K1635,'Liste ECO'!A:A,1,FALSE),"ATTENTION CE Inexistant"),"")</f>
        <v>265-01</v>
      </c>
      <c r="O1635" s="467" t="str">
        <f>IF(LEFT(N1635,1) ="A",'Messages d''erreur'!$B$9,"")</f>
        <v/>
      </c>
      <c r="P1635" s="447">
        <f t="shared" si="131"/>
        <v>41600</v>
      </c>
      <c r="Q1635" s="447" t="str">
        <f>IFERROR(VLOOKUP(B1636,'Liste CG'!A:A,1,FALSE),"Attention erreur pas de CG")</f>
        <v>Attention erreur pas de CG</v>
      </c>
      <c r="R1635" s="447" t="str">
        <f>IF(LEFT(Q1635,1)="A",'Messages d''erreur'!B$10,"")</f>
        <v>Attention CG pas dans  CG</v>
      </c>
      <c r="S1635" s="467">
        <f t="shared" si="132"/>
        <v>41600</v>
      </c>
      <c r="T1635" s="469">
        <f>IFERROR(VLOOKUP(S1635,'Liste CG'!A:A,1,FALSE),"Attention erreur pas de CG")</f>
        <v>41600</v>
      </c>
      <c r="U1635" s="447" t="str">
        <f>IF(MID(H1635,4,1)="x", 'Messages d''erreur'!$B$13,IF(LEFT(T1635,1)="A",'Messages d''erreur'!$B$12,""))</f>
        <v/>
      </c>
    </row>
    <row r="1636" spans="1:21" ht="39" x14ac:dyDescent="0.35">
      <c r="A1636" s="535" t="s">
        <v>1272</v>
      </c>
      <c r="B1636" s="447" t="s">
        <v>1272</v>
      </c>
      <c r="C1636" s="462" t="s">
        <v>1076</v>
      </c>
      <c r="D1636" s="463" t="s">
        <v>1100</v>
      </c>
      <c r="E1636" s="464" t="s">
        <v>1101</v>
      </c>
      <c r="F1636" s="464">
        <v>1</v>
      </c>
      <c r="G1636" s="462" t="s">
        <v>1076</v>
      </c>
      <c r="H1636" s="464" t="s">
        <v>1265</v>
      </c>
      <c r="I1636" s="464" t="s">
        <v>1153</v>
      </c>
      <c r="J1636" s="464" t="s">
        <v>61</v>
      </c>
      <c r="K1636" s="466" t="s">
        <v>1075</v>
      </c>
      <c r="L1636" s="467">
        <f t="shared" si="143"/>
        <v>0</v>
      </c>
      <c r="M1636" s="468">
        <f t="shared" si="138"/>
        <v>16000</v>
      </c>
      <c r="N1636" s="467" t="str">
        <f>IF(IFERROR(SEARCH("-",K1636,1),0) &gt; 0,IFERROR(VLOOKUP(K1636,'Liste ECO'!A:A,1,FALSE),"ATTENTION CE Inexistant"),"")</f>
        <v>998-02</v>
      </c>
      <c r="O1636" s="467" t="str">
        <f>IF(LEFT(N1636,1) ="A",'Messages d''erreur'!$B$9,"")</f>
        <v/>
      </c>
      <c r="P1636" s="447">
        <f t="shared" si="131"/>
        <v>16000</v>
      </c>
      <c r="Q1636" s="447" t="str">
        <f>IFERROR(VLOOKUP(B1637,'Liste CG'!A:A,1,FALSE),"Attention erreur pas de CG")</f>
        <v>Attention erreur pas de CG</v>
      </c>
      <c r="R1636" s="447" t="str">
        <f>IF(LEFT(Q1636,1)="A",'Messages d''erreur'!B$10,"")</f>
        <v>Attention CG pas dans  CG</v>
      </c>
      <c r="S1636" s="467">
        <f t="shared" si="132"/>
        <v>16000</v>
      </c>
      <c r="T1636" s="469">
        <f>IFERROR(VLOOKUP(S1636,'Liste CG'!A:A,1,FALSE),"Attention erreur pas de CG")</f>
        <v>16000</v>
      </c>
      <c r="U1636" s="447" t="str">
        <f>IF(MID(H1636,4,1)="x", 'Messages d''erreur'!$B$13,IF(LEFT(T1636,1)="A",'Messages d''erreur'!$B$12,""))</f>
        <v/>
      </c>
    </row>
    <row r="1637" spans="1:21" ht="26" x14ac:dyDescent="0.35">
      <c r="A1637" s="535" t="s">
        <v>2627</v>
      </c>
      <c r="B1637" s="447" t="s">
        <v>2627</v>
      </c>
      <c r="C1637" s="462" t="s">
        <v>709</v>
      </c>
      <c r="D1637" s="463" t="s">
        <v>1100</v>
      </c>
      <c r="E1637" s="464" t="s">
        <v>1101</v>
      </c>
      <c r="F1637" s="464">
        <v>1</v>
      </c>
      <c r="G1637" s="462" t="s">
        <v>1878</v>
      </c>
      <c r="H1637" s="464" t="s">
        <v>1371</v>
      </c>
      <c r="I1637" s="464" t="s">
        <v>1201</v>
      </c>
      <c r="J1637" s="464" t="s">
        <v>61</v>
      </c>
      <c r="K1637" s="466" t="s">
        <v>708</v>
      </c>
      <c r="L1637" s="467">
        <f t="shared" si="143"/>
        <v>0</v>
      </c>
      <c r="M1637" s="468">
        <f t="shared" si="138"/>
        <v>41600</v>
      </c>
      <c r="N1637" s="467" t="str">
        <f>IF(IFERROR(SEARCH("-",K1637,1),0) &gt; 0,IFERROR(VLOOKUP(K1637,'Liste ECO'!A:A,1,FALSE),"ATTENTION CE Inexistant"),"")</f>
        <v>506-51</v>
      </c>
      <c r="O1637" s="467" t="str">
        <f>IF(LEFT(N1637,1) ="A",'Messages d''erreur'!$B$9,"")</f>
        <v/>
      </c>
      <c r="P1637" s="447">
        <f t="shared" si="131"/>
        <v>41600</v>
      </c>
      <c r="Q1637" s="447" t="str">
        <f>IFERROR(VLOOKUP(B1638,'Liste CG'!A:A,1,FALSE),"Attention erreur pas de CG")</f>
        <v>Attention erreur pas de CG</v>
      </c>
      <c r="R1637" s="447" t="str">
        <f>IF(LEFT(Q1637,1)="A",'Messages d''erreur'!B$10,"")</f>
        <v>Attention CG pas dans  CG</v>
      </c>
      <c r="S1637" s="467">
        <f t="shared" si="132"/>
        <v>41600</v>
      </c>
      <c r="T1637" s="469">
        <f>IFERROR(VLOOKUP(S1637,'Liste CG'!A:A,1,FALSE),"Attention erreur pas de CG")</f>
        <v>41600</v>
      </c>
      <c r="U1637" s="447" t="str">
        <f>IF(MID(H1637,4,1)="x", 'Messages d''erreur'!$B$13,IF(LEFT(T1637,1)="A",'Messages d''erreur'!$B$12,""))</f>
        <v/>
      </c>
    </row>
    <row r="1638" spans="1:21" ht="26" x14ac:dyDescent="0.35">
      <c r="A1638" s="535" t="s">
        <v>2627</v>
      </c>
      <c r="B1638" s="447" t="s">
        <v>2627</v>
      </c>
      <c r="C1638" s="462" t="s">
        <v>709</v>
      </c>
      <c r="D1638" s="463" t="s">
        <v>1100</v>
      </c>
      <c r="E1638" s="464" t="s">
        <v>61</v>
      </c>
      <c r="F1638" s="464">
        <v>2</v>
      </c>
      <c r="G1638" s="462" t="s">
        <v>1957</v>
      </c>
      <c r="H1638" s="464" t="s">
        <v>1371</v>
      </c>
      <c r="I1638" s="464" t="s">
        <v>1201</v>
      </c>
      <c r="J1638" s="464" t="s">
        <v>1101</v>
      </c>
      <c r="K1638" s="466" t="s">
        <v>708</v>
      </c>
      <c r="L1638" s="467">
        <f t="shared" si="143"/>
        <v>1</v>
      </c>
      <c r="M1638" s="468">
        <f t="shared" si="138"/>
        <v>41600</v>
      </c>
      <c r="N1638" s="467" t="str">
        <f>IF(IFERROR(SEARCH("-",K1638,1),0) &gt; 0,IFERROR(VLOOKUP(K1638,'Liste ECO'!A:A,1,FALSE),"ATTENTION CE Inexistant"),"")</f>
        <v>506-51</v>
      </c>
      <c r="O1638" s="467" t="str">
        <f>IF(LEFT(N1638,1) ="A",'Messages d''erreur'!$B$9,"")</f>
        <v/>
      </c>
      <c r="P1638" s="447">
        <f t="shared" si="131"/>
        <v>41600</v>
      </c>
      <c r="Q1638" s="447" t="str">
        <f>IFERROR(VLOOKUP(B1639,'Liste CG'!A:A,1,FALSE),"Attention erreur pas de CG")</f>
        <v>Attention erreur pas de CG</v>
      </c>
      <c r="R1638" s="447" t="str">
        <f>IF(LEFT(Q1638,1)="A",'Messages d''erreur'!B$10,"")</f>
        <v>Attention CG pas dans  CG</v>
      </c>
      <c r="S1638" s="467">
        <f t="shared" si="132"/>
        <v>41600</v>
      </c>
      <c r="T1638" s="469">
        <f>IFERROR(VLOOKUP(S1638,'Liste CG'!A:A,1,FALSE),"Attention erreur pas de CG")</f>
        <v>41600</v>
      </c>
      <c r="U1638" s="447" t="str">
        <f>IF(MID(H1638,4,1)="x", 'Messages d''erreur'!$B$13,IF(LEFT(T1638,1)="A",'Messages d''erreur'!$B$12,""))</f>
        <v/>
      </c>
    </row>
    <row r="1639" spans="1:21" ht="26" x14ac:dyDescent="0.35">
      <c r="A1639" s="535" t="s">
        <v>2628</v>
      </c>
      <c r="B1639" s="447" t="s">
        <v>2628</v>
      </c>
      <c r="C1639" s="462" t="s">
        <v>799</v>
      </c>
      <c r="D1639" s="463" t="s">
        <v>1100</v>
      </c>
      <c r="E1639" s="464" t="s">
        <v>1101</v>
      </c>
      <c r="F1639" s="464">
        <v>1</v>
      </c>
      <c r="G1639" s="462" t="s">
        <v>2629</v>
      </c>
      <c r="H1639" s="464" t="s">
        <v>1371</v>
      </c>
      <c r="I1639" s="464" t="s">
        <v>1201</v>
      </c>
      <c r="J1639" s="464" t="s">
        <v>61</v>
      </c>
      <c r="K1639" s="466" t="s">
        <v>798</v>
      </c>
      <c r="L1639" s="467">
        <f t="shared" si="143"/>
        <v>0</v>
      </c>
      <c r="M1639" s="468">
        <f t="shared" si="138"/>
        <v>41600</v>
      </c>
      <c r="N1639" s="467" t="str">
        <f>IF(IFERROR(SEARCH("-",K1639,1),0) &gt; 0,IFERROR(VLOOKUP(K1639,'Liste ECO'!A:A,1,FALSE),"ATTENTION CE Inexistant"),"")</f>
        <v>706-55</v>
      </c>
      <c r="O1639" s="467" t="str">
        <f>IF(LEFT(N1639,1) ="A",'Messages d''erreur'!$B$9,"")</f>
        <v/>
      </c>
      <c r="P1639" s="447">
        <f t="shared" si="131"/>
        <v>41600</v>
      </c>
      <c r="Q1639" s="447" t="str">
        <f>IFERROR(VLOOKUP(B1640,'Liste CG'!A:A,1,FALSE),"Attention erreur pas de CG")</f>
        <v>Attention erreur pas de CG</v>
      </c>
      <c r="R1639" s="447" t="str">
        <f>IF(LEFT(Q1639,1)="A",'Messages d''erreur'!B$10,"")</f>
        <v>Attention CG pas dans  CG</v>
      </c>
      <c r="S1639" s="467">
        <f t="shared" si="132"/>
        <v>41600</v>
      </c>
      <c r="T1639" s="469">
        <f>IFERROR(VLOOKUP(S1639,'Liste CG'!A:A,1,FALSE),"Attention erreur pas de CG")</f>
        <v>41600</v>
      </c>
      <c r="U1639" s="447" t="str">
        <f>IF(MID(H1639,4,1)="x", 'Messages d''erreur'!$B$13,IF(LEFT(T1639,1)="A",'Messages d''erreur'!$B$12,""))</f>
        <v/>
      </c>
    </row>
    <row r="1640" spans="1:21" ht="26" x14ac:dyDescent="0.35">
      <c r="A1640" s="535" t="s">
        <v>2630</v>
      </c>
      <c r="B1640" s="447" t="s">
        <v>2630</v>
      </c>
      <c r="C1640" s="462" t="s">
        <v>752</v>
      </c>
      <c r="D1640" s="463" t="s">
        <v>1100</v>
      </c>
      <c r="E1640" s="464" t="s">
        <v>1101</v>
      </c>
      <c r="F1640" s="464">
        <v>1</v>
      </c>
      <c r="G1640" s="462" t="s">
        <v>1878</v>
      </c>
      <c r="H1640" s="464" t="s">
        <v>1371</v>
      </c>
      <c r="I1640" s="464" t="s">
        <v>1201</v>
      </c>
      <c r="J1640" s="464" t="s">
        <v>61</v>
      </c>
      <c r="K1640" s="466" t="s">
        <v>751</v>
      </c>
      <c r="L1640" s="467">
        <f t="shared" si="143"/>
        <v>0</v>
      </c>
      <c r="M1640" s="468">
        <f t="shared" si="138"/>
        <v>41600</v>
      </c>
      <c r="N1640" s="467" t="str">
        <f>IF(IFERROR(SEARCH("-",K1640,1),0) &gt; 0,IFERROR(VLOOKUP(K1640,'Liste ECO'!A:A,1,FALSE),"ATTENTION CE Inexistant"),"")</f>
        <v>606-51</v>
      </c>
      <c r="O1640" s="467" t="str">
        <f>IF(LEFT(N1640,1) ="A",'Messages d''erreur'!$B$9,"")</f>
        <v/>
      </c>
      <c r="P1640" s="447">
        <f t="shared" si="131"/>
        <v>41600</v>
      </c>
      <c r="Q1640" s="447" t="str">
        <f>IFERROR(VLOOKUP(B1641,'Liste CG'!A:A,1,FALSE),"Attention erreur pas de CG")</f>
        <v>Attention erreur pas de CG</v>
      </c>
      <c r="R1640" s="447" t="str">
        <f>IF(LEFT(Q1640,1)="A",'Messages d''erreur'!B$10,"")</f>
        <v>Attention CG pas dans  CG</v>
      </c>
      <c r="S1640" s="467">
        <f t="shared" si="132"/>
        <v>41600</v>
      </c>
      <c r="T1640" s="469">
        <f>IFERROR(VLOOKUP(S1640,'Liste CG'!A:A,1,FALSE),"Attention erreur pas de CG")</f>
        <v>41600</v>
      </c>
      <c r="U1640" s="447" t="str">
        <f>IF(MID(H1640,4,1)="x", 'Messages d''erreur'!$B$13,IF(LEFT(T1640,1)="A",'Messages d''erreur'!$B$12,""))</f>
        <v/>
      </c>
    </row>
    <row r="1641" spans="1:21" ht="39" x14ac:dyDescent="0.35">
      <c r="A1641" s="535" t="s">
        <v>1390</v>
      </c>
      <c r="B1641" s="447" t="s">
        <v>1390</v>
      </c>
      <c r="C1641" s="462" t="s">
        <v>2631</v>
      </c>
      <c r="D1641" s="463" t="s">
        <v>1100</v>
      </c>
      <c r="E1641" s="464" t="s">
        <v>1101</v>
      </c>
      <c r="F1641" s="464">
        <v>1</v>
      </c>
      <c r="G1641" s="462" t="s">
        <v>1389</v>
      </c>
      <c r="H1641" s="464" t="s">
        <v>2530</v>
      </c>
      <c r="I1641" s="464" t="s">
        <v>1215</v>
      </c>
      <c r="J1641" s="464" t="s">
        <v>61</v>
      </c>
      <c r="K1641" s="466" t="s">
        <v>1100</v>
      </c>
      <c r="L1641" s="467">
        <f t="shared" si="143"/>
        <v>0</v>
      </c>
      <c r="M1641" s="468" t="e">
        <f t="shared" si="138"/>
        <v>#VALUE!</v>
      </c>
      <c r="N1641" s="467" t="str">
        <f>IF(IFERROR(SEARCH("-",K1641,1),0) &gt; 0,IFERROR(VLOOKUP(K1641,'Liste ECO'!A:A,1,FALSE),"ATTENTION CE Inexistant"),"")</f>
        <v/>
      </c>
      <c r="O1641" s="467" t="str">
        <f>IF(LEFT(N1641,1) ="A",'Messages d''erreur'!$B$9,"")</f>
        <v/>
      </c>
      <c r="P1641" s="447" t="e">
        <f t="shared" si="131"/>
        <v>#VALUE!</v>
      </c>
      <c r="Q1641" s="447" t="str">
        <f>IFERROR(VLOOKUP(B1643,'Liste CG'!A:A,1,FALSE),"Attention erreur pas de CG")</f>
        <v>Attention erreur pas de CG</v>
      </c>
      <c r="R1641" s="447" t="str">
        <f>IF(LEFT(Q1641,1)="A",'Messages d''erreur'!B$10,"")</f>
        <v>Attention CG pas dans  CG</v>
      </c>
      <c r="S1641" s="467" t="e">
        <f t="shared" si="132"/>
        <v>#VALUE!</v>
      </c>
      <c r="T1641" s="469" t="str">
        <f>IFERROR(VLOOKUP(S1641,'Liste CG'!A:A,1,FALSE),"Attention erreur pas de CG")</f>
        <v>Attention erreur pas de CG</v>
      </c>
      <c r="U1641" s="447" t="str">
        <f>IF(MID(H1641,4,1)="x", 'Messages d''erreur'!$B$13,IF(LEFT(T1641,1)="A",'Messages d''erreur'!$B$12,""))</f>
        <v>Compte générique de contre-partie</v>
      </c>
    </row>
    <row r="1642" spans="1:21" ht="26" x14ac:dyDescent="0.35">
      <c r="A1642" s="535" t="s">
        <v>2632</v>
      </c>
      <c r="B1642" s="447" t="s">
        <v>2632</v>
      </c>
      <c r="C1642" s="462" t="s">
        <v>2633</v>
      </c>
      <c r="D1642" s="463" t="s">
        <v>1100</v>
      </c>
      <c r="E1642" s="464" t="s">
        <v>1101</v>
      </c>
      <c r="F1642" s="464">
        <v>1</v>
      </c>
      <c r="G1642" s="462" t="s">
        <v>1878</v>
      </c>
      <c r="H1642" s="464">
        <v>41600</v>
      </c>
      <c r="I1642" s="464" t="s">
        <v>1201</v>
      </c>
      <c r="J1642" s="464" t="s">
        <v>61</v>
      </c>
      <c r="K1642" s="466" t="s">
        <v>745</v>
      </c>
      <c r="L1642" s="467">
        <f>IF(A1642=A1640,1,0)</f>
        <v>0</v>
      </c>
      <c r="M1642" s="468">
        <f t="shared" ref="M1642" si="144">VALUE(H1642)</f>
        <v>41600</v>
      </c>
      <c r="N1642" s="467" t="str">
        <f>IF(IFERROR(SEARCH("-",K1642,1),0) &gt; 0,IFERROR(VLOOKUP(K1642,'Liste ECO'!A:A,1,FALSE),"ATTENTION CE Inexistant"),"")</f>
        <v>580-51</v>
      </c>
      <c r="O1642" s="467" t="str">
        <f>IF(LEFT(N1642,1) ="A",'Messages d''erreur'!$B$9,"")</f>
        <v/>
      </c>
      <c r="P1642" s="447">
        <f t="shared" ref="P1642" si="145">VALUE(H1642)</f>
        <v>41600</v>
      </c>
      <c r="Q1642" s="447" t="str">
        <f>IFERROR(VLOOKUP(B1643,'Liste CG'!A:A,1,FALSE),"Attention erreur pas de CG")</f>
        <v>Attention erreur pas de CG</v>
      </c>
      <c r="R1642" s="447" t="str">
        <f>IF(LEFT(Q1642,1)="A",'Messages d''erreur'!B$10,"")</f>
        <v>Attention CG pas dans  CG</v>
      </c>
      <c r="S1642" s="467">
        <f t="shared" ref="S1642" si="146">VALUE(H1642)</f>
        <v>41600</v>
      </c>
      <c r="T1642" s="469">
        <f>IFERROR(VLOOKUP(S1642,'Liste CG'!A:A,1,FALSE),"Attention erreur pas de CG")</f>
        <v>41600</v>
      </c>
      <c r="U1642" s="447" t="str">
        <f>IF(MID(H1642,4,1)="x", 'Messages d''erreur'!$B$13,IF(LEFT(T1642,1)="A",'Messages d''erreur'!$B$12,""))</f>
        <v/>
      </c>
    </row>
    <row r="1643" spans="1:21" ht="26" x14ac:dyDescent="0.35">
      <c r="A1643" s="535" t="s">
        <v>2632</v>
      </c>
      <c r="B1643" s="447" t="s">
        <v>2632</v>
      </c>
      <c r="C1643" s="462" t="s">
        <v>2633</v>
      </c>
      <c r="D1643" s="463" t="s">
        <v>1100</v>
      </c>
      <c r="E1643" s="464" t="s">
        <v>1101</v>
      </c>
      <c r="F1643" s="464">
        <v>1</v>
      </c>
      <c r="G1643" s="462" t="s">
        <v>1878</v>
      </c>
      <c r="H1643" s="464" t="s">
        <v>1371</v>
      </c>
      <c r="I1643" s="464" t="s">
        <v>1201</v>
      </c>
      <c r="J1643" s="464" t="s">
        <v>61</v>
      </c>
      <c r="K1643" s="466" t="s">
        <v>737</v>
      </c>
      <c r="L1643" s="467">
        <f>IF(A1643=A1641,1,0)</f>
        <v>0</v>
      </c>
      <c r="M1643" s="468">
        <f t="shared" si="138"/>
        <v>41600</v>
      </c>
      <c r="N1643" s="467" t="str">
        <f>IF(IFERROR(SEARCH("-",K1643,1),0) &gt; 0,IFERROR(VLOOKUP(K1643,'Liste ECO'!A:A,1,FALSE),"ATTENTION CE Inexistant"),"")</f>
        <v>560-51</v>
      </c>
      <c r="O1643" s="467" t="str">
        <f>IF(LEFT(N1643,1) ="A",'Messages d''erreur'!$B$9,"")</f>
        <v/>
      </c>
      <c r="P1643" s="447">
        <f t="shared" si="131"/>
        <v>41600</v>
      </c>
      <c r="Q1643" s="447" t="str">
        <f>IFERROR(VLOOKUP(B1644,'Liste CG'!A:A,1,FALSE),"Attention erreur pas de CG")</f>
        <v>Attention erreur pas de CG</v>
      </c>
      <c r="R1643" s="447" t="str">
        <f>IF(LEFT(Q1643,1)="A",'Messages d''erreur'!B$10,"")</f>
        <v>Attention CG pas dans  CG</v>
      </c>
      <c r="S1643" s="467">
        <f t="shared" si="132"/>
        <v>41600</v>
      </c>
      <c r="T1643" s="469">
        <f>IFERROR(VLOOKUP(S1643,'Liste CG'!A:A,1,FALSE),"Attention erreur pas de CG")</f>
        <v>41600</v>
      </c>
      <c r="U1643" s="447" t="str">
        <f>IF(MID(H1643,4,1)="x", 'Messages d''erreur'!$B$13,IF(LEFT(T1643,1)="A",'Messages d''erreur'!$B$12,""))</f>
        <v/>
      </c>
    </row>
    <row r="1644" spans="1:21" ht="26" x14ac:dyDescent="0.35">
      <c r="A1644" s="535" t="s">
        <v>2634</v>
      </c>
      <c r="B1644" s="447" t="s">
        <v>2634</v>
      </c>
      <c r="C1644" s="462" t="s">
        <v>774</v>
      </c>
      <c r="D1644" s="463" t="s">
        <v>1100</v>
      </c>
      <c r="E1644" s="464" t="s">
        <v>1101</v>
      </c>
      <c r="F1644" s="464">
        <v>1</v>
      </c>
      <c r="G1644" s="462" t="s">
        <v>1878</v>
      </c>
      <c r="H1644" s="464" t="s">
        <v>1371</v>
      </c>
      <c r="I1644" s="502" t="s">
        <v>3036</v>
      </c>
      <c r="J1644" s="464" t="s">
        <v>61</v>
      </c>
      <c r="K1644" s="466" t="s">
        <v>773</v>
      </c>
      <c r="L1644" s="467">
        <f t="shared" si="143"/>
        <v>0</v>
      </c>
      <c r="M1644" s="468">
        <f t="shared" si="138"/>
        <v>41600</v>
      </c>
      <c r="N1644" s="467" t="str">
        <f>IF(IFERROR(SEARCH("-",K1644,1),0) &gt; 0,IFERROR(VLOOKUP(K1644,'Liste ECO'!A:A,1,FALSE),"ATTENTION CE Inexistant"),"")</f>
        <v>669-51</v>
      </c>
      <c r="O1644" s="467" t="str">
        <f>IF(LEFT(N1644,1) ="A",'Messages d''erreur'!$B$9,"")</f>
        <v/>
      </c>
      <c r="P1644" s="447">
        <f t="shared" si="131"/>
        <v>41600</v>
      </c>
      <c r="Q1644" s="447" t="str">
        <f>IFERROR(VLOOKUP(B1645,'Liste CG'!A:A,1,FALSE),"Attention erreur pas de CG")</f>
        <v>Attention erreur pas de CG</v>
      </c>
      <c r="R1644" s="447" t="str">
        <f>IF(LEFT(Q1644,1)="A",'Messages d''erreur'!B$10,"")</f>
        <v>Attention CG pas dans  CG</v>
      </c>
      <c r="S1644" s="467">
        <f t="shared" si="132"/>
        <v>41600</v>
      </c>
      <c r="T1644" s="469">
        <f>IFERROR(VLOOKUP(S1644,'Liste CG'!A:A,1,FALSE),"Attention erreur pas de CG")</f>
        <v>41600</v>
      </c>
      <c r="U1644" s="447" t="str">
        <f>IF(MID(H1644,4,1)="x", 'Messages d''erreur'!$B$13,IF(LEFT(T1644,1)="A",'Messages d''erreur'!$B$12,""))</f>
        <v/>
      </c>
    </row>
    <row r="1645" spans="1:21" ht="26" x14ac:dyDescent="0.35">
      <c r="A1645" s="535" t="s">
        <v>2635</v>
      </c>
      <c r="B1645" s="447" t="s">
        <v>2635</v>
      </c>
      <c r="C1645" s="462" t="s">
        <v>781</v>
      </c>
      <c r="D1645" s="463" t="s">
        <v>1100</v>
      </c>
      <c r="E1645" s="464" t="s">
        <v>1101</v>
      </c>
      <c r="F1645" s="464">
        <v>1</v>
      </c>
      <c r="G1645" s="462" t="s">
        <v>1878</v>
      </c>
      <c r="H1645" s="464" t="s">
        <v>1371</v>
      </c>
      <c r="I1645" s="464" t="s">
        <v>1201</v>
      </c>
      <c r="J1645" s="464" t="s">
        <v>61</v>
      </c>
      <c r="K1645" s="466" t="s">
        <v>780</v>
      </c>
      <c r="L1645" s="467">
        <f t="shared" si="143"/>
        <v>0</v>
      </c>
      <c r="M1645" s="468">
        <f t="shared" si="138"/>
        <v>41600</v>
      </c>
      <c r="N1645" s="467" t="str">
        <f>IF(IFERROR(SEARCH("-",K1645,1),0) &gt; 0,IFERROR(VLOOKUP(K1645,'Liste ECO'!A:A,1,FALSE),"ATTENTION CE Inexistant"),"")</f>
        <v>689-51</v>
      </c>
      <c r="O1645" s="467" t="str">
        <f>IF(LEFT(N1645,1) ="A",'Messages d''erreur'!$B$9,"")</f>
        <v/>
      </c>
      <c r="P1645" s="447">
        <f t="shared" si="131"/>
        <v>41600</v>
      </c>
      <c r="Q1645" s="447" t="str">
        <f>IFERROR(VLOOKUP(B1646,'Liste CG'!A:A,1,FALSE),"Attention erreur pas de CG")</f>
        <v>Attention erreur pas de CG</v>
      </c>
      <c r="R1645" s="447" t="str">
        <f>IF(LEFT(Q1645,1)="A",'Messages d''erreur'!B$10,"")</f>
        <v>Attention CG pas dans  CG</v>
      </c>
      <c r="S1645" s="467">
        <f t="shared" si="132"/>
        <v>41600</v>
      </c>
      <c r="T1645" s="469">
        <f>IFERROR(VLOOKUP(S1645,'Liste CG'!A:A,1,FALSE),"Attention erreur pas de CG")</f>
        <v>41600</v>
      </c>
      <c r="U1645" s="447" t="str">
        <f>IF(MID(H1645,4,1)="x", 'Messages d''erreur'!$B$13,IF(LEFT(T1645,1)="A",'Messages d''erreur'!$B$12,""))</f>
        <v/>
      </c>
    </row>
    <row r="1646" spans="1:21" ht="39" x14ac:dyDescent="0.35">
      <c r="A1646" s="535" t="s">
        <v>2636</v>
      </c>
      <c r="B1646" s="447" t="s">
        <v>2636</v>
      </c>
      <c r="C1646" s="462" t="s">
        <v>888</v>
      </c>
      <c r="D1646" s="463" t="s">
        <v>1100</v>
      </c>
      <c r="E1646" s="464" t="s">
        <v>1101</v>
      </c>
      <c r="F1646" s="464">
        <v>1</v>
      </c>
      <c r="G1646" s="462" t="s">
        <v>1377</v>
      </c>
      <c r="H1646" s="464" t="s">
        <v>1371</v>
      </c>
      <c r="I1646" s="464" t="s">
        <v>1201</v>
      </c>
      <c r="J1646" s="464" t="s">
        <v>61</v>
      </c>
      <c r="K1646" s="466" t="s">
        <v>887</v>
      </c>
      <c r="L1646" s="467">
        <f t="shared" si="143"/>
        <v>0</v>
      </c>
      <c r="M1646" s="468">
        <f t="shared" si="138"/>
        <v>41600</v>
      </c>
      <c r="N1646" s="467" t="str">
        <f>IF(IFERROR(SEARCH("-",K1646,1),0) &gt; 0,IFERROR(VLOOKUP(K1646,'Liste ECO'!A:A,1,FALSE),"ATTENTION CE Inexistant"),"")</f>
        <v>769-51</v>
      </c>
      <c r="O1646" s="467" t="str">
        <f>IF(LEFT(N1646,1) ="A",'Messages d''erreur'!$B$9,"")</f>
        <v/>
      </c>
      <c r="P1646" s="447">
        <f t="shared" si="131"/>
        <v>41600</v>
      </c>
      <c r="Q1646" s="447" t="str">
        <f>IFERROR(VLOOKUP(B1647,'Liste CG'!A:A,1,FALSE),"Attention erreur pas de CG")</f>
        <v>Attention erreur pas de CG</v>
      </c>
      <c r="R1646" s="447" t="str">
        <f>IF(LEFT(Q1646,1)="A",'Messages d''erreur'!B$10,"")</f>
        <v>Attention CG pas dans  CG</v>
      </c>
      <c r="S1646" s="467">
        <f t="shared" si="132"/>
        <v>41600</v>
      </c>
      <c r="T1646" s="469">
        <f>IFERROR(VLOOKUP(S1646,'Liste CG'!A:A,1,FALSE),"Attention erreur pas de CG")</f>
        <v>41600</v>
      </c>
      <c r="U1646" s="447" t="str">
        <f>IF(MID(H1646,4,1)="x", 'Messages d''erreur'!$B$13,IF(LEFT(T1646,1)="A",'Messages d''erreur'!$B$12,""))</f>
        <v/>
      </c>
    </row>
    <row r="1647" spans="1:21" ht="39" x14ac:dyDescent="0.35">
      <c r="A1647" s="535" t="s">
        <v>2637</v>
      </c>
      <c r="B1647" s="447" t="s">
        <v>2637</v>
      </c>
      <c r="C1647" s="462" t="s">
        <v>2638</v>
      </c>
      <c r="D1647" s="463" t="s">
        <v>1100</v>
      </c>
      <c r="E1647" s="464" t="s">
        <v>1101</v>
      </c>
      <c r="F1647" s="464">
        <v>1</v>
      </c>
      <c r="G1647" s="462" t="s">
        <v>2638</v>
      </c>
      <c r="H1647" s="464" t="s">
        <v>2639</v>
      </c>
      <c r="I1647" s="464" t="s">
        <v>1341</v>
      </c>
      <c r="J1647" s="464" t="s">
        <v>61</v>
      </c>
      <c r="K1647" s="466" t="s">
        <v>1100</v>
      </c>
      <c r="L1647" s="467">
        <f t="shared" si="143"/>
        <v>0</v>
      </c>
      <c r="M1647" s="468" t="e">
        <f t="shared" si="138"/>
        <v>#VALUE!</v>
      </c>
      <c r="N1647" s="467" t="str">
        <f>IF(IFERROR(SEARCH("-",K1647,1),0) &gt; 0,IFERROR(VLOOKUP(K1647,'Liste ECO'!A:A,1,FALSE),"ATTENTION CE Inexistant"),"")</f>
        <v/>
      </c>
      <c r="O1647" s="467" t="str">
        <f>IF(LEFT(N1647,1) ="A",'Messages d''erreur'!$B$9,"")</f>
        <v/>
      </c>
      <c r="P1647" s="447" t="e">
        <f t="shared" si="131"/>
        <v>#VALUE!</v>
      </c>
      <c r="Q1647" s="447" t="str">
        <f>IFERROR(VLOOKUP(B1648,'Liste CG'!A:A,1,FALSE),"Attention erreur pas de CG")</f>
        <v>Attention erreur pas de CG</v>
      </c>
      <c r="R1647" s="447" t="str">
        <f>IF(LEFT(Q1647,1)="A",'Messages d''erreur'!B$10,"")</f>
        <v>Attention CG pas dans  CG</v>
      </c>
      <c r="S1647" s="467" t="e">
        <f t="shared" si="132"/>
        <v>#VALUE!</v>
      </c>
      <c r="T1647" s="469" t="str">
        <f>IFERROR(VLOOKUP(S1647,'Liste CG'!A:A,1,FALSE),"Attention erreur pas de CG")</f>
        <v>Attention erreur pas de CG</v>
      </c>
      <c r="U1647" s="447" t="str">
        <f>IF(MID(H1647,4,1)="x", 'Messages d''erreur'!$B$13,IF(LEFT(T1647,1)="A",'Messages d''erreur'!$B$12,""))</f>
        <v>Compte générique de contre-partie</v>
      </c>
    </row>
    <row r="1648" spans="1:21" ht="39" x14ac:dyDescent="0.35">
      <c r="A1648" s="535" t="s">
        <v>1209</v>
      </c>
      <c r="B1648" s="447" t="s">
        <v>1209</v>
      </c>
      <c r="C1648" s="462" t="s">
        <v>2640</v>
      </c>
      <c r="D1648" s="463" t="s">
        <v>1100</v>
      </c>
      <c r="E1648" s="464" t="s">
        <v>1101</v>
      </c>
      <c r="F1648" s="464">
        <v>1</v>
      </c>
      <c r="G1648" s="462" t="s">
        <v>2641</v>
      </c>
      <c r="H1648" s="464" t="s">
        <v>2611</v>
      </c>
      <c r="I1648" s="464" t="s">
        <v>2642</v>
      </c>
      <c r="J1648" s="464" t="s">
        <v>61</v>
      </c>
      <c r="K1648" s="466" t="s">
        <v>1100</v>
      </c>
      <c r="L1648" s="467">
        <f t="shared" si="143"/>
        <v>0</v>
      </c>
      <c r="M1648" s="468" t="e">
        <f t="shared" si="138"/>
        <v>#VALUE!</v>
      </c>
      <c r="N1648" s="467" t="str">
        <f>IF(IFERROR(SEARCH("-",K1648,1),0) &gt; 0,IFERROR(VLOOKUP(K1648,'Liste ECO'!A:A,1,FALSE),"ATTENTION CE Inexistant"),"")</f>
        <v/>
      </c>
      <c r="O1648" s="467" t="str">
        <f>IF(LEFT(N1648,1) ="A",'Messages d''erreur'!$B$9,"")</f>
        <v/>
      </c>
      <c r="P1648" s="447" t="e">
        <f t="shared" si="131"/>
        <v>#VALUE!</v>
      </c>
      <c r="Q1648" s="447" t="str">
        <f>IFERROR(VLOOKUP(B1649,'Liste CG'!A:A,1,FALSE),"Attention erreur pas de CG")</f>
        <v>Attention erreur pas de CG</v>
      </c>
      <c r="R1648" s="447" t="str">
        <f>IF(LEFT(Q1648,1)="A",'Messages d''erreur'!B$10,"")</f>
        <v>Attention CG pas dans  CG</v>
      </c>
      <c r="S1648" s="467" t="e">
        <f t="shared" si="132"/>
        <v>#VALUE!</v>
      </c>
      <c r="T1648" s="469" t="str">
        <f>IFERROR(VLOOKUP(S1648,'Liste CG'!A:A,1,FALSE),"Attention erreur pas de CG")</f>
        <v>Attention erreur pas de CG</v>
      </c>
      <c r="U1648" s="447" t="str">
        <f>IF(MID(H1648,4,1)="x", 'Messages d''erreur'!$B$13,IF(LEFT(T1648,1)="A",'Messages d''erreur'!$B$12,""))</f>
        <v>Compte générique de contre-partie</v>
      </c>
    </row>
    <row r="1649" spans="1:21" ht="39" x14ac:dyDescent="0.35">
      <c r="A1649" s="535" t="s">
        <v>1403</v>
      </c>
      <c r="B1649" s="447" t="s">
        <v>1403</v>
      </c>
      <c r="C1649" s="462" t="s">
        <v>2643</v>
      </c>
      <c r="D1649" s="463" t="s">
        <v>1100</v>
      </c>
      <c r="E1649" s="464" t="s">
        <v>1101</v>
      </c>
      <c r="F1649" s="464">
        <v>1</v>
      </c>
      <c r="G1649" s="462" t="s">
        <v>2644</v>
      </c>
      <c r="H1649" s="464" t="s">
        <v>2534</v>
      </c>
      <c r="I1649" s="464" t="s">
        <v>1341</v>
      </c>
      <c r="J1649" s="464" t="s">
        <v>61</v>
      </c>
      <c r="K1649" s="466" t="s">
        <v>1100</v>
      </c>
      <c r="L1649" s="467">
        <f t="shared" si="143"/>
        <v>0</v>
      </c>
      <c r="M1649" s="468" t="e">
        <f t="shared" si="138"/>
        <v>#VALUE!</v>
      </c>
      <c r="N1649" s="467" t="str">
        <f>IF(IFERROR(SEARCH("-",K1649,1),0) &gt; 0,IFERROR(VLOOKUP(K1649,'Liste ECO'!A:A,1,FALSE),"ATTENTION CE Inexistant"),"")</f>
        <v/>
      </c>
      <c r="O1649" s="467" t="str">
        <f>IF(LEFT(N1649,1) ="A",'Messages d''erreur'!$B$9,"")</f>
        <v/>
      </c>
      <c r="P1649" s="447" t="e">
        <f t="shared" si="131"/>
        <v>#VALUE!</v>
      </c>
      <c r="Q1649" s="447" t="str">
        <f>IFERROR(VLOOKUP(B1650,'Liste CG'!A:A,1,FALSE),"Attention erreur pas de CG")</f>
        <v>Attention erreur pas de CG</v>
      </c>
      <c r="R1649" s="447" t="str">
        <f>IF(LEFT(Q1649,1)="A",'Messages d''erreur'!B$10,"")</f>
        <v>Attention CG pas dans  CG</v>
      </c>
      <c r="S1649" s="467" t="e">
        <f t="shared" si="132"/>
        <v>#VALUE!</v>
      </c>
      <c r="T1649" s="469" t="str">
        <f>IFERROR(VLOOKUP(S1649,'Liste CG'!A:A,1,FALSE),"Attention erreur pas de CG")</f>
        <v>Attention erreur pas de CG</v>
      </c>
      <c r="U1649" s="447" t="str">
        <f>IF(MID(H1649,4,1)="x", 'Messages d''erreur'!$B$13,IF(LEFT(T1649,1)="A",'Messages d''erreur'!$B$12,""))</f>
        <v>Compte générique de contre-partie</v>
      </c>
    </row>
    <row r="1650" spans="1:21" ht="26" x14ac:dyDescent="0.35">
      <c r="A1650" s="535" t="s">
        <v>2645</v>
      </c>
      <c r="B1650" s="447" t="s">
        <v>2645</v>
      </c>
      <c r="C1650" s="462" t="s">
        <v>2646</v>
      </c>
      <c r="D1650" s="463" t="s">
        <v>1100</v>
      </c>
      <c r="E1650" s="464" t="s">
        <v>1101</v>
      </c>
      <c r="F1650" s="464">
        <v>1</v>
      </c>
      <c r="G1650" s="462" t="s">
        <v>2646</v>
      </c>
      <c r="H1650" s="464" t="s">
        <v>2647</v>
      </c>
      <c r="I1650" s="464" t="s">
        <v>2648</v>
      </c>
      <c r="J1650" s="464" t="s">
        <v>61</v>
      </c>
      <c r="K1650" s="466" t="s">
        <v>1100</v>
      </c>
      <c r="L1650" s="467">
        <f t="shared" si="143"/>
        <v>0</v>
      </c>
      <c r="M1650" s="468" t="e">
        <f t="shared" si="138"/>
        <v>#VALUE!</v>
      </c>
      <c r="N1650" s="467" t="str">
        <f>IF(IFERROR(SEARCH("-",K1650,1),0) &gt; 0,IFERROR(VLOOKUP(K1650,'Liste ECO'!A:A,1,FALSE),"ATTENTION CE Inexistant"),"")</f>
        <v/>
      </c>
      <c r="O1650" s="467" t="str">
        <f>IF(LEFT(N1650,1) ="A",'Messages d''erreur'!$B$9,"")</f>
        <v/>
      </c>
      <c r="P1650" s="447" t="e">
        <f t="shared" si="131"/>
        <v>#VALUE!</v>
      </c>
      <c r="Q1650" s="447" t="str">
        <f>IFERROR(VLOOKUP(B1651,'Liste CG'!A:A,1,FALSE),"Attention erreur pas de CG")</f>
        <v>Attention erreur pas de CG</v>
      </c>
      <c r="R1650" s="447" t="str">
        <f>IF(LEFT(Q1650,1)="A",'Messages d''erreur'!B$10,"")</f>
        <v>Attention CG pas dans  CG</v>
      </c>
      <c r="S1650" s="467" t="e">
        <f t="shared" si="132"/>
        <v>#VALUE!</v>
      </c>
      <c r="T1650" s="469" t="str">
        <f>IFERROR(VLOOKUP(S1650,'Liste CG'!A:A,1,FALSE),"Attention erreur pas de CG")</f>
        <v>Attention erreur pas de CG</v>
      </c>
      <c r="U1650" s="447" t="str">
        <f>IF(MID(H1650,4,1)="x", 'Messages d''erreur'!$B$13,IF(LEFT(T1650,1)="A",'Messages d''erreur'!$B$12,""))</f>
        <v>Compte générique de contre-partie</v>
      </c>
    </row>
    <row r="1651" spans="1:21" ht="52" x14ac:dyDescent="0.35">
      <c r="A1651" s="535" t="s">
        <v>1159</v>
      </c>
      <c r="B1651" s="447" t="s">
        <v>1159</v>
      </c>
      <c r="C1651" s="462" t="s">
        <v>1158</v>
      </c>
      <c r="D1651" s="463" t="s">
        <v>1100</v>
      </c>
      <c r="E1651" s="464" t="s">
        <v>1101</v>
      </c>
      <c r="F1651" s="464">
        <v>1</v>
      </c>
      <c r="G1651" s="462" t="s">
        <v>1158</v>
      </c>
      <c r="H1651" s="464" t="s">
        <v>1151</v>
      </c>
      <c r="I1651" s="464" t="s">
        <v>1153</v>
      </c>
      <c r="J1651" s="464" t="s">
        <v>61</v>
      </c>
      <c r="K1651" s="466" t="s">
        <v>1063</v>
      </c>
      <c r="L1651" s="467">
        <f t="shared" si="143"/>
        <v>0</v>
      </c>
      <c r="M1651" s="468">
        <f t="shared" si="138"/>
        <v>13104</v>
      </c>
      <c r="N1651" s="467" t="str">
        <f>IF(IFERROR(SEARCH("-",K1651,1),0) &gt; 0,IFERROR(VLOOKUP(K1651,'Liste ECO'!A:A,1,FALSE),"ATTENTION CE Inexistant"),"")</f>
        <v>994-01</v>
      </c>
      <c r="O1651" s="467" t="str">
        <f>IF(LEFT(N1651,1) ="A",'Messages d''erreur'!$B$9,"")</f>
        <v/>
      </c>
      <c r="P1651" s="447">
        <f t="shared" si="131"/>
        <v>13104</v>
      </c>
      <c r="Q1651" s="447" t="str">
        <f>IFERROR(VLOOKUP(B1652,'Liste CG'!A:A,1,FALSE),"Attention erreur pas de CG")</f>
        <v>Attention erreur pas de CG</v>
      </c>
      <c r="R1651" s="447" t="str">
        <f>IF(LEFT(Q1651,1)="A",'Messages d''erreur'!B$10,"")</f>
        <v>Attention CG pas dans  CG</v>
      </c>
      <c r="S1651" s="467">
        <f t="shared" si="132"/>
        <v>13104</v>
      </c>
      <c r="T1651" s="469">
        <f>IFERROR(VLOOKUP(S1651,'Liste CG'!A:A,1,FALSE),"Attention erreur pas de CG")</f>
        <v>13104</v>
      </c>
      <c r="U1651" s="447" t="str">
        <f>IF(MID(H1651,4,1)="x", 'Messages d''erreur'!$B$13,IF(LEFT(T1651,1)="A",'Messages d''erreur'!$B$12,""))</f>
        <v/>
      </c>
    </row>
    <row r="1652" spans="1:21" ht="52" x14ac:dyDescent="0.35">
      <c r="A1652" s="535" t="s">
        <v>1173</v>
      </c>
      <c r="B1652" s="447" t="s">
        <v>1173</v>
      </c>
      <c r="C1652" s="462" t="s">
        <v>2649</v>
      </c>
      <c r="D1652" s="463" t="s">
        <v>1100</v>
      </c>
      <c r="E1652" s="464" t="s">
        <v>1101</v>
      </c>
      <c r="F1652" s="464">
        <v>1</v>
      </c>
      <c r="G1652" s="462" t="s">
        <v>2649</v>
      </c>
      <c r="H1652" s="464" t="s">
        <v>1168</v>
      </c>
      <c r="I1652" s="464" t="s">
        <v>1153</v>
      </c>
      <c r="J1652" s="464" t="s">
        <v>61</v>
      </c>
      <c r="K1652" s="466" t="s">
        <v>1065</v>
      </c>
      <c r="L1652" s="467">
        <f t="shared" si="143"/>
        <v>0</v>
      </c>
      <c r="M1652" s="468">
        <f t="shared" si="138"/>
        <v>13106</v>
      </c>
      <c r="N1652" s="467" t="str">
        <f>IF(IFERROR(SEARCH("-",K1652,1),0) &gt; 0,IFERROR(VLOOKUP(K1652,'Liste ECO'!A:A,1,FALSE),"ATTENTION CE Inexistant"),"")</f>
        <v>994-02</v>
      </c>
      <c r="O1652" s="467" t="str">
        <f>IF(LEFT(N1652,1) ="A",'Messages d''erreur'!$B$9,"")</f>
        <v/>
      </c>
      <c r="P1652" s="447">
        <f t="shared" si="131"/>
        <v>13106</v>
      </c>
      <c r="Q1652" s="447" t="str">
        <f>IFERROR(VLOOKUP(B1653,'Liste CG'!A:A,1,FALSE),"Attention erreur pas de CG")</f>
        <v>Attention erreur pas de CG</v>
      </c>
      <c r="R1652" s="447" t="str">
        <f>IF(LEFT(Q1652,1)="A",'Messages d''erreur'!B$10,"")</f>
        <v>Attention CG pas dans  CG</v>
      </c>
      <c r="S1652" s="467">
        <f t="shared" si="132"/>
        <v>13106</v>
      </c>
      <c r="T1652" s="469">
        <f>IFERROR(VLOOKUP(S1652,'Liste CG'!A:A,1,FALSE),"Attention erreur pas de CG")</f>
        <v>13106</v>
      </c>
      <c r="U1652" s="447" t="str">
        <f>IF(MID(H1652,4,1)="x", 'Messages d''erreur'!$B$13,IF(LEFT(T1652,1)="A",'Messages d''erreur'!$B$12,""))</f>
        <v/>
      </c>
    </row>
    <row r="1653" spans="1:21" ht="65" x14ac:dyDescent="0.35">
      <c r="A1653" s="535" t="s">
        <v>1167</v>
      </c>
      <c r="B1653" s="447" t="s">
        <v>1167</v>
      </c>
      <c r="C1653" s="462" t="s">
        <v>1166</v>
      </c>
      <c r="D1653" s="463" t="s">
        <v>1100</v>
      </c>
      <c r="E1653" s="464" t="s">
        <v>1101</v>
      </c>
      <c r="F1653" s="464">
        <v>1</v>
      </c>
      <c r="G1653" s="462" t="s">
        <v>1166</v>
      </c>
      <c r="H1653" s="464" t="s">
        <v>1160</v>
      </c>
      <c r="I1653" s="464" t="s">
        <v>1153</v>
      </c>
      <c r="J1653" s="464" t="s">
        <v>61</v>
      </c>
      <c r="K1653" s="466" t="s">
        <v>1068</v>
      </c>
      <c r="L1653" s="467">
        <f t="shared" si="143"/>
        <v>0</v>
      </c>
      <c r="M1653" s="468">
        <f t="shared" si="138"/>
        <v>13105</v>
      </c>
      <c r="N1653" s="467" t="str">
        <f>IF(IFERROR(SEARCH("-",K1653,1),0) &gt; 0,IFERROR(VLOOKUP(K1653,'Liste ECO'!A:A,1,FALSE),"ATTENTION CE Inexistant"),"")</f>
        <v>995-51</v>
      </c>
      <c r="O1653" s="467" t="str">
        <f>IF(LEFT(N1653,1) ="A",'Messages d''erreur'!$B$9,"")</f>
        <v/>
      </c>
      <c r="P1653" s="447">
        <f t="shared" si="131"/>
        <v>13105</v>
      </c>
      <c r="Q1653" s="447" t="str">
        <f>IFERROR(VLOOKUP(B1654,'Liste CG'!A:A,1,FALSE),"Attention erreur pas de CG")</f>
        <v>Attention erreur pas de CG</v>
      </c>
      <c r="R1653" s="447" t="str">
        <f>IF(LEFT(Q1653,1)="A",'Messages d''erreur'!B$10,"")</f>
        <v>Attention CG pas dans  CG</v>
      </c>
      <c r="S1653" s="467">
        <f t="shared" si="132"/>
        <v>13105</v>
      </c>
      <c r="T1653" s="469">
        <f>IFERROR(VLOOKUP(S1653,'Liste CG'!A:A,1,FALSE),"Attention erreur pas de CG")</f>
        <v>13105</v>
      </c>
      <c r="U1653" s="447" t="str">
        <f>IF(MID(H1653,4,1)="x", 'Messages d''erreur'!$B$13,IF(LEFT(T1653,1)="A",'Messages d''erreur'!$B$12,""))</f>
        <v/>
      </c>
    </row>
    <row r="1654" spans="1:21" ht="26" x14ac:dyDescent="0.35">
      <c r="A1654" s="536" t="s">
        <v>2650</v>
      </c>
      <c r="B1654" s="447" t="s">
        <v>2650</v>
      </c>
      <c r="C1654" s="522" t="s">
        <v>5094</v>
      </c>
      <c r="D1654" s="523" t="s">
        <v>1100</v>
      </c>
      <c r="E1654" s="524" t="s">
        <v>1101</v>
      </c>
      <c r="F1654" s="524">
        <v>1</v>
      </c>
      <c r="G1654" s="525" t="s">
        <v>2651</v>
      </c>
      <c r="H1654" s="477" t="s">
        <v>1188</v>
      </c>
      <c r="I1654" s="524" t="s">
        <v>1189</v>
      </c>
      <c r="J1654" s="526" t="s">
        <v>61</v>
      </c>
      <c r="K1654" s="527" t="s">
        <v>1100</v>
      </c>
      <c r="L1654" s="467">
        <f t="shared" si="143"/>
        <v>0</v>
      </c>
      <c r="M1654" s="468">
        <f t="shared" si="138"/>
        <v>14031</v>
      </c>
      <c r="N1654" s="467" t="str">
        <f>IF(IFERROR(SEARCH("-",K1654,1),0) &gt; 0,IFERROR(VLOOKUP(K1654,'Liste ECO'!A:A,1,FALSE),"ATTENTION CE Inexistant"),"")</f>
        <v/>
      </c>
      <c r="O1654" s="467" t="str">
        <f>IF(LEFT(N1654,1) ="A",'Messages d''erreur'!$B$9,"")</f>
        <v/>
      </c>
      <c r="P1654" s="447">
        <f t="shared" si="131"/>
        <v>14031</v>
      </c>
      <c r="Q1654" s="447">
        <f>IFERROR(VLOOKUP(B1655,'Liste CG'!A:A,1,FALSE),"Attention erreur pas de CG")</f>
        <v>79202</v>
      </c>
      <c r="R1654" s="447" t="str">
        <f>IF(LEFT(Q1654,1)="A",'Messages d''erreur'!B$10,"")</f>
        <v/>
      </c>
      <c r="S1654" s="467">
        <f t="shared" ref="S1654:S1655" si="147">VALUE(H1654)</f>
        <v>14031</v>
      </c>
      <c r="T1654" s="469">
        <f>IFERROR(VLOOKUP(S1654,'Liste CG'!A:A,1,FALSE),"Attention erreur pas de CG")</f>
        <v>14031</v>
      </c>
      <c r="U1654" s="447" t="str">
        <f>IF(MID(H1654,4,1)="x", 'Messages d''erreur'!$B$13,IF(LEFT(T1654,1)="A",'Messages d''erreur'!$B$12,""))</f>
        <v/>
      </c>
    </row>
    <row r="1655" spans="1:21" ht="26" x14ac:dyDescent="0.35">
      <c r="A1655" s="545">
        <v>79202</v>
      </c>
      <c r="B1655" s="447">
        <v>79202</v>
      </c>
      <c r="C1655" s="528" t="s">
        <v>5095</v>
      </c>
      <c r="D1655" s="481" t="s">
        <v>1100</v>
      </c>
      <c r="E1655" s="482" t="s">
        <v>1101</v>
      </c>
      <c r="F1655" s="482">
        <v>1</v>
      </c>
      <c r="G1655" s="480"/>
      <c r="H1655" s="482"/>
      <c r="I1655" s="529"/>
      <c r="J1655" s="530" t="s">
        <v>61</v>
      </c>
      <c r="K1655" s="531" t="s">
        <v>1100</v>
      </c>
      <c r="M1655" s="468">
        <f t="shared" si="138"/>
        <v>0</v>
      </c>
      <c r="N1655" s="467" t="str">
        <f>IF(IFERROR(SEARCH("-",K1655,1),0) &gt; 0,IFERROR(VLOOKUP(K1655,'Liste ECO'!A:A,1,FALSE),"ATTENTION CE Inexistant"),"")</f>
        <v/>
      </c>
      <c r="O1655" s="467" t="str">
        <f>IF(LEFT(N1655,1) ="A",'Messages d''erreur'!$B$9,"")</f>
        <v/>
      </c>
      <c r="P1655" s="447">
        <f t="shared" si="131"/>
        <v>0</v>
      </c>
      <c r="Q1655" s="447">
        <f>IFERROR(VLOOKUP(B1656,'Liste CG'!A:A,1,FALSE),"Attention erreur pas de CG")</f>
        <v>0</v>
      </c>
      <c r="R1655" s="447" t="str">
        <f>IF(LEFT(Q1655,1)="A",'Messages d''erreur'!B$10,"")</f>
        <v/>
      </c>
      <c r="S1655" s="467">
        <f t="shared" si="147"/>
        <v>0</v>
      </c>
      <c r="T1655" s="469">
        <f>IFERROR(VLOOKUP(S1655,'Liste CG'!A:A,1,FALSE),"Attention erreur pas de CG")</f>
        <v>0</v>
      </c>
      <c r="U1655" s="447" t="str">
        <f>IF(MID(H1655,4,1)="x", 'Messages d''erreur'!$B$13,IF(LEFT(T1655,1)="A",'Messages d''erreur'!$B$12,""))</f>
        <v/>
      </c>
    </row>
  </sheetData>
  <autoFilter ref="A1:U1655" xr:uid="{00000000-0001-0000-0200-000000000000}"/>
  <phoneticPr fontId="58" type="noConversion"/>
  <conditionalFormatting sqref="A146:A709 A1303:A1384 A1386:A1403 A1405:A1428 A1555:A1561 A1563:A1602 A1431:A1553 A1604:A1620 A1622:A1641 A1122:A1301 A1643:A1654 A718:A1120 A2:A139">
    <cfRule type="expression" dxfId="121" priority="62">
      <formula>L2=1</formula>
    </cfRule>
  </conditionalFormatting>
  <conditionalFormatting sqref="A1410:A1412 C1412:G1412 C1410:G1410 C1411:F1411 A1428 C1428:K1428">
    <cfRule type="expression" dxfId="120" priority="60">
      <formula>$A1413&lt;&gt;$A1410</formula>
    </cfRule>
  </conditionalFormatting>
  <conditionalFormatting sqref="I1410:K1410 K1411 I1412:K1412">
    <cfRule type="expression" dxfId="119" priority="67">
      <formula>$A1413&lt;&gt;$A1410</formula>
    </cfRule>
  </conditionalFormatting>
  <conditionalFormatting sqref="A945:A1047 A1495 A1497 A1049:A1069 C1049:K1069 C1497:K1497 C1495:K1495 C945:K1047 C177:J177 C169:K176 C168:J168 C152:K167 C151:J151 C146:K150 C139:K139 C138:J138 C137:K137 C136:J136 C130:K135 C129:J129 C121:K128 C120:J120 C56:K119 C2:K49 A1303:A1383 C1303:K1383 A1386:A1402 A1405:A1409 C1386:K1402 C1405:K1409 A1500:A1552 A1555:A1560 C1555:K1560 C1500:K1552 A1413:A1427 A1431:A1493 C1413:K1427 C1431:K1493 A1563:A1601 C1563:K1601 A1604:A1619 C1604:K1619 A1071:A1119 A1122:A1300 C1071:K1119 C1122:K1300 A1622:A1640 A1643:A1654 C1622:K1640 C1643:K1654 A146:A708 A718:A942 C178:K708 C718:K942 A711 C711:K711 A56:A139 A2:A49">
    <cfRule type="expression" dxfId="118" priority="64">
      <formula>$A3&lt;&gt;$A2</formula>
    </cfRule>
  </conditionalFormatting>
  <conditionalFormatting sqref="A50:A51 C50:K51 A712 C712:K712">
    <cfRule type="expression" dxfId="117" priority="70">
      <formula>$A56&lt;&gt;$A50</formula>
    </cfRule>
  </conditionalFormatting>
  <conditionalFormatting sqref="A52 C52:K52">
    <cfRule type="expression" dxfId="116" priority="68">
      <formula>$A57&lt;&gt;$A52</formula>
    </cfRule>
  </conditionalFormatting>
  <conditionalFormatting sqref="A53:A54 C53:K54">
    <cfRule type="expression" dxfId="115" priority="69">
      <formula>$A57&lt;&gt;$A53</formula>
    </cfRule>
  </conditionalFormatting>
  <conditionalFormatting sqref="A55 A943:A944 A1498:A1499 C1498:K1499 C944 C943:K943 C55:K55 A1301 C1301:K1301 A1384 C1384:K1384 A1403 C1403:K1403 A1553 C1553:K1553 A1561 C1561:K1561 A1602 C1602:F1602 H1602:K1602 A1620 C1620:K1620 A1120 C1120:K1120 A1641 C1641:K1641">
    <cfRule type="expression" dxfId="114" priority="66">
      <formula>$A57&lt;&gt;$A55</formula>
    </cfRule>
  </conditionalFormatting>
  <conditionalFormatting sqref="A1048 A1070 A1494 A1496 C1496:K1496 C1494:K1494 C1070:K1070 C1048:K1048">
    <cfRule type="expression" dxfId="113" priority="65">
      <formula>#REF!&lt;&gt;$A1048</formula>
    </cfRule>
  </conditionalFormatting>
  <conditionalFormatting sqref="C2:C139">
    <cfRule type="expression" dxfId="112" priority="63">
      <formula>L2=1</formula>
    </cfRule>
  </conditionalFormatting>
  <conditionalFormatting sqref="C146:C709 C1303:C1384 C1386:C1403 C1405:C1428 C1555:C1561 C1563:C1602 C1431:C1553 C1604:C1620 C1622:C1641 C1122:C1301 C1643:C1654 C718:C1120">
    <cfRule type="expression" dxfId="111" priority="59">
      <formula>L146=1</formula>
    </cfRule>
  </conditionalFormatting>
  <conditionalFormatting sqref="D944:K944">
    <cfRule type="expression" dxfId="110" priority="61">
      <formula>$A945&lt;&gt;$A944</formula>
    </cfRule>
  </conditionalFormatting>
  <conditionalFormatting sqref="G1411:J1411">
    <cfRule type="expression" dxfId="109" priority="57">
      <formula>$A1412&lt;&gt;$A1411</formula>
    </cfRule>
  </conditionalFormatting>
  <conditionalFormatting sqref="H1410">
    <cfRule type="expression" dxfId="108" priority="56">
      <formula>$A1411&lt;&gt;$A1410</formula>
    </cfRule>
  </conditionalFormatting>
  <conditionalFormatting sqref="H1412">
    <cfRule type="expression" dxfId="107" priority="55">
      <formula>$A1413&lt;&gt;$A1412</formula>
    </cfRule>
  </conditionalFormatting>
  <conditionalFormatting sqref="A1385">
    <cfRule type="expression" dxfId="106" priority="45">
      <formula>L1385=1</formula>
    </cfRule>
  </conditionalFormatting>
  <conditionalFormatting sqref="A1385 C1385:F1385 J1385:K1385">
    <cfRule type="expression" dxfId="105" priority="46">
      <formula>$A1386&lt;&gt;$A1385</formula>
    </cfRule>
  </conditionalFormatting>
  <conditionalFormatting sqref="C1385">
    <cfRule type="expression" dxfId="104" priority="44">
      <formula>L1385=1</formula>
    </cfRule>
  </conditionalFormatting>
  <conditionalFormatting sqref="G1385:I1385">
    <cfRule type="expression" dxfId="103" priority="43">
      <formula>$A1386&lt;&gt;$A1385</formula>
    </cfRule>
  </conditionalFormatting>
  <conditionalFormatting sqref="A1404">
    <cfRule type="expression" dxfId="102" priority="41">
      <formula>L1404=1</formula>
    </cfRule>
  </conditionalFormatting>
  <conditionalFormatting sqref="A1404 C1404:F1404 J1404:K1404">
    <cfRule type="expression" dxfId="101" priority="42">
      <formula>$A1405&lt;&gt;$A1404</formula>
    </cfRule>
  </conditionalFormatting>
  <conditionalFormatting sqref="C1404">
    <cfRule type="expression" dxfId="100" priority="40">
      <formula>L1404=1</formula>
    </cfRule>
  </conditionalFormatting>
  <conditionalFormatting sqref="G1404:I1404">
    <cfRule type="expression" dxfId="99" priority="39">
      <formula>$A1405&lt;&gt;$A1404</formula>
    </cfRule>
  </conditionalFormatting>
  <conditionalFormatting sqref="A1554">
    <cfRule type="expression" dxfId="98" priority="37">
      <formula>L1554=1</formula>
    </cfRule>
  </conditionalFormatting>
  <conditionalFormatting sqref="A1554 C1554:F1554 J1554:K1554">
    <cfRule type="expression" dxfId="97" priority="38">
      <formula>$A1555&lt;&gt;$A1554</formula>
    </cfRule>
  </conditionalFormatting>
  <conditionalFormatting sqref="C1554">
    <cfRule type="expression" dxfId="96" priority="36">
      <formula>L1554=1</formula>
    </cfRule>
  </conditionalFormatting>
  <conditionalFormatting sqref="G1554:I1554">
    <cfRule type="expression" dxfId="95" priority="35">
      <formula>$A1555&lt;&gt;$A1554</formula>
    </cfRule>
  </conditionalFormatting>
  <conditionalFormatting sqref="A1562">
    <cfRule type="expression" dxfId="94" priority="33">
      <formula>L1562=1</formula>
    </cfRule>
  </conditionalFormatting>
  <conditionalFormatting sqref="A1562 C1562:F1562 J1562:K1562">
    <cfRule type="expression" dxfId="93" priority="34">
      <formula>$A1563&lt;&gt;$A1562</formula>
    </cfRule>
  </conditionalFormatting>
  <conditionalFormatting sqref="C1562">
    <cfRule type="expression" dxfId="92" priority="32">
      <formula>L1562=1</formula>
    </cfRule>
  </conditionalFormatting>
  <conditionalFormatting sqref="G1562:I1562">
    <cfRule type="expression" dxfId="91" priority="31">
      <formula>$A1563&lt;&gt;$A1562</formula>
    </cfRule>
  </conditionalFormatting>
  <conditionalFormatting sqref="A1429:A1430">
    <cfRule type="expression" dxfId="90" priority="29">
      <formula>L1429=1</formula>
    </cfRule>
  </conditionalFormatting>
  <conditionalFormatting sqref="A1430 C1430:K1430">
    <cfRule type="expression" dxfId="89" priority="28">
      <formula>$A1433&lt;&gt;$A1430</formula>
    </cfRule>
  </conditionalFormatting>
  <conditionalFormatting sqref="A1429 C1429:K1429">
    <cfRule type="expression" dxfId="88" priority="30">
      <formula>$A1430&lt;&gt;$A1429</formula>
    </cfRule>
  </conditionalFormatting>
  <conditionalFormatting sqref="C1429:C1430">
    <cfRule type="expression" dxfId="87" priority="27">
      <formula>L1429=1</formula>
    </cfRule>
  </conditionalFormatting>
  <conditionalFormatting sqref="A1603">
    <cfRule type="expression" dxfId="86" priority="25">
      <formula>L1603=1</formula>
    </cfRule>
  </conditionalFormatting>
  <conditionalFormatting sqref="A1603 C1603:K1603">
    <cfRule type="expression" dxfId="85" priority="26">
      <formula>$A1604&lt;&gt;$A1603</formula>
    </cfRule>
  </conditionalFormatting>
  <conditionalFormatting sqref="C1603">
    <cfRule type="expression" dxfId="84" priority="24">
      <formula>L1603=1</formula>
    </cfRule>
  </conditionalFormatting>
  <conditionalFormatting sqref="G1602">
    <cfRule type="expression" dxfId="83" priority="23">
      <formula>$A1603&lt;&gt;$A1602</formula>
    </cfRule>
  </conditionalFormatting>
  <conditionalFormatting sqref="A1621">
    <cfRule type="expression" dxfId="82" priority="21">
      <formula>L1621=1</formula>
    </cfRule>
  </conditionalFormatting>
  <conditionalFormatting sqref="A1621 C1621:K1621">
    <cfRule type="expression" dxfId="81" priority="22">
      <formula>$A1623&lt;&gt;$A1621</formula>
    </cfRule>
  </conditionalFormatting>
  <conditionalFormatting sqref="C1621">
    <cfRule type="expression" dxfId="80" priority="20">
      <formula>L1621=1</formula>
    </cfRule>
  </conditionalFormatting>
  <conditionalFormatting sqref="A1121">
    <cfRule type="expression" dxfId="79" priority="18">
      <formula>L1121=1</formula>
    </cfRule>
  </conditionalFormatting>
  <conditionalFormatting sqref="A1121 C1121:K1121">
    <cfRule type="expression" dxfId="78" priority="19">
      <formula>$A1122&lt;&gt;$A1121</formula>
    </cfRule>
  </conditionalFormatting>
  <conditionalFormatting sqref="C1121">
    <cfRule type="expression" dxfId="77" priority="17">
      <formula>L1121=1</formula>
    </cfRule>
  </conditionalFormatting>
  <conditionalFormatting sqref="A1642">
    <cfRule type="expression" dxfId="76" priority="15">
      <formula>L1642=1</formula>
    </cfRule>
  </conditionalFormatting>
  <conditionalFormatting sqref="A1642 C1642:K1642">
    <cfRule type="expression" dxfId="75" priority="16">
      <formula>$A1643&lt;&gt;$A1642</formula>
    </cfRule>
  </conditionalFormatting>
  <conditionalFormatting sqref="C1642">
    <cfRule type="expression" dxfId="74" priority="14">
      <formula>L1642=1</formula>
    </cfRule>
  </conditionalFormatting>
  <conditionalFormatting sqref="A710">
    <cfRule type="expression" dxfId="73" priority="12">
      <formula>L710=1</formula>
    </cfRule>
  </conditionalFormatting>
  <conditionalFormatting sqref="A710 C710:K710">
    <cfRule type="expression" dxfId="72" priority="13">
      <formula>$A718&lt;&gt;$A710</formula>
    </cfRule>
  </conditionalFormatting>
  <conditionalFormatting sqref="C710">
    <cfRule type="expression" dxfId="71" priority="11">
      <formula>L710=1</formula>
    </cfRule>
  </conditionalFormatting>
  <conditionalFormatting sqref="A711:A712">
    <cfRule type="expression" dxfId="70" priority="9">
      <formula>L711=1</formula>
    </cfRule>
  </conditionalFormatting>
  <conditionalFormatting sqref="C711:C712">
    <cfRule type="expression" dxfId="69" priority="8">
      <formula>L711=1</formula>
    </cfRule>
  </conditionalFormatting>
  <conditionalFormatting sqref="A709 C709:K709">
    <cfRule type="expression" dxfId="68" priority="72">
      <formula>$A718&lt;&gt;$A709</formula>
    </cfRule>
  </conditionalFormatting>
  <conditionalFormatting sqref="A713:A717">
    <cfRule type="expression" dxfId="67" priority="5">
      <formula>L713=1</formula>
    </cfRule>
  </conditionalFormatting>
  <conditionalFormatting sqref="A713:A716 C713:K716">
    <cfRule type="expression" dxfId="66" priority="6">
      <formula>$A714&lt;&gt;$A713</formula>
    </cfRule>
  </conditionalFormatting>
  <conditionalFormatting sqref="C713:C717">
    <cfRule type="expression" dxfId="65" priority="4">
      <formula>L713=1</formula>
    </cfRule>
  </conditionalFormatting>
  <conditionalFormatting sqref="A717 C717:K717">
    <cfRule type="expression" dxfId="64" priority="7">
      <formula>$A726&lt;&gt;$A717</formula>
    </cfRule>
  </conditionalFormatting>
  <conditionalFormatting sqref="A1302">
    <cfRule type="expression" dxfId="63" priority="2">
      <formula>L1302=1</formula>
    </cfRule>
  </conditionalFormatting>
  <conditionalFormatting sqref="A1302 C1302:K1302">
    <cfRule type="expression" dxfId="62" priority="3">
      <formula>$A1303&lt;&gt;$A1302</formula>
    </cfRule>
  </conditionalFormatting>
  <conditionalFormatting sqref="C1302">
    <cfRule type="expression" dxfId="61" priority="1">
      <formula>L1302=1</formula>
    </cfRule>
  </conditionalFormatting>
  <pageMargins left="0.7" right="0.7" top="0.75" bottom="0.75" header="0.3" footer="0.3"/>
  <pageSetup paperSize="9" scale="32"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filterMode="1"/>
  <dimension ref="A1:K1097"/>
  <sheetViews>
    <sheetView workbookViewId="0">
      <selection activeCell="F3" sqref="F3"/>
    </sheetView>
  </sheetViews>
  <sheetFormatPr baseColWidth="10" defaultRowHeight="14.5" x14ac:dyDescent="0.35"/>
  <cols>
    <col min="1" max="6" width="17" customWidth="1"/>
    <col min="7" max="7" width="97.26953125" customWidth="1"/>
    <col min="8" max="8" width="83.1796875" customWidth="1"/>
    <col min="9" max="9" width="29.26953125" customWidth="1"/>
    <col min="10" max="10" width="26.7265625" bestFit="1" customWidth="1"/>
  </cols>
  <sheetData>
    <row r="1" spans="1:11" s="263" customFormat="1" ht="21" x14ac:dyDescent="0.5">
      <c r="A1" s="263" t="s">
        <v>4374</v>
      </c>
      <c r="B1" s="263" t="s">
        <v>4373</v>
      </c>
      <c r="C1" s="263" t="s">
        <v>54</v>
      </c>
      <c r="D1" s="263" t="s">
        <v>4375</v>
      </c>
      <c r="E1" s="263" t="s">
        <v>4376</v>
      </c>
      <c r="F1" s="263" t="s">
        <v>1088</v>
      </c>
      <c r="G1" s="263" t="s">
        <v>4377</v>
      </c>
      <c r="H1" s="263" t="s">
        <v>4380</v>
      </c>
      <c r="I1" s="263" t="s">
        <v>4379</v>
      </c>
      <c r="J1" s="263" t="s">
        <v>4378</v>
      </c>
      <c r="K1" s="263" t="s">
        <v>4381</v>
      </c>
    </row>
    <row r="2" spans="1:11" x14ac:dyDescent="0.35">
      <c r="A2" t="e">
        <f>'Liste ECO'!#REF!</f>
        <v>#REF!</v>
      </c>
      <c r="B2" t="e">
        <f>'Liste ECO'!#REF!</f>
        <v>#REF!</v>
      </c>
      <c r="C2" t="e">
        <f>'Liste ECO'!#REF!</f>
        <v>#REF!</v>
      </c>
      <c r="D2" t="e">
        <f>'Liste ECO'!#REF!</f>
        <v>#REF!</v>
      </c>
      <c r="E2" t="e">
        <f>'Liste ECO'!#REF!</f>
        <v>#REF!</v>
      </c>
      <c r="F2" t="e">
        <f>'Liste ECO'!#REF!</f>
        <v>#REF!</v>
      </c>
      <c r="G2" t="e">
        <f>VLOOKUP(F2,'Liste CG'!B:C,2,FALSE)</f>
        <v>#REF!</v>
      </c>
      <c r="H2" t="e">
        <f>IF(VLOOKUP('Global view'!F2,'Liste CG'!B:E,4,FALSE)=0,"",VLOOKUP('Global view'!F2,'Liste CG'!B:E,4,FALSE))</f>
        <v>#REF!</v>
      </c>
      <c r="I2" t="e">
        <f>VLOOKUP(A2,'CG-&gt; CE'!K:M,3,FALSE)</f>
        <v>#REF!</v>
      </c>
      <c r="J2" t="e">
        <f>VLOOKUP(I2,'Liste CG'!B:C,2,FALSE)</f>
        <v>#REF!</v>
      </c>
      <c r="K2" t="e">
        <f>IF(VLOOKUP('Global view'!I2,'Liste CG'!B:E,4,FALSE)=0,"",VLOOKUP('Global view'!I2,'Liste CG'!B:E,4,FALSE))</f>
        <v>#REF!</v>
      </c>
    </row>
    <row r="3" spans="1:11" x14ac:dyDescent="0.35">
      <c r="A3" t="str">
        <f>'Liste ECO'!A43</f>
        <v>031-01</v>
      </c>
      <c r="B3" t="str">
        <f>'Liste ECO'!C43</f>
        <v>Facturation interne de fonctionnement</v>
      </c>
      <c r="C3" t="str">
        <f>'Liste ECO'!D43</f>
        <v>D</v>
      </c>
      <c r="D3" t="str">
        <f>'Liste ECO'!E43</f>
        <v>O</v>
      </c>
      <c r="E3">
        <f>'Liste ECO'!G43</f>
        <v>74</v>
      </c>
      <c r="F3">
        <f>'Liste ECO'!F43</f>
        <v>61999</v>
      </c>
      <c r="G3" t="str">
        <f>VLOOKUP(F3,'Liste CG'!B:C,2,FALSE)</f>
        <v>Facturation interne service et biens divers d'exploitation</v>
      </c>
      <c r="H3" t="str">
        <f>IF(VLOOKUP('Global view'!F3,'Liste CG'!B:E,4,FALSE)=0,"",VLOOKUP('Global view'!F3,'Liste CG'!B:E,4,FALSE))</f>
        <v/>
      </c>
      <c r="I3">
        <f>VLOOKUP(A3,'CG-&gt; CE'!K:M,3,FALSE)</f>
        <v>49000</v>
      </c>
      <c r="J3" t="str">
        <f>VLOOKUP(I3,'Liste CG'!B:C,2,FALSE)</f>
        <v>Charges à reporter</v>
      </c>
      <c r="K3" t="str">
        <f>IF(VLOOKUP('Global view'!I3,'Liste CG'!B:E,4,FALSE)=0,"",VLOOKUP('Global view'!I3,'Liste CG'!B:E,4,FALSE))</f>
        <v>Tiers</v>
      </c>
    </row>
    <row r="4" spans="1:11" x14ac:dyDescent="0.35">
      <c r="A4" t="str">
        <f>'Liste ECO'!A44</f>
        <v>032-01</v>
      </c>
      <c r="B4" t="str">
        <f>'Liste ECO'!C44</f>
        <v>Facturation interne de personnel</v>
      </c>
      <c r="C4" t="str">
        <f>'Liste ECO'!D44</f>
        <v>D</v>
      </c>
      <c r="D4" t="str">
        <f>'Liste ECO'!E44</f>
        <v>O</v>
      </c>
      <c r="E4">
        <f>'Liste ECO'!G44</f>
        <v>74</v>
      </c>
      <c r="F4">
        <f>'Liste ECO'!F44</f>
        <v>62999</v>
      </c>
      <c r="G4" t="str">
        <f>VLOOKUP(F4,'Liste CG'!B:C,2,FALSE)</f>
        <v>Facturation interne service et biens divers d'exploitation</v>
      </c>
      <c r="H4" t="str">
        <f>IF(VLOOKUP('Global view'!F4,'Liste CG'!B:E,4,FALSE)=0,"",VLOOKUP('Global view'!F4,'Liste CG'!B:E,4,FALSE))</f>
        <v/>
      </c>
      <c r="I4">
        <f>VLOOKUP(A4,'CG-&gt; CE'!K:M,3,FALSE)</f>
        <v>49000</v>
      </c>
      <c r="J4" t="str">
        <f>VLOOKUP(I4,'Liste CG'!B:C,2,FALSE)</f>
        <v>Charges à reporter</v>
      </c>
      <c r="K4" t="str">
        <f>IF(VLOOKUP('Global view'!I4,'Liste CG'!B:E,4,FALSE)=0,"",VLOOKUP('Global view'!I4,'Liste CG'!B:E,4,FALSE))</f>
        <v>Tiers</v>
      </c>
    </row>
    <row r="5" spans="1:11" x14ac:dyDescent="0.35">
      <c r="A5" t="str">
        <f>'Liste ECO'!A46</f>
        <v>035-01</v>
      </c>
      <c r="B5" t="str">
        <f>'Liste ECO'!C46</f>
        <v>Facturation interne de dette</v>
      </c>
      <c r="C5" t="str">
        <f>'Liste ECO'!D46</f>
        <v>D</v>
      </c>
      <c r="D5" t="str">
        <f>'Liste ECO'!E46</f>
        <v>O</v>
      </c>
      <c r="E5">
        <f>'Liste ECO'!G46</f>
        <v>74</v>
      </c>
      <c r="F5">
        <f>'Liste ECO'!F46</f>
        <v>65999</v>
      </c>
      <c r="G5" t="str">
        <f>VLOOKUP(F5,'Liste CG'!B:C,2,FALSE)</f>
        <v>Facturation interne de dette</v>
      </c>
      <c r="H5" t="str">
        <f>IF(VLOOKUP('Global view'!F5,'Liste CG'!B:E,4,FALSE)=0,"",VLOOKUP('Global view'!F5,'Liste CG'!B:E,4,FALSE))</f>
        <v/>
      </c>
      <c r="I5">
        <f>VLOOKUP(A5,'CG-&gt; CE'!K:M,3,FALSE)</f>
        <v>49999</v>
      </c>
      <c r="J5" t="str">
        <f>VLOOKUP(I5,'Liste CG'!B:C,2,FALSE)</f>
        <v>Compte de reprise</v>
      </c>
      <c r="K5" t="str">
        <f>IF(VLOOKUP('Global view'!I5,'Liste CG'!B:E,4,FALSE)=0,"",VLOOKUP('Global view'!I5,'Liste CG'!B:E,4,FALSE))</f>
        <v>Tiers</v>
      </c>
    </row>
    <row r="6" spans="1:11" x14ac:dyDescent="0.35">
      <c r="A6" t="str">
        <f>'Liste ECO'!A47</f>
        <v>081-01</v>
      </c>
      <c r="B6" t="str">
        <f>'Liste ECO'!C47</f>
        <v>Facturation interne de fonctionnement</v>
      </c>
      <c r="C6" t="str">
        <f>'Liste ECO'!D47</f>
        <v>R</v>
      </c>
      <c r="D6" t="str">
        <f>'Liste ECO'!E47</f>
        <v>O</v>
      </c>
      <c r="E6">
        <f>'Liste ECO'!G47</f>
        <v>64</v>
      </c>
      <c r="F6">
        <f>'Liste ECO'!F47</f>
        <v>71999</v>
      </c>
      <c r="G6" t="str">
        <f>VLOOKUP(F6,'Liste CG'!B:C,2,FALSE)</f>
        <v xml:space="preserve">Facturation interne </v>
      </c>
      <c r="H6" t="str">
        <f>IF(VLOOKUP('Global view'!F6,'Liste CG'!B:E,4,FALSE)=0,"",VLOOKUP('Global view'!F6,'Liste CG'!B:E,4,FALSE))</f>
        <v/>
      </c>
      <c r="I6">
        <f>VLOOKUP(A6,'CG-&gt; CE'!K:M,3,FALSE)</f>
        <v>49000</v>
      </c>
      <c r="J6" t="str">
        <f>VLOOKUP(I6,'Liste CG'!B:C,2,FALSE)</f>
        <v>Charges à reporter</v>
      </c>
      <c r="K6" t="str">
        <f>IF(VLOOKUP('Global view'!I6,'Liste CG'!B:E,4,FALSE)=0,"",VLOOKUP('Global view'!I6,'Liste CG'!B:E,4,FALSE))</f>
        <v>Tiers</v>
      </c>
    </row>
    <row r="7" spans="1:11" x14ac:dyDescent="0.35">
      <c r="A7" t="str">
        <f>'Liste ECO'!A50</f>
        <v>085-01</v>
      </c>
      <c r="B7" t="str">
        <f>'Liste ECO'!C50</f>
        <v>Facturation interne de dette</v>
      </c>
      <c r="C7" t="str">
        <f>'Liste ECO'!D50</f>
        <v>R</v>
      </c>
      <c r="D7" t="str">
        <f>'Liste ECO'!E50</f>
        <v>O</v>
      </c>
      <c r="E7">
        <f>'Liste ECO'!G50</f>
        <v>64</v>
      </c>
      <c r="F7" t="str">
        <f>'Liste ECO'!F50</f>
        <v>75999</v>
      </c>
      <c r="G7" t="e">
        <f>VLOOKUP(F7,'Liste CG'!B:C,2,FALSE)</f>
        <v>#N/A</v>
      </c>
      <c r="H7" t="e">
        <f>IF(VLOOKUP('Global view'!F7,'Liste CG'!B:E,4,FALSE)=0,"",VLOOKUP('Global view'!F7,'Liste CG'!B:E,4,FALSE))</f>
        <v>#N/A</v>
      </c>
      <c r="I7">
        <f>VLOOKUP(A7,'CG-&gt; CE'!K:M,3,FALSE)</f>
        <v>49000</v>
      </c>
      <c r="J7" t="str">
        <f>VLOOKUP(I7,'Liste CG'!B:C,2,FALSE)</f>
        <v>Charges à reporter</v>
      </c>
      <c r="K7" t="str">
        <f>IF(VLOOKUP('Global view'!I7,'Liste CG'!B:E,4,FALSE)=0,"",VLOOKUP('Global view'!I7,'Liste CG'!B:E,4,FALSE))</f>
        <v>Tiers</v>
      </c>
    </row>
    <row r="8" spans="1:11" hidden="1" x14ac:dyDescent="0.35">
      <c r="A8">
        <f>'Liste ECO'!A51</f>
        <v>0</v>
      </c>
      <c r="B8">
        <f>'Liste ECO'!C51</f>
        <v>0</v>
      </c>
      <c r="C8" t="str">
        <f>'Liste ECO'!D51</f>
        <v>X</v>
      </c>
      <c r="D8">
        <f>'Liste ECO'!E51</f>
        <v>0</v>
      </c>
      <c r="E8">
        <f>'Liste ECO'!G51</f>
        <v>0</v>
      </c>
      <c r="F8">
        <f>'Liste ECO'!F51</f>
        <v>0</v>
      </c>
      <c r="G8">
        <f>VLOOKUP(F8,'Liste CG'!B:C,2,FALSE)</f>
        <v>0</v>
      </c>
      <c r="H8">
        <f>VLOOKUP('Global view'!F8,'Liste CG'!B:E,4,FALSE)</f>
        <v>0</v>
      </c>
      <c r="I8" t="e">
        <f>VLOOKUP(A8,'CG-&gt; CE'!K:M,3,FALSE)</f>
        <v>#N/A</v>
      </c>
      <c r="J8" t="e">
        <f>VLOOKUP(I8,'Liste CG'!B:C,2,FALSE)</f>
        <v>#N/A</v>
      </c>
      <c r="K8" t="e">
        <f>VLOOKUP('Global view'!I8,'Liste CG'!B:E,4,FALSE)</f>
        <v>#N/A</v>
      </c>
    </row>
    <row r="9" spans="1:11" hidden="1" x14ac:dyDescent="0.35">
      <c r="A9">
        <f>'Liste ECO'!A52</f>
        <v>1</v>
      </c>
      <c r="B9" t="str">
        <f>'Liste ECO'!C52</f>
        <v>RECETTES ET DEPENSES COURANTES POUR BIENS ET SERVICES</v>
      </c>
      <c r="C9" t="str">
        <f>'Liste ECO'!D52</f>
        <v>X</v>
      </c>
      <c r="D9">
        <f>'Liste ECO'!E52</f>
        <v>0</v>
      </c>
      <c r="E9">
        <f>'Liste ECO'!G52</f>
        <v>0</v>
      </c>
      <c r="F9">
        <f>'Liste ECO'!F52</f>
        <v>0</v>
      </c>
      <c r="G9">
        <f>VLOOKUP(F9,'Liste CG'!B:C,2,FALSE)</f>
        <v>0</v>
      </c>
      <c r="H9">
        <f>VLOOKUP('Global view'!F9,'Liste CG'!B:E,4,FALSE)</f>
        <v>0</v>
      </c>
      <c r="I9" t="e">
        <f>VLOOKUP(A9,'CG-&gt; CE'!K:M,3,FALSE)</f>
        <v>#N/A</v>
      </c>
      <c r="J9" t="e">
        <f>VLOOKUP(I9,'Liste CG'!B:C,2,FALSE)</f>
        <v>#N/A</v>
      </c>
      <c r="K9" t="e">
        <f>VLOOKUP('Global view'!I9,'Liste CG'!B:E,4,FALSE)</f>
        <v>#N/A</v>
      </c>
    </row>
    <row r="10" spans="1:11" hidden="1" x14ac:dyDescent="0.35">
      <c r="A10">
        <f>'Liste ECO'!A53</f>
        <v>0</v>
      </c>
      <c r="B10">
        <f>'Liste ECO'!C53</f>
        <v>0</v>
      </c>
      <c r="C10" t="str">
        <f>'Liste ECO'!D53</f>
        <v>X</v>
      </c>
      <c r="D10">
        <f>'Liste ECO'!E53</f>
        <v>0</v>
      </c>
      <c r="E10">
        <f>'Liste ECO'!G53</f>
        <v>0</v>
      </c>
      <c r="F10">
        <f>'Liste ECO'!F53</f>
        <v>0</v>
      </c>
      <c r="G10">
        <f>VLOOKUP(F10,'Liste CG'!B:C,2,FALSE)</f>
        <v>0</v>
      </c>
      <c r="H10">
        <f>VLOOKUP('Global view'!F10,'Liste CG'!B:E,4,FALSE)</f>
        <v>0</v>
      </c>
      <c r="I10" t="e">
        <f>VLOOKUP(A10,'CG-&gt; CE'!K:M,3,FALSE)</f>
        <v>#N/A</v>
      </c>
      <c r="J10" t="e">
        <f>VLOOKUP(I10,'Liste CG'!B:C,2,FALSE)</f>
        <v>#N/A</v>
      </c>
      <c r="K10" t="e">
        <f>VLOOKUP('Global view'!I10,'Liste CG'!B:E,4,FALSE)</f>
        <v>#N/A</v>
      </c>
    </row>
    <row r="11" spans="1:11" hidden="1" x14ac:dyDescent="0.35">
      <c r="A11">
        <f>'Liste ECO'!A54</f>
        <v>10</v>
      </c>
      <c r="B11" t="str">
        <f>'Liste ECO'!C54</f>
        <v>CORRECTIONS DES DEPENSES COURANTES POUR BIENS ET SERVICES</v>
      </c>
      <c r="C11" t="str">
        <f>'Liste ECO'!D54</f>
        <v>X</v>
      </c>
      <c r="D11">
        <f>'Liste ECO'!E54</f>
        <v>0</v>
      </c>
      <c r="E11">
        <f>'Liste ECO'!G54</f>
        <v>0</v>
      </c>
      <c r="F11">
        <f>'Liste ECO'!F54</f>
        <v>0</v>
      </c>
      <c r="G11">
        <f>VLOOKUP(F11,'Liste CG'!B:C,2,FALSE)</f>
        <v>0</v>
      </c>
      <c r="H11">
        <f>VLOOKUP('Global view'!F11,'Liste CG'!B:E,4,FALSE)</f>
        <v>0</v>
      </c>
      <c r="I11" t="e">
        <f>VLOOKUP(A11,'CG-&gt; CE'!K:M,3,FALSE)</f>
        <v>#N/A</v>
      </c>
      <c r="J11" t="e">
        <f>VLOOKUP(I11,'Liste CG'!B:C,2,FALSE)</f>
        <v>#N/A</v>
      </c>
      <c r="K11" t="e">
        <f>VLOOKUP('Global view'!I11,'Liste CG'!B:E,4,FALSE)</f>
        <v>#N/A</v>
      </c>
    </row>
    <row r="12" spans="1:11" hidden="1" x14ac:dyDescent="0.35">
      <c r="A12">
        <f>'Liste ECO'!A55</f>
        <v>0</v>
      </c>
      <c r="B12">
        <f>'Liste ECO'!C55</f>
        <v>0</v>
      </c>
      <c r="C12" t="str">
        <f>'Liste ECO'!D55</f>
        <v>X</v>
      </c>
      <c r="D12">
        <f>'Liste ECO'!E55</f>
        <v>0</v>
      </c>
      <c r="E12">
        <f>'Liste ECO'!G55</f>
        <v>0</v>
      </c>
      <c r="F12">
        <f>'Liste ECO'!F55</f>
        <v>0</v>
      </c>
      <c r="G12">
        <f>VLOOKUP(F12,'Liste CG'!B:C,2,FALSE)</f>
        <v>0</v>
      </c>
      <c r="H12">
        <f>VLOOKUP('Global view'!F12,'Liste CG'!B:E,4,FALSE)</f>
        <v>0</v>
      </c>
      <c r="I12" t="e">
        <f>VLOOKUP(A12,'CG-&gt; CE'!K:M,3,FALSE)</f>
        <v>#N/A</v>
      </c>
      <c r="J12" t="e">
        <f>VLOOKUP(I12,'Liste CG'!B:C,2,FALSE)</f>
        <v>#N/A</v>
      </c>
      <c r="K12" t="e">
        <f>VLOOKUP('Global view'!I12,'Liste CG'!B:E,4,FALSE)</f>
        <v>#N/A</v>
      </c>
    </row>
    <row r="13" spans="1:11" hidden="1" x14ac:dyDescent="0.35">
      <c r="A13" t="str">
        <f>'Liste ECO'!A56</f>
        <v>Code</v>
      </c>
      <c r="B13" t="str">
        <f>'Liste ECO'!C56</f>
        <v>Libellé</v>
      </c>
      <c r="C13" t="str">
        <f>'Liste ECO'!D56</f>
        <v>D/R</v>
      </c>
      <c r="D13" t="str">
        <f>'Liste ECO'!E56</f>
        <v>O/E</v>
      </c>
      <c r="E13" t="str">
        <f>'Liste ECO'!G56</f>
        <v>CT</v>
      </c>
      <c r="F13" t="str">
        <f>'Liste ECO'!F56</f>
        <v>C Gén</v>
      </c>
      <c r="G13" t="e">
        <f>VLOOKUP(F13,'Liste CG'!B:C,2,FALSE)</f>
        <v>#N/A</v>
      </c>
      <c r="H13" t="e">
        <f>VLOOKUP('Global view'!F13,'Liste CG'!B:E,4,FALSE)</f>
        <v>#N/A</v>
      </c>
      <c r="I13" t="e">
        <f>VLOOKUP(A13,'CG-&gt; CE'!K:M,3,FALSE)</f>
        <v>#N/A</v>
      </c>
      <c r="J13" t="e">
        <f>VLOOKUP(I13,'Liste CG'!B:C,2,FALSE)</f>
        <v>#N/A</v>
      </c>
      <c r="K13" t="e">
        <f>VLOOKUP('Global view'!I13,'Liste CG'!B:E,4,FALSE)</f>
        <v>#N/A</v>
      </c>
    </row>
    <row r="14" spans="1:11" x14ac:dyDescent="0.35">
      <c r="A14" t="str">
        <f>'Liste ECO'!A57</f>
        <v>106-01</v>
      </c>
      <c r="B14" t="str">
        <f>'Liste ECO'!C57</f>
        <v>Produits exceptionnels du service ordinaire (NC, ristournes, …)</v>
      </c>
      <c r="C14" t="str">
        <f>'Liste ECO'!D57</f>
        <v>R</v>
      </c>
      <c r="D14" t="str">
        <f>'Liste ECO'!E57</f>
        <v>O</v>
      </c>
      <c r="E14">
        <f>'Liste ECO'!G57</f>
        <v>60</v>
      </c>
      <c r="F14">
        <f>'Liste ECO'!F57</f>
        <v>77100</v>
      </c>
      <c r="G14" t="str">
        <f>VLOOKUP(F14,'Liste CG'!B:C,2,FALSE)</f>
        <v>Produits exceptionnels du service ordinaire (NC, ristournes, …)</v>
      </c>
      <c r="H14" t="str">
        <f>IF(VLOOKUP('Global view'!F14,'Liste CG'!B:E,4,FALSE)=0,"",VLOOKUP('Global view'!F14,'Liste CG'!B:E,4,FALSE))</f>
        <v/>
      </c>
      <c r="I14" t="e">
        <f>VLOOKUP(A14,'CG-&gt; CE'!K:M,3,FALSE)</f>
        <v>#VALUE!</v>
      </c>
      <c r="J14" t="e">
        <f>VLOOKUP(I14,'Liste CG'!B:C,2,FALSE)</f>
        <v>#VALUE!</v>
      </c>
      <c r="K14" t="e">
        <f>IF(VLOOKUP('Global view'!I14,'Liste CG'!B:E,4,FALSE)=0,"",VLOOKUP('Global view'!I14,'Liste CG'!B:E,4,FALSE))</f>
        <v>#VALUE!</v>
      </c>
    </row>
    <row r="15" spans="1:11" x14ac:dyDescent="0.35">
      <c r="A15" t="str">
        <f>'Liste ECO'!A58</f>
        <v>106-02</v>
      </c>
      <c r="B15" t="str">
        <f>'Liste ECO'!C58</f>
        <v>Récupération de charges de personnel (quote-part personnelle des chèques-repas incluse)</v>
      </c>
      <c r="C15" t="str">
        <f>'Liste ECO'!D58</f>
        <v>R</v>
      </c>
      <c r="D15" t="str">
        <f>'Liste ECO'!E58</f>
        <v>O</v>
      </c>
      <c r="E15">
        <f>'Liste ECO'!G58</f>
        <v>60</v>
      </c>
      <c r="F15">
        <f>'Liste ECO'!F58</f>
        <v>77101</v>
      </c>
      <c r="G15" t="str">
        <f>VLOOKUP(F15,'Liste CG'!B:C,2,FALSE)</f>
        <v>Récupération de charges de personnel (quote-part personnelle des chèques-repas incluse)</v>
      </c>
      <c r="H15" t="str">
        <f>IF(VLOOKUP('Global view'!F15,'Liste CG'!B:E,4,FALSE)=0,"",VLOOKUP('Global view'!F15,'Liste CG'!B:E,4,FALSE))</f>
        <v/>
      </c>
      <c r="I15">
        <f>VLOOKUP(A15,'CG-&gt; CE'!K:M,3,FALSE)</f>
        <v>41600</v>
      </c>
      <c r="J15" t="str">
        <f>VLOOKUP(I15,'Liste CG'!B:C,2,FALSE)</f>
        <v>Débiteurs divers</v>
      </c>
      <c r="K15" t="str">
        <f>IF(VLOOKUP('Global view'!I15,'Liste CG'!B:E,4,FALSE)=0,"",VLOOKUP('Global view'!I15,'Liste CG'!B:E,4,FALSE))</f>
        <v>Tiers</v>
      </c>
    </row>
    <row r="16" spans="1:11" hidden="1" x14ac:dyDescent="0.35">
      <c r="A16">
        <f>'Liste ECO'!A59</f>
        <v>0</v>
      </c>
      <c r="B16">
        <f>'Liste ECO'!C59</f>
        <v>0</v>
      </c>
      <c r="C16" t="str">
        <f>'Liste ECO'!D59</f>
        <v>X</v>
      </c>
      <c r="D16">
        <f>'Liste ECO'!E59</f>
        <v>0</v>
      </c>
      <c r="E16">
        <f>'Liste ECO'!G59</f>
        <v>0</v>
      </c>
      <c r="F16">
        <f>'Liste ECO'!F59</f>
        <v>0</v>
      </c>
      <c r="G16">
        <f>VLOOKUP(F16,'Liste CG'!B:C,2,FALSE)</f>
        <v>0</v>
      </c>
      <c r="H16">
        <f>VLOOKUP('Global view'!F16,'Liste CG'!B:E,4,FALSE)</f>
        <v>0</v>
      </c>
      <c r="I16" t="e">
        <f>VLOOKUP(A16,'CG-&gt; CE'!K:M,3,FALSE)</f>
        <v>#N/A</v>
      </c>
      <c r="J16" t="e">
        <f>VLOOKUP(I16,'Liste CG'!B:C,2,FALSE)</f>
        <v>#N/A</v>
      </c>
      <c r="K16" t="e">
        <f>VLOOKUP('Global view'!I16,'Liste CG'!B:E,4,FALSE)</f>
        <v>#N/A</v>
      </c>
    </row>
    <row r="17" spans="1:11" hidden="1" x14ac:dyDescent="0.35">
      <c r="A17">
        <f>'Liste ECO'!A60</f>
        <v>11</v>
      </c>
      <c r="B17" t="str">
        <f>'Liste ECO'!C60</f>
        <v>DEPENSES DE PERSONNEL</v>
      </c>
      <c r="C17" t="str">
        <f>'Liste ECO'!D60</f>
        <v>X</v>
      </c>
      <c r="D17">
        <f>'Liste ECO'!E60</f>
        <v>0</v>
      </c>
      <c r="E17">
        <f>'Liste ECO'!G60</f>
        <v>0</v>
      </c>
      <c r="F17">
        <f>'Liste ECO'!F60</f>
        <v>0</v>
      </c>
      <c r="G17">
        <f>VLOOKUP(F17,'Liste CG'!B:C,2,FALSE)</f>
        <v>0</v>
      </c>
      <c r="H17">
        <f>VLOOKUP('Global view'!F17,'Liste CG'!B:E,4,FALSE)</f>
        <v>0</v>
      </c>
      <c r="I17" t="e">
        <f>VLOOKUP(A17,'CG-&gt; CE'!K:M,3,FALSE)</f>
        <v>#N/A</v>
      </c>
      <c r="J17" t="e">
        <f>VLOOKUP(I17,'Liste CG'!B:C,2,FALSE)</f>
        <v>#N/A</v>
      </c>
      <c r="K17" t="e">
        <f>VLOOKUP('Global view'!I17,'Liste CG'!B:E,4,FALSE)</f>
        <v>#N/A</v>
      </c>
    </row>
    <row r="18" spans="1:11" hidden="1" x14ac:dyDescent="0.35">
      <c r="A18">
        <f>'Liste ECO'!A61</f>
        <v>0</v>
      </c>
      <c r="B18">
        <f>'Liste ECO'!C61</f>
        <v>0</v>
      </c>
      <c r="C18" t="str">
        <f>'Liste ECO'!D61</f>
        <v>X</v>
      </c>
      <c r="D18">
        <f>'Liste ECO'!E61</f>
        <v>0</v>
      </c>
      <c r="E18">
        <f>'Liste ECO'!G61</f>
        <v>0</v>
      </c>
      <c r="F18">
        <f>'Liste ECO'!F61</f>
        <v>0</v>
      </c>
      <c r="G18">
        <f>VLOOKUP(F18,'Liste CG'!B:C,2,FALSE)</f>
        <v>0</v>
      </c>
      <c r="H18">
        <f>VLOOKUP('Global view'!F18,'Liste CG'!B:E,4,FALSE)</f>
        <v>0</v>
      </c>
      <c r="I18" t="e">
        <f>VLOOKUP(A18,'CG-&gt; CE'!K:M,3,FALSE)</f>
        <v>#N/A</v>
      </c>
      <c r="J18" t="e">
        <f>VLOOKUP(I18,'Liste CG'!B:C,2,FALSE)</f>
        <v>#N/A</v>
      </c>
      <c r="K18" t="e">
        <f>VLOOKUP('Global view'!I18,'Liste CG'!B:E,4,FALSE)</f>
        <v>#N/A</v>
      </c>
    </row>
    <row r="19" spans="1:11" hidden="1" x14ac:dyDescent="0.35">
      <c r="A19">
        <f>'Liste ECO'!A62</f>
        <v>111</v>
      </c>
      <c r="B19" t="str">
        <f>'Liste ECO'!C62</f>
        <v>TRAITEMENTS</v>
      </c>
      <c r="C19" t="str">
        <f>'Liste ECO'!D62</f>
        <v>X</v>
      </c>
      <c r="D19">
        <f>'Liste ECO'!E62</f>
        <v>0</v>
      </c>
      <c r="E19">
        <f>'Liste ECO'!G62</f>
        <v>0</v>
      </c>
      <c r="F19">
        <f>'Liste ECO'!F62</f>
        <v>0</v>
      </c>
      <c r="G19">
        <f>VLOOKUP(F19,'Liste CG'!B:C,2,FALSE)</f>
        <v>0</v>
      </c>
      <c r="H19">
        <f>VLOOKUP('Global view'!F19,'Liste CG'!B:E,4,FALSE)</f>
        <v>0</v>
      </c>
      <c r="I19" t="e">
        <f>VLOOKUP(A19,'CG-&gt; CE'!K:M,3,FALSE)</f>
        <v>#N/A</v>
      </c>
      <c r="J19" t="e">
        <f>VLOOKUP(I19,'Liste CG'!B:C,2,FALSE)</f>
        <v>#N/A</v>
      </c>
      <c r="K19" t="e">
        <f>VLOOKUP('Global view'!I19,'Liste CG'!B:E,4,FALSE)</f>
        <v>#N/A</v>
      </c>
    </row>
    <row r="20" spans="1:11" hidden="1" x14ac:dyDescent="0.35">
      <c r="A20">
        <f>'Liste ECO'!A63</f>
        <v>0</v>
      </c>
      <c r="B20">
        <f>'Liste ECO'!C63</f>
        <v>0</v>
      </c>
      <c r="C20" t="str">
        <f>'Liste ECO'!D63</f>
        <v>X</v>
      </c>
      <c r="D20">
        <f>'Liste ECO'!E63</f>
        <v>0</v>
      </c>
      <c r="E20">
        <f>'Liste ECO'!G63</f>
        <v>0</v>
      </c>
      <c r="F20">
        <f>'Liste ECO'!F63</f>
        <v>0</v>
      </c>
      <c r="G20">
        <f>VLOOKUP(F20,'Liste CG'!B:C,2,FALSE)</f>
        <v>0</v>
      </c>
      <c r="H20">
        <f>VLOOKUP('Global view'!F20,'Liste CG'!B:E,4,FALSE)</f>
        <v>0</v>
      </c>
      <c r="I20" t="e">
        <f>VLOOKUP(A20,'CG-&gt; CE'!K:M,3,FALSE)</f>
        <v>#N/A</v>
      </c>
      <c r="J20" t="e">
        <f>VLOOKUP(I20,'Liste CG'!B:C,2,FALSE)</f>
        <v>#N/A</v>
      </c>
      <c r="K20" t="e">
        <f>VLOOKUP('Global view'!I20,'Liste CG'!B:E,4,FALSE)</f>
        <v>#N/A</v>
      </c>
    </row>
    <row r="21" spans="1:11" hidden="1" x14ac:dyDescent="0.35">
      <c r="A21" t="str">
        <f>'Liste ECO'!A64</f>
        <v>Code</v>
      </c>
      <c r="B21" t="str">
        <f>'Liste ECO'!C64</f>
        <v>Libellé</v>
      </c>
      <c r="C21" t="str">
        <f>'Liste ECO'!D64</f>
        <v>D/R</v>
      </c>
      <c r="D21" t="str">
        <f>'Liste ECO'!E64</f>
        <v>O/E</v>
      </c>
      <c r="E21" t="str">
        <f>'Liste ECO'!G64</f>
        <v>CT</v>
      </c>
      <c r="F21" t="str">
        <f>'Liste ECO'!F64</f>
        <v>C Gén</v>
      </c>
      <c r="G21" t="e">
        <f>VLOOKUP(F21,'Liste CG'!B:C,2,FALSE)</f>
        <v>#N/A</v>
      </c>
      <c r="H21" t="e">
        <f>VLOOKUP('Global view'!F21,'Liste CG'!B:E,4,FALSE)</f>
        <v>#N/A</v>
      </c>
      <c r="I21" t="e">
        <f>VLOOKUP(A21,'CG-&gt; CE'!K:M,3,FALSE)</f>
        <v>#N/A</v>
      </c>
      <c r="J21" t="e">
        <f>VLOOKUP(I21,'Liste CG'!B:C,2,FALSE)</f>
        <v>#N/A</v>
      </c>
      <c r="K21" t="e">
        <f>VLOOKUP('Global view'!I21,'Liste CG'!B:E,4,FALSE)</f>
        <v>#N/A</v>
      </c>
    </row>
    <row r="22" spans="1:11" x14ac:dyDescent="0.35">
      <c r="A22" t="str">
        <f>'Liste ECO'!A65</f>
        <v>111-01</v>
      </c>
      <c r="B22" t="str">
        <f>'Liste ECO'!C65</f>
        <v>Traitements des mandataires politiques</v>
      </c>
      <c r="C22" t="str">
        <f>'Liste ECO'!D65</f>
        <v>D</v>
      </c>
      <c r="D22" t="str">
        <f>'Liste ECO'!E65</f>
        <v>O</v>
      </c>
      <c r="E22">
        <f>'Liste ECO'!G65</f>
        <v>70</v>
      </c>
      <c r="F22">
        <f>'Liste ECO'!F65</f>
        <v>62001</v>
      </c>
      <c r="G22" t="str">
        <f>VLOOKUP(F22,'Liste CG'!B:C,2,FALSE)</f>
        <v>Traitements des mandataires politiques</v>
      </c>
      <c r="H22" t="str">
        <f>IF(VLOOKUP('Global view'!F22,'Liste CG'!B:E,4,FALSE)=0,"",VLOOKUP('Global view'!F22,'Liste CG'!B:E,4,FALSE))</f>
        <v/>
      </c>
      <c r="I22" t="e">
        <f>VLOOKUP(A22,'CG-&gt; CE'!K:M,3,FALSE)</f>
        <v>#VALUE!</v>
      </c>
      <c r="J22" t="e">
        <f>VLOOKUP(I22,'Liste CG'!B:C,2,FALSE)</f>
        <v>#VALUE!</v>
      </c>
      <c r="K22" t="e">
        <f>IF(VLOOKUP('Global view'!I22,'Liste CG'!B:E,4,FALSE)=0,"",VLOOKUP('Global view'!I22,'Liste CG'!B:E,4,FALSE))</f>
        <v>#VALUE!</v>
      </c>
    </row>
    <row r="23" spans="1:11" x14ac:dyDescent="0.35">
      <c r="A23" t="str">
        <f>'Liste ECO'!A66</f>
        <v>111-02</v>
      </c>
      <c r="B23" t="str">
        <f>'Liste ECO'!C66</f>
        <v>Traitements du personnel statutaire</v>
      </c>
      <c r="C23" t="str">
        <f>'Liste ECO'!D66</f>
        <v>D</v>
      </c>
      <c r="D23" t="str">
        <f>'Liste ECO'!E66</f>
        <v>O</v>
      </c>
      <c r="E23">
        <f>'Liste ECO'!G66</f>
        <v>70</v>
      </c>
      <c r="F23">
        <f>'Liste ECO'!F66</f>
        <v>62002</v>
      </c>
      <c r="G23" t="str">
        <f>VLOOKUP(F23,'Liste CG'!B:C,2,FALSE)</f>
        <v>Traitements du personnel statutaire</v>
      </c>
      <c r="H23" t="str">
        <f>IF(VLOOKUP('Global view'!F23,'Liste CG'!B:E,4,FALSE)=0,"",VLOOKUP('Global view'!F23,'Liste CG'!B:E,4,FALSE))</f>
        <v/>
      </c>
      <c r="I23">
        <f>VLOOKUP(A23,'CG-&gt; CE'!K:M,3,FALSE)</f>
        <v>62002</v>
      </c>
      <c r="J23" t="str">
        <f>VLOOKUP(I23,'Liste CG'!B:C,2,FALSE)</f>
        <v>Traitements du personnel statutaire</v>
      </c>
      <c r="K23" t="str">
        <f>IF(VLOOKUP('Global view'!I23,'Liste CG'!B:E,4,FALSE)=0,"",VLOOKUP('Global view'!I23,'Liste CG'!B:E,4,FALSE))</f>
        <v/>
      </c>
    </row>
    <row r="24" spans="1:11" x14ac:dyDescent="0.35">
      <c r="A24" t="str">
        <f>'Liste ECO'!A67</f>
        <v>111-03</v>
      </c>
      <c r="B24" t="str">
        <f>'Liste ECO'!C67</f>
        <v xml:space="preserve">Traitements du personnel contractuel </v>
      </c>
      <c r="C24" t="str">
        <f>'Liste ECO'!D67</f>
        <v>D</v>
      </c>
      <c r="D24" t="str">
        <f>'Liste ECO'!E67</f>
        <v>O</v>
      </c>
      <c r="E24">
        <f>'Liste ECO'!G67</f>
        <v>70</v>
      </c>
      <c r="F24">
        <f>'Liste ECO'!F67</f>
        <v>62003</v>
      </c>
      <c r="G24" t="str">
        <f>VLOOKUP(F24,'Liste CG'!B:C,2,FALSE)</f>
        <v xml:space="preserve">Traitements du personnel contractuel </v>
      </c>
      <c r="H24" t="str">
        <f>IF(VLOOKUP('Global view'!F24,'Liste CG'!B:E,4,FALSE)=0,"",VLOOKUP('Global view'!F24,'Liste CG'!B:E,4,FALSE))</f>
        <v/>
      </c>
      <c r="I24">
        <f>VLOOKUP(A24,'CG-&gt; CE'!K:M,3,FALSE)</f>
        <v>45300</v>
      </c>
      <c r="J24" t="str">
        <f>VLOOKUP(I24,'Liste CG'!B:C,2,FALSE)</f>
        <v>Précompte professionnel retenu</v>
      </c>
      <c r="K24" t="str">
        <f>IF(VLOOKUP('Global view'!I24,'Liste CG'!B:E,4,FALSE)=0,"",VLOOKUP('Global view'!I24,'Liste CG'!B:E,4,FALSE))</f>
        <v>Tiers</v>
      </c>
    </row>
    <row r="25" spans="1:11" x14ac:dyDescent="0.35">
      <c r="A25" t="str">
        <f>'Liste ECO'!A68</f>
        <v>111-04</v>
      </c>
      <c r="B25" t="str">
        <f>'Liste ECO'!C68</f>
        <v>Traitements du personnel contractuel A.C.S.</v>
      </c>
      <c r="C25" t="str">
        <f>'Liste ECO'!D68</f>
        <v>D</v>
      </c>
      <c r="D25" t="str">
        <f>'Liste ECO'!E68</f>
        <v>O</v>
      </c>
      <c r="E25">
        <f>'Liste ECO'!G68</f>
        <v>70</v>
      </c>
      <c r="F25">
        <f>'Liste ECO'!F68</f>
        <v>62004</v>
      </c>
      <c r="G25" t="str">
        <f>VLOOKUP(F25,'Liste CG'!B:C,2,FALSE)</f>
        <v>Traitements du personnel contractuel ACS</v>
      </c>
      <c r="H25" t="str">
        <f>IF(VLOOKUP('Global view'!F25,'Liste CG'!B:E,4,FALSE)=0,"",VLOOKUP('Global view'!F25,'Liste CG'!B:E,4,FALSE))</f>
        <v/>
      </c>
      <c r="I25">
        <f>VLOOKUP(A25,'CG-&gt; CE'!K:M,3,FALSE)</f>
        <v>45300</v>
      </c>
      <c r="J25" t="str">
        <f>VLOOKUP(I25,'Liste CG'!B:C,2,FALSE)</f>
        <v>Précompte professionnel retenu</v>
      </c>
      <c r="K25" t="str">
        <f>IF(VLOOKUP('Global view'!I25,'Liste CG'!B:E,4,FALSE)=0,"",VLOOKUP('Global view'!I25,'Liste CG'!B:E,4,FALSE))</f>
        <v>Tiers</v>
      </c>
    </row>
    <row r="26" spans="1:11" x14ac:dyDescent="0.35">
      <c r="A26" t="str">
        <f>'Liste ECO'!A69</f>
        <v>111-05</v>
      </c>
      <c r="B26" t="str">
        <f>'Liste ECO'!C69</f>
        <v xml:space="preserve">Traitements du personnel enseignant à charge des communautés </v>
      </c>
      <c r="C26" t="str">
        <f>'Liste ECO'!D69</f>
        <v>D</v>
      </c>
      <c r="D26" t="str">
        <f>'Liste ECO'!E69</f>
        <v>O</v>
      </c>
      <c r="E26">
        <f>'Liste ECO'!G69</f>
        <v>70</v>
      </c>
      <c r="F26">
        <f>'Liste ECO'!F69</f>
        <v>62005</v>
      </c>
      <c r="G26" t="str">
        <f>VLOOKUP(F26,'Liste CG'!B:C,2,FALSE)</f>
        <v xml:space="preserve">Traitements du personnel enseignant à charge des communautés </v>
      </c>
      <c r="H26" t="str">
        <f>IF(VLOOKUP('Global view'!F26,'Liste CG'!B:E,4,FALSE)=0,"",VLOOKUP('Global view'!F26,'Liste CG'!B:E,4,FALSE))</f>
        <v/>
      </c>
      <c r="I26">
        <f>VLOOKUP(A26,'CG-&gt; CE'!K:M,3,FALSE)</f>
        <v>45500</v>
      </c>
      <c r="J26" t="str">
        <f>VLOOKUP(I26,'Liste CG'!B:C,2,FALSE)</f>
        <v>Indemnités et rémunérations nettes</v>
      </c>
      <c r="K26" t="str">
        <f>IF(VLOOKUP('Global view'!I26,'Liste CG'!B:E,4,FALSE)=0,"",VLOOKUP('Global view'!I26,'Liste CG'!B:E,4,FALSE))</f>
        <v>Tiers</v>
      </c>
    </row>
    <row r="27" spans="1:11" x14ac:dyDescent="0.35">
      <c r="A27" t="str">
        <f>'Liste ECO'!A70</f>
        <v>111-06</v>
      </c>
      <c r="B27" t="str">
        <f>'Liste ECO'!C70</f>
        <v>Charges salariales restantes des agents sous contrat d'insertion</v>
      </c>
      <c r="C27" t="str">
        <f>'Liste ECO'!D70</f>
        <v>D</v>
      </c>
      <c r="D27" t="str">
        <f>'Liste ECO'!E70</f>
        <v>O</v>
      </c>
      <c r="E27">
        <f>'Liste ECO'!G70</f>
        <v>70</v>
      </c>
      <c r="F27">
        <f>'Liste ECO'!F70</f>
        <v>62006</v>
      </c>
      <c r="G27" t="str">
        <f>VLOOKUP(F27,'Liste CG'!B:C,2,FALSE)</f>
        <v>Charges salariales restantes des agents sous contrat d'insertion</v>
      </c>
      <c r="H27" t="str">
        <f>IF(VLOOKUP('Global view'!F27,'Liste CG'!B:E,4,FALSE)=0,"",VLOOKUP('Global view'!F27,'Liste CG'!B:E,4,FALSE))</f>
        <v/>
      </c>
      <c r="I27">
        <f>VLOOKUP(A27,'CG-&gt; CE'!K:M,3,FALSE)</f>
        <v>45300</v>
      </c>
      <c r="J27" t="str">
        <f>VLOOKUP(I27,'Liste CG'!B:C,2,FALSE)</f>
        <v>Précompte professionnel retenu</v>
      </c>
      <c r="K27" t="str">
        <f>IF(VLOOKUP('Global view'!I27,'Liste CG'!B:E,4,FALSE)=0,"",VLOOKUP('Global view'!I27,'Liste CG'!B:E,4,FALSE))</f>
        <v>Tiers</v>
      </c>
    </row>
    <row r="28" spans="1:11" hidden="1" x14ac:dyDescent="0.35">
      <c r="A28">
        <f>'Liste ECO'!A71</f>
        <v>0</v>
      </c>
      <c r="B28">
        <f>'Liste ECO'!C71</f>
        <v>0</v>
      </c>
      <c r="C28" t="str">
        <f>'Liste ECO'!D71</f>
        <v>X</v>
      </c>
      <c r="D28">
        <f>'Liste ECO'!E71</f>
        <v>0</v>
      </c>
      <c r="E28">
        <f>'Liste ECO'!G71</f>
        <v>0</v>
      </c>
      <c r="F28">
        <f>'Liste ECO'!F71</f>
        <v>0</v>
      </c>
      <c r="G28">
        <f>VLOOKUP(F28,'Liste CG'!B:C,2,FALSE)</f>
        <v>0</v>
      </c>
      <c r="H28">
        <f>VLOOKUP('Global view'!F28,'Liste CG'!B:E,4,FALSE)</f>
        <v>0</v>
      </c>
      <c r="I28" t="e">
        <f>VLOOKUP(A28,'CG-&gt; CE'!K:M,3,FALSE)</f>
        <v>#N/A</v>
      </c>
      <c r="J28" t="e">
        <f>VLOOKUP(I28,'Liste CG'!B:C,2,FALSE)</f>
        <v>#N/A</v>
      </c>
      <c r="K28" t="e">
        <f>VLOOKUP('Global view'!I28,'Liste CG'!B:E,4,FALSE)</f>
        <v>#N/A</v>
      </c>
    </row>
    <row r="29" spans="1:11" hidden="1" x14ac:dyDescent="0.35">
      <c r="A29">
        <f>'Liste ECO'!A72</f>
        <v>112</v>
      </c>
      <c r="B29" t="str">
        <f>'Liste ECO'!C72</f>
        <v>ALLOCATIONS SOCIALES</v>
      </c>
      <c r="C29" t="str">
        <f>'Liste ECO'!D72</f>
        <v>X</v>
      </c>
      <c r="D29">
        <f>'Liste ECO'!E72</f>
        <v>0</v>
      </c>
      <c r="E29">
        <f>'Liste ECO'!G72</f>
        <v>0</v>
      </c>
      <c r="F29">
        <f>'Liste ECO'!F72</f>
        <v>0</v>
      </c>
      <c r="G29">
        <f>VLOOKUP(F29,'Liste CG'!B:C,2,FALSE)</f>
        <v>0</v>
      </c>
      <c r="H29">
        <f>VLOOKUP('Global view'!F29,'Liste CG'!B:E,4,FALSE)</f>
        <v>0</v>
      </c>
      <c r="I29" t="e">
        <f>VLOOKUP(A29,'CG-&gt; CE'!K:M,3,FALSE)</f>
        <v>#N/A</v>
      </c>
      <c r="J29" t="e">
        <f>VLOOKUP(I29,'Liste CG'!B:C,2,FALSE)</f>
        <v>#N/A</v>
      </c>
      <c r="K29" t="e">
        <f>VLOOKUP('Global view'!I29,'Liste CG'!B:E,4,FALSE)</f>
        <v>#N/A</v>
      </c>
    </row>
    <row r="30" spans="1:11" hidden="1" x14ac:dyDescent="0.35">
      <c r="A30">
        <f>'Liste ECO'!A73</f>
        <v>0</v>
      </c>
      <c r="B30">
        <f>'Liste ECO'!C73</f>
        <v>0</v>
      </c>
      <c r="C30" t="str">
        <f>'Liste ECO'!D73</f>
        <v>X</v>
      </c>
      <c r="D30">
        <f>'Liste ECO'!E73</f>
        <v>0</v>
      </c>
      <c r="E30">
        <f>'Liste ECO'!G73</f>
        <v>0</v>
      </c>
      <c r="F30">
        <f>'Liste ECO'!F73</f>
        <v>0</v>
      </c>
      <c r="G30">
        <f>VLOOKUP(F30,'Liste CG'!B:C,2,FALSE)</f>
        <v>0</v>
      </c>
      <c r="H30">
        <f>VLOOKUP('Global view'!F30,'Liste CG'!B:E,4,FALSE)</f>
        <v>0</v>
      </c>
      <c r="I30" t="e">
        <f>VLOOKUP(A30,'CG-&gt; CE'!K:M,3,FALSE)</f>
        <v>#N/A</v>
      </c>
      <c r="J30" t="e">
        <f>VLOOKUP(I30,'Liste CG'!B:C,2,FALSE)</f>
        <v>#N/A</v>
      </c>
      <c r="K30" t="e">
        <f>VLOOKUP('Global view'!I30,'Liste CG'!B:E,4,FALSE)</f>
        <v>#N/A</v>
      </c>
    </row>
    <row r="31" spans="1:11" hidden="1" x14ac:dyDescent="0.35">
      <c r="A31" t="str">
        <f>'Liste ECO'!A74</f>
        <v>Code</v>
      </c>
      <c r="B31" t="str">
        <f>'Liste ECO'!C74</f>
        <v>Libellé</v>
      </c>
      <c r="C31" t="str">
        <f>'Liste ECO'!D74</f>
        <v>D/R</v>
      </c>
      <c r="D31" t="str">
        <f>'Liste ECO'!E74</f>
        <v>O/E</v>
      </c>
      <c r="E31" t="str">
        <f>'Liste ECO'!G74</f>
        <v>CT</v>
      </c>
      <c r="F31" t="str">
        <f>'Liste ECO'!F74</f>
        <v>C Gén</v>
      </c>
      <c r="G31" t="e">
        <f>VLOOKUP(F31,'Liste CG'!B:C,2,FALSE)</f>
        <v>#N/A</v>
      </c>
      <c r="H31" t="e">
        <f>VLOOKUP('Global view'!F31,'Liste CG'!B:E,4,FALSE)</f>
        <v>#N/A</v>
      </c>
      <c r="I31" t="e">
        <f>VLOOKUP(A31,'CG-&gt; CE'!K:M,3,FALSE)</f>
        <v>#N/A</v>
      </c>
      <c r="J31" t="e">
        <f>VLOOKUP(I31,'Liste CG'!B:C,2,FALSE)</f>
        <v>#N/A</v>
      </c>
      <c r="K31" t="e">
        <f>VLOOKUP('Global view'!I31,'Liste CG'!B:E,4,FALSE)</f>
        <v>#N/A</v>
      </c>
    </row>
    <row r="32" spans="1:11" x14ac:dyDescent="0.35">
      <c r="A32" t="str">
        <f>'Liste ECO'!A75</f>
        <v>112-01</v>
      </c>
      <c r="B32" t="str">
        <f>'Liste ECO'!C75</f>
        <v xml:space="preserve">Pécule de vacances pour les mandataires politiques </v>
      </c>
      <c r="C32" t="str">
        <f>'Liste ECO'!D75</f>
        <v>D</v>
      </c>
      <c r="D32" t="str">
        <f>'Liste ECO'!E75</f>
        <v>O</v>
      </c>
      <c r="E32">
        <f>'Liste ECO'!G75</f>
        <v>70</v>
      </c>
      <c r="F32">
        <f>'Liste ECO'!F75</f>
        <v>62101</v>
      </c>
      <c r="G32" t="str">
        <f>VLOOKUP(F32,'Liste CG'!B:C,2,FALSE)</f>
        <v xml:space="preserve">Pécule de vacances pour les mandataires politiques </v>
      </c>
      <c r="H32" t="str">
        <f>IF(VLOOKUP('Global view'!F32,'Liste CG'!B:E,4,FALSE)=0,"",VLOOKUP('Global view'!F32,'Liste CG'!B:E,4,FALSE))</f>
        <v/>
      </c>
      <c r="I32">
        <f>VLOOKUP(A32,'CG-&gt; CE'!K:M,3,FALSE)</f>
        <v>45300</v>
      </c>
      <c r="J32" t="str">
        <f>VLOOKUP(I32,'Liste CG'!B:C,2,FALSE)</f>
        <v>Précompte professionnel retenu</v>
      </c>
      <c r="K32" t="str">
        <f>IF(VLOOKUP('Global view'!I32,'Liste CG'!B:E,4,FALSE)=0,"",VLOOKUP('Global view'!I32,'Liste CG'!B:E,4,FALSE))</f>
        <v>Tiers</v>
      </c>
    </row>
    <row r="33" spans="1:11" x14ac:dyDescent="0.35">
      <c r="A33" t="str">
        <f>'Liste ECO'!A76</f>
        <v>112-02</v>
      </c>
      <c r="B33" t="str">
        <f>'Liste ECO'!C76</f>
        <v>Pécules de vacances pour le personnel statutaire</v>
      </c>
      <c r="C33" t="str">
        <f>'Liste ECO'!D76</f>
        <v>D</v>
      </c>
      <c r="D33" t="str">
        <f>'Liste ECO'!E76</f>
        <v>O</v>
      </c>
      <c r="E33">
        <f>'Liste ECO'!G76</f>
        <v>70</v>
      </c>
      <c r="F33">
        <f>'Liste ECO'!F76</f>
        <v>62102</v>
      </c>
      <c r="G33" t="str">
        <f>VLOOKUP(F33,'Liste CG'!B:C,2,FALSE)</f>
        <v>Pécules de vacances pour le personnel statutaire</v>
      </c>
      <c r="H33" t="str">
        <f>IF(VLOOKUP('Global view'!F33,'Liste CG'!B:E,4,FALSE)=0,"",VLOOKUP('Global view'!F33,'Liste CG'!B:E,4,FALSE))</f>
        <v/>
      </c>
      <c r="I33">
        <f>VLOOKUP(A33,'CG-&gt; CE'!K:M,3,FALSE)</f>
        <v>45300</v>
      </c>
      <c r="J33" t="str">
        <f>VLOOKUP(I33,'Liste CG'!B:C,2,FALSE)</f>
        <v>Précompte professionnel retenu</v>
      </c>
      <c r="K33" t="str">
        <f>IF(VLOOKUP('Global view'!I33,'Liste CG'!B:E,4,FALSE)=0,"",VLOOKUP('Global view'!I33,'Liste CG'!B:E,4,FALSE))</f>
        <v>Tiers</v>
      </c>
    </row>
    <row r="34" spans="1:11" x14ac:dyDescent="0.35">
      <c r="A34" t="str">
        <f>'Liste ECO'!A77</f>
        <v>112-03</v>
      </c>
      <c r="B34" t="str">
        <f>'Liste ECO'!C77</f>
        <v xml:space="preserve">Pécule de vacances pour le personnel contractuel </v>
      </c>
      <c r="C34" t="str">
        <f>'Liste ECO'!D77</f>
        <v>D</v>
      </c>
      <c r="D34" t="str">
        <f>'Liste ECO'!E77</f>
        <v>O</v>
      </c>
      <c r="E34">
        <f>'Liste ECO'!G77</f>
        <v>70</v>
      </c>
      <c r="F34">
        <f>'Liste ECO'!F77</f>
        <v>62103</v>
      </c>
      <c r="G34" t="str">
        <f>VLOOKUP(F34,'Liste CG'!B:C,2,FALSE)</f>
        <v xml:space="preserve">Pécule de vacances du personnel contractuel </v>
      </c>
      <c r="H34" t="str">
        <f>IF(VLOOKUP('Global view'!F34,'Liste CG'!B:E,4,FALSE)=0,"",VLOOKUP('Global view'!F34,'Liste CG'!B:E,4,FALSE))</f>
        <v/>
      </c>
      <c r="I34">
        <f>VLOOKUP(A34,'CG-&gt; CE'!K:M,3,FALSE)</f>
        <v>45300</v>
      </c>
      <c r="J34" t="str">
        <f>VLOOKUP(I34,'Liste CG'!B:C,2,FALSE)</f>
        <v>Précompte professionnel retenu</v>
      </c>
      <c r="K34" t="str">
        <f>IF(VLOOKUP('Global view'!I34,'Liste CG'!B:E,4,FALSE)=0,"",VLOOKUP('Global view'!I34,'Liste CG'!B:E,4,FALSE))</f>
        <v>Tiers</v>
      </c>
    </row>
    <row r="35" spans="1:11" x14ac:dyDescent="0.35">
      <c r="A35" t="str">
        <f>'Liste ECO'!A78</f>
        <v>112-04</v>
      </c>
      <c r="B35" t="str">
        <f>'Liste ECO'!C78</f>
        <v>Pécules de vacances pour le personnel contractuel A.C.S.</v>
      </c>
      <c r="C35" t="str">
        <f>'Liste ECO'!D78</f>
        <v>D</v>
      </c>
      <c r="D35" t="str">
        <f>'Liste ECO'!E78</f>
        <v>O</v>
      </c>
      <c r="E35">
        <f>'Liste ECO'!G78</f>
        <v>70</v>
      </c>
      <c r="F35">
        <f>'Liste ECO'!F78</f>
        <v>62104</v>
      </c>
      <c r="G35" t="str">
        <f>VLOOKUP(F35,'Liste CG'!B:C,2,FALSE)</f>
        <v>Pécules de vacances pour le  personnel A.C.S.</v>
      </c>
      <c r="H35" t="str">
        <f>IF(VLOOKUP('Global view'!F35,'Liste CG'!B:E,4,FALSE)=0,"",VLOOKUP('Global view'!F35,'Liste CG'!B:E,4,FALSE))</f>
        <v/>
      </c>
      <c r="I35">
        <f>VLOOKUP(A35,'CG-&gt; CE'!K:M,3,FALSE)</f>
        <v>45300</v>
      </c>
      <c r="J35" t="str">
        <f>VLOOKUP(I35,'Liste CG'!B:C,2,FALSE)</f>
        <v>Précompte professionnel retenu</v>
      </c>
      <c r="K35" t="str">
        <f>IF(VLOOKUP('Global view'!I35,'Liste CG'!B:E,4,FALSE)=0,"",VLOOKUP('Global view'!I35,'Liste CG'!B:E,4,FALSE))</f>
        <v>Tiers</v>
      </c>
    </row>
    <row r="36" spans="1:11" hidden="1" x14ac:dyDescent="0.35">
      <c r="E36">
        <f>'Liste ECO'!G79</f>
        <v>70</v>
      </c>
      <c r="G36">
        <f>VLOOKUP(F36,'Liste CG'!B:C,2,FALSE)</f>
        <v>0</v>
      </c>
      <c r="H36">
        <f>VLOOKUP('Global view'!F36,'Liste CG'!B:E,4,FALSE)</f>
        <v>0</v>
      </c>
      <c r="I36" t="e">
        <f>VLOOKUP(A36,'CG-&gt; CE'!K:M,3,FALSE)</f>
        <v>#N/A</v>
      </c>
      <c r="J36" t="e">
        <f>VLOOKUP(I36,'Liste CG'!B:C,2,FALSE)</f>
        <v>#N/A</v>
      </c>
      <c r="K36" t="e">
        <f>VLOOKUP('Global view'!I36,'Liste CG'!B:E,4,FALSE)</f>
        <v>#N/A</v>
      </c>
    </row>
    <row r="37" spans="1:11" x14ac:dyDescent="0.35">
      <c r="A37" t="str">
        <f>'Liste ECO'!A80</f>
        <v>112-48</v>
      </c>
      <c r="B37" t="str">
        <f>'Liste ECO'!C80</f>
        <v>Autres allocations et interventions sociales diverses</v>
      </c>
      <c r="C37" t="str">
        <f>'Liste ECO'!D80</f>
        <v>D</v>
      </c>
      <c r="D37" t="str">
        <f>'Liste ECO'!E80</f>
        <v>O</v>
      </c>
      <c r="E37">
        <f>'Liste ECO'!G80</f>
        <v>70</v>
      </c>
      <c r="F37">
        <f>'Liste ECO'!F80</f>
        <v>62129</v>
      </c>
      <c r="G37" t="str">
        <f>VLOOKUP(F37,'Liste CG'!B:C,2,FALSE)</f>
        <v>Autres allocations et interventions sociales diverses</v>
      </c>
      <c r="H37" t="str">
        <f>IF(VLOOKUP('Global view'!F37,'Liste CG'!B:E,4,FALSE)=0,"",VLOOKUP('Global view'!F37,'Liste CG'!B:E,4,FALSE))</f>
        <v/>
      </c>
      <c r="I37">
        <f>VLOOKUP(A37,'CG-&gt; CE'!K:M,3,FALSE)</f>
        <v>45300</v>
      </c>
      <c r="J37" t="str">
        <f>VLOOKUP(I37,'Liste CG'!B:C,2,FALSE)</f>
        <v>Précompte professionnel retenu</v>
      </c>
      <c r="K37" t="str">
        <f>IF(VLOOKUP('Global view'!I37,'Liste CG'!B:E,4,FALSE)=0,"",VLOOKUP('Global view'!I37,'Liste CG'!B:E,4,FALSE))</f>
        <v>Tiers</v>
      </c>
    </row>
    <row r="38" spans="1:11" hidden="1" x14ac:dyDescent="0.35">
      <c r="E38">
        <f>'Liste ECO'!G81</f>
        <v>0</v>
      </c>
      <c r="G38">
        <f>VLOOKUP(F38,'Liste CG'!B:C,2,FALSE)</f>
        <v>0</v>
      </c>
      <c r="H38">
        <f>VLOOKUP('Global view'!F38,'Liste CG'!B:E,4,FALSE)</f>
        <v>0</v>
      </c>
      <c r="I38" t="e">
        <f>VLOOKUP(A38,'CG-&gt; CE'!K:M,3,FALSE)</f>
        <v>#N/A</v>
      </c>
      <c r="J38" t="e">
        <f>VLOOKUP(I38,'Liste CG'!B:C,2,FALSE)</f>
        <v>#N/A</v>
      </c>
      <c r="K38" t="e">
        <f>VLOOKUP('Global view'!I38,'Liste CG'!B:E,4,FALSE)</f>
        <v>#N/A</v>
      </c>
    </row>
    <row r="39" spans="1:11" hidden="1" x14ac:dyDescent="0.35">
      <c r="A39">
        <f>'Liste ECO'!A82</f>
        <v>113</v>
      </c>
      <c r="B39" t="str">
        <f>'Liste ECO'!C82</f>
        <v>COTISATIONS PATRONALES A LA SECURITE SOCIALE</v>
      </c>
      <c r="C39" t="str">
        <f>'Liste ECO'!D82</f>
        <v>X</v>
      </c>
      <c r="D39">
        <f>'Liste ECO'!E82</f>
        <v>0</v>
      </c>
      <c r="E39">
        <f>'Liste ECO'!G82</f>
        <v>0</v>
      </c>
      <c r="F39">
        <f>'Liste ECO'!F82</f>
        <v>0</v>
      </c>
      <c r="G39">
        <f>VLOOKUP(F39,'Liste CG'!B:C,2,FALSE)</f>
        <v>0</v>
      </c>
      <c r="H39">
        <f>VLOOKUP('Global view'!F39,'Liste CG'!B:E,4,FALSE)</f>
        <v>0</v>
      </c>
      <c r="I39" t="e">
        <f>VLOOKUP(A39,'CG-&gt; CE'!K:M,3,FALSE)</f>
        <v>#N/A</v>
      </c>
      <c r="J39" t="e">
        <f>VLOOKUP(I39,'Liste CG'!B:C,2,FALSE)</f>
        <v>#N/A</v>
      </c>
      <c r="K39" t="e">
        <f>VLOOKUP('Global view'!I39,'Liste CG'!B:E,4,FALSE)</f>
        <v>#N/A</v>
      </c>
    </row>
    <row r="40" spans="1:11" hidden="1" x14ac:dyDescent="0.35">
      <c r="E40">
        <f>'Liste ECO'!G83</f>
        <v>0</v>
      </c>
      <c r="G40">
        <f>VLOOKUP(F40,'Liste CG'!B:C,2,FALSE)</f>
        <v>0</v>
      </c>
      <c r="H40">
        <f>VLOOKUP('Global view'!F40,'Liste CG'!B:E,4,FALSE)</f>
        <v>0</v>
      </c>
      <c r="I40" t="e">
        <f>VLOOKUP(A40,'CG-&gt; CE'!K:M,3,FALSE)</f>
        <v>#N/A</v>
      </c>
      <c r="J40" t="e">
        <f>VLOOKUP(I40,'Liste CG'!B:C,2,FALSE)</f>
        <v>#N/A</v>
      </c>
      <c r="K40" t="e">
        <f>VLOOKUP('Global view'!I40,'Liste CG'!B:E,4,FALSE)</f>
        <v>#N/A</v>
      </c>
    </row>
    <row r="41" spans="1:11" hidden="1" x14ac:dyDescent="0.35">
      <c r="A41" t="str">
        <f>'Liste ECO'!A84</f>
        <v>Code</v>
      </c>
      <c r="B41" t="str">
        <f>'Liste ECO'!C84</f>
        <v>Libellé</v>
      </c>
      <c r="C41" t="str">
        <f>'Liste ECO'!D84</f>
        <v>D/R</v>
      </c>
      <c r="D41" t="str">
        <f>'Liste ECO'!E84</f>
        <v>O/E</v>
      </c>
      <c r="E41" t="str">
        <f>'Liste ECO'!G84</f>
        <v>CT</v>
      </c>
      <c r="F41" t="str">
        <f>'Liste ECO'!F84</f>
        <v>C Gén</v>
      </c>
      <c r="G41" t="e">
        <f>VLOOKUP(F41,'Liste CG'!B:C,2,FALSE)</f>
        <v>#N/A</v>
      </c>
      <c r="H41" t="e">
        <f>VLOOKUP('Global view'!F41,'Liste CG'!B:E,4,FALSE)</f>
        <v>#N/A</v>
      </c>
      <c r="I41" t="e">
        <f>VLOOKUP(A41,'CG-&gt; CE'!K:M,3,FALSE)</f>
        <v>#N/A</v>
      </c>
      <c r="J41" t="e">
        <f>VLOOKUP(I41,'Liste CG'!B:C,2,FALSE)</f>
        <v>#N/A</v>
      </c>
      <c r="K41" t="e">
        <f>VLOOKUP('Global view'!I41,'Liste CG'!B:E,4,FALSE)</f>
        <v>#N/A</v>
      </c>
    </row>
    <row r="42" spans="1:11" hidden="1" x14ac:dyDescent="0.35">
      <c r="E42">
        <f>'Liste ECO'!G85</f>
        <v>70</v>
      </c>
      <c r="G42">
        <f>VLOOKUP(F42,'Liste CG'!B:C,2,FALSE)</f>
        <v>0</v>
      </c>
      <c r="H42">
        <f>VLOOKUP('Global view'!F42,'Liste CG'!B:E,4,FALSE)</f>
        <v>0</v>
      </c>
      <c r="I42" t="e">
        <f>VLOOKUP(A42,'CG-&gt; CE'!K:M,3,FALSE)</f>
        <v>#N/A</v>
      </c>
      <c r="J42" t="e">
        <f>VLOOKUP(I42,'Liste CG'!B:C,2,FALSE)</f>
        <v>#N/A</v>
      </c>
      <c r="K42" t="e">
        <f>VLOOKUP('Global view'!I42,'Liste CG'!B:E,4,FALSE)</f>
        <v>#N/A</v>
      </c>
    </row>
    <row r="43" spans="1:11" x14ac:dyDescent="0.35">
      <c r="A43" t="str">
        <f>'Liste ECO'!A86</f>
        <v>113-02</v>
      </c>
      <c r="B43" t="str">
        <f>'Liste ECO'!C86</f>
        <v>Cotisations patronales à la sécurité sociale pour le personnel statutaire (primes syndicales incluses)</v>
      </c>
      <c r="C43" t="str">
        <f>'Liste ECO'!D86</f>
        <v>D</v>
      </c>
      <c r="D43" t="str">
        <f>'Liste ECO'!E86</f>
        <v>O</v>
      </c>
      <c r="E43">
        <f>'Liste ECO'!G86</f>
        <v>70</v>
      </c>
      <c r="F43">
        <f>'Liste ECO'!F86</f>
        <v>62202</v>
      </c>
      <c r="G43" t="str">
        <f>VLOOKUP(F43,'Liste CG'!B:C,2,FALSE)</f>
        <v>Cotisations patronales à la sécurité sociale pour le personnel statutaire (primes syndicales incluses)</v>
      </c>
      <c r="H43" t="str">
        <f>IF(VLOOKUP('Global view'!F43,'Liste CG'!B:E,4,FALSE)=0,"",VLOOKUP('Global view'!F43,'Liste CG'!B:E,4,FALSE))</f>
        <v/>
      </c>
      <c r="I43">
        <f>VLOOKUP(A43,'CG-&gt; CE'!K:M,3,FALSE)</f>
        <v>45400</v>
      </c>
      <c r="J43" t="str">
        <f>VLOOKUP(I43,'Liste CG'!B:C,2,FALSE)</f>
        <v>Cotisations à l’ONSS</v>
      </c>
      <c r="K43" t="str">
        <f>IF(VLOOKUP('Global view'!I43,'Liste CG'!B:E,4,FALSE)=0,"",VLOOKUP('Global view'!I43,'Liste CG'!B:E,4,FALSE))</f>
        <v>Tiers</v>
      </c>
    </row>
    <row r="44" spans="1:11" hidden="1" x14ac:dyDescent="0.35">
      <c r="E44">
        <f>'Liste ECO'!G87</f>
        <v>70</v>
      </c>
      <c r="G44">
        <f>VLOOKUP(F44,'Liste CG'!B:C,2,FALSE)</f>
        <v>0</v>
      </c>
      <c r="H44">
        <f>VLOOKUP('Global view'!F44,'Liste CG'!B:E,4,FALSE)</f>
        <v>0</v>
      </c>
      <c r="I44" t="e">
        <f>VLOOKUP(A44,'CG-&gt; CE'!K:M,3,FALSE)</f>
        <v>#N/A</v>
      </c>
      <c r="J44" t="e">
        <f>VLOOKUP(I44,'Liste CG'!B:C,2,FALSE)</f>
        <v>#N/A</v>
      </c>
      <c r="K44" t="e">
        <f>VLOOKUP('Global view'!I44,'Liste CG'!B:E,4,FALSE)</f>
        <v>#N/A</v>
      </c>
    </row>
    <row r="45" spans="1:11" x14ac:dyDescent="0.35">
      <c r="A45" t="str">
        <f>'Liste ECO'!A88</f>
        <v>113-04</v>
      </c>
      <c r="B45" t="str">
        <f>'Liste ECO'!C88</f>
        <v>Cotisations patronales à la sécurité sociale pour le personnel contractuel A.C.S. (primes syndicales incluses)</v>
      </c>
      <c r="C45" t="str">
        <f>'Liste ECO'!D88</f>
        <v>D</v>
      </c>
      <c r="D45" t="str">
        <f>'Liste ECO'!E88</f>
        <v>O</v>
      </c>
      <c r="E45">
        <f>'Liste ECO'!G88</f>
        <v>70</v>
      </c>
      <c r="F45">
        <f>'Liste ECO'!F88</f>
        <v>62204</v>
      </c>
      <c r="G45" t="str">
        <f>VLOOKUP(F45,'Liste CG'!B:C,2,FALSE)</f>
        <v>Cotisations patronales à la sécurité sociale pour le personnel A.C.S. (primes syndicales incluses)</v>
      </c>
      <c r="H45" t="str">
        <f>IF(VLOOKUP('Global view'!F45,'Liste CG'!B:E,4,FALSE)=0,"",VLOOKUP('Global view'!F45,'Liste CG'!B:E,4,FALSE))</f>
        <v/>
      </c>
      <c r="I45">
        <f>VLOOKUP(A45,'CG-&gt; CE'!K:M,3,FALSE)</f>
        <v>45400</v>
      </c>
      <c r="J45" t="str">
        <f>VLOOKUP(I45,'Liste CG'!B:C,2,FALSE)</f>
        <v>Cotisations à l’ONSS</v>
      </c>
      <c r="K45" t="str">
        <f>IF(VLOOKUP('Global view'!I45,'Liste CG'!B:E,4,FALSE)=0,"",VLOOKUP('Global view'!I45,'Liste CG'!B:E,4,FALSE))</f>
        <v>Tiers</v>
      </c>
    </row>
    <row r="46" spans="1:11" hidden="1" x14ac:dyDescent="0.35">
      <c r="E46">
        <f>'Liste ECO'!G89</f>
        <v>70</v>
      </c>
      <c r="G46">
        <f>VLOOKUP(F46,'Liste CG'!B:C,2,FALSE)</f>
        <v>0</v>
      </c>
      <c r="H46">
        <f>VLOOKUP('Global view'!F46,'Liste CG'!B:E,4,FALSE)</f>
        <v>0</v>
      </c>
      <c r="I46" t="e">
        <f>VLOOKUP(A46,'CG-&gt; CE'!K:M,3,FALSE)</f>
        <v>#N/A</v>
      </c>
      <c r="J46" t="e">
        <f>VLOOKUP(I46,'Liste CG'!B:C,2,FALSE)</f>
        <v>#N/A</v>
      </c>
      <c r="K46" t="e">
        <f>VLOOKUP('Global view'!I46,'Liste CG'!B:E,4,FALSE)</f>
        <v>#N/A</v>
      </c>
    </row>
    <row r="47" spans="1:11" hidden="1" x14ac:dyDescent="0.35">
      <c r="A47">
        <f>'Liste ECO'!A90</f>
        <v>0</v>
      </c>
      <c r="B47">
        <f>'Liste ECO'!C90</f>
        <v>0</v>
      </c>
      <c r="C47" t="str">
        <f>'Liste ECO'!D90</f>
        <v>X</v>
      </c>
      <c r="D47">
        <f>'Liste ECO'!E90</f>
        <v>0</v>
      </c>
      <c r="E47">
        <f>'Liste ECO'!G90</f>
        <v>0</v>
      </c>
      <c r="F47">
        <f>'Liste ECO'!F90</f>
        <v>0</v>
      </c>
      <c r="G47">
        <f>VLOOKUP(F47,'Liste CG'!B:C,2,FALSE)</f>
        <v>0</v>
      </c>
      <c r="H47">
        <f>VLOOKUP('Global view'!F47,'Liste CG'!B:E,4,FALSE)</f>
        <v>0</v>
      </c>
      <c r="I47" t="e">
        <f>VLOOKUP(A47,'CG-&gt; CE'!K:M,3,FALSE)</f>
        <v>#N/A</v>
      </c>
      <c r="J47" t="e">
        <f>VLOOKUP(I47,'Liste CG'!B:C,2,FALSE)</f>
        <v>#N/A</v>
      </c>
      <c r="K47" t="e">
        <f>VLOOKUP('Global view'!I47,'Liste CG'!B:E,4,FALSE)</f>
        <v>#N/A</v>
      </c>
    </row>
    <row r="48" spans="1:11" hidden="1" x14ac:dyDescent="0.35">
      <c r="E48">
        <f>'Liste ECO'!G91</f>
        <v>0</v>
      </c>
      <c r="G48">
        <f>VLOOKUP(F48,'Liste CG'!B:C,2,FALSE)</f>
        <v>0</v>
      </c>
      <c r="H48">
        <f>VLOOKUP('Global view'!F48,'Liste CG'!B:E,4,FALSE)</f>
        <v>0</v>
      </c>
      <c r="I48" t="e">
        <f>VLOOKUP(A48,'CG-&gt; CE'!K:M,3,FALSE)</f>
        <v>#N/A</v>
      </c>
      <c r="J48" t="e">
        <f>VLOOKUP(I48,'Liste CG'!B:C,2,FALSE)</f>
        <v>#N/A</v>
      </c>
      <c r="K48" t="e">
        <f>VLOOKUP('Global view'!I48,'Liste CG'!B:E,4,FALSE)</f>
        <v>#N/A</v>
      </c>
    </row>
    <row r="49" spans="1:11" hidden="1" x14ac:dyDescent="0.35">
      <c r="A49">
        <f>'Liste ECO'!A92</f>
        <v>0</v>
      </c>
      <c r="B49">
        <f>'Liste ECO'!C92</f>
        <v>0</v>
      </c>
      <c r="C49" t="str">
        <f>'Liste ECO'!D92</f>
        <v>X</v>
      </c>
      <c r="D49">
        <f>'Liste ECO'!E92</f>
        <v>0</v>
      </c>
      <c r="E49">
        <f>'Liste ECO'!G92</f>
        <v>0</v>
      </c>
      <c r="F49">
        <f>'Liste ECO'!F92</f>
        <v>0</v>
      </c>
      <c r="G49">
        <f>VLOOKUP(F49,'Liste CG'!B:C,2,FALSE)</f>
        <v>0</v>
      </c>
      <c r="H49">
        <f>VLOOKUP('Global view'!F49,'Liste CG'!B:E,4,FALSE)</f>
        <v>0</v>
      </c>
      <c r="I49" t="e">
        <f>VLOOKUP(A49,'CG-&gt; CE'!K:M,3,FALSE)</f>
        <v>#N/A</v>
      </c>
      <c r="J49" t="e">
        <f>VLOOKUP(I49,'Liste CG'!B:C,2,FALSE)</f>
        <v>#N/A</v>
      </c>
      <c r="K49" t="e">
        <f>VLOOKUP('Global view'!I49,'Liste CG'!B:E,4,FALSE)</f>
        <v>#N/A</v>
      </c>
    </row>
    <row r="50" spans="1:11" hidden="1" x14ac:dyDescent="0.35">
      <c r="E50" t="str">
        <f>'Liste ECO'!G93</f>
        <v>CT</v>
      </c>
      <c r="G50">
        <f>VLOOKUP(F50,'Liste CG'!B:C,2,FALSE)</f>
        <v>0</v>
      </c>
      <c r="H50">
        <f>VLOOKUP('Global view'!F50,'Liste CG'!B:E,4,FALSE)</f>
        <v>0</v>
      </c>
      <c r="I50" t="e">
        <f>VLOOKUP(A50,'CG-&gt; CE'!K:M,3,FALSE)</f>
        <v>#N/A</v>
      </c>
      <c r="J50" t="e">
        <f>VLOOKUP(I50,'Liste CG'!B:C,2,FALSE)</f>
        <v>#N/A</v>
      </c>
      <c r="K50" t="e">
        <f>VLOOKUP('Global view'!I50,'Liste CG'!B:E,4,FALSE)</f>
        <v>#N/A</v>
      </c>
    </row>
    <row r="51" spans="1:11" x14ac:dyDescent="0.35">
      <c r="A51" t="str">
        <f>'Liste ECO'!A94</f>
        <v>114-02</v>
      </c>
      <c r="B51" t="str">
        <f>'Liste ECO'!C94</f>
        <v>Cotisations patronales ONSS à la caisse de pension du personnel statutaire</v>
      </c>
      <c r="C51" t="str">
        <f>'Liste ECO'!D94</f>
        <v>D</v>
      </c>
      <c r="D51" t="str">
        <f>'Liste ECO'!E94</f>
        <v>O</v>
      </c>
      <c r="E51">
        <f>'Liste ECO'!G94</f>
        <v>70</v>
      </c>
      <c r="F51">
        <f>'Liste ECO'!F94</f>
        <v>62402</v>
      </c>
      <c r="G51" t="str">
        <f>VLOOKUP(F51,'Liste CG'!B:C,2,FALSE)</f>
        <v>Cotisations patronales ONSS à la caisse de pension du personnel statutaire</v>
      </c>
      <c r="H51" t="str">
        <f>IF(VLOOKUP('Global view'!F51,'Liste CG'!B:E,4,FALSE)=0,"",VLOOKUP('Global view'!F51,'Liste CG'!B:E,4,FALSE))</f>
        <v/>
      </c>
      <c r="I51">
        <f>VLOOKUP(A51,'CG-&gt; CE'!K:M,3,FALSE)</f>
        <v>45400</v>
      </c>
      <c r="J51" t="str">
        <f>VLOOKUP(I51,'Liste CG'!B:C,2,FALSE)</f>
        <v>Cotisations à l’ONSS</v>
      </c>
      <c r="K51" t="str">
        <f>IF(VLOOKUP('Global view'!I51,'Liste CG'!B:E,4,FALSE)=0,"",VLOOKUP('Global view'!I51,'Liste CG'!B:E,4,FALSE))</f>
        <v>Tiers</v>
      </c>
    </row>
    <row r="52" spans="1:11" hidden="1" x14ac:dyDescent="0.35">
      <c r="E52">
        <f>'Liste ECO'!G95</f>
        <v>70</v>
      </c>
      <c r="G52">
        <f>VLOOKUP(F52,'Liste CG'!B:C,2,FALSE)</f>
        <v>0</v>
      </c>
      <c r="H52">
        <f>VLOOKUP('Global view'!F52,'Liste CG'!B:E,4,FALSE)</f>
        <v>0</v>
      </c>
      <c r="I52" t="e">
        <f>VLOOKUP(A52,'CG-&gt; CE'!K:M,3,FALSE)</f>
        <v>#N/A</v>
      </c>
      <c r="J52" t="e">
        <f>VLOOKUP(I52,'Liste CG'!B:C,2,FALSE)</f>
        <v>#N/A</v>
      </c>
      <c r="K52" t="e">
        <f>VLOOKUP('Global view'!I52,'Liste CG'!B:E,4,FALSE)</f>
        <v>#N/A</v>
      </c>
    </row>
    <row r="53" spans="1:11" x14ac:dyDescent="0.35">
      <c r="A53" t="str">
        <f>'Liste ECO'!A96</f>
        <v>114-12</v>
      </c>
      <c r="B53" t="str">
        <f>'Liste ECO'!C96</f>
        <v>Cotisations patronales pour le 2ème pilier en faveur du personnel contractuel</v>
      </c>
      <c r="C53" t="str">
        <f>'Liste ECO'!D96</f>
        <v>D</v>
      </c>
      <c r="D53" t="str">
        <f>'Liste ECO'!E96</f>
        <v>O</v>
      </c>
      <c r="E53">
        <f>'Liste ECO'!G96</f>
        <v>70</v>
      </c>
      <c r="F53">
        <f>'Liste ECO'!F96</f>
        <v>62412</v>
      </c>
      <c r="G53" t="str">
        <f>VLOOKUP(F53,'Liste CG'!B:C,2,FALSE)</f>
        <v>Cotisations patronales pour le 2ème pilier en faveur du personnel contractuel</v>
      </c>
      <c r="H53" t="str">
        <f>IF(VLOOKUP('Global view'!F53,'Liste CG'!B:E,4,FALSE)=0,"",VLOOKUP('Global view'!F53,'Liste CG'!B:E,4,FALSE))</f>
        <v/>
      </c>
      <c r="I53">
        <f>VLOOKUP(A53,'CG-&gt; CE'!K:M,3,FALSE)</f>
        <v>62412</v>
      </c>
      <c r="J53" t="str">
        <f>VLOOKUP(I53,'Liste CG'!B:C,2,FALSE)</f>
        <v>Cotisations patronales pour le 2ème pilier en faveur du personnel contractuel</v>
      </c>
      <c r="K53" t="str">
        <f>IF(VLOOKUP('Global view'!I53,'Liste CG'!B:E,4,FALSE)=0,"",VLOOKUP('Global view'!I53,'Liste CG'!B:E,4,FALSE))</f>
        <v/>
      </c>
    </row>
    <row r="54" spans="1:11" hidden="1" x14ac:dyDescent="0.35">
      <c r="E54">
        <f>'Liste ECO'!G97</f>
        <v>70</v>
      </c>
      <c r="G54">
        <f>VLOOKUP(F54,'Liste CG'!B:C,2,FALSE)</f>
        <v>0</v>
      </c>
      <c r="H54">
        <f>VLOOKUP('Global view'!F54,'Liste CG'!B:E,4,FALSE)</f>
        <v>0</v>
      </c>
      <c r="I54" t="e">
        <f>VLOOKUP(A54,'CG-&gt; CE'!K:M,3,FALSE)</f>
        <v>#N/A</v>
      </c>
      <c r="J54" t="e">
        <f>VLOOKUP(I54,'Liste CG'!B:C,2,FALSE)</f>
        <v>#N/A</v>
      </c>
      <c r="K54" t="e">
        <f>VLOOKUP('Global view'!I54,'Liste CG'!B:E,4,FALSE)</f>
        <v>#N/A</v>
      </c>
    </row>
    <row r="55" spans="1:11" hidden="1" x14ac:dyDescent="0.35">
      <c r="A55">
        <f>'Liste ECO'!A98</f>
        <v>0</v>
      </c>
      <c r="B55">
        <f>'Liste ECO'!C98</f>
        <v>0</v>
      </c>
      <c r="C55" t="str">
        <f>'Liste ECO'!D98</f>
        <v>X</v>
      </c>
      <c r="D55">
        <f>'Liste ECO'!E98</f>
        <v>0</v>
      </c>
      <c r="E55">
        <f>'Liste ECO'!G98</f>
        <v>0</v>
      </c>
      <c r="F55">
        <f>'Liste ECO'!F98</f>
        <v>0</v>
      </c>
      <c r="G55">
        <f>VLOOKUP(F55,'Liste CG'!B:C,2,FALSE)</f>
        <v>0</v>
      </c>
      <c r="H55">
        <f>VLOOKUP('Global view'!F55,'Liste CG'!B:E,4,FALSE)</f>
        <v>0</v>
      </c>
      <c r="I55" t="e">
        <f>VLOOKUP(A55,'CG-&gt; CE'!K:M,3,FALSE)</f>
        <v>#N/A</v>
      </c>
      <c r="J55" t="e">
        <f>VLOOKUP(I55,'Liste CG'!B:C,2,FALSE)</f>
        <v>#N/A</v>
      </c>
      <c r="K55" t="e">
        <f>VLOOKUP('Global view'!I55,'Liste CG'!B:E,4,FALSE)</f>
        <v>#N/A</v>
      </c>
    </row>
    <row r="56" spans="1:11" hidden="1" x14ac:dyDescent="0.35">
      <c r="E56">
        <f>'Liste ECO'!G99</f>
        <v>0</v>
      </c>
      <c r="G56">
        <f>VLOOKUP(F56,'Liste CG'!B:C,2,FALSE)</f>
        <v>0</v>
      </c>
      <c r="H56">
        <f>VLOOKUP('Global view'!F56,'Liste CG'!B:E,4,FALSE)</f>
        <v>0</v>
      </c>
      <c r="I56" t="e">
        <f>VLOOKUP(A56,'CG-&gt; CE'!K:M,3,FALSE)</f>
        <v>#N/A</v>
      </c>
      <c r="J56" t="e">
        <f>VLOOKUP(I56,'Liste CG'!B:C,2,FALSE)</f>
        <v>#N/A</v>
      </c>
      <c r="K56" t="e">
        <f>VLOOKUP('Global view'!I56,'Liste CG'!B:E,4,FALSE)</f>
        <v>#N/A</v>
      </c>
    </row>
    <row r="57" spans="1:11" hidden="1" x14ac:dyDescent="0.35">
      <c r="A57">
        <f>'Liste ECO'!A100</f>
        <v>0</v>
      </c>
      <c r="B57">
        <f>'Liste ECO'!C100</f>
        <v>0</v>
      </c>
      <c r="C57" t="str">
        <f>'Liste ECO'!D100</f>
        <v>X</v>
      </c>
      <c r="D57">
        <f>'Liste ECO'!E100</f>
        <v>0</v>
      </c>
      <c r="E57">
        <f>'Liste ECO'!G100</f>
        <v>0</v>
      </c>
      <c r="F57">
        <f>'Liste ECO'!F100</f>
        <v>0</v>
      </c>
      <c r="G57">
        <f>VLOOKUP(F57,'Liste CG'!B:C,2,FALSE)</f>
        <v>0</v>
      </c>
      <c r="H57">
        <f>VLOOKUP('Global view'!F57,'Liste CG'!B:E,4,FALSE)</f>
        <v>0</v>
      </c>
      <c r="I57" t="e">
        <f>VLOOKUP(A57,'CG-&gt; CE'!K:M,3,FALSE)</f>
        <v>#N/A</v>
      </c>
      <c r="J57" t="e">
        <f>VLOOKUP(I57,'Liste CG'!B:C,2,FALSE)</f>
        <v>#N/A</v>
      </c>
      <c r="K57" t="e">
        <f>VLOOKUP('Global view'!I57,'Liste CG'!B:E,4,FALSE)</f>
        <v>#N/A</v>
      </c>
    </row>
    <row r="58" spans="1:11" hidden="1" x14ac:dyDescent="0.35">
      <c r="E58" t="str">
        <f>'Liste ECO'!G101</f>
        <v>CT</v>
      </c>
      <c r="G58">
        <f>VLOOKUP(F58,'Liste CG'!B:C,2,FALSE)</f>
        <v>0</v>
      </c>
      <c r="H58">
        <f>VLOOKUP('Global view'!F58,'Liste CG'!B:E,4,FALSE)</f>
        <v>0</v>
      </c>
      <c r="I58" t="e">
        <f>VLOOKUP(A58,'CG-&gt; CE'!K:M,3,FALSE)</f>
        <v>#N/A</v>
      </c>
      <c r="J58" t="e">
        <f>VLOOKUP(I58,'Liste CG'!B:C,2,FALSE)</f>
        <v>#N/A</v>
      </c>
      <c r="K58" t="e">
        <f>VLOOKUP('Global view'!I58,'Liste CG'!B:E,4,FALSE)</f>
        <v>#N/A</v>
      </c>
    </row>
    <row r="59" spans="1:11" x14ac:dyDescent="0.35">
      <c r="A59" t="str">
        <f>'Liste ECO'!A102</f>
        <v>115-01</v>
      </c>
      <c r="B59" t="str">
        <f>'Liste ECO'!C102</f>
        <v>Autres interventions et avantages en numéraire pour les mandataires politiques</v>
      </c>
      <c r="C59" t="str">
        <f>'Liste ECO'!D102</f>
        <v>D</v>
      </c>
      <c r="D59" t="str">
        <f>'Liste ECO'!E102</f>
        <v>O</v>
      </c>
      <c r="E59">
        <f>'Liste ECO'!G102</f>
        <v>70</v>
      </c>
      <c r="F59">
        <f>'Liste ECO'!F102</f>
        <v>62501</v>
      </c>
      <c r="G59" t="str">
        <f>VLOOKUP(F59,'Liste CG'!B:C,2,FALSE)</f>
        <v>Autres interventions et avantages en numéraire pour les mandataires politiques</v>
      </c>
      <c r="H59" t="str">
        <f>IF(VLOOKUP('Global view'!F59,'Liste CG'!B:E,4,FALSE)=0,"",VLOOKUP('Global view'!F59,'Liste CG'!B:E,4,FALSE))</f>
        <v/>
      </c>
      <c r="I59">
        <f>VLOOKUP(A59,'CG-&gt; CE'!K:M,3,FALSE)</f>
        <v>45500</v>
      </c>
      <c r="J59" t="str">
        <f>VLOOKUP(I59,'Liste CG'!B:C,2,FALSE)</f>
        <v>Indemnités et rémunérations nettes</v>
      </c>
      <c r="K59" t="str">
        <f>IF(VLOOKUP('Global view'!I59,'Liste CG'!B:E,4,FALSE)=0,"",VLOOKUP('Global view'!I59,'Liste CG'!B:E,4,FALSE))</f>
        <v>Tiers</v>
      </c>
    </row>
    <row r="60" spans="1:11" hidden="1" x14ac:dyDescent="0.35">
      <c r="E60">
        <f>'Liste ECO'!G103</f>
        <v>70</v>
      </c>
      <c r="G60">
        <f>VLOOKUP(F60,'Liste CG'!B:C,2,FALSE)</f>
        <v>0</v>
      </c>
      <c r="H60">
        <f>VLOOKUP('Global view'!F60,'Liste CG'!B:E,4,FALSE)</f>
        <v>0</v>
      </c>
      <c r="I60" t="e">
        <f>VLOOKUP(A60,'CG-&gt; CE'!K:M,3,FALSE)</f>
        <v>#N/A</v>
      </c>
      <c r="J60" t="e">
        <f>VLOOKUP(I60,'Liste CG'!B:C,2,FALSE)</f>
        <v>#N/A</v>
      </c>
      <c r="K60" t="e">
        <f>VLOOKUP('Global view'!I60,'Liste CG'!B:E,4,FALSE)</f>
        <v>#N/A</v>
      </c>
    </row>
    <row r="61" spans="1:11" x14ac:dyDescent="0.35">
      <c r="A61" t="str">
        <f>'Liste ECO'!A104</f>
        <v>115-03</v>
      </c>
      <c r="B61" t="str">
        <f>'Liste ECO'!C104</f>
        <v>Autres interventions et avantages en numéraire pour le personnel contractuel</v>
      </c>
      <c r="C61" t="str">
        <f>'Liste ECO'!D104</f>
        <v>D</v>
      </c>
      <c r="D61" t="str">
        <f>'Liste ECO'!E104</f>
        <v>O</v>
      </c>
      <c r="E61">
        <f>'Liste ECO'!G104</f>
        <v>70</v>
      </c>
      <c r="F61">
        <f>'Liste ECO'!F104</f>
        <v>62503</v>
      </c>
      <c r="G61" t="str">
        <f>VLOOKUP(F61,'Liste CG'!B:C,2,FALSE)</f>
        <v>Autres interventions et avantages en numéraire pour le personnel contractuel</v>
      </c>
      <c r="H61" t="str">
        <f>IF(VLOOKUP('Global view'!F61,'Liste CG'!B:E,4,FALSE)=0,"",VLOOKUP('Global view'!F61,'Liste CG'!B:E,4,FALSE))</f>
        <v/>
      </c>
      <c r="I61">
        <f>VLOOKUP(A61,'CG-&gt; CE'!K:M,3,FALSE)</f>
        <v>45500</v>
      </c>
      <c r="J61" t="str">
        <f>VLOOKUP(I61,'Liste CG'!B:C,2,FALSE)</f>
        <v>Indemnités et rémunérations nettes</v>
      </c>
      <c r="K61" t="str">
        <f>IF(VLOOKUP('Global view'!I61,'Liste CG'!B:E,4,FALSE)=0,"",VLOOKUP('Global view'!I61,'Liste CG'!B:E,4,FALSE))</f>
        <v>Tiers</v>
      </c>
    </row>
    <row r="62" spans="1:11" hidden="1" x14ac:dyDescent="0.35">
      <c r="E62">
        <f>'Liste ECO'!G105</f>
        <v>70</v>
      </c>
      <c r="G62">
        <f>VLOOKUP(F62,'Liste CG'!B:C,2,FALSE)</f>
        <v>0</v>
      </c>
      <c r="H62">
        <f>VLOOKUP('Global view'!F62,'Liste CG'!B:E,4,FALSE)</f>
        <v>0</v>
      </c>
      <c r="I62" t="e">
        <f>VLOOKUP(A62,'CG-&gt; CE'!K:M,3,FALSE)</f>
        <v>#N/A</v>
      </c>
      <c r="J62" t="e">
        <f>VLOOKUP(I62,'Liste CG'!B:C,2,FALSE)</f>
        <v>#N/A</v>
      </c>
      <c r="K62" t="e">
        <f>VLOOKUP('Global view'!I62,'Liste CG'!B:E,4,FALSE)</f>
        <v>#N/A</v>
      </c>
    </row>
    <row r="63" spans="1:11" x14ac:dyDescent="0.35">
      <c r="A63" t="str">
        <f>'Liste ECO'!A106</f>
        <v>115-06</v>
      </c>
      <c r="B63" t="str">
        <f>'Liste ECO'!C106</f>
        <v>Autres interventions et avantages en numéraire pour le personnel sous contrat d'insertion</v>
      </c>
      <c r="C63" t="str">
        <f>'Liste ECO'!D106</f>
        <v>D</v>
      </c>
      <c r="D63" t="str">
        <f>'Liste ECO'!E106</f>
        <v>O</v>
      </c>
      <c r="E63">
        <f>'Liste ECO'!G106</f>
        <v>70</v>
      </c>
      <c r="F63">
        <f>'Liste ECO'!F106</f>
        <v>62506</v>
      </c>
      <c r="G63" t="str">
        <f>VLOOKUP(F63,'Liste CG'!B:C,2,FALSE)</f>
        <v>Autres interventions et avantages en numéraire pour le personnel sous contrat d'insertion</v>
      </c>
      <c r="H63" t="str">
        <f>IF(VLOOKUP('Global view'!F63,'Liste CG'!B:E,4,FALSE)=0,"",VLOOKUP('Global view'!F63,'Liste CG'!B:E,4,FALSE))</f>
        <v/>
      </c>
      <c r="I63">
        <f>VLOOKUP(A63,'CG-&gt; CE'!K:M,3,FALSE)</f>
        <v>45500</v>
      </c>
      <c r="J63" t="str">
        <f>VLOOKUP(I63,'Liste CG'!B:C,2,FALSE)</f>
        <v>Indemnités et rémunérations nettes</v>
      </c>
      <c r="K63" t="str">
        <f>IF(VLOOKUP('Global view'!I63,'Liste CG'!B:E,4,FALSE)=0,"",VLOOKUP('Global view'!I63,'Liste CG'!B:E,4,FALSE))</f>
        <v>Tiers</v>
      </c>
    </row>
    <row r="64" spans="1:11" hidden="1" x14ac:dyDescent="0.35">
      <c r="E64">
        <f>'Liste ECO'!G107</f>
        <v>0</v>
      </c>
      <c r="G64">
        <f>VLOOKUP(F64,'Liste CG'!B:C,2,FALSE)</f>
        <v>0</v>
      </c>
      <c r="H64">
        <f>VLOOKUP('Global view'!F64,'Liste CG'!B:E,4,FALSE)</f>
        <v>0</v>
      </c>
      <c r="I64" t="e">
        <f>VLOOKUP(A64,'CG-&gt; CE'!K:M,3,FALSE)</f>
        <v>#N/A</v>
      </c>
      <c r="J64" t="e">
        <f>VLOOKUP(I64,'Liste CG'!B:C,2,FALSE)</f>
        <v>#N/A</v>
      </c>
      <c r="K64" t="e">
        <f>VLOOKUP('Global view'!I64,'Liste CG'!B:E,4,FALSE)</f>
        <v>#N/A</v>
      </c>
    </row>
    <row r="65" spans="1:11" hidden="1" x14ac:dyDescent="0.35">
      <c r="A65">
        <f>'Liste ECO'!A108</f>
        <v>116</v>
      </c>
      <c r="B65" t="str">
        <f>'Liste ECO'!C108</f>
        <v>CHARGES DE PENSIONS ET RENTES</v>
      </c>
      <c r="C65" t="str">
        <f>'Liste ECO'!D108</f>
        <v>X</v>
      </c>
      <c r="D65">
        <f>'Liste ECO'!E108</f>
        <v>0</v>
      </c>
      <c r="E65">
        <f>'Liste ECO'!G108</f>
        <v>0</v>
      </c>
      <c r="F65">
        <f>'Liste ECO'!F108</f>
        <v>0</v>
      </c>
      <c r="G65">
        <f>VLOOKUP(F65,'Liste CG'!B:C,2,FALSE)</f>
        <v>0</v>
      </c>
      <c r="H65">
        <f>VLOOKUP('Global view'!F65,'Liste CG'!B:E,4,FALSE)</f>
        <v>0</v>
      </c>
      <c r="I65" t="e">
        <f>VLOOKUP(A65,'CG-&gt; CE'!K:M,3,FALSE)</f>
        <v>#N/A</v>
      </c>
      <c r="J65" t="e">
        <f>VLOOKUP(I65,'Liste CG'!B:C,2,FALSE)</f>
        <v>#N/A</v>
      </c>
      <c r="K65" t="e">
        <f>VLOOKUP('Global view'!I65,'Liste CG'!B:E,4,FALSE)</f>
        <v>#N/A</v>
      </c>
    </row>
    <row r="66" spans="1:11" hidden="1" x14ac:dyDescent="0.35">
      <c r="E66">
        <f>'Liste ECO'!G109</f>
        <v>0</v>
      </c>
      <c r="G66">
        <f>VLOOKUP(F66,'Liste CG'!B:C,2,FALSE)</f>
        <v>0</v>
      </c>
      <c r="H66">
        <f>VLOOKUP('Global view'!F66,'Liste CG'!B:E,4,FALSE)</f>
        <v>0</v>
      </c>
      <c r="I66" t="e">
        <f>VLOOKUP(A66,'CG-&gt; CE'!K:M,3,FALSE)</f>
        <v>#N/A</v>
      </c>
      <c r="J66" t="e">
        <f>VLOOKUP(I66,'Liste CG'!B:C,2,FALSE)</f>
        <v>#N/A</v>
      </c>
      <c r="K66" t="e">
        <f>VLOOKUP('Global view'!I66,'Liste CG'!B:E,4,FALSE)</f>
        <v>#N/A</v>
      </c>
    </row>
    <row r="67" spans="1:11" hidden="1" x14ac:dyDescent="0.35">
      <c r="A67" t="str">
        <f>'Liste ECO'!A110</f>
        <v>Code</v>
      </c>
      <c r="B67" t="str">
        <f>'Liste ECO'!C110</f>
        <v>Libellé</v>
      </c>
      <c r="C67" t="str">
        <f>'Liste ECO'!D110</f>
        <v>D/R</v>
      </c>
      <c r="D67" t="str">
        <f>'Liste ECO'!E110</f>
        <v>O/E</v>
      </c>
      <c r="E67" t="str">
        <f>'Liste ECO'!G110</f>
        <v>CT</v>
      </c>
      <c r="F67" t="str">
        <f>'Liste ECO'!F110</f>
        <v>C Gén</v>
      </c>
      <c r="G67" t="e">
        <f>VLOOKUP(F67,'Liste CG'!B:C,2,FALSE)</f>
        <v>#N/A</v>
      </c>
      <c r="H67" t="e">
        <f>VLOOKUP('Global view'!F67,'Liste CG'!B:E,4,FALSE)</f>
        <v>#N/A</v>
      </c>
      <c r="I67" t="e">
        <f>VLOOKUP(A67,'CG-&gt; CE'!K:M,3,FALSE)</f>
        <v>#N/A</v>
      </c>
      <c r="J67" t="e">
        <f>VLOOKUP(I67,'Liste CG'!B:C,2,FALSE)</f>
        <v>#N/A</v>
      </c>
      <c r="K67" t="e">
        <f>VLOOKUP('Global view'!I67,'Liste CG'!B:E,4,FALSE)</f>
        <v>#N/A</v>
      </c>
    </row>
    <row r="68" spans="1:11" hidden="1" x14ac:dyDescent="0.35">
      <c r="E68">
        <f>'Liste ECO'!G111</f>
        <v>70</v>
      </c>
      <c r="G68">
        <f>VLOOKUP(F68,'Liste CG'!B:C,2,FALSE)</f>
        <v>0</v>
      </c>
      <c r="H68">
        <f>VLOOKUP('Global view'!F68,'Liste CG'!B:E,4,FALSE)</f>
        <v>0</v>
      </c>
      <c r="I68" t="e">
        <f>VLOOKUP(A68,'CG-&gt; CE'!K:M,3,FALSE)</f>
        <v>#N/A</v>
      </c>
      <c r="J68" t="e">
        <f>VLOOKUP(I68,'Liste CG'!B:C,2,FALSE)</f>
        <v>#N/A</v>
      </c>
      <c r="K68" t="e">
        <f>VLOOKUP('Global view'!I68,'Liste CG'!B:E,4,FALSE)</f>
        <v>#N/A</v>
      </c>
    </row>
    <row r="69" spans="1:11" x14ac:dyDescent="0.35">
      <c r="A69" t="str">
        <f>'Liste ECO'!A112</f>
        <v>116-02</v>
      </c>
      <c r="B69" t="str">
        <f>'Liste ECO'!C112</f>
        <v>Pensions et rentes du personnel statutaire directement à charge de l'entité</v>
      </c>
      <c r="C69" t="str">
        <f>'Liste ECO'!D112</f>
        <v>D</v>
      </c>
      <c r="D69" t="str">
        <f>'Liste ECO'!E112</f>
        <v>O</v>
      </c>
      <c r="E69">
        <f>'Liste ECO'!G112</f>
        <v>70</v>
      </c>
      <c r="F69">
        <f>'Liste ECO'!F112</f>
        <v>62602</v>
      </c>
      <c r="G69" t="str">
        <f>VLOOKUP(F69,'Liste CG'!B:C,2,FALSE)</f>
        <v>Pensions et rentes du personnel statutaire directement à charge de l'entité</v>
      </c>
      <c r="H69" t="str">
        <f>IF(VLOOKUP('Global view'!F69,'Liste CG'!B:E,4,FALSE)=0,"",VLOOKUP('Global view'!F69,'Liste CG'!B:E,4,FALSE))</f>
        <v/>
      </c>
      <c r="I69">
        <f>VLOOKUP(A69,'CG-&gt; CE'!K:M,3,FALSE)</f>
        <v>45300</v>
      </c>
      <c r="J69" t="str">
        <f>VLOOKUP(I69,'Liste CG'!B:C,2,FALSE)</f>
        <v>Précompte professionnel retenu</v>
      </c>
      <c r="K69" t="str">
        <f>IF(VLOOKUP('Global view'!I69,'Liste CG'!B:E,4,FALSE)=0,"",VLOOKUP('Global view'!I69,'Liste CG'!B:E,4,FALSE))</f>
        <v>Tiers</v>
      </c>
    </row>
    <row r="70" spans="1:11" hidden="1" x14ac:dyDescent="0.35">
      <c r="E70">
        <f>'Liste ECO'!G113</f>
        <v>0</v>
      </c>
      <c r="G70">
        <f>VLOOKUP(F70,'Liste CG'!B:C,2,FALSE)</f>
        <v>0</v>
      </c>
      <c r="H70">
        <f>VLOOKUP('Global view'!F70,'Liste CG'!B:E,4,FALSE)</f>
        <v>0</v>
      </c>
      <c r="I70" t="e">
        <f>VLOOKUP(A70,'CG-&gt; CE'!K:M,3,FALSE)</f>
        <v>#N/A</v>
      </c>
      <c r="J70" t="e">
        <f>VLOOKUP(I70,'Liste CG'!B:C,2,FALSE)</f>
        <v>#N/A</v>
      </c>
      <c r="K70" t="e">
        <f>VLOOKUP('Global view'!I70,'Liste CG'!B:E,4,FALSE)</f>
        <v>#N/A</v>
      </c>
    </row>
    <row r="71" spans="1:11" hidden="1" x14ac:dyDescent="0.35">
      <c r="A71">
        <f>'Liste ECO'!A114</f>
        <v>117</v>
      </c>
      <c r="B71" t="str">
        <f>'Liste ECO'!C114</f>
        <v>COTISATIONS PATRONALES DIVERSES</v>
      </c>
      <c r="C71" t="str">
        <f>'Liste ECO'!D114</f>
        <v>X</v>
      </c>
      <c r="D71">
        <f>'Liste ECO'!E114</f>
        <v>0</v>
      </c>
      <c r="E71">
        <f>'Liste ECO'!G114</f>
        <v>0</v>
      </c>
      <c r="F71">
        <f>'Liste ECO'!F114</f>
        <v>0</v>
      </c>
      <c r="G71">
        <f>VLOOKUP(F71,'Liste CG'!B:C,2,FALSE)</f>
        <v>0</v>
      </c>
      <c r="H71">
        <f>VLOOKUP('Global view'!F71,'Liste CG'!B:E,4,FALSE)</f>
        <v>0</v>
      </c>
      <c r="I71" t="e">
        <f>VLOOKUP(A71,'CG-&gt; CE'!K:M,3,FALSE)</f>
        <v>#N/A</v>
      </c>
      <c r="J71" t="e">
        <f>VLOOKUP(I71,'Liste CG'!B:C,2,FALSE)</f>
        <v>#N/A</v>
      </c>
      <c r="K71" t="e">
        <f>VLOOKUP('Global view'!I71,'Liste CG'!B:E,4,FALSE)</f>
        <v>#N/A</v>
      </c>
    </row>
    <row r="72" spans="1:11" hidden="1" x14ac:dyDescent="0.35">
      <c r="E72">
        <f>'Liste ECO'!G115</f>
        <v>0</v>
      </c>
      <c r="G72">
        <f>VLOOKUP(F72,'Liste CG'!B:C,2,FALSE)</f>
        <v>0</v>
      </c>
      <c r="H72">
        <f>VLOOKUP('Global view'!F72,'Liste CG'!B:E,4,FALSE)</f>
        <v>0</v>
      </c>
      <c r="I72" t="e">
        <f>VLOOKUP(A72,'CG-&gt; CE'!K:M,3,FALSE)</f>
        <v>#N/A</v>
      </c>
      <c r="J72" t="e">
        <f>VLOOKUP(I72,'Liste CG'!B:C,2,FALSE)</f>
        <v>#N/A</v>
      </c>
      <c r="K72" t="e">
        <f>VLOOKUP('Global view'!I72,'Liste CG'!B:E,4,FALSE)</f>
        <v>#N/A</v>
      </c>
    </row>
    <row r="73" spans="1:11" hidden="1" x14ac:dyDescent="0.35">
      <c r="A73" t="str">
        <f>'Liste ECO'!A116</f>
        <v>Code</v>
      </c>
      <c r="B73" t="str">
        <f>'Liste ECO'!C116</f>
        <v>Libellé</v>
      </c>
      <c r="C73" t="str">
        <f>'Liste ECO'!D116</f>
        <v>D/R</v>
      </c>
      <c r="D73" t="str">
        <f>'Liste ECO'!E116</f>
        <v>O/E</v>
      </c>
      <c r="E73" t="str">
        <f>'Liste ECO'!G116</f>
        <v>CT</v>
      </c>
      <c r="F73" t="str">
        <f>'Liste ECO'!F116</f>
        <v>C Gén</v>
      </c>
      <c r="G73" t="e">
        <f>VLOOKUP(F73,'Liste CG'!B:C,2,FALSE)</f>
        <v>#N/A</v>
      </c>
      <c r="H73" t="e">
        <f>VLOOKUP('Global view'!F73,'Liste CG'!B:E,4,FALSE)</f>
        <v>#N/A</v>
      </c>
      <c r="I73" t="e">
        <f>VLOOKUP(A73,'CG-&gt; CE'!K:M,3,FALSE)</f>
        <v>#N/A</v>
      </c>
      <c r="J73" t="e">
        <f>VLOOKUP(I73,'Liste CG'!B:C,2,FALSE)</f>
        <v>#N/A</v>
      </c>
      <c r="K73" t="e">
        <f>VLOOKUP('Global view'!I73,'Liste CG'!B:E,4,FALSE)</f>
        <v>#N/A</v>
      </c>
    </row>
    <row r="74" spans="1:11" hidden="1" x14ac:dyDescent="0.35">
      <c r="E74">
        <f>'Liste ECO'!G117</f>
        <v>70</v>
      </c>
      <c r="G74">
        <f>VLOOKUP(F74,'Liste CG'!B:C,2,FALSE)</f>
        <v>0</v>
      </c>
      <c r="H74">
        <f>VLOOKUP('Global view'!F74,'Liste CG'!B:E,4,FALSE)</f>
        <v>0</v>
      </c>
      <c r="I74" t="e">
        <f>VLOOKUP(A74,'CG-&gt; CE'!K:M,3,FALSE)</f>
        <v>#N/A</v>
      </c>
      <c r="J74" t="e">
        <f>VLOOKUP(I74,'Liste CG'!B:C,2,FALSE)</f>
        <v>#N/A</v>
      </c>
      <c r="K74" t="e">
        <f>VLOOKUP('Global view'!I74,'Liste CG'!B:E,4,FALSE)</f>
        <v>#N/A</v>
      </c>
    </row>
    <row r="75" spans="1:11" x14ac:dyDescent="0.35">
      <c r="A75" t="str">
        <f>'Liste ECO'!A118</f>
        <v>117-02</v>
      </c>
      <c r="B75" t="str">
        <f>'Liste ECO'!C118</f>
        <v>Cotisations patronales diverses (AT, SMT, SSC,…) pour le personnel statutaire</v>
      </c>
      <c r="C75" t="str">
        <f>'Liste ECO'!D118</f>
        <v>D</v>
      </c>
      <c r="D75" t="str">
        <f>'Liste ECO'!E118</f>
        <v>O</v>
      </c>
      <c r="E75">
        <f>'Liste ECO'!G118</f>
        <v>70</v>
      </c>
      <c r="F75">
        <f>'Liste ECO'!F118</f>
        <v>62702</v>
      </c>
      <c r="G75" t="str">
        <f>VLOOKUP(F75,'Liste CG'!B:C,2,FALSE)</f>
        <v>Cotisations patronales diverses (AT, SMT, SSC,...) pour le personnel statutaire</v>
      </c>
      <c r="H75" t="str">
        <f>IF(VLOOKUP('Global view'!F75,'Liste CG'!B:E,4,FALSE)=0,"",VLOOKUP('Global view'!F75,'Liste CG'!B:E,4,FALSE))</f>
        <v/>
      </c>
      <c r="I75">
        <f>VLOOKUP(A75,'CG-&gt; CE'!K:M,3,FALSE)</f>
        <v>44000</v>
      </c>
      <c r="J75" t="str">
        <f>VLOOKUP(I75,'Liste CG'!B:C,2,FALSE)</f>
        <v>Fournisseurs</v>
      </c>
      <c r="K75" t="str">
        <f>IF(VLOOKUP('Global view'!I75,'Liste CG'!B:E,4,FALSE)=0,"",VLOOKUP('Global view'!I75,'Liste CG'!B:E,4,FALSE))</f>
        <v>Tiers</v>
      </c>
    </row>
    <row r="76" spans="1:11" hidden="1" x14ac:dyDescent="0.35">
      <c r="E76">
        <f>'Liste ECO'!G119</f>
        <v>70</v>
      </c>
      <c r="G76">
        <f>VLOOKUP(F76,'Liste CG'!B:C,2,FALSE)</f>
        <v>0</v>
      </c>
      <c r="H76">
        <f>VLOOKUP('Global view'!F76,'Liste CG'!B:E,4,FALSE)</f>
        <v>0</v>
      </c>
      <c r="I76" t="e">
        <f>VLOOKUP(A76,'CG-&gt; CE'!K:M,3,FALSE)</f>
        <v>#N/A</v>
      </c>
      <c r="J76" t="e">
        <f>VLOOKUP(I76,'Liste CG'!B:C,2,FALSE)</f>
        <v>#N/A</v>
      </c>
      <c r="K76" t="e">
        <f>VLOOKUP('Global view'!I76,'Liste CG'!B:E,4,FALSE)</f>
        <v>#N/A</v>
      </c>
    </row>
    <row r="77" spans="1:11" x14ac:dyDescent="0.35">
      <c r="A77" t="str">
        <f>'Liste ECO'!A120</f>
        <v>117-04</v>
      </c>
      <c r="B77" t="str">
        <f>'Liste ECO'!C120</f>
        <v>Cotisations patronales diverses (AT, SMT, SSC,…) pour le personnel contractuel A.C.S.</v>
      </c>
      <c r="C77" t="str">
        <f>'Liste ECO'!D120</f>
        <v>D</v>
      </c>
      <c r="D77" t="str">
        <f>'Liste ECO'!E120</f>
        <v>O</v>
      </c>
      <c r="E77">
        <f>'Liste ECO'!G120</f>
        <v>70</v>
      </c>
      <c r="F77">
        <f>'Liste ECO'!F120</f>
        <v>62704</v>
      </c>
      <c r="G77" t="str">
        <f>VLOOKUP(F77,'Liste CG'!B:C,2,FALSE)</f>
        <v>Cotisations patronales diverses (AT, SMT, SSC,...) pour le personnel ACS</v>
      </c>
      <c r="H77" t="str">
        <f>IF(VLOOKUP('Global view'!F77,'Liste CG'!B:E,4,FALSE)=0,"",VLOOKUP('Global view'!F77,'Liste CG'!B:E,4,FALSE))</f>
        <v/>
      </c>
      <c r="I77">
        <f>VLOOKUP(A77,'CG-&gt; CE'!K:M,3,FALSE)</f>
        <v>44000</v>
      </c>
      <c r="J77" t="str">
        <f>VLOOKUP(I77,'Liste CG'!B:C,2,FALSE)</f>
        <v>Fournisseurs</v>
      </c>
      <c r="K77" t="str">
        <f>IF(VLOOKUP('Global view'!I77,'Liste CG'!B:E,4,FALSE)=0,"",VLOOKUP('Global view'!I77,'Liste CG'!B:E,4,FALSE))</f>
        <v>Tiers</v>
      </c>
    </row>
    <row r="78" spans="1:11" hidden="1" x14ac:dyDescent="0.35">
      <c r="E78">
        <f>'Liste ECO'!G121</f>
        <v>70</v>
      </c>
      <c r="G78">
        <f>VLOOKUP(F78,'Liste CG'!B:C,2,FALSE)</f>
        <v>0</v>
      </c>
      <c r="H78">
        <f>VLOOKUP('Global view'!F78,'Liste CG'!B:E,4,FALSE)</f>
        <v>0</v>
      </c>
      <c r="I78" t="e">
        <f>VLOOKUP(A78,'CG-&gt; CE'!K:M,3,FALSE)</f>
        <v>#N/A</v>
      </c>
      <c r="J78" t="e">
        <f>VLOOKUP(I78,'Liste CG'!B:C,2,FALSE)</f>
        <v>#N/A</v>
      </c>
      <c r="K78" t="e">
        <f>VLOOKUP('Global view'!I78,'Liste CG'!B:E,4,FALSE)</f>
        <v>#N/A</v>
      </c>
    </row>
    <row r="79" spans="1:11" hidden="1" x14ac:dyDescent="0.35">
      <c r="A79">
        <f>'Liste ECO'!A122</f>
        <v>0</v>
      </c>
      <c r="B79">
        <f>'Liste ECO'!C122</f>
        <v>0</v>
      </c>
      <c r="C79" t="str">
        <f>'Liste ECO'!D122</f>
        <v>X</v>
      </c>
      <c r="D79">
        <f>'Liste ECO'!E122</f>
        <v>0</v>
      </c>
      <c r="E79">
        <f>'Liste ECO'!G122</f>
        <v>0</v>
      </c>
      <c r="F79">
        <f>'Liste ECO'!F122</f>
        <v>0</v>
      </c>
      <c r="G79">
        <f>VLOOKUP(F79,'Liste CG'!B:C,2,FALSE)</f>
        <v>0</v>
      </c>
      <c r="H79">
        <f>VLOOKUP('Global view'!F79,'Liste CG'!B:E,4,FALSE)</f>
        <v>0</v>
      </c>
      <c r="I79" t="e">
        <f>VLOOKUP(A79,'CG-&gt; CE'!K:M,3,FALSE)</f>
        <v>#N/A</v>
      </c>
      <c r="J79" t="e">
        <f>VLOOKUP(I79,'Liste CG'!B:C,2,FALSE)</f>
        <v>#N/A</v>
      </c>
      <c r="K79" t="e">
        <f>VLOOKUP('Global view'!I79,'Liste CG'!B:E,4,FALSE)</f>
        <v>#N/A</v>
      </c>
    </row>
    <row r="80" spans="1:11" hidden="1" x14ac:dyDescent="0.35">
      <c r="E80">
        <f>'Liste ECO'!G123</f>
        <v>0</v>
      </c>
      <c r="G80">
        <f>VLOOKUP(F80,'Liste CG'!B:C,2,FALSE)</f>
        <v>0</v>
      </c>
      <c r="H80">
        <f>VLOOKUP('Global view'!F80,'Liste CG'!B:E,4,FALSE)</f>
        <v>0</v>
      </c>
      <c r="I80" t="e">
        <f>VLOOKUP(A80,'CG-&gt; CE'!K:M,3,FALSE)</f>
        <v>#N/A</v>
      </c>
      <c r="J80" t="e">
        <f>VLOOKUP(I80,'Liste CG'!B:C,2,FALSE)</f>
        <v>#N/A</v>
      </c>
      <c r="K80" t="e">
        <f>VLOOKUP('Global view'!I80,'Liste CG'!B:E,4,FALSE)</f>
        <v>#N/A</v>
      </c>
    </row>
    <row r="81" spans="1:11" hidden="1" x14ac:dyDescent="0.35">
      <c r="A81">
        <f>'Liste ECO'!A124</f>
        <v>0</v>
      </c>
      <c r="B81">
        <f>'Liste ECO'!C124</f>
        <v>0</v>
      </c>
      <c r="C81" t="str">
        <f>'Liste ECO'!D124</f>
        <v>X</v>
      </c>
      <c r="D81">
        <f>'Liste ECO'!E124</f>
        <v>0</v>
      </c>
      <c r="E81">
        <f>'Liste ECO'!G124</f>
        <v>0</v>
      </c>
      <c r="F81">
        <f>'Liste ECO'!F124</f>
        <v>0</v>
      </c>
      <c r="G81">
        <f>VLOOKUP(F81,'Liste CG'!B:C,2,FALSE)</f>
        <v>0</v>
      </c>
      <c r="H81">
        <f>VLOOKUP('Global view'!F81,'Liste CG'!B:E,4,FALSE)</f>
        <v>0</v>
      </c>
      <c r="I81" t="e">
        <f>VLOOKUP(A81,'CG-&gt; CE'!K:M,3,FALSE)</f>
        <v>#N/A</v>
      </c>
      <c r="J81" t="e">
        <f>VLOOKUP(I81,'Liste CG'!B:C,2,FALSE)</f>
        <v>#N/A</v>
      </c>
      <c r="K81" t="e">
        <f>VLOOKUP('Global view'!I81,'Liste CG'!B:E,4,FALSE)</f>
        <v>#N/A</v>
      </c>
    </row>
    <row r="82" spans="1:11" hidden="1" x14ac:dyDescent="0.35">
      <c r="E82">
        <f>'Liste ECO'!G125</f>
        <v>0</v>
      </c>
      <c r="G82">
        <f>VLOOKUP(F82,'Liste CG'!B:C,2,FALSE)</f>
        <v>0</v>
      </c>
      <c r="H82">
        <f>VLOOKUP('Global view'!F82,'Liste CG'!B:E,4,FALSE)</f>
        <v>0</v>
      </c>
      <c r="I82" t="e">
        <f>VLOOKUP(A82,'CG-&gt; CE'!K:M,3,FALSE)</f>
        <v>#N/A</v>
      </c>
      <c r="J82" t="e">
        <f>VLOOKUP(I82,'Liste CG'!B:C,2,FALSE)</f>
        <v>#N/A</v>
      </c>
      <c r="K82" t="e">
        <f>VLOOKUP('Global view'!I82,'Liste CG'!B:E,4,FALSE)</f>
        <v>#N/A</v>
      </c>
    </row>
    <row r="83" spans="1:11" hidden="1" x14ac:dyDescent="0.35">
      <c r="A83">
        <f>'Liste ECO'!A126</f>
        <v>0</v>
      </c>
      <c r="B83">
        <f>'Liste ECO'!C126</f>
        <v>0</v>
      </c>
      <c r="C83" t="str">
        <f>'Liste ECO'!D126</f>
        <v>X</v>
      </c>
      <c r="D83">
        <f>'Liste ECO'!E126</f>
        <v>0</v>
      </c>
      <c r="E83">
        <f>'Liste ECO'!G126</f>
        <v>0</v>
      </c>
      <c r="F83">
        <f>'Liste ECO'!F126</f>
        <v>0</v>
      </c>
      <c r="G83">
        <f>VLOOKUP(F83,'Liste CG'!B:C,2,FALSE)</f>
        <v>0</v>
      </c>
      <c r="H83">
        <f>VLOOKUP('Global view'!F83,'Liste CG'!B:E,4,FALSE)</f>
        <v>0</v>
      </c>
      <c r="I83" t="e">
        <f>VLOOKUP(A83,'CG-&gt; CE'!K:M,3,FALSE)</f>
        <v>#N/A</v>
      </c>
      <c r="J83" t="e">
        <f>VLOOKUP(I83,'Liste CG'!B:C,2,FALSE)</f>
        <v>#N/A</v>
      </c>
      <c r="K83" t="e">
        <f>VLOOKUP('Global view'!I83,'Liste CG'!B:E,4,FALSE)</f>
        <v>#N/A</v>
      </c>
    </row>
    <row r="84" spans="1:11" hidden="1" x14ac:dyDescent="0.35">
      <c r="E84" t="str">
        <f>'Liste ECO'!G127</f>
        <v>CT</v>
      </c>
      <c r="G84">
        <f>VLOOKUP(F84,'Liste CG'!B:C,2,FALSE)</f>
        <v>0</v>
      </c>
      <c r="H84">
        <f>VLOOKUP('Global view'!F84,'Liste CG'!B:E,4,FALSE)</f>
        <v>0</v>
      </c>
      <c r="I84" t="e">
        <f>VLOOKUP(A84,'CG-&gt; CE'!K:M,3,FALSE)</f>
        <v>#N/A</v>
      </c>
      <c r="J84" t="e">
        <f>VLOOKUP(I84,'Liste CG'!B:C,2,FALSE)</f>
        <v>#N/A</v>
      </c>
      <c r="K84" t="e">
        <f>VLOOKUP('Global view'!I84,'Liste CG'!B:E,4,FALSE)</f>
        <v>#N/A</v>
      </c>
    </row>
    <row r="85" spans="1:11" x14ac:dyDescent="0.35">
      <c r="A85" t="str">
        <f>'Liste ECO'!A128</f>
        <v>121-01</v>
      </c>
      <c r="B85" t="str">
        <f>'Liste ECO'!C128</f>
        <v>Frais de déplacements, de séjour et de service du personnel et des mandataires politiques</v>
      </c>
      <c r="C85" t="str">
        <f>'Liste ECO'!D128</f>
        <v>D</v>
      </c>
      <c r="D85" t="str">
        <f>'Liste ECO'!E128</f>
        <v>O</v>
      </c>
      <c r="E85">
        <f>'Liste ECO'!G128</f>
        <v>71</v>
      </c>
      <c r="F85">
        <f>'Liste ECO'!F128</f>
        <v>61101</v>
      </c>
      <c r="G85" t="str">
        <f>VLOOKUP(F85,'Liste CG'!B:C,2,FALSE)</f>
        <v>Frais de déplacements, de séjour et de service du personnel et des mandataires</v>
      </c>
      <c r="H85" t="str">
        <f>IF(VLOOKUP('Global view'!F85,'Liste CG'!B:E,4,FALSE)=0,"",VLOOKUP('Global view'!F85,'Liste CG'!B:E,4,FALSE))</f>
        <v/>
      </c>
      <c r="I85">
        <f>VLOOKUP(A85,'CG-&gt; CE'!K:M,3,FALSE)</f>
        <v>61101</v>
      </c>
      <c r="J85" t="str">
        <f>VLOOKUP(I85,'Liste CG'!B:C,2,FALSE)</f>
        <v>Frais de déplacements, de séjour et de service du personnel et des mandataires</v>
      </c>
      <c r="K85" t="str">
        <f>IF(VLOOKUP('Global view'!I85,'Liste CG'!B:E,4,FALSE)=0,"",VLOOKUP('Global view'!I85,'Liste CG'!B:E,4,FALSE))</f>
        <v/>
      </c>
    </row>
    <row r="86" spans="1:11" hidden="1" x14ac:dyDescent="0.35">
      <c r="E86">
        <f>'Liste ECO'!G129</f>
        <v>0</v>
      </c>
      <c r="G86">
        <f>VLOOKUP(F86,'Liste CG'!B:C,2,FALSE)</f>
        <v>0</v>
      </c>
      <c r="H86">
        <f>VLOOKUP('Global view'!F86,'Liste CG'!B:E,4,FALSE)</f>
        <v>0</v>
      </c>
      <c r="I86" t="e">
        <f>VLOOKUP(A86,'CG-&gt; CE'!K:M,3,FALSE)</f>
        <v>#N/A</v>
      </c>
      <c r="J86" t="e">
        <f>VLOOKUP(I86,'Liste CG'!B:C,2,FALSE)</f>
        <v>#N/A</v>
      </c>
      <c r="K86" t="e">
        <f>VLOOKUP('Global view'!I86,'Liste CG'!B:E,4,FALSE)</f>
        <v>#N/A</v>
      </c>
    </row>
    <row r="87" spans="1:11" hidden="1" x14ac:dyDescent="0.35">
      <c r="A87">
        <f>'Liste ECO'!A130</f>
        <v>122</v>
      </c>
      <c r="B87" t="str">
        <f>'Liste ECO'!C130</f>
        <v>HONORAIRES ET DEPENSES DE PERSONNEL EXTERNE A L’ADMINISTRATION</v>
      </c>
      <c r="C87" t="str">
        <f>'Liste ECO'!D130</f>
        <v>X</v>
      </c>
      <c r="D87">
        <f>'Liste ECO'!E130</f>
        <v>0</v>
      </c>
      <c r="E87">
        <f>'Liste ECO'!G130</f>
        <v>0</v>
      </c>
      <c r="F87">
        <f>'Liste ECO'!F130</f>
        <v>0</v>
      </c>
      <c r="G87">
        <f>VLOOKUP(F87,'Liste CG'!B:C,2,FALSE)</f>
        <v>0</v>
      </c>
      <c r="H87">
        <f>VLOOKUP('Global view'!F87,'Liste CG'!B:E,4,FALSE)</f>
        <v>0</v>
      </c>
      <c r="I87" t="e">
        <f>VLOOKUP(A87,'CG-&gt; CE'!K:M,3,FALSE)</f>
        <v>#N/A</v>
      </c>
      <c r="J87" t="e">
        <f>VLOOKUP(I87,'Liste CG'!B:C,2,FALSE)</f>
        <v>#N/A</v>
      </c>
      <c r="K87" t="e">
        <f>VLOOKUP('Global view'!I87,'Liste CG'!B:E,4,FALSE)</f>
        <v>#N/A</v>
      </c>
    </row>
    <row r="88" spans="1:11" hidden="1" x14ac:dyDescent="0.35">
      <c r="E88">
        <f>'Liste ECO'!G131</f>
        <v>0</v>
      </c>
      <c r="G88">
        <f>VLOOKUP(F88,'Liste CG'!B:C,2,FALSE)</f>
        <v>0</v>
      </c>
      <c r="H88">
        <f>VLOOKUP('Global view'!F88,'Liste CG'!B:E,4,FALSE)</f>
        <v>0</v>
      </c>
      <c r="I88" t="e">
        <f>VLOOKUP(A88,'CG-&gt; CE'!K:M,3,FALSE)</f>
        <v>#N/A</v>
      </c>
      <c r="J88" t="e">
        <f>VLOOKUP(I88,'Liste CG'!B:C,2,FALSE)</f>
        <v>#N/A</v>
      </c>
      <c r="K88" t="e">
        <f>VLOOKUP('Global view'!I88,'Liste CG'!B:E,4,FALSE)</f>
        <v>#N/A</v>
      </c>
    </row>
    <row r="89" spans="1:11" hidden="1" x14ac:dyDescent="0.35">
      <c r="A89" t="str">
        <f>'Liste ECO'!A132</f>
        <v>Code</v>
      </c>
      <c r="B89" t="str">
        <f>'Liste ECO'!C132</f>
        <v>Libellé</v>
      </c>
      <c r="C89" t="str">
        <f>'Liste ECO'!D132</f>
        <v>D/R</v>
      </c>
      <c r="D89" t="str">
        <f>'Liste ECO'!E132</f>
        <v>O/E</v>
      </c>
      <c r="E89" t="str">
        <f>'Liste ECO'!G132</f>
        <v>CT</v>
      </c>
      <c r="F89" t="str">
        <f>'Liste ECO'!F132</f>
        <v>C Gén</v>
      </c>
      <c r="G89" t="e">
        <f>VLOOKUP(F89,'Liste CG'!B:C,2,FALSE)</f>
        <v>#N/A</v>
      </c>
      <c r="H89" t="e">
        <f>VLOOKUP('Global view'!F89,'Liste CG'!B:E,4,FALSE)</f>
        <v>#N/A</v>
      </c>
      <c r="I89" t="e">
        <f>VLOOKUP(A89,'CG-&gt; CE'!K:M,3,FALSE)</f>
        <v>#N/A</v>
      </c>
      <c r="J89" t="e">
        <f>VLOOKUP(I89,'Liste CG'!B:C,2,FALSE)</f>
        <v>#N/A</v>
      </c>
      <c r="K89" t="e">
        <f>VLOOKUP('Global view'!I89,'Liste CG'!B:E,4,FALSE)</f>
        <v>#N/A</v>
      </c>
    </row>
    <row r="90" spans="1:11" hidden="1" x14ac:dyDescent="0.35">
      <c r="E90">
        <f>'Liste ECO'!G133</f>
        <v>71</v>
      </c>
      <c r="G90">
        <f>VLOOKUP(F90,'Liste CG'!B:C,2,FALSE)</f>
        <v>0</v>
      </c>
      <c r="H90">
        <f>VLOOKUP('Global view'!F90,'Liste CG'!B:E,4,FALSE)</f>
        <v>0</v>
      </c>
      <c r="I90" t="e">
        <f>VLOOKUP(A90,'CG-&gt; CE'!K:M,3,FALSE)</f>
        <v>#N/A</v>
      </c>
      <c r="J90" t="e">
        <f>VLOOKUP(I90,'Liste CG'!B:C,2,FALSE)</f>
        <v>#N/A</v>
      </c>
      <c r="K90" t="e">
        <f>VLOOKUP('Global view'!I90,'Liste CG'!B:E,4,FALSE)</f>
        <v>#N/A</v>
      </c>
    </row>
    <row r="91" spans="1:11" x14ac:dyDescent="0.35">
      <c r="A91" t="str">
        <f>'Liste ECO'!A134</f>
        <v>122-06</v>
      </c>
      <c r="B91" t="str">
        <f>'Liste ECO'!C134</f>
        <v>Prestations du personnel détaché par des tiers</v>
      </c>
      <c r="C91" t="str">
        <f>'Liste ECO'!D134</f>
        <v>D</v>
      </c>
      <c r="D91" t="str">
        <f>'Liste ECO'!E134</f>
        <v>O</v>
      </c>
      <c r="E91">
        <f>'Liste ECO'!G134</f>
        <v>71</v>
      </c>
      <c r="F91">
        <f>'Liste ECO'!F134</f>
        <v>61206</v>
      </c>
      <c r="G91" t="str">
        <f>VLOOKUP(F91,'Liste CG'!B:C,2,FALSE)</f>
        <v>Prestations du personnel détaché par des tiers</v>
      </c>
      <c r="H91" t="str">
        <f>IF(VLOOKUP('Global view'!F91,'Liste CG'!B:E,4,FALSE)=0,"",VLOOKUP('Global view'!F91,'Liste CG'!B:E,4,FALSE))</f>
        <v/>
      </c>
      <c r="I91">
        <f>VLOOKUP(A91,'CG-&gt; CE'!K:M,3,FALSE)</f>
        <v>44000</v>
      </c>
      <c r="J91" t="str">
        <f>VLOOKUP(I91,'Liste CG'!B:C,2,FALSE)</f>
        <v>Fournisseurs</v>
      </c>
      <c r="K91" t="str">
        <f>IF(VLOOKUP('Global view'!I91,'Liste CG'!B:E,4,FALSE)=0,"",VLOOKUP('Global view'!I91,'Liste CG'!B:E,4,FALSE))</f>
        <v>Tiers</v>
      </c>
    </row>
    <row r="92" spans="1:11" hidden="1" x14ac:dyDescent="0.35">
      <c r="E92">
        <f>'Liste ECO'!G135</f>
        <v>71</v>
      </c>
      <c r="G92">
        <f>VLOOKUP(F92,'Liste CG'!B:C,2,FALSE)</f>
        <v>0</v>
      </c>
      <c r="H92">
        <f>VLOOKUP('Global view'!F92,'Liste CG'!B:E,4,FALSE)</f>
        <v>0</v>
      </c>
      <c r="I92" t="e">
        <f>VLOOKUP(A92,'CG-&gt; CE'!K:M,3,FALSE)</f>
        <v>#N/A</v>
      </c>
      <c r="J92" t="e">
        <f>VLOOKUP(I92,'Liste CG'!B:C,2,FALSE)</f>
        <v>#N/A</v>
      </c>
      <c r="K92" t="e">
        <f>VLOOKUP('Global view'!I92,'Liste CG'!B:E,4,FALSE)</f>
        <v>#N/A</v>
      </c>
    </row>
    <row r="93" spans="1:11" hidden="1" x14ac:dyDescent="0.35">
      <c r="A93">
        <f>'Liste ECO'!A136</f>
        <v>0</v>
      </c>
      <c r="B93">
        <f>'Liste ECO'!C136</f>
        <v>0</v>
      </c>
      <c r="C93" t="str">
        <f>'Liste ECO'!D136</f>
        <v>X</v>
      </c>
      <c r="D93">
        <f>'Liste ECO'!E136</f>
        <v>0</v>
      </c>
      <c r="E93">
        <f>'Liste ECO'!G136</f>
        <v>0</v>
      </c>
      <c r="F93">
        <f>'Liste ECO'!F136</f>
        <v>0</v>
      </c>
      <c r="G93">
        <f>VLOOKUP(F93,'Liste CG'!B:C,2,FALSE)</f>
        <v>0</v>
      </c>
      <c r="H93">
        <f>VLOOKUP('Global view'!F93,'Liste CG'!B:E,4,FALSE)</f>
        <v>0</v>
      </c>
      <c r="I93" t="e">
        <f>VLOOKUP(A93,'CG-&gt; CE'!K:M,3,FALSE)</f>
        <v>#N/A</v>
      </c>
      <c r="J93" t="e">
        <f>VLOOKUP(I93,'Liste CG'!B:C,2,FALSE)</f>
        <v>#N/A</v>
      </c>
      <c r="K93" t="e">
        <f>VLOOKUP('Global view'!I93,'Liste CG'!B:E,4,FALSE)</f>
        <v>#N/A</v>
      </c>
    </row>
    <row r="94" spans="1:11" hidden="1" x14ac:dyDescent="0.35">
      <c r="E94">
        <f>'Liste ECO'!G137</f>
        <v>0</v>
      </c>
      <c r="G94">
        <f>VLOOKUP(F94,'Liste CG'!B:C,2,FALSE)</f>
        <v>0</v>
      </c>
      <c r="H94">
        <f>VLOOKUP('Global view'!F94,'Liste CG'!B:E,4,FALSE)</f>
        <v>0</v>
      </c>
      <c r="I94" t="e">
        <f>VLOOKUP(A94,'CG-&gt; CE'!K:M,3,FALSE)</f>
        <v>#N/A</v>
      </c>
      <c r="J94" t="e">
        <f>VLOOKUP(I94,'Liste CG'!B:C,2,FALSE)</f>
        <v>#N/A</v>
      </c>
      <c r="K94" t="e">
        <f>VLOOKUP('Global view'!I94,'Liste CG'!B:E,4,FALSE)</f>
        <v>#N/A</v>
      </c>
    </row>
    <row r="95" spans="1:11" hidden="1" x14ac:dyDescent="0.35">
      <c r="A95">
        <f>'Liste ECO'!A138</f>
        <v>0</v>
      </c>
      <c r="B95">
        <f>'Liste ECO'!C138</f>
        <v>0</v>
      </c>
      <c r="C95" t="str">
        <f>'Liste ECO'!D138</f>
        <v>X</v>
      </c>
      <c r="D95">
        <f>'Liste ECO'!E138</f>
        <v>0</v>
      </c>
      <c r="E95">
        <f>'Liste ECO'!G138</f>
        <v>0</v>
      </c>
      <c r="F95">
        <f>'Liste ECO'!F138</f>
        <v>0</v>
      </c>
      <c r="G95">
        <f>VLOOKUP(F95,'Liste CG'!B:C,2,FALSE)</f>
        <v>0</v>
      </c>
      <c r="H95">
        <f>VLOOKUP('Global view'!F95,'Liste CG'!B:E,4,FALSE)</f>
        <v>0</v>
      </c>
      <c r="I95" t="e">
        <f>VLOOKUP(A95,'CG-&gt; CE'!K:M,3,FALSE)</f>
        <v>#N/A</v>
      </c>
      <c r="J95" t="e">
        <f>VLOOKUP(I95,'Liste CG'!B:C,2,FALSE)</f>
        <v>#N/A</v>
      </c>
      <c r="K95" t="e">
        <f>VLOOKUP('Global view'!I95,'Liste CG'!B:E,4,FALSE)</f>
        <v>#N/A</v>
      </c>
    </row>
    <row r="96" spans="1:11" hidden="1" x14ac:dyDescent="0.35">
      <c r="E96" t="str">
        <f>'Liste ECO'!G139</f>
        <v>CT</v>
      </c>
      <c r="G96">
        <f>VLOOKUP(F96,'Liste CG'!B:C,2,FALSE)</f>
        <v>0</v>
      </c>
      <c r="H96">
        <f>VLOOKUP('Global view'!F96,'Liste CG'!B:E,4,FALSE)</f>
        <v>0</v>
      </c>
      <c r="I96" t="e">
        <f>VLOOKUP(A96,'CG-&gt; CE'!K:M,3,FALSE)</f>
        <v>#N/A</v>
      </c>
      <c r="J96" t="e">
        <f>VLOOKUP(I96,'Liste CG'!B:C,2,FALSE)</f>
        <v>#N/A</v>
      </c>
      <c r="K96" t="e">
        <f>VLOOKUP('Global view'!I96,'Liste CG'!B:E,4,FALSE)</f>
        <v>#N/A</v>
      </c>
    </row>
    <row r="97" spans="1:11" x14ac:dyDescent="0.35">
      <c r="A97" t="str">
        <f>'Liste ECO'!A140</f>
        <v>123-02</v>
      </c>
      <c r="B97" t="str">
        <f>'Liste ECO'!C140</f>
        <v>Fournitures administratives pour consommation directe</v>
      </c>
      <c r="C97" t="str">
        <f>'Liste ECO'!D140</f>
        <v>D</v>
      </c>
      <c r="D97" t="str">
        <f>'Liste ECO'!E140</f>
        <v>O</v>
      </c>
      <c r="E97">
        <f>'Liste ECO'!G140</f>
        <v>71</v>
      </c>
      <c r="F97">
        <f>'Liste ECO'!F140</f>
        <v>60711</v>
      </c>
      <c r="G97" t="str">
        <f>VLOOKUP(F97,'Liste CG'!B:C,2,FALSE)</f>
        <v>Fournitures administratives pour consommation directe</v>
      </c>
      <c r="H97" t="str">
        <f>IF(VLOOKUP('Global view'!F97,'Liste CG'!B:E,4,FALSE)=0,"",VLOOKUP('Global view'!F97,'Liste CG'!B:E,4,FALSE))</f>
        <v/>
      </c>
      <c r="I97">
        <f>VLOOKUP(A97,'CG-&gt; CE'!K:M,3,FALSE)</f>
        <v>44000</v>
      </c>
      <c r="J97" t="str">
        <f>VLOOKUP(I97,'Liste CG'!B:C,2,FALSE)</f>
        <v>Fournisseurs</v>
      </c>
      <c r="K97" t="str">
        <f>IF(VLOOKUP('Global view'!I97,'Liste CG'!B:E,4,FALSE)=0,"",VLOOKUP('Global view'!I97,'Liste CG'!B:E,4,FALSE))</f>
        <v>Tiers</v>
      </c>
    </row>
    <row r="98" spans="1:11" hidden="1" x14ac:dyDescent="0.35">
      <c r="E98">
        <f>'Liste ECO'!G141</f>
        <v>71</v>
      </c>
      <c r="G98">
        <f>VLOOKUP(F98,'Liste CG'!B:C,2,FALSE)</f>
        <v>0</v>
      </c>
      <c r="H98">
        <f>VLOOKUP('Global view'!F98,'Liste CG'!B:E,4,FALSE)</f>
        <v>0</v>
      </c>
      <c r="I98" t="e">
        <f>VLOOKUP(A98,'CG-&gt; CE'!K:M,3,FALSE)</f>
        <v>#N/A</v>
      </c>
      <c r="J98" t="e">
        <f>VLOOKUP(I98,'Liste CG'!B:C,2,FALSE)</f>
        <v>#N/A</v>
      </c>
      <c r="K98" t="e">
        <f>VLOOKUP('Global view'!I98,'Liste CG'!B:E,4,FALSE)</f>
        <v>#N/A</v>
      </c>
    </row>
    <row r="99" spans="1:11" x14ac:dyDescent="0.35">
      <c r="A99" t="str">
        <f>'Liste ECO'!A142</f>
        <v>123-06</v>
      </c>
      <c r="B99" t="str">
        <f>'Liste ECO'!C142</f>
        <v xml:space="preserve">Prestations administratives de tiers </v>
      </c>
      <c r="C99" t="str">
        <f>'Liste ECO'!D142</f>
        <v>D</v>
      </c>
      <c r="D99" t="str">
        <f>'Liste ECO'!E142</f>
        <v>O</v>
      </c>
      <c r="E99">
        <f>'Liste ECO'!G142</f>
        <v>71</v>
      </c>
      <c r="F99">
        <f>'Liste ECO'!F142</f>
        <v>61311</v>
      </c>
      <c r="G99" t="str">
        <f>VLOOKUP(F99,'Liste CG'!B:C,2,FALSE)</f>
        <v xml:space="preserve">Prestations administratives de tiers </v>
      </c>
      <c r="H99" t="str">
        <f>IF(VLOOKUP('Global view'!F99,'Liste CG'!B:E,4,FALSE)=0,"",VLOOKUP('Global view'!F99,'Liste CG'!B:E,4,FALSE))</f>
        <v/>
      </c>
      <c r="I99">
        <f>VLOOKUP(A99,'CG-&gt; CE'!K:M,3,FALSE)</f>
        <v>44000</v>
      </c>
      <c r="J99" t="str">
        <f>VLOOKUP(I99,'Liste CG'!B:C,2,FALSE)</f>
        <v>Fournisseurs</v>
      </c>
      <c r="K99" t="str">
        <f>IF(VLOOKUP('Global view'!I99,'Liste CG'!B:E,4,FALSE)=0,"",VLOOKUP('Global view'!I99,'Liste CG'!B:E,4,FALSE))</f>
        <v>Tiers</v>
      </c>
    </row>
    <row r="100" spans="1:11" hidden="1" x14ac:dyDescent="0.35">
      <c r="E100">
        <f>'Liste ECO'!G143</f>
        <v>71</v>
      </c>
      <c r="G100">
        <f>VLOOKUP(F100,'Liste CG'!B:C,2,FALSE)</f>
        <v>0</v>
      </c>
      <c r="H100">
        <f>VLOOKUP('Global view'!F100,'Liste CG'!B:E,4,FALSE)</f>
        <v>0</v>
      </c>
      <c r="I100" t="e">
        <f>VLOOKUP(A100,'CG-&gt; CE'!K:M,3,FALSE)</f>
        <v>#N/A</v>
      </c>
      <c r="J100" t="e">
        <f>VLOOKUP(I100,'Liste CG'!B:C,2,FALSE)</f>
        <v>#N/A</v>
      </c>
      <c r="K100" t="e">
        <f>VLOOKUP('Global view'!I100,'Liste CG'!B:E,4,FALSE)</f>
        <v>#N/A</v>
      </c>
    </row>
    <row r="101" spans="1:11" x14ac:dyDescent="0.35">
      <c r="A101" t="str">
        <f>'Liste ECO'!A144</f>
        <v>123-09</v>
      </c>
      <c r="B101" t="str">
        <f>'Liste ECO'!C144</f>
        <v>Frais de réception et de représentation</v>
      </c>
      <c r="C101" t="str">
        <f>'Liste ECO'!D144</f>
        <v>D</v>
      </c>
      <c r="D101" t="str">
        <f>'Liste ECO'!E144</f>
        <v>O</v>
      </c>
      <c r="E101">
        <f>'Liste ECO'!G144</f>
        <v>71</v>
      </c>
      <c r="F101">
        <f>'Liste ECO'!F144</f>
        <v>61309</v>
      </c>
      <c r="G101" t="str">
        <f>VLOOKUP(F101,'Liste CG'!B:C,2,FALSE)</f>
        <v>Frais de réception et de représentation</v>
      </c>
      <c r="H101" t="str">
        <f>IF(VLOOKUP('Global view'!F101,'Liste CG'!B:E,4,FALSE)=0,"",VLOOKUP('Global view'!F101,'Liste CG'!B:E,4,FALSE))</f>
        <v/>
      </c>
      <c r="I101">
        <f>VLOOKUP(A101,'CG-&gt; CE'!K:M,3,FALSE)</f>
        <v>44000</v>
      </c>
      <c r="J101" t="str">
        <f>VLOOKUP(I101,'Liste CG'!B:C,2,FALSE)</f>
        <v>Fournisseurs</v>
      </c>
      <c r="K101" t="str">
        <f>IF(VLOOKUP('Global view'!I101,'Liste CG'!B:E,4,FALSE)=0,"",VLOOKUP('Global view'!I101,'Liste CG'!B:E,4,FALSE))</f>
        <v>Tiers</v>
      </c>
    </row>
    <row r="102" spans="1:11" hidden="1" x14ac:dyDescent="0.35">
      <c r="E102">
        <f>'Liste ECO'!G145</f>
        <v>71</v>
      </c>
      <c r="G102">
        <f>VLOOKUP(F102,'Liste CG'!B:C,2,FALSE)</f>
        <v>0</v>
      </c>
      <c r="H102">
        <f>VLOOKUP('Global view'!F102,'Liste CG'!B:E,4,FALSE)</f>
        <v>0</v>
      </c>
      <c r="I102" t="e">
        <f>VLOOKUP(A102,'CG-&gt; CE'!K:M,3,FALSE)</f>
        <v>#N/A</v>
      </c>
      <c r="J102" t="e">
        <f>VLOOKUP(I102,'Liste CG'!B:C,2,FALSE)</f>
        <v>#N/A</v>
      </c>
      <c r="K102" t="e">
        <f>VLOOKUP('Global view'!I102,'Liste CG'!B:E,4,FALSE)</f>
        <v>#N/A</v>
      </c>
    </row>
    <row r="103" spans="1:11" x14ac:dyDescent="0.35">
      <c r="A103" t="str">
        <f>'Liste ECO'!A146</f>
        <v>123-12</v>
      </c>
      <c r="B103" t="str">
        <f>'Liste ECO'!C146</f>
        <v>Frais de location et d’entretien du matériel et du mobilier de bureau loués</v>
      </c>
      <c r="C103" t="str">
        <f>'Liste ECO'!D146</f>
        <v>D</v>
      </c>
      <c r="D103" t="str">
        <f>'Liste ECO'!E146</f>
        <v>O</v>
      </c>
      <c r="E103">
        <f>'Liste ECO'!G146</f>
        <v>71</v>
      </c>
      <c r="F103">
        <f>'Liste ECO'!F146</f>
        <v>61313</v>
      </c>
      <c r="G103" t="str">
        <f>VLOOKUP(F103,'Liste CG'!B:C,2,FALSE)</f>
        <v>Frais de location et d’entretien du matériel et du mobilier de bureau loués</v>
      </c>
      <c r="H103" t="str">
        <f>IF(VLOOKUP('Global view'!F103,'Liste CG'!B:E,4,FALSE)=0,"",VLOOKUP('Global view'!F103,'Liste CG'!B:E,4,FALSE))</f>
        <v/>
      </c>
      <c r="I103">
        <f>VLOOKUP(A103,'CG-&gt; CE'!K:M,3,FALSE)</f>
        <v>44000</v>
      </c>
      <c r="J103" t="str">
        <f>VLOOKUP(I103,'Liste CG'!B:C,2,FALSE)</f>
        <v>Fournisseurs</v>
      </c>
      <c r="K103" t="str">
        <f>IF(VLOOKUP('Global view'!I103,'Liste CG'!B:E,4,FALSE)=0,"",VLOOKUP('Global view'!I103,'Liste CG'!B:E,4,FALSE))</f>
        <v>Tiers</v>
      </c>
    </row>
    <row r="104" spans="1:11" hidden="1" x14ac:dyDescent="0.35">
      <c r="E104">
        <f>'Liste ECO'!G147</f>
        <v>71</v>
      </c>
      <c r="G104">
        <f>VLOOKUP(F104,'Liste CG'!B:C,2,FALSE)</f>
        <v>0</v>
      </c>
      <c r="H104">
        <f>VLOOKUP('Global view'!F104,'Liste CG'!B:E,4,FALSE)</f>
        <v>0</v>
      </c>
      <c r="I104" t="e">
        <f>VLOOKUP(A104,'CG-&gt; CE'!K:M,3,FALSE)</f>
        <v>#N/A</v>
      </c>
      <c r="J104" t="e">
        <f>VLOOKUP(I104,'Liste CG'!B:C,2,FALSE)</f>
        <v>#N/A</v>
      </c>
      <c r="K104" t="e">
        <f>VLOOKUP('Global view'!I104,'Liste CG'!B:E,4,FALSE)</f>
        <v>#N/A</v>
      </c>
    </row>
    <row r="105" spans="1:11" x14ac:dyDescent="0.35">
      <c r="A105" t="str">
        <f>'Liste ECO'!A148</f>
        <v>123-19</v>
      </c>
      <c r="B105" t="str">
        <f>'Liste ECO'!C148</f>
        <v>Frais d’achats de livres, de documentation et d’abonnements</v>
      </c>
      <c r="C105" t="str">
        <f>'Liste ECO'!D148</f>
        <v>D</v>
      </c>
      <c r="D105" t="str">
        <f>'Liste ECO'!E148</f>
        <v>O</v>
      </c>
      <c r="E105">
        <f>'Liste ECO'!G148</f>
        <v>71</v>
      </c>
      <c r="F105">
        <f>'Liste ECO'!F148</f>
        <v>60716</v>
      </c>
      <c r="G105" t="str">
        <f>VLOOKUP(F105,'Liste CG'!B:C,2,FALSE)</f>
        <v>Frais d’achats de livres, de documentation et d’abonnements</v>
      </c>
      <c r="H105" t="str">
        <f>IF(VLOOKUP('Global view'!F105,'Liste CG'!B:E,4,FALSE)=0,"",VLOOKUP('Global view'!F105,'Liste CG'!B:E,4,FALSE))</f>
        <v/>
      </c>
      <c r="I105">
        <f>VLOOKUP(A105,'CG-&gt; CE'!K:M,3,FALSE)</f>
        <v>44000</v>
      </c>
      <c r="J105" t="str">
        <f>VLOOKUP(I105,'Liste CG'!B:C,2,FALSE)</f>
        <v>Fournisseurs</v>
      </c>
      <c r="K105" t="str">
        <f>IF(VLOOKUP('Global view'!I105,'Liste CG'!B:E,4,FALSE)=0,"",VLOOKUP('Global view'!I105,'Liste CG'!B:E,4,FALSE))</f>
        <v>Tiers</v>
      </c>
    </row>
    <row r="106" spans="1:11" hidden="1" x14ac:dyDescent="0.35">
      <c r="E106">
        <f>'Liste ECO'!G149</f>
        <v>71</v>
      </c>
      <c r="G106">
        <f>VLOOKUP(F106,'Liste CG'!B:C,2,FALSE)</f>
        <v>0</v>
      </c>
      <c r="H106">
        <f>VLOOKUP('Global view'!F106,'Liste CG'!B:E,4,FALSE)</f>
        <v>0</v>
      </c>
      <c r="I106" t="e">
        <f>VLOOKUP(A106,'CG-&gt; CE'!K:M,3,FALSE)</f>
        <v>#N/A</v>
      </c>
      <c r="J106" t="e">
        <f>VLOOKUP(I106,'Liste CG'!B:C,2,FALSE)</f>
        <v>#N/A</v>
      </c>
      <c r="K106" t="e">
        <f>VLOOKUP('Global view'!I106,'Liste CG'!B:E,4,FALSE)</f>
        <v>#N/A</v>
      </c>
    </row>
    <row r="107" spans="1:11" hidden="1" x14ac:dyDescent="0.35">
      <c r="A107">
        <f>'Liste ECO'!A150</f>
        <v>0</v>
      </c>
      <c r="B107">
        <f>'Liste ECO'!C150</f>
        <v>0</v>
      </c>
      <c r="C107" t="str">
        <f>'Liste ECO'!D150</f>
        <v>X</v>
      </c>
      <c r="D107">
        <f>'Liste ECO'!E150</f>
        <v>0</v>
      </c>
      <c r="E107">
        <f>'Liste ECO'!G150</f>
        <v>0</v>
      </c>
      <c r="F107">
        <f>'Liste ECO'!F150</f>
        <v>0</v>
      </c>
      <c r="G107">
        <f>VLOOKUP(F107,'Liste CG'!B:C,2,FALSE)</f>
        <v>0</v>
      </c>
      <c r="H107">
        <f>VLOOKUP('Global view'!F107,'Liste CG'!B:E,4,FALSE)</f>
        <v>0</v>
      </c>
      <c r="I107" t="e">
        <f>VLOOKUP(A107,'CG-&gt; CE'!K:M,3,FALSE)</f>
        <v>#N/A</v>
      </c>
      <c r="J107" t="e">
        <f>VLOOKUP(I107,'Liste CG'!B:C,2,FALSE)</f>
        <v>#N/A</v>
      </c>
      <c r="K107" t="e">
        <f>VLOOKUP('Global view'!I107,'Liste CG'!B:E,4,FALSE)</f>
        <v>#N/A</v>
      </c>
    </row>
    <row r="108" spans="1:11" hidden="1" x14ac:dyDescent="0.35">
      <c r="E108">
        <f>'Liste ECO'!G151</f>
        <v>0</v>
      </c>
      <c r="G108">
        <f>VLOOKUP(F108,'Liste CG'!B:C,2,FALSE)</f>
        <v>0</v>
      </c>
      <c r="H108">
        <f>VLOOKUP('Global view'!F108,'Liste CG'!B:E,4,FALSE)</f>
        <v>0</v>
      </c>
      <c r="I108" t="e">
        <f>VLOOKUP(A108,'CG-&gt; CE'!K:M,3,FALSE)</f>
        <v>#N/A</v>
      </c>
      <c r="J108" t="e">
        <f>VLOOKUP(I108,'Liste CG'!B:C,2,FALSE)</f>
        <v>#N/A</v>
      </c>
      <c r="K108" t="e">
        <f>VLOOKUP('Global view'!I108,'Liste CG'!B:E,4,FALSE)</f>
        <v>#N/A</v>
      </c>
    </row>
    <row r="109" spans="1:11" hidden="1" x14ac:dyDescent="0.35">
      <c r="A109">
        <f>'Liste ECO'!A152</f>
        <v>0</v>
      </c>
      <c r="B109">
        <f>'Liste ECO'!C152</f>
        <v>0</v>
      </c>
      <c r="C109" t="str">
        <f>'Liste ECO'!D152</f>
        <v>X</v>
      </c>
      <c r="D109">
        <f>'Liste ECO'!E152</f>
        <v>0</v>
      </c>
      <c r="E109">
        <f>'Liste ECO'!G152</f>
        <v>0</v>
      </c>
      <c r="F109">
        <f>'Liste ECO'!F152</f>
        <v>0</v>
      </c>
      <c r="G109">
        <f>VLOOKUP(F109,'Liste CG'!B:C,2,FALSE)</f>
        <v>0</v>
      </c>
      <c r="H109">
        <f>VLOOKUP('Global view'!F109,'Liste CG'!B:E,4,FALSE)</f>
        <v>0</v>
      </c>
      <c r="I109" t="e">
        <f>VLOOKUP(A109,'CG-&gt; CE'!K:M,3,FALSE)</f>
        <v>#N/A</v>
      </c>
      <c r="J109" t="e">
        <f>VLOOKUP(I109,'Liste CG'!B:C,2,FALSE)</f>
        <v>#N/A</v>
      </c>
      <c r="K109" t="e">
        <f>VLOOKUP('Global view'!I109,'Liste CG'!B:E,4,FALSE)</f>
        <v>#N/A</v>
      </c>
    </row>
    <row r="110" spans="1:11" hidden="1" x14ac:dyDescent="0.35">
      <c r="E110" t="str">
        <f>'Liste ECO'!G153</f>
        <v>CT</v>
      </c>
      <c r="G110">
        <f>VLOOKUP(F110,'Liste CG'!B:C,2,FALSE)</f>
        <v>0</v>
      </c>
      <c r="H110">
        <f>VLOOKUP('Global view'!F110,'Liste CG'!B:E,4,FALSE)</f>
        <v>0</v>
      </c>
      <c r="I110" t="e">
        <f>VLOOKUP(A110,'CG-&gt; CE'!K:M,3,FALSE)</f>
        <v>#N/A</v>
      </c>
      <c r="J110" t="e">
        <f>VLOOKUP(I110,'Liste CG'!B:C,2,FALSE)</f>
        <v>#N/A</v>
      </c>
      <c r="K110" t="e">
        <f>VLOOKUP('Global view'!I110,'Liste CG'!B:E,4,FALSE)</f>
        <v>#N/A</v>
      </c>
    </row>
    <row r="111" spans="1:11" x14ac:dyDescent="0.35">
      <c r="A111" t="str">
        <f>'Liste ECO'!A154</f>
        <v>124-02</v>
      </c>
      <c r="B111" t="str">
        <f>'Liste ECO'!C154</f>
        <v>Fournitures techniques pour consommation directe</v>
      </c>
      <c r="C111" t="str">
        <f>'Liste ECO'!D154</f>
        <v>D</v>
      </c>
      <c r="D111" t="str">
        <f>'Liste ECO'!E154</f>
        <v>O</v>
      </c>
      <c r="E111">
        <f>'Liste ECO'!G154</f>
        <v>71</v>
      </c>
      <c r="F111">
        <f>'Liste ECO'!F154</f>
        <v>60712</v>
      </c>
      <c r="G111" t="str">
        <f>VLOOKUP(F111,'Liste CG'!B:C,2,FALSE)</f>
        <v>Fournitures techniques pour consommation directe</v>
      </c>
      <c r="H111" t="str">
        <f>IF(VLOOKUP('Global view'!F111,'Liste CG'!B:E,4,FALSE)=0,"",VLOOKUP('Global view'!F111,'Liste CG'!B:E,4,FALSE))</f>
        <v/>
      </c>
      <c r="I111">
        <f>VLOOKUP(A111,'CG-&gt; CE'!K:M,3,FALSE)</f>
        <v>44000</v>
      </c>
      <c r="J111" t="str">
        <f>VLOOKUP(I111,'Liste CG'!B:C,2,FALSE)</f>
        <v>Fournisseurs</v>
      </c>
      <c r="K111" t="str">
        <f>IF(VLOOKUP('Global view'!I111,'Liste CG'!B:E,4,FALSE)=0,"",VLOOKUP('Global view'!I111,'Liste CG'!B:E,4,FALSE))</f>
        <v>Tiers</v>
      </c>
    </row>
    <row r="112" spans="1:11" hidden="1" x14ac:dyDescent="0.35">
      <c r="E112">
        <f>'Liste ECO'!G155</f>
        <v>71</v>
      </c>
      <c r="G112">
        <f>VLOOKUP(F112,'Liste CG'!B:C,2,FALSE)</f>
        <v>0</v>
      </c>
      <c r="H112">
        <f>VLOOKUP('Global view'!F112,'Liste CG'!B:E,4,FALSE)</f>
        <v>0</v>
      </c>
      <c r="I112" t="e">
        <f>VLOOKUP(A112,'CG-&gt; CE'!K:M,3,FALSE)</f>
        <v>#N/A</v>
      </c>
      <c r="J112" t="e">
        <f>VLOOKUP(I112,'Liste CG'!B:C,2,FALSE)</f>
        <v>#N/A</v>
      </c>
      <c r="K112" t="e">
        <f>VLOOKUP('Global view'!I112,'Liste CG'!B:E,4,FALSE)</f>
        <v>#N/A</v>
      </c>
    </row>
    <row r="113" spans="1:11" x14ac:dyDescent="0.35">
      <c r="A113" t="str">
        <f>'Liste ECO'!A156</f>
        <v>124-05</v>
      </c>
      <c r="B113" t="str">
        <f>'Liste ECO'!C156</f>
        <v>Entretien et location de linge plat et/ou de vêtements de travail pour le personnel</v>
      </c>
      <c r="C113" t="str">
        <f>'Liste ECO'!D156</f>
        <v>D</v>
      </c>
      <c r="D113" t="str">
        <f>'Liste ECO'!E156</f>
        <v>O</v>
      </c>
      <c r="E113">
        <f>'Liste ECO'!G156</f>
        <v>71</v>
      </c>
      <c r="F113">
        <f>'Liste ECO'!F156</f>
        <v>61322</v>
      </c>
      <c r="G113" t="str">
        <f>VLOOKUP(F113,'Liste CG'!B:C,2,FALSE)</f>
        <v>Entretien et location de linge plat et/ou de vêtements de travail pour le personnel</v>
      </c>
      <c r="H113" t="str">
        <f>IF(VLOOKUP('Global view'!F113,'Liste CG'!B:E,4,FALSE)=0,"",VLOOKUP('Global view'!F113,'Liste CG'!B:E,4,FALSE))</f>
        <v/>
      </c>
      <c r="I113">
        <f>VLOOKUP(A113,'CG-&gt; CE'!K:M,3,FALSE)</f>
        <v>44000</v>
      </c>
      <c r="J113" t="str">
        <f>VLOOKUP(I113,'Liste CG'!B:C,2,FALSE)</f>
        <v>Fournisseurs</v>
      </c>
      <c r="K113" t="str">
        <f>IF(VLOOKUP('Global view'!I113,'Liste CG'!B:E,4,FALSE)=0,"",VLOOKUP('Global view'!I113,'Liste CG'!B:E,4,FALSE))</f>
        <v>Tiers</v>
      </c>
    </row>
    <row r="114" spans="1:11" hidden="1" x14ac:dyDescent="0.35">
      <c r="E114">
        <f>'Liste ECO'!G157</f>
        <v>71</v>
      </c>
      <c r="G114">
        <f>VLOOKUP(F114,'Liste CG'!B:C,2,FALSE)</f>
        <v>0</v>
      </c>
      <c r="H114">
        <f>VLOOKUP('Global view'!F114,'Liste CG'!B:E,4,FALSE)</f>
        <v>0</v>
      </c>
      <c r="I114" t="e">
        <f>VLOOKUP(A114,'CG-&gt; CE'!K:M,3,FALSE)</f>
        <v>#N/A</v>
      </c>
      <c r="J114" t="e">
        <f>VLOOKUP(I114,'Liste CG'!B:C,2,FALSE)</f>
        <v>#N/A</v>
      </c>
      <c r="K114" t="e">
        <f>VLOOKUP('Global view'!I114,'Liste CG'!B:E,4,FALSE)</f>
        <v>#N/A</v>
      </c>
    </row>
    <row r="115" spans="1:11" x14ac:dyDescent="0.35">
      <c r="A115" t="str">
        <f>'Liste ECO'!A158</f>
        <v>124-07</v>
      </c>
      <c r="B115" t="str">
        <f>'Liste ECO'!C158</f>
        <v>Fournitures d’énergie pour le fonctionnement</v>
      </c>
      <c r="C115" t="str">
        <f>'Liste ECO'!D158</f>
        <v>D</v>
      </c>
      <c r="D115" t="str">
        <f>'Liste ECO'!E158</f>
        <v>O</v>
      </c>
      <c r="E115">
        <f>'Liste ECO'!G158</f>
        <v>71</v>
      </c>
      <c r="F115">
        <f>'Liste ECO'!F158</f>
        <v>61323</v>
      </c>
      <c r="G115" t="str">
        <f>VLOOKUP(F115,'Liste CG'!B:C,2,FALSE)</f>
        <v>Fournitures d’énergie pour le fonctionnement</v>
      </c>
      <c r="H115" t="str">
        <f>IF(VLOOKUP('Global view'!F115,'Liste CG'!B:E,4,FALSE)=0,"",VLOOKUP('Global view'!F115,'Liste CG'!B:E,4,FALSE))</f>
        <v/>
      </c>
      <c r="I115">
        <f>VLOOKUP(A115,'CG-&gt; CE'!K:M,3,FALSE)</f>
        <v>44000</v>
      </c>
      <c r="J115" t="str">
        <f>VLOOKUP(I115,'Liste CG'!B:C,2,FALSE)</f>
        <v>Fournisseurs</v>
      </c>
      <c r="K115" t="str">
        <f>IF(VLOOKUP('Global view'!I115,'Liste CG'!B:E,4,FALSE)=0,"",VLOOKUP('Global view'!I115,'Liste CG'!B:E,4,FALSE))</f>
        <v>Tiers</v>
      </c>
    </row>
    <row r="116" spans="1:11" hidden="1" x14ac:dyDescent="0.35">
      <c r="E116">
        <f>'Liste ECO'!G159</f>
        <v>71</v>
      </c>
      <c r="G116">
        <f>VLOOKUP(F116,'Liste CG'!B:C,2,FALSE)</f>
        <v>0</v>
      </c>
      <c r="H116">
        <f>VLOOKUP('Global view'!F116,'Liste CG'!B:E,4,FALSE)</f>
        <v>0</v>
      </c>
      <c r="I116" t="e">
        <f>VLOOKUP(A116,'CG-&gt; CE'!K:M,3,FALSE)</f>
        <v>#N/A</v>
      </c>
      <c r="J116" t="e">
        <f>VLOOKUP(I116,'Liste CG'!B:C,2,FALSE)</f>
        <v>#N/A</v>
      </c>
      <c r="K116" t="e">
        <f>VLOOKUP('Global view'!I116,'Liste CG'!B:E,4,FALSE)</f>
        <v>#N/A</v>
      </c>
    </row>
    <row r="117" spans="1:11" x14ac:dyDescent="0.35">
      <c r="A117" t="str">
        <f>'Liste ECO'!A160</f>
        <v>124-10</v>
      </c>
      <c r="B117" t="str">
        <f>'Liste ECO'!C160</f>
        <v>Impôts, taxes et redevances divers</v>
      </c>
      <c r="C117" t="str">
        <f>'Liste ECO'!D160</f>
        <v>D</v>
      </c>
      <c r="D117" t="str">
        <f>'Liste ECO'!E160</f>
        <v>O</v>
      </c>
      <c r="E117">
        <f>'Liste ECO'!G160</f>
        <v>71</v>
      </c>
      <c r="F117">
        <f>'Liste ECO'!F160</f>
        <v>61609</v>
      </c>
      <c r="G117" t="str">
        <f>VLOOKUP(F117,'Liste CG'!B:C,2,FALSE)</f>
        <v>Impôts, taxes et redevances divers</v>
      </c>
      <c r="H117" t="str">
        <f>IF(VLOOKUP('Global view'!F117,'Liste CG'!B:E,4,FALSE)=0,"",VLOOKUP('Global view'!F117,'Liste CG'!B:E,4,FALSE))</f>
        <v/>
      </c>
      <c r="I117">
        <f>VLOOKUP(A117,'CG-&gt; CE'!K:M,3,FALSE)</f>
        <v>61609</v>
      </c>
      <c r="J117" t="str">
        <f>VLOOKUP(I117,'Liste CG'!B:C,2,FALSE)</f>
        <v>Impôts, taxes et redevances divers</v>
      </c>
      <c r="K117" t="str">
        <f>IF(VLOOKUP('Global view'!I117,'Liste CG'!B:E,4,FALSE)=0,"",VLOOKUP('Global view'!I117,'Liste CG'!B:E,4,FALSE))</f>
        <v/>
      </c>
    </row>
    <row r="118" spans="1:11" hidden="1" x14ac:dyDescent="0.35">
      <c r="E118">
        <f>'Liste ECO'!G161</f>
        <v>71</v>
      </c>
      <c r="G118">
        <f>VLOOKUP(F118,'Liste CG'!B:C,2,FALSE)</f>
        <v>0</v>
      </c>
      <c r="H118">
        <f>VLOOKUP('Global view'!F118,'Liste CG'!B:E,4,FALSE)</f>
        <v>0</v>
      </c>
      <c r="I118" t="e">
        <f>VLOOKUP(A118,'CG-&gt; CE'!K:M,3,FALSE)</f>
        <v>#N/A</v>
      </c>
      <c r="J118" t="e">
        <f>VLOOKUP(I118,'Liste CG'!B:C,2,FALSE)</f>
        <v>#N/A</v>
      </c>
      <c r="K118" t="e">
        <f>VLOOKUP('Global view'!I118,'Liste CG'!B:E,4,FALSE)</f>
        <v>#N/A</v>
      </c>
    </row>
    <row r="119" spans="1:11" x14ac:dyDescent="0.35">
      <c r="A119" t="str">
        <f>'Liste ECO'!A162</f>
        <v>124-14</v>
      </c>
      <c r="B119" t="str">
        <f>'Liste ECO'!C162</f>
        <v>Frais de fonctionnement technique relatifs aux enfants pris en charge</v>
      </c>
      <c r="C119" t="str">
        <f>'Liste ECO'!D162</f>
        <v>D</v>
      </c>
      <c r="D119" t="str">
        <f>'Liste ECO'!E162</f>
        <v>O</v>
      </c>
      <c r="E119">
        <f>'Liste ECO'!G162</f>
        <v>71</v>
      </c>
      <c r="F119">
        <f>'Liste ECO'!F162</f>
        <v>61328</v>
      </c>
      <c r="G119" t="str">
        <f>VLOOKUP(F119,'Liste CG'!B:C,2,FALSE)</f>
        <v>Frais de fonctionnement technique relatifs aux enfants pris en charge</v>
      </c>
      <c r="H119" t="str">
        <f>IF(VLOOKUP('Global view'!F119,'Liste CG'!B:E,4,FALSE)=0,"",VLOOKUP('Global view'!F119,'Liste CG'!B:E,4,FALSE))</f>
        <v/>
      </c>
      <c r="I119">
        <f>VLOOKUP(A119,'CG-&gt; CE'!K:M,3,FALSE)</f>
        <v>44000</v>
      </c>
      <c r="J119" t="str">
        <f>VLOOKUP(I119,'Liste CG'!B:C,2,FALSE)</f>
        <v>Fournisseurs</v>
      </c>
      <c r="K119" t="str">
        <f>IF(VLOOKUP('Global view'!I119,'Liste CG'!B:E,4,FALSE)=0,"",VLOOKUP('Global view'!I119,'Liste CG'!B:E,4,FALSE))</f>
        <v>Tiers</v>
      </c>
    </row>
    <row r="120" spans="1:11" hidden="1" x14ac:dyDescent="0.35">
      <c r="E120">
        <f>'Liste ECO'!G163</f>
        <v>71</v>
      </c>
      <c r="G120">
        <f>VLOOKUP(F120,'Liste CG'!B:C,2,FALSE)</f>
        <v>0</v>
      </c>
      <c r="H120">
        <f>VLOOKUP('Global view'!F120,'Liste CG'!B:E,4,FALSE)</f>
        <v>0</v>
      </c>
      <c r="I120" t="e">
        <f>VLOOKUP(A120,'CG-&gt; CE'!K:M,3,FALSE)</f>
        <v>#N/A</v>
      </c>
      <c r="J120" t="e">
        <f>VLOOKUP(I120,'Liste CG'!B:C,2,FALSE)</f>
        <v>#N/A</v>
      </c>
      <c r="K120" t="e">
        <f>VLOOKUP('Global view'!I120,'Liste CG'!B:E,4,FALSE)</f>
        <v>#N/A</v>
      </c>
    </row>
    <row r="121" spans="1:11" x14ac:dyDescent="0.35">
      <c r="A121" t="str">
        <f>'Liste ECO'!A164</f>
        <v>124-48</v>
      </c>
      <c r="B121" t="str">
        <f>'Liste ECO'!C164</f>
        <v>Autres frais techniques</v>
      </c>
      <c r="C121" t="str">
        <f>'Liste ECO'!D164</f>
        <v>D</v>
      </c>
      <c r="D121" t="str">
        <f>'Liste ECO'!E164</f>
        <v>O</v>
      </c>
      <c r="E121">
        <f>'Liste ECO'!G164</f>
        <v>71</v>
      </c>
      <c r="F121">
        <f>'Liste ECO'!F164</f>
        <v>61329</v>
      </c>
      <c r="G121" t="str">
        <f>VLOOKUP(F121,'Liste CG'!B:C,2,FALSE)</f>
        <v>Autres frais techniques</v>
      </c>
      <c r="H121" t="str">
        <f>IF(VLOOKUP('Global view'!F121,'Liste CG'!B:E,4,FALSE)=0,"",VLOOKUP('Global view'!F121,'Liste CG'!B:E,4,FALSE))</f>
        <v/>
      </c>
      <c r="I121">
        <f>VLOOKUP(A121,'CG-&gt; CE'!K:M,3,FALSE)</f>
        <v>44000</v>
      </c>
      <c r="J121" t="str">
        <f>VLOOKUP(I121,'Liste CG'!B:C,2,FALSE)</f>
        <v>Fournisseurs</v>
      </c>
      <c r="K121" t="str">
        <f>IF(VLOOKUP('Global view'!I121,'Liste CG'!B:E,4,FALSE)=0,"",VLOOKUP('Global view'!I121,'Liste CG'!B:E,4,FALSE))</f>
        <v>Tiers</v>
      </c>
    </row>
    <row r="122" spans="1:11" hidden="1" x14ac:dyDescent="0.35">
      <c r="E122">
        <f>'Liste ECO'!G165</f>
        <v>0</v>
      </c>
      <c r="G122">
        <f>VLOOKUP(F122,'Liste CG'!B:C,2,FALSE)</f>
        <v>0</v>
      </c>
      <c r="H122">
        <f>VLOOKUP('Global view'!F122,'Liste CG'!B:E,4,FALSE)</f>
        <v>0</v>
      </c>
      <c r="I122" t="e">
        <f>VLOOKUP(A122,'CG-&gt; CE'!K:M,3,FALSE)</f>
        <v>#N/A</v>
      </c>
      <c r="J122" t="e">
        <f>VLOOKUP(I122,'Liste CG'!B:C,2,FALSE)</f>
        <v>#N/A</v>
      </c>
      <c r="K122" t="e">
        <f>VLOOKUP('Global view'!I122,'Liste CG'!B:E,4,FALSE)</f>
        <v>#N/A</v>
      </c>
    </row>
    <row r="123" spans="1:11" hidden="1" x14ac:dyDescent="0.35">
      <c r="A123">
        <f>'Liste ECO'!A166</f>
        <v>125</v>
      </c>
      <c r="B123" t="str">
        <f>'Liste ECO'!C166</f>
        <v>DEPENSES DE FONCTIONNEMENT DES BIENS IMMOBILIERS ET DES TERRAINS</v>
      </c>
      <c r="C123" t="str">
        <f>'Liste ECO'!D166</f>
        <v>X</v>
      </c>
      <c r="D123">
        <f>'Liste ECO'!E166</f>
        <v>0</v>
      </c>
      <c r="E123">
        <f>'Liste ECO'!G166</f>
        <v>0</v>
      </c>
      <c r="F123">
        <f>'Liste ECO'!F166</f>
        <v>0</v>
      </c>
      <c r="G123">
        <f>VLOOKUP(F123,'Liste CG'!B:C,2,FALSE)</f>
        <v>0</v>
      </c>
      <c r="H123">
        <f>VLOOKUP('Global view'!F123,'Liste CG'!B:E,4,FALSE)</f>
        <v>0</v>
      </c>
      <c r="I123" t="e">
        <f>VLOOKUP(A123,'CG-&gt; CE'!K:M,3,FALSE)</f>
        <v>#N/A</v>
      </c>
      <c r="J123" t="e">
        <f>VLOOKUP(I123,'Liste CG'!B:C,2,FALSE)</f>
        <v>#N/A</v>
      </c>
      <c r="K123" t="e">
        <f>VLOOKUP('Global view'!I123,'Liste CG'!B:E,4,FALSE)</f>
        <v>#N/A</v>
      </c>
    </row>
    <row r="124" spans="1:11" hidden="1" x14ac:dyDescent="0.35">
      <c r="E124">
        <f>'Liste ECO'!G167</f>
        <v>0</v>
      </c>
      <c r="G124">
        <f>VLOOKUP(F124,'Liste CG'!B:C,2,FALSE)</f>
        <v>0</v>
      </c>
      <c r="H124">
        <f>VLOOKUP('Global view'!F124,'Liste CG'!B:E,4,FALSE)</f>
        <v>0</v>
      </c>
      <c r="I124" t="e">
        <f>VLOOKUP(A124,'CG-&gt; CE'!K:M,3,FALSE)</f>
        <v>#N/A</v>
      </c>
      <c r="J124" t="e">
        <f>VLOOKUP(I124,'Liste CG'!B:C,2,FALSE)</f>
        <v>#N/A</v>
      </c>
      <c r="K124" t="e">
        <f>VLOOKUP('Global view'!I124,'Liste CG'!B:E,4,FALSE)</f>
        <v>#N/A</v>
      </c>
    </row>
    <row r="125" spans="1:11" hidden="1" x14ac:dyDescent="0.35">
      <c r="A125" t="str">
        <f>'Liste ECO'!A168</f>
        <v>Code</v>
      </c>
      <c r="B125" t="str">
        <f>'Liste ECO'!C168</f>
        <v>Libellé</v>
      </c>
      <c r="C125" t="str">
        <f>'Liste ECO'!D168</f>
        <v>D/R</v>
      </c>
      <c r="D125" t="str">
        <f>'Liste ECO'!E168</f>
        <v>O/E</v>
      </c>
      <c r="E125" t="str">
        <f>'Liste ECO'!G168</f>
        <v>CT</v>
      </c>
      <c r="F125" t="str">
        <f>'Liste ECO'!F168</f>
        <v>C Gén</v>
      </c>
      <c r="G125" t="e">
        <f>VLOOKUP(F125,'Liste CG'!B:C,2,FALSE)</f>
        <v>#N/A</v>
      </c>
      <c r="H125" t="e">
        <f>VLOOKUP('Global view'!F125,'Liste CG'!B:E,4,FALSE)</f>
        <v>#N/A</v>
      </c>
      <c r="I125" t="e">
        <f>VLOOKUP(A125,'CG-&gt; CE'!K:M,3,FALSE)</f>
        <v>#N/A</v>
      </c>
      <c r="J125" t="e">
        <f>VLOOKUP(I125,'Liste CG'!B:C,2,FALSE)</f>
        <v>#N/A</v>
      </c>
      <c r="K125" t="e">
        <f>VLOOKUP('Global view'!I125,'Liste CG'!B:E,4,FALSE)</f>
        <v>#N/A</v>
      </c>
    </row>
    <row r="126" spans="1:11" hidden="1" x14ac:dyDescent="0.35">
      <c r="E126">
        <f>'Liste ECO'!G169</f>
        <v>71</v>
      </c>
      <c r="G126">
        <f>VLOOKUP(F126,'Liste CG'!B:C,2,FALSE)</f>
        <v>0</v>
      </c>
      <c r="H126">
        <f>VLOOKUP('Global view'!F126,'Liste CG'!B:E,4,FALSE)</f>
        <v>0</v>
      </c>
      <c r="I126" t="e">
        <f>VLOOKUP(A126,'CG-&gt; CE'!K:M,3,FALSE)</f>
        <v>#N/A</v>
      </c>
      <c r="J126" t="e">
        <f>VLOOKUP(I126,'Liste CG'!B:C,2,FALSE)</f>
        <v>#N/A</v>
      </c>
      <c r="K126" t="e">
        <f>VLOOKUP('Global view'!I126,'Liste CG'!B:E,4,FALSE)</f>
        <v>#N/A</v>
      </c>
    </row>
    <row r="127" spans="1:11" x14ac:dyDescent="0.35">
      <c r="A127" t="str">
        <f>'Liste ECO'!A170</f>
        <v>125-03</v>
      </c>
      <c r="B127" t="str">
        <f>'Liste ECO'!C170</f>
        <v>Fournitures d’énergie et d'eau pour les biens immobiliers</v>
      </c>
      <c r="C127" t="str">
        <f>'Liste ECO'!D170</f>
        <v>D</v>
      </c>
      <c r="D127" t="str">
        <f>'Liste ECO'!E170</f>
        <v>O</v>
      </c>
      <c r="E127">
        <f>'Liste ECO'!G170</f>
        <v>71</v>
      </c>
      <c r="F127">
        <f>'Liste ECO'!F170</f>
        <v>61332</v>
      </c>
      <c r="G127" t="str">
        <f>VLOOKUP(F127,'Liste CG'!B:C,2,FALSE)</f>
        <v>Fournitures d’énergie et d'eau pour les biens immobiliers</v>
      </c>
      <c r="H127" t="str">
        <f>IF(VLOOKUP('Global view'!F127,'Liste CG'!B:E,4,FALSE)=0,"",VLOOKUP('Global view'!F127,'Liste CG'!B:E,4,FALSE))</f>
        <v/>
      </c>
      <c r="I127">
        <f>VLOOKUP(A127,'CG-&gt; CE'!K:M,3,FALSE)</f>
        <v>44000</v>
      </c>
      <c r="J127" t="str">
        <f>VLOOKUP(I127,'Liste CG'!B:C,2,FALSE)</f>
        <v>Fournisseurs</v>
      </c>
      <c r="K127" t="str">
        <f>IF(VLOOKUP('Global view'!I127,'Liste CG'!B:E,4,FALSE)=0,"",VLOOKUP('Global view'!I127,'Liste CG'!B:E,4,FALSE))</f>
        <v>Tiers</v>
      </c>
    </row>
    <row r="128" spans="1:11" hidden="1" x14ac:dyDescent="0.35">
      <c r="E128">
        <f>'Liste ECO'!G171</f>
        <v>71</v>
      </c>
      <c r="G128">
        <f>VLOOKUP(F128,'Liste CG'!B:C,2,FALSE)</f>
        <v>0</v>
      </c>
      <c r="H128">
        <f>VLOOKUP('Global view'!F128,'Liste CG'!B:E,4,FALSE)</f>
        <v>0</v>
      </c>
      <c r="I128" t="e">
        <f>VLOOKUP(A128,'CG-&gt; CE'!K:M,3,FALSE)</f>
        <v>#N/A</v>
      </c>
      <c r="J128" t="e">
        <f>VLOOKUP(I128,'Liste CG'!B:C,2,FALSE)</f>
        <v>#N/A</v>
      </c>
      <c r="K128" t="e">
        <f>VLOOKUP('Global view'!I128,'Liste CG'!B:E,4,FALSE)</f>
        <v>#N/A</v>
      </c>
    </row>
    <row r="129" spans="1:11" x14ac:dyDescent="0.35">
      <c r="A129" t="str">
        <f>'Liste ECO'!A172</f>
        <v>125-08</v>
      </c>
      <c r="B129" t="str">
        <f>'Liste ECO'!C172</f>
        <v>Assurances couvrant les biens immobiliers</v>
      </c>
      <c r="C129" t="str">
        <f>'Liste ECO'!D172</f>
        <v>D</v>
      </c>
      <c r="D129" t="str">
        <f>'Liste ECO'!E172</f>
        <v>O</v>
      </c>
      <c r="E129">
        <f>'Liste ECO'!G172</f>
        <v>71</v>
      </c>
      <c r="F129">
        <f>'Liste ECO'!F172</f>
        <v>61508</v>
      </c>
      <c r="G129" t="str">
        <f>VLOOKUP(F129,'Liste CG'!B:C,2,FALSE)</f>
        <v>Assurances couvrant les biens immobiliers</v>
      </c>
      <c r="H129" t="str">
        <f>IF(VLOOKUP('Global view'!F129,'Liste CG'!B:E,4,FALSE)=0,"",VLOOKUP('Global view'!F129,'Liste CG'!B:E,4,FALSE))</f>
        <v/>
      </c>
      <c r="I129">
        <f>VLOOKUP(A129,'CG-&gt; CE'!K:M,3,FALSE)</f>
        <v>44000</v>
      </c>
      <c r="J129" t="str">
        <f>VLOOKUP(I129,'Liste CG'!B:C,2,FALSE)</f>
        <v>Fournisseurs</v>
      </c>
      <c r="K129" t="str">
        <f>IF(VLOOKUP('Global view'!I129,'Liste CG'!B:E,4,FALSE)=0,"",VLOOKUP('Global view'!I129,'Liste CG'!B:E,4,FALSE))</f>
        <v>Tiers</v>
      </c>
    </row>
    <row r="130" spans="1:11" hidden="1" x14ac:dyDescent="0.35">
      <c r="E130">
        <f>'Liste ECO'!G173</f>
        <v>71</v>
      </c>
      <c r="G130">
        <f>VLOOKUP(F130,'Liste CG'!B:C,2,FALSE)</f>
        <v>0</v>
      </c>
      <c r="H130">
        <f>VLOOKUP('Global view'!F130,'Liste CG'!B:E,4,FALSE)</f>
        <v>0</v>
      </c>
      <c r="I130" t="e">
        <f>VLOOKUP(A130,'CG-&gt; CE'!K:M,3,FALSE)</f>
        <v>#N/A</v>
      </c>
      <c r="J130" t="e">
        <f>VLOOKUP(I130,'Liste CG'!B:C,2,FALSE)</f>
        <v>#N/A</v>
      </c>
      <c r="K130" t="e">
        <f>VLOOKUP('Global view'!I130,'Liste CG'!B:E,4,FALSE)</f>
        <v>#N/A</v>
      </c>
    </row>
    <row r="131" spans="1:11" x14ac:dyDescent="0.35">
      <c r="A131" t="str">
        <f>'Liste ECO'!A174</f>
        <v>125-48</v>
      </c>
      <c r="B131" t="str">
        <f>'Liste ECO'!C174</f>
        <v>Autres frais pour les biens immobiliers</v>
      </c>
      <c r="C131" t="str">
        <f>'Liste ECO'!D174</f>
        <v>D</v>
      </c>
      <c r="D131" t="str">
        <f>'Liste ECO'!E174</f>
        <v>O</v>
      </c>
      <c r="E131">
        <f>'Liste ECO'!G174</f>
        <v>71</v>
      </c>
      <c r="F131">
        <f>'Liste ECO'!F174</f>
        <v>61339</v>
      </c>
      <c r="G131" t="str">
        <f>VLOOKUP(F131,'Liste CG'!B:C,2,FALSE)</f>
        <v>Autres frais pour les bâtiments</v>
      </c>
      <c r="H131" t="str">
        <f>IF(VLOOKUP('Global view'!F131,'Liste CG'!B:E,4,FALSE)=0,"",VLOOKUP('Global view'!F131,'Liste CG'!B:E,4,FALSE))</f>
        <v/>
      </c>
      <c r="I131">
        <f>VLOOKUP(A131,'CG-&gt; CE'!K:M,3,FALSE)</f>
        <v>44000</v>
      </c>
      <c r="J131" t="str">
        <f>VLOOKUP(I131,'Liste CG'!B:C,2,FALSE)</f>
        <v>Fournisseurs</v>
      </c>
      <c r="K131" t="str">
        <f>IF(VLOOKUP('Global view'!I131,'Liste CG'!B:E,4,FALSE)=0,"",VLOOKUP('Global view'!I131,'Liste CG'!B:E,4,FALSE))</f>
        <v>Tiers</v>
      </c>
    </row>
    <row r="132" spans="1:11" hidden="1" x14ac:dyDescent="0.35">
      <c r="E132">
        <f>'Liste ECO'!G175</f>
        <v>0</v>
      </c>
      <c r="G132">
        <f>VLOOKUP(F132,'Liste CG'!B:C,2,FALSE)</f>
        <v>0</v>
      </c>
      <c r="H132">
        <f>VLOOKUP('Global view'!F132,'Liste CG'!B:E,4,FALSE)</f>
        <v>0</v>
      </c>
      <c r="I132" t="e">
        <f>VLOOKUP(A132,'CG-&gt; CE'!K:M,3,FALSE)</f>
        <v>#N/A</v>
      </c>
      <c r="J132" t="e">
        <f>VLOOKUP(I132,'Liste CG'!B:C,2,FALSE)</f>
        <v>#N/A</v>
      </c>
      <c r="K132" t="e">
        <f>VLOOKUP('Global view'!I132,'Liste CG'!B:E,4,FALSE)</f>
        <v>#N/A</v>
      </c>
    </row>
    <row r="133" spans="1:11" hidden="1" x14ac:dyDescent="0.35">
      <c r="A133">
        <f>'Liste ECO'!A176</f>
        <v>126</v>
      </c>
      <c r="B133" t="str">
        <f>'Liste ECO'!C176</f>
        <v>LOYERS ET CHARGES LOCATIVES DES BIENS IMMOBILIERS (TERRAINS INCLUS)</v>
      </c>
      <c r="C133" t="str">
        <f>'Liste ECO'!D176</f>
        <v>X</v>
      </c>
      <c r="D133">
        <f>'Liste ECO'!E176</f>
        <v>0</v>
      </c>
      <c r="E133">
        <f>'Liste ECO'!G176</f>
        <v>0</v>
      </c>
      <c r="F133">
        <f>'Liste ECO'!F176</f>
        <v>0</v>
      </c>
      <c r="G133">
        <f>VLOOKUP(F133,'Liste CG'!B:C,2,FALSE)</f>
        <v>0</v>
      </c>
      <c r="H133">
        <f>VLOOKUP('Global view'!F133,'Liste CG'!B:E,4,FALSE)</f>
        <v>0</v>
      </c>
      <c r="I133" t="e">
        <f>VLOOKUP(A133,'CG-&gt; CE'!K:M,3,FALSE)</f>
        <v>#N/A</v>
      </c>
      <c r="J133" t="e">
        <f>VLOOKUP(I133,'Liste CG'!B:C,2,FALSE)</f>
        <v>#N/A</v>
      </c>
      <c r="K133" t="e">
        <f>VLOOKUP('Global view'!I133,'Liste CG'!B:E,4,FALSE)</f>
        <v>#N/A</v>
      </c>
    </row>
    <row r="134" spans="1:11" hidden="1" x14ac:dyDescent="0.35">
      <c r="E134">
        <f>'Liste ECO'!G177</f>
        <v>0</v>
      </c>
      <c r="G134">
        <f>VLOOKUP(F134,'Liste CG'!B:C,2,FALSE)</f>
        <v>0</v>
      </c>
      <c r="H134">
        <f>VLOOKUP('Global view'!F134,'Liste CG'!B:E,4,FALSE)</f>
        <v>0</v>
      </c>
      <c r="I134" t="e">
        <f>VLOOKUP(A134,'CG-&gt; CE'!K:M,3,FALSE)</f>
        <v>#N/A</v>
      </c>
      <c r="J134" t="e">
        <f>VLOOKUP(I134,'Liste CG'!B:C,2,FALSE)</f>
        <v>#N/A</v>
      </c>
      <c r="K134" t="e">
        <f>VLOOKUP('Global view'!I134,'Liste CG'!B:E,4,FALSE)</f>
        <v>#N/A</v>
      </c>
    </row>
    <row r="135" spans="1:11" hidden="1" x14ac:dyDescent="0.35">
      <c r="A135" t="str">
        <f>'Liste ECO'!A178</f>
        <v>Code</v>
      </c>
      <c r="B135" t="str">
        <f>'Liste ECO'!C178</f>
        <v>Libellé</v>
      </c>
      <c r="C135" t="str">
        <f>'Liste ECO'!D178</f>
        <v>D/R</v>
      </c>
      <c r="D135" t="str">
        <f>'Liste ECO'!E178</f>
        <v>O/E</v>
      </c>
      <c r="E135" t="str">
        <f>'Liste ECO'!G178</f>
        <v>CT</v>
      </c>
      <c r="F135" t="str">
        <f>'Liste ECO'!F178</f>
        <v>C Gén</v>
      </c>
      <c r="G135" t="e">
        <f>VLOOKUP(F135,'Liste CG'!B:C,2,FALSE)</f>
        <v>#N/A</v>
      </c>
      <c r="H135" t="e">
        <f>VLOOKUP('Global view'!F135,'Liste CG'!B:E,4,FALSE)</f>
        <v>#N/A</v>
      </c>
      <c r="I135" t="e">
        <f>VLOOKUP(A135,'CG-&gt; CE'!K:M,3,FALSE)</f>
        <v>#N/A</v>
      </c>
      <c r="J135" t="e">
        <f>VLOOKUP(I135,'Liste CG'!B:C,2,FALSE)</f>
        <v>#N/A</v>
      </c>
      <c r="K135" t="e">
        <f>VLOOKUP('Global view'!I135,'Liste CG'!B:E,4,FALSE)</f>
        <v>#N/A</v>
      </c>
    </row>
    <row r="136" spans="1:11" hidden="1" x14ac:dyDescent="0.35">
      <c r="E136">
        <f>'Liste ECO'!G179</f>
        <v>71</v>
      </c>
      <c r="G136">
        <f>VLOOKUP(F136,'Liste CG'!B:C,2,FALSE)</f>
        <v>0</v>
      </c>
      <c r="H136">
        <f>VLOOKUP('Global view'!F136,'Liste CG'!B:E,4,FALSE)</f>
        <v>0</v>
      </c>
      <c r="I136" t="e">
        <f>VLOOKUP(A136,'CG-&gt; CE'!K:M,3,FALSE)</f>
        <v>#N/A</v>
      </c>
      <c r="J136" t="e">
        <f>VLOOKUP(I136,'Liste CG'!B:C,2,FALSE)</f>
        <v>#N/A</v>
      </c>
      <c r="K136" t="e">
        <f>VLOOKUP('Global view'!I136,'Liste CG'!B:E,4,FALSE)</f>
        <v>#N/A</v>
      </c>
    </row>
    <row r="137" spans="1:11" hidden="1" x14ac:dyDescent="0.35">
      <c r="A137">
        <f>'Liste ECO'!A180</f>
        <v>0</v>
      </c>
      <c r="B137">
        <f>'Liste ECO'!C180</f>
        <v>0</v>
      </c>
      <c r="C137" t="str">
        <f>'Liste ECO'!D180</f>
        <v>X</v>
      </c>
      <c r="D137">
        <f>'Liste ECO'!E180</f>
        <v>0</v>
      </c>
      <c r="E137">
        <f>'Liste ECO'!G180</f>
        <v>0</v>
      </c>
      <c r="F137">
        <f>'Liste ECO'!F180</f>
        <v>0</v>
      </c>
      <c r="G137">
        <f>VLOOKUP(F137,'Liste CG'!B:C,2,FALSE)</f>
        <v>0</v>
      </c>
      <c r="H137">
        <f>VLOOKUP('Global view'!F137,'Liste CG'!B:E,4,FALSE)</f>
        <v>0</v>
      </c>
      <c r="I137" t="e">
        <f>VLOOKUP(A137,'CG-&gt; CE'!K:M,3,FALSE)</f>
        <v>#N/A</v>
      </c>
      <c r="J137" t="e">
        <f>VLOOKUP(I137,'Liste CG'!B:C,2,FALSE)</f>
        <v>#N/A</v>
      </c>
      <c r="K137" t="e">
        <f>VLOOKUP('Global view'!I137,'Liste CG'!B:E,4,FALSE)</f>
        <v>#N/A</v>
      </c>
    </row>
    <row r="138" spans="1:11" hidden="1" x14ac:dyDescent="0.35">
      <c r="E138">
        <f>'Liste ECO'!G181</f>
        <v>0</v>
      </c>
      <c r="G138">
        <f>VLOOKUP(F138,'Liste CG'!B:C,2,FALSE)</f>
        <v>0</v>
      </c>
      <c r="H138">
        <f>VLOOKUP('Global view'!F138,'Liste CG'!B:E,4,FALSE)</f>
        <v>0</v>
      </c>
      <c r="I138" t="e">
        <f>VLOOKUP(A138,'CG-&gt; CE'!K:M,3,FALSE)</f>
        <v>#N/A</v>
      </c>
      <c r="J138" t="e">
        <f>VLOOKUP(I138,'Liste CG'!B:C,2,FALSE)</f>
        <v>#N/A</v>
      </c>
      <c r="K138" t="e">
        <f>VLOOKUP('Global view'!I138,'Liste CG'!B:E,4,FALSE)</f>
        <v>#N/A</v>
      </c>
    </row>
    <row r="139" spans="1:11" hidden="1" x14ac:dyDescent="0.35">
      <c r="A139">
        <f>'Liste ECO'!A182</f>
        <v>0</v>
      </c>
      <c r="B139">
        <f>'Liste ECO'!C182</f>
        <v>0</v>
      </c>
      <c r="C139" t="str">
        <f>'Liste ECO'!D182</f>
        <v>X</v>
      </c>
      <c r="D139">
        <f>'Liste ECO'!E182</f>
        <v>0</v>
      </c>
      <c r="E139">
        <f>'Liste ECO'!G182</f>
        <v>0</v>
      </c>
      <c r="F139">
        <f>'Liste ECO'!F182</f>
        <v>0</v>
      </c>
      <c r="G139">
        <f>VLOOKUP(F139,'Liste CG'!B:C,2,FALSE)</f>
        <v>0</v>
      </c>
      <c r="H139">
        <f>VLOOKUP('Global view'!F139,'Liste CG'!B:E,4,FALSE)</f>
        <v>0</v>
      </c>
      <c r="I139" t="e">
        <f>VLOOKUP(A139,'CG-&gt; CE'!K:M,3,FALSE)</f>
        <v>#N/A</v>
      </c>
      <c r="J139" t="e">
        <f>VLOOKUP(I139,'Liste CG'!B:C,2,FALSE)</f>
        <v>#N/A</v>
      </c>
      <c r="K139" t="e">
        <f>VLOOKUP('Global view'!I139,'Liste CG'!B:E,4,FALSE)</f>
        <v>#N/A</v>
      </c>
    </row>
    <row r="140" spans="1:11" hidden="1" x14ac:dyDescent="0.35">
      <c r="E140" t="str">
        <f>'Liste ECO'!G183</f>
        <v>CT</v>
      </c>
      <c r="G140">
        <f>VLOOKUP(F140,'Liste CG'!B:C,2,FALSE)</f>
        <v>0</v>
      </c>
      <c r="H140">
        <f>VLOOKUP('Global view'!F140,'Liste CG'!B:E,4,FALSE)</f>
        <v>0</v>
      </c>
      <c r="I140" t="e">
        <f>VLOOKUP(A140,'CG-&gt; CE'!K:M,3,FALSE)</f>
        <v>#N/A</v>
      </c>
      <c r="J140" t="e">
        <f>VLOOKUP(I140,'Liste CG'!B:C,2,FALSE)</f>
        <v>#N/A</v>
      </c>
      <c r="K140" t="e">
        <f>VLOOKUP('Global view'!I140,'Liste CG'!B:E,4,FALSE)</f>
        <v>#N/A</v>
      </c>
    </row>
    <row r="141" spans="1:11" x14ac:dyDescent="0.35">
      <c r="A141" t="str">
        <f>'Liste ECO'!A184</f>
        <v>127-02</v>
      </c>
      <c r="B141" t="str">
        <f>'Liste ECO'!C184</f>
        <v>Fournitures et carburant pour les véhicules, le matériel roulant et assimilés pour consommation directe</v>
      </c>
      <c r="C141" t="str">
        <f>'Liste ECO'!D184</f>
        <v>D</v>
      </c>
      <c r="D141" t="str">
        <f>'Liste ECO'!E184</f>
        <v>O</v>
      </c>
      <c r="E141">
        <f>'Liste ECO'!G184</f>
        <v>71</v>
      </c>
      <c r="F141">
        <f>'Liste ECO'!F184</f>
        <v>60715</v>
      </c>
      <c r="G141" t="str">
        <f>VLOOKUP(F141,'Liste CG'!B:C,2,FALSE)</f>
        <v>Fournitures et carburant pour les véhicules pour consommation directe</v>
      </c>
      <c r="H141" t="str">
        <f>IF(VLOOKUP('Global view'!F141,'Liste CG'!B:E,4,FALSE)=0,"",VLOOKUP('Global view'!F141,'Liste CG'!B:E,4,FALSE))</f>
        <v/>
      </c>
      <c r="I141">
        <f>VLOOKUP(A141,'CG-&gt; CE'!K:M,3,FALSE)</f>
        <v>44000</v>
      </c>
      <c r="J141" t="str">
        <f>VLOOKUP(I141,'Liste CG'!B:C,2,FALSE)</f>
        <v>Fournisseurs</v>
      </c>
      <c r="K141" t="str">
        <f>IF(VLOOKUP('Global view'!I141,'Liste CG'!B:E,4,FALSE)=0,"",VLOOKUP('Global view'!I141,'Liste CG'!B:E,4,FALSE))</f>
        <v>Tiers</v>
      </c>
    </row>
    <row r="142" spans="1:11" hidden="1" x14ac:dyDescent="0.35">
      <c r="E142">
        <f>'Liste ECO'!G185</f>
        <v>71</v>
      </c>
      <c r="G142">
        <f>VLOOKUP(F142,'Liste CG'!B:C,2,FALSE)</f>
        <v>0</v>
      </c>
      <c r="H142">
        <f>VLOOKUP('Global view'!F142,'Liste CG'!B:E,4,FALSE)</f>
        <v>0</v>
      </c>
      <c r="I142" t="e">
        <f>VLOOKUP(A142,'CG-&gt; CE'!K:M,3,FALSE)</f>
        <v>#N/A</v>
      </c>
      <c r="J142" t="e">
        <f>VLOOKUP(I142,'Liste CG'!B:C,2,FALSE)</f>
        <v>#N/A</v>
      </c>
      <c r="K142" t="e">
        <f>VLOOKUP('Global view'!I142,'Liste CG'!B:E,4,FALSE)</f>
        <v>#N/A</v>
      </c>
    </row>
    <row r="143" spans="1:11" x14ac:dyDescent="0.35">
      <c r="A143" t="str">
        <f>'Liste ECO'!A186</f>
        <v>127-08</v>
      </c>
      <c r="B143" t="str">
        <f>'Liste ECO'!C186</f>
        <v>Assurances couvrant les véhicules, le matériel roulant et assimilés</v>
      </c>
      <c r="C143" t="str">
        <f>'Liste ECO'!D186</f>
        <v>D</v>
      </c>
      <c r="D143" t="str">
        <f>'Liste ECO'!E186</f>
        <v>O</v>
      </c>
      <c r="E143">
        <f>'Liste ECO'!G186</f>
        <v>71</v>
      </c>
      <c r="F143">
        <f>'Liste ECO'!F186</f>
        <v>61501</v>
      </c>
      <c r="G143" t="str">
        <f>VLOOKUP(F143,'Liste CG'!B:C,2,FALSE)</f>
        <v>Assurances couvrant les véhicules et le charroi</v>
      </c>
      <c r="H143" t="str">
        <f>IF(VLOOKUP('Global view'!F143,'Liste CG'!B:E,4,FALSE)=0,"",VLOOKUP('Global view'!F143,'Liste CG'!B:E,4,FALSE))</f>
        <v/>
      </c>
      <c r="I143">
        <f>VLOOKUP(A143,'CG-&gt; CE'!K:M,3,FALSE)</f>
        <v>44000</v>
      </c>
      <c r="J143" t="str">
        <f>VLOOKUP(I143,'Liste CG'!B:C,2,FALSE)</f>
        <v>Fournisseurs</v>
      </c>
      <c r="K143" t="str">
        <f>IF(VLOOKUP('Global view'!I143,'Liste CG'!B:E,4,FALSE)=0,"",VLOOKUP('Global view'!I143,'Liste CG'!B:E,4,FALSE))</f>
        <v>Tiers</v>
      </c>
    </row>
    <row r="144" spans="1:11" hidden="1" x14ac:dyDescent="0.35">
      <c r="E144">
        <f>'Liste ECO'!G187</f>
        <v>71</v>
      </c>
      <c r="G144">
        <f>VLOOKUP(F144,'Liste CG'!B:C,2,FALSE)</f>
        <v>0</v>
      </c>
      <c r="H144">
        <f>VLOOKUP('Global view'!F144,'Liste CG'!B:E,4,FALSE)</f>
        <v>0</v>
      </c>
      <c r="I144" t="e">
        <f>VLOOKUP(A144,'CG-&gt; CE'!K:M,3,FALSE)</f>
        <v>#N/A</v>
      </c>
      <c r="J144" t="e">
        <f>VLOOKUP(I144,'Liste CG'!B:C,2,FALSE)</f>
        <v>#N/A</v>
      </c>
      <c r="K144" t="e">
        <f>VLOOKUP('Global view'!I144,'Liste CG'!B:E,4,FALSE)</f>
        <v>#N/A</v>
      </c>
    </row>
    <row r="145" spans="1:11" x14ac:dyDescent="0.35">
      <c r="A145" t="str">
        <f>'Liste ECO'!A188</f>
        <v>127-12</v>
      </c>
      <c r="B145" t="str">
        <f>'Liste ECO'!C188</f>
        <v>Location de véhicules, de matériel roulant et assimilés</v>
      </c>
      <c r="C145" t="str">
        <f>'Liste ECO'!D188</f>
        <v>D</v>
      </c>
      <c r="D145" t="str">
        <f>'Liste ECO'!E188</f>
        <v>O</v>
      </c>
      <c r="E145">
        <f>'Liste ECO'!G188</f>
        <v>71</v>
      </c>
      <c r="F145">
        <f>'Liste ECO'!F188</f>
        <v>61343</v>
      </c>
      <c r="G145" t="str">
        <f>VLOOKUP(F145,'Liste CG'!B:C,2,FALSE)</f>
        <v>Location de véhicules, de matériel roulant et assimilés</v>
      </c>
      <c r="H145" t="str">
        <f>IF(VLOOKUP('Global view'!F145,'Liste CG'!B:E,4,FALSE)=0,"",VLOOKUP('Global view'!F145,'Liste CG'!B:E,4,FALSE))</f>
        <v/>
      </c>
      <c r="I145">
        <f>VLOOKUP(A145,'CG-&gt; CE'!K:M,3,FALSE)</f>
        <v>44000</v>
      </c>
      <c r="J145" t="str">
        <f>VLOOKUP(I145,'Liste CG'!B:C,2,FALSE)</f>
        <v>Fournisseurs</v>
      </c>
      <c r="K145" t="str">
        <f>IF(VLOOKUP('Global view'!I145,'Liste CG'!B:E,4,FALSE)=0,"",VLOOKUP('Global view'!I145,'Liste CG'!B:E,4,FALSE))</f>
        <v>Tiers</v>
      </c>
    </row>
    <row r="146" spans="1:11" hidden="1" x14ac:dyDescent="0.35">
      <c r="E146">
        <f>'Liste ECO'!G189</f>
        <v>71</v>
      </c>
      <c r="G146">
        <f>VLOOKUP(F146,'Liste CG'!B:C,2,FALSE)</f>
        <v>0</v>
      </c>
      <c r="H146">
        <f>VLOOKUP('Global view'!F146,'Liste CG'!B:E,4,FALSE)</f>
        <v>0</v>
      </c>
      <c r="I146" t="e">
        <f>VLOOKUP(A146,'CG-&gt; CE'!K:M,3,FALSE)</f>
        <v>#N/A</v>
      </c>
      <c r="J146" t="e">
        <f>VLOOKUP(I146,'Liste CG'!B:C,2,FALSE)</f>
        <v>#N/A</v>
      </c>
      <c r="K146" t="e">
        <f>VLOOKUP('Global view'!I146,'Liste CG'!B:E,4,FALSE)</f>
        <v>#N/A</v>
      </c>
    </row>
    <row r="147" spans="1:11" hidden="1" x14ac:dyDescent="0.35">
      <c r="A147">
        <f>'Liste ECO'!A190</f>
        <v>0</v>
      </c>
      <c r="B147">
        <f>'Liste ECO'!C190</f>
        <v>0</v>
      </c>
      <c r="C147" t="str">
        <f>'Liste ECO'!D190</f>
        <v>X</v>
      </c>
      <c r="D147">
        <f>'Liste ECO'!E190</f>
        <v>0</v>
      </c>
      <c r="E147">
        <f>'Liste ECO'!G190</f>
        <v>0</v>
      </c>
      <c r="F147">
        <f>'Liste ECO'!F190</f>
        <v>0</v>
      </c>
      <c r="G147">
        <f>VLOOKUP(F147,'Liste CG'!B:C,2,FALSE)</f>
        <v>0</v>
      </c>
      <c r="H147">
        <f>VLOOKUP('Global view'!F147,'Liste CG'!B:E,4,FALSE)</f>
        <v>0</v>
      </c>
      <c r="I147" t="e">
        <f>VLOOKUP(A147,'CG-&gt; CE'!K:M,3,FALSE)</f>
        <v>#N/A</v>
      </c>
      <c r="J147" t="e">
        <f>VLOOKUP(I147,'Liste CG'!B:C,2,FALSE)</f>
        <v>#N/A</v>
      </c>
      <c r="K147" t="e">
        <f>VLOOKUP('Global view'!I147,'Liste CG'!B:E,4,FALSE)</f>
        <v>#N/A</v>
      </c>
    </row>
    <row r="148" spans="1:11" hidden="1" x14ac:dyDescent="0.35">
      <c r="E148">
        <f>'Liste ECO'!G191</f>
        <v>0</v>
      </c>
      <c r="G148">
        <f>VLOOKUP(F148,'Liste CG'!B:C,2,FALSE)</f>
        <v>0</v>
      </c>
      <c r="H148">
        <f>VLOOKUP('Global view'!F148,'Liste CG'!B:E,4,FALSE)</f>
        <v>0</v>
      </c>
      <c r="I148" t="e">
        <f>VLOOKUP(A148,'CG-&gt; CE'!K:M,3,FALSE)</f>
        <v>#N/A</v>
      </c>
      <c r="J148" t="e">
        <f>VLOOKUP(I148,'Liste CG'!B:C,2,FALSE)</f>
        <v>#N/A</v>
      </c>
      <c r="K148" t="e">
        <f>VLOOKUP('Global view'!I148,'Liste CG'!B:E,4,FALSE)</f>
        <v>#N/A</v>
      </c>
    </row>
    <row r="149" spans="1:11" hidden="1" x14ac:dyDescent="0.35">
      <c r="A149">
        <f>'Liste ECO'!A192</f>
        <v>0</v>
      </c>
      <c r="B149">
        <f>'Liste ECO'!C192</f>
        <v>0</v>
      </c>
      <c r="C149" t="str">
        <f>'Liste ECO'!D192</f>
        <v>X</v>
      </c>
      <c r="D149">
        <f>'Liste ECO'!E192</f>
        <v>0</v>
      </c>
      <c r="E149">
        <f>'Liste ECO'!G192</f>
        <v>0</v>
      </c>
      <c r="F149">
        <f>'Liste ECO'!F192</f>
        <v>0</v>
      </c>
      <c r="G149">
        <f>VLOOKUP(F149,'Liste CG'!B:C,2,FALSE)</f>
        <v>0</v>
      </c>
      <c r="H149">
        <f>VLOOKUP('Global view'!F149,'Liste CG'!B:E,4,FALSE)</f>
        <v>0</v>
      </c>
      <c r="I149" t="e">
        <f>VLOOKUP(A149,'CG-&gt; CE'!K:M,3,FALSE)</f>
        <v>#N/A</v>
      </c>
      <c r="J149" t="e">
        <f>VLOOKUP(I149,'Liste CG'!B:C,2,FALSE)</f>
        <v>#N/A</v>
      </c>
      <c r="K149" t="e">
        <f>VLOOKUP('Global view'!I149,'Liste CG'!B:E,4,FALSE)</f>
        <v>#N/A</v>
      </c>
    </row>
    <row r="150" spans="1:11" hidden="1" x14ac:dyDescent="0.35">
      <c r="E150" t="str">
        <f>'Liste ECO'!G193</f>
        <v>CT</v>
      </c>
      <c r="G150">
        <f>VLOOKUP(F150,'Liste CG'!B:C,2,FALSE)</f>
        <v>0</v>
      </c>
      <c r="H150">
        <f>VLOOKUP('Global view'!F150,'Liste CG'!B:E,4,FALSE)</f>
        <v>0</v>
      </c>
      <c r="I150" t="e">
        <f>VLOOKUP(A150,'CG-&gt; CE'!K:M,3,FALSE)</f>
        <v>#N/A</v>
      </c>
      <c r="J150" t="e">
        <f>VLOOKUP(I150,'Liste CG'!B:C,2,FALSE)</f>
        <v>#N/A</v>
      </c>
      <c r="K150" t="e">
        <f>VLOOKUP('Global view'!I150,'Liste CG'!B:E,4,FALSE)</f>
        <v>#N/A</v>
      </c>
    </row>
    <row r="151" spans="1:11" x14ac:dyDescent="0.35">
      <c r="A151" t="str">
        <f>'Liste ECO'!A194</f>
        <v>128-01</v>
      </c>
      <c r="B151" t="str">
        <f>'Liste ECO'!C194</f>
        <v>Frais administratifs de la gestion financière</v>
      </c>
      <c r="C151" t="str">
        <f>'Liste ECO'!D194</f>
        <v>D</v>
      </c>
      <c r="D151" t="str">
        <f>'Liste ECO'!E194</f>
        <v>O</v>
      </c>
      <c r="E151">
        <f>'Liste ECO'!G194</f>
        <v>71</v>
      </c>
      <c r="F151">
        <f>'Liste ECO'!F194</f>
        <v>65801</v>
      </c>
      <c r="G151" t="str">
        <f>VLOOKUP(F151,'Liste CG'!B:C,2,FALSE)</f>
        <v>Frais administratifs de la gestion financière</v>
      </c>
      <c r="H151" t="str">
        <f>IF(VLOOKUP('Global view'!F151,'Liste CG'!B:E,4,FALSE)=0,"",VLOOKUP('Global view'!F151,'Liste CG'!B:E,4,FALSE))</f>
        <v/>
      </c>
      <c r="I151">
        <f>VLOOKUP(A151,'CG-&gt; CE'!K:M,3,FALSE)</f>
        <v>44000</v>
      </c>
      <c r="J151" t="str">
        <f>VLOOKUP(I151,'Liste CG'!B:C,2,FALSE)</f>
        <v>Fournisseurs</v>
      </c>
      <c r="K151" t="str">
        <f>IF(VLOOKUP('Global view'!I151,'Liste CG'!B:E,4,FALSE)=0,"",VLOOKUP('Global view'!I151,'Liste CG'!B:E,4,FALSE))</f>
        <v>Tiers</v>
      </c>
    </row>
    <row r="152" spans="1:11" hidden="1" x14ac:dyDescent="0.35">
      <c r="E152">
        <f>'Liste ECO'!G195</f>
        <v>71</v>
      </c>
      <c r="G152">
        <f>VLOOKUP(F152,'Liste CG'!B:C,2,FALSE)</f>
        <v>0</v>
      </c>
      <c r="H152">
        <f>VLOOKUP('Global view'!F152,'Liste CG'!B:E,4,FALSE)</f>
        <v>0</v>
      </c>
      <c r="I152" t="e">
        <f>VLOOKUP(A152,'CG-&gt; CE'!K:M,3,FALSE)</f>
        <v>#N/A</v>
      </c>
      <c r="J152" t="e">
        <f>VLOOKUP(I152,'Liste CG'!B:C,2,FALSE)</f>
        <v>#N/A</v>
      </c>
      <c r="K152" t="e">
        <f>VLOOKUP('Global view'!I152,'Liste CG'!B:E,4,FALSE)</f>
        <v>#N/A</v>
      </c>
    </row>
    <row r="153" spans="1:11" hidden="1" x14ac:dyDescent="0.35">
      <c r="A153">
        <f>'Liste ECO'!A196</f>
        <v>0</v>
      </c>
      <c r="B153">
        <f>'Liste ECO'!C196</f>
        <v>0</v>
      </c>
      <c r="C153" t="str">
        <f>'Liste ECO'!D196</f>
        <v>X</v>
      </c>
      <c r="D153">
        <f>'Liste ECO'!E196</f>
        <v>0</v>
      </c>
      <c r="E153">
        <f>'Liste ECO'!G196</f>
        <v>0</v>
      </c>
      <c r="F153">
        <f>'Liste ECO'!F196</f>
        <v>0</v>
      </c>
      <c r="G153">
        <f>VLOOKUP(F153,'Liste CG'!B:C,2,FALSE)</f>
        <v>0</v>
      </c>
      <c r="H153">
        <f>VLOOKUP('Global view'!F153,'Liste CG'!B:E,4,FALSE)</f>
        <v>0</v>
      </c>
      <c r="I153" t="e">
        <f>VLOOKUP(A153,'CG-&gt; CE'!K:M,3,FALSE)</f>
        <v>#N/A</v>
      </c>
      <c r="J153" t="e">
        <f>VLOOKUP(I153,'Liste CG'!B:C,2,FALSE)</f>
        <v>#N/A</v>
      </c>
      <c r="K153" t="e">
        <f>VLOOKUP('Global view'!I153,'Liste CG'!B:E,4,FALSE)</f>
        <v>#N/A</v>
      </c>
    </row>
    <row r="154" spans="1:11" hidden="1" x14ac:dyDescent="0.35">
      <c r="E154">
        <f>'Liste ECO'!G197</f>
        <v>0</v>
      </c>
      <c r="G154">
        <f>VLOOKUP(F154,'Liste CG'!B:C,2,FALSE)</f>
        <v>0</v>
      </c>
      <c r="H154">
        <f>VLOOKUP('Global view'!F154,'Liste CG'!B:E,4,FALSE)</f>
        <v>0</v>
      </c>
      <c r="I154" t="e">
        <f>VLOOKUP(A154,'CG-&gt; CE'!K:M,3,FALSE)</f>
        <v>#N/A</v>
      </c>
      <c r="J154" t="e">
        <f>VLOOKUP(I154,'Liste CG'!B:C,2,FALSE)</f>
        <v>#N/A</v>
      </c>
      <c r="K154" t="e">
        <f>VLOOKUP('Global view'!I154,'Liste CG'!B:E,4,FALSE)</f>
        <v>#N/A</v>
      </c>
    </row>
    <row r="155" spans="1:11" hidden="1" x14ac:dyDescent="0.35">
      <c r="A155">
        <f>'Liste ECO'!A198</f>
        <v>0</v>
      </c>
      <c r="B155">
        <f>'Liste ECO'!C198</f>
        <v>0</v>
      </c>
      <c r="C155" t="str">
        <f>'Liste ECO'!D198</f>
        <v>X</v>
      </c>
      <c r="D155">
        <f>'Liste ECO'!E198</f>
        <v>0</v>
      </c>
      <c r="E155">
        <f>'Liste ECO'!G198</f>
        <v>0</v>
      </c>
      <c r="F155">
        <f>'Liste ECO'!F198</f>
        <v>0</v>
      </c>
      <c r="G155">
        <f>VLOOKUP(F155,'Liste CG'!B:C,2,FALSE)</f>
        <v>0</v>
      </c>
      <c r="H155">
        <f>VLOOKUP('Global view'!F155,'Liste CG'!B:E,4,FALSE)</f>
        <v>0</v>
      </c>
      <c r="I155" t="e">
        <f>VLOOKUP(A155,'CG-&gt; CE'!K:M,3,FALSE)</f>
        <v>#N/A</v>
      </c>
      <c r="J155" t="e">
        <f>VLOOKUP(I155,'Liste CG'!B:C,2,FALSE)</f>
        <v>#N/A</v>
      </c>
      <c r="K155" t="e">
        <f>VLOOKUP('Global view'!I155,'Liste CG'!B:E,4,FALSE)</f>
        <v>#N/A</v>
      </c>
    </row>
    <row r="156" spans="1:11" hidden="1" x14ac:dyDescent="0.35">
      <c r="E156" t="str">
        <f>'Liste ECO'!G199</f>
        <v>CT</v>
      </c>
      <c r="G156">
        <f>VLOOKUP(F156,'Liste CG'!B:C,2,FALSE)</f>
        <v>0</v>
      </c>
      <c r="H156">
        <f>VLOOKUP('Global view'!F156,'Liste CG'!B:E,4,FALSE)</f>
        <v>0</v>
      </c>
      <c r="I156" t="e">
        <f>VLOOKUP(A156,'CG-&gt; CE'!K:M,3,FALSE)</f>
        <v>#N/A</v>
      </c>
      <c r="J156" t="e">
        <f>VLOOKUP(I156,'Liste CG'!B:C,2,FALSE)</f>
        <v>#N/A</v>
      </c>
      <c r="K156" t="e">
        <f>VLOOKUP('Global view'!I156,'Liste CG'!B:E,4,FALSE)</f>
        <v>#N/A</v>
      </c>
    </row>
    <row r="157" spans="1:11" x14ac:dyDescent="0.35">
      <c r="A157" t="str">
        <f>'Liste ECO'!A200</f>
        <v>129-04</v>
      </c>
      <c r="B157" t="str">
        <f>'Liste ECO'!C200</f>
        <v>Fournitures pour la gestion de stocks</v>
      </c>
      <c r="C157" t="str">
        <f>'Liste ECO'!D200</f>
        <v>D</v>
      </c>
      <c r="D157" t="str">
        <f>'Liste ECO'!E200</f>
        <v>O</v>
      </c>
      <c r="E157">
        <f>'Liste ECO'!G200</f>
        <v>71</v>
      </c>
      <c r="F157">
        <f>'Liste ECO'!F200</f>
        <v>60115</v>
      </c>
      <c r="G157" t="str">
        <f>VLOOKUP(F157,'Liste CG'!B:C,2,FALSE)</f>
        <v>Fournitures pour la gestion de stocks</v>
      </c>
      <c r="H157" t="str">
        <f>IF(VLOOKUP('Global view'!F157,'Liste CG'!B:E,4,FALSE)=0,"",VLOOKUP('Global view'!F157,'Liste CG'!B:E,4,FALSE))</f>
        <v/>
      </c>
      <c r="I157" t="e">
        <f>VLOOKUP(A157,'CG-&gt; CE'!K:M,3,FALSE)</f>
        <v>#VALUE!</v>
      </c>
      <c r="J157" t="e">
        <f>VLOOKUP(I157,'Liste CG'!B:C,2,FALSE)</f>
        <v>#VALUE!</v>
      </c>
      <c r="K157" t="e">
        <f>IF(VLOOKUP('Global view'!I157,'Liste CG'!B:E,4,FALSE)=0,"",VLOOKUP('Global view'!I157,'Liste CG'!B:E,4,FALSE))</f>
        <v>#VALUE!</v>
      </c>
    </row>
    <row r="158" spans="1:11" hidden="1" x14ac:dyDescent="0.35">
      <c r="E158">
        <f>'Liste ECO'!G201</f>
        <v>71</v>
      </c>
      <c r="G158">
        <f>VLOOKUP(F158,'Liste CG'!B:C,2,FALSE)</f>
        <v>0</v>
      </c>
      <c r="H158">
        <f>VLOOKUP('Global view'!F158,'Liste CG'!B:E,4,FALSE)</f>
        <v>0</v>
      </c>
      <c r="I158" t="e">
        <f>VLOOKUP(A158,'CG-&gt; CE'!K:M,3,FALSE)</f>
        <v>#N/A</v>
      </c>
      <c r="J158" t="e">
        <f>VLOOKUP(I158,'Liste CG'!B:C,2,FALSE)</f>
        <v>#N/A</v>
      </c>
      <c r="K158" t="e">
        <f>VLOOKUP('Global view'!I158,'Liste CG'!B:E,4,FALSE)</f>
        <v>#N/A</v>
      </c>
    </row>
    <row r="159" spans="1:11" hidden="1" x14ac:dyDescent="0.35">
      <c r="A159">
        <f>'Liste ECO'!A202</f>
        <v>0</v>
      </c>
      <c r="B159">
        <f>'Liste ECO'!C202</f>
        <v>0</v>
      </c>
      <c r="C159" t="str">
        <f>'Liste ECO'!D202</f>
        <v>X</v>
      </c>
      <c r="D159">
        <f>'Liste ECO'!E202</f>
        <v>0</v>
      </c>
      <c r="E159">
        <f>'Liste ECO'!G202</f>
        <v>0</v>
      </c>
      <c r="F159">
        <f>'Liste ECO'!F202</f>
        <v>0</v>
      </c>
      <c r="G159">
        <f>VLOOKUP(F159,'Liste CG'!B:C,2,FALSE)</f>
        <v>0</v>
      </c>
      <c r="H159">
        <f>VLOOKUP('Global view'!F159,'Liste CG'!B:E,4,FALSE)</f>
        <v>0</v>
      </c>
      <c r="I159" t="e">
        <f>VLOOKUP(A159,'CG-&gt; CE'!K:M,3,FALSE)</f>
        <v>#N/A</v>
      </c>
      <c r="J159" t="e">
        <f>VLOOKUP(I159,'Liste CG'!B:C,2,FALSE)</f>
        <v>#N/A</v>
      </c>
      <c r="K159" t="e">
        <f>VLOOKUP('Global view'!I159,'Liste CG'!B:E,4,FALSE)</f>
        <v>#N/A</v>
      </c>
    </row>
    <row r="160" spans="1:11" hidden="1" x14ac:dyDescent="0.35">
      <c r="E160">
        <f>'Liste ECO'!G203</f>
        <v>0</v>
      </c>
      <c r="G160">
        <f>VLOOKUP(F160,'Liste CG'!B:C,2,FALSE)</f>
        <v>0</v>
      </c>
      <c r="H160">
        <f>VLOOKUP('Global view'!F160,'Liste CG'!B:E,4,FALSE)</f>
        <v>0</v>
      </c>
      <c r="I160" t="e">
        <f>VLOOKUP(A160,'CG-&gt; CE'!K:M,3,FALSE)</f>
        <v>#N/A</v>
      </c>
      <c r="J160" t="e">
        <f>VLOOKUP(I160,'Liste CG'!B:C,2,FALSE)</f>
        <v>#N/A</v>
      </c>
      <c r="K160" t="e">
        <f>VLOOKUP('Global view'!I160,'Liste CG'!B:E,4,FALSE)</f>
        <v>#N/A</v>
      </c>
    </row>
    <row r="161" spans="1:11" hidden="1" x14ac:dyDescent="0.35">
      <c r="A161">
        <f>'Liste ECO'!A204</f>
        <v>0</v>
      </c>
      <c r="B161">
        <f>'Liste ECO'!C204</f>
        <v>0</v>
      </c>
      <c r="C161" t="str">
        <f>'Liste ECO'!D204</f>
        <v>X</v>
      </c>
      <c r="D161">
        <f>'Liste ECO'!E204</f>
        <v>0</v>
      </c>
      <c r="E161">
        <f>'Liste ECO'!G204</f>
        <v>0</v>
      </c>
      <c r="F161">
        <f>'Liste ECO'!F204</f>
        <v>0</v>
      </c>
      <c r="G161">
        <f>VLOOKUP(F161,'Liste CG'!B:C,2,FALSE)</f>
        <v>0</v>
      </c>
      <c r="H161">
        <f>VLOOKUP('Global view'!F161,'Liste CG'!B:E,4,FALSE)</f>
        <v>0</v>
      </c>
      <c r="I161" t="e">
        <f>VLOOKUP(A161,'CG-&gt; CE'!K:M,3,FALSE)</f>
        <v>#N/A</v>
      </c>
      <c r="J161" t="e">
        <f>VLOOKUP(I161,'Liste CG'!B:C,2,FALSE)</f>
        <v>#N/A</v>
      </c>
      <c r="K161" t="e">
        <f>VLOOKUP('Global view'!I161,'Liste CG'!B:E,4,FALSE)</f>
        <v>#N/A</v>
      </c>
    </row>
    <row r="162" spans="1:11" hidden="1" x14ac:dyDescent="0.35">
      <c r="E162">
        <f>'Liste ECO'!G205</f>
        <v>0</v>
      </c>
      <c r="G162">
        <f>VLOOKUP(F162,'Liste CG'!B:C,2,FALSE)</f>
        <v>0</v>
      </c>
      <c r="H162">
        <f>VLOOKUP('Global view'!F162,'Liste CG'!B:E,4,FALSE)</f>
        <v>0</v>
      </c>
      <c r="I162" t="e">
        <f>VLOOKUP(A162,'CG-&gt; CE'!K:M,3,FALSE)</f>
        <v>#N/A</v>
      </c>
      <c r="J162" t="e">
        <f>VLOOKUP(I162,'Liste CG'!B:C,2,FALSE)</f>
        <v>#N/A</v>
      </c>
      <c r="K162" t="e">
        <f>VLOOKUP('Global view'!I162,'Liste CG'!B:E,4,FALSE)</f>
        <v>#N/A</v>
      </c>
    </row>
    <row r="163" spans="1:11" hidden="1" x14ac:dyDescent="0.35">
      <c r="A163">
        <f>'Liste ECO'!A206</f>
        <v>0</v>
      </c>
      <c r="B163">
        <f>'Liste ECO'!C206</f>
        <v>0</v>
      </c>
      <c r="C163" t="str">
        <f>'Liste ECO'!D206</f>
        <v>X</v>
      </c>
      <c r="D163">
        <f>'Liste ECO'!E206</f>
        <v>0</v>
      </c>
      <c r="E163">
        <f>'Liste ECO'!G206</f>
        <v>0</v>
      </c>
      <c r="F163">
        <f>'Liste ECO'!F206</f>
        <v>0</v>
      </c>
      <c r="G163">
        <f>VLOOKUP(F163,'Liste CG'!B:C,2,FALSE)</f>
        <v>0</v>
      </c>
      <c r="H163">
        <f>VLOOKUP('Global view'!F163,'Liste CG'!B:E,4,FALSE)</f>
        <v>0</v>
      </c>
      <c r="I163" t="e">
        <f>VLOOKUP(A163,'CG-&gt; CE'!K:M,3,FALSE)</f>
        <v>#N/A</v>
      </c>
      <c r="J163" t="e">
        <f>VLOOKUP(I163,'Liste CG'!B:C,2,FALSE)</f>
        <v>#N/A</v>
      </c>
      <c r="K163" t="e">
        <f>VLOOKUP('Global view'!I163,'Liste CG'!B:E,4,FALSE)</f>
        <v>#N/A</v>
      </c>
    </row>
    <row r="164" spans="1:11" hidden="1" x14ac:dyDescent="0.35">
      <c r="E164" t="str">
        <f>'Liste ECO'!G207</f>
        <v>CT</v>
      </c>
      <c r="G164">
        <f>VLOOKUP(F164,'Liste CG'!B:C,2,FALSE)</f>
        <v>0</v>
      </c>
      <c r="H164">
        <f>VLOOKUP('Global view'!F164,'Liste CG'!B:E,4,FALSE)</f>
        <v>0</v>
      </c>
      <c r="I164" t="e">
        <f>VLOOKUP(A164,'CG-&gt; CE'!K:M,3,FALSE)</f>
        <v>#N/A</v>
      </c>
      <c r="J164" t="e">
        <f>VLOOKUP(I164,'Liste CG'!B:C,2,FALSE)</f>
        <v>#N/A</v>
      </c>
      <c r="K164" t="e">
        <f>VLOOKUP('Global view'!I164,'Liste CG'!B:E,4,FALSE)</f>
        <v>#N/A</v>
      </c>
    </row>
    <row r="165" spans="1:11" x14ac:dyDescent="0.35">
      <c r="A165" t="str">
        <f>'Liste ECO'!A208</f>
        <v>161-01</v>
      </c>
      <c r="B165" t="str">
        <f>'Liste ECO'!C208</f>
        <v xml:space="preserve">Produits des prestations directes </v>
      </c>
      <c r="C165" t="str">
        <f>'Liste ECO'!D208</f>
        <v>R</v>
      </c>
      <c r="D165" t="str">
        <f>'Liste ECO'!E208</f>
        <v>O</v>
      </c>
      <c r="E165">
        <f>'Liste ECO'!G208</f>
        <v>60</v>
      </c>
      <c r="F165">
        <f>'Liste ECO'!F208</f>
        <v>71301</v>
      </c>
      <c r="G165" t="str">
        <f>VLOOKUP(F165,'Liste CG'!B:C,2,FALSE)</f>
        <v xml:space="preserve">Produits des prestations directes </v>
      </c>
      <c r="H165" t="str">
        <f>IF(VLOOKUP('Global view'!F165,'Liste CG'!B:E,4,FALSE)=0,"",VLOOKUP('Global view'!F165,'Liste CG'!B:E,4,FALSE))</f>
        <v/>
      </c>
      <c r="I165" t="e">
        <f>VLOOKUP(A165,'CG-&gt; CE'!K:M,3,FALSE)</f>
        <v>#VALUE!</v>
      </c>
      <c r="J165" t="e">
        <f>VLOOKUP(I165,'Liste CG'!B:C,2,FALSE)</f>
        <v>#VALUE!</v>
      </c>
      <c r="K165" t="e">
        <f>IF(VLOOKUP('Global view'!I165,'Liste CG'!B:E,4,FALSE)=0,"",VLOOKUP('Global view'!I165,'Liste CG'!B:E,4,FALSE))</f>
        <v>#VALUE!</v>
      </c>
    </row>
    <row r="166" spans="1:11" hidden="1" x14ac:dyDescent="0.35">
      <c r="E166">
        <f>'Liste ECO'!G209</f>
        <v>60</v>
      </c>
      <c r="G166">
        <f>VLOOKUP(F166,'Liste CG'!B:C,2,FALSE)</f>
        <v>0</v>
      </c>
      <c r="H166">
        <f>VLOOKUP('Global view'!F166,'Liste CG'!B:E,4,FALSE)</f>
        <v>0</v>
      </c>
      <c r="I166" t="e">
        <f>VLOOKUP(A166,'CG-&gt; CE'!K:M,3,FALSE)</f>
        <v>#N/A</v>
      </c>
      <c r="J166" t="e">
        <f>VLOOKUP(I166,'Liste CG'!B:C,2,FALSE)</f>
        <v>#N/A</v>
      </c>
      <c r="K166" t="e">
        <f>VLOOKUP('Global view'!I166,'Liste CG'!B:E,4,FALSE)</f>
        <v>#N/A</v>
      </c>
    </row>
    <row r="167" spans="1:11" x14ac:dyDescent="0.35">
      <c r="A167" t="str">
        <f>'Liste ECO'!A210</f>
        <v>161-03</v>
      </c>
      <c r="B167" t="str">
        <f>'Liste ECO'!C210</f>
        <v>Intervention des bénéficiaires de services</v>
      </c>
      <c r="C167" t="str">
        <f>'Liste ECO'!D210</f>
        <v>R</v>
      </c>
      <c r="D167" t="str">
        <f>'Liste ECO'!E210</f>
        <v>O</v>
      </c>
      <c r="E167">
        <f>'Liste ECO'!G210</f>
        <v>60</v>
      </c>
      <c r="F167">
        <f>'Liste ECO'!F210</f>
        <v>71303</v>
      </c>
      <c r="G167" t="str">
        <f>VLOOKUP(F167,'Liste CG'!B:C,2,FALSE)</f>
        <v>Intervention des bénéficiaires de services</v>
      </c>
      <c r="H167" t="str">
        <f>IF(VLOOKUP('Global view'!F167,'Liste CG'!B:E,4,FALSE)=0,"",VLOOKUP('Global view'!F167,'Liste CG'!B:E,4,FALSE))</f>
        <v/>
      </c>
      <c r="I167" t="e">
        <f>VLOOKUP(A167,'CG-&gt; CE'!K:M,3,FALSE)</f>
        <v>#VALUE!</v>
      </c>
      <c r="J167" t="e">
        <f>VLOOKUP(I167,'Liste CG'!B:C,2,FALSE)</f>
        <v>#VALUE!</v>
      </c>
      <c r="K167" t="e">
        <f>IF(VLOOKUP('Global view'!I167,'Liste CG'!B:E,4,FALSE)=0,"",VLOOKUP('Global view'!I167,'Liste CG'!B:E,4,FALSE))</f>
        <v>#VALUE!</v>
      </c>
    </row>
    <row r="168" spans="1:11" hidden="1" x14ac:dyDescent="0.35">
      <c r="E168">
        <f>'Liste ECO'!G211</f>
        <v>60</v>
      </c>
      <c r="G168">
        <f>VLOOKUP(F168,'Liste CG'!B:C,2,FALSE)</f>
        <v>0</v>
      </c>
      <c r="H168">
        <f>VLOOKUP('Global view'!F168,'Liste CG'!B:E,4,FALSE)</f>
        <v>0</v>
      </c>
      <c r="I168" t="e">
        <f>VLOOKUP(A168,'CG-&gt; CE'!K:M,3,FALSE)</f>
        <v>#N/A</v>
      </c>
      <c r="J168" t="e">
        <f>VLOOKUP(I168,'Liste CG'!B:C,2,FALSE)</f>
        <v>#N/A</v>
      </c>
      <c r="K168" t="e">
        <f>VLOOKUP('Global view'!I168,'Liste CG'!B:E,4,FALSE)</f>
        <v>#N/A</v>
      </c>
    </row>
    <row r="169" spans="1:11" x14ac:dyDescent="0.35">
      <c r="A169" t="str">
        <f>'Liste ECO'!A212</f>
        <v>161-05</v>
      </c>
      <c r="B169" t="str">
        <f>'Liste ECO'!C212</f>
        <v>Produits des droits d'entrée (locations, taxes, …)</v>
      </c>
      <c r="C169" t="str">
        <f>'Liste ECO'!D212</f>
        <v>R</v>
      </c>
      <c r="D169" t="str">
        <f>'Liste ECO'!E212</f>
        <v>O</v>
      </c>
      <c r="E169">
        <f>'Liste ECO'!G212</f>
        <v>60</v>
      </c>
      <c r="F169">
        <f>'Liste ECO'!F212</f>
        <v>71305</v>
      </c>
      <c r="G169" t="str">
        <f>VLOOKUP(F169,'Liste CG'!B:C,2,FALSE)</f>
        <v>Produits des droits d'entrée</v>
      </c>
      <c r="H169" t="str">
        <f>IF(VLOOKUP('Global view'!F169,'Liste CG'!B:E,4,FALSE)=0,"",VLOOKUP('Global view'!F169,'Liste CG'!B:E,4,FALSE))</f>
        <v/>
      </c>
      <c r="I169" t="e">
        <f>VLOOKUP(A169,'CG-&gt; CE'!K:M,3,FALSE)</f>
        <v>#VALUE!</v>
      </c>
      <c r="J169" t="e">
        <f>VLOOKUP(I169,'Liste CG'!B:C,2,FALSE)</f>
        <v>#VALUE!</v>
      </c>
      <c r="K169" t="e">
        <f>IF(VLOOKUP('Global view'!I169,'Liste CG'!B:E,4,FALSE)=0,"",VLOOKUP('Global view'!I169,'Liste CG'!B:E,4,FALSE))</f>
        <v>#VALUE!</v>
      </c>
    </row>
    <row r="170" spans="1:11" hidden="1" x14ac:dyDescent="0.35">
      <c r="E170">
        <f>'Liste ECO'!G213</f>
        <v>60</v>
      </c>
      <c r="G170">
        <f>VLOOKUP(F170,'Liste CG'!B:C,2,FALSE)</f>
        <v>0</v>
      </c>
      <c r="H170">
        <f>VLOOKUP('Global view'!F170,'Liste CG'!B:E,4,FALSE)</f>
        <v>0</v>
      </c>
      <c r="I170" t="e">
        <f>VLOOKUP(A170,'CG-&gt; CE'!K:M,3,FALSE)</f>
        <v>#N/A</v>
      </c>
      <c r="J170" t="e">
        <f>VLOOKUP(I170,'Liste CG'!B:C,2,FALSE)</f>
        <v>#N/A</v>
      </c>
      <c r="K170" t="e">
        <f>VLOOKUP('Global view'!I170,'Liste CG'!B:E,4,FALSE)</f>
        <v>#N/A</v>
      </c>
    </row>
    <row r="171" spans="1:11" x14ac:dyDescent="0.35">
      <c r="A171" t="str">
        <f>'Liste ECO'!A214</f>
        <v>161-07</v>
      </c>
      <c r="B171" t="str">
        <f>'Liste ECO'!C214</f>
        <v>Produits des avantages octroyés au personnel et aux mandataires</v>
      </c>
      <c r="C171" t="str">
        <f>'Liste ECO'!D214</f>
        <v>R</v>
      </c>
      <c r="D171" t="str">
        <f>'Liste ECO'!E214</f>
        <v>O</v>
      </c>
      <c r="E171">
        <f>'Liste ECO'!G214</f>
        <v>60</v>
      </c>
      <c r="F171">
        <f>'Liste ECO'!F214</f>
        <v>71307</v>
      </c>
      <c r="G171" t="str">
        <f>VLOOKUP(F171,'Liste CG'!B:C,2,FALSE)</f>
        <v>Produits des avantages octroyés au personnel et aux mandataires</v>
      </c>
      <c r="H171" t="str">
        <f>IF(VLOOKUP('Global view'!F171,'Liste CG'!B:E,4,FALSE)=0,"",VLOOKUP('Global view'!F171,'Liste CG'!B:E,4,FALSE))</f>
        <v/>
      </c>
      <c r="I171" t="e">
        <f>VLOOKUP(A171,'CG-&gt; CE'!K:M,3,FALSE)</f>
        <v>#VALUE!</v>
      </c>
      <c r="J171" t="e">
        <f>VLOOKUP(I171,'Liste CG'!B:C,2,FALSE)</f>
        <v>#VALUE!</v>
      </c>
      <c r="K171" t="e">
        <f>IF(VLOOKUP('Global view'!I171,'Liste CG'!B:E,4,FALSE)=0,"",VLOOKUP('Global view'!I171,'Liste CG'!B:E,4,FALSE))</f>
        <v>#VALUE!</v>
      </c>
    </row>
    <row r="172" spans="1:11" hidden="1" x14ac:dyDescent="0.35">
      <c r="E172">
        <f>'Liste ECO'!G215</f>
        <v>60</v>
      </c>
      <c r="G172">
        <f>VLOOKUP(F172,'Liste CG'!B:C,2,FALSE)</f>
        <v>0</v>
      </c>
      <c r="H172">
        <f>VLOOKUP('Global view'!F172,'Liste CG'!B:E,4,FALSE)</f>
        <v>0</v>
      </c>
      <c r="I172" t="e">
        <f>VLOOKUP(A172,'CG-&gt; CE'!K:M,3,FALSE)</f>
        <v>#N/A</v>
      </c>
      <c r="J172" t="e">
        <f>VLOOKUP(I172,'Liste CG'!B:C,2,FALSE)</f>
        <v>#N/A</v>
      </c>
      <c r="K172" t="e">
        <f>VLOOKUP('Global view'!I172,'Liste CG'!B:E,4,FALSE)</f>
        <v>#N/A</v>
      </c>
    </row>
    <row r="173" spans="1:11" x14ac:dyDescent="0.35">
      <c r="A173" t="str">
        <f>'Liste ECO'!A216</f>
        <v>161-09</v>
      </c>
      <c r="B173" t="str">
        <f>'Liste ECO'!C216</f>
        <v>Produits des concessions de droit accordées et leurs taxes</v>
      </c>
      <c r="C173" t="str">
        <f>'Liste ECO'!D216</f>
        <v>R</v>
      </c>
      <c r="D173" t="str">
        <f>'Liste ECO'!E216</f>
        <v>O</v>
      </c>
      <c r="E173">
        <f>'Liste ECO'!G216</f>
        <v>60</v>
      </c>
      <c r="F173">
        <f>'Liste ECO'!F216</f>
        <v>71309</v>
      </c>
      <c r="G173" t="str">
        <f>VLOOKUP(F173,'Liste CG'!B:C,2,FALSE)</f>
        <v>Produits des concessions de droit accordées et leurs taxes</v>
      </c>
      <c r="H173" t="str">
        <f>IF(VLOOKUP('Global view'!F173,'Liste CG'!B:E,4,FALSE)=0,"",VLOOKUP('Global view'!F173,'Liste CG'!B:E,4,FALSE))</f>
        <v/>
      </c>
      <c r="I173" t="e">
        <f>VLOOKUP(A173,'CG-&gt; CE'!K:M,3,FALSE)</f>
        <v>#VALUE!</v>
      </c>
      <c r="J173" t="e">
        <f>VLOOKUP(I173,'Liste CG'!B:C,2,FALSE)</f>
        <v>#VALUE!</v>
      </c>
      <c r="K173" t="e">
        <f>IF(VLOOKUP('Global view'!I173,'Liste CG'!B:E,4,FALSE)=0,"",VLOOKUP('Global view'!I173,'Liste CG'!B:E,4,FALSE))</f>
        <v>#VALUE!</v>
      </c>
    </row>
    <row r="174" spans="1:11" hidden="1" x14ac:dyDescent="0.35">
      <c r="E174">
        <f>'Liste ECO'!G217</f>
        <v>60</v>
      </c>
      <c r="G174">
        <f>VLOOKUP(F174,'Liste CG'!B:C,2,FALSE)</f>
        <v>0</v>
      </c>
      <c r="H174">
        <f>VLOOKUP('Global view'!F174,'Liste CG'!B:E,4,FALSE)</f>
        <v>0</v>
      </c>
      <c r="I174" t="e">
        <f>VLOOKUP(A174,'CG-&gt; CE'!K:M,3,FALSE)</f>
        <v>#N/A</v>
      </c>
      <c r="J174" t="e">
        <f>VLOOKUP(I174,'Liste CG'!B:C,2,FALSE)</f>
        <v>#N/A</v>
      </c>
      <c r="K174" t="e">
        <f>VLOOKUP('Global view'!I174,'Liste CG'!B:E,4,FALSE)</f>
        <v>#N/A</v>
      </c>
    </row>
    <row r="175" spans="1:11" x14ac:dyDescent="0.35">
      <c r="A175" t="str">
        <f>'Liste ECO'!A218</f>
        <v>161-11</v>
      </c>
      <c r="B175" t="str">
        <f>'Liste ECO'!C218</f>
        <v>Produits de la vente de bois</v>
      </c>
      <c r="C175" t="str">
        <f>'Liste ECO'!D218</f>
        <v>R</v>
      </c>
      <c r="D175" t="str">
        <f>'Liste ECO'!E218</f>
        <v>O</v>
      </c>
      <c r="E175">
        <f>'Liste ECO'!G218</f>
        <v>60</v>
      </c>
      <c r="F175">
        <f>'Liste ECO'!F218</f>
        <v>71360</v>
      </c>
      <c r="G175" t="str">
        <f>VLOOKUP(F175,'Liste CG'!B:C,2,FALSE)</f>
        <v>Produits de la vente de bois</v>
      </c>
      <c r="H175" t="str">
        <f>IF(VLOOKUP('Global view'!F175,'Liste CG'!B:E,4,FALSE)=0,"",VLOOKUP('Global view'!F175,'Liste CG'!B:E,4,FALSE))</f>
        <v/>
      </c>
      <c r="I175" t="e">
        <f>VLOOKUP(A175,'CG-&gt; CE'!K:M,3,FALSE)</f>
        <v>#VALUE!</v>
      </c>
      <c r="J175" t="e">
        <f>VLOOKUP(I175,'Liste CG'!B:C,2,FALSE)</f>
        <v>#VALUE!</v>
      </c>
      <c r="K175" t="e">
        <f>IF(VLOOKUP('Global view'!I175,'Liste CG'!B:E,4,FALSE)=0,"",VLOOKUP('Global view'!I175,'Liste CG'!B:E,4,FALSE))</f>
        <v>#VALUE!</v>
      </c>
    </row>
    <row r="176" spans="1:11" hidden="1" x14ac:dyDescent="0.35">
      <c r="E176">
        <f>'Liste ECO'!G219</f>
        <v>60</v>
      </c>
      <c r="G176">
        <f>VLOOKUP(F176,'Liste CG'!B:C,2,FALSE)</f>
        <v>0</v>
      </c>
      <c r="H176">
        <f>VLOOKUP('Global view'!F176,'Liste CG'!B:E,4,FALSE)</f>
        <v>0</v>
      </c>
      <c r="I176" t="e">
        <f>VLOOKUP(A176,'CG-&gt; CE'!K:M,3,FALSE)</f>
        <v>#N/A</v>
      </c>
      <c r="J176" t="e">
        <f>VLOOKUP(I176,'Liste CG'!B:C,2,FALSE)</f>
        <v>#N/A</v>
      </c>
      <c r="K176" t="e">
        <f>VLOOKUP('Global view'!I176,'Liste CG'!B:E,4,FALSE)</f>
        <v>#N/A</v>
      </c>
    </row>
    <row r="177" spans="1:11" hidden="1" x14ac:dyDescent="0.35">
      <c r="A177">
        <f>'Liste ECO'!A220</f>
        <v>0</v>
      </c>
      <c r="B177">
        <f>'Liste ECO'!C220</f>
        <v>0</v>
      </c>
      <c r="C177" t="str">
        <f>'Liste ECO'!D220</f>
        <v>X</v>
      </c>
      <c r="D177">
        <f>'Liste ECO'!E220</f>
        <v>0</v>
      </c>
      <c r="E177">
        <f>'Liste ECO'!G220</f>
        <v>0</v>
      </c>
      <c r="F177">
        <f>'Liste ECO'!F220</f>
        <v>0</v>
      </c>
      <c r="G177">
        <f>VLOOKUP(F177,'Liste CG'!B:C,2,FALSE)</f>
        <v>0</v>
      </c>
      <c r="H177">
        <f>VLOOKUP('Global view'!F177,'Liste CG'!B:E,4,FALSE)</f>
        <v>0</v>
      </c>
      <c r="I177" t="e">
        <f>VLOOKUP(A177,'CG-&gt; CE'!K:M,3,FALSE)</f>
        <v>#N/A</v>
      </c>
      <c r="J177" t="e">
        <f>VLOOKUP(I177,'Liste CG'!B:C,2,FALSE)</f>
        <v>#N/A</v>
      </c>
      <c r="K177" t="e">
        <f>VLOOKUP('Global view'!I177,'Liste CG'!B:E,4,FALSE)</f>
        <v>#N/A</v>
      </c>
    </row>
    <row r="178" spans="1:11" hidden="1" x14ac:dyDescent="0.35">
      <c r="E178">
        <f>'Liste ECO'!G221</f>
        <v>0</v>
      </c>
      <c r="G178">
        <f>VLOOKUP(F178,'Liste CG'!B:C,2,FALSE)</f>
        <v>0</v>
      </c>
      <c r="H178">
        <f>VLOOKUP('Global view'!F178,'Liste CG'!B:E,4,FALSE)</f>
        <v>0</v>
      </c>
      <c r="I178" t="e">
        <f>VLOOKUP(A178,'CG-&gt; CE'!K:M,3,FALSE)</f>
        <v>#N/A</v>
      </c>
      <c r="J178" t="e">
        <f>VLOOKUP(I178,'Liste CG'!B:C,2,FALSE)</f>
        <v>#N/A</v>
      </c>
      <c r="K178" t="e">
        <f>VLOOKUP('Global view'!I178,'Liste CG'!B:E,4,FALSE)</f>
        <v>#N/A</v>
      </c>
    </row>
    <row r="179" spans="1:11" hidden="1" x14ac:dyDescent="0.35">
      <c r="A179">
        <f>'Liste ECO'!A222</f>
        <v>0</v>
      </c>
      <c r="B179">
        <f>'Liste ECO'!C222</f>
        <v>0</v>
      </c>
      <c r="C179" t="str">
        <f>'Liste ECO'!D222</f>
        <v>X</v>
      </c>
      <c r="D179">
        <f>'Liste ECO'!E222</f>
        <v>0</v>
      </c>
      <c r="E179">
        <f>'Liste ECO'!G222</f>
        <v>0</v>
      </c>
      <c r="F179">
        <f>'Liste ECO'!F222</f>
        <v>0</v>
      </c>
      <c r="G179">
        <f>VLOOKUP(F179,'Liste CG'!B:C,2,FALSE)</f>
        <v>0</v>
      </c>
      <c r="H179">
        <f>VLOOKUP('Global view'!F179,'Liste CG'!B:E,4,FALSE)</f>
        <v>0</v>
      </c>
      <c r="I179" t="e">
        <f>VLOOKUP(A179,'CG-&gt; CE'!K:M,3,FALSE)</f>
        <v>#N/A</v>
      </c>
      <c r="J179" t="e">
        <f>VLOOKUP(I179,'Liste CG'!B:C,2,FALSE)</f>
        <v>#N/A</v>
      </c>
      <c r="K179" t="e">
        <f>VLOOKUP('Global view'!I179,'Liste CG'!B:E,4,FALSE)</f>
        <v>#N/A</v>
      </c>
    </row>
    <row r="180" spans="1:11" hidden="1" x14ac:dyDescent="0.35">
      <c r="E180" t="str">
        <f>'Liste ECO'!G223</f>
        <v>CT</v>
      </c>
      <c r="G180">
        <f>VLOOKUP(F180,'Liste CG'!B:C,2,FALSE)</f>
        <v>0</v>
      </c>
      <c r="H180">
        <f>VLOOKUP('Global view'!F180,'Liste CG'!B:E,4,FALSE)</f>
        <v>0</v>
      </c>
      <c r="I180" t="e">
        <f>VLOOKUP(A180,'CG-&gt; CE'!K:M,3,FALSE)</f>
        <v>#N/A</v>
      </c>
      <c r="J180" t="e">
        <f>VLOOKUP(I180,'Liste CG'!B:C,2,FALSE)</f>
        <v>#N/A</v>
      </c>
      <c r="K180" t="e">
        <f>VLOOKUP('Global view'!I180,'Liste CG'!B:E,4,FALSE)</f>
        <v>#N/A</v>
      </c>
    </row>
    <row r="181" spans="1:11" x14ac:dyDescent="0.35">
      <c r="A181" t="str">
        <f>'Liste ECO'!A224</f>
        <v>162-01</v>
      </c>
      <c r="B181" t="str">
        <f>'Liste ECO'!C224</f>
        <v>Produits de prestations pour les pouvoirs publics</v>
      </c>
      <c r="C181" t="str">
        <f>'Liste ECO'!D224</f>
        <v>R</v>
      </c>
      <c r="D181" t="str">
        <f>'Liste ECO'!E224</f>
        <v>O</v>
      </c>
      <c r="E181">
        <f>'Liste ECO'!G224</f>
        <v>60</v>
      </c>
      <c r="F181">
        <f>'Liste ECO'!F224</f>
        <v>71311</v>
      </c>
      <c r="G181" t="str">
        <f>VLOOKUP(F181,'Liste CG'!B:C,2,FALSE)</f>
        <v>Produits de prestations pour les pouvoirs publics</v>
      </c>
      <c r="H181" t="str">
        <f>IF(VLOOKUP('Global view'!F181,'Liste CG'!B:E,4,FALSE)=0,"",VLOOKUP('Global view'!F181,'Liste CG'!B:E,4,FALSE))</f>
        <v/>
      </c>
      <c r="I181">
        <f>VLOOKUP(A181,'CG-&gt; CE'!K:M,3,FALSE)</f>
        <v>40004</v>
      </c>
      <c r="J181" t="str">
        <f>VLOOKUP(I181,'Liste CG'!B:C,2,FALSE)</f>
        <v>Débiteurs de produits d’exploitation par compte particulier individualisé</v>
      </c>
      <c r="K181" t="str">
        <f>IF(VLOOKUP('Global view'!I181,'Liste CG'!B:E,4,FALSE)=0,"",VLOOKUP('Global view'!I181,'Liste CG'!B:E,4,FALSE))</f>
        <v>Tiers</v>
      </c>
    </row>
    <row r="182" spans="1:11" hidden="1" x14ac:dyDescent="0.35">
      <c r="E182">
        <f>'Liste ECO'!G225</f>
        <v>0</v>
      </c>
      <c r="G182">
        <f>VLOOKUP(F182,'Liste CG'!B:C,2,FALSE)</f>
        <v>0</v>
      </c>
      <c r="H182">
        <f>VLOOKUP('Global view'!F182,'Liste CG'!B:E,4,FALSE)</f>
        <v>0</v>
      </c>
      <c r="I182" t="e">
        <f>VLOOKUP(A182,'CG-&gt; CE'!K:M,3,FALSE)</f>
        <v>#N/A</v>
      </c>
      <c r="J182" t="e">
        <f>VLOOKUP(I182,'Liste CG'!B:C,2,FALSE)</f>
        <v>#N/A</v>
      </c>
      <c r="K182" t="e">
        <f>VLOOKUP('Global view'!I182,'Liste CG'!B:E,4,FALSE)</f>
        <v>#N/A</v>
      </c>
    </row>
    <row r="183" spans="1:11" hidden="1" x14ac:dyDescent="0.35">
      <c r="A183">
        <f>'Liste ECO'!A226</f>
        <v>163</v>
      </c>
      <c r="B183" t="str">
        <f>'Liste ECO'!C226</f>
        <v>LOCATIONS IMMOBILIERES AUX ENTREPRISES ET AUX MENAGES</v>
      </c>
      <c r="C183" t="str">
        <f>'Liste ECO'!D226</f>
        <v>X</v>
      </c>
      <c r="D183">
        <f>'Liste ECO'!E226</f>
        <v>0</v>
      </c>
      <c r="E183">
        <f>'Liste ECO'!G226</f>
        <v>0</v>
      </c>
      <c r="F183">
        <f>'Liste ECO'!F226</f>
        <v>0</v>
      </c>
      <c r="G183">
        <f>VLOOKUP(F183,'Liste CG'!B:C,2,FALSE)</f>
        <v>0</v>
      </c>
      <c r="H183">
        <f>VLOOKUP('Global view'!F183,'Liste CG'!B:E,4,FALSE)</f>
        <v>0</v>
      </c>
      <c r="I183" t="e">
        <f>VLOOKUP(A183,'CG-&gt; CE'!K:M,3,FALSE)</f>
        <v>#N/A</v>
      </c>
      <c r="J183" t="e">
        <f>VLOOKUP(I183,'Liste CG'!B:C,2,FALSE)</f>
        <v>#N/A</v>
      </c>
      <c r="K183" t="e">
        <f>VLOOKUP('Global view'!I183,'Liste CG'!B:E,4,FALSE)</f>
        <v>#N/A</v>
      </c>
    </row>
    <row r="184" spans="1:11" hidden="1" x14ac:dyDescent="0.35">
      <c r="E184">
        <f>'Liste ECO'!G227</f>
        <v>0</v>
      </c>
      <c r="G184">
        <f>VLOOKUP(F184,'Liste CG'!B:C,2,FALSE)</f>
        <v>0</v>
      </c>
      <c r="H184">
        <f>VLOOKUP('Global view'!F184,'Liste CG'!B:E,4,FALSE)</f>
        <v>0</v>
      </c>
      <c r="I184" t="e">
        <f>VLOOKUP(A184,'CG-&gt; CE'!K:M,3,FALSE)</f>
        <v>#N/A</v>
      </c>
      <c r="J184" t="e">
        <f>VLOOKUP(I184,'Liste CG'!B:C,2,FALSE)</f>
        <v>#N/A</v>
      </c>
      <c r="K184" t="e">
        <f>VLOOKUP('Global view'!I184,'Liste CG'!B:E,4,FALSE)</f>
        <v>#N/A</v>
      </c>
    </row>
    <row r="185" spans="1:11" hidden="1" x14ac:dyDescent="0.35">
      <c r="A185" t="str">
        <f>'Liste ECO'!A228</f>
        <v>Code</v>
      </c>
      <c r="B185" t="str">
        <f>'Liste ECO'!C228</f>
        <v>Libellé</v>
      </c>
      <c r="C185" t="str">
        <f>'Liste ECO'!D228</f>
        <v>D/R</v>
      </c>
      <c r="D185" t="str">
        <f>'Liste ECO'!E228</f>
        <v>O/E</v>
      </c>
      <c r="E185" t="str">
        <f>'Liste ECO'!G228</f>
        <v>CT</v>
      </c>
      <c r="F185" t="str">
        <f>'Liste ECO'!F228</f>
        <v>C Gén</v>
      </c>
      <c r="G185" t="e">
        <f>VLOOKUP(F185,'Liste CG'!B:C,2,FALSE)</f>
        <v>#N/A</v>
      </c>
      <c r="H185" t="e">
        <f>VLOOKUP('Global view'!F185,'Liste CG'!B:E,4,FALSE)</f>
        <v>#N/A</v>
      </c>
      <c r="I185" t="e">
        <f>VLOOKUP(A185,'CG-&gt; CE'!K:M,3,FALSE)</f>
        <v>#N/A</v>
      </c>
      <c r="J185" t="e">
        <f>VLOOKUP(I185,'Liste CG'!B:C,2,FALSE)</f>
        <v>#N/A</v>
      </c>
      <c r="K185" t="e">
        <f>VLOOKUP('Global view'!I185,'Liste CG'!B:E,4,FALSE)</f>
        <v>#N/A</v>
      </c>
    </row>
    <row r="186" spans="1:11" hidden="1" x14ac:dyDescent="0.35">
      <c r="E186">
        <f>'Liste ECO'!G229</f>
        <v>60</v>
      </c>
      <c r="G186">
        <f>VLOOKUP(F186,'Liste CG'!B:C,2,FALSE)</f>
        <v>0</v>
      </c>
      <c r="H186">
        <f>VLOOKUP('Global view'!F186,'Liste CG'!B:E,4,FALSE)</f>
        <v>0</v>
      </c>
      <c r="I186" t="e">
        <f>VLOOKUP(A186,'CG-&gt; CE'!K:M,3,FALSE)</f>
        <v>#N/A</v>
      </c>
      <c r="J186" t="e">
        <f>VLOOKUP(I186,'Liste CG'!B:C,2,FALSE)</f>
        <v>#N/A</v>
      </c>
      <c r="K186" t="e">
        <f>VLOOKUP('Global view'!I186,'Liste CG'!B:E,4,FALSE)</f>
        <v>#N/A</v>
      </c>
    </row>
    <row r="187" spans="1:11" hidden="1" x14ac:dyDescent="0.35">
      <c r="A187">
        <f>'Liste ECO'!A230</f>
        <v>0</v>
      </c>
      <c r="B187">
        <f>'Liste ECO'!C230</f>
        <v>0</v>
      </c>
      <c r="C187" t="str">
        <f>'Liste ECO'!D230</f>
        <v>X</v>
      </c>
      <c r="D187">
        <f>'Liste ECO'!E230</f>
        <v>0</v>
      </c>
      <c r="E187">
        <f>'Liste ECO'!G230</f>
        <v>0</v>
      </c>
      <c r="F187">
        <f>'Liste ECO'!F230</f>
        <v>0</v>
      </c>
      <c r="G187">
        <f>VLOOKUP(F187,'Liste CG'!B:C,2,FALSE)</f>
        <v>0</v>
      </c>
      <c r="H187">
        <f>VLOOKUP('Global view'!F187,'Liste CG'!B:E,4,FALSE)</f>
        <v>0</v>
      </c>
      <c r="I187" t="e">
        <f>VLOOKUP(A187,'CG-&gt; CE'!K:M,3,FALSE)</f>
        <v>#N/A</v>
      </c>
      <c r="J187" t="e">
        <f>VLOOKUP(I187,'Liste CG'!B:C,2,FALSE)</f>
        <v>#N/A</v>
      </c>
      <c r="K187" t="e">
        <f>VLOOKUP('Global view'!I187,'Liste CG'!B:E,4,FALSE)</f>
        <v>#N/A</v>
      </c>
    </row>
    <row r="188" spans="1:11" hidden="1" x14ac:dyDescent="0.35">
      <c r="E188">
        <f>'Liste ECO'!G231</f>
        <v>0</v>
      </c>
      <c r="G188">
        <f>VLOOKUP(F188,'Liste CG'!B:C,2,FALSE)</f>
        <v>0</v>
      </c>
      <c r="H188">
        <f>VLOOKUP('Global view'!F188,'Liste CG'!B:E,4,FALSE)</f>
        <v>0</v>
      </c>
      <c r="I188" t="e">
        <f>VLOOKUP(A188,'CG-&gt; CE'!K:M,3,FALSE)</f>
        <v>#N/A</v>
      </c>
      <c r="J188" t="e">
        <f>VLOOKUP(I188,'Liste CG'!B:C,2,FALSE)</f>
        <v>#N/A</v>
      </c>
      <c r="K188" t="e">
        <f>VLOOKUP('Global view'!I188,'Liste CG'!B:E,4,FALSE)</f>
        <v>#N/A</v>
      </c>
    </row>
    <row r="189" spans="1:11" hidden="1" x14ac:dyDescent="0.35">
      <c r="A189">
        <f>'Liste ECO'!A232</f>
        <v>0</v>
      </c>
      <c r="B189">
        <f>'Liste ECO'!C232</f>
        <v>0</v>
      </c>
      <c r="C189" t="str">
        <f>'Liste ECO'!D232</f>
        <v>X</v>
      </c>
      <c r="D189">
        <f>'Liste ECO'!E232</f>
        <v>0</v>
      </c>
      <c r="E189">
        <f>'Liste ECO'!G232</f>
        <v>0</v>
      </c>
      <c r="F189">
        <f>'Liste ECO'!F232</f>
        <v>0</v>
      </c>
      <c r="G189">
        <f>VLOOKUP(F189,'Liste CG'!B:C,2,FALSE)</f>
        <v>0</v>
      </c>
      <c r="H189">
        <f>VLOOKUP('Global view'!F189,'Liste CG'!B:E,4,FALSE)</f>
        <v>0</v>
      </c>
      <c r="I189" t="e">
        <f>VLOOKUP(A189,'CG-&gt; CE'!K:M,3,FALSE)</f>
        <v>#N/A</v>
      </c>
      <c r="J189" t="e">
        <f>VLOOKUP(I189,'Liste CG'!B:C,2,FALSE)</f>
        <v>#N/A</v>
      </c>
      <c r="K189" t="e">
        <f>VLOOKUP('Global view'!I189,'Liste CG'!B:E,4,FALSE)</f>
        <v>#N/A</v>
      </c>
    </row>
    <row r="190" spans="1:11" hidden="1" x14ac:dyDescent="0.35">
      <c r="E190">
        <f>'Liste ECO'!G233</f>
        <v>0</v>
      </c>
      <c r="G190">
        <f>VLOOKUP(F190,'Liste CG'!B:C,2,FALSE)</f>
        <v>0</v>
      </c>
      <c r="H190">
        <f>VLOOKUP('Global view'!F190,'Liste CG'!B:E,4,FALSE)</f>
        <v>0</v>
      </c>
      <c r="I190" t="e">
        <f>VLOOKUP(A190,'CG-&gt; CE'!K:M,3,FALSE)</f>
        <v>#N/A</v>
      </c>
      <c r="J190" t="e">
        <f>VLOOKUP(I190,'Liste CG'!B:C,2,FALSE)</f>
        <v>#N/A</v>
      </c>
      <c r="K190" t="e">
        <f>VLOOKUP('Global view'!I190,'Liste CG'!B:E,4,FALSE)</f>
        <v>#N/A</v>
      </c>
    </row>
    <row r="191" spans="1:11" hidden="1" x14ac:dyDescent="0.35">
      <c r="A191">
        <f>'Liste ECO'!A234</f>
        <v>0</v>
      </c>
      <c r="B191">
        <f>'Liste ECO'!C234</f>
        <v>0</v>
      </c>
      <c r="C191" t="str">
        <f>'Liste ECO'!D234</f>
        <v>X</v>
      </c>
      <c r="D191">
        <f>'Liste ECO'!E234</f>
        <v>0</v>
      </c>
      <c r="E191">
        <f>'Liste ECO'!G234</f>
        <v>0</v>
      </c>
      <c r="F191">
        <f>'Liste ECO'!F234</f>
        <v>0</v>
      </c>
      <c r="G191">
        <f>VLOOKUP(F191,'Liste CG'!B:C,2,FALSE)</f>
        <v>0</v>
      </c>
      <c r="H191">
        <f>VLOOKUP('Global view'!F191,'Liste CG'!B:E,4,FALSE)</f>
        <v>0</v>
      </c>
      <c r="I191" t="e">
        <f>VLOOKUP(A191,'CG-&gt; CE'!K:M,3,FALSE)</f>
        <v>#N/A</v>
      </c>
      <c r="J191" t="e">
        <f>VLOOKUP(I191,'Liste CG'!B:C,2,FALSE)</f>
        <v>#N/A</v>
      </c>
      <c r="K191" t="e">
        <f>VLOOKUP('Global view'!I191,'Liste CG'!B:E,4,FALSE)</f>
        <v>#N/A</v>
      </c>
    </row>
    <row r="192" spans="1:11" hidden="1" x14ac:dyDescent="0.35">
      <c r="E192" t="str">
        <f>'Liste ECO'!G235</f>
        <v>CT</v>
      </c>
      <c r="G192">
        <f>VLOOKUP(F192,'Liste CG'!B:C,2,FALSE)</f>
        <v>0</v>
      </c>
      <c r="H192">
        <f>VLOOKUP('Global view'!F192,'Liste CG'!B:E,4,FALSE)</f>
        <v>0</v>
      </c>
      <c r="I192" t="e">
        <f>VLOOKUP(A192,'CG-&gt; CE'!K:M,3,FALSE)</f>
        <v>#N/A</v>
      </c>
      <c r="J192" t="e">
        <f>VLOOKUP(I192,'Liste CG'!B:C,2,FALSE)</f>
        <v>#N/A</v>
      </c>
      <c r="K192" t="e">
        <f>VLOOKUP('Global view'!I192,'Liste CG'!B:E,4,FALSE)</f>
        <v>#N/A</v>
      </c>
    </row>
    <row r="193" spans="1:11" x14ac:dyDescent="0.35">
      <c r="A193" t="str">
        <f>'Liste ECO'!A236</f>
        <v>206-01</v>
      </c>
      <c r="B193" t="str">
        <f>'Liste ECO'!C236</f>
        <v xml:space="preserve">Récupération des pertes financières et des pertes d'exploitation </v>
      </c>
      <c r="C193" t="str">
        <f>'Liste ECO'!D236</f>
        <v>R</v>
      </c>
      <c r="D193" t="str">
        <f>'Liste ECO'!E236</f>
        <v>O</v>
      </c>
      <c r="E193">
        <f>'Liste ECO'!G236</f>
        <v>62</v>
      </c>
      <c r="F193">
        <f>'Liste ECO'!F236</f>
        <v>77103</v>
      </c>
      <c r="G193" t="str">
        <f>VLOOKUP(F193,'Liste CG'!B:C,2,FALSE)</f>
        <v xml:space="preserve">Récupération des charges financières et des pertes d'exploitation </v>
      </c>
      <c r="H193" t="str">
        <f>IF(VLOOKUP('Global view'!F193,'Liste CG'!B:E,4,FALSE)=0,"",VLOOKUP('Global view'!F193,'Liste CG'!B:E,4,FALSE))</f>
        <v/>
      </c>
      <c r="I193">
        <f>VLOOKUP(A193,'CG-&gt; CE'!K:M,3,FALSE)</f>
        <v>41600</v>
      </c>
      <c r="J193" t="str">
        <f>VLOOKUP(I193,'Liste CG'!B:C,2,FALSE)</f>
        <v>Débiteurs divers</v>
      </c>
      <c r="K193" t="str">
        <f>IF(VLOOKUP('Global view'!I193,'Liste CG'!B:E,4,FALSE)=0,"",VLOOKUP('Global view'!I193,'Liste CG'!B:E,4,FALSE))</f>
        <v>Tiers</v>
      </c>
    </row>
    <row r="194" spans="1:11" hidden="1" x14ac:dyDescent="0.35">
      <c r="E194">
        <f>'Liste ECO'!G237</f>
        <v>0</v>
      </c>
      <c r="G194">
        <f>VLOOKUP(F194,'Liste CG'!B:C,2,FALSE)</f>
        <v>0</v>
      </c>
      <c r="H194">
        <f>VLOOKUP('Global view'!F194,'Liste CG'!B:E,4,FALSE)</f>
        <v>0</v>
      </c>
      <c r="I194" t="e">
        <f>VLOOKUP(A194,'CG-&gt; CE'!K:M,3,FALSE)</f>
        <v>#N/A</v>
      </c>
      <c r="J194" t="e">
        <f>VLOOKUP(I194,'Liste CG'!B:C,2,FALSE)</f>
        <v>#N/A</v>
      </c>
      <c r="K194" t="e">
        <f>VLOOKUP('Global view'!I194,'Liste CG'!B:E,4,FALSE)</f>
        <v>#N/A</v>
      </c>
    </row>
    <row r="195" spans="1:11" hidden="1" x14ac:dyDescent="0.35">
      <c r="A195">
        <f>'Liste ECO'!A238</f>
        <v>21</v>
      </c>
      <c r="B195" t="str">
        <f>'Liste ECO'!C238</f>
        <v>CHARGES FINANCIERES DE LA DETTE ET AUTRES CHARGES FINANCIERES</v>
      </c>
      <c r="C195" t="str">
        <f>'Liste ECO'!D238</f>
        <v>X</v>
      </c>
      <c r="D195">
        <f>'Liste ECO'!E238</f>
        <v>0</v>
      </c>
      <c r="E195">
        <f>'Liste ECO'!G238</f>
        <v>0</v>
      </c>
      <c r="F195">
        <f>'Liste ECO'!F238</f>
        <v>0</v>
      </c>
      <c r="G195">
        <f>VLOOKUP(F195,'Liste CG'!B:C,2,FALSE)</f>
        <v>0</v>
      </c>
      <c r="H195">
        <f>VLOOKUP('Global view'!F195,'Liste CG'!B:E,4,FALSE)</f>
        <v>0</v>
      </c>
      <c r="I195" t="e">
        <f>VLOOKUP(A195,'CG-&gt; CE'!K:M,3,FALSE)</f>
        <v>#N/A</v>
      </c>
      <c r="J195" t="e">
        <f>VLOOKUP(I195,'Liste CG'!B:C,2,FALSE)</f>
        <v>#N/A</v>
      </c>
      <c r="K195" t="e">
        <f>VLOOKUP('Global view'!I195,'Liste CG'!B:E,4,FALSE)</f>
        <v>#N/A</v>
      </c>
    </row>
    <row r="196" spans="1:11" hidden="1" x14ac:dyDescent="0.35">
      <c r="E196">
        <f>'Liste ECO'!G239</f>
        <v>0</v>
      </c>
      <c r="G196">
        <f>VLOOKUP(F196,'Liste CG'!B:C,2,FALSE)</f>
        <v>0</v>
      </c>
      <c r="H196">
        <f>VLOOKUP('Global view'!F196,'Liste CG'!B:E,4,FALSE)</f>
        <v>0</v>
      </c>
      <c r="I196" t="e">
        <f>VLOOKUP(A196,'CG-&gt; CE'!K:M,3,FALSE)</f>
        <v>#N/A</v>
      </c>
      <c r="J196" t="e">
        <f>VLOOKUP(I196,'Liste CG'!B:C,2,FALSE)</f>
        <v>#N/A</v>
      </c>
      <c r="K196" t="e">
        <f>VLOOKUP('Global view'!I196,'Liste CG'!B:E,4,FALSE)</f>
        <v>#N/A</v>
      </c>
    </row>
    <row r="197" spans="1:11" hidden="1" x14ac:dyDescent="0.35">
      <c r="A197">
        <f>'Liste ECO'!A240</f>
        <v>211</v>
      </c>
      <c r="B197" t="str">
        <f>'Liste ECO'!C240</f>
        <v>CHARGES FINANCIERES DES EMPRUNTS A CHARGE DE L'ENTITE</v>
      </c>
      <c r="C197" t="str">
        <f>'Liste ECO'!D240</f>
        <v>X</v>
      </c>
      <c r="D197">
        <f>'Liste ECO'!E240</f>
        <v>0</v>
      </c>
      <c r="E197">
        <f>'Liste ECO'!G240</f>
        <v>0</v>
      </c>
      <c r="F197">
        <f>'Liste ECO'!F240</f>
        <v>0</v>
      </c>
      <c r="G197">
        <f>VLOOKUP(F197,'Liste CG'!B:C,2,FALSE)</f>
        <v>0</v>
      </c>
      <c r="H197">
        <f>VLOOKUP('Global view'!F197,'Liste CG'!B:E,4,FALSE)</f>
        <v>0</v>
      </c>
      <c r="I197" t="e">
        <f>VLOOKUP(A197,'CG-&gt; CE'!K:M,3,FALSE)</f>
        <v>#N/A</v>
      </c>
      <c r="J197" t="e">
        <f>VLOOKUP(I197,'Liste CG'!B:C,2,FALSE)</f>
        <v>#N/A</v>
      </c>
      <c r="K197" t="e">
        <f>VLOOKUP('Global view'!I197,'Liste CG'!B:E,4,FALSE)</f>
        <v>#N/A</v>
      </c>
    </row>
    <row r="198" spans="1:11" hidden="1" x14ac:dyDescent="0.35">
      <c r="E198">
        <f>'Liste ECO'!G241</f>
        <v>0</v>
      </c>
      <c r="G198">
        <f>VLOOKUP(F198,'Liste CG'!B:C,2,FALSE)</f>
        <v>0</v>
      </c>
      <c r="H198">
        <f>VLOOKUP('Global view'!F198,'Liste CG'!B:E,4,FALSE)</f>
        <v>0</v>
      </c>
      <c r="I198" t="e">
        <f>VLOOKUP(A198,'CG-&gt; CE'!K:M,3,FALSE)</f>
        <v>#N/A</v>
      </c>
      <c r="J198" t="e">
        <f>VLOOKUP(I198,'Liste CG'!B:C,2,FALSE)</f>
        <v>#N/A</v>
      </c>
      <c r="K198" t="e">
        <f>VLOOKUP('Global view'!I198,'Liste CG'!B:E,4,FALSE)</f>
        <v>#N/A</v>
      </c>
    </row>
    <row r="199" spans="1:11" hidden="1" x14ac:dyDescent="0.35">
      <c r="A199" t="str">
        <f>'Liste ECO'!A242</f>
        <v>Code</v>
      </c>
      <c r="B199" t="str">
        <f>'Liste ECO'!C242</f>
        <v>Libellé</v>
      </c>
      <c r="C199" t="str">
        <f>'Liste ECO'!D242</f>
        <v>D/R</v>
      </c>
      <c r="D199" t="str">
        <f>'Liste ECO'!E242</f>
        <v>O/E</v>
      </c>
      <c r="E199" t="str">
        <f>'Liste ECO'!G242</f>
        <v>CT</v>
      </c>
      <c r="F199" t="str">
        <f>'Liste ECO'!F242</f>
        <v>C Gén</v>
      </c>
      <c r="G199" t="e">
        <f>VLOOKUP(F199,'Liste CG'!B:C,2,FALSE)</f>
        <v>#N/A</v>
      </c>
      <c r="H199" t="e">
        <f>VLOOKUP('Global view'!F199,'Liste CG'!B:E,4,FALSE)</f>
        <v>#N/A</v>
      </c>
      <c r="I199" t="e">
        <f>VLOOKUP(A199,'CG-&gt; CE'!K:M,3,FALSE)</f>
        <v>#N/A</v>
      </c>
      <c r="J199" t="e">
        <f>VLOOKUP(I199,'Liste CG'!B:C,2,FALSE)</f>
        <v>#N/A</v>
      </c>
      <c r="K199" t="e">
        <f>VLOOKUP('Global view'!I199,'Liste CG'!B:E,4,FALSE)</f>
        <v>#N/A</v>
      </c>
    </row>
    <row r="200" spans="1:11" hidden="1" x14ac:dyDescent="0.35">
      <c r="E200">
        <f>'Liste ECO'!G243</f>
        <v>73</v>
      </c>
      <c r="G200">
        <f>VLOOKUP(F200,'Liste CG'!B:C,2,FALSE)</f>
        <v>0</v>
      </c>
      <c r="H200">
        <f>VLOOKUP('Global view'!F200,'Liste CG'!B:E,4,FALSE)</f>
        <v>0</v>
      </c>
      <c r="I200" t="e">
        <f>VLOOKUP(A200,'CG-&gt; CE'!K:M,3,FALSE)</f>
        <v>#N/A</v>
      </c>
      <c r="J200" t="e">
        <f>VLOOKUP(I200,'Liste CG'!B:C,2,FALSE)</f>
        <v>#N/A</v>
      </c>
      <c r="K200" t="e">
        <f>VLOOKUP('Global view'!I200,'Liste CG'!B:E,4,FALSE)</f>
        <v>#N/A</v>
      </c>
    </row>
    <row r="201" spans="1:11" x14ac:dyDescent="0.35">
      <c r="A201" t="str">
        <f>'Liste ECO'!A244</f>
        <v>211-02</v>
      </c>
      <c r="B201" t="str">
        <f>'Liste ECO'!C244</f>
        <v>Charges financières des emprunts à destination spécifique accordés par les  pouvoirs publics supérieurs</v>
      </c>
      <c r="C201" t="str">
        <f>'Liste ECO'!D244</f>
        <v>D</v>
      </c>
      <c r="D201" t="str">
        <f>'Liste ECO'!E244</f>
        <v>O</v>
      </c>
      <c r="E201">
        <f>'Liste ECO'!G244</f>
        <v>73</v>
      </c>
      <c r="F201">
        <f>'Liste ECO'!F244</f>
        <v>65134</v>
      </c>
      <c r="G201" t="str">
        <f>VLOOKUP(F201,'Liste CG'!B:C,2,FALSE)</f>
        <v>Charges financières des emprunts à destination spécifique accordés par des autres pouvoirs publics</v>
      </c>
      <c r="H201" t="str">
        <f>IF(VLOOKUP('Global view'!F201,'Liste CG'!B:E,4,FALSE)=0,"",VLOOKUP('Global view'!F201,'Liste CG'!B:E,4,FALSE))</f>
        <v/>
      </c>
      <c r="I201">
        <f>VLOOKUP(A201,'CG-&gt; CE'!K:M,3,FALSE)</f>
        <v>65134</v>
      </c>
      <c r="J201" t="str">
        <f>VLOOKUP(I201,'Liste CG'!B:C,2,FALSE)</f>
        <v>Charges financières des emprunts à destination spécifique accordés par des autres pouvoirs publics</v>
      </c>
      <c r="K201" t="str">
        <f>IF(VLOOKUP('Global view'!I201,'Liste CG'!B:E,4,FALSE)=0,"",VLOOKUP('Global view'!I201,'Liste CG'!B:E,4,FALSE))</f>
        <v/>
      </c>
    </row>
    <row r="202" spans="1:11" hidden="1" x14ac:dyDescent="0.35">
      <c r="E202">
        <f>'Liste ECO'!G245</f>
        <v>73</v>
      </c>
      <c r="G202">
        <f>VLOOKUP(F202,'Liste CG'!B:C,2,FALSE)</f>
        <v>0</v>
      </c>
      <c r="H202">
        <f>VLOOKUP('Global view'!F202,'Liste CG'!B:E,4,FALSE)</f>
        <v>0</v>
      </c>
      <c r="I202" t="e">
        <f>VLOOKUP(A202,'CG-&gt; CE'!K:M,3,FALSE)</f>
        <v>#N/A</v>
      </c>
      <c r="J202" t="e">
        <f>VLOOKUP(I202,'Liste CG'!B:C,2,FALSE)</f>
        <v>#N/A</v>
      </c>
      <c r="K202" t="e">
        <f>VLOOKUP('Global view'!I202,'Liste CG'!B:E,4,FALSE)</f>
        <v>#N/A</v>
      </c>
    </row>
    <row r="203" spans="1:11" x14ac:dyDescent="0.35">
      <c r="A203" t="str">
        <f>'Liste ECO'!A246</f>
        <v>211-04</v>
      </c>
      <c r="B203" t="str">
        <f>'Liste ECO'!C246</f>
        <v>Charges financières des emprunts publics</v>
      </c>
      <c r="C203" t="str">
        <f>'Liste ECO'!D246</f>
        <v>D</v>
      </c>
      <c r="D203" t="str">
        <f>'Liste ECO'!E246</f>
        <v>O</v>
      </c>
      <c r="E203">
        <f>'Liste ECO'!G246</f>
        <v>73</v>
      </c>
      <c r="F203">
        <f>'Liste ECO'!F246</f>
        <v>65124</v>
      </c>
      <c r="G203" t="str">
        <f>VLOOKUP(F203,'Liste CG'!B:C,2,FALSE)</f>
        <v>Charges financières des emprunts publics</v>
      </c>
      <c r="H203" t="str">
        <f>IF(VLOOKUP('Global view'!F203,'Liste CG'!B:E,4,FALSE)=0,"",VLOOKUP('Global view'!F203,'Liste CG'!B:E,4,FALSE))</f>
        <v/>
      </c>
      <c r="I203">
        <f>VLOOKUP(A203,'CG-&gt; CE'!K:M,3,FALSE)</f>
        <v>65124</v>
      </c>
      <c r="J203" t="str">
        <f>VLOOKUP(I203,'Liste CG'!B:C,2,FALSE)</f>
        <v>Charges financières des emprunts publics</v>
      </c>
      <c r="K203" t="str">
        <f>IF(VLOOKUP('Global view'!I203,'Liste CG'!B:E,4,FALSE)=0,"",VLOOKUP('Global view'!I203,'Liste CG'!B:E,4,FALSE))</f>
        <v/>
      </c>
    </row>
    <row r="204" spans="1:11" hidden="1" x14ac:dyDescent="0.35">
      <c r="E204">
        <f>'Liste ECO'!G247</f>
        <v>73</v>
      </c>
      <c r="G204">
        <f>VLOOKUP(F204,'Liste CG'!B:C,2,FALSE)</f>
        <v>0</v>
      </c>
      <c r="H204">
        <f>VLOOKUP('Global view'!F204,'Liste CG'!B:E,4,FALSE)</f>
        <v>0</v>
      </c>
      <c r="I204" t="e">
        <f>VLOOKUP(A204,'CG-&gt; CE'!K:M,3,FALSE)</f>
        <v>#N/A</v>
      </c>
      <c r="J204" t="e">
        <f>VLOOKUP(I204,'Liste CG'!B:C,2,FALSE)</f>
        <v>#N/A</v>
      </c>
      <c r="K204" t="e">
        <f>VLOOKUP('Global view'!I204,'Liste CG'!B:E,4,FALSE)</f>
        <v>#N/A</v>
      </c>
    </row>
    <row r="205" spans="1:11" x14ac:dyDescent="0.35">
      <c r="A205" t="str">
        <f>'Liste ECO'!A248</f>
        <v>211-06</v>
      </c>
      <c r="B205" t="str">
        <f>'Liste ECO'!C248</f>
        <v>Charges financières des emprunts de préfinancement</v>
      </c>
      <c r="C205" t="str">
        <f>'Liste ECO'!D248</f>
        <v>D</v>
      </c>
      <c r="D205" t="str">
        <f>'Liste ECO'!E248</f>
        <v>O</v>
      </c>
      <c r="E205">
        <f>'Liste ECO'!G248</f>
        <v>73</v>
      </c>
      <c r="F205">
        <f>'Liste ECO'!F248</f>
        <v>65106</v>
      </c>
      <c r="G205" t="str">
        <f>VLOOKUP(F205,'Liste CG'!B:C,2,FALSE)</f>
        <v>Charges financières des emprunts de préfinancement</v>
      </c>
      <c r="H205" t="str">
        <f>IF(VLOOKUP('Global view'!F205,'Liste CG'!B:E,4,FALSE)=0,"",VLOOKUP('Global view'!F205,'Liste CG'!B:E,4,FALSE))</f>
        <v/>
      </c>
      <c r="I205">
        <f>VLOOKUP(A205,'CG-&gt; CE'!K:M,3,FALSE)</f>
        <v>65106</v>
      </c>
      <c r="J205" t="str">
        <f>VLOOKUP(I205,'Liste CG'!B:C,2,FALSE)</f>
        <v>Charges financières des emprunts de préfinancement</v>
      </c>
      <c r="K205" t="str">
        <f>IF(VLOOKUP('Global view'!I205,'Liste CG'!B:E,4,FALSE)=0,"",VLOOKUP('Global view'!I205,'Liste CG'!B:E,4,FALSE))</f>
        <v/>
      </c>
    </row>
    <row r="206" spans="1:11" hidden="1" x14ac:dyDescent="0.35">
      <c r="E206">
        <f>'Liste ECO'!G249</f>
        <v>0</v>
      </c>
      <c r="G206">
        <f>VLOOKUP(F206,'Liste CG'!B:C,2,FALSE)</f>
        <v>0</v>
      </c>
      <c r="H206">
        <f>VLOOKUP('Global view'!F206,'Liste CG'!B:E,4,FALSE)</f>
        <v>0</v>
      </c>
      <c r="I206" t="e">
        <f>VLOOKUP(A206,'CG-&gt; CE'!K:M,3,FALSE)</f>
        <v>#N/A</v>
      </c>
      <c r="J206" t="e">
        <f>VLOOKUP(I206,'Liste CG'!B:C,2,FALSE)</f>
        <v>#N/A</v>
      </c>
      <c r="K206" t="e">
        <f>VLOOKUP('Global view'!I206,'Liste CG'!B:E,4,FALSE)</f>
        <v>#N/A</v>
      </c>
    </row>
    <row r="207" spans="1:11" hidden="1" x14ac:dyDescent="0.35">
      <c r="A207">
        <f>'Liste ECO'!A250</f>
        <v>212</v>
      </c>
      <c r="B207" t="str">
        <f>'Liste ECO'!C250</f>
        <v>CHARGES FINANCIERES DES EMPRUNTS A CHARGE DES POUVOIRS PUBLICS SUPERIEURS</v>
      </c>
      <c r="C207" t="str">
        <f>'Liste ECO'!D250</f>
        <v>X</v>
      </c>
      <c r="D207">
        <f>'Liste ECO'!E250</f>
        <v>0</v>
      </c>
      <c r="E207">
        <f>'Liste ECO'!G250</f>
        <v>0</v>
      </c>
      <c r="F207">
        <f>'Liste ECO'!F250</f>
        <v>0</v>
      </c>
      <c r="G207">
        <f>VLOOKUP(F207,'Liste CG'!B:C,2,FALSE)</f>
        <v>0</v>
      </c>
      <c r="H207">
        <f>VLOOKUP('Global view'!F207,'Liste CG'!B:E,4,FALSE)</f>
        <v>0</v>
      </c>
      <c r="I207" t="e">
        <f>VLOOKUP(A207,'CG-&gt; CE'!K:M,3,FALSE)</f>
        <v>#N/A</v>
      </c>
      <c r="J207" t="e">
        <f>VLOOKUP(I207,'Liste CG'!B:C,2,FALSE)</f>
        <v>#N/A</v>
      </c>
      <c r="K207" t="e">
        <f>VLOOKUP('Global view'!I207,'Liste CG'!B:E,4,FALSE)</f>
        <v>#N/A</v>
      </c>
    </row>
    <row r="208" spans="1:11" hidden="1" x14ac:dyDescent="0.35">
      <c r="E208">
        <f>'Liste ECO'!G251</f>
        <v>0</v>
      </c>
      <c r="G208">
        <f>VLOOKUP(F208,'Liste CG'!B:C,2,FALSE)</f>
        <v>0</v>
      </c>
      <c r="H208">
        <f>VLOOKUP('Global view'!F208,'Liste CG'!B:E,4,FALSE)</f>
        <v>0</v>
      </c>
      <c r="I208" t="e">
        <f>VLOOKUP(A208,'CG-&gt; CE'!K:M,3,FALSE)</f>
        <v>#N/A</v>
      </c>
      <c r="J208" t="e">
        <f>VLOOKUP(I208,'Liste CG'!B:C,2,FALSE)</f>
        <v>#N/A</v>
      </c>
      <c r="K208" t="e">
        <f>VLOOKUP('Global view'!I208,'Liste CG'!B:E,4,FALSE)</f>
        <v>#N/A</v>
      </c>
    </row>
    <row r="209" spans="1:11" hidden="1" x14ac:dyDescent="0.35">
      <c r="A209" t="str">
        <f>'Liste ECO'!A252</f>
        <v>Code</v>
      </c>
      <c r="B209" t="str">
        <f>'Liste ECO'!C252</f>
        <v>Libellé</v>
      </c>
      <c r="C209" t="str">
        <f>'Liste ECO'!D252</f>
        <v>D/R</v>
      </c>
      <c r="D209" t="str">
        <f>'Liste ECO'!E252</f>
        <v>O/E</v>
      </c>
      <c r="E209" t="str">
        <f>'Liste ECO'!G252</f>
        <v>CT</v>
      </c>
      <c r="F209" t="str">
        <f>'Liste ECO'!F252</f>
        <v>C Gén</v>
      </c>
      <c r="G209" t="e">
        <f>VLOOKUP(F209,'Liste CG'!B:C,2,FALSE)</f>
        <v>#N/A</v>
      </c>
      <c r="H209" t="e">
        <f>VLOOKUP('Global view'!F209,'Liste CG'!B:E,4,FALSE)</f>
        <v>#N/A</v>
      </c>
      <c r="I209" t="e">
        <f>VLOOKUP(A209,'CG-&gt; CE'!K:M,3,FALSE)</f>
        <v>#N/A</v>
      </c>
      <c r="J209" t="e">
        <f>VLOOKUP(I209,'Liste CG'!B:C,2,FALSE)</f>
        <v>#N/A</v>
      </c>
      <c r="K209" t="e">
        <f>VLOOKUP('Global view'!I209,'Liste CG'!B:E,4,FALSE)</f>
        <v>#N/A</v>
      </c>
    </row>
    <row r="210" spans="1:11" hidden="1" x14ac:dyDescent="0.35">
      <c r="E210">
        <f>'Liste ECO'!G253</f>
        <v>73</v>
      </c>
      <c r="G210">
        <f>VLOOKUP(F210,'Liste CG'!B:C,2,FALSE)</f>
        <v>0</v>
      </c>
      <c r="H210">
        <f>VLOOKUP('Global view'!F210,'Liste CG'!B:E,4,FALSE)</f>
        <v>0</v>
      </c>
      <c r="I210" t="e">
        <f>VLOOKUP(A210,'CG-&gt; CE'!K:M,3,FALSE)</f>
        <v>#N/A</v>
      </c>
      <c r="J210" t="e">
        <f>VLOOKUP(I210,'Liste CG'!B:C,2,FALSE)</f>
        <v>#N/A</v>
      </c>
      <c r="K210" t="e">
        <f>VLOOKUP('Global view'!I210,'Liste CG'!B:E,4,FALSE)</f>
        <v>#N/A</v>
      </c>
    </row>
    <row r="211" spans="1:11" hidden="1" x14ac:dyDescent="0.35">
      <c r="A211">
        <f>'Liste ECO'!A254</f>
        <v>0</v>
      </c>
      <c r="B211">
        <f>'Liste ECO'!C254</f>
        <v>0</v>
      </c>
      <c r="C211" t="str">
        <f>'Liste ECO'!D254</f>
        <v>X</v>
      </c>
      <c r="D211">
        <f>'Liste ECO'!E254</f>
        <v>0</v>
      </c>
      <c r="E211">
        <f>'Liste ECO'!G254</f>
        <v>0</v>
      </c>
      <c r="F211">
        <f>'Liste ECO'!F254</f>
        <v>0</v>
      </c>
      <c r="G211">
        <f>VLOOKUP(F211,'Liste CG'!B:C,2,FALSE)</f>
        <v>0</v>
      </c>
      <c r="H211">
        <f>VLOOKUP('Global view'!F211,'Liste CG'!B:E,4,FALSE)</f>
        <v>0</v>
      </c>
      <c r="I211" t="e">
        <f>VLOOKUP(A211,'CG-&gt; CE'!K:M,3,FALSE)</f>
        <v>#N/A</v>
      </c>
      <c r="J211" t="e">
        <f>VLOOKUP(I211,'Liste CG'!B:C,2,FALSE)</f>
        <v>#N/A</v>
      </c>
      <c r="K211" t="e">
        <f>VLOOKUP('Global view'!I211,'Liste CG'!B:E,4,FALSE)</f>
        <v>#N/A</v>
      </c>
    </row>
    <row r="212" spans="1:11" hidden="1" x14ac:dyDescent="0.35">
      <c r="E212">
        <f>'Liste ECO'!G255</f>
        <v>0</v>
      </c>
      <c r="G212">
        <f>VLOOKUP(F212,'Liste CG'!B:C,2,FALSE)</f>
        <v>0</v>
      </c>
      <c r="H212">
        <f>VLOOKUP('Global view'!F212,'Liste CG'!B:E,4,FALSE)</f>
        <v>0</v>
      </c>
      <c r="I212" t="e">
        <f>VLOOKUP(A212,'CG-&gt; CE'!K:M,3,FALSE)</f>
        <v>#N/A</v>
      </c>
      <c r="J212" t="e">
        <f>VLOOKUP(I212,'Liste CG'!B:C,2,FALSE)</f>
        <v>#N/A</v>
      </c>
      <c r="K212" t="e">
        <f>VLOOKUP('Global view'!I212,'Liste CG'!B:E,4,FALSE)</f>
        <v>#N/A</v>
      </c>
    </row>
    <row r="213" spans="1:11" hidden="1" x14ac:dyDescent="0.35">
      <c r="A213">
        <f>'Liste ECO'!A256</f>
        <v>0</v>
      </c>
      <c r="B213">
        <f>'Liste ECO'!C256</f>
        <v>0</v>
      </c>
      <c r="C213" t="str">
        <f>'Liste ECO'!D256</f>
        <v>X</v>
      </c>
      <c r="D213">
        <f>'Liste ECO'!E256</f>
        <v>0</v>
      </c>
      <c r="E213">
        <f>'Liste ECO'!G256</f>
        <v>0</v>
      </c>
      <c r="F213">
        <f>'Liste ECO'!F256</f>
        <v>0</v>
      </c>
      <c r="G213">
        <f>VLOOKUP(F213,'Liste CG'!B:C,2,FALSE)</f>
        <v>0</v>
      </c>
      <c r="H213">
        <f>VLOOKUP('Global view'!F213,'Liste CG'!B:E,4,FALSE)</f>
        <v>0</v>
      </c>
      <c r="I213" t="e">
        <f>VLOOKUP(A213,'CG-&gt; CE'!K:M,3,FALSE)</f>
        <v>#N/A</v>
      </c>
      <c r="J213" t="e">
        <f>VLOOKUP(I213,'Liste CG'!B:C,2,FALSE)</f>
        <v>#N/A</v>
      </c>
      <c r="K213" t="e">
        <f>VLOOKUP('Global view'!I213,'Liste CG'!B:E,4,FALSE)</f>
        <v>#N/A</v>
      </c>
    </row>
    <row r="214" spans="1:11" hidden="1" x14ac:dyDescent="0.35">
      <c r="E214" t="str">
        <f>'Liste ECO'!G257</f>
        <v>CT</v>
      </c>
      <c r="G214">
        <f>VLOOKUP(F214,'Liste CG'!B:C,2,FALSE)</f>
        <v>0</v>
      </c>
      <c r="H214">
        <f>VLOOKUP('Global view'!F214,'Liste CG'!B:E,4,FALSE)</f>
        <v>0</v>
      </c>
      <c r="I214" t="e">
        <f>VLOOKUP(A214,'CG-&gt; CE'!K:M,3,FALSE)</f>
        <v>#N/A</v>
      </c>
      <c r="J214" t="e">
        <f>VLOOKUP(I214,'Liste CG'!B:C,2,FALSE)</f>
        <v>#N/A</v>
      </c>
      <c r="K214" t="e">
        <f>VLOOKUP('Global view'!I214,'Liste CG'!B:E,4,FALSE)</f>
        <v>#N/A</v>
      </c>
    </row>
    <row r="215" spans="1:11" x14ac:dyDescent="0.35">
      <c r="A215" t="str">
        <f>'Liste ECO'!A258</f>
        <v>213-01</v>
      </c>
      <c r="B215" t="str">
        <f>'Liste ECO'!C258</f>
        <v>Charges financières des emprunts à charge de tiers</v>
      </c>
      <c r="C215" t="str">
        <f>'Liste ECO'!D258</f>
        <v>D</v>
      </c>
      <c r="D215" t="str">
        <f>'Liste ECO'!E258</f>
        <v>O</v>
      </c>
      <c r="E215">
        <f>'Liste ECO'!G258</f>
        <v>73</v>
      </c>
      <c r="F215">
        <f>'Liste ECO'!F258</f>
        <v>65214</v>
      </c>
      <c r="G215" t="str">
        <f>VLOOKUP(F215,'Liste CG'!B:C,2,FALSE)</f>
        <v>Charges financières des emprunts à charge de tiers</v>
      </c>
      <c r="H215" t="str">
        <f>IF(VLOOKUP('Global view'!F215,'Liste CG'!B:E,4,FALSE)=0,"",VLOOKUP('Global view'!F215,'Liste CG'!B:E,4,FALSE))</f>
        <v/>
      </c>
      <c r="I215">
        <f>VLOOKUP(A215,'CG-&gt; CE'!K:M,3,FALSE)</f>
        <v>65214</v>
      </c>
      <c r="J215" t="str">
        <f>VLOOKUP(I215,'Liste CG'!B:C,2,FALSE)</f>
        <v>Charges financières des emprunts à charge de tiers</v>
      </c>
      <c r="K215" t="str">
        <f>IF(VLOOKUP('Global view'!I215,'Liste CG'!B:E,4,FALSE)=0,"",VLOOKUP('Global view'!I215,'Liste CG'!B:E,4,FALSE))</f>
        <v/>
      </c>
    </row>
    <row r="216" spans="1:11" hidden="1" x14ac:dyDescent="0.35">
      <c r="E216">
        <f>'Liste ECO'!G259</f>
        <v>0</v>
      </c>
      <c r="G216">
        <f>VLOOKUP(F216,'Liste CG'!B:C,2,FALSE)</f>
        <v>0</v>
      </c>
      <c r="H216">
        <f>VLOOKUP('Global view'!F216,'Liste CG'!B:E,4,FALSE)</f>
        <v>0</v>
      </c>
      <c r="I216" t="e">
        <f>VLOOKUP(A216,'CG-&gt; CE'!K:M,3,FALSE)</f>
        <v>#N/A</v>
      </c>
      <c r="J216" t="e">
        <f>VLOOKUP(I216,'Liste CG'!B:C,2,FALSE)</f>
        <v>#N/A</v>
      </c>
      <c r="K216" t="e">
        <f>VLOOKUP('Global view'!I216,'Liste CG'!B:E,4,FALSE)</f>
        <v>#N/A</v>
      </c>
    </row>
    <row r="217" spans="1:11" hidden="1" x14ac:dyDescent="0.35">
      <c r="A217">
        <f>'Liste ECO'!A260</f>
        <v>214</v>
      </c>
      <c r="B217" t="str">
        <f>'Liste ECO'!C260</f>
        <v>INTERETS DEBITEURS</v>
      </c>
      <c r="C217" t="str">
        <f>'Liste ECO'!D260</f>
        <v>X</v>
      </c>
      <c r="D217">
        <f>'Liste ECO'!E260</f>
        <v>0</v>
      </c>
      <c r="E217">
        <f>'Liste ECO'!G260</f>
        <v>0</v>
      </c>
      <c r="F217">
        <f>'Liste ECO'!F260</f>
        <v>0</v>
      </c>
      <c r="G217">
        <f>VLOOKUP(F217,'Liste CG'!B:C,2,FALSE)</f>
        <v>0</v>
      </c>
      <c r="H217">
        <f>VLOOKUP('Global view'!F217,'Liste CG'!B:E,4,FALSE)</f>
        <v>0</v>
      </c>
      <c r="I217" t="e">
        <f>VLOOKUP(A217,'CG-&gt; CE'!K:M,3,FALSE)</f>
        <v>#N/A</v>
      </c>
      <c r="J217" t="e">
        <f>VLOOKUP(I217,'Liste CG'!B:C,2,FALSE)</f>
        <v>#N/A</v>
      </c>
      <c r="K217" t="e">
        <f>VLOOKUP('Global view'!I217,'Liste CG'!B:E,4,FALSE)</f>
        <v>#N/A</v>
      </c>
    </row>
    <row r="218" spans="1:11" hidden="1" x14ac:dyDescent="0.35">
      <c r="E218">
        <f>'Liste ECO'!G261</f>
        <v>0</v>
      </c>
      <c r="G218">
        <f>VLOOKUP(F218,'Liste CG'!B:C,2,FALSE)</f>
        <v>0</v>
      </c>
      <c r="H218">
        <f>VLOOKUP('Global view'!F218,'Liste CG'!B:E,4,FALSE)</f>
        <v>0</v>
      </c>
      <c r="I218" t="e">
        <f>VLOOKUP(A218,'CG-&gt; CE'!K:M,3,FALSE)</f>
        <v>#N/A</v>
      </c>
      <c r="J218" t="e">
        <f>VLOOKUP(I218,'Liste CG'!B:C,2,FALSE)</f>
        <v>#N/A</v>
      </c>
      <c r="K218" t="e">
        <f>VLOOKUP('Global view'!I218,'Liste CG'!B:E,4,FALSE)</f>
        <v>#N/A</v>
      </c>
    </row>
    <row r="219" spans="1:11" hidden="1" x14ac:dyDescent="0.35">
      <c r="A219" t="str">
        <f>'Liste ECO'!A262</f>
        <v>Code</v>
      </c>
      <c r="B219" t="str">
        <f>'Liste ECO'!C262</f>
        <v>Libellé</v>
      </c>
      <c r="C219" t="str">
        <f>'Liste ECO'!D262</f>
        <v>D/R</v>
      </c>
      <c r="D219" t="str">
        <f>'Liste ECO'!E262</f>
        <v>O/E</v>
      </c>
      <c r="E219" t="str">
        <f>'Liste ECO'!G262</f>
        <v>CT</v>
      </c>
      <c r="F219" t="str">
        <f>'Liste ECO'!F262</f>
        <v>C Gén</v>
      </c>
      <c r="G219" t="e">
        <f>VLOOKUP(F219,'Liste CG'!B:C,2,FALSE)</f>
        <v>#N/A</v>
      </c>
      <c r="H219" t="e">
        <f>VLOOKUP('Global view'!F219,'Liste CG'!B:E,4,FALSE)</f>
        <v>#N/A</v>
      </c>
      <c r="I219" t="e">
        <f>VLOOKUP(A219,'CG-&gt; CE'!K:M,3,FALSE)</f>
        <v>#N/A</v>
      </c>
      <c r="J219" t="e">
        <f>VLOOKUP(I219,'Liste CG'!B:C,2,FALSE)</f>
        <v>#N/A</v>
      </c>
      <c r="K219" t="e">
        <f>VLOOKUP('Global view'!I219,'Liste CG'!B:E,4,FALSE)</f>
        <v>#N/A</v>
      </c>
    </row>
    <row r="220" spans="1:11" hidden="1" x14ac:dyDescent="0.35">
      <c r="E220">
        <f>'Liste ECO'!G263</f>
        <v>73</v>
      </c>
      <c r="G220">
        <f>VLOOKUP(F220,'Liste CG'!B:C,2,FALSE)</f>
        <v>0</v>
      </c>
      <c r="H220">
        <f>VLOOKUP('Global view'!F220,'Liste CG'!B:E,4,FALSE)</f>
        <v>0</v>
      </c>
      <c r="I220" t="e">
        <f>VLOOKUP(A220,'CG-&gt; CE'!K:M,3,FALSE)</f>
        <v>#N/A</v>
      </c>
      <c r="J220" t="e">
        <f>VLOOKUP(I220,'Liste CG'!B:C,2,FALSE)</f>
        <v>#N/A</v>
      </c>
      <c r="K220" t="e">
        <f>VLOOKUP('Global view'!I220,'Liste CG'!B:E,4,FALSE)</f>
        <v>#N/A</v>
      </c>
    </row>
    <row r="221" spans="1:11" hidden="1" x14ac:dyDescent="0.35">
      <c r="A221">
        <f>'Liste ECO'!A264</f>
        <v>0</v>
      </c>
      <c r="B221">
        <f>'Liste ECO'!C264</f>
        <v>0</v>
      </c>
      <c r="C221" t="str">
        <f>'Liste ECO'!D264</f>
        <v>X</v>
      </c>
      <c r="D221">
        <f>'Liste ECO'!E264</f>
        <v>0</v>
      </c>
      <c r="E221">
        <f>'Liste ECO'!G264</f>
        <v>0</v>
      </c>
      <c r="F221">
        <f>'Liste ECO'!F264</f>
        <v>0</v>
      </c>
      <c r="G221">
        <f>VLOOKUP(F221,'Liste CG'!B:C,2,FALSE)</f>
        <v>0</v>
      </c>
      <c r="H221">
        <f>VLOOKUP('Global view'!F221,'Liste CG'!B:E,4,FALSE)</f>
        <v>0</v>
      </c>
      <c r="I221" t="e">
        <f>VLOOKUP(A221,'CG-&gt; CE'!K:M,3,FALSE)</f>
        <v>#N/A</v>
      </c>
      <c r="J221" t="e">
        <f>VLOOKUP(I221,'Liste CG'!B:C,2,FALSE)</f>
        <v>#N/A</v>
      </c>
      <c r="K221" t="e">
        <f>VLOOKUP('Global view'!I221,'Liste CG'!B:E,4,FALSE)</f>
        <v>#N/A</v>
      </c>
    </row>
    <row r="222" spans="1:11" hidden="1" x14ac:dyDescent="0.35">
      <c r="E222">
        <f>'Liste ECO'!G265</f>
        <v>0</v>
      </c>
      <c r="G222">
        <f>VLOOKUP(F222,'Liste CG'!B:C,2,FALSE)</f>
        <v>0</v>
      </c>
      <c r="H222">
        <f>VLOOKUP('Global view'!F222,'Liste CG'!B:E,4,FALSE)</f>
        <v>0</v>
      </c>
      <c r="I222" t="e">
        <f>VLOOKUP(A222,'CG-&gt; CE'!K:M,3,FALSE)</f>
        <v>#N/A</v>
      </c>
      <c r="J222" t="e">
        <f>VLOOKUP(I222,'Liste CG'!B:C,2,FALSE)</f>
        <v>#N/A</v>
      </c>
      <c r="K222" t="e">
        <f>VLOOKUP('Global view'!I222,'Liste CG'!B:E,4,FALSE)</f>
        <v>#N/A</v>
      </c>
    </row>
    <row r="223" spans="1:11" hidden="1" x14ac:dyDescent="0.35">
      <c r="A223">
        <f>'Liste ECO'!A266</f>
        <v>0</v>
      </c>
      <c r="B223">
        <f>'Liste ECO'!C266</f>
        <v>0</v>
      </c>
      <c r="C223" t="str">
        <f>'Liste ECO'!D266</f>
        <v>X</v>
      </c>
      <c r="D223">
        <f>'Liste ECO'!E266</f>
        <v>0</v>
      </c>
      <c r="E223">
        <f>'Liste ECO'!G266</f>
        <v>0</v>
      </c>
      <c r="F223">
        <f>'Liste ECO'!F266</f>
        <v>0</v>
      </c>
      <c r="G223">
        <f>VLOOKUP(F223,'Liste CG'!B:C,2,FALSE)</f>
        <v>0</v>
      </c>
      <c r="H223">
        <f>VLOOKUP('Global view'!F223,'Liste CG'!B:E,4,FALSE)</f>
        <v>0</v>
      </c>
      <c r="I223" t="e">
        <f>VLOOKUP(A223,'CG-&gt; CE'!K:M,3,FALSE)</f>
        <v>#N/A</v>
      </c>
      <c r="J223" t="e">
        <f>VLOOKUP(I223,'Liste CG'!B:C,2,FALSE)</f>
        <v>#N/A</v>
      </c>
      <c r="K223" t="e">
        <f>VLOOKUP('Global view'!I223,'Liste CG'!B:E,4,FALSE)</f>
        <v>#N/A</v>
      </c>
    </row>
    <row r="224" spans="1:11" hidden="1" x14ac:dyDescent="0.35">
      <c r="E224" t="str">
        <f>'Liste ECO'!G267</f>
        <v>CT</v>
      </c>
      <c r="G224">
        <f>VLOOKUP(F224,'Liste CG'!B:C,2,FALSE)</f>
        <v>0</v>
      </c>
      <c r="H224">
        <f>VLOOKUP('Global view'!F224,'Liste CG'!B:E,4,FALSE)</f>
        <v>0</v>
      </c>
      <c r="I224" t="e">
        <f>VLOOKUP(A224,'CG-&gt; CE'!K:M,3,FALSE)</f>
        <v>#N/A</v>
      </c>
      <c r="J224" t="e">
        <f>VLOOKUP(I224,'Liste CG'!B:C,2,FALSE)</f>
        <v>#N/A</v>
      </c>
      <c r="K224" t="e">
        <f>VLOOKUP('Global view'!I224,'Liste CG'!B:E,4,FALSE)</f>
        <v>#N/A</v>
      </c>
    </row>
    <row r="225" spans="1:11" x14ac:dyDescent="0.35">
      <c r="A225" t="str">
        <f>'Liste ECO'!A268</f>
        <v>215-01</v>
      </c>
      <c r="B225" t="str">
        <f>'Liste ECO'!C268</f>
        <v>Intérêts de retard, moratoires et charges assimilées</v>
      </c>
      <c r="C225" t="str">
        <f>'Liste ECO'!D268</f>
        <v>D</v>
      </c>
      <c r="D225" t="str">
        <f>'Liste ECO'!E268</f>
        <v>O</v>
      </c>
      <c r="E225">
        <f>'Liste ECO'!G268</f>
        <v>73</v>
      </c>
      <c r="F225">
        <f>'Liste ECO'!F268</f>
        <v>67101</v>
      </c>
      <c r="G225" t="str">
        <f>VLOOKUP(F225,'Liste CG'!B:C,2,FALSE)</f>
        <v>Intérêts de retard, moratoires et charges assimilées</v>
      </c>
      <c r="H225" t="str">
        <f>IF(VLOOKUP('Global view'!F225,'Liste CG'!B:E,4,FALSE)=0,"",VLOOKUP('Global view'!F225,'Liste CG'!B:E,4,FALSE))</f>
        <v/>
      </c>
      <c r="I225">
        <f>VLOOKUP(A225,'CG-&gt; CE'!K:M,3,FALSE)</f>
        <v>67101</v>
      </c>
      <c r="J225" t="str">
        <f>VLOOKUP(I225,'Liste CG'!B:C,2,FALSE)</f>
        <v>Intérêts de retard, moratoires et charges assimilées</v>
      </c>
      <c r="K225" t="str">
        <f>IF(VLOOKUP('Global view'!I225,'Liste CG'!B:E,4,FALSE)=0,"",VLOOKUP('Global view'!I225,'Liste CG'!B:E,4,FALSE))</f>
        <v/>
      </c>
    </row>
    <row r="226" spans="1:11" hidden="1" x14ac:dyDescent="0.35">
      <c r="E226">
        <f>'Liste ECO'!G269</f>
        <v>0</v>
      </c>
      <c r="G226">
        <f>VLOOKUP(F226,'Liste CG'!B:C,2,FALSE)</f>
        <v>0</v>
      </c>
      <c r="H226">
        <f>VLOOKUP('Global view'!F226,'Liste CG'!B:E,4,FALSE)</f>
        <v>0</v>
      </c>
      <c r="I226" t="e">
        <f>VLOOKUP(A226,'CG-&gt; CE'!K:M,3,FALSE)</f>
        <v>#N/A</v>
      </c>
      <c r="J226" t="e">
        <f>VLOOKUP(I226,'Liste CG'!B:C,2,FALSE)</f>
        <v>#N/A</v>
      </c>
      <c r="K226" t="e">
        <f>VLOOKUP('Global view'!I226,'Liste CG'!B:E,4,FALSE)</f>
        <v>#N/A</v>
      </c>
    </row>
    <row r="227" spans="1:11" hidden="1" x14ac:dyDescent="0.35">
      <c r="A227">
        <f>'Liste ECO'!A270</f>
        <v>216</v>
      </c>
      <c r="B227" t="str">
        <f>'Liste ECO'!C270</f>
        <v>PERTES DE CHANGE A CHARGE</v>
      </c>
      <c r="C227" t="str">
        <f>'Liste ECO'!D270</f>
        <v>X</v>
      </c>
      <c r="D227">
        <f>'Liste ECO'!E270</f>
        <v>0</v>
      </c>
      <c r="E227">
        <f>'Liste ECO'!G270</f>
        <v>0</v>
      </c>
      <c r="F227">
        <f>'Liste ECO'!F270</f>
        <v>0</v>
      </c>
      <c r="G227">
        <f>VLOOKUP(F227,'Liste CG'!B:C,2,FALSE)</f>
        <v>0</v>
      </c>
      <c r="H227">
        <f>VLOOKUP('Global view'!F227,'Liste CG'!B:E,4,FALSE)</f>
        <v>0</v>
      </c>
      <c r="I227" t="e">
        <f>VLOOKUP(A227,'CG-&gt; CE'!K:M,3,FALSE)</f>
        <v>#N/A</v>
      </c>
      <c r="J227" t="e">
        <f>VLOOKUP(I227,'Liste CG'!B:C,2,FALSE)</f>
        <v>#N/A</v>
      </c>
      <c r="K227" t="e">
        <f>VLOOKUP('Global view'!I227,'Liste CG'!B:E,4,FALSE)</f>
        <v>#N/A</v>
      </c>
    </row>
    <row r="228" spans="1:11" hidden="1" x14ac:dyDescent="0.35">
      <c r="E228">
        <f>'Liste ECO'!G271</f>
        <v>0</v>
      </c>
      <c r="G228">
        <f>VLOOKUP(F228,'Liste CG'!B:C,2,FALSE)</f>
        <v>0</v>
      </c>
      <c r="H228">
        <f>VLOOKUP('Global view'!F228,'Liste CG'!B:E,4,FALSE)</f>
        <v>0</v>
      </c>
      <c r="I228" t="e">
        <f>VLOOKUP(A228,'CG-&gt; CE'!K:M,3,FALSE)</f>
        <v>#N/A</v>
      </c>
      <c r="J228" t="e">
        <f>VLOOKUP(I228,'Liste CG'!B:C,2,FALSE)</f>
        <v>#N/A</v>
      </c>
      <c r="K228" t="e">
        <f>VLOOKUP('Global view'!I228,'Liste CG'!B:E,4,FALSE)</f>
        <v>#N/A</v>
      </c>
    </row>
    <row r="229" spans="1:11" hidden="1" x14ac:dyDescent="0.35">
      <c r="A229" t="str">
        <f>'Liste ECO'!A272</f>
        <v>Code</v>
      </c>
      <c r="B229" t="str">
        <f>'Liste ECO'!C272</f>
        <v>Libellé</v>
      </c>
      <c r="C229" t="str">
        <f>'Liste ECO'!D272</f>
        <v>D/R</v>
      </c>
      <c r="D229" t="str">
        <f>'Liste ECO'!E272</f>
        <v>O/E</v>
      </c>
      <c r="E229" t="str">
        <f>'Liste ECO'!G272</f>
        <v>CT</v>
      </c>
      <c r="F229" t="str">
        <f>'Liste ECO'!F272</f>
        <v>C Gén</v>
      </c>
      <c r="G229" t="e">
        <f>VLOOKUP(F229,'Liste CG'!B:C,2,FALSE)</f>
        <v>#N/A</v>
      </c>
      <c r="H229" t="e">
        <f>VLOOKUP('Global view'!F229,'Liste CG'!B:E,4,FALSE)</f>
        <v>#N/A</v>
      </c>
      <c r="I229" t="e">
        <f>VLOOKUP(A229,'CG-&gt; CE'!K:M,3,FALSE)</f>
        <v>#N/A</v>
      </c>
      <c r="J229" t="e">
        <f>VLOOKUP(I229,'Liste CG'!B:C,2,FALSE)</f>
        <v>#N/A</v>
      </c>
      <c r="K229" t="e">
        <f>VLOOKUP('Global view'!I229,'Liste CG'!B:E,4,FALSE)</f>
        <v>#N/A</v>
      </c>
    </row>
    <row r="230" spans="1:11" hidden="1" x14ac:dyDescent="0.35">
      <c r="E230">
        <f>'Liste ECO'!G273</f>
        <v>73</v>
      </c>
      <c r="G230">
        <f>VLOOKUP(F230,'Liste CG'!B:C,2,FALSE)</f>
        <v>0</v>
      </c>
      <c r="H230">
        <f>VLOOKUP('Global view'!F230,'Liste CG'!B:E,4,FALSE)</f>
        <v>0</v>
      </c>
      <c r="I230" t="e">
        <f>VLOOKUP(A230,'CG-&gt; CE'!K:M,3,FALSE)</f>
        <v>#N/A</v>
      </c>
      <c r="J230" t="e">
        <f>VLOOKUP(I230,'Liste CG'!B:C,2,FALSE)</f>
        <v>#N/A</v>
      </c>
      <c r="K230" t="e">
        <f>VLOOKUP('Global view'!I230,'Liste CG'!B:E,4,FALSE)</f>
        <v>#N/A</v>
      </c>
    </row>
    <row r="231" spans="1:11" hidden="1" x14ac:dyDescent="0.35">
      <c r="A231">
        <f>'Liste ECO'!A274</f>
        <v>0</v>
      </c>
      <c r="B231">
        <f>'Liste ECO'!C274</f>
        <v>0</v>
      </c>
      <c r="C231" t="str">
        <f>'Liste ECO'!D274</f>
        <v>X</v>
      </c>
      <c r="D231">
        <f>'Liste ECO'!E274</f>
        <v>0</v>
      </c>
      <c r="E231">
        <f>'Liste ECO'!G274</f>
        <v>0</v>
      </c>
      <c r="F231">
        <f>'Liste ECO'!F274</f>
        <v>0</v>
      </c>
      <c r="G231">
        <f>VLOOKUP(F231,'Liste CG'!B:C,2,FALSE)</f>
        <v>0</v>
      </c>
      <c r="H231">
        <f>VLOOKUP('Global view'!F231,'Liste CG'!B:E,4,FALSE)</f>
        <v>0</v>
      </c>
      <c r="I231" t="e">
        <f>VLOOKUP(A231,'CG-&gt; CE'!K:M,3,FALSE)</f>
        <v>#N/A</v>
      </c>
      <c r="J231" t="e">
        <f>VLOOKUP(I231,'Liste CG'!B:C,2,FALSE)</f>
        <v>#N/A</v>
      </c>
      <c r="K231" t="e">
        <f>VLOOKUP('Global view'!I231,'Liste CG'!B:E,4,FALSE)</f>
        <v>#N/A</v>
      </c>
    </row>
    <row r="232" spans="1:11" hidden="1" x14ac:dyDescent="0.35">
      <c r="E232">
        <f>'Liste ECO'!G275</f>
        <v>0</v>
      </c>
      <c r="G232">
        <f>VLOOKUP(F232,'Liste CG'!B:C,2,FALSE)</f>
        <v>0</v>
      </c>
      <c r="H232">
        <f>VLOOKUP('Global view'!F232,'Liste CG'!B:E,4,FALSE)</f>
        <v>0</v>
      </c>
      <c r="I232" t="e">
        <f>VLOOKUP(A232,'CG-&gt; CE'!K:M,3,FALSE)</f>
        <v>#N/A</v>
      </c>
      <c r="J232" t="e">
        <f>VLOOKUP(I232,'Liste CG'!B:C,2,FALSE)</f>
        <v>#N/A</v>
      </c>
      <c r="K232" t="e">
        <f>VLOOKUP('Global view'!I232,'Liste CG'!B:E,4,FALSE)</f>
        <v>#N/A</v>
      </c>
    </row>
    <row r="233" spans="1:11" hidden="1" x14ac:dyDescent="0.35">
      <c r="A233">
        <f>'Liste ECO'!A276</f>
        <v>0</v>
      </c>
      <c r="B233">
        <f>'Liste ECO'!C276</f>
        <v>0</v>
      </c>
      <c r="C233" t="str">
        <f>'Liste ECO'!D276</f>
        <v>X</v>
      </c>
      <c r="D233">
        <f>'Liste ECO'!E276</f>
        <v>0</v>
      </c>
      <c r="E233">
        <f>'Liste ECO'!G276</f>
        <v>0</v>
      </c>
      <c r="F233">
        <f>'Liste ECO'!F276</f>
        <v>0</v>
      </c>
      <c r="G233">
        <f>VLOOKUP(F233,'Liste CG'!B:C,2,FALSE)</f>
        <v>0</v>
      </c>
      <c r="H233">
        <f>VLOOKUP('Global view'!F233,'Liste CG'!B:E,4,FALSE)</f>
        <v>0</v>
      </c>
      <c r="I233" t="e">
        <f>VLOOKUP(A233,'CG-&gt; CE'!K:M,3,FALSE)</f>
        <v>#N/A</v>
      </c>
      <c r="J233" t="e">
        <f>VLOOKUP(I233,'Liste CG'!B:C,2,FALSE)</f>
        <v>#N/A</v>
      </c>
      <c r="K233" t="e">
        <f>VLOOKUP('Global view'!I233,'Liste CG'!B:E,4,FALSE)</f>
        <v>#N/A</v>
      </c>
    </row>
    <row r="234" spans="1:11" hidden="1" x14ac:dyDescent="0.35">
      <c r="E234" t="str">
        <f>'Liste ECO'!G277</f>
        <v>CT</v>
      </c>
      <c r="G234">
        <f>VLOOKUP(F234,'Liste CG'!B:C,2,FALSE)</f>
        <v>0</v>
      </c>
      <c r="H234">
        <f>VLOOKUP('Global view'!F234,'Liste CG'!B:E,4,FALSE)</f>
        <v>0</v>
      </c>
      <c r="I234" t="e">
        <f>VLOOKUP(A234,'CG-&gt; CE'!K:M,3,FALSE)</f>
        <v>#N/A</v>
      </c>
      <c r="J234" t="e">
        <f>VLOOKUP(I234,'Liste CG'!B:C,2,FALSE)</f>
        <v>#N/A</v>
      </c>
      <c r="K234" t="e">
        <f>VLOOKUP('Global view'!I234,'Liste CG'!B:E,4,FALSE)</f>
        <v>#N/A</v>
      </c>
    </row>
    <row r="235" spans="1:11" x14ac:dyDescent="0.35">
      <c r="A235" t="str">
        <f>'Liste ECO'!A278</f>
        <v>218-01</v>
      </c>
      <c r="B235" t="str">
        <f>'Liste ECO'!C278</f>
        <v>Intérêts débiteurs d’emprunts contractés par des tiers et garantis par l'entité</v>
      </c>
      <c r="C235" t="str">
        <f>'Liste ECO'!D278</f>
        <v>D</v>
      </c>
      <c r="D235" t="str">
        <f>'Liste ECO'!E278</f>
        <v>O</v>
      </c>
      <c r="E235">
        <f>'Liste ECO'!G278</f>
        <v>73</v>
      </c>
      <c r="F235">
        <f>'Liste ECO'!F278</f>
        <v>65304</v>
      </c>
      <c r="G235" t="str">
        <f>VLOOKUP(F235,'Liste CG'!B:C,2,FALSE)</f>
        <v>Intérêts débiteurs d’emprunts contractés par des tiers et garantis par l'entité</v>
      </c>
      <c r="H235" t="str">
        <f>IF(VLOOKUP('Global view'!F235,'Liste CG'!B:E,4,FALSE)=0,"",VLOOKUP('Global view'!F235,'Liste CG'!B:E,4,FALSE))</f>
        <v/>
      </c>
      <c r="I235">
        <f>VLOOKUP(A235,'CG-&gt; CE'!K:M,3,FALSE)</f>
        <v>65304</v>
      </c>
      <c r="J235" t="str">
        <f>VLOOKUP(I235,'Liste CG'!B:C,2,FALSE)</f>
        <v>Intérêts débiteurs d’emprunts contractés par des tiers et garantis par l'entité</v>
      </c>
      <c r="K235" t="str">
        <f>IF(VLOOKUP('Global view'!I235,'Liste CG'!B:E,4,FALSE)=0,"",VLOOKUP('Global view'!I235,'Liste CG'!B:E,4,FALSE))</f>
        <v/>
      </c>
    </row>
    <row r="236" spans="1:11" hidden="1" x14ac:dyDescent="0.35">
      <c r="E236">
        <f>'Liste ECO'!G279</f>
        <v>0</v>
      </c>
      <c r="G236">
        <f>VLOOKUP(F236,'Liste CG'!B:C,2,FALSE)</f>
        <v>0</v>
      </c>
      <c r="H236">
        <f>VLOOKUP('Global view'!F236,'Liste CG'!B:E,4,FALSE)</f>
        <v>0</v>
      </c>
      <c r="I236" t="e">
        <f>VLOOKUP(A236,'CG-&gt; CE'!K:M,3,FALSE)</f>
        <v>#N/A</v>
      </c>
      <c r="J236" t="e">
        <f>VLOOKUP(I236,'Liste CG'!B:C,2,FALSE)</f>
        <v>#N/A</v>
      </c>
      <c r="K236" t="e">
        <f>VLOOKUP('Global view'!I236,'Liste CG'!B:E,4,FALSE)</f>
        <v>#N/A</v>
      </c>
    </row>
    <row r="237" spans="1:11" hidden="1" x14ac:dyDescent="0.35">
      <c r="A237">
        <f>'Liste ECO'!A280</f>
        <v>219</v>
      </c>
      <c r="B237" t="str">
        <f>'Liste ECO'!C280</f>
        <v>RENTES VIAGERES ET PERPETUELLES A PAYER</v>
      </c>
      <c r="C237" t="str">
        <f>'Liste ECO'!D280</f>
        <v>X</v>
      </c>
      <c r="D237">
        <f>'Liste ECO'!E280</f>
        <v>0</v>
      </c>
      <c r="E237">
        <f>'Liste ECO'!G280</f>
        <v>0</v>
      </c>
      <c r="F237">
        <f>'Liste ECO'!F280</f>
        <v>0</v>
      </c>
      <c r="G237">
        <f>VLOOKUP(F237,'Liste CG'!B:C,2,FALSE)</f>
        <v>0</v>
      </c>
      <c r="H237">
        <f>VLOOKUP('Global view'!F237,'Liste CG'!B:E,4,FALSE)</f>
        <v>0</v>
      </c>
      <c r="I237" t="e">
        <f>VLOOKUP(A237,'CG-&gt; CE'!K:M,3,FALSE)</f>
        <v>#N/A</v>
      </c>
      <c r="J237" t="e">
        <f>VLOOKUP(I237,'Liste CG'!B:C,2,FALSE)</f>
        <v>#N/A</v>
      </c>
      <c r="K237" t="e">
        <f>VLOOKUP('Global view'!I237,'Liste CG'!B:E,4,FALSE)</f>
        <v>#N/A</v>
      </c>
    </row>
    <row r="238" spans="1:11" hidden="1" x14ac:dyDescent="0.35">
      <c r="E238">
        <f>'Liste ECO'!G281</f>
        <v>0</v>
      </c>
      <c r="G238">
        <f>VLOOKUP(F238,'Liste CG'!B:C,2,FALSE)</f>
        <v>0</v>
      </c>
      <c r="H238">
        <f>VLOOKUP('Global view'!F238,'Liste CG'!B:E,4,FALSE)</f>
        <v>0</v>
      </c>
      <c r="I238" t="e">
        <f>VLOOKUP(A238,'CG-&gt; CE'!K:M,3,FALSE)</f>
        <v>#N/A</v>
      </c>
      <c r="J238" t="e">
        <f>VLOOKUP(I238,'Liste CG'!B:C,2,FALSE)</f>
        <v>#N/A</v>
      </c>
      <c r="K238" t="e">
        <f>VLOOKUP('Global view'!I238,'Liste CG'!B:E,4,FALSE)</f>
        <v>#N/A</v>
      </c>
    </row>
    <row r="239" spans="1:11" hidden="1" x14ac:dyDescent="0.35">
      <c r="A239" t="str">
        <f>'Liste ECO'!A282</f>
        <v>Code</v>
      </c>
      <c r="B239" t="str">
        <f>'Liste ECO'!C282</f>
        <v>Libellé</v>
      </c>
      <c r="C239" t="str">
        <f>'Liste ECO'!D282</f>
        <v>D/R</v>
      </c>
      <c r="D239" t="str">
        <f>'Liste ECO'!E282</f>
        <v>O/E</v>
      </c>
      <c r="E239" t="str">
        <f>'Liste ECO'!G282</f>
        <v>CT</v>
      </c>
      <c r="F239" t="str">
        <f>'Liste ECO'!F282</f>
        <v>C Gén</v>
      </c>
      <c r="G239" t="e">
        <f>VLOOKUP(F239,'Liste CG'!B:C,2,FALSE)</f>
        <v>#N/A</v>
      </c>
      <c r="H239" t="e">
        <f>VLOOKUP('Global view'!F239,'Liste CG'!B:E,4,FALSE)</f>
        <v>#N/A</v>
      </c>
      <c r="I239" t="e">
        <f>VLOOKUP(A239,'CG-&gt; CE'!K:M,3,FALSE)</f>
        <v>#N/A</v>
      </c>
      <c r="J239" t="e">
        <f>VLOOKUP(I239,'Liste CG'!B:C,2,FALSE)</f>
        <v>#N/A</v>
      </c>
      <c r="K239" t="e">
        <f>VLOOKUP('Global view'!I239,'Liste CG'!B:E,4,FALSE)</f>
        <v>#N/A</v>
      </c>
    </row>
    <row r="240" spans="1:11" hidden="1" x14ac:dyDescent="0.35">
      <c r="E240">
        <f>'Liste ECO'!G283</f>
        <v>73</v>
      </c>
      <c r="G240">
        <f>VLOOKUP(F240,'Liste CG'!B:C,2,FALSE)</f>
        <v>0</v>
      </c>
      <c r="H240">
        <f>VLOOKUP('Global view'!F240,'Liste CG'!B:E,4,FALSE)</f>
        <v>0</v>
      </c>
      <c r="I240" t="e">
        <f>VLOOKUP(A240,'CG-&gt; CE'!K:M,3,FALSE)</f>
        <v>#N/A</v>
      </c>
      <c r="J240" t="e">
        <f>VLOOKUP(I240,'Liste CG'!B:C,2,FALSE)</f>
        <v>#N/A</v>
      </c>
      <c r="K240" t="e">
        <f>VLOOKUP('Global view'!I240,'Liste CG'!B:E,4,FALSE)</f>
        <v>#N/A</v>
      </c>
    </row>
    <row r="241" spans="1:11" hidden="1" x14ac:dyDescent="0.35">
      <c r="A241">
        <f>'Liste ECO'!A284</f>
        <v>0</v>
      </c>
      <c r="B241">
        <f>'Liste ECO'!C284</f>
        <v>0</v>
      </c>
      <c r="C241" t="str">
        <f>'Liste ECO'!D284</f>
        <v>X</v>
      </c>
      <c r="D241">
        <f>'Liste ECO'!E284</f>
        <v>0</v>
      </c>
      <c r="E241">
        <f>'Liste ECO'!G284</f>
        <v>0</v>
      </c>
      <c r="F241">
        <f>'Liste ECO'!F284</f>
        <v>0</v>
      </c>
      <c r="G241">
        <f>VLOOKUP(F241,'Liste CG'!B:C,2,FALSE)</f>
        <v>0</v>
      </c>
      <c r="H241">
        <f>VLOOKUP('Global view'!F241,'Liste CG'!B:E,4,FALSE)</f>
        <v>0</v>
      </c>
      <c r="I241" t="e">
        <f>VLOOKUP(A241,'CG-&gt; CE'!K:M,3,FALSE)</f>
        <v>#N/A</v>
      </c>
      <c r="J241" t="e">
        <f>VLOOKUP(I241,'Liste CG'!B:C,2,FALSE)</f>
        <v>#N/A</v>
      </c>
      <c r="K241" t="e">
        <f>VLOOKUP('Global view'!I241,'Liste CG'!B:E,4,FALSE)</f>
        <v>#N/A</v>
      </c>
    </row>
    <row r="242" spans="1:11" hidden="1" x14ac:dyDescent="0.35">
      <c r="E242">
        <f>'Liste ECO'!G285</f>
        <v>0</v>
      </c>
      <c r="G242">
        <f>VLOOKUP(F242,'Liste CG'!B:C,2,FALSE)</f>
        <v>0</v>
      </c>
      <c r="H242">
        <f>VLOOKUP('Global view'!F242,'Liste CG'!B:E,4,FALSE)</f>
        <v>0</v>
      </c>
      <c r="I242" t="e">
        <f>VLOOKUP(A242,'CG-&gt; CE'!K:M,3,FALSE)</f>
        <v>#N/A</v>
      </c>
      <c r="J242" t="e">
        <f>VLOOKUP(I242,'Liste CG'!B:C,2,FALSE)</f>
        <v>#N/A</v>
      </c>
      <c r="K242" t="e">
        <f>VLOOKUP('Global view'!I242,'Liste CG'!B:E,4,FALSE)</f>
        <v>#N/A</v>
      </c>
    </row>
    <row r="243" spans="1:11" hidden="1" x14ac:dyDescent="0.35">
      <c r="A243">
        <f>'Liste ECO'!A286</f>
        <v>0</v>
      </c>
      <c r="B243">
        <f>'Liste ECO'!C286</f>
        <v>0</v>
      </c>
      <c r="C243" t="str">
        <f>'Liste ECO'!D286</f>
        <v>X</v>
      </c>
      <c r="D243">
        <f>'Liste ECO'!E286</f>
        <v>0</v>
      </c>
      <c r="E243">
        <f>'Liste ECO'!G286</f>
        <v>0</v>
      </c>
      <c r="F243">
        <f>'Liste ECO'!F286</f>
        <v>0</v>
      </c>
      <c r="G243">
        <f>VLOOKUP(F243,'Liste CG'!B:C,2,FALSE)</f>
        <v>0</v>
      </c>
      <c r="H243">
        <f>VLOOKUP('Global view'!F243,'Liste CG'!B:E,4,FALSE)</f>
        <v>0</v>
      </c>
      <c r="I243" t="e">
        <f>VLOOKUP(A243,'CG-&gt; CE'!K:M,3,FALSE)</f>
        <v>#N/A</v>
      </c>
      <c r="J243" t="e">
        <f>VLOOKUP(I243,'Liste CG'!B:C,2,FALSE)</f>
        <v>#N/A</v>
      </c>
      <c r="K243" t="e">
        <f>VLOOKUP('Global view'!I243,'Liste CG'!B:E,4,FALSE)</f>
        <v>#N/A</v>
      </c>
    </row>
    <row r="244" spans="1:11" hidden="1" x14ac:dyDescent="0.35">
      <c r="E244">
        <f>'Liste ECO'!G287</f>
        <v>0</v>
      </c>
      <c r="G244">
        <f>VLOOKUP(F244,'Liste CG'!B:C,2,FALSE)</f>
        <v>0</v>
      </c>
      <c r="H244">
        <f>VLOOKUP('Global view'!F244,'Liste CG'!B:E,4,FALSE)</f>
        <v>0</v>
      </c>
      <c r="I244" t="e">
        <f>VLOOKUP(A244,'CG-&gt; CE'!K:M,3,FALSE)</f>
        <v>#N/A</v>
      </c>
      <c r="J244" t="e">
        <f>VLOOKUP(I244,'Liste CG'!B:C,2,FALSE)</f>
        <v>#N/A</v>
      </c>
      <c r="K244" t="e">
        <f>VLOOKUP('Global view'!I244,'Liste CG'!B:E,4,FALSE)</f>
        <v>#N/A</v>
      </c>
    </row>
    <row r="245" spans="1:11" hidden="1" x14ac:dyDescent="0.35">
      <c r="A245">
        <f>'Liste ECO'!A288</f>
        <v>0</v>
      </c>
      <c r="B245">
        <f>'Liste ECO'!C288</f>
        <v>0</v>
      </c>
      <c r="C245" t="str">
        <f>'Liste ECO'!D288</f>
        <v>X</v>
      </c>
      <c r="D245">
        <f>'Liste ECO'!E288</f>
        <v>0</v>
      </c>
      <c r="E245">
        <f>'Liste ECO'!G288</f>
        <v>0</v>
      </c>
      <c r="F245">
        <f>'Liste ECO'!F288</f>
        <v>0</v>
      </c>
      <c r="G245">
        <f>VLOOKUP(F245,'Liste CG'!B:C,2,FALSE)</f>
        <v>0</v>
      </c>
      <c r="H245">
        <f>VLOOKUP('Global view'!F245,'Liste CG'!B:E,4,FALSE)</f>
        <v>0</v>
      </c>
      <c r="I245" t="e">
        <f>VLOOKUP(A245,'CG-&gt; CE'!K:M,3,FALSE)</f>
        <v>#N/A</v>
      </c>
      <c r="J245" t="e">
        <f>VLOOKUP(I245,'Liste CG'!B:C,2,FALSE)</f>
        <v>#N/A</v>
      </c>
      <c r="K245" t="e">
        <f>VLOOKUP('Global view'!I245,'Liste CG'!B:E,4,FALSE)</f>
        <v>#N/A</v>
      </c>
    </row>
    <row r="246" spans="1:11" hidden="1" x14ac:dyDescent="0.35">
      <c r="E246" t="str">
        <f>'Liste ECO'!G289</f>
        <v>CT</v>
      </c>
      <c r="G246">
        <f>VLOOKUP(F246,'Liste CG'!B:C,2,FALSE)</f>
        <v>0</v>
      </c>
      <c r="H246">
        <f>VLOOKUP('Global view'!F246,'Liste CG'!B:E,4,FALSE)</f>
        <v>0</v>
      </c>
      <c r="I246" t="e">
        <f>VLOOKUP(A246,'CG-&gt; CE'!K:M,3,FALSE)</f>
        <v>#N/A</v>
      </c>
      <c r="J246" t="e">
        <f>VLOOKUP(I246,'Liste CG'!B:C,2,FALSE)</f>
        <v>#N/A</v>
      </c>
      <c r="K246" t="e">
        <f>VLOOKUP('Global view'!I246,'Liste CG'!B:E,4,FALSE)</f>
        <v>#N/A</v>
      </c>
    </row>
    <row r="247" spans="1:11" x14ac:dyDescent="0.35">
      <c r="A247" t="str">
        <f>'Liste ECO'!A290</f>
        <v>261-01</v>
      </c>
      <c r="B247" t="str">
        <f>'Liste ECO'!C290</f>
        <v>Intérêts créditeurs des titres de placements</v>
      </c>
      <c r="C247" t="str">
        <f>'Liste ECO'!D290</f>
        <v>R</v>
      </c>
      <c r="D247" t="str">
        <f>'Liste ECO'!E290</f>
        <v>O</v>
      </c>
      <c r="E247">
        <f>'Liste ECO'!G290</f>
        <v>62</v>
      </c>
      <c r="F247">
        <f>'Liste ECO'!F290</f>
        <v>75721</v>
      </c>
      <c r="G247" t="str">
        <f>VLOOKUP(F247,'Liste CG'!B:C,2,FALSE)</f>
        <v>Intérêts créditeurs des titres de placements</v>
      </c>
      <c r="H247" t="str">
        <f>IF(VLOOKUP('Global view'!F247,'Liste CG'!B:E,4,FALSE)=0,"",VLOOKUP('Global view'!F247,'Liste CG'!B:E,4,FALSE))</f>
        <v/>
      </c>
      <c r="I247">
        <f>VLOOKUP(A247,'CG-&gt; CE'!K:M,3,FALSE)</f>
        <v>75721</v>
      </c>
      <c r="J247" t="str">
        <f>VLOOKUP(I247,'Liste CG'!B:C,2,FALSE)</f>
        <v>Intérêts créditeurs des titres de placements</v>
      </c>
      <c r="K247" t="str">
        <f>IF(VLOOKUP('Global view'!I247,'Liste CG'!B:E,4,FALSE)=0,"",VLOOKUP('Global view'!I247,'Liste CG'!B:E,4,FALSE))</f>
        <v/>
      </c>
    </row>
    <row r="248" spans="1:11" hidden="1" x14ac:dyDescent="0.35">
      <c r="E248">
        <f>'Liste ECO'!G291</f>
        <v>62</v>
      </c>
      <c r="G248">
        <f>VLOOKUP(F248,'Liste CG'!B:C,2,FALSE)</f>
        <v>0</v>
      </c>
      <c r="H248">
        <f>VLOOKUP('Global view'!F248,'Liste CG'!B:E,4,FALSE)</f>
        <v>0</v>
      </c>
      <c r="I248" t="e">
        <f>VLOOKUP(A248,'CG-&gt; CE'!K:M,3,FALSE)</f>
        <v>#N/A</v>
      </c>
      <c r="J248" t="e">
        <f>VLOOKUP(I248,'Liste CG'!B:C,2,FALSE)</f>
        <v>#N/A</v>
      </c>
      <c r="K248" t="e">
        <f>VLOOKUP('Global view'!I248,'Liste CG'!B:E,4,FALSE)</f>
        <v>#N/A</v>
      </c>
    </row>
    <row r="249" spans="1:11" hidden="1" x14ac:dyDescent="0.35">
      <c r="A249">
        <f>'Liste ECO'!A292</f>
        <v>0</v>
      </c>
      <c r="B249">
        <f>'Liste ECO'!C292</f>
        <v>0</v>
      </c>
      <c r="C249" t="str">
        <f>'Liste ECO'!D292</f>
        <v>X</v>
      </c>
      <c r="D249">
        <f>'Liste ECO'!E292</f>
        <v>0</v>
      </c>
      <c r="E249">
        <f>'Liste ECO'!G292</f>
        <v>0</v>
      </c>
      <c r="F249">
        <f>'Liste ECO'!F292</f>
        <v>0</v>
      </c>
      <c r="G249">
        <f>VLOOKUP(F249,'Liste CG'!B:C,2,FALSE)</f>
        <v>0</v>
      </c>
      <c r="H249">
        <f>VLOOKUP('Global view'!F249,'Liste CG'!B:E,4,FALSE)</f>
        <v>0</v>
      </c>
      <c r="I249" t="e">
        <f>VLOOKUP(A249,'CG-&gt; CE'!K:M,3,FALSE)</f>
        <v>#N/A</v>
      </c>
      <c r="J249" t="e">
        <f>VLOOKUP(I249,'Liste CG'!B:C,2,FALSE)</f>
        <v>#N/A</v>
      </c>
      <c r="K249" t="e">
        <f>VLOOKUP('Global view'!I249,'Liste CG'!B:E,4,FALSE)</f>
        <v>#N/A</v>
      </c>
    </row>
    <row r="250" spans="1:11" hidden="1" x14ac:dyDescent="0.35">
      <c r="E250">
        <f>'Liste ECO'!G293</f>
        <v>0</v>
      </c>
      <c r="G250">
        <f>VLOOKUP(F250,'Liste CG'!B:C,2,FALSE)</f>
        <v>0</v>
      </c>
      <c r="H250">
        <f>VLOOKUP('Global view'!F250,'Liste CG'!B:E,4,FALSE)</f>
        <v>0</v>
      </c>
      <c r="I250" t="e">
        <f>VLOOKUP(A250,'CG-&gt; CE'!K:M,3,FALSE)</f>
        <v>#N/A</v>
      </c>
      <c r="J250" t="e">
        <f>VLOOKUP(I250,'Liste CG'!B:C,2,FALSE)</f>
        <v>#N/A</v>
      </c>
      <c r="K250" t="e">
        <f>VLOOKUP('Global view'!I250,'Liste CG'!B:E,4,FALSE)</f>
        <v>#N/A</v>
      </c>
    </row>
    <row r="251" spans="1:11" hidden="1" x14ac:dyDescent="0.35">
      <c r="A251">
        <f>'Liste ECO'!A294</f>
        <v>0</v>
      </c>
      <c r="B251">
        <f>'Liste ECO'!C294</f>
        <v>0</v>
      </c>
      <c r="C251" t="str">
        <f>'Liste ECO'!D294</f>
        <v>X</v>
      </c>
      <c r="D251">
        <f>'Liste ECO'!E294</f>
        <v>0</v>
      </c>
      <c r="E251">
        <f>'Liste ECO'!G294</f>
        <v>0</v>
      </c>
      <c r="F251">
        <f>'Liste ECO'!F294</f>
        <v>0</v>
      </c>
      <c r="G251">
        <f>VLOOKUP(F251,'Liste CG'!B:C,2,FALSE)</f>
        <v>0</v>
      </c>
      <c r="H251">
        <f>VLOOKUP('Global view'!F251,'Liste CG'!B:E,4,FALSE)</f>
        <v>0</v>
      </c>
      <c r="I251" t="e">
        <f>VLOOKUP(A251,'CG-&gt; CE'!K:M,3,FALSE)</f>
        <v>#N/A</v>
      </c>
      <c r="J251" t="e">
        <f>VLOOKUP(I251,'Liste CG'!B:C,2,FALSE)</f>
        <v>#N/A</v>
      </c>
      <c r="K251" t="e">
        <f>VLOOKUP('Global view'!I251,'Liste CG'!B:E,4,FALSE)</f>
        <v>#N/A</v>
      </c>
    </row>
    <row r="252" spans="1:11" hidden="1" x14ac:dyDescent="0.35">
      <c r="E252" t="str">
        <f>'Liste ECO'!G295</f>
        <v>CT</v>
      </c>
      <c r="G252">
        <f>VLOOKUP(F252,'Liste CG'!B:C,2,FALSE)</f>
        <v>0</v>
      </c>
      <c r="H252">
        <f>VLOOKUP('Global view'!F252,'Liste CG'!B:E,4,FALSE)</f>
        <v>0</v>
      </c>
      <c r="I252" t="e">
        <f>VLOOKUP(A252,'CG-&gt; CE'!K:M,3,FALSE)</f>
        <v>#N/A</v>
      </c>
      <c r="J252" t="e">
        <f>VLOOKUP(I252,'Liste CG'!B:C,2,FALSE)</f>
        <v>#N/A</v>
      </c>
      <c r="K252" t="e">
        <f>VLOOKUP('Global view'!I252,'Liste CG'!B:E,4,FALSE)</f>
        <v>#N/A</v>
      </c>
    </row>
    <row r="253" spans="1:11" x14ac:dyDescent="0.35">
      <c r="A253" t="str">
        <f>'Liste ECO'!A296</f>
        <v>263-01</v>
      </c>
      <c r="B253" t="str">
        <f>'Liste ECO'!C296</f>
        <v>Récupération des charges financières des emprunts à charge de tiers</v>
      </c>
      <c r="C253" t="str">
        <f>'Liste ECO'!D296</f>
        <v>R</v>
      </c>
      <c r="D253" t="str">
        <f>'Liste ECO'!E296</f>
        <v>O</v>
      </c>
      <c r="E253">
        <f>'Liste ECO'!G296</f>
        <v>62</v>
      </c>
      <c r="F253">
        <f>'Liste ECO'!F296</f>
        <v>75214</v>
      </c>
      <c r="G253" t="str">
        <f>VLOOKUP(F253,'Liste CG'!B:C,2,FALSE)</f>
        <v>Récupération des charges financières des emprunts à charge de tiers</v>
      </c>
      <c r="H253" t="str">
        <f>IF(VLOOKUP('Global view'!F253,'Liste CG'!B:E,4,FALSE)=0,"",VLOOKUP('Global view'!F253,'Liste CG'!B:E,4,FALSE))</f>
        <v/>
      </c>
      <c r="I253">
        <f>VLOOKUP(A253,'CG-&gt; CE'!K:M,3,FALSE)</f>
        <v>75214</v>
      </c>
      <c r="J253" t="str">
        <f>VLOOKUP(I253,'Liste CG'!B:C,2,FALSE)</f>
        <v>Récupération des charges financières des emprunts à charge de tiers</v>
      </c>
      <c r="K253" t="str">
        <f>IF(VLOOKUP('Global view'!I253,'Liste CG'!B:E,4,FALSE)=0,"",VLOOKUP('Global view'!I253,'Liste CG'!B:E,4,FALSE))</f>
        <v/>
      </c>
    </row>
    <row r="254" spans="1:11" hidden="1" x14ac:dyDescent="0.35">
      <c r="E254">
        <f>'Liste ECO'!G297</f>
        <v>0</v>
      </c>
      <c r="G254">
        <f>VLOOKUP(F254,'Liste CG'!B:C,2,FALSE)</f>
        <v>0</v>
      </c>
      <c r="H254">
        <f>VLOOKUP('Global view'!F254,'Liste CG'!B:E,4,FALSE)</f>
        <v>0</v>
      </c>
      <c r="I254" t="e">
        <f>VLOOKUP(A254,'CG-&gt; CE'!K:M,3,FALSE)</f>
        <v>#N/A</v>
      </c>
      <c r="J254" t="e">
        <f>VLOOKUP(I254,'Liste CG'!B:C,2,FALSE)</f>
        <v>#N/A</v>
      </c>
      <c r="K254" t="e">
        <f>VLOOKUP('Global view'!I254,'Liste CG'!B:E,4,FALSE)</f>
        <v>#N/A</v>
      </c>
    </row>
    <row r="255" spans="1:11" hidden="1" x14ac:dyDescent="0.35">
      <c r="A255">
        <f>'Liste ECO'!A298</f>
        <v>264</v>
      </c>
      <c r="B255" t="str">
        <f>'Liste ECO'!C298</f>
        <v>INTERETS CREDITEURS SUR COMPTES FINANCIERS</v>
      </c>
      <c r="C255" t="str">
        <f>'Liste ECO'!D298</f>
        <v>X</v>
      </c>
      <c r="D255">
        <f>'Liste ECO'!E298</f>
        <v>0</v>
      </c>
      <c r="E255">
        <f>'Liste ECO'!G298</f>
        <v>0</v>
      </c>
      <c r="F255">
        <f>'Liste ECO'!F298</f>
        <v>0</v>
      </c>
      <c r="G255">
        <f>VLOOKUP(F255,'Liste CG'!B:C,2,FALSE)</f>
        <v>0</v>
      </c>
      <c r="H255">
        <f>VLOOKUP('Global view'!F255,'Liste CG'!B:E,4,FALSE)</f>
        <v>0</v>
      </c>
      <c r="I255" t="e">
        <f>VLOOKUP(A255,'CG-&gt; CE'!K:M,3,FALSE)</f>
        <v>#N/A</v>
      </c>
      <c r="J255" t="e">
        <f>VLOOKUP(I255,'Liste CG'!B:C,2,FALSE)</f>
        <v>#N/A</v>
      </c>
      <c r="K255" t="e">
        <f>VLOOKUP('Global view'!I255,'Liste CG'!B:E,4,FALSE)</f>
        <v>#N/A</v>
      </c>
    </row>
    <row r="256" spans="1:11" hidden="1" x14ac:dyDescent="0.35">
      <c r="E256">
        <f>'Liste ECO'!G299</f>
        <v>0</v>
      </c>
      <c r="G256">
        <f>VLOOKUP(F256,'Liste CG'!B:C,2,FALSE)</f>
        <v>0</v>
      </c>
      <c r="H256">
        <f>VLOOKUP('Global view'!F256,'Liste CG'!B:E,4,FALSE)</f>
        <v>0</v>
      </c>
      <c r="I256" t="e">
        <f>VLOOKUP(A256,'CG-&gt; CE'!K:M,3,FALSE)</f>
        <v>#N/A</v>
      </c>
      <c r="J256" t="e">
        <f>VLOOKUP(I256,'Liste CG'!B:C,2,FALSE)</f>
        <v>#N/A</v>
      </c>
      <c r="K256" t="e">
        <f>VLOOKUP('Global view'!I256,'Liste CG'!B:E,4,FALSE)</f>
        <v>#N/A</v>
      </c>
    </row>
    <row r="257" spans="1:11" hidden="1" x14ac:dyDescent="0.35">
      <c r="A257" t="str">
        <f>'Liste ECO'!A300</f>
        <v>Code</v>
      </c>
      <c r="B257" t="str">
        <f>'Liste ECO'!C300</f>
        <v>Libellé</v>
      </c>
      <c r="C257" t="str">
        <f>'Liste ECO'!D300</f>
        <v>D/R</v>
      </c>
      <c r="D257" t="str">
        <f>'Liste ECO'!E300</f>
        <v>O/E</v>
      </c>
      <c r="E257" t="str">
        <f>'Liste ECO'!G300</f>
        <v>CT</v>
      </c>
      <c r="F257" t="str">
        <f>'Liste ECO'!F300</f>
        <v>C Gén</v>
      </c>
      <c r="G257" t="e">
        <f>VLOOKUP(F257,'Liste CG'!B:C,2,FALSE)</f>
        <v>#N/A</v>
      </c>
      <c r="H257" t="e">
        <f>VLOOKUP('Global view'!F257,'Liste CG'!B:E,4,FALSE)</f>
        <v>#N/A</v>
      </c>
      <c r="I257" t="e">
        <f>VLOOKUP(A257,'CG-&gt; CE'!K:M,3,FALSE)</f>
        <v>#N/A</v>
      </c>
      <c r="J257" t="e">
        <f>VLOOKUP(I257,'Liste CG'!B:C,2,FALSE)</f>
        <v>#N/A</v>
      </c>
      <c r="K257" t="e">
        <f>VLOOKUP('Global view'!I257,'Liste CG'!B:E,4,FALSE)</f>
        <v>#N/A</v>
      </c>
    </row>
    <row r="258" spans="1:11" hidden="1" x14ac:dyDescent="0.35">
      <c r="E258">
        <f>'Liste ECO'!G301</f>
        <v>62</v>
      </c>
      <c r="G258">
        <f>VLOOKUP(F258,'Liste CG'!B:C,2,FALSE)</f>
        <v>0</v>
      </c>
      <c r="H258">
        <f>VLOOKUP('Global view'!F258,'Liste CG'!B:E,4,FALSE)</f>
        <v>0</v>
      </c>
      <c r="I258" t="e">
        <f>VLOOKUP(A258,'CG-&gt; CE'!K:M,3,FALSE)</f>
        <v>#N/A</v>
      </c>
      <c r="J258" t="e">
        <f>VLOOKUP(I258,'Liste CG'!B:C,2,FALSE)</f>
        <v>#N/A</v>
      </c>
      <c r="K258" t="e">
        <f>VLOOKUP('Global view'!I258,'Liste CG'!B:E,4,FALSE)</f>
        <v>#N/A</v>
      </c>
    </row>
    <row r="259" spans="1:11" hidden="1" x14ac:dyDescent="0.35">
      <c r="A259">
        <f>'Liste ECO'!A302</f>
        <v>0</v>
      </c>
      <c r="B259">
        <f>'Liste ECO'!C302</f>
        <v>0</v>
      </c>
      <c r="C259" t="str">
        <f>'Liste ECO'!D302</f>
        <v>X</v>
      </c>
      <c r="D259">
        <f>'Liste ECO'!E302</f>
        <v>0</v>
      </c>
      <c r="E259">
        <f>'Liste ECO'!G302</f>
        <v>0</v>
      </c>
      <c r="F259">
        <f>'Liste ECO'!F302</f>
        <v>0</v>
      </c>
      <c r="G259">
        <f>VLOOKUP(F259,'Liste CG'!B:C,2,FALSE)</f>
        <v>0</v>
      </c>
      <c r="H259">
        <f>VLOOKUP('Global view'!F259,'Liste CG'!B:E,4,FALSE)</f>
        <v>0</v>
      </c>
      <c r="I259" t="e">
        <f>VLOOKUP(A259,'CG-&gt; CE'!K:M,3,FALSE)</f>
        <v>#N/A</v>
      </c>
      <c r="J259" t="e">
        <f>VLOOKUP(I259,'Liste CG'!B:C,2,FALSE)</f>
        <v>#N/A</v>
      </c>
      <c r="K259" t="e">
        <f>VLOOKUP('Global view'!I259,'Liste CG'!B:E,4,FALSE)</f>
        <v>#N/A</v>
      </c>
    </row>
    <row r="260" spans="1:11" hidden="1" x14ac:dyDescent="0.35">
      <c r="E260">
        <f>'Liste ECO'!G303</f>
        <v>0</v>
      </c>
      <c r="G260">
        <f>VLOOKUP(F260,'Liste CG'!B:C,2,FALSE)</f>
        <v>0</v>
      </c>
      <c r="H260">
        <f>VLOOKUP('Global view'!F260,'Liste CG'!B:E,4,FALSE)</f>
        <v>0</v>
      </c>
      <c r="I260" t="e">
        <f>VLOOKUP(A260,'CG-&gt; CE'!K:M,3,FALSE)</f>
        <v>#N/A</v>
      </c>
      <c r="J260" t="e">
        <f>VLOOKUP(I260,'Liste CG'!B:C,2,FALSE)</f>
        <v>#N/A</v>
      </c>
      <c r="K260" t="e">
        <f>VLOOKUP('Global view'!I260,'Liste CG'!B:E,4,FALSE)</f>
        <v>#N/A</v>
      </c>
    </row>
    <row r="261" spans="1:11" hidden="1" x14ac:dyDescent="0.35">
      <c r="A261">
        <f>'Liste ECO'!A304</f>
        <v>0</v>
      </c>
      <c r="B261">
        <f>'Liste ECO'!C304</f>
        <v>0</v>
      </c>
      <c r="C261" t="str">
        <f>'Liste ECO'!D304</f>
        <v>X</v>
      </c>
      <c r="D261">
        <f>'Liste ECO'!E304</f>
        <v>0</v>
      </c>
      <c r="E261">
        <f>'Liste ECO'!G304</f>
        <v>0</v>
      </c>
      <c r="F261">
        <f>'Liste ECO'!F304</f>
        <v>0</v>
      </c>
      <c r="G261">
        <f>VLOOKUP(F261,'Liste CG'!B:C,2,FALSE)</f>
        <v>0</v>
      </c>
      <c r="H261">
        <f>VLOOKUP('Global view'!F261,'Liste CG'!B:E,4,FALSE)</f>
        <v>0</v>
      </c>
      <c r="I261" t="e">
        <f>VLOOKUP(A261,'CG-&gt; CE'!K:M,3,FALSE)</f>
        <v>#N/A</v>
      </c>
      <c r="J261" t="e">
        <f>VLOOKUP(I261,'Liste CG'!B:C,2,FALSE)</f>
        <v>#N/A</v>
      </c>
      <c r="K261" t="e">
        <f>VLOOKUP('Global view'!I261,'Liste CG'!B:E,4,FALSE)</f>
        <v>#N/A</v>
      </c>
    </row>
    <row r="262" spans="1:11" hidden="1" x14ac:dyDescent="0.35">
      <c r="E262" t="str">
        <f>'Liste ECO'!G305</f>
        <v>CT</v>
      </c>
      <c r="G262">
        <f>VLOOKUP(F262,'Liste CG'!B:C,2,FALSE)</f>
        <v>0</v>
      </c>
      <c r="H262">
        <f>VLOOKUP('Global view'!F262,'Liste CG'!B:E,4,FALSE)</f>
        <v>0</v>
      </c>
      <c r="I262" t="e">
        <f>VLOOKUP(A262,'CG-&gt; CE'!K:M,3,FALSE)</f>
        <v>#N/A</v>
      </c>
      <c r="J262" t="e">
        <f>VLOOKUP(I262,'Liste CG'!B:C,2,FALSE)</f>
        <v>#N/A</v>
      </c>
      <c r="K262" t="e">
        <f>VLOOKUP('Global view'!I262,'Liste CG'!B:E,4,FALSE)</f>
        <v>#N/A</v>
      </c>
    </row>
    <row r="263" spans="1:11" x14ac:dyDescent="0.35">
      <c r="A263" t="str">
        <f>'Liste ECO'!A306</f>
        <v>265-01</v>
      </c>
      <c r="B263" t="str">
        <f>'Liste ECO'!C306</f>
        <v>Intérêts de retard créditeurs sur les créances</v>
      </c>
      <c r="C263" t="str">
        <f>'Liste ECO'!D306</f>
        <v>R</v>
      </c>
      <c r="D263" t="str">
        <f>'Liste ECO'!E306</f>
        <v>O</v>
      </c>
      <c r="E263">
        <f>'Liste ECO'!G306</f>
        <v>62</v>
      </c>
      <c r="F263">
        <f>'Liste ECO'!F306</f>
        <v>77104</v>
      </c>
      <c r="G263" t="str">
        <f>VLOOKUP(F263,'Liste CG'!B:C,2,FALSE)</f>
        <v>Intérêts de retard créditeurs sur les créances</v>
      </c>
      <c r="H263" t="str">
        <f>IF(VLOOKUP('Global view'!F263,'Liste CG'!B:E,4,FALSE)=0,"",VLOOKUP('Global view'!F263,'Liste CG'!B:E,4,FALSE))</f>
        <v/>
      </c>
      <c r="I263">
        <f>VLOOKUP(A263,'CG-&gt; CE'!K:M,3,FALSE)</f>
        <v>41600</v>
      </c>
      <c r="J263" t="str">
        <f>VLOOKUP(I263,'Liste CG'!B:C,2,FALSE)</f>
        <v>Débiteurs divers</v>
      </c>
      <c r="K263" t="str">
        <f>IF(VLOOKUP('Global view'!I263,'Liste CG'!B:E,4,FALSE)=0,"",VLOOKUP('Global view'!I263,'Liste CG'!B:E,4,FALSE))</f>
        <v>Tiers</v>
      </c>
    </row>
    <row r="264" spans="1:11" hidden="1" x14ac:dyDescent="0.35">
      <c r="E264">
        <f>'Liste ECO'!G307</f>
        <v>0</v>
      </c>
      <c r="G264">
        <f>VLOOKUP(F264,'Liste CG'!B:C,2,FALSE)</f>
        <v>0</v>
      </c>
      <c r="H264">
        <f>VLOOKUP('Global view'!F264,'Liste CG'!B:E,4,FALSE)</f>
        <v>0</v>
      </c>
      <c r="I264" t="e">
        <f>VLOOKUP(A264,'CG-&gt; CE'!K:M,3,FALSE)</f>
        <v>#N/A</v>
      </c>
      <c r="J264" t="e">
        <f>VLOOKUP(I264,'Liste CG'!B:C,2,FALSE)</f>
        <v>#N/A</v>
      </c>
      <c r="K264" t="e">
        <f>VLOOKUP('Global view'!I264,'Liste CG'!B:E,4,FALSE)</f>
        <v>#N/A</v>
      </c>
    </row>
    <row r="265" spans="1:11" hidden="1" x14ac:dyDescent="0.35">
      <c r="A265">
        <f>'Liste ECO'!A308</f>
        <v>266</v>
      </c>
      <c r="B265" t="str">
        <f>'Liste ECO'!C308</f>
        <v>BENEFICES DE CHANGE</v>
      </c>
      <c r="C265" t="str">
        <f>'Liste ECO'!D308</f>
        <v>X</v>
      </c>
      <c r="D265">
        <f>'Liste ECO'!E308</f>
        <v>0</v>
      </c>
      <c r="E265">
        <f>'Liste ECO'!G308</f>
        <v>0</v>
      </c>
      <c r="F265">
        <f>'Liste ECO'!F308</f>
        <v>0</v>
      </c>
      <c r="G265">
        <f>VLOOKUP(F265,'Liste CG'!B:C,2,FALSE)</f>
        <v>0</v>
      </c>
      <c r="H265">
        <f>VLOOKUP('Global view'!F265,'Liste CG'!B:E,4,FALSE)</f>
        <v>0</v>
      </c>
      <c r="I265" t="e">
        <f>VLOOKUP(A265,'CG-&gt; CE'!K:M,3,FALSE)</f>
        <v>#N/A</v>
      </c>
      <c r="J265" t="e">
        <f>VLOOKUP(I265,'Liste CG'!B:C,2,FALSE)</f>
        <v>#N/A</v>
      </c>
      <c r="K265" t="e">
        <f>VLOOKUP('Global view'!I265,'Liste CG'!B:E,4,FALSE)</f>
        <v>#N/A</v>
      </c>
    </row>
    <row r="266" spans="1:11" hidden="1" x14ac:dyDescent="0.35">
      <c r="E266">
        <f>'Liste ECO'!G309</f>
        <v>0</v>
      </c>
      <c r="G266">
        <f>VLOOKUP(F266,'Liste CG'!B:C,2,FALSE)</f>
        <v>0</v>
      </c>
      <c r="H266">
        <f>VLOOKUP('Global view'!F266,'Liste CG'!B:E,4,FALSE)</f>
        <v>0</v>
      </c>
      <c r="I266" t="e">
        <f>VLOOKUP(A266,'CG-&gt; CE'!K:M,3,FALSE)</f>
        <v>#N/A</v>
      </c>
      <c r="J266" t="e">
        <f>VLOOKUP(I266,'Liste CG'!B:C,2,FALSE)</f>
        <v>#N/A</v>
      </c>
      <c r="K266" t="e">
        <f>VLOOKUP('Global view'!I266,'Liste CG'!B:E,4,FALSE)</f>
        <v>#N/A</v>
      </c>
    </row>
    <row r="267" spans="1:11" hidden="1" x14ac:dyDescent="0.35">
      <c r="A267" t="str">
        <f>'Liste ECO'!A310</f>
        <v>Code</v>
      </c>
      <c r="B267" t="str">
        <f>'Liste ECO'!C310</f>
        <v>Libellé</v>
      </c>
      <c r="C267" t="str">
        <f>'Liste ECO'!D310</f>
        <v>D/R</v>
      </c>
      <c r="D267" t="str">
        <f>'Liste ECO'!E310</f>
        <v>O/E</v>
      </c>
      <c r="E267" t="str">
        <f>'Liste ECO'!G310</f>
        <v>CT</v>
      </c>
      <c r="F267" t="str">
        <f>'Liste ECO'!F310</f>
        <v>C Gén</v>
      </c>
      <c r="G267" t="e">
        <f>VLOOKUP(F267,'Liste CG'!B:C,2,FALSE)</f>
        <v>#N/A</v>
      </c>
      <c r="H267" t="e">
        <f>VLOOKUP('Global view'!F267,'Liste CG'!B:E,4,FALSE)</f>
        <v>#N/A</v>
      </c>
      <c r="I267" t="e">
        <f>VLOOKUP(A267,'CG-&gt; CE'!K:M,3,FALSE)</f>
        <v>#N/A</v>
      </c>
      <c r="J267" t="e">
        <f>VLOOKUP(I267,'Liste CG'!B:C,2,FALSE)</f>
        <v>#N/A</v>
      </c>
      <c r="K267" t="e">
        <f>VLOOKUP('Global view'!I267,'Liste CG'!B:E,4,FALSE)</f>
        <v>#N/A</v>
      </c>
    </row>
    <row r="268" spans="1:11" hidden="1" x14ac:dyDescent="0.35">
      <c r="E268">
        <f>'Liste ECO'!G311</f>
        <v>62</v>
      </c>
      <c r="G268">
        <f>VLOOKUP(F268,'Liste CG'!B:C,2,FALSE)</f>
        <v>0</v>
      </c>
      <c r="H268">
        <f>VLOOKUP('Global view'!F268,'Liste CG'!B:E,4,FALSE)</f>
        <v>0</v>
      </c>
      <c r="I268" t="e">
        <f>VLOOKUP(A268,'CG-&gt; CE'!K:M,3,FALSE)</f>
        <v>#N/A</v>
      </c>
      <c r="J268" t="e">
        <f>VLOOKUP(I268,'Liste CG'!B:C,2,FALSE)</f>
        <v>#N/A</v>
      </c>
      <c r="K268" t="e">
        <f>VLOOKUP('Global view'!I268,'Liste CG'!B:E,4,FALSE)</f>
        <v>#N/A</v>
      </c>
    </row>
    <row r="269" spans="1:11" hidden="1" x14ac:dyDescent="0.35">
      <c r="A269">
        <f>'Liste ECO'!A312</f>
        <v>0</v>
      </c>
      <c r="B269">
        <f>'Liste ECO'!C312</f>
        <v>0</v>
      </c>
      <c r="C269" t="str">
        <f>'Liste ECO'!D312</f>
        <v>X</v>
      </c>
      <c r="D269">
        <f>'Liste ECO'!E312</f>
        <v>0</v>
      </c>
      <c r="E269">
        <f>'Liste ECO'!G312</f>
        <v>0</v>
      </c>
      <c r="F269">
        <f>'Liste ECO'!F312</f>
        <v>0</v>
      </c>
      <c r="G269">
        <f>VLOOKUP(F269,'Liste CG'!B:C,2,FALSE)</f>
        <v>0</v>
      </c>
      <c r="H269">
        <f>VLOOKUP('Global view'!F269,'Liste CG'!B:E,4,FALSE)</f>
        <v>0</v>
      </c>
      <c r="I269" t="e">
        <f>VLOOKUP(A269,'CG-&gt; CE'!K:M,3,FALSE)</f>
        <v>#N/A</v>
      </c>
      <c r="J269" t="e">
        <f>VLOOKUP(I269,'Liste CG'!B:C,2,FALSE)</f>
        <v>#N/A</v>
      </c>
      <c r="K269" t="e">
        <f>VLOOKUP('Global view'!I269,'Liste CG'!B:E,4,FALSE)</f>
        <v>#N/A</v>
      </c>
    </row>
    <row r="270" spans="1:11" hidden="1" x14ac:dyDescent="0.35">
      <c r="E270">
        <f>'Liste ECO'!G313</f>
        <v>0</v>
      </c>
      <c r="G270">
        <f>VLOOKUP(F270,'Liste CG'!B:C,2,FALSE)</f>
        <v>0</v>
      </c>
      <c r="H270">
        <f>VLOOKUP('Global view'!F270,'Liste CG'!B:E,4,FALSE)</f>
        <v>0</v>
      </c>
      <c r="I270" t="e">
        <f>VLOOKUP(A270,'CG-&gt; CE'!K:M,3,FALSE)</f>
        <v>#N/A</v>
      </c>
      <c r="J270" t="e">
        <f>VLOOKUP(I270,'Liste CG'!B:C,2,FALSE)</f>
        <v>#N/A</v>
      </c>
      <c r="K270" t="e">
        <f>VLOOKUP('Global view'!I270,'Liste CG'!B:E,4,FALSE)</f>
        <v>#N/A</v>
      </c>
    </row>
    <row r="271" spans="1:11" hidden="1" x14ac:dyDescent="0.35">
      <c r="A271">
        <f>'Liste ECO'!A314</f>
        <v>0</v>
      </c>
      <c r="B271">
        <f>'Liste ECO'!C314</f>
        <v>0</v>
      </c>
      <c r="C271" t="str">
        <f>'Liste ECO'!D314</f>
        <v>X</v>
      </c>
      <c r="D271">
        <f>'Liste ECO'!E314</f>
        <v>0</v>
      </c>
      <c r="E271">
        <f>'Liste ECO'!G314</f>
        <v>0</v>
      </c>
      <c r="F271">
        <f>'Liste ECO'!F314</f>
        <v>0</v>
      </c>
      <c r="G271">
        <f>VLOOKUP(F271,'Liste CG'!B:C,2,FALSE)</f>
        <v>0</v>
      </c>
      <c r="H271">
        <f>VLOOKUP('Global view'!F271,'Liste CG'!B:E,4,FALSE)</f>
        <v>0</v>
      </c>
      <c r="I271" t="e">
        <f>VLOOKUP(A271,'CG-&gt; CE'!K:M,3,FALSE)</f>
        <v>#N/A</v>
      </c>
      <c r="J271" t="e">
        <f>VLOOKUP(I271,'Liste CG'!B:C,2,FALSE)</f>
        <v>#N/A</v>
      </c>
      <c r="K271" t="e">
        <f>VLOOKUP('Global view'!I271,'Liste CG'!B:E,4,FALSE)</f>
        <v>#N/A</v>
      </c>
    </row>
    <row r="272" spans="1:11" hidden="1" x14ac:dyDescent="0.35">
      <c r="E272" t="str">
        <f>'Liste ECO'!G315</f>
        <v>CT</v>
      </c>
      <c r="G272">
        <f>VLOOKUP(F272,'Liste CG'!B:C,2,FALSE)</f>
        <v>0</v>
      </c>
      <c r="H272">
        <f>VLOOKUP('Global view'!F272,'Liste CG'!B:E,4,FALSE)</f>
        <v>0</v>
      </c>
      <c r="I272" t="e">
        <f>VLOOKUP(A272,'CG-&gt; CE'!K:M,3,FALSE)</f>
        <v>#N/A</v>
      </c>
      <c r="J272" t="e">
        <f>VLOOKUP(I272,'Liste CG'!B:C,2,FALSE)</f>
        <v>#N/A</v>
      </c>
      <c r="K272" t="e">
        <f>VLOOKUP('Global view'!I272,'Liste CG'!B:E,4,FALSE)</f>
        <v>#N/A</v>
      </c>
    </row>
    <row r="273" spans="1:11" x14ac:dyDescent="0.35">
      <c r="A273" t="str">
        <f>'Liste ECO'!A316</f>
        <v>268-01</v>
      </c>
      <c r="B273" t="str">
        <f>'Liste ECO'!C316</f>
        <v>Récupération auprès de tiers des charges financières d’emprunts garantis par l'entité</v>
      </c>
      <c r="C273" t="str">
        <f>'Liste ECO'!D316</f>
        <v>R</v>
      </c>
      <c r="D273" t="str">
        <f>'Liste ECO'!E316</f>
        <v>O</v>
      </c>
      <c r="E273">
        <f>'Liste ECO'!G316</f>
        <v>62</v>
      </c>
      <c r="F273">
        <f>'Liste ECO'!F316</f>
        <v>75304</v>
      </c>
      <c r="G273" t="str">
        <f>VLOOKUP(F273,'Liste CG'!B:C,2,FALSE)</f>
        <v>Récupération auprès de tiers des charges financières d’emprunts garantis par l'entité</v>
      </c>
      <c r="H273" t="str">
        <f>IF(VLOOKUP('Global view'!F273,'Liste CG'!B:E,4,FALSE)=0,"",VLOOKUP('Global view'!F273,'Liste CG'!B:E,4,FALSE))</f>
        <v/>
      </c>
      <c r="I273">
        <f>VLOOKUP(A273,'CG-&gt; CE'!K:M,3,FALSE)</f>
        <v>75304</v>
      </c>
      <c r="J273" t="str">
        <f>VLOOKUP(I273,'Liste CG'!B:C,2,FALSE)</f>
        <v>Récupération auprès de tiers des charges financières d’emprunts garantis par l'entité</v>
      </c>
      <c r="K273" t="str">
        <f>IF(VLOOKUP('Global view'!I273,'Liste CG'!B:E,4,FALSE)=0,"",VLOOKUP('Global view'!I273,'Liste CG'!B:E,4,FALSE))</f>
        <v/>
      </c>
    </row>
    <row r="274" spans="1:11" hidden="1" x14ac:dyDescent="0.35">
      <c r="E274">
        <f>'Liste ECO'!G317</f>
        <v>0</v>
      </c>
      <c r="G274">
        <f>VLOOKUP(F274,'Liste CG'!B:C,2,FALSE)</f>
        <v>0</v>
      </c>
      <c r="H274">
        <f>VLOOKUP('Global view'!F274,'Liste CG'!B:E,4,FALSE)</f>
        <v>0</v>
      </c>
      <c r="I274" t="e">
        <f>VLOOKUP(A274,'CG-&gt; CE'!K:M,3,FALSE)</f>
        <v>#N/A</v>
      </c>
      <c r="J274" t="e">
        <f>VLOOKUP(I274,'Liste CG'!B:C,2,FALSE)</f>
        <v>#N/A</v>
      </c>
      <c r="K274" t="e">
        <f>VLOOKUP('Global view'!I274,'Liste CG'!B:E,4,FALSE)</f>
        <v>#N/A</v>
      </c>
    </row>
    <row r="275" spans="1:11" hidden="1" x14ac:dyDescent="0.35">
      <c r="A275">
        <f>'Liste ECO'!A318</f>
        <v>269</v>
      </c>
      <c r="B275" t="str">
        <f>'Liste ECO'!C318</f>
        <v>RENTES VIAGERES, PERPETUELLES ET D'EMPHYTEOSE</v>
      </c>
      <c r="C275" t="str">
        <f>'Liste ECO'!D318</f>
        <v>X</v>
      </c>
      <c r="D275">
        <f>'Liste ECO'!E318</f>
        <v>0</v>
      </c>
      <c r="E275">
        <f>'Liste ECO'!G318</f>
        <v>0</v>
      </c>
      <c r="F275">
        <f>'Liste ECO'!F318</f>
        <v>0</v>
      </c>
      <c r="G275">
        <f>VLOOKUP(F275,'Liste CG'!B:C,2,FALSE)</f>
        <v>0</v>
      </c>
      <c r="H275">
        <f>VLOOKUP('Global view'!F275,'Liste CG'!B:E,4,FALSE)</f>
        <v>0</v>
      </c>
      <c r="I275" t="e">
        <f>VLOOKUP(A275,'CG-&gt; CE'!K:M,3,FALSE)</f>
        <v>#N/A</v>
      </c>
      <c r="J275" t="e">
        <f>VLOOKUP(I275,'Liste CG'!B:C,2,FALSE)</f>
        <v>#N/A</v>
      </c>
      <c r="K275" t="e">
        <f>VLOOKUP('Global view'!I275,'Liste CG'!B:E,4,FALSE)</f>
        <v>#N/A</v>
      </c>
    </row>
    <row r="276" spans="1:11" hidden="1" x14ac:dyDescent="0.35">
      <c r="E276">
        <f>'Liste ECO'!G319</f>
        <v>0</v>
      </c>
      <c r="G276">
        <f>VLOOKUP(F276,'Liste CG'!B:C,2,FALSE)</f>
        <v>0</v>
      </c>
      <c r="H276">
        <f>VLOOKUP('Global view'!F276,'Liste CG'!B:E,4,FALSE)</f>
        <v>0</v>
      </c>
      <c r="I276" t="e">
        <f>VLOOKUP(A276,'CG-&gt; CE'!K:M,3,FALSE)</f>
        <v>#N/A</v>
      </c>
      <c r="J276" t="e">
        <f>VLOOKUP(I276,'Liste CG'!B:C,2,FALSE)</f>
        <v>#N/A</v>
      </c>
      <c r="K276" t="e">
        <f>VLOOKUP('Global view'!I276,'Liste CG'!B:E,4,FALSE)</f>
        <v>#N/A</v>
      </c>
    </row>
    <row r="277" spans="1:11" hidden="1" x14ac:dyDescent="0.35">
      <c r="A277" t="str">
        <f>'Liste ECO'!A320</f>
        <v>Code</v>
      </c>
      <c r="B277" t="str">
        <f>'Liste ECO'!C320</f>
        <v>Libellé</v>
      </c>
      <c r="C277" t="str">
        <f>'Liste ECO'!D320</f>
        <v>D/R</v>
      </c>
      <c r="D277" t="str">
        <f>'Liste ECO'!E320</f>
        <v>O/E</v>
      </c>
      <c r="E277" t="str">
        <f>'Liste ECO'!G320</f>
        <v>CT</v>
      </c>
      <c r="F277" t="str">
        <f>'Liste ECO'!F320</f>
        <v>C Gén</v>
      </c>
      <c r="G277" t="e">
        <f>VLOOKUP(F277,'Liste CG'!B:C,2,FALSE)</f>
        <v>#N/A</v>
      </c>
      <c r="H277" t="e">
        <f>VLOOKUP('Global view'!F277,'Liste CG'!B:E,4,FALSE)</f>
        <v>#N/A</v>
      </c>
      <c r="I277" t="e">
        <f>VLOOKUP(A277,'CG-&gt; CE'!K:M,3,FALSE)</f>
        <v>#N/A</v>
      </c>
      <c r="J277" t="e">
        <f>VLOOKUP(I277,'Liste CG'!B:C,2,FALSE)</f>
        <v>#N/A</v>
      </c>
      <c r="K277" t="e">
        <f>VLOOKUP('Global view'!I277,'Liste CG'!B:E,4,FALSE)</f>
        <v>#N/A</v>
      </c>
    </row>
    <row r="278" spans="1:11" hidden="1" x14ac:dyDescent="0.35">
      <c r="E278">
        <f>'Liste ECO'!G321</f>
        <v>62</v>
      </c>
      <c r="G278">
        <f>VLOOKUP(F278,'Liste CG'!B:C,2,FALSE)</f>
        <v>0</v>
      </c>
      <c r="H278">
        <f>VLOOKUP('Global view'!F278,'Liste CG'!B:E,4,FALSE)</f>
        <v>0</v>
      </c>
      <c r="I278" t="e">
        <f>VLOOKUP(A278,'CG-&gt; CE'!K:M,3,FALSE)</f>
        <v>#N/A</v>
      </c>
      <c r="J278" t="e">
        <f>VLOOKUP(I278,'Liste CG'!B:C,2,FALSE)</f>
        <v>#N/A</v>
      </c>
      <c r="K278" t="e">
        <f>VLOOKUP('Global view'!I278,'Liste CG'!B:E,4,FALSE)</f>
        <v>#N/A</v>
      </c>
    </row>
    <row r="279" spans="1:11" hidden="1" x14ac:dyDescent="0.35">
      <c r="A279">
        <f>'Liste ECO'!A322</f>
        <v>0</v>
      </c>
      <c r="B279">
        <f>'Liste ECO'!C322</f>
        <v>0</v>
      </c>
      <c r="C279" t="str">
        <f>'Liste ECO'!D322</f>
        <v>X</v>
      </c>
      <c r="D279">
        <f>'Liste ECO'!E322</f>
        <v>0</v>
      </c>
      <c r="E279">
        <f>'Liste ECO'!G322</f>
        <v>0</v>
      </c>
      <c r="F279">
        <f>'Liste ECO'!F322</f>
        <v>0</v>
      </c>
      <c r="G279">
        <f>VLOOKUP(F279,'Liste CG'!B:C,2,FALSE)</f>
        <v>0</v>
      </c>
      <c r="H279">
        <f>VLOOKUP('Global view'!F279,'Liste CG'!B:E,4,FALSE)</f>
        <v>0</v>
      </c>
      <c r="I279" t="e">
        <f>VLOOKUP(A279,'CG-&gt; CE'!K:M,3,FALSE)</f>
        <v>#N/A</v>
      </c>
      <c r="J279" t="e">
        <f>VLOOKUP(I279,'Liste CG'!B:C,2,FALSE)</f>
        <v>#N/A</v>
      </c>
      <c r="K279" t="e">
        <f>VLOOKUP('Global view'!I279,'Liste CG'!B:E,4,FALSE)</f>
        <v>#N/A</v>
      </c>
    </row>
    <row r="280" spans="1:11" hidden="1" x14ac:dyDescent="0.35">
      <c r="E280">
        <f>'Liste ECO'!G323</f>
        <v>0</v>
      </c>
      <c r="G280">
        <f>VLOOKUP(F280,'Liste CG'!B:C,2,FALSE)</f>
        <v>0</v>
      </c>
      <c r="H280">
        <f>VLOOKUP('Global view'!F280,'Liste CG'!B:E,4,FALSE)</f>
        <v>0</v>
      </c>
      <c r="I280" t="e">
        <f>VLOOKUP(A280,'CG-&gt; CE'!K:M,3,FALSE)</f>
        <v>#N/A</v>
      </c>
      <c r="J280" t="e">
        <f>VLOOKUP(I280,'Liste CG'!B:C,2,FALSE)</f>
        <v>#N/A</v>
      </c>
      <c r="K280" t="e">
        <f>VLOOKUP('Global view'!I280,'Liste CG'!B:E,4,FALSE)</f>
        <v>#N/A</v>
      </c>
    </row>
    <row r="281" spans="1:11" hidden="1" x14ac:dyDescent="0.35">
      <c r="A281">
        <f>'Liste ECO'!A324</f>
        <v>0</v>
      </c>
      <c r="B281">
        <f>'Liste ECO'!C324</f>
        <v>0</v>
      </c>
      <c r="C281" t="str">
        <f>'Liste ECO'!D324</f>
        <v>X</v>
      </c>
      <c r="D281">
        <f>'Liste ECO'!E324</f>
        <v>0</v>
      </c>
      <c r="E281">
        <f>'Liste ECO'!G324</f>
        <v>0</v>
      </c>
      <c r="F281">
        <f>'Liste ECO'!F324</f>
        <v>0</v>
      </c>
      <c r="G281">
        <f>VLOOKUP(F281,'Liste CG'!B:C,2,FALSE)</f>
        <v>0</v>
      </c>
      <c r="H281">
        <f>VLOOKUP('Global view'!F281,'Liste CG'!B:E,4,FALSE)</f>
        <v>0</v>
      </c>
      <c r="I281" t="e">
        <f>VLOOKUP(A281,'CG-&gt; CE'!K:M,3,FALSE)</f>
        <v>#N/A</v>
      </c>
      <c r="J281" t="e">
        <f>VLOOKUP(I281,'Liste CG'!B:C,2,FALSE)</f>
        <v>#N/A</v>
      </c>
      <c r="K281" t="e">
        <f>VLOOKUP('Global view'!I281,'Liste CG'!B:E,4,FALSE)</f>
        <v>#N/A</v>
      </c>
    </row>
    <row r="282" spans="1:11" hidden="1" x14ac:dyDescent="0.35">
      <c r="E282" t="str">
        <f>'Liste ECO'!G325</f>
        <v>CT</v>
      </c>
      <c r="G282">
        <f>VLOOKUP(F282,'Liste CG'!B:C,2,FALSE)</f>
        <v>0</v>
      </c>
      <c r="H282">
        <f>VLOOKUP('Global view'!F282,'Liste CG'!B:E,4,FALSE)</f>
        <v>0</v>
      </c>
      <c r="I282" t="e">
        <f>VLOOKUP(A282,'CG-&gt; CE'!K:M,3,FALSE)</f>
        <v>#N/A</v>
      </c>
      <c r="J282" t="e">
        <f>VLOOKUP(I282,'Liste CG'!B:C,2,FALSE)</f>
        <v>#N/A</v>
      </c>
      <c r="K282" t="e">
        <f>VLOOKUP('Global view'!I282,'Liste CG'!B:E,4,FALSE)</f>
        <v>#N/A</v>
      </c>
    </row>
    <row r="283" spans="1:11" x14ac:dyDescent="0.35">
      <c r="A283" t="str">
        <f>'Liste ECO'!A326</f>
        <v>272-01</v>
      </c>
      <c r="B283" t="str">
        <f>'Liste ECO'!C326</f>
        <v>Revenus de participations dans les entreprises</v>
      </c>
      <c r="C283" t="str">
        <f>'Liste ECO'!D326</f>
        <v>R</v>
      </c>
      <c r="D283" t="str">
        <f>'Liste ECO'!E326</f>
        <v>O</v>
      </c>
      <c r="E283">
        <f>'Liste ECO'!G326</f>
        <v>62</v>
      </c>
      <c r="F283">
        <f>'Liste ECO'!F326</f>
        <v>75711</v>
      </c>
      <c r="G283" t="str">
        <f>VLOOKUP(F283,'Liste CG'!B:C,2,FALSE)</f>
        <v>Revenus de participations dans les entreprises</v>
      </c>
      <c r="H283" t="str">
        <f>IF(VLOOKUP('Global view'!F283,'Liste CG'!B:E,4,FALSE)=0,"",VLOOKUP('Global view'!F283,'Liste CG'!B:E,4,FALSE))</f>
        <v/>
      </c>
      <c r="I283">
        <f>VLOOKUP(A283,'CG-&gt; CE'!K:M,3,FALSE)</f>
        <v>75711</v>
      </c>
      <c r="J283" t="str">
        <f>VLOOKUP(I283,'Liste CG'!B:C,2,FALSE)</f>
        <v>Revenus de participations dans les entreprises</v>
      </c>
      <c r="K283" t="str">
        <f>IF(VLOOKUP('Global view'!I283,'Liste CG'!B:E,4,FALSE)=0,"",VLOOKUP('Global view'!I283,'Liste CG'!B:E,4,FALSE))</f>
        <v/>
      </c>
    </row>
    <row r="284" spans="1:11" hidden="1" x14ac:dyDescent="0.35">
      <c r="E284">
        <f>'Liste ECO'!G327</f>
        <v>0</v>
      </c>
      <c r="G284">
        <f>VLOOKUP(F284,'Liste CG'!B:C,2,FALSE)</f>
        <v>0</v>
      </c>
      <c r="H284">
        <f>VLOOKUP('Global view'!F284,'Liste CG'!B:E,4,FALSE)</f>
        <v>0</v>
      </c>
      <c r="I284" t="e">
        <f>VLOOKUP(A284,'CG-&gt; CE'!K:M,3,FALSE)</f>
        <v>#N/A</v>
      </c>
      <c r="J284" t="e">
        <f>VLOOKUP(I284,'Liste CG'!B:C,2,FALSE)</f>
        <v>#N/A</v>
      </c>
      <c r="K284" t="e">
        <f>VLOOKUP('Global view'!I284,'Liste CG'!B:E,4,FALSE)</f>
        <v>#N/A</v>
      </c>
    </row>
    <row r="285" spans="1:11" hidden="1" x14ac:dyDescent="0.35">
      <c r="A285">
        <f>'Liste ECO'!A328</f>
        <v>3</v>
      </c>
      <c r="B285" t="str">
        <f>'Liste ECO'!C328</f>
        <v>TRANSFERTS DE REVENUS DU ET VERS D’AUTRES SECTEURS QUE LE SECTEUR PUBLIC</v>
      </c>
      <c r="C285" t="str">
        <f>'Liste ECO'!D328</f>
        <v>X</v>
      </c>
      <c r="D285">
        <f>'Liste ECO'!E328</f>
        <v>0</v>
      </c>
      <c r="E285">
        <f>'Liste ECO'!G328</f>
        <v>0</v>
      </c>
      <c r="F285">
        <f>'Liste ECO'!F328</f>
        <v>0</v>
      </c>
      <c r="G285">
        <f>VLOOKUP(F285,'Liste CG'!B:C,2,FALSE)</f>
        <v>0</v>
      </c>
      <c r="H285">
        <f>VLOOKUP('Global view'!F285,'Liste CG'!B:E,4,FALSE)</f>
        <v>0</v>
      </c>
      <c r="I285" t="e">
        <f>VLOOKUP(A285,'CG-&gt; CE'!K:M,3,FALSE)</f>
        <v>#N/A</v>
      </c>
      <c r="J285" t="e">
        <f>VLOOKUP(I285,'Liste CG'!B:C,2,FALSE)</f>
        <v>#N/A</v>
      </c>
      <c r="K285" t="e">
        <f>VLOOKUP('Global view'!I285,'Liste CG'!B:E,4,FALSE)</f>
        <v>#N/A</v>
      </c>
    </row>
    <row r="286" spans="1:11" hidden="1" x14ac:dyDescent="0.35">
      <c r="E286">
        <f>'Liste ECO'!G329</f>
        <v>0</v>
      </c>
      <c r="G286">
        <f>VLOOKUP(F286,'Liste CG'!B:C,2,FALSE)</f>
        <v>0</v>
      </c>
      <c r="H286">
        <f>VLOOKUP('Global view'!F286,'Liste CG'!B:E,4,FALSE)</f>
        <v>0</v>
      </c>
      <c r="I286" t="e">
        <f>VLOOKUP(A286,'CG-&gt; CE'!K:M,3,FALSE)</f>
        <v>#N/A</v>
      </c>
      <c r="J286" t="e">
        <f>VLOOKUP(I286,'Liste CG'!B:C,2,FALSE)</f>
        <v>#N/A</v>
      </c>
      <c r="K286" t="e">
        <f>VLOOKUP('Global view'!I286,'Liste CG'!B:E,4,FALSE)</f>
        <v>#N/A</v>
      </c>
    </row>
    <row r="287" spans="1:11" hidden="1" x14ac:dyDescent="0.35">
      <c r="A287">
        <f>'Liste ECO'!A330</f>
        <v>30</v>
      </c>
      <c r="B287" t="str">
        <f>'Liste ECO'!C330</f>
        <v>TRANSFERTS NON VENTILABLES</v>
      </c>
      <c r="C287" t="str">
        <f>'Liste ECO'!D330</f>
        <v>X</v>
      </c>
      <c r="D287">
        <f>'Liste ECO'!E330</f>
        <v>0</v>
      </c>
      <c r="E287">
        <f>'Liste ECO'!G330</f>
        <v>0</v>
      </c>
      <c r="F287">
        <f>'Liste ECO'!F330</f>
        <v>0</v>
      </c>
      <c r="G287">
        <f>VLOOKUP(F287,'Liste CG'!B:C,2,FALSE)</f>
        <v>0</v>
      </c>
      <c r="H287">
        <f>VLOOKUP('Global view'!F287,'Liste CG'!B:E,4,FALSE)</f>
        <v>0</v>
      </c>
      <c r="I287" t="e">
        <f>VLOOKUP(A287,'CG-&gt; CE'!K:M,3,FALSE)</f>
        <v>#N/A</v>
      </c>
      <c r="J287" t="e">
        <f>VLOOKUP(I287,'Liste CG'!B:C,2,FALSE)</f>
        <v>#N/A</v>
      </c>
      <c r="K287" t="e">
        <f>VLOOKUP('Global view'!I287,'Liste CG'!B:E,4,FALSE)</f>
        <v>#N/A</v>
      </c>
    </row>
    <row r="288" spans="1:11" hidden="1" x14ac:dyDescent="0.35">
      <c r="E288">
        <f>'Liste ECO'!G331</f>
        <v>0</v>
      </c>
      <c r="G288">
        <f>VLOOKUP(F288,'Liste CG'!B:C,2,FALSE)</f>
        <v>0</v>
      </c>
      <c r="H288">
        <f>VLOOKUP('Global view'!F288,'Liste CG'!B:E,4,FALSE)</f>
        <v>0</v>
      </c>
      <c r="I288" t="e">
        <f>VLOOKUP(A288,'CG-&gt; CE'!K:M,3,FALSE)</f>
        <v>#N/A</v>
      </c>
      <c r="J288" t="e">
        <f>VLOOKUP(I288,'Liste CG'!B:C,2,FALSE)</f>
        <v>#N/A</v>
      </c>
      <c r="K288" t="e">
        <f>VLOOKUP('Global view'!I288,'Liste CG'!B:E,4,FALSE)</f>
        <v>#N/A</v>
      </c>
    </row>
    <row r="289" spans="1:11" hidden="1" x14ac:dyDescent="0.35">
      <c r="A289" t="str">
        <f>'Liste ECO'!A332</f>
        <v>Code</v>
      </c>
      <c r="B289" t="str">
        <f>'Liste ECO'!C332</f>
        <v>Libellé</v>
      </c>
      <c r="C289" t="str">
        <f>'Liste ECO'!D332</f>
        <v>D/R</v>
      </c>
      <c r="D289" t="str">
        <f>'Liste ECO'!E332</f>
        <v>O/E</v>
      </c>
      <c r="E289" t="str">
        <f>'Liste ECO'!G332</f>
        <v>CT</v>
      </c>
      <c r="F289" t="str">
        <f>'Liste ECO'!F332</f>
        <v>C Gén</v>
      </c>
      <c r="G289" t="e">
        <f>VLOOKUP(F289,'Liste CG'!B:C,2,FALSE)</f>
        <v>#N/A</v>
      </c>
      <c r="H289" t="e">
        <f>VLOOKUP('Global view'!F289,'Liste CG'!B:E,4,FALSE)</f>
        <v>#N/A</v>
      </c>
      <c r="I289" t="e">
        <f>VLOOKUP(A289,'CG-&gt; CE'!K:M,3,FALSE)</f>
        <v>#N/A</v>
      </c>
      <c r="J289" t="e">
        <f>VLOOKUP(I289,'Liste CG'!B:C,2,FALSE)</f>
        <v>#N/A</v>
      </c>
      <c r="K289" t="e">
        <f>VLOOKUP('Global view'!I289,'Liste CG'!B:E,4,FALSE)</f>
        <v>#N/A</v>
      </c>
    </row>
    <row r="290" spans="1:11" hidden="1" x14ac:dyDescent="0.35">
      <c r="E290">
        <f>'Liste ECO'!G333</f>
        <v>61</v>
      </c>
      <c r="G290">
        <f>VLOOKUP(F290,'Liste CG'!B:C,2,FALSE)</f>
        <v>0</v>
      </c>
      <c r="H290">
        <f>VLOOKUP('Global view'!F290,'Liste CG'!B:E,4,FALSE)</f>
        <v>0</v>
      </c>
      <c r="I290" t="e">
        <f>VLOOKUP(A290,'CG-&gt; CE'!K:M,3,FALSE)</f>
        <v>#N/A</v>
      </c>
      <c r="J290" t="e">
        <f>VLOOKUP(I290,'Liste CG'!B:C,2,FALSE)</f>
        <v>#N/A</v>
      </c>
      <c r="K290" t="e">
        <f>VLOOKUP('Global view'!I290,'Liste CG'!B:E,4,FALSE)</f>
        <v>#N/A</v>
      </c>
    </row>
    <row r="291" spans="1:11" hidden="1" x14ac:dyDescent="0.35">
      <c r="A291">
        <f>'Liste ECO'!A334</f>
        <v>0</v>
      </c>
      <c r="B291">
        <f>'Liste ECO'!C334</f>
        <v>0</v>
      </c>
      <c r="C291" t="str">
        <f>'Liste ECO'!D334</f>
        <v>X</v>
      </c>
      <c r="D291">
        <f>'Liste ECO'!E334</f>
        <v>0</v>
      </c>
      <c r="E291">
        <f>'Liste ECO'!G334</f>
        <v>0</v>
      </c>
      <c r="F291">
        <f>'Liste ECO'!F334</f>
        <v>0</v>
      </c>
      <c r="G291">
        <f>VLOOKUP(F291,'Liste CG'!B:C,2,FALSE)</f>
        <v>0</v>
      </c>
      <c r="H291">
        <f>VLOOKUP('Global view'!F291,'Liste CG'!B:E,4,FALSE)</f>
        <v>0</v>
      </c>
      <c r="I291" t="e">
        <f>VLOOKUP(A291,'CG-&gt; CE'!K:M,3,FALSE)</f>
        <v>#N/A</v>
      </c>
      <c r="J291" t="e">
        <f>VLOOKUP(I291,'Liste CG'!B:C,2,FALSE)</f>
        <v>#N/A</v>
      </c>
      <c r="K291" t="e">
        <f>VLOOKUP('Global view'!I291,'Liste CG'!B:E,4,FALSE)</f>
        <v>#N/A</v>
      </c>
    </row>
    <row r="292" spans="1:11" hidden="1" x14ac:dyDescent="0.35">
      <c r="E292">
        <f>'Liste ECO'!G335</f>
        <v>0</v>
      </c>
      <c r="G292">
        <f>VLOOKUP(F292,'Liste CG'!B:C,2,FALSE)</f>
        <v>0</v>
      </c>
      <c r="H292">
        <f>VLOOKUP('Global view'!F292,'Liste CG'!B:E,4,FALSE)</f>
        <v>0</v>
      </c>
      <c r="I292" t="e">
        <f>VLOOKUP(A292,'CG-&gt; CE'!K:M,3,FALSE)</f>
        <v>#N/A</v>
      </c>
      <c r="J292" t="e">
        <f>VLOOKUP(I292,'Liste CG'!B:C,2,FALSE)</f>
        <v>#N/A</v>
      </c>
      <c r="K292" t="e">
        <f>VLOOKUP('Global view'!I292,'Liste CG'!B:E,4,FALSE)</f>
        <v>#N/A</v>
      </c>
    </row>
    <row r="293" spans="1:11" hidden="1" x14ac:dyDescent="0.35">
      <c r="A293">
        <f>'Liste ECO'!A336</f>
        <v>0</v>
      </c>
      <c r="B293">
        <f>'Liste ECO'!C336</f>
        <v>0</v>
      </c>
      <c r="C293" t="str">
        <f>'Liste ECO'!D336</f>
        <v>X</v>
      </c>
      <c r="D293">
        <f>'Liste ECO'!E336</f>
        <v>0</v>
      </c>
      <c r="E293">
        <f>'Liste ECO'!G336</f>
        <v>0</v>
      </c>
      <c r="F293">
        <f>'Liste ECO'!F336</f>
        <v>0</v>
      </c>
      <c r="G293">
        <f>VLOOKUP(F293,'Liste CG'!B:C,2,FALSE)</f>
        <v>0</v>
      </c>
      <c r="H293">
        <f>VLOOKUP('Global view'!F293,'Liste CG'!B:E,4,FALSE)</f>
        <v>0</v>
      </c>
      <c r="I293" t="e">
        <f>VLOOKUP(A293,'CG-&gt; CE'!K:M,3,FALSE)</f>
        <v>#N/A</v>
      </c>
      <c r="J293" t="e">
        <f>VLOOKUP(I293,'Liste CG'!B:C,2,FALSE)</f>
        <v>#N/A</v>
      </c>
      <c r="K293" t="e">
        <f>VLOOKUP('Global view'!I293,'Liste CG'!B:E,4,FALSE)</f>
        <v>#N/A</v>
      </c>
    </row>
    <row r="294" spans="1:11" hidden="1" x14ac:dyDescent="0.35">
      <c r="E294">
        <f>'Liste ECO'!G337</f>
        <v>0</v>
      </c>
      <c r="G294">
        <f>VLOOKUP(F294,'Liste CG'!B:C,2,FALSE)</f>
        <v>0</v>
      </c>
      <c r="H294">
        <f>VLOOKUP('Global view'!F294,'Liste CG'!B:E,4,FALSE)</f>
        <v>0</v>
      </c>
      <c r="I294" t="e">
        <f>VLOOKUP(A294,'CG-&gt; CE'!K:M,3,FALSE)</f>
        <v>#N/A</v>
      </c>
      <c r="J294" t="e">
        <f>VLOOKUP(I294,'Liste CG'!B:C,2,FALSE)</f>
        <v>#N/A</v>
      </c>
      <c r="K294" t="e">
        <f>VLOOKUP('Global view'!I294,'Liste CG'!B:E,4,FALSE)</f>
        <v>#N/A</v>
      </c>
    </row>
    <row r="295" spans="1:11" hidden="1" x14ac:dyDescent="0.35">
      <c r="A295">
        <f>'Liste ECO'!A338</f>
        <v>0</v>
      </c>
      <c r="B295">
        <f>'Liste ECO'!C338</f>
        <v>0</v>
      </c>
      <c r="C295" t="str">
        <f>'Liste ECO'!D338</f>
        <v>X</v>
      </c>
      <c r="D295">
        <f>'Liste ECO'!E338</f>
        <v>0</v>
      </c>
      <c r="E295">
        <f>'Liste ECO'!G338</f>
        <v>0</v>
      </c>
      <c r="F295">
        <f>'Liste ECO'!F338</f>
        <v>0</v>
      </c>
      <c r="G295">
        <f>VLOOKUP(F295,'Liste CG'!B:C,2,FALSE)</f>
        <v>0</v>
      </c>
      <c r="H295">
        <f>VLOOKUP('Global view'!F295,'Liste CG'!B:E,4,FALSE)</f>
        <v>0</v>
      </c>
      <c r="I295" t="e">
        <f>VLOOKUP(A295,'CG-&gt; CE'!K:M,3,FALSE)</f>
        <v>#N/A</v>
      </c>
      <c r="J295" t="e">
        <f>VLOOKUP(I295,'Liste CG'!B:C,2,FALSE)</f>
        <v>#N/A</v>
      </c>
      <c r="K295" t="e">
        <f>VLOOKUP('Global view'!I295,'Liste CG'!B:E,4,FALSE)</f>
        <v>#N/A</v>
      </c>
    </row>
    <row r="296" spans="1:11" hidden="1" x14ac:dyDescent="0.35">
      <c r="E296" t="str">
        <f>'Liste ECO'!G339</f>
        <v>CT</v>
      </c>
      <c r="G296">
        <f>VLOOKUP(F296,'Liste CG'!B:C,2,FALSE)</f>
        <v>0</v>
      </c>
      <c r="H296">
        <f>VLOOKUP('Global view'!F296,'Liste CG'!B:E,4,FALSE)</f>
        <v>0</v>
      </c>
      <c r="I296" t="e">
        <f>VLOOKUP(A296,'CG-&gt; CE'!K:M,3,FALSE)</f>
        <v>#N/A</v>
      </c>
      <c r="J296" t="e">
        <f>VLOOKUP(I296,'Liste CG'!B:C,2,FALSE)</f>
        <v>#N/A</v>
      </c>
      <c r="K296" t="e">
        <f>VLOOKUP('Global view'!I296,'Liste CG'!B:E,4,FALSE)</f>
        <v>#N/A</v>
      </c>
    </row>
    <row r="297" spans="1:11" x14ac:dyDescent="0.35">
      <c r="A297" t="str">
        <f>'Liste ECO'!A340</f>
        <v>310-01</v>
      </c>
      <c r="B297" t="str">
        <f>'Liste ECO'!C340</f>
        <v>Déficit de trésorerie (charges exceptionnelles du service ordinaire)</v>
      </c>
      <c r="C297" t="str">
        <f>'Liste ECO'!D340</f>
        <v>D</v>
      </c>
      <c r="D297" t="str">
        <f>'Liste ECO'!E340</f>
        <v>O</v>
      </c>
      <c r="E297">
        <f>'Liste ECO'!G340</f>
        <v>72</v>
      </c>
      <c r="F297">
        <f>'Liste ECO'!F340</f>
        <v>67100</v>
      </c>
      <c r="G297" t="str">
        <f>VLOOKUP(F297,'Liste CG'!B:C,2,FALSE)</f>
        <v>Déficit de trésorerie (charges exceptionnelles du service ordinaire)</v>
      </c>
      <c r="H297" t="str">
        <f>IF(VLOOKUP('Global view'!F297,'Liste CG'!B:E,4,FALSE)=0,"",VLOOKUP('Global view'!F297,'Liste CG'!B:E,4,FALSE))</f>
        <v/>
      </c>
      <c r="I297">
        <f>VLOOKUP(A297,'CG-&gt; CE'!K:M,3,FALSE)</f>
        <v>67100</v>
      </c>
      <c r="J297" t="str">
        <f>VLOOKUP(I297,'Liste CG'!B:C,2,FALSE)</f>
        <v>Déficit de trésorerie (charges exceptionnelles du service ordinaire)</v>
      </c>
      <c r="K297" t="str">
        <f>IF(VLOOKUP('Global view'!I297,'Liste CG'!B:E,4,FALSE)=0,"",VLOOKUP('Global view'!I297,'Liste CG'!B:E,4,FALSE))</f>
        <v/>
      </c>
    </row>
    <row r="298" spans="1:11" hidden="1" x14ac:dyDescent="0.35">
      <c r="E298">
        <f>'Liste ECO'!G341</f>
        <v>0</v>
      </c>
      <c r="G298">
        <f>VLOOKUP(F298,'Liste CG'!B:C,2,FALSE)</f>
        <v>0</v>
      </c>
      <c r="H298">
        <f>VLOOKUP('Global view'!F298,'Liste CG'!B:E,4,FALSE)</f>
        <v>0</v>
      </c>
      <c r="I298" t="e">
        <f>VLOOKUP(A298,'CG-&gt; CE'!K:M,3,FALSE)</f>
        <v>#N/A</v>
      </c>
      <c r="J298" t="e">
        <f>VLOOKUP(I298,'Liste CG'!B:C,2,FALSE)</f>
        <v>#N/A</v>
      </c>
      <c r="K298" t="e">
        <f>VLOOKUP('Global view'!I298,'Liste CG'!B:E,4,FALSE)</f>
        <v>#N/A</v>
      </c>
    </row>
    <row r="299" spans="1:11" hidden="1" x14ac:dyDescent="0.35">
      <c r="A299">
        <f>'Liste ECO'!A342</f>
        <v>311</v>
      </c>
      <c r="B299" t="str">
        <f>'Liste ECO'!C342</f>
        <v>RESTITUTIONS DE SUBVENTIONS, REPARATION DE  DOMMAGES, NON-VALEURS ET DOTATIONS AUX REDUCTIONS DE VALEURS</v>
      </c>
      <c r="C299" t="str">
        <f>'Liste ECO'!D342</f>
        <v>X</v>
      </c>
      <c r="D299">
        <f>'Liste ECO'!E342</f>
        <v>0</v>
      </c>
      <c r="E299">
        <f>'Liste ECO'!G342</f>
        <v>0</v>
      </c>
      <c r="F299">
        <f>'Liste ECO'!F342</f>
        <v>0</v>
      </c>
      <c r="G299">
        <f>VLOOKUP(F299,'Liste CG'!B:C,2,FALSE)</f>
        <v>0</v>
      </c>
      <c r="H299">
        <f>VLOOKUP('Global view'!F299,'Liste CG'!B:E,4,FALSE)</f>
        <v>0</v>
      </c>
      <c r="I299" t="e">
        <f>VLOOKUP(A299,'CG-&gt; CE'!K:M,3,FALSE)</f>
        <v>#N/A</v>
      </c>
      <c r="J299" t="e">
        <f>VLOOKUP(I299,'Liste CG'!B:C,2,FALSE)</f>
        <v>#N/A</v>
      </c>
      <c r="K299" t="e">
        <f>VLOOKUP('Global view'!I299,'Liste CG'!B:E,4,FALSE)</f>
        <v>#N/A</v>
      </c>
    </row>
    <row r="300" spans="1:11" hidden="1" x14ac:dyDescent="0.35">
      <c r="E300">
        <f>'Liste ECO'!G343</f>
        <v>0</v>
      </c>
      <c r="G300">
        <f>VLOOKUP(F300,'Liste CG'!B:C,2,FALSE)</f>
        <v>0</v>
      </c>
      <c r="H300">
        <f>VLOOKUP('Global view'!F300,'Liste CG'!B:E,4,FALSE)</f>
        <v>0</v>
      </c>
      <c r="I300" t="e">
        <f>VLOOKUP(A300,'CG-&gt; CE'!K:M,3,FALSE)</f>
        <v>#N/A</v>
      </c>
      <c r="J300" t="e">
        <f>VLOOKUP(I300,'Liste CG'!B:C,2,FALSE)</f>
        <v>#N/A</v>
      </c>
      <c r="K300" t="e">
        <f>VLOOKUP('Global view'!I300,'Liste CG'!B:E,4,FALSE)</f>
        <v>#N/A</v>
      </c>
    </row>
    <row r="301" spans="1:11" hidden="1" x14ac:dyDescent="0.35">
      <c r="A301" t="str">
        <f>'Liste ECO'!A344</f>
        <v>Code</v>
      </c>
      <c r="B301" t="str">
        <f>'Liste ECO'!C344</f>
        <v>Libellé</v>
      </c>
      <c r="C301" t="str">
        <f>'Liste ECO'!D344</f>
        <v>D/R</v>
      </c>
      <c r="D301" t="str">
        <f>'Liste ECO'!E344</f>
        <v>O/E</v>
      </c>
      <c r="E301" t="str">
        <f>'Liste ECO'!G344</f>
        <v>CT</v>
      </c>
      <c r="F301" t="str">
        <f>'Liste ECO'!F344</f>
        <v>C Gén</v>
      </c>
      <c r="G301" t="e">
        <f>VLOOKUP(F301,'Liste CG'!B:C,2,FALSE)</f>
        <v>#N/A</v>
      </c>
      <c r="H301" t="e">
        <f>VLOOKUP('Global view'!F301,'Liste CG'!B:E,4,FALSE)</f>
        <v>#N/A</v>
      </c>
      <c r="I301" t="e">
        <f>VLOOKUP(A301,'CG-&gt; CE'!K:M,3,FALSE)</f>
        <v>#N/A</v>
      </c>
      <c r="J301" t="e">
        <f>VLOOKUP(I301,'Liste CG'!B:C,2,FALSE)</f>
        <v>#N/A</v>
      </c>
      <c r="K301" t="e">
        <f>VLOOKUP('Global view'!I301,'Liste CG'!B:E,4,FALSE)</f>
        <v>#N/A</v>
      </c>
    </row>
    <row r="302" spans="1:11" hidden="1" x14ac:dyDescent="0.35">
      <c r="E302">
        <f>'Liste ECO'!G345</f>
        <v>72</v>
      </c>
      <c r="G302">
        <f>VLOOKUP(F302,'Liste CG'!B:C,2,FALSE)</f>
        <v>0</v>
      </c>
      <c r="H302">
        <f>VLOOKUP('Global view'!F302,'Liste CG'!B:E,4,FALSE)</f>
        <v>0</v>
      </c>
      <c r="I302" t="e">
        <f>VLOOKUP(A302,'CG-&gt; CE'!K:M,3,FALSE)</f>
        <v>#N/A</v>
      </c>
      <c r="J302" t="e">
        <f>VLOOKUP(I302,'Liste CG'!B:C,2,FALSE)</f>
        <v>#N/A</v>
      </c>
      <c r="K302" t="e">
        <f>VLOOKUP('Global view'!I302,'Liste CG'!B:E,4,FALSE)</f>
        <v>#N/A</v>
      </c>
    </row>
    <row r="303" spans="1:11" x14ac:dyDescent="0.35">
      <c r="A303" t="str">
        <f>'Liste ECO'!A346</f>
        <v>311-03</v>
      </c>
      <c r="B303" t="str">
        <f>'Liste ECO'!C346</f>
        <v>Restitution de la subvention de l'aide sociale équivalente au revenu d'intégration (ERI) aux pouvoirs publics supérieurs</v>
      </c>
      <c r="C303" t="str">
        <f>'Liste ECO'!D346</f>
        <v>D</v>
      </c>
      <c r="D303" t="str">
        <f>'Liste ECO'!E346</f>
        <v>O</v>
      </c>
      <c r="E303">
        <f>'Liste ECO'!G346</f>
        <v>72</v>
      </c>
      <c r="F303">
        <f>'Liste ECO'!F346</f>
        <v>67113</v>
      </c>
      <c r="G303" t="str">
        <f>VLOOKUP(F303,'Liste CG'!B:C,2,FALSE)</f>
        <v>Restitution de la subvention de l'aide équivalente au revenu d'intégration (ERI) au pouvoir subisidant</v>
      </c>
      <c r="H303" t="str">
        <f>IF(VLOOKUP('Global view'!F303,'Liste CG'!B:E,4,FALSE)=0,"",VLOOKUP('Global view'!F303,'Liste CG'!B:E,4,FALSE))</f>
        <v/>
      </c>
      <c r="I303">
        <f>VLOOKUP(A303,'CG-&gt; CE'!K:M,3,FALSE)</f>
        <v>67113</v>
      </c>
      <c r="J303" t="str">
        <f>VLOOKUP(I303,'Liste CG'!B:C,2,FALSE)</f>
        <v>Restitution de la subvention de l'aide équivalente au revenu d'intégration (ERI) au pouvoir subisidant</v>
      </c>
      <c r="K303" t="str">
        <f>IF(VLOOKUP('Global view'!I303,'Liste CG'!B:E,4,FALSE)=0,"",VLOOKUP('Global view'!I303,'Liste CG'!B:E,4,FALSE))</f>
        <v/>
      </c>
    </row>
    <row r="304" spans="1:11" hidden="1" x14ac:dyDescent="0.35">
      <c r="E304">
        <f>'Liste ECO'!G347</f>
        <v>72</v>
      </c>
      <c r="G304">
        <f>VLOOKUP(F304,'Liste CG'!B:C,2,FALSE)</f>
        <v>0</v>
      </c>
      <c r="H304">
        <f>VLOOKUP('Global view'!F304,'Liste CG'!B:E,4,FALSE)</f>
        <v>0</v>
      </c>
      <c r="I304" t="e">
        <f>VLOOKUP(A304,'CG-&gt; CE'!K:M,3,FALSE)</f>
        <v>#N/A</v>
      </c>
      <c r="J304" t="e">
        <f>VLOOKUP(I304,'Liste CG'!B:C,2,FALSE)</f>
        <v>#N/A</v>
      </c>
      <c r="K304" t="e">
        <f>VLOOKUP('Global view'!I304,'Liste CG'!B:E,4,FALSE)</f>
        <v>#N/A</v>
      </c>
    </row>
    <row r="305" spans="1:11" x14ac:dyDescent="0.35">
      <c r="A305" t="str">
        <f>'Liste ECO'!A348</f>
        <v>311-05</v>
      </c>
      <c r="B305" t="str">
        <f>'Liste ECO'!C348</f>
        <v>Remboursement de non-valeurs sur droits constatés perçus du service ordinaire</v>
      </c>
      <c r="C305" t="str">
        <f>'Liste ECO'!D348</f>
        <v>D</v>
      </c>
      <c r="D305" t="str">
        <f>'Liste ECO'!E348</f>
        <v>O</v>
      </c>
      <c r="E305">
        <f>'Liste ECO'!G348</f>
        <v>72</v>
      </c>
      <c r="F305">
        <f>'Liste ECO'!F348</f>
        <v>67115</v>
      </c>
      <c r="G305" t="str">
        <f>VLOOKUP(F305,'Liste CG'!B:C,2,FALSE)</f>
        <v>Remboursement de non-valeurs sur droits constatés perçus du service ordinaire</v>
      </c>
      <c r="H305" t="str">
        <f>IF(VLOOKUP('Global view'!F305,'Liste CG'!B:E,4,FALSE)=0,"",VLOOKUP('Global view'!F305,'Liste CG'!B:E,4,FALSE))</f>
        <v/>
      </c>
      <c r="I305">
        <f>VLOOKUP(A305,'CG-&gt; CE'!K:M,3,FALSE)</f>
        <v>67115</v>
      </c>
      <c r="J305" t="str">
        <f>VLOOKUP(I305,'Liste CG'!B:C,2,FALSE)</f>
        <v>Remboursement de non-valeurs sur droits constatés perçus du service ordinaire</v>
      </c>
      <c r="K305" t="str">
        <f>IF(VLOOKUP('Global view'!I305,'Liste CG'!B:E,4,FALSE)=0,"",VLOOKUP('Global view'!I305,'Liste CG'!B:E,4,FALSE))</f>
        <v/>
      </c>
    </row>
    <row r="306" spans="1:11" hidden="1" x14ac:dyDescent="0.35">
      <c r="E306">
        <f>'Liste ECO'!G349</f>
        <v>72</v>
      </c>
      <c r="G306">
        <f>VLOOKUP(F306,'Liste CG'!B:C,2,FALSE)</f>
        <v>0</v>
      </c>
      <c r="H306">
        <f>VLOOKUP('Global view'!F306,'Liste CG'!B:E,4,FALSE)</f>
        <v>0</v>
      </c>
      <c r="I306" t="e">
        <f>VLOOKUP(A306,'CG-&gt; CE'!K:M,3,FALSE)</f>
        <v>#N/A</v>
      </c>
      <c r="J306" t="e">
        <f>VLOOKUP(I306,'Liste CG'!B:C,2,FALSE)</f>
        <v>#N/A</v>
      </c>
      <c r="K306" t="e">
        <f>VLOOKUP('Global view'!I306,'Liste CG'!B:E,4,FALSE)</f>
        <v>#N/A</v>
      </c>
    </row>
    <row r="307" spans="1:11" x14ac:dyDescent="0.35">
      <c r="A307" t="str">
        <f>'Liste ECO'!A350</f>
        <v>311-07</v>
      </c>
      <c r="B307" t="str">
        <f>'Liste ECO'!C350</f>
        <v>Réparation de  dommages</v>
      </c>
      <c r="C307" t="str">
        <f>'Liste ECO'!D350</f>
        <v>D</v>
      </c>
      <c r="D307" t="str">
        <f>'Liste ECO'!E350</f>
        <v>O</v>
      </c>
      <c r="E307">
        <f>'Liste ECO'!G350</f>
        <v>72</v>
      </c>
      <c r="F307">
        <f>'Liste ECO'!F350</f>
        <v>67151</v>
      </c>
      <c r="G307" t="str">
        <f>VLOOKUP(F307,'Liste CG'!B:C,2,FALSE)</f>
        <v>Réparation de dommages</v>
      </c>
      <c r="H307" t="str">
        <f>IF(VLOOKUP('Global view'!F307,'Liste CG'!B:E,4,FALSE)=0,"",VLOOKUP('Global view'!F307,'Liste CG'!B:E,4,FALSE))</f>
        <v/>
      </c>
      <c r="I307">
        <f>VLOOKUP(A307,'CG-&gt; CE'!K:M,3,FALSE)</f>
        <v>46601</v>
      </c>
      <c r="J307" t="str">
        <f>VLOOKUP(I307,'Liste CG'!B:C,2,FALSE)</f>
        <v>Dettes diverses</v>
      </c>
      <c r="K307" t="str">
        <f>IF(VLOOKUP('Global view'!I307,'Liste CG'!B:E,4,FALSE)=0,"",VLOOKUP('Global view'!I307,'Liste CG'!B:E,4,FALSE))</f>
        <v>Tiers</v>
      </c>
    </row>
    <row r="308" spans="1:11" hidden="1" x14ac:dyDescent="0.35">
      <c r="E308">
        <f>'Liste ECO'!G351</f>
        <v>72</v>
      </c>
      <c r="G308">
        <f>VLOOKUP(F308,'Liste CG'!B:C,2,FALSE)</f>
        <v>0</v>
      </c>
      <c r="H308">
        <f>VLOOKUP('Global view'!F308,'Liste CG'!B:E,4,FALSE)</f>
        <v>0</v>
      </c>
      <c r="I308" t="e">
        <f>VLOOKUP(A308,'CG-&gt; CE'!K:M,3,FALSE)</f>
        <v>#N/A</v>
      </c>
      <c r="J308" t="e">
        <f>VLOOKUP(I308,'Liste CG'!B:C,2,FALSE)</f>
        <v>#N/A</v>
      </c>
      <c r="K308" t="e">
        <f>VLOOKUP('Global view'!I308,'Liste CG'!B:E,4,FALSE)</f>
        <v>#N/A</v>
      </c>
    </row>
    <row r="309" spans="1:11" hidden="1" x14ac:dyDescent="0.35">
      <c r="A309">
        <f>'Liste ECO'!A352</f>
        <v>0</v>
      </c>
      <c r="B309">
        <f>'Liste ECO'!C352</f>
        <v>0</v>
      </c>
      <c r="C309" t="str">
        <f>'Liste ECO'!D352</f>
        <v>X</v>
      </c>
      <c r="D309">
        <f>'Liste ECO'!E352</f>
        <v>0</v>
      </c>
      <c r="E309">
        <f>'Liste ECO'!G352</f>
        <v>0</v>
      </c>
      <c r="F309">
        <f>'Liste ECO'!F352</f>
        <v>0</v>
      </c>
      <c r="G309">
        <f>VLOOKUP(F309,'Liste CG'!B:C,2,FALSE)</f>
        <v>0</v>
      </c>
      <c r="H309">
        <f>VLOOKUP('Global view'!F309,'Liste CG'!B:E,4,FALSE)</f>
        <v>0</v>
      </c>
      <c r="I309" t="e">
        <f>VLOOKUP(A309,'CG-&gt; CE'!K:M,3,FALSE)</f>
        <v>#N/A</v>
      </c>
      <c r="J309" t="e">
        <f>VLOOKUP(I309,'Liste CG'!B:C,2,FALSE)</f>
        <v>#N/A</v>
      </c>
      <c r="K309" t="e">
        <f>VLOOKUP('Global view'!I309,'Liste CG'!B:E,4,FALSE)</f>
        <v>#N/A</v>
      </c>
    </row>
    <row r="310" spans="1:11" hidden="1" x14ac:dyDescent="0.35">
      <c r="E310">
        <f>'Liste ECO'!G353</f>
        <v>0</v>
      </c>
      <c r="G310">
        <f>VLOOKUP(F310,'Liste CG'!B:C,2,FALSE)</f>
        <v>0</v>
      </c>
      <c r="H310">
        <f>VLOOKUP('Global view'!F310,'Liste CG'!B:E,4,FALSE)</f>
        <v>0</v>
      </c>
      <c r="I310" t="e">
        <f>VLOOKUP(A310,'CG-&gt; CE'!K:M,3,FALSE)</f>
        <v>#N/A</v>
      </c>
      <c r="J310" t="e">
        <f>VLOOKUP(I310,'Liste CG'!B:C,2,FALSE)</f>
        <v>#N/A</v>
      </c>
      <c r="K310" t="e">
        <f>VLOOKUP('Global view'!I310,'Liste CG'!B:E,4,FALSE)</f>
        <v>#N/A</v>
      </c>
    </row>
    <row r="311" spans="1:11" hidden="1" x14ac:dyDescent="0.35">
      <c r="A311">
        <f>'Liste ECO'!A354</f>
        <v>0</v>
      </c>
      <c r="B311">
        <f>'Liste ECO'!C354</f>
        <v>0</v>
      </c>
      <c r="C311" t="str">
        <f>'Liste ECO'!D354</f>
        <v>X</v>
      </c>
      <c r="D311">
        <f>'Liste ECO'!E354</f>
        <v>0</v>
      </c>
      <c r="E311">
        <f>'Liste ECO'!G354</f>
        <v>0</v>
      </c>
      <c r="F311">
        <f>'Liste ECO'!F354</f>
        <v>0</v>
      </c>
      <c r="G311">
        <f>VLOOKUP(F311,'Liste CG'!B:C,2,FALSE)</f>
        <v>0</v>
      </c>
      <c r="H311">
        <f>VLOOKUP('Global view'!F311,'Liste CG'!B:E,4,FALSE)</f>
        <v>0</v>
      </c>
      <c r="I311" t="e">
        <f>VLOOKUP(A311,'CG-&gt; CE'!K:M,3,FALSE)</f>
        <v>#N/A</v>
      </c>
      <c r="J311" t="e">
        <f>VLOOKUP(I311,'Liste CG'!B:C,2,FALSE)</f>
        <v>#N/A</v>
      </c>
      <c r="K311" t="e">
        <f>VLOOKUP('Global view'!I311,'Liste CG'!B:E,4,FALSE)</f>
        <v>#N/A</v>
      </c>
    </row>
    <row r="312" spans="1:11" hidden="1" x14ac:dyDescent="0.35">
      <c r="E312">
        <f>'Liste ECO'!G355</f>
        <v>0</v>
      </c>
      <c r="G312">
        <f>VLOOKUP(F312,'Liste CG'!B:C,2,FALSE)</f>
        <v>0</v>
      </c>
      <c r="H312">
        <f>VLOOKUP('Global view'!F312,'Liste CG'!B:E,4,FALSE)</f>
        <v>0</v>
      </c>
      <c r="I312" t="e">
        <f>VLOOKUP(A312,'CG-&gt; CE'!K:M,3,FALSE)</f>
        <v>#N/A</v>
      </c>
      <c r="J312" t="e">
        <f>VLOOKUP(I312,'Liste CG'!B:C,2,FALSE)</f>
        <v>#N/A</v>
      </c>
      <c r="K312" t="e">
        <f>VLOOKUP('Global view'!I312,'Liste CG'!B:E,4,FALSE)</f>
        <v>#N/A</v>
      </c>
    </row>
    <row r="313" spans="1:11" hidden="1" x14ac:dyDescent="0.35">
      <c r="A313">
        <f>'Liste ECO'!A356</f>
        <v>0</v>
      </c>
      <c r="B313">
        <f>'Liste ECO'!C356</f>
        <v>0</v>
      </c>
      <c r="C313" t="str">
        <f>'Liste ECO'!D356</f>
        <v>X</v>
      </c>
      <c r="D313">
        <f>'Liste ECO'!E356</f>
        <v>0</v>
      </c>
      <c r="E313">
        <f>'Liste ECO'!G356</f>
        <v>0</v>
      </c>
      <c r="F313">
        <f>'Liste ECO'!F356</f>
        <v>0</v>
      </c>
      <c r="G313">
        <f>VLOOKUP(F313,'Liste CG'!B:C,2,FALSE)</f>
        <v>0</v>
      </c>
      <c r="H313">
        <f>VLOOKUP('Global view'!F313,'Liste CG'!B:E,4,FALSE)</f>
        <v>0</v>
      </c>
      <c r="I313" t="e">
        <f>VLOOKUP(A313,'CG-&gt; CE'!K:M,3,FALSE)</f>
        <v>#N/A</v>
      </c>
      <c r="J313" t="e">
        <f>VLOOKUP(I313,'Liste CG'!B:C,2,FALSE)</f>
        <v>#N/A</v>
      </c>
      <c r="K313" t="e">
        <f>VLOOKUP('Global view'!I313,'Liste CG'!B:E,4,FALSE)</f>
        <v>#N/A</v>
      </c>
    </row>
    <row r="314" spans="1:11" hidden="1" x14ac:dyDescent="0.35">
      <c r="E314" t="str">
        <f>'Liste ECO'!G357</f>
        <v>CT</v>
      </c>
      <c r="G314">
        <f>VLOOKUP(F314,'Liste CG'!B:C,2,FALSE)</f>
        <v>0</v>
      </c>
      <c r="H314">
        <f>VLOOKUP('Global view'!F314,'Liste CG'!B:E,4,FALSE)</f>
        <v>0</v>
      </c>
      <c r="I314" t="e">
        <f>VLOOKUP(A314,'CG-&gt; CE'!K:M,3,FALSE)</f>
        <v>#N/A</v>
      </c>
      <c r="J314" t="e">
        <f>VLOOKUP(I314,'Liste CG'!B:C,2,FALSE)</f>
        <v>#N/A</v>
      </c>
      <c r="K314" t="e">
        <f>VLOOKUP('Global view'!I314,'Liste CG'!B:E,4,FALSE)</f>
        <v>#N/A</v>
      </c>
    </row>
    <row r="315" spans="1:11" x14ac:dyDescent="0.35">
      <c r="A315" t="str">
        <f>'Liste ECO'!A358</f>
        <v>321-01</v>
      </c>
      <c r="B315" t="str">
        <f>'Liste ECO'!C358</f>
        <v>Subsides directs et remboursements de frais d'exploitation accordés aux entreprises</v>
      </c>
      <c r="C315" t="str">
        <f>'Liste ECO'!D358</f>
        <v>D</v>
      </c>
      <c r="D315" t="str">
        <f>'Liste ECO'!E358</f>
        <v>O</v>
      </c>
      <c r="E315">
        <f>'Liste ECO'!G358</f>
        <v>72</v>
      </c>
      <c r="F315">
        <f>'Liste ECO'!F358</f>
        <v>63121</v>
      </c>
      <c r="G315" t="str">
        <f>VLOOKUP(F315,'Liste CG'!B:C,2,FALSE)</f>
        <v>Subsides directs et remboursements de frais d'exploitation accordés aux entreprises</v>
      </c>
      <c r="H315" t="str">
        <f>IF(VLOOKUP('Global view'!F315,'Liste CG'!B:E,4,FALSE)=0,"",VLOOKUP('Global view'!F315,'Liste CG'!B:E,4,FALSE))</f>
        <v/>
      </c>
      <c r="I315">
        <f>VLOOKUP(A315,'CG-&gt; CE'!K:M,3,FALSE)</f>
        <v>63121</v>
      </c>
      <c r="J315" t="str">
        <f>VLOOKUP(I315,'Liste CG'!B:C,2,FALSE)</f>
        <v>Subsides directs et remboursements de frais d'exploitation accordés aux entreprises</v>
      </c>
      <c r="K315" t="str">
        <f>IF(VLOOKUP('Global view'!I315,'Liste CG'!B:E,4,FALSE)=0,"",VLOOKUP('Global view'!I315,'Liste CG'!B:E,4,FALSE))</f>
        <v/>
      </c>
    </row>
    <row r="316" spans="1:11" hidden="1" x14ac:dyDescent="0.35">
      <c r="E316">
        <f>'Liste ECO'!G359</f>
        <v>72</v>
      </c>
      <c r="G316">
        <f>VLOOKUP(F316,'Liste CG'!B:C,2,FALSE)</f>
        <v>0</v>
      </c>
      <c r="H316">
        <f>VLOOKUP('Global view'!F316,'Liste CG'!B:E,4,FALSE)</f>
        <v>0</v>
      </c>
      <c r="I316" t="e">
        <f>VLOOKUP(A316,'CG-&gt; CE'!K:M,3,FALSE)</f>
        <v>#N/A</v>
      </c>
      <c r="J316" t="e">
        <f>VLOOKUP(I316,'Liste CG'!B:C,2,FALSE)</f>
        <v>#N/A</v>
      </c>
      <c r="K316" t="e">
        <f>VLOOKUP('Global view'!I316,'Liste CG'!B:E,4,FALSE)</f>
        <v>#N/A</v>
      </c>
    </row>
    <row r="317" spans="1:11" hidden="1" x14ac:dyDescent="0.35">
      <c r="A317">
        <f>'Liste ECO'!A360</f>
        <v>0</v>
      </c>
      <c r="B317">
        <f>'Liste ECO'!C360</f>
        <v>0</v>
      </c>
      <c r="C317" t="str">
        <f>'Liste ECO'!D360</f>
        <v>X</v>
      </c>
      <c r="D317">
        <f>'Liste ECO'!E360</f>
        <v>0</v>
      </c>
      <c r="E317">
        <f>'Liste ECO'!G360</f>
        <v>0</v>
      </c>
      <c r="F317">
        <f>'Liste ECO'!F360</f>
        <v>0</v>
      </c>
      <c r="G317">
        <f>VLOOKUP(F317,'Liste CG'!B:C,2,FALSE)</f>
        <v>0</v>
      </c>
      <c r="H317">
        <f>VLOOKUP('Global view'!F317,'Liste CG'!B:E,4,FALSE)</f>
        <v>0</v>
      </c>
      <c r="I317" t="e">
        <f>VLOOKUP(A317,'CG-&gt; CE'!K:M,3,FALSE)</f>
        <v>#N/A</v>
      </c>
      <c r="J317" t="e">
        <f>VLOOKUP(I317,'Liste CG'!B:C,2,FALSE)</f>
        <v>#N/A</v>
      </c>
      <c r="K317" t="e">
        <f>VLOOKUP('Global view'!I317,'Liste CG'!B:E,4,FALSE)</f>
        <v>#N/A</v>
      </c>
    </row>
    <row r="318" spans="1:11" hidden="1" x14ac:dyDescent="0.35">
      <c r="E318">
        <f>'Liste ECO'!G361</f>
        <v>0</v>
      </c>
      <c r="G318">
        <f>VLOOKUP(F318,'Liste CG'!B:C,2,FALSE)</f>
        <v>0</v>
      </c>
      <c r="H318">
        <f>VLOOKUP('Global view'!F318,'Liste CG'!B:E,4,FALSE)</f>
        <v>0</v>
      </c>
      <c r="I318" t="e">
        <f>VLOOKUP(A318,'CG-&gt; CE'!K:M,3,FALSE)</f>
        <v>#N/A</v>
      </c>
      <c r="J318" t="e">
        <f>VLOOKUP(I318,'Liste CG'!B:C,2,FALSE)</f>
        <v>#N/A</v>
      </c>
      <c r="K318" t="e">
        <f>VLOOKUP('Global view'!I318,'Liste CG'!B:E,4,FALSE)</f>
        <v>#N/A</v>
      </c>
    </row>
    <row r="319" spans="1:11" hidden="1" x14ac:dyDescent="0.35">
      <c r="A319">
        <f>'Liste ECO'!A362</f>
        <v>0</v>
      </c>
      <c r="B319">
        <f>'Liste ECO'!C362</f>
        <v>0</v>
      </c>
      <c r="C319" t="str">
        <f>'Liste ECO'!D362</f>
        <v>X</v>
      </c>
      <c r="D319">
        <f>'Liste ECO'!E362</f>
        <v>0</v>
      </c>
      <c r="E319">
        <f>'Liste ECO'!G362</f>
        <v>0</v>
      </c>
      <c r="F319">
        <f>'Liste ECO'!F362</f>
        <v>0</v>
      </c>
      <c r="G319">
        <f>VLOOKUP(F319,'Liste CG'!B:C,2,FALSE)</f>
        <v>0</v>
      </c>
      <c r="H319">
        <f>VLOOKUP('Global view'!F319,'Liste CG'!B:E,4,FALSE)</f>
        <v>0</v>
      </c>
      <c r="I319" t="e">
        <f>VLOOKUP(A319,'CG-&gt; CE'!K:M,3,FALSE)</f>
        <v>#N/A</v>
      </c>
      <c r="J319" t="e">
        <f>VLOOKUP(I319,'Liste CG'!B:C,2,FALSE)</f>
        <v>#N/A</v>
      </c>
      <c r="K319" t="e">
        <f>VLOOKUP('Global view'!I319,'Liste CG'!B:E,4,FALSE)</f>
        <v>#N/A</v>
      </c>
    </row>
    <row r="320" spans="1:11" hidden="1" x14ac:dyDescent="0.35">
      <c r="E320" t="str">
        <f>'Liste ECO'!G363</f>
        <v>CT</v>
      </c>
      <c r="G320">
        <f>VLOOKUP(F320,'Liste CG'!B:C,2,FALSE)</f>
        <v>0</v>
      </c>
      <c r="H320">
        <f>VLOOKUP('Global view'!F320,'Liste CG'!B:E,4,FALSE)</f>
        <v>0</v>
      </c>
      <c r="I320" t="e">
        <f>VLOOKUP(A320,'CG-&gt; CE'!K:M,3,FALSE)</f>
        <v>#N/A</v>
      </c>
      <c r="J320" t="e">
        <f>VLOOKUP(I320,'Liste CG'!B:C,2,FALSE)</f>
        <v>#N/A</v>
      </c>
      <c r="K320" t="e">
        <f>VLOOKUP('Global view'!I320,'Liste CG'!B:E,4,FALSE)</f>
        <v>#N/A</v>
      </c>
    </row>
    <row r="321" spans="1:11" x14ac:dyDescent="0.35">
      <c r="A321" t="str">
        <f>'Liste ECO'!A364</f>
        <v>322-48</v>
      </c>
      <c r="B321" t="str">
        <f>'Liste ECO'!C364</f>
        <v>Réparation de petits dommages</v>
      </c>
      <c r="C321" t="str">
        <f>'Liste ECO'!D364</f>
        <v>D</v>
      </c>
      <c r="D321" t="str">
        <f>'Liste ECO'!E364</f>
        <v>O</v>
      </c>
      <c r="E321">
        <f>'Liste ECO'!G364</f>
        <v>72</v>
      </c>
      <c r="F321">
        <f>'Liste ECO'!F364</f>
        <v>67151</v>
      </c>
      <c r="G321" t="str">
        <f>VLOOKUP(F321,'Liste CG'!B:C,2,FALSE)</f>
        <v>Réparation de dommages</v>
      </c>
      <c r="H321" t="str">
        <f>IF(VLOOKUP('Global view'!F321,'Liste CG'!B:E,4,FALSE)=0,"",VLOOKUP('Global view'!F321,'Liste CG'!B:E,4,FALSE))</f>
        <v/>
      </c>
      <c r="I321">
        <f>VLOOKUP(A321,'CG-&gt; CE'!K:M,3,FALSE)</f>
        <v>67151</v>
      </c>
      <c r="J321" t="str">
        <f>VLOOKUP(I321,'Liste CG'!B:C,2,FALSE)</f>
        <v>Réparation de dommages</v>
      </c>
      <c r="K321" t="str">
        <f>IF(VLOOKUP('Global view'!I321,'Liste CG'!B:E,4,FALSE)=0,"",VLOOKUP('Global view'!I321,'Liste CG'!B:E,4,FALSE))</f>
        <v/>
      </c>
    </row>
    <row r="322" spans="1:11" hidden="1" x14ac:dyDescent="0.35">
      <c r="E322">
        <f>'Liste ECO'!G365</f>
        <v>0</v>
      </c>
      <c r="G322">
        <f>VLOOKUP(F322,'Liste CG'!B:C,2,FALSE)</f>
        <v>0</v>
      </c>
      <c r="H322">
        <f>VLOOKUP('Global view'!F322,'Liste CG'!B:E,4,FALSE)</f>
        <v>0</v>
      </c>
      <c r="I322" t="e">
        <f>VLOOKUP(A322,'CG-&gt; CE'!K:M,3,FALSE)</f>
        <v>#N/A</v>
      </c>
      <c r="J322" t="e">
        <f>VLOOKUP(I322,'Liste CG'!B:C,2,FALSE)</f>
        <v>#N/A</v>
      </c>
      <c r="K322" t="e">
        <f>VLOOKUP('Global view'!I322,'Liste CG'!B:E,4,FALSE)</f>
        <v>#N/A</v>
      </c>
    </row>
    <row r="323" spans="1:11" hidden="1" x14ac:dyDescent="0.35">
      <c r="A323">
        <f>'Liste ECO'!A366</f>
        <v>33</v>
      </c>
      <c r="B323" t="str">
        <f>'Liste ECO'!C366</f>
        <v>TRANSFERTS DE REVENUS AUX MENAGES</v>
      </c>
      <c r="C323" t="str">
        <f>'Liste ECO'!D366</f>
        <v>X</v>
      </c>
      <c r="D323">
        <f>'Liste ECO'!E366</f>
        <v>0</v>
      </c>
      <c r="E323">
        <f>'Liste ECO'!G366</f>
        <v>0</v>
      </c>
      <c r="F323">
        <f>'Liste ECO'!F366</f>
        <v>0</v>
      </c>
      <c r="G323">
        <f>VLOOKUP(F323,'Liste CG'!B:C,2,FALSE)</f>
        <v>0</v>
      </c>
      <c r="H323">
        <f>VLOOKUP('Global view'!F323,'Liste CG'!B:E,4,FALSE)</f>
        <v>0</v>
      </c>
      <c r="I323" t="e">
        <f>VLOOKUP(A323,'CG-&gt; CE'!K:M,3,FALSE)</f>
        <v>#N/A</v>
      </c>
      <c r="J323" t="e">
        <f>VLOOKUP(I323,'Liste CG'!B:C,2,FALSE)</f>
        <v>#N/A</v>
      </c>
      <c r="K323" t="e">
        <f>VLOOKUP('Global view'!I323,'Liste CG'!B:E,4,FALSE)</f>
        <v>#N/A</v>
      </c>
    </row>
    <row r="324" spans="1:11" hidden="1" x14ac:dyDescent="0.35">
      <c r="E324">
        <f>'Liste ECO'!G367</f>
        <v>0</v>
      </c>
      <c r="G324">
        <f>VLOOKUP(F324,'Liste CG'!B:C,2,FALSE)</f>
        <v>0</v>
      </c>
      <c r="H324">
        <f>VLOOKUP('Global view'!F324,'Liste CG'!B:E,4,FALSE)</f>
        <v>0</v>
      </c>
      <c r="I324" t="e">
        <f>VLOOKUP(A324,'CG-&gt; CE'!K:M,3,FALSE)</f>
        <v>#N/A</v>
      </c>
      <c r="J324" t="e">
        <f>VLOOKUP(I324,'Liste CG'!B:C,2,FALSE)</f>
        <v>#N/A</v>
      </c>
      <c r="K324" t="e">
        <f>VLOOKUP('Global view'!I324,'Liste CG'!B:E,4,FALSE)</f>
        <v>#N/A</v>
      </c>
    </row>
    <row r="325" spans="1:11" hidden="1" x14ac:dyDescent="0.35">
      <c r="A325">
        <f>'Liste ECO'!A368</f>
        <v>331</v>
      </c>
      <c r="B325" t="str">
        <f>'Liste ECO'!C368</f>
        <v>SUBSIDES DIRECTS ACCORDES AUX MENAGES</v>
      </c>
      <c r="C325" t="str">
        <f>'Liste ECO'!D368</f>
        <v>X</v>
      </c>
      <c r="D325">
        <f>'Liste ECO'!E368</f>
        <v>0</v>
      </c>
      <c r="E325">
        <f>'Liste ECO'!G368</f>
        <v>0</v>
      </c>
      <c r="F325">
        <f>'Liste ECO'!F368</f>
        <v>0</v>
      </c>
      <c r="G325">
        <f>VLOOKUP(F325,'Liste CG'!B:C,2,FALSE)</f>
        <v>0</v>
      </c>
      <c r="H325">
        <f>VLOOKUP('Global view'!F325,'Liste CG'!B:E,4,FALSE)</f>
        <v>0</v>
      </c>
      <c r="I325" t="e">
        <f>VLOOKUP(A325,'CG-&gt; CE'!K:M,3,FALSE)</f>
        <v>#N/A</v>
      </c>
      <c r="J325" t="e">
        <f>VLOOKUP(I325,'Liste CG'!B:C,2,FALSE)</f>
        <v>#N/A</v>
      </c>
      <c r="K325" t="e">
        <f>VLOOKUP('Global view'!I325,'Liste CG'!B:E,4,FALSE)</f>
        <v>#N/A</v>
      </c>
    </row>
    <row r="326" spans="1:11" hidden="1" x14ac:dyDescent="0.35">
      <c r="E326">
        <f>'Liste ECO'!G369</f>
        <v>0</v>
      </c>
      <c r="G326">
        <f>VLOOKUP(F326,'Liste CG'!B:C,2,FALSE)</f>
        <v>0</v>
      </c>
      <c r="H326">
        <f>VLOOKUP('Global view'!F326,'Liste CG'!B:E,4,FALSE)</f>
        <v>0</v>
      </c>
      <c r="I326" t="e">
        <f>VLOOKUP(A326,'CG-&gt; CE'!K:M,3,FALSE)</f>
        <v>#N/A</v>
      </c>
      <c r="J326" t="e">
        <f>VLOOKUP(I326,'Liste CG'!B:C,2,FALSE)</f>
        <v>#N/A</v>
      </c>
      <c r="K326" t="e">
        <f>VLOOKUP('Global view'!I326,'Liste CG'!B:E,4,FALSE)</f>
        <v>#N/A</v>
      </c>
    </row>
    <row r="327" spans="1:11" hidden="1" x14ac:dyDescent="0.35">
      <c r="A327" t="str">
        <f>'Liste ECO'!A370</f>
        <v>Code</v>
      </c>
      <c r="B327" t="str">
        <f>'Liste ECO'!C370</f>
        <v>Libellé</v>
      </c>
      <c r="C327" t="str">
        <f>'Liste ECO'!D370</f>
        <v>D/R</v>
      </c>
      <c r="D327" t="str">
        <f>'Liste ECO'!E370</f>
        <v>O/E</v>
      </c>
      <c r="E327" t="str">
        <f>'Liste ECO'!G370</f>
        <v>CT</v>
      </c>
      <c r="F327" t="str">
        <f>'Liste ECO'!F370</f>
        <v>C Gén</v>
      </c>
      <c r="G327" t="e">
        <f>VLOOKUP(F327,'Liste CG'!B:C,2,FALSE)</f>
        <v>#N/A</v>
      </c>
      <c r="H327" t="e">
        <f>VLOOKUP('Global view'!F327,'Liste CG'!B:E,4,FALSE)</f>
        <v>#N/A</v>
      </c>
      <c r="I327" t="e">
        <f>VLOOKUP(A327,'CG-&gt; CE'!K:M,3,FALSE)</f>
        <v>#N/A</v>
      </c>
      <c r="J327" t="e">
        <f>VLOOKUP(I327,'Liste CG'!B:C,2,FALSE)</f>
        <v>#N/A</v>
      </c>
      <c r="K327" t="e">
        <f>VLOOKUP('Global view'!I327,'Liste CG'!B:E,4,FALSE)</f>
        <v>#N/A</v>
      </c>
    </row>
    <row r="328" spans="1:11" hidden="1" x14ac:dyDescent="0.35">
      <c r="E328">
        <f>'Liste ECO'!G371</f>
        <v>72</v>
      </c>
      <c r="G328">
        <f>VLOOKUP(F328,'Liste CG'!B:C,2,FALSE)</f>
        <v>0</v>
      </c>
      <c r="H328">
        <f>VLOOKUP('Global view'!F328,'Liste CG'!B:E,4,FALSE)</f>
        <v>0</v>
      </c>
      <c r="I328" t="e">
        <f>VLOOKUP(A328,'CG-&gt; CE'!K:M,3,FALSE)</f>
        <v>#N/A</v>
      </c>
      <c r="J328" t="e">
        <f>VLOOKUP(I328,'Liste CG'!B:C,2,FALSE)</f>
        <v>#N/A</v>
      </c>
      <c r="K328" t="e">
        <f>VLOOKUP('Global view'!I328,'Liste CG'!B:E,4,FALSE)</f>
        <v>#N/A</v>
      </c>
    </row>
    <row r="329" spans="1:11" x14ac:dyDescent="0.35">
      <c r="A329" t="str">
        <f>'Liste ECO'!A372</f>
        <v>331-48</v>
      </c>
      <c r="B329" t="str">
        <f>'Liste ECO'!C372</f>
        <v>Réparations de petits dommages</v>
      </c>
      <c r="C329" t="str">
        <f>'Liste ECO'!D372</f>
        <v>X</v>
      </c>
      <c r="D329">
        <f>'Liste ECO'!E372</f>
        <v>0</v>
      </c>
      <c r="E329">
        <f>'Liste ECO'!G372</f>
        <v>0</v>
      </c>
      <c r="F329">
        <f>'Liste ECO'!F372</f>
        <v>0</v>
      </c>
      <c r="G329">
        <f>VLOOKUP(F329,'Liste CG'!B:C,2,FALSE)</f>
        <v>0</v>
      </c>
      <c r="H329" t="str">
        <f>IF(VLOOKUP('Global view'!F329,'Liste CG'!B:E,4,FALSE)=0,"",VLOOKUP('Global view'!F329,'Liste CG'!B:E,4,FALSE))</f>
        <v/>
      </c>
      <c r="I329" t="e">
        <f>VLOOKUP(A329,'CG-&gt; CE'!K:M,3,FALSE)</f>
        <v>#N/A</v>
      </c>
      <c r="J329" t="e">
        <f>VLOOKUP(I329,'Liste CG'!B:C,2,FALSE)</f>
        <v>#N/A</v>
      </c>
      <c r="K329" t="e">
        <f>IF(VLOOKUP('Global view'!I329,'Liste CG'!B:E,4,FALSE)=0,"",VLOOKUP('Global view'!I329,'Liste CG'!B:E,4,FALSE))</f>
        <v>#N/A</v>
      </c>
    </row>
    <row r="330" spans="1:11" hidden="1" x14ac:dyDescent="0.35">
      <c r="E330">
        <f>'Liste ECO'!G373</f>
        <v>0</v>
      </c>
      <c r="G330">
        <f>VLOOKUP(F330,'Liste CG'!B:C,2,FALSE)</f>
        <v>0</v>
      </c>
      <c r="H330">
        <f>VLOOKUP('Global view'!F330,'Liste CG'!B:E,4,FALSE)</f>
        <v>0</v>
      </c>
      <c r="I330" t="e">
        <f>VLOOKUP(A330,'CG-&gt; CE'!K:M,3,FALSE)</f>
        <v>#N/A</v>
      </c>
      <c r="J330" t="e">
        <f>VLOOKUP(I330,'Liste CG'!B:C,2,FALSE)</f>
        <v>#N/A</v>
      </c>
      <c r="K330" t="e">
        <f>VLOOKUP('Global view'!I330,'Liste CG'!B:E,4,FALSE)</f>
        <v>#N/A</v>
      </c>
    </row>
    <row r="331" spans="1:11" hidden="1" x14ac:dyDescent="0.35">
      <c r="A331">
        <f>'Liste ECO'!A374</f>
        <v>0</v>
      </c>
      <c r="B331">
        <f>'Liste ECO'!C374</f>
        <v>0</v>
      </c>
      <c r="C331" t="str">
        <f>'Liste ECO'!D374</f>
        <v>X</v>
      </c>
      <c r="D331">
        <f>'Liste ECO'!E374</f>
        <v>0</v>
      </c>
      <c r="E331">
        <f>'Liste ECO'!G374</f>
        <v>0</v>
      </c>
      <c r="F331">
        <f>'Liste ECO'!F374</f>
        <v>0</v>
      </c>
      <c r="G331">
        <f>VLOOKUP(F331,'Liste CG'!B:C,2,FALSE)</f>
        <v>0</v>
      </c>
      <c r="H331">
        <f>VLOOKUP('Global view'!F331,'Liste CG'!B:E,4,FALSE)</f>
        <v>0</v>
      </c>
      <c r="I331" t="e">
        <f>VLOOKUP(A331,'CG-&gt; CE'!K:M,3,FALSE)</f>
        <v>#N/A</v>
      </c>
      <c r="J331" t="e">
        <f>VLOOKUP(I331,'Liste CG'!B:C,2,FALSE)</f>
        <v>#N/A</v>
      </c>
      <c r="K331" t="e">
        <f>VLOOKUP('Global view'!I331,'Liste CG'!B:E,4,FALSE)</f>
        <v>#N/A</v>
      </c>
    </row>
    <row r="332" spans="1:11" hidden="1" x14ac:dyDescent="0.35">
      <c r="E332" t="str">
        <f>'Liste ECO'!G375</f>
        <v>CT</v>
      </c>
      <c r="G332">
        <f>VLOOKUP(F332,'Liste CG'!B:C,2,FALSE)</f>
        <v>0</v>
      </c>
      <c r="H332">
        <f>VLOOKUP('Global view'!F332,'Liste CG'!B:E,4,FALSE)</f>
        <v>0</v>
      </c>
      <c r="I332" t="e">
        <f>VLOOKUP(A332,'CG-&gt; CE'!K:M,3,FALSE)</f>
        <v>#N/A</v>
      </c>
      <c r="J332" t="e">
        <f>VLOOKUP(I332,'Liste CG'!B:C,2,FALSE)</f>
        <v>#N/A</v>
      </c>
      <c r="K332" t="e">
        <f>VLOOKUP('Global view'!I332,'Liste CG'!B:E,4,FALSE)</f>
        <v>#N/A</v>
      </c>
    </row>
    <row r="333" spans="1:11" x14ac:dyDescent="0.35">
      <c r="A333" t="str">
        <f>'Liste ECO'!A376</f>
        <v>332-02</v>
      </c>
      <c r="B333" t="str">
        <f>'Liste ECO'!C376</f>
        <v>Transfert aux associations (cotisations et subsides )</v>
      </c>
      <c r="C333" t="str">
        <f>'Liste ECO'!D376</f>
        <v>D</v>
      </c>
      <c r="D333" t="str">
        <f>'Liste ECO'!E376</f>
        <v>O</v>
      </c>
      <c r="E333">
        <f>'Liste ECO'!G376</f>
        <v>72</v>
      </c>
      <c r="F333">
        <f>'Liste ECO'!F376</f>
        <v>63212</v>
      </c>
      <c r="G333" t="str">
        <f>VLOOKUP(F333,'Liste CG'!B:C,2,FALSE)</f>
        <v>Transfert aux associations (cotisations et subsides )</v>
      </c>
      <c r="H333" t="str">
        <f>IF(VLOOKUP('Global view'!F333,'Liste CG'!B:E,4,FALSE)=0,"",VLOOKUP('Global view'!F333,'Liste CG'!B:E,4,FALSE))</f>
        <v/>
      </c>
      <c r="I333">
        <f>VLOOKUP(A333,'CG-&gt; CE'!K:M,3,FALSE)</f>
        <v>63212</v>
      </c>
      <c r="J333" t="str">
        <f>VLOOKUP(I333,'Liste CG'!B:C,2,FALSE)</f>
        <v>Transfert aux associations (cotisations et subsides )</v>
      </c>
      <c r="K333" t="str">
        <f>IF(VLOOKUP('Global view'!I333,'Liste CG'!B:E,4,FALSE)=0,"",VLOOKUP('Global view'!I333,'Liste CG'!B:E,4,FALSE))</f>
        <v/>
      </c>
    </row>
    <row r="334" spans="1:11" hidden="1" x14ac:dyDescent="0.35">
      <c r="E334">
        <f>'Liste ECO'!G377</f>
        <v>0</v>
      </c>
      <c r="G334">
        <f>VLOOKUP(F334,'Liste CG'!B:C,2,FALSE)</f>
        <v>0</v>
      </c>
      <c r="H334">
        <f>VLOOKUP('Global view'!F334,'Liste CG'!B:E,4,FALSE)</f>
        <v>0</v>
      </c>
      <c r="I334" t="e">
        <f>VLOOKUP(A334,'CG-&gt; CE'!K:M,3,FALSE)</f>
        <v>#N/A</v>
      </c>
      <c r="J334" t="e">
        <f>VLOOKUP(I334,'Liste CG'!B:C,2,FALSE)</f>
        <v>#N/A</v>
      </c>
      <c r="K334" t="e">
        <f>VLOOKUP('Global view'!I334,'Liste CG'!B:E,4,FALSE)</f>
        <v>#N/A</v>
      </c>
    </row>
    <row r="335" spans="1:11" hidden="1" x14ac:dyDescent="0.35">
      <c r="A335">
        <f>'Liste ECO'!A378</f>
        <v>0</v>
      </c>
      <c r="B335">
        <f>'Liste ECO'!C378</f>
        <v>0</v>
      </c>
      <c r="C335" t="str">
        <f>'Liste ECO'!D378</f>
        <v>X</v>
      </c>
      <c r="D335">
        <f>'Liste ECO'!E378</f>
        <v>0</v>
      </c>
      <c r="E335">
        <f>'Liste ECO'!G378</f>
        <v>0</v>
      </c>
      <c r="F335">
        <f>'Liste ECO'!F378</f>
        <v>0</v>
      </c>
      <c r="G335">
        <f>VLOOKUP(F335,'Liste CG'!B:C,2,FALSE)</f>
        <v>0</v>
      </c>
      <c r="H335">
        <f>VLOOKUP('Global view'!F335,'Liste CG'!B:E,4,FALSE)</f>
        <v>0</v>
      </c>
      <c r="I335" t="e">
        <f>VLOOKUP(A335,'CG-&gt; CE'!K:M,3,FALSE)</f>
        <v>#N/A</v>
      </c>
      <c r="J335" t="e">
        <f>VLOOKUP(I335,'Liste CG'!B:C,2,FALSE)</f>
        <v>#N/A</v>
      </c>
      <c r="K335" t="e">
        <f>VLOOKUP('Global view'!I335,'Liste CG'!B:E,4,FALSE)</f>
        <v>#N/A</v>
      </c>
    </row>
    <row r="336" spans="1:11" hidden="1" x14ac:dyDescent="0.35">
      <c r="E336">
        <f>'Liste ECO'!G379</f>
        <v>0</v>
      </c>
      <c r="G336">
        <f>VLOOKUP(F336,'Liste CG'!B:C,2,FALSE)</f>
        <v>0</v>
      </c>
      <c r="H336">
        <f>VLOOKUP('Global view'!F336,'Liste CG'!B:E,4,FALSE)</f>
        <v>0</v>
      </c>
      <c r="I336" t="e">
        <f>VLOOKUP(A336,'CG-&gt; CE'!K:M,3,FALSE)</f>
        <v>#N/A</v>
      </c>
      <c r="J336" t="e">
        <f>VLOOKUP(I336,'Liste CG'!B:C,2,FALSE)</f>
        <v>#N/A</v>
      </c>
      <c r="K336" t="e">
        <f>VLOOKUP('Global view'!I336,'Liste CG'!B:E,4,FALSE)</f>
        <v>#N/A</v>
      </c>
    </row>
    <row r="337" spans="1:11" hidden="1" x14ac:dyDescent="0.35">
      <c r="A337">
        <f>'Liste ECO'!A380</f>
        <v>0</v>
      </c>
      <c r="B337">
        <f>'Liste ECO'!C380</f>
        <v>0</v>
      </c>
      <c r="C337" t="str">
        <f>'Liste ECO'!D380</f>
        <v>X</v>
      </c>
      <c r="D337">
        <f>'Liste ECO'!E380</f>
        <v>0</v>
      </c>
      <c r="E337">
        <f>'Liste ECO'!G380</f>
        <v>0</v>
      </c>
      <c r="F337">
        <f>'Liste ECO'!F380</f>
        <v>0</v>
      </c>
      <c r="G337">
        <f>VLOOKUP(F337,'Liste CG'!B:C,2,FALSE)</f>
        <v>0</v>
      </c>
      <c r="H337">
        <f>VLOOKUP('Global view'!F337,'Liste CG'!B:E,4,FALSE)</f>
        <v>0</v>
      </c>
      <c r="I337" t="e">
        <f>VLOOKUP(A337,'CG-&gt; CE'!K:M,3,FALSE)</f>
        <v>#N/A</v>
      </c>
      <c r="J337" t="e">
        <f>VLOOKUP(I337,'Liste CG'!B:C,2,FALSE)</f>
        <v>#N/A</v>
      </c>
      <c r="K337" t="e">
        <f>VLOOKUP('Global view'!I337,'Liste CG'!B:E,4,FALSE)</f>
        <v>#N/A</v>
      </c>
    </row>
    <row r="338" spans="1:11" hidden="1" x14ac:dyDescent="0.35">
      <c r="E338" t="str">
        <f>'Liste ECO'!G381</f>
        <v>CT</v>
      </c>
      <c r="G338">
        <f>VLOOKUP(F338,'Liste CG'!B:C,2,FALSE)</f>
        <v>0</v>
      </c>
      <c r="H338">
        <f>VLOOKUP('Global view'!F338,'Liste CG'!B:E,4,FALSE)</f>
        <v>0</v>
      </c>
      <c r="I338" t="e">
        <f>VLOOKUP(A338,'CG-&gt; CE'!K:M,3,FALSE)</f>
        <v>#N/A</v>
      </c>
      <c r="J338" t="e">
        <f>VLOOKUP(I338,'Liste CG'!B:C,2,FALSE)</f>
        <v>#N/A</v>
      </c>
      <c r="K338" t="e">
        <f>VLOOKUP('Global view'!I338,'Liste CG'!B:E,4,FALSE)</f>
        <v>#N/A</v>
      </c>
    </row>
    <row r="339" spans="1:11" x14ac:dyDescent="0.35">
      <c r="A339" t="str">
        <f>'Liste ECO'!A382</f>
        <v>333-01</v>
      </c>
      <c r="B339" t="str">
        <f>'Liste ECO'!C382</f>
        <v>Octroi du revenu d'intégration (RI)</v>
      </c>
      <c r="C339" t="str">
        <f>'Liste ECO'!D382</f>
        <v>D</v>
      </c>
      <c r="D339" t="str">
        <f>'Liste ECO'!E382</f>
        <v>O</v>
      </c>
      <c r="E339">
        <f>'Liste ECO'!G382</f>
        <v>72</v>
      </c>
      <c r="F339">
        <f>'Liste ECO'!F382</f>
        <v>63801</v>
      </c>
      <c r="G339" t="str">
        <f>VLOOKUP(F339,'Liste CG'!B:C,2,FALSE)</f>
        <v>Octroi du revenu d'intégration (RI)</v>
      </c>
      <c r="H339" t="str">
        <f>IF(VLOOKUP('Global view'!F339,'Liste CG'!B:E,4,FALSE)=0,"",VLOOKUP('Global view'!F339,'Liste CG'!B:E,4,FALSE))</f>
        <v/>
      </c>
      <c r="I339">
        <f>VLOOKUP(A339,'CG-&gt; CE'!K:M,3,FALSE)</f>
        <v>63801</v>
      </c>
      <c r="J339" t="str">
        <f>VLOOKUP(I339,'Liste CG'!B:C,2,FALSE)</f>
        <v>Octroi du revenu d'intégration (RI)</v>
      </c>
      <c r="K339" t="str">
        <f>IF(VLOOKUP('Global view'!I339,'Liste CG'!B:E,4,FALSE)=0,"",VLOOKUP('Global view'!I339,'Liste CG'!B:E,4,FALSE))</f>
        <v/>
      </c>
    </row>
    <row r="340" spans="1:11" hidden="1" x14ac:dyDescent="0.35">
      <c r="E340">
        <f>'Liste ECO'!G383</f>
        <v>72</v>
      </c>
      <c r="G340">
        <f>VLOOKUP(F340,'Liste CG'!B:C,2,FALSE)</f>
        <v>0</v>
      </c>
      <c r="H340">
        <f>VLOOKUP('Global view'!F340,'Liste CG'!B:E,4,FALSE)</f>
        <v>0</v>
      </c>
      <c r="I340" t="e">
        <f>VLOOKUP(A340,'CG-&gt; CE'!K:M,3,FALSE)</f>
        <v>#N/A</v>
      </c>
      <c r="J340" t="e">
        <f>VLOOKUP(I340,'Liste CG'!B:C,2,FALSE)</f>
        <v>#N/A</v>
      </c>
      <c r="K340" t="e">
        <f>VLOOKUP('Global view'!I340,'Liste CG'!B:E,4,FALSE)</f>
        <v>#N/A</v>
      </c>
    </row>
    <row r="341" spans="1:11" x14ac:dyDescent="0.35">
      <c r="A341" t="str">
        <f>'Liste ECO'!A384</f>
        <v>333-03</v>
      </c>
      <c r="B341" t="str">
        <f>'Liste ECO'!C384</f>
        <v>Octroi de l'aide sociale équivalente au revenu d'intégration (ERI)</v>
      </c>
      <c r="C341" t="str">
        <f>'Liste ECO'!D384</f>
        <v>D</v>
      </c>
      <c r="D341" t="str">
        <f>'Liste ECO'!E384</f>
        <v>O</v>
      </c>
      <c r="E341">
        <f>'Liste ECO'!G384</f>
        <v>72</v>
      </c>
      <c r="F341">
        <f>'Liste ECO'!F384</f>
        <v>63802</v>
      </c>
      <c r="G341" t="str">
        <f>VLOOKUP(F341,'Liste CG'!B:C,2,FALSE)</f>
        <v>Octroi de l'aide sociale équivalente au revenu d'intégration (ERI)</v>
      </c>
      <c r="H341" t="str">
        <f>IF(VLOOKUP('Global view'!F341,'Liste CG'!B:E,4,FALSE)=0,"",VLOOKUP('Global view'!F341,'Liste CG'!B:E,4,FALSE))</f>
        <v/>
      </c>
      <c r="I341">
        <f>VLOOKUP(A341,'CG-&gt; CE'!K:M,3,FALSE)</f>
        <v>63802</v>
      </c>
      <c r="J341" t="str">
        <f>VLOOKUP(I341,'Liste CG'!B:C,2,FALSE)</f>
        <v>Octroi de l'aide sociale équivalente au revenu d'intégration (ERI)</v>
      </c>
      <c r="K341" t="str">
        <f>IF(VLOOKUP('Global view'!I341,'Liste CG'!B:E,4,FALSE)=0,"",VLOOKUP('Global view'!I341,'Liste CG'!B:E,4,FALSE))</f>
        <v/>
      </c>
    </row>
    <row r="342" spans="1:11" hidden="1" x14ac:dyDescent="0.35">
      <c r="E342">
        <f>'Liste ECO'!G385</f>
        <v>72</v>
      </c>
      <c r="G342">
        <f>VLOOKUP(F342,'Liste CG'!B:C,2,FALSE)</f>
        <v>0</v>
      </c>
      <c r="H342">
        <f>VLOOKUP('Global view'!F342,'Liste CG'!B:E,4,FALSE)</f>
        <v>0</v>
      </c>
      <c r="I342" t="e">
        <f>VLOOKUP(A342,'CG-&gt; CE'!K:M,3,FALSE)</f>
        <v>#N/A</v>
      </c>
      <c r="J342" t="e">
        <f>VLOOKUP(I342,'Liste CG'!B:C,2,FALSE)</f>
        <v>#N/A</v>
      </c>
      <c r="K342" t="e">
        <f>VLOOKUP('Global view'!I342,'Liste CG'!B:E,4,FALSE)</f>
        <v>#N/A</v>
      </c>
    </row>
    <row r="343" spans="1:11" hidden="1" x14ac:dyDescent="0.35">
      <c r="A343">
        <f>'Liste ECO'!A386</f>
        <v>0</v>
      </c>
      <c r="B343">
        <f>'Liste ECO'!C386</f>
        <v>0</v>
      </c>
      <c r="C343" t="str">
        <f>'Liste ECO'!D386</f>
        <v>X</v>
      </c>
      <c r="D343">
        <f>'Liste ECO'!E386</f>
        <v>0</v>
      </c>
      <c r="E343">
        <f>'Liste ECO'!G386</f>
        <v>0</v>
      </c>
      <c r="F343">
        <f>'Liste ECO'!F386</f>
        <v>0</v>
      </c>
      <c r="G343">
        <f>VLOOKUP(F343,'Liste CG'!B:C,2,FALSE)</f>
        <v>0</v>
      </c>
      <c r="H343">
        <f>VLOOKUP('Global view'!F343,'Liste CG'!B:E,4,FALSE)</f>
        <v>0</v>
      </c>
      <c r="I343" t="e">
        <f>VLOOKUP(A343,'CG-&gt; CE'!K:M,3,FALSE)</f>
        <v>#N/A</v>
      </c>
      <c r="J343" t="e">
        <f>VLOOKUP(I343,'Liste CG'!B:C,2,FALSE)</f>
        <v>#N/A</v>
      </c>
      <c r="K343" t="e">
        <f>VLOOKUP('Global view'!I343,'Liste CG'!B:E,4,FALSE)</f>
        <v>#N/A</v>
      </c>
    </row>
    <row r="344" spans="1:11" hidden="1" x14ac:dyDescent="0.35">
      <c r="E344">
        <f>'Liste ECO'!G387</f>
        <v>0</v>
      </c>
      <c r="G344">
        <f>VLOOKUP(F344,'Liste CG'!B:C,2,FALSE)</f>
        <v>0</v>
      </c>
      <c r="H344">
        <f>VLOOKUP('Global view'!F344,'Liste CG'!B:E,4,FALSE)</f>
        <v>0</v>
      </c>
      <c r="I344" t="e">
        <f>VLOOKUP(A344,'CG-&gt; CE'!K:M,3,FALSE)</f>
        <v>#N/A</v>
      </c>
      <c r="J344" t="e">
        <f>VLOOKUP(I344,'Liste CG'!B:C,2,FALSE)</f>
        <v>#N/A</v>
      </c>
      <c r="K344" t="e">
        <f>VLOOKUP('Global view'!I344,'Liste CG'!B:E,4,FALSE)</f>
        <v>#N/A</v>
      </c>
    </row>
    <row r="345" spans="1:11" hidden="1" x14ac:dyDescent="0.35">
      <c r="A345">
        <f>'Liste ECO'!A388</f>
        <v>0</v>
      </c>
      <c r="B345">
        <f>'Liste ECO'!C388</f>
        <v>0</v>
      </c>
      <c r="C345" t="str">
        <f>'Liste ECO'!D388</f>
        <v>X</v>
      </c>
      <c r="D345">
        <f>'Liste ECO'!E388</f>
        <v>0</v>
      </c>
      <c r="E345">
        <f>'Liste ECO'!G388</f>
        <v>0</v>
      </c>
      <c r="F345">
        <f>'Liste ECO'!F388</f>
        <v>0</v>
      </c>
      <c r="G345">
        <f>VLOOKUP(F345,'Liste CG'!B:C,2,FALSE)</f>
        <v>0</v>
      </c>
      <c r="H345">
        <f>VLOOKUP('Global view'!F345,'Liste CG'!B:E,4,FALSE)</f>
        <v>0</v>
      </c>
      <c r="I345" t="e">
        <f>VLOOKUP(A345,'CG-&gt; CE'!K:M,3,FALSE)</f>
        <v>#N/A</v>
      </c>
      <c r="J345" t="e">
        <f>VLOOKUP(I345,'Liste CG'!B:C,2,FALSE)</f>
        <v>#N/A</v>
      </c>
      <c r="K345" t="e">
        <f>VLOOKUP('Global view'!I345,'Liste CG'!B:E,4,FALSE)</f>
        <v>#N/A</v>
      </c>
    </row>
    <row r="346" spans="1:11" hidden="1" x14ac:dyDescent="0.35">
      <c r="E346" t="str">
        <f>'Liste ECO'!G389</f>
        <v>CT</v>
      </c>
      <c r="G346">
        <f>VLOOKUP(F346,'Liste CG'!B:C,2,FALSE)</f>
        <v>0</v>
      </c>
      <c r="H346">
        <f>VLOOKUP('Global view'!F346,'Liste CG'!B:E,4,FALSE)</f>
        <v>0</v>
      </c>
      <c r="I346" t="e">
        <f>VLOOKUP(A346,'CG-&gt; CE'!K:M,3,FALSE)</f>
        <v>#N/A</v>
      </c>
      <c r="J346" t="e">
        <f>VLOOKUP(I346,'Liste CG'!B:C,2,FALSE)</f>
        <v>#N/A</v>
      </c>
      <c r="K346" t="e">
        <f>VLOOKUP('Global view'!I346,'Liste CG'!B:E,4,FALSE)</f>
        <v>#N/A</v>
      </c>
    </row>
    <row r="347" spans="1:11" x14ac:dyDescent="0.35">
      <c r="A347" t="str">
        <f>'Liste ECO'!A390</f>
        <v>334-01</v>
      </c>
      <c r="B347" t="str">
        <f>'Liste ECO'!C390</f>
        <v>Octroi de l'aide sociale indirecte (paiement à des tiers)</v>
      </c>
      <c r="C347" t="str">
        <f>'Liste ECO'!D390</f>
        <v>D</v>
      </c>
      <c r="D347" t="str">
        <f>'Liste ECO'!E390</f>
        <v>O</v>
      </c>
      <c r="E347">
        <f>'Liste ECO'!G390</f>
        <v>72</v>
      </c>
      <c r="F347">
        <f>'Liste ECO'!F390</f>
        <v>63812</v>
      </c>
      <c r="G347" t="str">
        <f>VLOOKUP(F347,'Liste CG'!B:C,2,FALSE)</f>
        <v>Octroi de l'aide sociale indirecte (paiement à des tiers)</v>
      </c>
      <c r="H347" t="str">
        <f>IF(VLOOKUP('Global view'!F347,'Liste CG'!B:E,4,FALSE)=0,"",VLOOKUP('Global view'!F347,'Liste CG'!B:E,4,FALSE))</f>
        <v/>
      </c>
      <c r="I347">
        <f>VLOOKUP(A347,'CG-&gt; CE'!K:M,3,FALSE)</f>
        <v>63812</v>
      </c>
      <c r="J347" t="str">
        <f>VLOOKUP(I347,'Liste CG'!B:C,2,FALSE)</f>
        <v>Octroi de l'aide sociale indirecte (paiement à des tiers)</v>
      </c>
      <c r="K347" t="str">
        <f>IF(VLOOKUP('Global view'!I347,'Liste CG'!B:E,4,FALSE)=0,"",VLOOKUP('Global view'!I347,'Liste CG'!B:E,4,FALSE))</f>
        <v/>
      </c>
    </row>
    <row r="348" spans="1:11" hidden="1" x14ac:dyDescent="0.35">
      <c r="E348">
        <f>'Liste ECO'!G391</f>
        <v>72</v>
      </c>
      <c r="G348">
        <f>VLOOKUP(F348,'Liste CG'!B:C,2,FALSE)</f>
        <v>0</v>
      </c>
      <c r="H348">
        <f>VLOOKUP('Global view'!F348,'Liste CG'!B:E,4,FALSE)</f>
        <v>0</v>
      </c>
      <c r="I348" t="e">
        <f>VLOOKUP(A348,'CG-&gt; CE'!K:M,3,FALSE)</f>
        <v>#N/A</v>
      </c>
      <c r="J348" t="e">
        <f>VLOOKUP(I348,'Liste CG'!B:C,2,FALSE)</f>
        <v>#N/A</v>
      </c>
      <c r="K348" t="e">
        <f>VLOOKUP('Global view'!I348,'Liste CG'!B:E,4,FALSE)</f>
        <v>#N/A</v>
      </c>
    </row>
    <row r="349" spans="1:11" hidden="1" x14ac:dyDescent="0.35">
      <c r="A349">
        <f>'Liste ECO'!A392</f>
        <v>0</v>
      </c>
      <c r="B349">
        <f>'Liste ECO'!C392</f>
        <v>0</v>
      </c>
      <c r="C349" t="str">
        <f>'Liste ECO'!D392</f>
        <v>X</v>
      </c>
      <c r="D349">
        <f>'Liste ECO'!E392</f>
        <v>0</v>
      </c>
      <c r="E349">
        <f>'Liste ECO'!G392</f>
        <v>0</v>
      </c>
      <c r="F349">
        <f>'Liste ECO'!F392</f>
        <v>0</v>
      </c>
      <c r="G349">
        <f>VLOOKUP(F349,'Liste CG'!B:C,2,FALSE)</f>
        <v>0</v>
      </c>
      <c r="H349">
        <f>VLOOKUP('Global view'!F349,'Liste CG'!B:E,4,FALSE)</f>
        <v>0</v>
      </c>
      <c r="I349" t="e">
        <f>VLOOKUP(A349,'CG-&gt; CE'!K:M,3,FALSE)</f>
        <v>#N/A</v>
      </c>
      <c r="J349" t="e">
        <f>VLOOKUP(I349,'Liste CG'!B:C,2,FALSE)</f>
        <v>#N/A</v>
      </c>
      <c r="K349" t="e">
        <f>VLOOKUP('Global view'!I349,'Liste CG'!B:E,4,FALSE)</f>
        <v>#N/A</v>
      </c>
    </row>
    <row r="350" spans="1:11" hidden="1" x14ac:dyDescent="0.35">
      <c r="E350">
        <f>'Liste ECO'!G393</f>
        <v>0</v>
      </c>
      <c r="G350">
        <f>VLOOKUP(F350,'Liste CG'!B:C,2,FALSE)</f>
        <v>0</v>
      </c>
      <c r="H350">
        <f>VLOOKUP('Global view'!F350,'Liste CG'!B:E,4,FALSE)</f>
        <v>0</v>
      </c>
      <c r="I350" t="e">
        <f>VLOOKUP(A350,'CG-&gt; CE'!K:M,3,FALSE)</f>
        <v>#N/A</v>
      </c>
      <c r="J350" t="e">
        <f>VLOOKUP(I350,'Liste CG'!B:C,2,FALSE)</f>
        <v>#N/A</v>
      </c>
      <c r="K350" t="e">
        <f>VLOOKUP('Global view'!I350,'Liste CG'!B:E,4,FALSE)</f>
        <v>#N/A</v>
      </c>
    </row>
    <row r="351" spans="1:11" hidden="1" x14ac:dyDescent="0.35">
      <c r="A351">
        <f>'Liste ECO'!A394</f>
        <v>0</v>
      </c>
      <c r="B351">
        <f>'Liste ECO'!C394</f>
        <v>0</v>
      </c>
      <c r="C351" t="str">
        <f>'Liste ECO'!D394</f>
        <v>X</v>
      </c>
      <c r="D351">
        <f>'Liste ECO'!E394</f>
        <v>0</v>
      </c>
      <c r="E351">
        <f>'Liste ECO'!G394</f>
        <v>0</v>
      </c>
      <c r="F351">
        <f>'Liste ECO'!F394</f>
        <v>0</v>
      </c>
      <c r="G351">
        <f>VLOOKUP(F351,'Liste CG'!B:C,2,FALSE)</f>
        <v>0</v>
      </c>
      <c r="H351">
        <f>VLOOKUP('Global view'!F351,'Liste CG'!B:E,4,FALSE)</f>
        <v>0</v>
      </c>
      <c r="I351" t="e">
        <f>VLOOKUP(A351,'CG-&gt; CE'!K:M,3,FALSE)</f>
        <v>#N/A</v>
      </c>
      <c r="J351" t="e">
        <f>VLOOKUP(I351,'Liste CG'!B:C,2,FALSE)</f>
        <v>#N/A</v>
      </c>
      <c r="K351" t="e">
        <f>VLOOKUP('Global view'!I351,'Liste CG'!B:E,4,FALSE)</f>
        <v>#N/A</v>
      </c>
    </row>
    <row r="352" spans="1:11" hidden="1" x14ac:dyDescent="0.35">
      <c r="E352">
        <f>'Liste ECO'!G395</f>
        <v>0</v>
      </c>
      <c r="G352">
        <f>VLOOKUP(F352,'Liste CG'!B:C,2,FALSE)</f>
        <v>0</v>
      </c>
      <c r="H352">
        <f>VLOOKUP('Global view'!F352,'Liste CG'!B:E,4,FALSE)</f>
        <v>0</v>
      </c>
      <c r="I352" t="e">
        <f>VLOOKUP(A352,'CG-&gt; CE'!K:M,3,FALSE)</f>
        <v>#N/A</v>
      </c>
      <c r="J352" t="e">
        <f>VLOOKUP(I352,'Liste CG'!B:C,2,FALSE)</f>
        <v>#N/A</v>
      </c>
      <c r="K352" t="e">
        <f>VLOOKUP('Global view'!I352,'Liste CG'!B:E,4,FALSE)</f>
        <v>#N/A</v>
      </c>
    </row>
    <row r="353" spans="1:11" hidden="1" x14ac:dyDescent="0.35">
      <c r="A353">
        <f>'Liste ECO'!A396</f>
        <v>0</v>
      </c>
      <c r="B353">
        <f>'Liste ECO'!C396</f>
        <v>0</v>
      </c>
      <c r="C353" t="str">
        <f>'Liste ECO'!D396</f>
        <v>X</v>
      </c>
      <c r="D353">
        <f>'Liste ECO'!E396</f>
        <v>0</v>
      </c>
      <c r="E353">
        <f>'Liste ECO'!G396</f>
        <v>0</v>
      </c>
      <c r="F353">
        <f>'Liste ECO'!F396</f>
        <v>0</v>
      </c>
      <c r="G353">
        <f>VLOOKUP(F353,'Liste CG'!B:C,2,FALSE)</f>
        <v>0</v>
      </c>
      <c r="H353">
        <f>VLOOKUP('Global view'!F353,'Liste CG'!B:E,4,FALSE)</f>
        <v>0</v>
      </c>
      <c r="I353" t="e">
        <f>VLOOKUP(A353,'CG-&gt; CE'!K:M,3,FALSE)</f>
        <v>#N/A</v>
      </c>
      <c r="J353" t="e">
        <f>VLOOKUP(I353,'Liste CG'!B:C,2,FALSE)</f>
        <v>#N/A</v>
      </c>
      <c r="K353" t="e">
        <f>VLOOKUP('Global view'!I353,'Liste CG'!B:E,4,FALSE)</f>
        <v>#N/A</v>
      </c>
    </row>
    <row r="354" spans="1:11" hidden="1" x14ac:dyDescent="0.35">
      <c r="E354" t="str">
        <f>'Liste ECO'!G397</f>
        <v>CT</v>
      </c>
      <c r="G354">
        <f>VLOOKUP(F354,'Liste CG'!B:C,2,FALSE)</f>
        <v>0</v>
      </c>
      <c r="H354">
        <f>VLOOKUP('Global view'!F354,'Liste CG'!B:E,4,FALSE)</f>
        <v>0</v>
      </c>
      <c r="I354" t="e">
        <f>VLOOKUP(A354,'CG-&gt; CE'!K:M,3,FALSE)</f>
        <v>#N/A</v>
      </c>
      <c r="J354" t="e">
        <f>VLOOKUP(I354,'Liste CG'!B:C,2,FALSE)</f>
        <v>#N/A</v>
      </c>
      <c r="K354" t="e">
        <f>VLOOKUP('Global view'!I354,'Liste CG'!B:E,4,FALSE)</f>
        <v>#N/A</v>
      </c>
    </row>
    <row r="355" spans="1:11" x14ac:dyDescent="0.35">
      <c r="A355" t="str">
        <f>'Liste ECO'!A398</f>
        <v>361-01</v>
      </c>
      <c r="B355" t="str">
        <f>'Liste ECO'!C398</f>
        <v>Taxes sur les prestations administratives</v>
      </c>
      <c r="C355" t="str">
        <f>'Liste ECO'!D398</f>
        <v>R</v>
      </c>
      <c r="D355" t="str">
        <f>'Liste ECO'!E398</f>
        <v>O</v>
      </c>
      <c r="E355">
        <f>'Liste ECO'!G398</f>
        <v>61</v>
      </c>
      <c r="F355">
        <f>'Liste ECO'!F398</f>
        <v>70110</v>
      </c>
      <c r="G355" t="str">
        <f>VLOOKUP(F355,'Liste CG'!B:C,2,FALSE)</f>
        <v>Taxes sur les prestations administratives</v>
      </c>
      <c r="H355" t="str">
        <f>IF(VLOOKUP('Global view'!F355,'Liste CG'!B:E,4,FALSE)=0,"",VLOOKUP('Global view'!F355,'Liste CG'!B:E,4,FALSE))</f>
        <v/>
      </c>
      <c r="I355">
        <f>VLOOKUP(A355,'CG-&gt; CE'!K:M,3,FALSE)</f>
        <v>70110</v>
      </c>
      <c r="J355" t="str">
        <f>VLOOKUP(I355,'Liste CG'!B:C,2,FALSE)</f>
        <v>Taxes sur les prestations administratives</v>
      </c>
      <c r="K355" t="str">
        <f>IF(VLOOKUP('Global view'!I355,'Liste CG'!B:E,4,FALSE)=0,"",VLOOKUP('Global view'!I355,'Liste CG'!B:E,4,FALSE))</f>
        <v/>
      </c>
    </row>
    <row r="356" spans="1:11" hidden="1" x14ac:dyDescent="0.35">
      <c r="E356">
        <f>'Liste ECO'!G399</f>
        <v>61</v>
      </c>
      <c r="G356">
        <f>VLOOKUP(F356,'Liste CG'!B:C,2,FALSE)</f>
        <v>0</v>
      </c>
      <c r="H356">
        <f>VLOOKUP('Global view'!F356,'Liste CG'!B:E,4,FALSE)</f>
        <v>0</v>
      </c>
      <c r="I356" t="e">
        <f>VLOOKUP(A356,'CG-&gt; CE'!K:M,3,FALSE)</f>
        <v>#N/A</v>
      </c>
      <c r="J356" t="e">
        <f>VLOOKUP(I356,'Liste CG'!B:C,2,FALSE)</f>
        <v>#N/A</v>
      </c>
      <c r="K356" t="e">
        <f>VLOOKUP('Global view'!I356,'Liste CG'!B:E,4,FALSE)</f>
        <v>#N/A</v>
      </c>
    </row>
    <row r="357" spans="1:11" x14ac:dyDescent="0.35">
      <c r="A357" t="str">
        <f>'Liste ECO'!A400</f>
        <v>36151-01</v>
      </c>
      <c r="B357" t="str">
        <f>'Liste ECO'!C400</f>
        <v>Taxe sur la délivrance de permis de lotir</v>
      </c>
      <c r="C357" t="str">
        <f>'Liste ECO'!D400</f>
        <v>R</v>
      </c>
      <c r="D357" t="str">
        <f>'Liste ECO'!E400</f>
        <v>O</v>
      </c>
      <c r="E357">
        <f>'Liste ECO'!G400</f>
        <v>61</v>
      </c>
      <c r="F357">
        <f>'Liste ECO'!F400</f>
        <v>70110</v>
      </c>
      <c r="G357" t="str">
        <f>VLOOKUP(F357,'Liste CG'!B:C,2,FALSE)</f>
        <v>Taxes sur les prestations administratives</v>
      </c>
      <c r="H357" t="str">
        <f>IF(VLOOKUP('Global view'!F357,'Liste CG'!B:E,4,FALSE)=0,"",VLOOKUP('Global view'!F357,'Liste CG'!B:E,4,FALSE))</f>
        <v/>
      </c>
      <c r="I357" t="e">
        <f>VLOOKUP(A357,'CG-&gt; CE'!K:M,3,FALSE)</f>
        <v>#N/A</v>
      </c>
      <c r="J357" t="e">
        <f>VLOOKUP(I357,'Liste CG'!B:C,2,FALSE)</f>
        <v>#N/A</v>
      </c>
      <c r="K357" t="e">
        <f>IF(VLOOKUP('Global view'!I357,'Liste CG'!B:E,4,FALSE)=0,"",VLOOKUP('Global view'!I357,'Liste CG'!B:E,4,FALSE))</f>
        <v>#N/A</v>
      </c>
    </row>
    <row r="358" spans="1:11" hidden="1" x14ac:dyDescent="0.35">
      <c r="E358">
        <f>'Liste ECO'!G401</f>
        <v>61</v>
      </c>
      <c r="G358">
        <f>VLOOKUP(F358,'Liste CG'!B:C,2,FALSE)</f>
        <v>0</v>
      </c>
      <c r="H358">
        <f>VLOOKUP('Global view'!F358,'Liste CG'!B:E,4,FALSE)</f>
        <v>0</v>
      </c>
      <c r="I358" t="e">
        <f>VLOOKUP(A358,'CG-&gt; CE'!K:M,3,FALSE)</f>
        <v>#N/A</v>
      </c>
      <c r="J358" t="e">
        <f>VLOOKUP(I358,'Liste CG'!B:C,2,FALSE)</f>
        <v>#N/A</v>
      </c>
      <c r="K358" t="e">
        <f>VLOOKUP('Global view'!I358,'Liste CG'!B:E,4,FALSE)</f>
        <v>#N/A</v>
      </c>
    </row>
    <row r="359" spans="1:11" x14ac:dyDescent="0.35">
      <c r="A359" t="str">
        <f>'Liste ECO'!A402</f>
        <v>36153-01</v>
      </c>
      <c r="B359" t="str">
        <f>'Liste ECO'!C402</f>
        <v>Taxe sur les prestations administratives diverses</v>
      </c>
      <c r="C359" t="str">
        <f>'Liste ECO'!D402</f>
        <v>R</v>
      </c>
      <c r="D359" t="str">
        <f>'Liste ECO'!E402</f>
        <v>O</v>
      </c>
      <c r="E359">
        <f>'Liste ECO'!G402</f>
        <v>61</v>
      </c>
      <c r="F359">
        <f>'Liste ECO'!F402</f>
        <v>70110</v>
      </c>
      <c r="G359" t="str">
        <f>VLOOKUP(F359,'Liste CG'!B:C,2,FALSE)</f>
        <v>Taxes sur les prestations administratives</v>
      </c>
      <c r="H359" t="str">
        <f>IF(VLOOKUP('Global view'!F359,'Liste CG'!B:E,4,FALSE)=0,"",VLOOKUP('Global view'!F359,'Liste CG'!B:E,4,FALSE))</f>
        <v/>
      </c>
      <c r="I359" t="e">
        <f>VLOOKUP(A359,'CG-&gt; CE'!K:M,3,FALSE)</f>
        <v>#N/A</v>
      </c>
      <c r="J359" t="e">
        <f>VLOOKUP(I359,'Liste CG'!B:C,2,FALSE)</f>
        <v>#N/A</v>
      </c>
      <c r="K359" t="e">
        <f>IF(VLOOKUP('Global view'!I359,'Liste CG'!B:E,4,FALSE)=0,"",VLOOKUP('Global view'!I359,'Liste CG'!B:E,4,FALSE))</f>
        <v>#N/A</v>
      </c>
    </row>
    <row r="360" spans="1:11" hidden="1" x14ac:dyDescent="0.35">
      <c r="E360">
        <f>'Liste ECO'!G403</f>
        <v>0</v>
      </c>
      <c r="G360">
        <f>VLOOKUP(F360,'Liste CG'!B:C,2,FALSE)</f>
        <v>0</v>
      </c>
      <c r="H360">
        <f>VLOOKUP('Global view'!F360,'Liste CG'!B:E,4,FALSE)</f>
        <v>0</v>
      </c>
      <c r="I360" t="e">
        <f>VLOOKUP(A360,'CG-&gt; CE'!K:M,3,FALSE)</f>
        <v>#N/A</v>
      </c>
      <c r="J360" t="e">
        <f>VLOOKUP(I360,'Liste CG'!B:C,2,FALSE)</f>
        <v>#N/A</v>
      </c>
      <c r="K360" t="e">
        <f>VLOOKUP('Global view'!I360,'Liste CG'!B:E,4,FALSE)</f>
        <v>#N/A</v>
      </c>
    </row>
    <row r="361" spans="1:11" hidden="1" x14ac:dyDescent="0.35">
      <c r="A361">
        <f>'Liste ECO'!A404</f>
        <v>0</v>
      </c>
      <c r="B361">
        <f>'Liste ECO'!C404</f>
        <v>0</v>
      </c>
      <c r="C361" t="str">
        <f>'Liste ECO'!D404</f>
        <v>X</v>
      </c>
      <c r="D361">
        <f>'Liste ECO'!E404</f>
        <v>0</v>
      </c>
      <c r="E361">
        <f>'Liste ECO'!G404</f>
        <v>0</v>
      </c>
      <c r="F361">
        <f>'Liste ECO'!F404</f>
        <v>0</v>
      </c>
      <c r="G361">
        <f>VLOOKUP(F361,'Liste CG'!B:C,2,FALSE)</f>
        <v>0</v>
      </c>
      <c r="H361">
        <f>VLOOKUP('Global view'!F361,'Liste CG'!B:E,4,FALSE)</f>
        <v>0</v>
      </c>
      <c r="I361" t="e">
        <f>VLOOKUP(A361,'CG-&gt; CE'!K:M,3,FALSE)</f>
        <v>#N/A</v>
      </c>
      <c r="J361" t="e">
        <f>VLOOKUP(I361,'Liste CG'!B:C,2,FALSE)</f>
        <v>#N/A</v>
      </c>
      <c r="K361" t="e">
        <f>VLOOKUP('Global view'!I361,'Liste CG'!B:E,4,FALSE)</f>
        <v>#N/A</v>
      </c>
    </row>
    <row r="362" spans="1:11" hidden="1" x14ac:dyDescent="0.35">
      <c r="E362" t="str">
        <f>'Liste ECO'!G405</f>
        <v>CT</v>
      </c>
      <c r="G362">
        <f>VLOOKUP(F362,'Liste CG'!B:C,2,FALSE)</f>
        <v>0</v>
      </c>
      <c r="H362">
        <f>VLOOKUP('Global view'!F362,'Liste CG'!B:E,4,FALSE)</f>
        <v>0</v>
      </c>
      <c r="I362" t="e">
        <f>VLOOKUP(A362,'CG-&gt; CE'!K:M,3,FALSE)</f>
        <v>#N/A</v>
      </c>
      <c r="J362" t="e">
        <f>VLOOKUP(I362,'Liste CG'!B:C,2,FALSE)</f>
        <v>#N/A</v>
      </c>
      <c r="K362" t="e">
        <f>VLOOKUP('Global view'!I362,'Liste CG'!B:E,4,FALSE)</f>
        <v>#N/A</v>
      </c>
    </row>
    <row r="363" spans="1:11" x14ac:dyDescent="0.35">
      <c r="A363" t="str">
        <f>'Liste ECO'!A406</f>
        <v>362-01</v>
      </c>
      <c r="B363" t="str">
        <f>'Liste ECO'!C406</f>
        <v>Taxes de remboursement</v>
      </c>
      <c r="C363" t="str">
        <f>'Liste ECO'!D406</f>
        <v>R</v>
      </c>
      <c r="D363" t="str">
        <f>'Liste ECO'!E406</f>
        <v>O</v>
      </c>
      <c r="E363">
        <f>'Liste ECO'!G406</f>
        <v>61</v>
      </c>
      <c r="F363">
        <f>'Liste ECO'!F406</f>
        <v>70120</v>
      </c>
      <c r="G363" t="str">
        <f>VLOOKUP(F363,'Liste CG'!B:C,2,FALSE)</f>
        <v>Taxes de remboursement</v>
      </c>
      <c r="H363" t="str">
        <f>IF(VLOOKUP('Global view'!F363,'Liste CG'!B:E,4,FALSE)=0,"",VLOOKUP('Global view'!F363,'Liste CG'!B:E,4,FALSE))</f>
        <v/>
      </c>
      <c r="I363" t="e">
        <f>VLOOKUP(A363,'CG-&gt; CE'!K:M,3,FALSE)</f>
        <v>#VALUE!</v>
      </c>
      <c r="J363" t="e">
        <f>VLOOKUP(I363,'Liste CG'!B:C,2,FALSE)</f>
        <v>#VALUE!</v>
      </c>
      <c r="K363" t="e">
        <f>IF(VLOOKUP('Global view'!I363,'Liste CG'!B:E,4,FALSE)=0,"",VLOOKUP('Global view'!I363,'Liste CG'!B:E,4,FALSE))</f>
        <v>#VALUE!</v>
      </c>
    </row>
    <row r="364" spans="1:11" hidden="1" x14ac:dyDescent="0.35">
      <c r="E364">
        <f>'Liste ECO'!G407</f>
        <v>61</v>
      </c>
      <c r="G364">
        <f>VLOOKUP(F364,'Liste CG'!B:C,2,FALSE)</f>
        <v>0</v>
      </c>
      <c r="H364">
        <f>VLOOKUP('Global view'!F364,'Liste CG'!B:E,4,FALSE)</f>
        <v>0</v>
      </c>
      <c r="I364" t="e">
        <f>VLOOKUP(A364,'CG-&gt; CE'!K:M,3,FALSE)</f>
        <v>#N/A</v>
      </c>
      <c r="J364" t="e">
        <f>VLOOKUP(I364,'Liste CG'!B:C,2,FALSE)</f>
        <v>#N/A</v>
      </c>
      <c r="K364" t="e">
        <f>VLOOKUP('Global view'!I364,'Liste CG'!B:E,4,FALSE)</f>
        <v>#N/A</v>
      </c>
    </row>
    <row r="365" spans="1:11" x14ac:dyDescent="0.35">
      <c r="A365" t="str">
        <f>'Liste ECO'!A408</f>
        <v>36251-01</v>
      </c>
      <c r="B365" t="str">
        <f>'Liste ECO'!C408</f>
        <v>Taxe pour le pavage des rues</v>
      </c>
      <c r="C365" t="str">
        <f>'Liste ECO'!D408</f>
        <v>R</v>
      </c>
      <c r="D365" t="str">
        <f>'Liste ECO'!E408</f>
        <v>O</v>
      </c>
      <c r="E365">
        <f>'Liste ECO'!G408</f>
        <v>61</v>
      </c>
      <c r="F365">
        <f>'Liste ECO'!F408</f>
        <v>70120</v>
      </c>
      <c r="G365" t="str">
        <f>VLOOKUP(F365,'Liste CG'!B:C,2,FALSE)</f>
        <v>Taxes de remboursement</v>
      </c>
      <c r="H365" t="str">
        <f>IF(VLOOKUP('Global view'!F365,'Liste CG'!B:E,4,FALSE)=0,"",VLOOKUP('Global view'!F365,'Liste CG'!B:E,4,FALSE))</f>
        <v/>
      </c>
      <c r="I365" t="e">
        <f>VLOOKUP(A365,'CG-&gt; CE'!K:M,3,FALSE)</f>
        <v>#N/A</v>
      </c>
      <c r="J365" t="e">
        <f>VLOOKUP(I365,'Liste CG'!B:C,2,FALSE)</f>
        <v>#N/A</v>
      </c>
      <c r="K365" t="e">
        <f>IF(VLOOKUP('Global view'!I365,'Liste CG'!B:E,4,FALSE)=0,"",VLOOKUP('Global view'!I365,'Liste CG'!B:E,4,FALSE))</f>
        <v>#N/A</v>
      </c>
    </row>
    <row r="366" spans="1:11" hidden="1" x14ac:dyDescent="0.35">
      <c r="E366">
        <f>'Liste ECO'!G409</f>
        <v>61</v>
      </c>
      <c r="G366">
        <f>VLOOKUP(F366,'Liste CG'!B:C,2,FALSE)</f>
        <v>0</v>
      </c>
      <c r="H366">
        <f>VLOOKUP('Global view'!F366,'Liste CG'!B:E,4,FALSE)</f>
        <v>0</v>
      </c>
      <c r="I366" t="e">
        <f>VLOOKUP(A366,'CG-&gt; CE'!K:M,3,FALSE)</f>
        <v>#N/A</v>
      </c>
      <c r="J366" t="e">
        <f>VLOOKUP(I366,'Liste CG'!B:C,2,FALSE)</f>
        <v>#N/A</v>
      </c>
      <c r="K366" t="e">
        <f>VLOOKUP('Global view'!I366,'Liste CG'!B:E,4,FALSE)</f>
        <v>#N/A</v>
      </c>
    </row>
    <row r="367" spans="1:11" x14ac:dyDescent="0.35">
      <c r="A367" t="str">
        <f>'Liste ECO'!A410</f>
        <v>36253-01</v>
      </c>
      <c r="B367" t="str">
        <f>'Liste ECO'!C410</f>
        <v>Taxe pour la construction des égouts</v>
      </c>
      <c r="C367" t="str">
        <f>'Liste ECO'!D410</f>
        <v>R</v>
      </c>
      <c r="D367" t="str">
        <f>'Liste ECO'!E410</f>
        <v>O</v>
      </c>
      <c r="E367">
        <f>'Liste ECO'!G410</f>
        <v>61</v>
      </c>
      <c r="F367">
        <f>'Liste ECO'!F410</f>
        <v>70120</v>
      </c>
      <c r="G367" t="str">
        <f>VLOOKUP(F367,'Liste CG'!B:C,2,FALSE)</f>
        <v>Taxes de remboursement</v>
      </c>
      <c r="H367" t="str">
        <f>IF(VLOOKUP('Global view'!F367,'Liste CG'!B:E,4,FALSE)=0,"",VLOOKUP('Global view'!F367,'Liste CG'!B:E,4,FALSE))</f>
        <v/>
      </c>
      <c r="I367" t="e">
        <f>VLOOKUP(A367,'CG-&gt; CE'!K:M,3,FALSE)</f>
        <v>#N/A</v>
      </c>
      <c r="J367" t="e">
        <f>VLOOKUP(I367,'Liste CG'!B:C,2,FALSE)</f>
        <v>#N/A</v>
      </c>
      <c r="K367" t="e">
        <f>IF(VLOOKUP('Global view'!I367,'Liste CG'!B:E,4,FALSE)=0,"",VLOOKUP('Global view'!I367,'Liste CG'!B:E,4,FALSE))</f>
        <v>#N/A</v>
      </c>
    </row>
    <row r="368" spans="1:11" hidden="1" x14ac:dyDescent="0.35">
      <c r="E368">
        <f>'Liste ECO'!G411</f>
        <v>61</v>
      </c>
      <c r="G368">
        <f>VLOOKUP(F368,'Liste CG'!B:C,2,FALSE)</f>
        <v>0</v>
      </c>
      <c r="H368">
        <f>VLOOKUP('Global view'!F368,'Liste CG'!B:E,4,FALSE)</f>
        <v>0</v>
      </c>
      <c r="I368" t="e">
        <f>VLOOKUP(A368,'CG-&gt; CE'!K:M,3,FALSE)</f>
        <v>#N/A</v>
      </c>
      <c r="J368" t="e">
        <f>VLOOKUP(I368,'Liste CG'!B:C,2,FALSE)</f>
        <v>#N/A</v>
      </c>
      <c r="K368" t="e">
        <f>VLOOKUP('Global view'!I368,'Liste CG'!B:E,4,FALSE)</f>
        <v>#N/A</v>
      </c>
    </row>
    <row r="369" spans="1:11" x14ac:dyDescent="0.35">
      <c r="A369" t="str">
        <f>'Liste ECO'!A412</f>
        <v>36255-01</v>
      </c>
      <c r="B369" t="str">
        <f>'Liste ECO'!C412</f>
        <v>Taxes diverses de remboursements</v>
      </c>
      <c r="C369" t="str">
        <f>'Liste ECO'!D412</f>
        <v>R</v>
      </c>
      <c r="D369" t="str">
        <f>'Liste ECO'!E412</f>
        <v>O</v>
      </c>
      <c r="E369">
        <f>'Liste ECO'!G412</f>
        <v>61</v>
      </c>
      <c r="F369">
        <f>'Liste ECO'!F412</f>
        <v>70120</v>
      </c>
      <c r="G369" t="str">
        <f>VLOOKUP(F369,'Liste CG'!B:C,2,FALSE)</f>
        <v>Taxes de remboursement</v>
      </c>
      <c r="H369" t="str">
        <f>IF(VLOOKUP('Global view'!F369,'Liste CG'!B:E,4,FALSE)=0,"",VLOOKUP('Global view'!F369,'Liste CG'!B:E,4,FALSE))</f>
        <v/>
      </c>
      <c r="I369" t="e">
        <f>VLOOKUP(A369,'CG-&gt; CE'!K:M,3,FALSE)</f>
        <v>#N/A</v>
      </c>
      <c r="J369" t="e">
        <f>VLOOKUP(I369,'Liste CG'!B:C,2,FALSE)</f>
        <v>#N/A</v>
      </c>
      <c r="K369" t="e">
        <f>IF(VLOOKUP('Global view'!I369,'Liste CG'!B:E,4,FALSE)=0,"",VLOOKUP('Global view'!I369,'Liste CG'!B:E,4,FALSE))</f>
        <v>#N/A</v>
      </c>
    </row>
    <row r="370" spans="1:11" hidden="1" x14ac:dyDescent="0.35">
      <c r="E370">
        <f>'Liste ECO'!G413</f>
        <v>0</v>
      </c>
      <c r="G370">
        <f>VLOOKUP(F370,'Liste CG'!B:C,2,FALSE)</f>
        <v>0</v>
      </c>
      <c r="H370">
        <f>VLOOKUP('Global view'!F370,'Liste CG'!B:E,4,FALSE)</f>
        <v>0</v>
      </c>
      <c r="I370" t="e">
        <f>VLOOKUP(A370,'CG-&gt; CE'!K:M,3,FALSE)</f>
        <v>#N/A</v>
      </c>
      <c r="J370" t="e">
        <f>VLOOKUP(I370,'Liste CG'!B:C,2,FALSE)</f>
        <v>#N/A</v>
      </c>
      <c r="K370" t="e">
        <f>VLOOKUP('Global view'!I370,'Liste CG'!B:E,4,FALSE)</f>
        <v>#N/A</v>
      </c>
    </row>
    <row r="371" spans="1:11" hidden="1" x14ac:dyDescent="0.35">
      <c r="A371">
        <f>'Liste ECO'!A414</f>
        <v>0</v>
      </c>
      <c r="B371">
        <f>'Liste ECO'!C414</f>
        <v>0</v>
      </c>
      <c r="C371" t="str">
        <f>'Liste ECO'!D414</f>
        <v>X</v>
      </c>
      <c r="D371">
        <f>'Liste ECO'!E414</f>
        <v>0</v>
      </c>
      <c r="E371">
        <f>'Liste ECO'!G414</f>
        <v>0</v>
      </c>
      <c r="F371">
        <f>'Liste ECO'!F414</f>
        <v>0</v>
      </c>
      <c r="G371">
        <f>VLOOKUP(F371,'Liste CG'!B:C,2,FALSE)</f>
        <v>0</v>
      </c>
      <c r="H371">
        <f>VLOOKUP('Global view'!F371,'Liste CG'!B:E,4,FALSE)</f>
        <v>0</v>
      </c>
      <c r="I371" t="e">
        <f>VLOOKUP(A371,'CG-&gt; CE'!K:M,3,FALSE)</f>
        <v>#N/A</v>
      </c>
      <c r="J371" t="e">
        <f>VLOOKUP(I371,'Liste CG'!B:C,2,FALSE)</f>
        <v>#N/A</v>
      </c>
      <c r="K371" t="e">
        <f>VLOOKUP('Global view'!I371,'Liste CG'!B:E,4,FALSE)</f>
        <v>#N/A</v>
      </c>
    </row>
    <row r="372" spans="1:11" hidden="1" x14ac:dyDescent="0.35">
      <c r="E372" t="str">
        <f>'Liste ECO'!G415</f>
        <v>CT</v>
      </c>
      <c r="G372">
        <f>VLOOKUP(F372,'Liste CG'!B:C,2,FALSE)</f>
        <v>0</v>
      </c>
      <c r="H372">
        <f>VLOOKUP('Global view'!F372,'Liste CG'!B:E,4,FALSE)</f>
        <v>0</v>
      </c>
      <c r="I372" t="e">
        <f>VLOOKUP(A372,'CG-&gt; CE'!K:M,3,FALSE)</f>
        <v>#N/A</v>
      </c>
      <c r="J372" t="e">
        <f>VLOOKUP(I372,'Liste CG'!B:C,2,FALSE)</f>
        <v>#N/A</v>
      </c>
      <c r="K372" t="e">
        <f>VLOOKUP('Global view'!I372,'Liste CG'!B:E,4,FALSE)</f>
        <v>#N/A</v>
      </c>
    </row>
    <row r="373" spans="1:11" x14ac:dyDescent="0.35">
      <c r="A373" t="str">
        <f>'Liste ECO'!A416</f>
        <v>363-01</v>
      </c>
      <c r="B373" t="str">
        <f>'Liste ECO'!C416</f>
        <v>Taxes sur les prestations d'hygiène publique</v>
      </c>
      <c r="C373" t="str">
        <f>'Liste ECO'!D416</f>
        <v>R</v>
      </c>
      <c r="D373" t="str">
        <f>'Liste ECO'!E416</f>
        <v>O</v>
      </c>
      <c r="E373">
        <f>'Liste ECO'!G416</f>
        <v>61</v>
      </c>
      <c r="F373">
        <f>'Liste ECO'!F416</f>
        <v>70130</v>
      </c>
      <c r="G373" t="str">
        <f>VLOOKUP(F373,'Liste CG'!B:C,2,FALSE)</f>
        <v>Taxes sur les prestations d'hygiène publique</v>
      </c>
      <c r="H373" t="str">
        <f>IF(VLOOKUP('Global view'!F373,'Liste CG'!B:E,4,FALSE)=0,"",VLOOKUP('Global view'!F373,'Liste CG'!B:E,4,FALSE))</f>
        <v/>
      </c>
      <c r="I373" t="e">
        <f>VLOOKUP(A373,'CG-&gt; CE'!K:M,3,FALSE)</f>
        <v>#VALUE!</v>
      </c>
      <c r="J373" t="e">
        <f>VLOOKUP(I373,'Liste CG'!B:C,2,FALSE)</f>
        <v>#VALUE!</v>
      </c>
      <c r="K373" t="e">
        <f>IF(VLOOKUP('Global view'!I373,'Liste CG'!B:E,4,FALSE)=0,"",VLOOKUP('Global view'!I373,'Liste CG'!B:E,4,FALSE))</f>
        <v>#VALUE!</v>
      </c>
    </row>
    <row r="374" spans="1:11" hidden="1" x14ac:dyDescent="0.35">
      <c r="E374">
        <f>'Liste ECO'!G417</f>
        <v>61</v>
      </c>
      <c r="G374">
        <f>VLOOKUP(F374,'Liste CG'!B:C,2,FALSE)</f>
        <v>0</v>
      </c>
      <c r="H374">
        <f>VLOOKUP('Global view'!F374,'Liste CG'!B:E,4,FALSE)</f>
        <v>0</v>
      </c>
      <c r="I374" t="e">
        <f>VLOOKUP(A374,'CG-&gt; CE'!K:M,3,FALSE)</f>
        <v>#N/A</v>
      </c>
      <c r="J374" t="e">
        <f>VLOOKUP(I374,'Liste CG'!B:C,2,FALSE)</f>
        <v>#N/A</v>
      </c>
      <c r="K374" t="e">
        <f>VLOOKUP('Global view'!I374,'Liste CG'!B:E,4,FALSE)</f>
        <v>#N/A</v>
      </c>
    </row>
    <row r="375" spans="1:11" x14ac:dyDescent="0.35">
      <c r="A375" t="str">
        <f>'Liste ECO'!A418</f>
        <v>36351-01</v>
      </c>
      <c r="B375" t="str">
        <f>'Liste ECO'!C418</f>
        <v>Taxe d’enlèvement et d’entreposage de véhicules ou d’objets</v>
      </c>
      <c r="C375" t="str">
        <f>'Liste ECO'!D418</f>
        <v>R</v>
      </c>
      <c r="D375" t="str">
        <f>'Liste ECO'!E418</f>
        <v>O</v>
      </c>
      <c r="E375">
        <f>'Liste ECO'!G418</f>
        <v>61</v>
      </c>
      <c r="F375">
        <f>'Liste ECO'!F418</f>
        <v>70130</v>
      </c>
      <c r="G375" t="str">
        <f>VLOOKUP(F375,'Liste CG'!B:C,2,FALSE)</f>
        <v>Taxes sur les prestations d'hygiène publique</v>
      </c>
      <c r="H375" t="str">
        <f>IF(VLOOKUP('Global view'!F375,'Liste CG'!B:E,4,FALSE)=0,"",VLOOKUP('Global view'!F375,'Liste CG'!B:E,4,FALSE))</f>
        <v/>
      </c>
      <c r="I375" t="e">
        <f>VLOOKUP(A375,'CG-&gt; CE'!K:M,3,FALSE)</f>
        <v>#N/A</v>
      </c>
      <c r="J375" t="e">
        <f>VLOOKUP(I375,'Liste CG'!B:C,2,FALSE)</f>
        <v>#N/A</v>
      </c>
      <c r="K375" t="e">
        <f>IF(VLOOKUP('Global view'!I375,'Liste CG'!B:E,4,FALSE)=0,"",VLOOKUP('Global view'!I375,'Liste CG'!B:E,4,FALSE))</f>
        <v>#N/A</v>
      </c>
    </row>
    <row r="376" spans="1:11" hidden="1" x14ac:dyDescent="0.35">
      <c r="E376">
        <f>'Liste ECO'!G419</f>
        <v>61</v>
      </c>
      <c r="G376">
        <f>VLOOKUP(F376,'Liste CG'!B:C,2,FALSE)</f>
        <v>0</v>
      </c>
      <c r="H376">
        <f>VLOOKUP('Global view'!F376,'Liste CG'!B:E,4,FALSE)</f>
        <v>0</v>
      </c>
      <c r="I376" t="e">
        <f>VLOOKUP(A376,'CG-&gt; CE'!K:M,3,FALSE)</f>
        <v>#N/A</v>
      </c>
      <c r="J376" t="e">
        <f>VLOOKUP(I376,'Liste CG'!B:C,2,FALSE)</f>
        <v>#N/A</v>
      </c>
      <c r="K376" t="e">
        <f>VLOOKUP('Global view'!I376,'Liste CG'!B:E,4,FALSE)</f>
        <v>#N/A</v>
      </c>
    </row>
    <row r="377" spans="1:11" x14ac:dyDescent="0.35">
      <c r="A377" t="str">
        <f>'Liste ECO'!A420</f>
        <v>36353-01</v>
      </c>
      <c r="B377" t="str">
        <f>'Liste ECO'!C420</f>
        <v>Taxe sur les inhumations, dispersion des cendres, colombarium</v>
      </c>
      <c r="C377" t="str">
        <f>'Liste ECO'!D420</f>
        <v>R</v>
      </c>
      <c r="D377" t="str">
        <f>'Liste ECO'!E420</f>
        <v>O</v>
      </c>
      <c r="E377">
        <f>'Liste ECO'!G420</f>
        <v>61</v>
      </c>
      <c r="F377">
        <f>'Liste ECO'!F420</f>
        <v>70130</v>
      </c>
      <c r="G377" t="str">
        <f>VLOOKUP(F377,'Liste CG'!B:C,2,FALSE)</f>
        <v>Taxes sur les prestations d'hygiène publique</v>
      </c>
      <c r="H377" t="str">
        <f>IF(VLOOKUP('Global view'!F377,'Liste CG'!B:E,4,FALSE)=0,"",VLOOKUP('Global view'!F377,'Liste CG'!B:E,4,FALSE))</f>
        <v/>
      </c>
      <c r="I377" t="e">
        <f>VLOOKUP(A377,'CG-&gt; CE'!K:M,3,FALSE)</f>
        <v>#N/A</v>
      </c>
      <c r="J377" t="e">
        <f>VLOOKUP(I377,'Liste CG'!B:C,2,FALSE)</f>
        <v>#N/A</v>
      </c>
      <c r="K377" t="e">
        <f>IF(VLOOKUP('Global view'!I377,'Liste CG'!B:E,4,FALSE)=0,"",VLOOKUP('Global view'!I377,'Liste CG'!B:E,4,FALSE))</f>
        <v>#N/A</v>
      </c>
    </row>
    <row r="378" spans="1:11" hidden="1" x14ac:dyDescent="0.35">
      <c r="E378">
        <f>'Liste ECO'!G421</f>
        <v>61</v>
      </c>
      <c r="G378">
        <f>VLOOKUP(F378,'Liste CG'!B:C,2,FALSE)</f>
        <v>0</v>
      </c>
      <c r="H378">
        <f>VLOOKUP('Global view'!F378,'Liste CG'!B:E,4,FALSE)</f>
        <v>0</v>
      </c>
      <c r="I378" t="e">
        <f>VLOOKUP(A378,'CG-&gt; CE'!K:M,3,FALSE)</f>
        <v>#N/A</v>
      </c>
      <c r="J378" t="e">
        <f>VLOOKUP(I378,'Liste CG'!B:C,2,FALSE)</f>
        <v>#N/A</v>
      </c>
      <c r="K378" t="e">
        <f>VLOOKUP('Global view'!I378,'Liste CG'!B:E,4,FALSE)</f>
        <v>#N/A</v>
      </c>
    </row>
    <row r="379" spans="1:11" x14ac:dyDescent="0.35">
      <c r="A379" t="str">
        <f>'Liste ECO'!A422</f>
        <v>36355-01</v>
      </c>
      <c r="B379" t="str">
        <f>'Liste ECO'!C422</f>
        <v>Taxe sur les transports funèbres</v>
      </c>
      <c r="C379" t="str">
        <f>'Liste ECO'!D422</f>
        <v>R</v>
      </c>
      <c r="D379" t="str">
        <f>'Liste ECO'!E422</f>
        <v>O</v>
      </c>
      <c r="E379">
        <f>'Liste ECO'!G422</f>
        <v>61</v>
      </c>
      <c r="F379">
        <f>'Liste ECO'!F422</f>
        <v>70130</v>
      </c>
      <c r="G379" t="str">
        <f>VLOOKUP(F379,'Liste CG'!B:C,2,FALSE)</f>
        <v>Taxes sur les prestations d'hygiène publique</v>
      </c>
      <c r="H379" t="str">
        <f>IF(VLOOKUP('Global view'!F379,'Liste CG'!B:E,4,FALSE)=0,"",VLOOKUP('Global view'!F379,'Liste CG'!B:E,4,FALSE))</f>
        <v/>
      </c>
      <c r="I379" t="e">
        <f>VLOOKUP(A379,'CG-&gt; CE'!K:M,3,FALSE)</f>
        <v>#N/A</v>
      </c>
      <c r="J379" t="e">
        <f>VLOOKUP(I379,'Liste CG'!B:C,2,FALSE)</f>
        <v>#N/A</v>
      </c>
      <c r="K379" t="e">
        <f>IF(VLOOKUP('Global view'!I379,'Liste CG'!B:E,4,FALSE)=0,"",VLOOKUP('Global view'!I379,'Liste CG'!B:E,4,FALSE))</f>
        <v>#N/A</v>
      </c>
    </row>
    <row r="380" spans="1:11" hidden="1" x14ac:dyDescent="0.35">
      <c r="E380">
        <f>'Liste ECO'!G423</f>
        <v>61</v>
      </c>
      <c r="G380">
        <f>VLOOKUP(F380,'Liste CG'!B:C,2,FALSE)</f>
        <v>0</v>
      </c>
      <c r="H380">
        <f>VLOOKUP('Global view'!F380,'Liste CG'!B:E,4,FALSE)</f>
        <v>0</v>
      </c>
      <c r="I380" t="e">
        <f>VLOOKUP(A380,'CG-&gt; CE'!K:M,3,FALSE)</f>
        <v>#N/A</v>
      </c>
      <c r="J380" t="e">
        <f>VLOOKUP(I380,'Liste CG'!B:C,2,FALSE)</f>
        <v>#N/A</v>
      </c>
      <c r="K380" t="e">
        <f>VLOOKUP('Global view'!I380,'Liste CG'!B:E,4,FALSE)</f>
        <v>#N/A</v>
      </c>
    </row>
    <row r="381" spans="1:11" x14ac:dyDescent="0.35">
      <c r="A381" t="str">
        <f>'Liste ECO'!A424</f>
        <v>36357-01</v>
      </c>
      <c r="B381" t="str">
        <f>'Liste ECO'!C424</f>
        <v>Taxe sur le séjour à la morgue ou au dépôt mortuaire</v>
      </c>
      <c r="C381" t="str">
        <f>'Liste ECO'!D424</f>
        <v>R</v>
      </c>
      <c r="D381" t="str">
        <f>'Liste ECO'!E424</f>
        <v>O</v>
      </c>
      <c r="E381">
        <f>'Liste ECO'!G424</f>
        <v>61</v>
      </c>
      <c r="F381">
        <f>'Liste ECO'!F424</f>
        <v>70130</v>
      </c>
      <c r="G381" t="str">
        <f>VLOOKUP(F381,'Liste CG'!B:C,2,FALSE)</f>
        <v>Taxes sur les prestations d'hygiène publique</v>
      </c>
      <c r="H381" t="str">
        <f>IF(VLOOKUP('Global view'!F381,'Liste CG'!B:E,4,FALSE)=0,"",VLOOKUP('Global view'!F381,'Liste CG'!B:E,4,FALSE))</f>
        <v/>
      </c>
      <c r="I381" t="e">
        <f>VLOOKUP(A381,'CG-&gt; CE'!K:M,3,FALSE)</f>
        <v>#N/A</v>
      </c>
      <c r="J381" t="e">
        <f>VLOOKUP(I381,'Liste CG'!B:C,2,FALSE)</f>
        <v>#N/A</v>
      </c>
      <c r="K381" t="e">
        <f>IF(VLOOKUP('Global view'!I381,'Liste CG'!B:E,4,FALSE)=0,"",VLOOKUP('Global view'!I381,'Liste CG'!B:E,4,FALSE))</f>
        <v>#N/A</v>
      </c>
    </row>
    <row r="382" spans="1:11" hidden="1" x14ac:dyDescent="0.35">
      <c r="E382">
        <f>'Liste ECO'!G425</f>
        <v>61</v>
      </c>
      <c r="G382">
        <f>VLOOKUP(F382,'Liste CG'!B:C,2,FALSE)</f>
        <v>0</v>
      </c>
      <c r="H382">
        <f>VLOOKUP('Global view'!F382,'Liste CG'!B:E,4,FALSE)</f>
        <v>0</v>
      </c>
      <c r="I382" t="e">
        <f>VLOOKUP(A382,'CG-&gt; CE'!K:M,3,FALSE)</f>
        <v>#N/A</v>
      </c>
      <c r="J382" t="e">
        <f>VLOOKUP(I382,'Liste CG'!B:C,2,FALSE)</f>
        <v>#N/A</v>
      </c>
      <c r="K382" t="e">
        <f>VLOOKUP('Global view'!I382,'Liste CG'!B:E,4,FALSE)</f>
        <v>#N/A</v>
      </c>
    </row>
    <row r="383" spans="1:11" x14ac:dyDescent="0.35">
      <c r="A383" t="str">
        <f>'Liste ECO'!A426</f>
        <v>36359-01</v>
      </c>
      <c r="B383" t="str">
        <f>'Liste ECO'!C426</f>
        <v>Taxe pour la protection de l’environnement</v>
      </c>
      <c r="C383" t="str">
        <f>'Liste ECO'!D426</f>
        <v>R</v>
      </c>
      <c r="D383" t="str">
        <f>'Liste ECO'!E426</f>
        <v>O</v>
      </c>
      <c r="E383">
        <f>'Liste ECO'!G426</f>
        <v>61</v>
      </c>
      <c r="F383">
        <f>'Liste ECO'!F426</f>
        <v>70130</v>
      </c>
      <c r="G383" t="str">
        <f>VLOOKUP(F383,'Liste CG'!B:C,2,FALSE)</f>
        <v>Taxes sur les prestations d'hygiène publique</v>
      </c>
      <c r="H383" t="str">
        <f>IF(VLOOKUP('Global view'!F383,'Liste CG'!B:E,4,FALSE)=0,"",VLOOKUP('Global view'!F383,'Liste CG'!B:E,4,FALSE))</f>
        <v/>
      </c>
      <c r="I383" t="e">
        <f>VLOOKUP(A383,'CG-&gt; CE'!K:M,3,FALSE)</f>
        <v>#N/A</v>
      </c>
      <c r="J383" t="e">
        <f>VLOOKUP(I383,'Liste CG'!B:C,2,FALSE)</f>
        <v>#N/A</v>
      </c>
      <c r="K383" t="e">
        <f>IF(VLOOKUP('Global view'!I383,'Liste CG'!B:E,4,FALSE)=0,"",VLOOKUP('Global view'!I383,'Liste CG'!B:E,4,FALSE))</f>
        <v>#N/A</v>
      </c>
    </row>
    <row r="384" spans="1:11" hidden="1" x14ac:dyDescent="0.35">
      <c r="E384">
        <f>'Liste ECO'!G427</f>
        <v>61</v>
      </c>
      <c r="G384">
        <f>VLOOKUP(F384,'Liste CG'!B:C,2,FALSE)</f>
        <v>0</v>
      </c>
      <c r="H384">
        <f>VLOOKUP('Global view'!F384,'Liste CG'!B:E,4,FALSE)</f>
        <v>0</v>
      </c>
      <c r="I384" t="e">
        <f>VLOOKUP(A384,'CG-&gt; CE'!K:M,3,FALSE)</f>
        <v>#N/A</v>
      </c>
      <c r="J384" t="e">
        <f>VLOOKUP(I384,'Liste CG'!B:C,2,FALSE)</f>
        <v>#N/A</v>
      </c>
      <c r="K384" t="e">
        <f>VLOOKUP('Global view'!I384,'Liste CG'!B:E,4,FALSE)</f>
        <v>#N/A</v>
      </c>
    </row>
    <row r="385" spans="1:11" hidden="1" x14ac:dyDescent="0.35">
      <c r="A385">
        <f>'Liste ECO'!A428</f>
        <v>364</v>
      </c>
      <c r="B385" t="str">
        <f>'Liste ECO'!C428</f>
        <v>TAXES SUR LES ENTREPRISES INDUSTRIELLES, COMMERCIALES ET AGRICOLES</v>
      </c>
      <c r="C385" t="str">
        <f>'Liste ECO'!D428</f>
        <v>X</v>
      </c>
      <c r="D385">
        <f>'Liste ECO'!E428</f>
        <v>0</v>
      </c>
      <c r="E385">
        <f>'Liste ECO'!G428</f>
        <v>0</v>
      </c>
      <c r="F385">
        <f>'Liste ECO'!F428</f>
        <v>0</v>
      </c>
      <c r="G385">
        <f>VLOOKUP(F385,'Liste CG'!B:C,2,FALSE)</f>
        <v>0</v>
      </c>
      <c r="H385">
        <f>VLOOKUP('Global view'!F385,'Liste CG'!B:E,4,FALSE)</f>
        <v>0</v>
      </c>
      <c r="I385" t="e">
        <f>VLOOKUP(A385,'CG-&gt; CE'!K:M,3,FALSE)</f>
        <v>#N/A</v>
      </c>
      <c r="J385" t="e">
        <f>VLOOKUP(I385,'Liste CG'!B:C,2,FALSE)</f>
        <v>#N/A</v>
      </c>
      <c r="K385" t="e">
        <f>VLOOKUP('Global view'!I385,'Liste CG'!B:E,4,FALSE)</f>
        <v>#N/A</v>
      </c>
    </row>
    <row r="386" spans="1:11" hidden="1" x14ac:dyDescent="0.35">
      <c r="E386">
        <f>'Liste ECO'!G429</f>
        <v>0</v>
      </c>
      <c r="G386">
        <f>VLOOKUP(F386,'Liste CG'!B:C,2,FALSE)</f>
        <v>0</v>
      </c>
      <c r="H386">
        <f>VLOOKUP('Global view'!F386,'Liste CG'!B:E,4,FALSE)</f>
        <v>0</v>
      </c>
      <c r="I386" t="e">
        <f>VLOOKUP(A386,'CG-&gt; CE'!K:M,3,FALSE)</f>
        <v>#N/A</v>
      </c>
      <c r="J386" t="e">
        <f>VLOOKUP(I386,'Liste CG'!B:C,2,FALSE)</f>
        <v>#N/A</v>
      </c>
      <c r="K386" t="e">
        <f>VLOOKUP('Global view'!I386,'Liste CG'!B:E,4,FALSE)</f>
        <v>#N/A</v>
      </c>
    </row>
    <row r="387" spans="1:11" hidden="1" x14ac:dyDescent="0.35">
      <c r="A387" t="str">
        <f>'Liste ECO'!A430</f>
        <v>Code</v>
      </c>
      <c r="B387" t="str">
        <f>'Liste ECO'!C430</f>
        <v>Libellé</v>
      </c>
      <c r="C387" t="str">
        <f>'Liste ECO'!D430</f>
        <v>D/R</v>
      </c>
      <c r="D387" t="str">
        <f>'Liste ECO'!E430</f>
        <v>O/E</v>
      </c>
      <c r="E387" t="str">
        <f>'Liste ECO'!G430</f>
        <v>CT</v>
      </c>
      <c r="F387" t="str">
        <f>'Liste ECO'!F430</f>
        <v>C Gén</v>
      </c>
      <c r="G387" t="e">
        <f>VLOOKUP(F387,'Liste CG'!B:C,2,FALSE)</f>
        <v>#N/A</v>
      </c>
      <c r="H387" t="e">
        <f>VLOOKUP('Global view'!F387,'Liste CG'!B:E,4,FALSE)</f>
        <v>#N/A</v>
      </c>
      <c r="I387" t="e">
        <f>VLOOKUP(A387,'CG-&gt; CE'!K:M,3,FALSE)</f>
        <v>#N/A</v>
      </c>
      <c r="J387" t="e">
        <f>VLOOKUP(I387,'Liste CG'!B:C,2,FALSE)</f>
        <v>#N/A</v>
      </c>
      <c r="K387" t="e">
        <f>VLOOKUP('Global view'!I387,'Liste CG'!B:E,4,FALSE)</f>
        <v>#N/A</v>
      </c>
    </row>
    <row r="388" spans="1:11" hidden="1" x14ac:dyDescent="0.35">
      <c r="E388">
        <f>'Liste ECO'!G431</f>
        <v>61</v>
      </c>
      <c r="G388">
        <f>VLOOKUP(F388,'Liste CG'!B:C,2,FALSE)</f>
        <v>0</v>
      </c>
      <c r="H388">
        <f>VLOOKUP('Global view'!F388,'Liste CG'!B:E,4,FALSE)</f>
        <v>0</v>
      </c>
      <c r="I388" t="e">
        <f>VLOOKUP(A388,'CG-&gt; CE'!K:M,3,FALSE)</f>
        <v>#N/A</v>
      </c>
      <c r="J388" t="e">
        <f>VLOOKUP(I388,'Liste CG'!B:C,2,FALSE)</f>
        <v>#N/A</v>
      </c>
      <c r="K388" t="e">
        <f>VLOOKUP('Global view'!I388,'Liste CG'!B:E,4,FALSE)</f>
        <v>#N/A</v>
      </c>
    </row>
    <row r="389" spans="1:11" x14ac:dyDescent="0.35">
      <c r="A389" t="str">
        <f>'Liste ECO'!A432</f>
        <v>36450-01</v>
      </c>
      <c r="B389" t="str">
        <f>'Liste ECO'!C432</f>
        <v>Taxe sur les serveurs et serveuses de bar</v>
      </c>
      <c r="C389" t="str">
        <f>'Liste ECO'!D432</f>
        <v>R</v>
      </c>
      <c r="D389" t="str">
        <f>'Liste ECO'!E432</f>
        <v>O</v>
      </c>
      <c r="E389">
        <f>'Liste ECO'!G432</f>
        <v>61</v>
      </c>
      <c r="F389">
        <f>'Liste ECO'!F432</f>
        <v>70140</v>
      </c>
      <c r="G389" t="str">
        <f>VLOOKUP(F389,'Liste CG'!B:C,2,FALSE)</f>
        <v>Taxes sur les entreprises industrielles, commerciales et agricoles</v>
      </c>
      <c r="H389" t="str">
        <f>IF(VLOOKUP('Global view'!F389,'Liste CG'!B:E,4,FALSE)=0,"",VLOOKUP('Global view'!F389,'Liste CG'!B:E,4,FALSE))</f>
        <v/>
      </c>
      <c r="I389" t="e">
        <f>VLOOKUP(A389,'CG-&gt; CE'!K:M,3,FALSE)</f>
        <v>#N/A</v>
      </c>
      <c r="J389" t="e">
        <f>VLOOKUP(I389,'Liste CG'!B:C,2,FALSE)</f>
        <v>#N/A</v>
      </c>
      <c r="K389" t="e">
        <f>IF(VLOOKUP('Global view'!I389,'Liste CG'!B:E,4,FALSE)=0,"",VLOOKUP('Global view'!I389,'Liste CG'!B:E,4,FALSE))</f>
        <v>#N/A</v>
      </c>
    </row>
    <row r="390" spans="1:11" hidden="1" x14ac:dyDescent="0.35">
      <c r="E390">
        <f>'Liste ECO'!G433</f>
        <v>61</v>
      </c>
      <c r="G390">
        <f>VLOOKUP(F390,'Liste CG'!B:C,2,FALSE)</f>
        <v>0</v>
      </c>
      <c r="H390">
        <f>VLOOKUP('Global view'!F390,'Liste CG'!B:E,4,FALSE)</f>
        <v>0</v>
      </c>
      <c r="I390" t="e">
        <f>VLOOKUP(A390,'CG-&gt; CE'!K:M,3,FALSE)</f>
        <v>#N/A</v>
      </c>
      <c r="J390" t="e">
        <f>VLOOKUP(I390,'Liste CG'!B:C,2,FALSE)</f>
        <v>#N/A</v>
      </c>
      <c r="K390" t="e">
        <f>VLOOKUP('Global view'!I390,'Liste CG'!B:E,4,FALSE)</f>
        <v>#N/A</v>
      </c>
    </row>
    <row r="391" spans="1:11" x14ac:dyDescent="0.35">
      <c r="A391" t="str">
        <f>'Liste ECO'!A434</f>
        <v>36452-01</v>
      </c>
      <c r="B391" t="str">
        <f>'Liste ECO'!C434</f>
        <v>Taxe sur les tanks et les réservoirs</v>
      </c>
      <c r="C391" t="str">
        <f>'Liste ECO'!D434</f>
        <v>R</v>
      </c>
      <c r="D391" t="str">
        <f>'Liste ECO'!E434</f>
        <v>O</v>
      </c>
      <c r="E391">
        <f>'Liste ECO'!G434</f>
        <v>61</v>
      </c>
      <c r="F391">
        <f>'Liste ECO'!F434</f>
        <v>70140</v>
      </c>
      <c r="G391" t="str">
        <f>VLOOKUP(F391,'Liste CG'!B:C,2,FALSE)</f>
        <v>Taxes sur les entreprises industrielles, commerciales et agricoles</v>
      </c>
      <c r="H391" t="str">
        <f>IF(VLOOKUP('Global view'!F391,'Liste CG'!B:E,4,FALSE)=0,"",VLOOKUP('Global view'!F391,'Liste CG'!B:E,4,FALSE))</f>
        <v/>
      </c>
      <c r="I391" t="e">
        <f>VLOOKUP(A391,'CG-&gt; CE'!K:M,3,FALSE)</f>
        <v>#N/A</v>
      </c>
      <c r="J391" t="e">
        <f>VLOOKUP(I391,'Liste CG'!B:C,2,FALSE)</f>
        <v>#N/A</v>
      </c>
      <c r="K391" t="e">
        <f>IF(VLOOKUP('Global view'!I391,'Liste CG'!B:E,4,FALSE)=0,"",VLOOKUP('Global view'!I391,'Liste CG'!B:E,4,FALSE))</f>
        <v>#N/A</v>
      </c>
    </row>
    <row r="392" spans="1:11" hidden="1" x14ac:dyDescent="0.35">
      <c r="E392">
        <f>'Liste ECO'!G435</f>
        <v>61</v>
      </c>
      <c r="G392">
        <f>VLOOKUP(F392,'Liste CG'!B:C,2,FALSE)</f>
        <v>0</v>
      </c>
      <c r="H392">
        <f>VLOOKUP('Global view'!F392,'Liste CG'!B:E,4,FALSE)</f>
        <v>0</v>
      </c>
      <c r="I392" t="e">
        <f>VLOOKUP(A392,'CG-&gt; CE'!K:M,3,FALSE)</f>
        <v>#N/A</v>
      </c>
      <c r="J392" t="e">
        <f>VLOOKUP(I392,'Liste CG'!B:C,2,FALSE)</f>
        <v>#N/A</v>
      </c>
      <c r="K392" t="e">
        <f>VLOOKUP('Global view'!I392,'Liste CG'!B:E,4,FALSE)</f>
        <v>#N/A</v>
      </c>
    </row>
    <row r="393" spans="1:11" x14ac:dyDescent="0.35">
      <c r="A393" t="str">
        <f>'Liste ECO'!A436</f>
        <v>36454-01</v>
      </c>
      <c r="B393" t="str">
        <f>'Liste ECO'!C436</f>
        <v>Taxe sur le colportage</v>
      </c>
      <c r="C393" t="str">
        <f>'Liste ECO'!D436</f>
        <v>R</v>
      </c>
      <c r="D393" t="str">
        <f>'Liste ECO'!E436</f>
        <v>O</v>
      </c>
      <c r="E393">
        <f>'Liste ECO'!G436</f>
        <v>61</v>
      </c>
      <c r="F393">
        <f>'Liste ECO'!F436</f>
        <v>70140</v>
      </c>
      <c r="G393" t="str">
        <f>VLOOKUP(F393,'Liste CG'!B:C,2,FALSE)</f>
        <v>Taxes sur les entreprises industrielles, commerciales et agricoles</v>
      </c>
      <c r="H393" t="str">
        <f>IF(VLOOKUP('Global view'!F393,'Liste CG'!B:E,4,FALSE)=0,"",VLOOKUP('Global view'!F393,'Liste CG'!B:E,4,FALSE))</f>
        <v/>
      </c>
      <c r="I393" t="e">
        <f>VLOOKUP(A393,'CG-&gt; CE'!K:M,3,FALSE)</f>
        <v>#N/A</v>
      </c>
      <c r="J393" t="e">
        <f>VLOOKUP(I393,'Liste CG'!B:C,2,FALSE)</f>
        <v>#N/A</v>
      </c>
      <c r="K393" t="e">
        <f>IF(VLOOKUP('Global view'!I393,'Liste CG'!B:E,4,FALSE)=0,"",VLOOKUP('Global view'!I393,'Liste CG'!B:E,4,FALSE))</f>
        <v>#N/A</v>
      </c>
    </row>
    <row r="394" spans="1:11" hidden="1" x14ac:dyDescent="0.35">
      <c r="E394">
        <f>'Liste ECO'!G437</f>
        <v>61</v>
      </c>
      <c r="G394">
        <f>VLOOKUP(F394,'Liste CG'!B:C,2,FALSE)</f>
        <v>0</v>
      </c>
      <c r="H394">
        <f>VLOOKUP('Global view'!F394,'Liste CG'!B:E,4,FALSE)</f>
        <v>0</v>
      </c>
      <c r="I394" t="e">
        <f>VLOOKUP(A394,'CG-&gt; CE'!K:M,3,FALSE)</f>
        <v>#N/A</v>
      </c>
      <c r="J394" t="e">
        <f>VLOOKUP(I394,'Liste CG'!B:C,2,FALSE)</f>
        <v>#N/A</v>
      </c>
      <c r="K394" t="e">
        <f>VLOOKUP('Global view'!I394,'Liste CG'!B:E,4,FALSE)</f>
        <v>#N/A</v>
      </c>
    </row>
    <row r="395" spans="1:11" x14ac:dyDescent="0.35">
      <c r="A395" t="str">
        <f>'Liste ECO'!A438</f>
        <v>36456-01</v>
      </c>
      <c r="B395" t="str">
        <f>'Liste ECO'!C438</f>
        <v xml:space="preserve">Taxe sur les débits de boissons et commerces ouverts en dehors des heures </v>
      </c>
      <c r="C395" t="str">
        <f>'Liste ECO'!D438</f>
        <v>R</v>
      </c>
      <c r="D395" t="str">
        <f>'Liste ECO'!E438</f>
        <v>O</v>
      </c>
      <c r="E395">
        <f>'Liste ECO'!G438</f>
        <v>61</v>
      </c>
      <c r="F395">
        <f>'Liste ECO'!F438</f>
        <v>70140</v>
      </c>
      <c r="G395" t="str">
        <f>VLOOKUP(F395,'Liste CG'!B:C,2,FALSE)</f>
        <v>Taxes sur les entreprises industrielles, commerciales et agricoles</v>
      </c>
      <c r="H395" t="str">
        <f>IF(VLOOKUP('Global view'!F395,'Liste CG'!B:E,4,FALSE)=0,"",VLOOKUP('Global view'!F395,'Liste CG'!B:E,4,FALSE))</f>
        <v/>
      </c>
      <c r="I395" t="e">
        <f>VLOOKUP(A395,'CG-&gt; CE'!K:M,3,FALSE)</f>
        <v>#N/A</v>
      </c>
      <c r="J395" t="e">
        <f>VLOOKUP(I395,'Liste CG'!B:C,2,FALSE)</f>
        <v>#N/A</v>
      </c>
      <c r="K395" t="e">
        <f>IF(VLOOKUP('Global view'!I395,'Liste CG'!B:E,4,FALSE)=0,"",VLOOKUP('Global view'!I395,'Liste CG'!B:E,4,FALSE))</f>
        <v>#N/A</v>
      </c>
    </row>
    <row r="396" spans="1:11" x14ac:dyDescent="0.35">
      <c r="A396" t="str">
        <f>'Liste ECO'!A439</f>
        <v>36457-01</v>
      </c>
      <c r="B396" t="str">
        <f>'Liste ECO'!C439</f>
        <v>Taxe sur les cercles privés</v>
      </c>
      <c r="C396" t="str">
        <f>'Liste ECO'!D439</f>
        <v>R</v>
      </c>
      <c r="D396" t="str">
        <f>'Liste ECO'!E439</f>
        <v>O</v>
      </c>
      <c r="E396">
        <f>'Liste ECO'!G439</f>
        <v>61</v>
      </c>
      <c r="F396">
        <f>'Liste ECO'!F439</f>
        <v>70140</v>
      </c>
      <c r="G396" t="str">
        <f>VLOOKUP(F396,'Liste CG'!B:C,2,FALSE)</f>
        <v>Taxes sur les entreprises industrielles, commerciales et agricoles</v>
      </c>
      <c r="H396" t="str">
        <f>IF(VLOOKUP('Global view'!F396,'Liste CG'!B:E,4,FALSE)=0,"",VLOOKUP('Global view'!F396,'Liste CG'!B:E,4,FALSE))</f>
        <v/>
      </c>
      <c r="I396" t="e">
        <f>VLOOKUP(A396,'CG-&gt; CE'!K:M,3,FALSE)</f>
        <v>#N/A</v>
      </c>
      <c r="J396" t="e">
        <f>VLOOKUP(I396,'Liste CG'!B:C,2,FALSE)</f>
        <v>#N/A</v>
      </c>
      <c r="K396" t="e">
        <f>IF(VLOOKUP('Global view'!I396,'Liste CG'!B:E,4,FALSE)=0,"",VLOOKUP('Global view'!I396,'Liste CG'!B:E,4,FALSE))</f>
        <v>#N/A</v>
      </c>
    </row>
    <row r="397" spans="1:11" hidden="1" x14ac:dyDescent="0.35">
      <c r="E397">
        <f>'Liste ECO'!G440</f>
        <v>61</v>
      </c>
      <c r="G397">
        <f>VLOOKUP(F397,'Liste CG'!B:C,2,FALSE)</f>
        <v>0</v>
      </c>
      <c r="H397">
        <f>VLOOKUP('Global view'!F397,'Liste CG'!B:E,4,FALSE)</f>
        <v>0</v>
      </c>
      <c r="I397" t="e">
        <f>VLOOKUP(A397,'CG-&gt; CE'!K:M,3,FALSE)</f>
        <v>#N/A</v>
      </c>
      <c r="J397" t="e">
        <f>VLOOKUP(I397,'Liste CG'!B:C,2,FALSE)</f>
        <v>#N/A</v>
      </c>
      <c r="K397" t="e">
        <f>VLOOKUP('Global view'!I397,'Liste CG'!B:E,4,FALSE)</f>
        <v>#N/A</v>
      </c>
    </row>
    <row r="398" spans="1:11" x14ac:dyDescent="0.35">
      <c r="A398" t="str">
        <f>'Liste ECO'!A441</f>
        <v>36459-01</v>
      </c>
      <c r="B398" t="str">
        <f>'Liste ECO'!C441</f>
        <v>Taxe sur les panneaux publicitaires</v>
      </c>
      <c r="C398" t="str">
        <f>'Liste ECO'!D441</f>
        <v>R</v>
      </c>
      <c r="D398" t="str">
        <f>'Liste ECO'!E441</f>
        <v>O</v>
      </c>
      <c r="E398">
        <f>'Liste ECO'!G441</f>
        <v>61</v>
      </c>
      <c r="F398">
        <f>'Liste ECO'!F441</f>
        <v>70140</v>
      </c>
      <c r="G398" t="str">
        <f>VLOOKUP(F398,'Liste CG'!B:C,2,FALSE)</f>
        <v>Taxes sur les entreprises industrielles, commerciales et agricoles</v>
      </c>
      <c r="H398" t="str">
        <f>IF(VLOOKUP('Global view'!F398,'Liste CG'!B:E,4,FALSE)=0,"",VLOOKUP('Global view'!F398,'Liste CG'!B:E,4,FALSE))</f>
        <v/>
      </c>
      <c r="I398" t="e">
        <f>VLOOKUP(A398,'CG-&gt; CE'!K:M,3,FALSE)</f>
        <v>#N/A</v>
      </c>
      <c r="J398" t="e">
        <f>VLOOKUP(I398,'Liste CG'!B:C,2,FALSE)</f>
        <v>#N/A</v>
      </c>
      <c r="K398" t="e">
        <f>IF(VLOOKUP('Global view'!I398,'Liste CG'!B:E,4,FALSE)=0,"",VLOOKUP('Global view'!I398,'Liste CG'!B:E,4,FALSE))</f>
        <v>#N/A</v>
      </c>
    </row>
    <row r="399" spans="1:11" hidden="1" x14ac:dyDescent="0.35">
      <c r="E399">
        <f>'Liste ECO'!G442</f>
        <v>61</v>
      </c>
      <c r="G399">
        <f>VLOOKUP(F399,'Liste CG'!B:C,2,FALSE)</f>
        <v>0</v>
      </c>
      <c r="H399">
        <f>VLOOKUP('Global view'!F399,'Liste CG'!B:E,4,FALSE)</f>
        <v>0</v>
      </c>
      <c r="I399" t="e">
        <f>VLOOKUP(A399,'CG-&gt; CE'!K:M,3,FALSE)</f>
        <v>#N/A</v>
      </c>
      <c r="J399" t="e">
        <f>VLOOKUP(I399,'Liste CG'!B:C,2,FALSE)</f>
        <v>#N/A</v>
      </c>
      <c r="K399" t="e">
        <f>VLOOKUP('Global view'!I399,'Liste CG'!B:E,4,FALSE)</f>
        <v>#N/A</v>
      </c>
    </row>
    <row r="400" spans="1:11" x14ac:dyDescent="0.35">
      <c r="A400" t="str">
        <f>'Liste ECO'!A443</f>
        <v>36461-01</v>
      </c>
      <c r="B400" t="str">
        <f>'Liste ECO'!C443</f>
        <v>Taxe sur les panneaux directionnels</v>
      </c>
      <c r="C400" t="str">
        <f>'Liste ECO'!D443</f>
        <v>R</v>
      </c>
      <c r="D400" t="str">
        <f>'Liste ECO'!E443</f>
        <v>O</v>
      </c>
      <c r="E400">
        <f>'Liste ECO'!G443</f>
        <v>61</v>
      </c>
      <c r="F400">
        <f>'Liste ECO'!F443</f>
        <v>70140</v>
      </c>
      <c r="G400" t="str">
        <f>VLOOKUP(F400,'Liste CG'!B:C,2,FALSE)</f>
        <v>Taxes sur les entreprises industrielles, commerciales et agricoles</v>
      </c>
      <c r="H400" t="str">
        <f>IF(VLOOKUP('Global view'!F400,'Liste CG'!B:E,4,FALSE)=0,"",VLOOKUP('Global view'!F400,'Liste CG'!B:E,4,FALSE))</f>
        <v/>
      </c>
      <c r="I400" t="e">
        <f>VLOOKUP(A400,'CG-&gt; CE'!K:M,3,FALSE)</f>
        <v>#N/A</v>
      </c>
      <c r="J400" t="e">
        <f>VLOOKUP(I400,'Liste CG'!B:C,2,FALSE)</f>
        <v>#N/A</v>
      </c>
      <c r="K400" t="e">
        <f>IF(VLOOKUP('Global view'!I400,'Liste CG'!B:E,4,FALSE)=0,"",VLOOKUP('Global view'!I400,'Liste CG'!B:E,4,FALSE))</f>
        <v>#N/A</v>
      </c>
    </row>
    <row r="401" spans="1:11" hidden="1" x14ac:dyDescent="0.35">
      <c r="E401">
        <f>'Liste ECO'!G444</f>
        <v>61</v>
      </c>
      <c r="G401">
        <f>VLOOKUP(F401,'Liste CG'!B:C,2,FALSE)</f>
        <v>0</v>
      </c>
      <c r="H401">
        <f>VLOOKUP('Global view'!F401,'Liste CG'!B:E,4,FALSE)</f>
        <v>0</v>
      </c>
      <c r="I401" t="e">
        <f>VLOOKUP(A401,'CG-&gt; CE'!K:M,3,FALSE)</f>
        <v>#N/A</v>
      </c>
      <c r="J401" t="e">
        <f>VLOOKUP(I401,'Liste CG'!B:C,2,FALSE)</f>
        <v>#N/A</v>
      </c>
      <c r="K401" t="e">
        <f>VLOOKUP('Global view'!I401,'Liste CG'!B:E,4,FALSE)</f>
        <v>#N/A</v>
      </c>
    </row>
    <row r="402" spans="1:11" x14ac:dyDescent="0.35">
      <c r="A402" t="str">
        <f>'Liste ECO'!A445</f>
        <v>36463-01</v>
      </c>
      <c r="B402" t="str">
        <f>'Liste ECO'!C445</f>
        <v>Taxe sur les dépôts de matériaux</v>
      </c>
      <c r="C402" t="str">
        <f>'Liste ECO'!D445</f>
        <v>R</v>
      </c>
      <c r="D402" t="str">
        <f>'Liste ECO'!E445</f>
        <v>O</v>
      </c>
      <c r="E402">
        <f>'Liste ECO'!G445</f>
        <v>61</v>
      </c>
      <c r="F402">
        <f>'Liste ECO'!F445</f>
        <v>70140</v>
      </c>
      <c r="G402" t="str">
        <f>VLOOKUP(F402,'Liste CG'!B:C,2,FALSE)</f>
        <v>Taxes sur les entreprises industrielles, commerciales et agricoles</v>
      </c>
      <c r="H402" t="str">
        <f>IF(VLOOKUP('Global view'!F402,'Liste CG'!B:E,4,FALSE)=0,"",VLOOKUP('Global view'!F402,'Liste CG'!B:E,4,FALSE))</f>
        <v/>
      </c>
      <c r="I402" t="e">
        <f>VLOOKUP(A402,'CG-&gt; CE'!K:M,3,FALSE)</f>
        <v>#N/A</v>
      </c>
      <c r="J402" t="e">
        <f>VLOOKUP(I402,'Liste CG'!B:C,2,FALSE)</f>
        <v>#N/A</v>
      </c>
      <c r="K402" t="e">
        <f>IF(VLOOKUP('Global view'!I402,'Liste CG'!B:E,4,FALSE)=0,"",VLOOKUP('Global view'!I402,'Liste CG'!B:E,4,FALSE))</f>
        <v>#N/A</v>
      </c>
    </row>
    <row r="403" spans="1:11" hidden="1" x14ac:dyDescent="0.35">
      <c r="E403">
        <f>'Liste ECO'!G446</f>
        <v>61</v>
      </c>
      <c r="G403">
        <f>VLOOKUP(F403,'Liste CG'!B:C,2,FALSE)</f>
        <v>0</v>
      </c>
      <c r="H403">
        <f>VLOOKUP('Global view'!F403,'Liste CG'!B:E,4,FALSE)</f>
        <v>0</v>
      </c>
      <c r="I403" t="e">
        <f>VLOOKUP(A403,'CG-&gt; CE'!K:M,3,FALSE)</f>
        <v>#N/A</v>
      </c>
      <c r="J403" t="e">
        <f>VLOOKUP(I403,'Liste CG'!B:C,2,FALSE)</f>
        <v>#N/A</v>
      </c>
      <c r="K403" t="e">
        <f>VLOOKUP('Global view'!I403,'Liste CG'!B:E,4,FALSE)</f>
        <v>#N/A</v>
      </c>
    </row>
    <row r="404" spans="1:11" x14ac:dyDescent="0.35">
      <c r="A404" t="str">
        <f>'Liste ECO'!A447</f>
        <v>36465-01</v>
      </c>
      <c r="B404" t="str">
        <f>'Liste ECO'!C447</f>
        <v>Taxe sur les banques et les institutions financières</v>
      </c>
      <c r="C404" t="str">
        <f>'Liste ECO'!D447</f>
        <v>R</v>
      </c>
      <c r="D404" t="str">
        <f>'Liste ECO'!E447</f>
        <v>O</v>
      </c>
      <c r="E404">
        <f>'Liste ECO'!G447</f>
        <v>61</v>
      </c>
      <c r="F404">
        <f>'Liste ECO'!F447</f>
        <v>70140</v>
      </c>
      <c r="G404" t="str">
        <f>VLOOKUP(F404,'Liste CG'!B:C,2,FALSE)</f>
        <v>Taxes sur les entreprises industrielles, commerciales et agricoles</v>
      </c>
      <c r="H404" t="str">
        <f>IF(VLOOKUP('Global view'!F404,'Liste CG'!B:E,4,FALSE)=0,"",VLOOKUP('Global view'!F404,'Liste CG'!B:E,4,FALSE))</f>
        <v/>
      </c>
      <c r="I404" t="e">
        <f>VLOOKUP(A404,'CG-&gt; CE'!K:M,3,FALSE)</f>
        <v>#N/A</v>
      </c>
      <c r="J404" t="e">
        <f>VLOOKUP(I404,'Liste CG'!B:C,2,FALSE)</f>
        <v>#N/A</v>
      </c>
      <c r="K404" t="e">
        <f>IF(VLOOKUP('Global view'!I404,'Liste CG'!B:E,4,FALSE)=0,"",VLOOKUP('Global view'!I404,'Liste CG'!B:E,4,FALSE))</f>
        <v>#N/A</v>
      </c>
    </row>
    <row r="405" spans="1:11" hidden="1" x14ac:dyDescent="0.35">
      <c r="E405">
        <f>'Liste ECO'!G448</f>
        <v>61</v>
      </c>
      <c r="G405">
        <f>VLOOKUP(F405,'Liste CG'!B:C,2,FALSE)</f>
        <v>0</v>
      </c>
      <c r="H405">
        <f>VLOOKUP('Global view'!F405,'Liste CG'!B:E,4,FALSE)</f>
        <v>0</v>
      </c>
      <c r="I405" t="e">
        <f>VLOOKUP(A405,'CG-&gt; CE'!K:M,3,FALSE)</f>
        <v>#N/A</v>
      </c>
      <c r="J405" t="e">
        <f>VLOOKUP(I405,'Liste CG'!B:C,2,FALSE)</f>
        <v>#N/A</v>
      </c>
      <c r="K405" t="e">
        <f>VLOOKUP('Global view'!I405,'Liste CG'!B:E,4,FALSE)</f>
        <v>#N/A</v>
      </c>
    </row>
    <row r="406" spans="1:11" x14ac:dyDescent="0.35">
      <c r="A406" t="str">
        <f>'Liste ECO'!A449</f>
        <v>36467-01</v>
      </c>
      <c r="B406" t="str">
        <f>'Liste ECO'!C449</f>
        <v>Taxe sur les maisons de rendez-vous</v>
      </c>
      <c r="C406" t="str">
        <f>'Liste ECO'!D449</f>
        <v>R</v>
      </c>
      <c r="D406" t="str">
        <f>'Liste ECO'!E449</f>
        <v>O</v>
      </c>
      <c r="E406">
        <f>'Liste ECO'!G449</f>
        <v>61</v>
      </c>
      <c r="F406">
        <f>'Liste ECO'!F449</f>
        <v>70140</v>
      </c>
      <c r="G406" t="str">
        <f>VLOOKUP(F406,'Liste CG'!B:C,2,FALSE)</f>
        <v>Taxes sur les entreprises industrielles, commerciales et agricoles</v>
      </c>
      <c r="H406" t="str">
        <f>IF(VLOOKUP('Global view'!F406,'Liste CG'!B:E,4,FALSE)=0,"",VLOOKUP('Global view'!F406,'Liste CG'!B:E,4,FALSE))</f>
        <v/>
      </c>
      <c r="I406" t="e">
        <f>VLOOKUP(A406,'CG-&gt; CE'!K:M,3,FALSE)</f>
        <v>#N/A</v>
      </c>
      <c r="J406" t="e">
        <f>VLOOKUP(I406,'Liste CG'!B:C,2,FALSE)</f>
        <v>#N/A</v>
      </c>
      <c r="K406" t="e">
        <f>IF(VLOOKUP('Global view'!I406,'Liste CG'!B:E,4,FALSE)=0,"",VLOOKUP('Global view'!I406,'Liste CG'!B:E,4,FALSE))</f>
        <v>#N/A</v>
      </c>
    </row>
    <row r="407" spans="1:11" hidden="1" x14ac:dyDescent="0.35">
      <c r="E407">
        <f>'Liste ECO'!G450</f>
        <v>61</v>
      </c>
      <c r="G407">
        <f>VLOOKUP(F407,'Liste CG'!B:C,2,FALSE)</f>
        <v>0</v>
      </c>
      <c r="H407">
        <f>VLOOKUP('Global view'!F407,'Liste CG'!B:E,4,FALSE)</f>
        <v>0</v>
      </c>
      <c r="I407" t="e">
        <f>VLOOKUP(A407,'CG-&gt; CE'!K:M,3,FALSE)</f>
        <v>#N/A</v>
      </c>
      <c r="J407" t="e">
        <f>VLOOKUP(I407,'Liste CG'!B:C,2,FALSE)</f>
        <v>#N/A</v>
      </c>
      <c r="K407" t="e">
        <f>VLOOKUP('Global view'!I407,'Liste CG'!B:E,4,FALSE)</f>
        <v>#N/A</v>
      </c>
    </row>
    <row r="408" spans="1:11" x14ac:dyDescent="0.35">
      <c r="A408" t="str">
        <f>'Liste ECO'!A451</f>
        <v>36469-01</v>
      </c>
      <c r="B408" t="str">
        <f>'Liste ECO'!C451</f>
        <v>Taxe sur les établissements mettant à disposition du matériel de télécommunication contre rétribution</v>
      </c>
      <c r="C408" t="str">
        <f>'Liste ECO'!D451</f>
        <v>R</v>
      </c>
      <c r="D408" t="str">
        <f>'Liste ECO'!E451</f>
        <v>O</v>
      </c>
      <c r="E408">
        <f>'Liste ECO'!G451</f>
        <v>61</v>
      </c>
      <c r="F408">
        <f>'Liste ECO'!F451</f>
        <v>70140</v>
      </c>
      <c r="G408" t="str">
        <f>VLOOKUP(F408,'Liste CG'!B:C,2,FALSE)</f>
        <v>Taxes sur les entreprises industrielles, commerciales et agricoles</v>
      </c>
      <c r="H408" t="str">
        <f>IF(VLOOKUP('Global view'!F408,'Liste CG'!B:E,4,FALSE)=0,"",VLOOKUP('Global view'!F408,'Liste CG'!B:E,4,FALSE))</f>
        <v/>
      </c>
      <c r="I408" t="e">
        <f>VLOOKUP(A408,'CG-&gt; CE'!K:M,3,FALSE)</f>
        <v>#N/A</v>
      </c>
      <c r="J408" t="e">
        <f>VLOOKUP(I408,'Liste CG'!B:C,2,FALSE)</f>
        <v>#N/A</v>
      </c>
      <c r="K408" t="e">
        <f>IF(VLOOKUP('Global view'!I408,'Liste CG'!B:E,4,FALSE)=0,"",VLOOKUP('Global view'!I408,'Liste CG'!B:E,4,FALSE))</f>
        <v>#N/A</v>
      </c>
    </row>
    <row r="409" spans="1:11" hidden="1" x14ac:dyDescent="0.35">
      <c r="E409">
        <f>'Liste ECO'!G452</f>
        <v>61</v>
      </c>
      <c r="G409">
        <f>VLOOKUP(F409,'Liste CG'!B:C,2,FALSE)</f>
        <v>0</v>
      </c>
      <c r="H409">
        <f>VLOOKUP('Global view'!F409,'Liste CG'!B:E,4,FALSE)</f>
        <v>0</v>
      </c>
      <c r="I409" t="e">
        <f>VLOOKUP(A409,'CG-&gt; CE'!K:M,3,FALSE)</f>
        <v>#N/A</v>
      </c>
      <c r="J409" t="e">
        <f>VLOOKUP(I409,'Liste CG'!B:C,2,FALSE)</f>
        <v>#N/A</v>
      </c>
      <c r="K409" t="e">
        <f>VLOOKUP('Global view'!I409,'Liste CG'!B:E,4,FALSE)</f>
        <v>#N/A</v>
      </c>
    </row>
    <row r="410" spans="1:11" hidden="1" x14ac:dyDescent="0.35">
      <c r="A410">
        <f>'Liste ECO'!A453</f>
        <v>365</v>
      </c>
      <c r="B410" t="str">
        <f>'Liste ECO'!C453</f>
        <v>TAXES SUR LES SPECTACLES ET DIVERTISSEMENTS</v>
      </c>
      <c r="C410" t="str">
        <f>'Liste ECO'!D453</f>
        <v>X</v>
      </c>
      <c r="D410">
        <f>'Liste ECO'!E453</f>
        <v>0</v>
      </c>
      <c r="E410">
        <f>'Liste ECO'!G453</f>
        <v>0</v>
      </c>
      <c r="F410">
        <f>'Liste ECO'!F453</f>
        <v>0</v>
      </c>
      <c r="G410">
        <f>VLOOKUP(F410,'Liste CG'!B:C,2,FALSE)</f>
        <v>0</v>
      </c>
      <c r="H410">
        <f>VLOOKUP('Global view'!F410,'Liste CG'!B:E,4,FALSE)</f>
        <v>0</v>
      </c>
      <c r="I410" t="e">
        <f>VLOOKUP(A410,'CG-&gt; CE'!K:M,3,FALSE)</f>
        <v>#N/A</v>
      </c>
      <c r="J410" t="e">
        <f>VLOOKUP(I410,'Liste CG'!B:C,2,FALSE)</f>
        <v>#N/A</v>
      </c>
      <c r="K410" t="e">
        <f>VLOOKUP('Global view'!I410,'Liste CG'!B:E,4,FALSE)</f>
        <v>#N/A</v>
      </c>
    </row>
    <row r="411" spans="1:11" hidden="1" x14ac:dyDescent="0.35">
      <c r="E411">
        <f>'Liste ECO'!G454</f>
        <v>0</v>
      </c>
      <c r="G411">
        <f>VLOOKUP(F411,'Liste CG'!B:C,2,FALSE)</f>
        <v>0</v>
      </c>
      <c r="H411">
        <f>VLOOKUP('Global view'!F411,'Liste CG'!B:E,4,FALSE)</f>
        <v>0</v>
      </c>
      <c r="I411" t="e">
        <f>VLOOKUP(A411,'CG-&gt; CE'!K:M,3,FALSE)</f>
        <v>#N/A</v>
      </c>
      <c r="J411" t="e">
        <f>VLOOKUP(I411,'Liste CG'!B:C,2,FALSE)</f>
        <v>#N/A</v>
      </c>
      <c r="K411" t="e">
        <f>VLOOKUP('Global view'!I411,'Liste CG'!B:E,4,FALSE)</f>
        <v>#N/A</v>
      </c>
    </row>
    <row r="412" spans="1:11" hidden="1" x14ac:dyDescent="0.35">
      <c r="A412" t="str">
        <f>'Liste ECO'!A455</f>
        <v>Code</v>
      </c>
      <c r="B412" t="str">
        <f>'Liste ECO'!C455</f>
        <v>Libellé</v>
      </c>
      <c r="C412" t="str">
        <f>'Liste ECO'!D455</f>
        <v>D/R</v>
      </c>
      <c r="D412" t="str">
        <f>'Liste ECO'!E455</f>
        <v>O/E</v>
      </c>
      <c r="E412" t="str">
        <f>'Liste ECO'!G455</f>
        <v>CT</v>
      </c>
      <c r="F412" t="str">
        <f>'Liste ECO'!F455</f>
        <v>C Gén</v>
      </c>
      <c r="G412" t="e">
        <f>VLOOKUP(F412,'Liste CG'!B:C,2,FALSE)</f>
        <v>#N/A</v>
      </c>
      <c r="H412" t="e">
        <f>VLOOKUP('Global view'!F412,'Liste CG'!B:E,4,FALSE)</f>
        <v>#N/A</v>
      </c>
      <c r="I412" t="e">
        <f>VLOOKUP(A412,'CG-&gt; CE'!K:M,3,FALSE)</f>
        <v>#N/A</v>
      </c>
      <c r="J412" t="e">
        <f>VLOOKUP(I412,'Liste CG'!B:C,2,FALSE)</f>
        <v>#N/A</v>
      </c>
      <c r="K412" t="e">
        <f>VLOOKUP('Global view'!I412,'Liste CG'!B:E,4,FALSE)</f>
        <v>#N/A</v>
      </c>
    </row>
    <row r="413" spans="1:11" hidden="1" x14ac:dyDescent="0.35">
      <c r="E413">
        <f>'Liste ECO'!G456</f>
        <v>61</v>
      </c>
      <c r="G413">
        <f>VLOOKUP(F413,'Liste CG'!B:C,2,FALSE)</f>
        <v>0</v>
      </c>
      <c r="H413">
        <f>VLOOKUP('Global view'!F413,'Liste CG'!B:E,4,FALSE)</f>
        <v>0</v>
      </c>
      <c r="I413" t="e">
        <f>VLOOKUP(A413,'CG-&gt; CE'!K:M,3,FALSE)</f>
        <v>#N/A</v>
      </c>
      <c r="J413" t="e">
        <f>VLOOKUP(I413,'Liste CG'!B:C,2,FALSE)</f>
        <v>#N/A</v>
      </c>
      <c r="K413" t="e">
        <f>VLOOKUP('Global view'!I413,'Liste CG'!B:E,4,FALSE)</f>
        <v>#N/A</v>
      </c>
    </row>
    <row r="414" spans="1:11" x14ac:dyDescent="0.35">
      <c r="A414" t="str">
        <f>'Liste ECO'!A457</f>
        <v>36550-01</v>
      </c>
      <c r="B414" t="str">
        <f>'Liste ECO'!C457</f>
        <v>Taxe sur les spectacles</v>
      </c>
      <c r="C414" t="str">
        <f>'Liste ECO'!D457</f>
        <v>R</v>
      </c>
      <c r="D414" t="str">
        <f>'Liste ECO'!E457</f>
        <v>O</v>
      </c>
      <c r="E414">
        <f>'Liste ECO'!G457</f>
        <v>61</v>
      </c>
      <c r="F414">
        <f>'Liste ECO'!F457</f>
        <v>70150</v>
      </c>
      <c r="G414" t="str">
        <f>VLOOKUP(F414,'Liste CG'!B:C,2,FALSE)</f>
        <v>Taxes sur les spectacles et divertissements</v>
      </c>
      <c r="H414" t="str">
        <f>IF(VLOOKUP('Global view'!F414,'Liste CG'!B:E,4,FALSE)=0,"",VLOOKUP('Global view'!F414,'Liste CG'!B:E,4,FALSE))</f>
        <v/>
      </c>
      <c r="I414" t="e">
        <f>VLOOKUP(A414,'CG-&gt; CE'!K:M,3,FALSE)</f>
        <v>#N/A</v>
      </c>
      <c r="J414" t="e">
        <f>VLOOKUP(I414,'Liste CG'!B:C,2,FALSE)</f>
        <v>#N/A</v>
      </c>
      <c r="K414" t="e">
        <f>IF(VLOOKUP('Global view'!I414,'Liste CG'!B:E,4,FALSE)=0,"",VLOOKUP('Global view'!I414,'Liste CG'!B:E,4,FALSE))</f>
        <v>#N/A</v>
      </c>
    </row>
    <row r="415" spans="1:11" hidden="1" x14ac:dyDescent="0.35">
      <c r="E415">
        <f>'Liste ECO'!G458</f>
        <v>61</v>
      </c>
      <c r="G415">
        <f>VLOOKUP(F415,'Liste CG'!B:C,2,FALSE)</f>
        <v>0</v>
      </c>
      <c r="H415">
        <f>VLOOKUP('Global view'!F415,'Liste CG'!B:E,4,FALSE)</f>
        <v>0</v>
      </c>
      <c r="I415" t="e">
        <f>VLOOKUP(A415,'CG-&gt; CE'!K:M,3,FALSE)</f>
        <v>#N/A</v>
      </c>
      <c r="J415" t="e">
        <f>VLOOKUP(I415,'Liste CG'!B:C,2,FALSE)</f>
        <v>#N/A</v>
      </c>
      <c r="K415" t="e">
        <f>VLOOKUP('Global view'!I415,'Liste CG'!B:E,4,FALSE)</f>
        <v>#N/A</v>
      </c>
    </row>
    <row r="416" spans="1:11" x14ac:dyDescent="0.35">
      <c r="A416" t="str">
        <f>'Liste ECO'!A459</f>
        <v>36552-01</v>
      </c>
      <c r="B416" t="str">
        <f>'Liste ECO'!C459</f>
        <v>Taxes diverses sur les spectacles et divertissements</v>
      </c>
      <c r="C416" t="str">
        <f>'Liste ECO'!D459</f>
        <v>R</v>
      </c>
      <c r="D416" t="str">
        <f>'Liste ECO'!E459</f>
        <v>O</v>
      </c>
      <c r="E416">
        <f>'Liste ECO'!G459</f>
        <v>61</v>
      </c>
      <c r="F416">
        <f>'Liste ECO'!F459</f>
        <v>70150</v>
      </c>
      <c r="G416" t="str">
        <f>VLOOKUP(F416,'Liste CG'!B:C,2,FALSE)</f>
        <v>Taxes sur les spectacles et divertissements</v>
      </c>
      <c r="H416" t="str">
        <f>IF(VLOOKUP('Global view'!F416,'Liste CG'!B:E,4,FALSE)=0,"",VLOOKUP('Global view'!F416,'Liste CG'!B:E,4,FALSE))</f>
        <v/>
      </c>
      <c r="I416" t="e">
        <f>VLOOKUP(A416,'CG-&gt; CE'!K:M,3,FALSE)</f>
        <v>#N/A</v>
      </c>
      <c r="J416" t="e">
        <f>VLOOKUP(I416,'Liste CG'!B:C,2,FALSE)</f>
        <v>#N/A</v>
      </c>
      <c r="K416" t="e">
        <f>IF(VLOOKUP('Global view'!I416,'Liste CG'!B:E,4,FALSE)=0,"",VLOOKUP('Global view'!I416,'Liste CG'!B:E,4,FALSE))</f>
        <v>#N/A</v>
      </c>
    </row>
    <row r="417" spans="1:11" hidden="1" x14ac:dyDescent="0.35">
      <c r="E417">
        <f>'Liste ECO'!G460</f>
        <v>0</v>
      </c>
      <c r="G417">
        <f>VLOOKUP(F417,'Liste CG'!B:C,2,FALSE)</f>
        <v>0</v>
      </c>
      <c r="H417">
        <f>VLOOKUP('Global view'!F417,'Liste CG'!B:E,4,FALSE)</f>
        <v>0</v>
      </c>
      <c r="I417" t="e">
        <f>VLOOKUP(A417,'CG-&gt; CE'!K:M,3,FALSE)</f>
        <v>#N/A</v>
      </c>
      <c r="J417" t="e">
        <f>VLOOKUP(I417,'Liste CG'!B:C,2,FALSE)</f>
        <v>#N/A</v>
      </c>
      <c r="K417" t="e">
        <f>VLOOKUP('Global view'!I417,'Liste CG'!B:E,4,FALSE)</f>
        <v>#N/A</v>
      </c>
    </row>
    <row r="418" spans="1:11" hidden="1" x14ac:dyDescent="0.35">
      <c r="A418">
        <f>'Liste ECO'!A461</f>
        <v>0</v>
      </c>
      <c r="B418">
        <f>'Liste ECO'!C461</f>
        <v>0</v>
      </c>
      <c r="C418" t="str">
        <f>'Liste ECO'!D461</f>
        <v>X</v>
      </c>
      <c r="D418">
        <f>'Liste ECO'!E461</f>
        <v>0</v>
      </c>
      <c r="E418">
        <f>'Liste ECO'!G461</f>
        <v>0</v>
      </c>
      <c r="F418">
        <f>'Liste ECO'!F461</f>
        <v>0</v>
      </c>
      <c r="G418">
        <f>VLOOKUP(F418,'Liste CG'!B:C,2,FALSE)</f>
        <v>0</v>
      </c>
      <c r="H418">
        <f>VLOOKUP('Global view'!F418,'Liste CG'!B:E,4,FALSE)</f>
        <v>0</v>
      </c>
      <c r="I418" t="e">
        <f>VLOOKUP(A418,'CG-&gt; CE'!K:M,3,FALSE)</f>
        <v>#N/A</v>
      </c>
      <c r="J418" t="e">
        <f>VLOOKUP(I418,'Liste CG'!B:C,2,FALSE)</f>
        <v>#N/A</v>
      </c>
      <c r="K418" t="e">
        <f>VLOOKUP('Global view'!I418,'Liste CG'!B:E,4,FALSE)</f>
        <v>#N/A</v>
      </c>
    </row>
    <row r="419" spans="1:11" hidden="1" x14ac:dyDescent="0.35">
      <c r="E419" t="str">
        <f>'Liste ECO'!G462</f>
        <v>CT</v>
      </c>
      <c r="G419">
        <f>VLOOKUP(F419,'Liste CG'!B:C,2,FALSE)</f>
        <v>0</v>
      </c>
      <c r="H419">
        <f>VLOOKUP('Global view'!F419,'Liste CG'!B:E,4,FALSE)</f>
        <v>0</v>
      </c>
      <c r="I419" t="e">
        <f>VLOOKUP(A419,'CG-&gt; CE'!K:M,3,FALSE)</f>
        <v>#N/A</v>
      </c>
      <c r="J419" t="e">
        <f>VLOOKUP(I419,'Liste CG'!B:C,2,FALSE)</f>
        <v>#N/A</v>
      </c>
      <c r="K419" t="e">
        <f>VLOOKUP('Global view'!I419,'Liste CG'!B:E,4,FALSE)</f>
        <v>#N/A</v>
      </c>
    </row>
    <row r="420" spans="1:11" x14ac:dyDescent="0.35">
      <c r="A420" t="str">
        <f>'Liste ECO'!A463</f>
        <v>366-01</v>
      </c>
      <c r="B420" t="str">
        <f>'Liste ECO'!C463</f>
        <v>Taxes et redevances sur l'occupation du domaine public</v>
      </c>
      <c r="C420" t="str">
        <f>'Liste ECO'!D463</f>
        <v>R</v>
      </c>
      <c r="D420" t="str">
        <f>'Liste ECO'!E463</f>
        <v>O</v>
      </c>
      <c r="E420">
        <f>'Liste ECO'!G463</f>
        <v>61</v>
      </c>
      <c r="F420">
        <f>'Liste ECO'!F463</f>
        <v>70160</v>
      </c>
      <c r="G420" t="str">
        <f>VLOOKUP(F420,'Liste CG'!B:C,2,FALSE)</f>
        <v>Taxes et redevances sur l'occupation du domaine public</v>
      </c>
      <c r="H420" t="str">
        <f>IF(VLOOKUP('Global view'!F420,'Liste CG'!B:E,4,FALSE)=0,"",VLOOKUP('Global view'!F420,'Liste CG'!B:E,4,FALSE))</f>
        <v/>
      </c>
      <c r="I420" t="e">
        <f>VLOOKUP(A420,'CG-&gt; CE'!K:M,3,FALSE)</f>
        <v>#VALUE!</v>
      </c>
      <c r="J420" t="e">
        <f>VLOOKUP(I420,'Liste CG'!B:C,2,FALSE)</f>
        <v>#VALUE!</v>
      </c>
      <c r="K420" t="e">
        <f>IF(VLOOKUP('Global view'!I420,'Liste CG'!B:E,4,FALSE)=0,"",VLOOKUP('Global view'!I420,'Liste CG'!B:E,4,FALSE))</f>
        <v>#VALUE!</v>
      </c>
    </row>
    <row r="421" spans="1:11" hidden="1" x14ac:dyDescent="0.35">
      <c r="E421">
        <f>'Liste ECO'!G464</f>
        <v>61</v>
      </c>
      <c r="G421">
        <f>VLOOKUP(F421,'Liste CG'!B:C,2,FALSE)</f>
        <v>0</v>
      </c>
      <c r="H421">
        <f>VLOOKUP('Global view'!F421,'Liste CG'!B:E,4,FALSE)</f>
        <v>0</v>
      </c>
      <c r="I421" t="e">
        <f>VLOOKUP(A421,'CG-&gt; CE'!K:M,3,FALSE)</f>
        <v>#N/A</v>
      </c>
      <c r="J421" t="e">
        <f>VLOOKUP(I421,'Liste CG'!B:C,2,FALSE)</f>
        <v>#N/A</v>
      </c>
      <c r="K421" t="e">
        <f>VLOOKUP('Global view'!I421,'Liste CG'!B:E,4,FALSE)</f>
        <v>#N/A</v>
      </c>
    </row>
    <row r="422" spans="1:11" x14ac:dyDescent="0.35">
      <c r="A422" t="str">
        <f>'Liste ECO'!A465</f>
        <v>36651-01</v>
      </c>
      <c r="B422" t="str">
        <f>'Liste ECO'!C465</f>
        <v>Taxe sur les forains, les loges foraines et mobiles</v>
      </c>
      <c r="C422" t="str">
        <f>'Liste ECO'!D465</f>
        <v>R</v>
      </c>
      <c r="D422" t="str">
        <f>'Liste ECO'!E465</f>
        <v>O</v>
      </c>
      <c r="E422">
        <f>'Liste ECO'!G465</f>
        <v>61</v>
      </c>
      <c r="F422">
        <f>'Liste ECO'!F465</f>
        <v>70160</v>
      </c>
      <c r="G422" t="str">
        <f>VLOOKUP(F422,'Liste CG'!B:C,2,FALSE)</f>
        <v>Taxes et redevances sur l'occupation du domaine public</v>
      </c>
      <c r="H422" t="str">
        <f>IF(VLOOKUP('Global view'!F422,'Liste CG'!B:E,4,FALSE)=0,"",VLOOKUP('Global view'!F422,'Liste CG'!B:E,4,FALSE))</f>
        <v/>
      </c>
      <c r="I422" t="e">
        <f>VLOOKUP(A422,'CG-&gt; CE'!K:M,3,FALSE)</f>
        <v>#N/A</v>
      </c>
      <c r="J422" t="e">
        <f>VLOOKUP(I422,'Liste CG'!B:C,2,FALSE)</f>
        <v>#N/A</v>
      </c>
      <c r="K422" t="e">
        <f>IF(VLOOKUP('Global view'!I422,'Liste CG'!B:E,4,FALSE)=0,"",VLOOKUP('Global view'!I422,'Liste CG'!B:E,4,FALSE))</f>
        <v>#N/A</v>
      </c>
    </row>
    <row r="423" spans="1:11" hidden="1" x14ac:dyDescent="0.35">
      <c r="E423">
        <f>'Liste ECO'!G466</f>
        <v>61</v>
      </c>
      <c r="G423">
        <f>VLOOKUP(F423,'Liste CG'!B:C,2,FALSE)</f>
        <v>0</v>
      </c>
      <c r="H423">
        <f>VLOOKUP('Global view'!F423,'Liste CG'!B:E,4,FALSE)</f>
        <v>0</v>
      </c>
      <c r="I423" t="e">
        <f>VLOOKUP(A423,'CG-&gt; CE'!K:M,3,FALSE)</f>
        <v>#N/A</v>
      </c>
      <c r="J423" t="e">
        <f>VLOOKUP(I423,'Liste CG'!B:C,2,FALSE)</f>
        <v>#N/A</v>
      </c>
      <c r="K423" t="e">
        <f>VLOOKUP('Global view'!I423,'Liste CG'!B:E,4,FALSE)</f>
        <v>#N/A</v>
      </c>
    </row>
    <row r="424" spans="1:11" x14ac:dyDescent="0.35">
      <c r="A424" t="str">
        <f>'Liste ECO'!A467</f>
        <v>36653-01</v>
      </c>
      <c r="B424" t="str">
        <f>'Liste ECO'!C467</f>
        <v>Taxe sur les parkings et emplacements de parking</v>
      </c>
      <c r="C424" t="str">
        <f>'Liste ECO'!D467</f>
        <v>R</v>
      </c>
      <c r="D424" t="str">
        <f>'Liste ECO'!E467</f>
        <v>O</v>
      </c>
      <c r="E424">
        <f>'Liste ECO'!G467</f>
        <v>61</v>
      </c>
      <c r="F424">
        <f>'Liste ECO'!F467</f>
        <v>70160</v>
      </c>
      <c r="G424" t="str">
        <f>VLOOKUP(F424,'Liste CG'!B:C,2,FALSE)</f>
        <v>Taxes et redevances sur l'occupation du domaine public</v>
      </c>
      <c r="H424" t="str">
        <f>IF(VLOOKUP('Global view'!F424,'Liste CG'!B:E,4,FALSE)=0,"",VLOOKUP('Global view'!F424,'Liste CG'!B:E,4,FALSE))</f>
        <v/>
      </c>
      <c r="I424" t="e">
        <f>VLOOKUP(A424,'CG-&gt; CE'!K:M,3,FALSE)</f>
        <v>#N/A</v>
      </c>
      <c r="J424" t="e">
        <f>VLOOKUP(I424,'Liste CG'!B:C,2,FALSE)</f>
        <v>#N/A</v>
      </c>
      <c r="K424" t="e">
        <f>IF(VLOOKUP('Global view'!I424,'Liste CG'!B:E,4,FALSE)=0,"",VLOOKUP('Global view'!I424,'Liste CG'!B:E,4,FALSE))</f>
        <v>#N/A</v>
      </c>
    </row>
    <row r="425" spans="1:11" hidden="1" x14ac:dyDescent="0.35">
      <c r="E425">
        <f>'Liste ECO'!G468</f>
        <v>61</v>
      </c>
      <c r="G425">
        <f>VLOOKUP(F425,'Liste CG'!B:C,2,FALSE)</f>
        <v>0</v>
      </c>
      <c r="H425">
        <f>VLOOKUP('Global view'!F425,'Liste CG'!B:E,4,FALSE)</f>
        <v>0</v>
      </c>
      <c r="I425" t="e">
        <f>VLOOKUP(A425,'CG-&gt; CE'!K:M,3,FALSE)</f>
        <v>#N/A</v>
      </c>
      <c r="J425" t="e">
        <f>VLOOKUP(I425,'Liste CG'!B:C,2,FALSE)</f>
        <v>#N/A</v>
      </c>
      <c r="K425" t="e">
        <f>VLOOKUP('Global view'!I425,'Liste CG'!B:E,4,FALSE)</f>
        <v>#N/A</v>
      </c>
    </row>
    <row r="426" spans="1:11" x14ac:dyDescent="0.35">
      <c r="A426" t="str">
        <f>'Liste ECO'!A469</f>
        <v>36655-01</v>
      </c>
      <c r="B426" t="str">
        <f>'Liste ECO'!C469</f>
        <v>Taxe sur les kiosques à journaux, sur les baraques à frites,...</v>
      </c>
      <c r="C426" t="str">
        <f>'Liste ECO'!D469</f>
        <v>R</v>
      </c>
      <c r="D426" t="str">
        <f>'Liste ECO'!E469</f>
        <v>O</v>
      </c>
      <c r="E426">
        <f>'Liste ECO'!G469</f>
        <v>61</v>
      </c>
      <c r="F426">
        <f>'Liste ECO'!F469</f>
        <v>70160</v>
      </c>
      <c r="G426" t="str">
        <f>VLOOKUP(F426,'Liste CG'!B:C,2,FALSE)</f>
        <v>Taxes et redevances sur l'occupation du domaine public</v>
      </c>
      <c r="H426" t="str">
        <f>IF(VLOOKUP('Global view'!F426,'Liste CG'!B:E,4,FALSE)=0,"",VLOOKUP('Global view'!F426,'Liste CG'!B:E,4,FALSE))</f>
        <v/>
      </c>
      <c r="I426" t="e">
        <f>VLOOKUP(A426,'CG-&gt; CE'!K:M,3,FALSE)</f>
        <v>#N/A</v>
      </c>
      <c r="J426" t="e">
        <f>VLOOKUP(I426,'Liste CG'!B:C,2,FALSE)</f>
        <v>#N/A</v>
      </c>
      <c r="K426" t="e">
        <f>IF(VLOOKUP('Global view'!I426,'Liste CG'!B:E,4,FALSE)=0,"",VLOOKUP('Global view'!I426,'Liste CG'!B:E,4,FALSE))</f>
        <v>#N/A</v>
      </c>
    </row>
    <row r="427" spans="1:11" hidden="1" x14ac:dyDescent="0.35">
      <c r="E427">
        <f>'Liste ECO'!G470</f>
        <v>61</v>
      </c>
      <c r="G427">
        <f>VLOOKUP(F427,'Liste CG'!B:C,2,FALSE)</f>
        <v>0</v>
      </c>
      <c r="H427">
        <f>VLOOKUP('Global view'!F427,'Liste CG'!B:E,4,FALSE)</f>
        <v>0</v>
      </c>
      <c r="I427" t="e">
        <f>VLOOKUP(A427,'CG-&gt; CE'!K:M,3,FALSE)</f>
        <v>#N/A</v>
      </c>
      <c r="J427" t="e">
        <f>VLOOKUP(I427,'Liste CG'!B:C,2,FALSE)</f>
        <v>#N/A</v>
      </c>
      <c r="K427" t="e">
        <f>VLOOKUP('Global view'!I427,'Liste CG'!B:E,4,FALSE)</f>
        <v>#N/A</v>
      </c>
    </row>
    <row r="428" spans="1:11" x14ac:dyDescent="0.35">
      <c r="A428" t="str">
        <f>'Liste ECO'!A471</f>
        <v>36657-01</v>
      </c>
      <c r="B428" t="str">
        <f>'Liste ECO'!C471</f>
        <v>Taxe sur les distributeurs automatiques</v>
      </c>
      <c r="C428" t="str">
        <f>'Liste ECO'!D471</f>
        <v>R</v>
      </c>
      <c r="D428" t="str">
        <f>'Liste ECO'!E471</f>
        <v>O</v>
      </c>
      <c r="E428">
        <f>'Liste ECO'!G471</f>
        <v>61</v>
      </c>
      <c r="F428">
        <f>'Liste ECO'!F471</f>
        <v>70160</v>
      </c>
      <c r="G428" t="str">
        <f>VLOOKUP(F428,'Liste CG'!B:C,2,FALSE)</f>
        <v>Taxes et redevances sur l'occupation du domaine public</v>
      </c>
      <c r="H428" t="str">
        <f>IF(VLOOKUP('Global view'!F428,'Liste CG'!B:E,4,FALSE)=0,"",VLOOKUP('Global view'!F428,'Liste CG'!B:E,4,FALSE))</f>
        <v/>
      </c>
      <c r="I428" t="e">
        <f>VLOOKUP(A428,'CG-&gt; CE'!K:M,3,FALSE)</f>
        <v>#N/A</v>
      </c>
      <c r="J428" t="e">
        <f>VLOOKUP(I428,'Liste CG'!B:C,2,FALSE)</f>
        <v>#N/A</v>
      </c>
      <c r="K428" t="e">
        <f>IF(VLOOKUP('Global view'!I428,'Liste CG'!B:E,4,FALSE)=0,"",VLOOKUP('Global view'!I428,'Liste CG'!B:E,4,FALSE))</f>
        <v>#N/A</v>
      </c>
    </row>
    <row r="429" spans="1:11" hidden="1" x14ac:dyDescent="0.35">
      <c r="E429">
        <f>'Liste ECO'!G472</f>
        <v>61</v>
      </c>
      <c r="G429">
        <f>VLOOKUP(F429,'Liste CG'!B:C,2,FALSE)</f>
        <v>0</v>
      </c>
      <c r="H429">
        <f>VLOOKUP('Global view'!F429,'Liste CG'!B:E,4,FALSE)</f>
        <v>0</v>
      </c>
      <c r="I429" t="e">
        <f>VLOOKUP(A429,'CG-&gt; CE'!K:M,3,FALSE)</f>
        <v>#N/A</v>
      </c>
      <c r="J429" t="e">
        <f>VLOOKUP(I429,'Liste CG'!B:C,2,FALSE)</f>
        <v>#N/A</v>
      </c>
      <c r="K429" t="e">
        <f>VLOOKUP('Global view'!I429,'Liste CG'!B:E,4,FALSE)</f>
        <v>#N/A</v>
      </c>
    </row>
    <row r="430" spans="1:11" x14ac:dyDescent="0.35">
      <c r="A430" t="str">
        <f>'Liste ECO'!A473</f>
        <v>36659-01</v>
      </c>
      <c r="B430" t="str">
        <f>'Liste ECO'!C473</f>
        <v>Taxes diverses sur l’occupation du domaine public</v>
      </c>
      <c r="C430" t="str">
        <f>'Liste ECO'!D473</f>
        <v>R</v>
      </c>
      <c r="D430" t="str">
        <f>'Liste ECO'!E473</f>
        <v>O</v>
      </c>
      <c r="E430">
        <f>'Liste ECO'!G473</f>
        <v>61</v>
      </c>
      <c r="F430">
        <f>'Liste ECO'!F473</f>
        <v>70160</v>
      </c>
      <c r="G430" t="str">
        <f>VLOOKUP(F430,'Liste CG'!B:C,2,FALSE)</f>
        <v>Taxes et redevances sur l'occupation du domaine public</v>
      </c>
      <c r="H430" t="str">
        <f>IF(VLOOKUP('Global view'!F430,'Liste CG'!B:E,4,FALSE)=0,"",VLOOKUP('Global view'!F430,'Liste CG'!B:E,4,FALSE))</f>
        <v/>
      </c>
      <c r="I430" t="e">
        <f>VLOOKUP(A430,'CG-&gt; CE'!K:M,3,FALSE)</f>
        <v>#N/A</v>
      </c>
      <c r="J430" t="e">
        <f>VLOOKUP(I430,'Liste CG'!B:C,2,FALSE)</f>
        <v>#N/A</v>
      </c>
      <c r="K430" t="e">
        <f>IF(VLOOKUP('Global view'!I430,'Liste CG'!B:E,4,FALSE)=0,"",VLOOKUP('Global view'!I430,'Liste CG'!B:E,4,FALSE))</f>
        <v>#N/A</v>
      </c>
    </row>
    <row r="431" spans="1:11" hidden="1" x14ac:dyDescent="0.35">
      <c r="E431">
        <f>'Liste ECO'!G474</f>
        <v>0</v>
      </c>
      <c r="G431">
        <f>VLOOKUP(F431,'Liste CG'!B:C,2,FALSE)</f>
        <v>0</v>
      </c>
      <c r="H431">
        <f>VLOOKUP('Global view'!F431,'Liste CG'!B:E,4,FALSE)</f>
        <v>0</v>
      </c>
      <c r="I431" t="e">
        <f>VLOOKUP(A431,'CG-&gt; CE'!K:M,3,FALSE)</f>
        <v>#N/A</v>
      </c>
      <c r="J431" t="e">
        <f>VLOOKUP(I431,'Liste CG'!B:C,2,FALSE)</f>
        <v>#N/A</v>
      </c>
      <c r="K431" t="e">
        <f>VLOOKUP('Global view'!I431,'Liste CG'!B:E,4,FALSE)</f>
        <v>#N/A</v>
      </c>
    </row>
    <row r="432" spans="1:11" hidden="1" x14ac:dyDescent="0.35">
      <c r="A432">
        <f>'Liste ECO'!A475</f>
        <v>367</v>
      </c>
      <c r="B432" t="str">
        <f>'Liste ECO'!C475</f>
        <v>TAXES SUR LE PATRIMOINE</v>
      </c>
      <c r="C432" t="str">
        <f>'Liste ECO'!D475</f>
        <v>X</v>
      </c>
      <c r="D432">
        <f>'Liste ECO'!E475</f>
        <v>0</v>
      </c>
      <c r="E432">
        <f>'Liste ECO'!G475</f>
        <v>0</v>
      </c>
      <c r="F432">
        <f>'Liste ECO'!F475</f>
        <v>0</v>
      </c>
      <c r="G432">
        <f>VLOOKUP(F432,'Liste CG'!B:C,2,FALSE)</f>
        <v>0</v>
      </c>
      <c r="H432">
        <f>VLOOKUP('Global view'!F432,'Liste CG'!B:E,4,FALSE)</f>
        <v>0</v>
      </c>
      <c r="I432" t="e">
        <f>VLOOKUP(A432,'CG-&gt; CE'!K:M,3,FALSE)</f>
        <v>#N/A</v>
      </c>
      <c r="J432" t="e">
        <f>VLOOKUP(I432,'Liste CG'!B:C,2,FALSE)</f>
        <v>#N/A</v>
      </c>
      <c r="K432" t="e">
        <f>VLOOKUP('Global view'!I432,'Liste CG'!B:E,4,FALSE)</f>
        <v>#N/A</v>
      </c>
    </row>
    <row r="433" spans="1:11" hidden="1" x14ac:dyDescent="0.35">
      <c r="E433">
        <f>'Liste ECO'!G476</f>
        <v>0</v>
      </c>
      <c r="G433">
        <f>VLOOKUP(F433,'Liste CG'!B:C,2,FALSE)</f>
        <v>0</v>
      </c>
      <c r="H433">
        <f>VLOOKUP('Global view'!F433,'Liste CG'!B:E,4,FALSE)</f>
        <v>0</v>
      </c>
      <c r="I433" t="e">
        <f>VLOOKUP(A433,'CG-&gt; CE'!K:M,3,FALSE)</f>
        <v>#N/A</v>
      </c>
      <c r="J433" t="e">
        <f>VLOOKUP(I433,'Liste CG'!B:C,2,FALSE)</f>
        <v>#N/A</v>
      </c>
      <c r="K433" t="e">
        <f>VLOOKUP('Global view'!I433,'Liste CG'!B:E,4,FALSE)</f>
        <v>#N/A</v>
      </c>
    </row>
    <row r="434" spans="1:11" hidden="1" x14ac:dyDescent="0.35">
      <c r="A434" t="str">
        <f>'Liste ECO'!A477</f>
        <v>Code</v>
      </c>
      <c r="B434" t="str">
        <f>'Liste ECO'!C477</f>
        <v>Libellé</v>
      </c>
      <c r="C434" t="str">
        <f>'Liste ECO'!D477</f>
        <v>D/R</v>
      </c>
      <c r="D434" t="str">
        <f>'Liste ECO'!E477</f>
        <v>O/E</v>
      </c>
      <c r="E434" t="str">
        <f>'Liste ECO'!G477</f>
        <v>CT</v>
      </c>
      <c r="F434" t="str">
        <f>'Liste ECO'!F477</f>
        <v>C Gén</v>
      </c>
      <c r="G434" t="e">
        <f>VLOOKUP(F434,'Liste CG'!B:C,2,FALSE)</f>
        <v>#N/A</v>
      </c>
      <c r="H434" t="e">
        <f>VLOOKUP('Global view'!F434,'Liste CG'!B:E,4,FALSE)</f>
        <v>#N/A</v>
      </c>
      <c r="I434" t="e">
        <f>VLOOKUP(A434,'CG-&gt; CE'!K:M,3,FALSE)</f>
        <v>#N/A</v>
      </c>
      <c r="J434" t="e">
        <f>VLOOKUP(I434,'Liste CG'!B:C,2,FALSE)</f>
        <v>#N/A</v>
      </c>
      <c r="K434" t="e">
        <f>VLOOKUP('Global view'!I434,'Liste CG'!B:E,4,FALSE)</f>
        <v>#N/A</v>
      </c>
    </row>
    <row r="435" spans="1:11" hidden="1" x14ac:dyDescent="0.35">
      <c r="E435">
        <f>'Liste ECO'!G478</f>
        <v>61</v>
      </c>
      <c r="G435">
        <f>VLOOKUP(F435,'Liste CG'!B:C,2,FALSE)</f>
        <v>0</v>
      </c>
      <c r="H435">
        <f>VLOOKUP('Global view'!F435,'Liste CG'!B:E,4,FALSE)</f>
        <v>0</v>
      </c>
      <c r="I435" t="e">
        <f>VLOOKUP(A435,'CG-&gt; CE'!K:M,3,FALSE)</f>
        <v>#N/A</v>
      </c>
      <c r="J435" t="e">
        <f>VLOOKUP(I435,'Liste CG'!B:C,2,FALSE)</f>
        <v>#N/A</v>
      </c>
      <c r="K435" t="e">
        <f>VLOOKUP('Global view'!I435,'Liste CG'!B:E,4,FALSE)</f>
        <v>#N/A</v>
      </c>
    </row>
    <row r="436" spans="1:11" x14ac:dyDescent="0.35">
      <c r="A436" t="str">
        <f>'Liste ECO'!A479</f>
        <v>36750-01</v>
      </c>
      <c r="B436" t="str">
        <f>'Liste ECO'!C479</f>
        <v>Taxe sur la construction, l’aménagement de bâtiments ou de palissades</v>
      </c>
      <c r="C436" t="str">
        <f>'Liste ECO'!D479</f>
        <v>R</v>
      </c>
      <c r="D436" t="str">
        <f>'Liste ECO'!E479</f>
        <v>O</v>
      </c>
      <c r="E436">
        <f>'Liste ECO'!G479</f>
        <v>61</v>
      </c>
      <c r="F436">
        <f>'Liste ECO'!F479</f>
        <v>70170</v>
      </c>
      <c r="G436" t="str">
        <f>VLOOKUP(F436,'Liste CG'!B:C,2,FALSE)</f>
        <v>Taxes sur le patrimoine</v>
      </c>
      <c r="H436" t="str">
        <f>IF(VLOOKUP('Global view'!F436,'Liste CG'!B:E,4,FALSE)=0,"",VLOOKUP('Global view'!F436,'Liste CG'!B:E,4,FALSE))</f>
        <v/>
      </c>
      <c r="I436" t="e">
        <f>VLOOKUP(A436,'CG-&gt; CE'!K:M,3,FALSE)</f>
        <v>#N/A</v>
      </c>
      <c r="J436" t="e">
        <f>VLOOKUP(I436,'Liste CG'!B:C,2,FALSE)</f>
        <v>#N/A</v>
      </c>
      <c r="K436" t="e">
        <f>IF(VLOOKUP('Global view'!I436,'Liste CG'!B:E,4,FALSE)=0,"",VLOOKUP('Global view'!I436,'Liste CG'!B:E,4,FALSE))</f>
        <v>#N/A</v>
      </c>
    </row>
    <row r="437" spans="1:11" hidden="1" x14ac:dyDescent="0.35">
      <c r="E437">
        <f>'Liste ECO'!G480</f>
        <v>61</v>
      </c>
      <c r="G437">
        <f>VLOOKUP(F437,'Liste CG'!B:C,2,FALSE)</f>
        <v>0</v>
      </c>
      <c r="H437">
        <f>VLOOKUP('Global view'!F437,'Liste CG'!B:E,4,FALSE)</f>
        <v>0</v>
      </c>
      <c r="I437" t="e">
        <f>VLOOKUP(A437,'CG-&gt; CE'!K:M,3,FALSE)</f>
        <v>#N/A</v>
      </c>
      <c r="J437" t="e">
        <f>VLOOKUP(I437,'Liste CG'!B:C,2,FALSE)</f>
        <v>#N/A</v>
      </c>
      <c r="K437" t="e">
        <f>VLOOKUP('Global view'!I437,'Liste CG'!B:E,4,FALSE)</f>
        <v>#N/A</v>
      </c>
    </row>
    <row r="438" spans="1:11" x14ac:dyDescent="0.35">
      <c r="A438" t="str">
        <f>'Liste ECO'!A481</f>
        <v>36752-01</v>
      </c>
      <c r="B438" t="str">
        <f>'Liste ECO'!C481</f>
        <v>Taxe sur les grillages et les clôtures</v>
      </c>
      <c r="C438" t="str">
        <f>'Liste ECO'!D481</f>
        <v>R</v>
      </c>
      <c r="D438" t="str">
        <f>'Liste ECO'!E481</f>
        <v>O</v>
      </c>
      <c r="E438">
        <f>'Liste ECO'!G481</f>
        <v>61</v>
      </c>
      <c r="F438">
        <f>'Liste ECO'!F481</f>
        <v>70170</v>
      </c>
      <c r="G438" t="str">
        <f>VLOOKUP(F438,'Liste CG'!B:C,2,FALSE)</f>
        <v>Taxes sur le patrimoine</v>
      </c>
      <c r="H438" t="str">
        <f>IF(VLOOKUP('Global view'!F438,'Liste CG'!B:E,4,FALSE)=0,"",VLOOKUP('Global view'!F438,'Liste CG'!B:E,4,FALSE))</f>
        <v/>
      </c>
      <c r="I438" t="e">
        <f>VLOOKUP(A438,'CG-&gt; CE'!K:M,3,FALSE)</f>
        <v>#N/A</v>
      </c>
      <c r="J438" t="e">
        <f>VLOOKUP(I438,'Liste CG'!B:C,2,FALSE)</f>
        <v>#N/A</v>
      </c>
      <c r="K438" t="e">
        <f>IF(VLOOKUP('Global view'!I438,'Liste CG'!B:E,4,FALSE)=0,"",VLOOKUP('Global view'!I438,'Liste CG'!B:E,4,FALSE))</f>
        <v>#N/A</v>
      </c>
    </row>
    <row r="439" spans="1:11" hidden="1" x14ac:dyDescent="0.35">
      <c r="E439">
        <f>'Liste ECO'!G482</f>
        <v>61</v>
      </c>
      <c r="G439">
        <f>VLOOKUP(F439,'Liste CG'!B:C,2,FALSE)</f>
        <v>0</v>
      </c>
      <c r="H439">
        <f>VLOOKUP('Global view'!F439,'Liste CG'!B:E,4,FALSE)</f>
        <v>0</v>
      </c>
      <c r="I439" t="e">
        <f>VLOOKUP(A439,'CG-&gt; CE'!K:M,3,FALSE)</f>
        <v>#N/A</v>
      </c>
      <c r="J439" t="e">
        <f>VLOOKUP(I439,'Liste CG'!B:C,2,FALSE)</f>
        <v>#N/A</v>
      </c>
      <c r="K439" t="e">
        <f>VLOOKUP('Global view'!I439,'Liste CG'!B:E,4,FALSE)</f>
        <v>#N/A</v>
      </c>
    </row>
    <row r="440" spans="1:11" x14ac:dyDescent="0.35">
      <c r="A440" t="str">
        <f>'Liste ECO'!A483</f>
        <v>36754-01</v>
      </c>
      <c r="B440" t="str">
        <f>'Liste ECO'!C483</f>
        <v>Taxe sur les antennes extérieures</v>
      </c>
      <c r="C440" t="str">
        <f>'Liste ECO'!D483</f>
        <v>R</v>
      </c>
      <c r="D440" t="str">
        <f>'Liste ECO'!E483</f>
        <v>O</v>
      </c>
      <c r="E440">
        <f>'Liste ECO'!G483</f>
        <v>61</v>
      </c>
      <c r="F440">
        <f>'Liste ECO'!F483</f>
        <v>70170</v>
      </c>
      <c r="G440" t="str">
        <f>VLOOKUP(F440,'Liste CG'!B:C,2,FALSE)</f>
        <v>Taxes sur le patrimoine</v>
      </c>
      <c r="H440" t="str">
        <f>IF(VLOOKUP('Global view'!F440,'Liste CG'!B:E,4,FALSE)=0,"",VLOOKUP('Global view'!F440,'Liste CG'!B:E,4,FALSE))</f>
        <v/>
      </c>
      <c r="I440" t="e">
        <f>VLOOKUP(A440,'CG-&gt; CE'!K:M,3,FALSE)</f>
        <v>#N/A</v>
      </c>
      <c r="J440" t="e">
        <f>VLOOKUP(I440,'Liste CG'!B:C,2,FALSE)</f>
        <v>#N/A</v>
      </c>
      <c r="K440" t="e">
        <f>IF(VLOOKUP('Global view'!I440,'Liste CG'!B:E,4,FALSE)=0,"",VLOOKUP('Global view'!I440,'Liste CG'!B:E,4,FALSE))</f>
        <v>#N/A</v>
      </c>
    </row>
    <row r="441" spans="1:11" hidden="1" x14ac:dyDescent="0.35">
      <c r="E441">
        <f>'Liste ECO'!G484</f>
        <v>61</v>
      </c>
      <c r="G441">
        <f>VLOOKUP(F441,'Liste CG'!B:C,2,FALSE)</f>
        <v>0</v>
      </c>
      <c r="H441">
        <f>VLOOKUP('Global view'!F441,'Liste CG'!B:E,4,FALSE)</f>
        <v>0</v>
      </c>
      <c r="I441" t="e">
        <f>VLOOKUP(A441,'CG-&gt; CE'!K:M,3,FALSE)</f>
        <v>#N/A</v>
      </c>
      <c r="J441" t="e">
        <f>VLOOKUP(I441,'Liste CG'!B:C,2,FALSE)</f>
        <v>#N/A</v>
      </c>
      <c r="K441" t="e">
        <f>VLOOKUP('Global view'!I441,'Liste CG'!B:E,4,FALSE)</f>
        <v>#N/A</v>
      </c>
    </row>
    <row r="442" spans="1:11" x14ac:dyDescent="0.35">
      <c r="A442" t="str">
        <f>'Liste ECO'!A485</f>
        <v>36756-01</v>
      </c>
      <c r="B442" t="str">
        <f>'Liste ECO'!C485</f>
        <v>Taxe sur les secondes résidences</v>
      </c>
      <c r="C442" t="str">
        <f>'Liste ECO'!D485</f>
        <v>R</v>
      </c>
      <c r="D442" t="str">
        <f>'Liste ECO'!E485</f>
        <v>O</v>
      </c>
      <c r="E442">
        <f>'Liste ECO'!G485</f>
        <v>61</v>
      </c>
      <c r="F442">
        <f>'Liste ECO'!F485</f>
        <v>70170</v>
      </c>
      <c r="G442" t="str">
        <f>VLOOKUP(F442,'Liste CG'!B:C,2,FALSE)</f>
        <v>Taxes sur le patrimoine</v>
      </c>
      <c r="H442" t="str">
        <f>IF(VLOOKUP('Global view'!F442,'Liste CG'!B:E,4,FALSE)=0,"",VLOOKUP('Global view'!F442,'Liste CG'!B:E,4,FALSE))</f>
        <v/>
      </c>
      <c r="I442" t="e">
        <f>VLOOKUP(A442,'CG-&gt; CE'!K:M,3,FALSE)</f>
        <v>#N/A</v>
      </c>
      <c r="J442" t="e">
        <f>VLOOKUP(I442,'Liste CG'!B:C,2,FALSE)</f>
        <v>#N/A</v>
      </c>
      <c r="K442" t="e">
        <f>IF(VLOOKUP('Global view'!I442,'Liste CG'!B:E,4,FALSE)=0,"",VLOOKUP('Global view'!I442,'Liste CG'!B:E,4,FALSE))</f>
        <v>#N/A</v>
      </c>
    </row>
    <row r="443" spans="1:11" hidden="1" x14ac:dyDescent="0.35">
      <c r="E443">
        <f>'Liste ECO'!G486</f>
        <v>61</v>
      </c>
      <c r="G443">
        <f>VLOOKUP(F443,'Liste CG'!B:C,2,FALSE)</f>
        <v>0</v>
      </c>
      <c r="H443">
        <f>VLOOKUP('Global view'!F443,'Liste CG'!B:E,4,FALSE)</f>
        <v>0</v>
      </c>
      <c r="I443" t="e">
        <f>VLOOKUP(A443,'CG-&gt; CE'!K:M,3,FALSE)</f>
        <v>#N/A</v>
      </c>
      <c r="J443" t="e">
        <f>VLOOKUP(I443,'Liste CG'!B:C,2,FALSE)</f>
        <v>#N/A</v>
      </c>
      <c r="K443" t="e">
        <f>VLOOKUP('Global view'!I443,'Liste CG'!B:E,4,FALSE)</f>
        <v>#N/A</v>
      </c>
    </row>
    <row r="444" spans="1:11" x14ac:dyDescent="0.35">
      <c r="A444" t="str">
        <f>'Liste ECO'!A487</f>
        <v>36758-01</v>
      </c>
      <c r="B444" t="str">
        <f>'Liste ECO'!C487</f>
        <v>Taxe sur les surfaces de bureau</v>
      </c>
      <c r="C444" t="str">
        <f>'Liste ECO'!D487</f>
        <v>R</v>
      </c>
      <c r="D444" t="str">
        <f>'Liste ECO'!E487</f>
        <v>O</v>
      </c>
      <c r="E444">
        <f>'Liste ECO'!G487</f>
        <v>61</v>
      </c>
      <c r="F444">
        <f>'Liste ECO'!F487</f>
        <v>70170</v>
      </c>
      <c r="G444" t="str">
        <f>VLOOKUP(F444,'Liste CG'!B:C,2,FALSE)</f>
        <v>Taxes sur le patrimoine</v>
      </c>
      <c r="H444" t="str">
        <f>IF(VLOOKUP('Global view'!F444,'Liste CG'!B:E,4,FALSE)=0,"",VLOOKUP('Global view'!F444,'Liste CG'!B:E,4,FALSE))</f>
        <v/>
      </c>
      <c r="I444" t="e">
        <f>VLOOKUP(A444,'CG-&gt; CE'!K:M,3,FALSE)</f>
        <v>#N/A</v>
      </c>
      <c r="J444" t="e">
        <f>VLOOKUP(I444,'Liste CG'!B:C,2,FALSE)</f>
        <v>#N/A</v>
      </c>
      <c r="K444" t="e">
        <f>IF(VLOOKUP('Global view'!I444,'Liste CG'!B:E,4,FALSE)=0,"",VLOOKUP('Global view'!I444,'Liste CG'!B:E,4,FALSE))</f>
        <v>#N/A</v>
      </c>
    </row>
    <row r="445" spans="1:11" hidden="1" x14ac:dyDescent="0.35">
      <c r="E445">
        <f>'Liste ECO'!G488</f>
        <v>61</v>
      </c>
      <c r="G445">
        <f>VLOOKUP(F445,'Liste CG'!B:C,2,FALSE)</f>
        <v>0</v>
      </c>
      <c r="H445">
        <f>VLOOKUP('Global view'!F445,'Liste CG'!B:E,4,FALSE)</f>
        <v>0</v>
      </c>
      <c r="I445" t="e">
        <f>VLOOKUP(A445,'CG-&gt; CE'!K:M,3,FALSE)</f>
        <v>#N/A</v>
      </c>
      <c r="J445" t="e">
        <f>VLOOKUP(I445,'Liste CG'!B:C,2,FALSE)</f>
        <v>#N/A</v>
      </c>
      <c r="K445" t="e">
        <f>VLOOKUP('Global view'!I445,'Liste CG'!B:E,4,FALSE)</f>
        <v>#N/A</v>
      </c>
    </row>
    <row r="446" spans="1:11" x14ac:dyDescent="0.35">
      <c r="A446" t="str">
        <f>'Liste ECO'!A489</f>
        <v>36760-01</v>
      </c>
      <c r="B446" t="str">
        <f>'Liste ECO'!C489</f>
        <v>Taxes diverses sur le patrimoine</v>
      </c>
      <c r="C446" t="str">
        <f>'Liste ECO'!D489</f>
        <v>R</v>
      </c>
      <c r="D446" t="str">
        <f>'Liste ECO'!E489</f>
        <v>O</v>
      </c>
      <c r="E446">
        <f>'Liste ECO'!G489</f>
        <v>61</v>
      </c>
      <c r="F446">
        <f>'Liste ECO'!F489</f>
        <v>70170</v>
      </c>
      <c r="G446" t="str">
        <f>VLOOKUP(F446,'Liste CG'!B:C,2,FALSE)</f>
        <v>Taxes sur le patrimoine</v>
      </c>
      <c r="H446" t="str">
        <f>IF(VLOOKUP('Global view'!F446,'Liste CG'!B:E,4,FALSE)=0,"",VLOOKUP('Global view'!F446,'Liste CG'!B:E,4,FALSE))</f>
        <v/>
      </c>
      <c r="I446" t="e">
        <f>VLOOKUP(A446,'CG-&gt; CE'!K:M,3,FALSE)</f>
        <v>#N/A</v>
      </c>
      <c r="J446" t="e">
        <f>VLOOKUP(I446,'Liste CG'!B:C,2,FALSE)</f>
        <v>#N/A</v>
      </c>
      <c r="K446" t="e">
        <f>IF(VLOOKUP('Global view'!I446,'Liste CG'!B:E,4,FALSE)=0,"",VLOOKUP('Global view'!I446,'Liste CG'!B:E,4,FALSE))</f>
        <v>#N/A</v>
      </c>
    </row>
    <row r="447" spans="1:11" hidden="1" x14ac:dyDescent="0.35">
      <c r="E447">
        <f>'Liste ECO'!G490</f>
        <v>0</v>
      </c>
      <c r="G447">
        <f>VLOOKUP(F447,'Liste CG'!B:C,2,FALSE)</f>
        <v>0</v>
      </c>
      <c r="H447">
        <f>VLOOKUP('Global view'!F447,'Liste CG'!B:E,4,FALSE)</f>
        <v>0</v>
      </c>
      <c r="I447" t="e">
        <f>VLOOKUP(A447,'CG-&gt; CE'!K:M,3,FALSE)</f>
        <v>#N/A</v>
      </c>
      <c r="J447" t="e">
        <f>VLOOKUP(I447,'Liste CG'!B:C,2,FALSE)</f>
        <v>#N/A</v>
      </c>
      <c r="K447" t="e">
        <f>VLOOKUP('Global view'!I447,'Liste CG'!B:E,4,FALSE)</f>
        <v>#N/A</v>
      </c>
    </row>
    <row r="448" spans="1:11" hidden="1" x14ac:dyDescent="0.35">
      <c r="A448">
        <f>'Liste ECO'!A491</f>
        <v>368</v>
      </c>
      <c r="B448" t="str">
        <f>'Liste ECO'!C491</f>
        <v>AUTRES TAXES</v>
      </c>
      <c r="C448" t="str">
        <f>'Liste ECO'!D491</f>
        <v>X</v>
      </c>
      <c r="D448">
        <f>'Liste ECO'!E491</f>
        <v>0</v>
      </c>
      <c r="E448">
        <f>'Liste ECO'!G491</f>
        <v>0</v>
      </c>
      <c r="F448">
        <f>'Liste ECO'!F491</f>
        <v>0</v>
      </c>
      <c r="G448">
        <f>VLOOKUP(F448,'Liste CG'!B:C,2,FALSE)</f>
        <v>0</v>
      </c>
      <c r="H448">
        <f>VLOOKUP('Global view'!F448,'Liste CG'!B:E,4,FALSE)</f>
        <v>0</v>
      </c>
      <c r="I448" t="e">
        <f>VLOOKUP(A448,'CG-&gt; CE'!K:M,3,FALSE)</f>
        <v>#N/A</v>
      </c>
      <c r="J448" t="e">
        <f>VLOOKUP(I448,'Liste CG'!B:C,2,FALSE)</f>
        <v>#N/A</v>
      </c>
      <c r="K448" t="e">
        <f>VLOOKUP('Global view'!I448,'Liste CG'!B:E,4,FALSE)</f>
        <v>#N/A</v>
      </c>
    </row>
    <row r="449" spans="1:11" hidden="1" x14ac:dyDescent="0.35">
      <c r="E449">
        <f>'Liste ECO'!G492</f>
        <v>0</v>
      </c>
      <c r="G449">
        <f>VLOOKUP(F449,'Liste CG'!B:C,2,FALSE)</f>
        <v>0</v>
      </c>
      <c r="H449">
        <f>VLOOKUP('Global view'!F449,'Liste CG'!B:E,4,FALSE)</f>
        <v>0</v>
      </c>
      <c r="I449" t="e">
        <f>VLOOKUP(A449,'CG-&gt; CE'!K:M,3,FALSE)</f>
        <v>#N/A</v>
      </c>
      <c r="J449" t="e">
        <f>VLOOKUP(I449,'Liste CG'!B:C,2,FALSE)</f>
        <v>#N/A</v>
      </c>
      <c r="K449" t="e">
        <f>VLOOKUP('Global view'!I449,'Liste CG'!B:E,4,FALSE)</f>
        <v>#N/A</v>
      </c>
    </row>
    <row r="450" spans="1:11" hidden="1" x14ac:dyDescent="0.35">
      <c r="A450" t="str">
        <f>'Liste ECO'!A493</f>
        <v>Code</v>
      </c>
      <c r="B450" t="str">
        <f>'Liste ECO'!C493</f>
        <v>Libellé</v>
      </c>
      <c r="C450" t="str">
        <f>'Liste ECO'!D493</f>
        <v>D/R</v>
      </c>
      <c r="D450" t="str">
        <f>'Liste ECO'!E493</f>
        <v>O/E</v>
      </c>
      <c r="E450" t="str">
        <f>'Liste ECO'!G493</f>
        <v>CT</v>
      </c>
      <c r="F450" t="str">
        <f>'Liste ECO'!F493</f>
        <v>C Gén</v>
      </c>
      <c r="G450" t="e">
        <f>VLOOKUP(F450,'Liste CG'!B:C,2,FALSE)</f>
        <v>#N/A</v>
      </c>
      <c r="H450" t="e">
        <f>VLOOKUP('Global view'!F450,'Liste CG'!B:E,4,FALSE)</f>
        <v>#N/A</v>
      </c>
      <c r="I450" t="e">
        <f>VLOOKUP(A450,'CG-&gt; CE'!K:M,3,FALSE)</f>
        <v>#N/A</v>
      </c>
      <c r="J450" t="e">
        <f>VLOOKUP(I450,'Liste CG'!B:C,2,FALSE)</f>
        <v>#N/A</v>
      </c>
      <c r="K450" t="e">
        <f>VLOOKUP('Global view'!I450,'Liste CG'!B:E,4,FALSE)</f>
        <v>#N/A</v>
      </c>
    </row>
    <row r="451" spans="1:11" hidden="1" x14ac:dyDescent="0.35">
      <c r="E451">
        <f>'Liste ECO'!G494</f>
        <v>61</v>
      </c>
      <c r="G451">
        <f>VLOOKUP(F451,'Liste CG'!B:C,2,FALSE)</f>
        <v>0</v>
      </c>
      <c r="H451">
        <f>VLOOKUP('Global view'!F451,'Liste CG'!B:E,4,FALSE)</f>
        <v>0</v>
      </c>
      <c r="I451" t="e">
        <f>VLOOKUP(A451,'CG-&gt; CE'!K:M,3,FALSE)</f>
        <v>#N/A</v>
      </c>
      <c r="J451" t="e">
        <f>VLOOKUP(I451,'Liste CG'!B:C,2,FALSE)</f>
        <v>#N/A</v>
      </c>
      <c r="K451" t="e">
        <f>VLOOKUP('Global view'!I451,'Liste CG'!B:E,4,FALSE)</f>
        <v>#N/A</v>
      </c>
    </row>
    <row r="452" spans="1:11" x14ac:dyDescent="0.35">
      <c r="A452" t="str">
        <f>'Liste ECO'!A495</f>
        <v>36850-01</v>
      </c>
      <c r="B452" t="str">
        <f>'Liste ECO'!C495</f>
        <v>Taxe sur les pigeonniers</v>
      </c>
      <c r="C452" t="str">
        <f>'Liste ECO'!D495</f>
        <v>R</v>
      </c>
      <c r="D452" t="str">
        <f>'Liste ECO'!E495</f>
        <v>O</v>
      </c>
      <c r="E452">
        <f>'Liste ECO'!G495</f>
        <v>61</v>
      </c>
      <c r="F452">
        <f>'Liste ECO'!F495</f>
        <v>70190</v>
      </c>
      <c r="G452" t="str">
        <f>VLOOKUP(F452,'Liste CG'!B:C,2,FALSE)</f>
        <v>Autres taxes</v>
      </c>
      <c r="H452" t="str">
        <f>IF(VLOOKUP('Global view'!F452,'Liste CG'!B:E,4,FALSE)=0,"",VLOOKUP('Global view'!F452,'Liste CG'!B:E,4,FALSE))</f>
        <v/>
      </c>
      <c r="I452" t="e">
        <f>VLOOKUP(A452,'CG-&gt; CE'!K:M,3,FALSE)</f>
        <v>#N/A</v>
      </c>
      <c r="J452" t="e">
        <f>VLOOKUP(I452,'Liste CG'!B:C,2,FALSE)</f>
        <v>#N/A</v>
      </c>
      <c r="K452" t="e">
        <f>IF(VLOOKUP('Global view'!I452,'Liste CG'!B:E,4,FALSE)=0,"",VLOOKUP('Global view'!I452,'Liste CG'!B:E,4,FALSE))</f>
        <v>#N/A</v>
      </c>
    </row>
    <row r="453" spans="1:11" hidden="1" x14ac:dyDescent="0.35">
      <c r="E453">
        <f>'Liste ECO'!G496</f>
        <v>61</v>
      </c>
      <c r="G453">
        <f>VLOOKUP(F453,'Liste CG'!B:C,2,FALSE)</f>
        <v>0</v>
      </c>
      <c r="H453">
        <f>VLOOKUP('Global view'!F453,'Liste CG'!B:E,4,FALSE)</f>
        <v>0</v>
      </c>
      <c r="I453" t="e">
        <f>VLOOKUP(A453,'CG-&gt; CE'!K:M,3,FALSE)</f>
        <v>#N/A</v>
      </c>
      <c r="J453" t="e">
        <f>VLOOKUP(I453,'Liste CG'!B:C,2,FALSE)</f>
        <v>#N/A</v>
      </c>
      <c r="K453" t="e">
        <f>VLOOKUP('Global view'!I453,'Liste CG'!B:E,4,FALSE)</f>
        <v>#N/A</v>
      </c>
    </row>
    <row r="454" spans="1:11" x14ac:dyDescent="0.35">
      <c r="A454" t="str">
        <f>'Liste ECO'!A497</f>
        <v>36852-01</v>
      </c>
      <c r="B454" t="str">
        <f>'Liste ECO'!C497</f>
        <v>Taxe sur les permis de chasse et port d’armes</v>
      </c>
      <c r="C454" t="str">
        <f>'Liste ECO'!D497</f>
        <v>R</v>
      </c>
      <c r="D454" t="str">
        <f>'Liste ECO'!E497</f>
        <v>O</v>
      </c>
      <c r="E454">
        <f>'Liste ECO'!G497</f>
        <v>61</v>
      </c>
      <c r="F454">
        <f>'Liste ECO'!F497</f>
        <v>70190</v>
      </c>
      <c r="G454" t="str">
        <f>VLOOKUP(F454,'Liste CG'!B:C,2,FALSE)</f>
        <v>Autres taxes</v>
      </c>
      <c r="H454" t="str">
        <f>IF(VLOOKUP('Global view'!F454,'Liste CG'!B:E,4,FALSE)=0,"",VLOOKUP('Global view'!F454,'Liste CG'!B:E,4,FALSE))</f>
        <v/>
      </c>
      <c r="I454" t="e">
        <f>VLOOKUP(A454,'CG-&gt; CE'!K:M,3,FALSE)</f>
        <v>#N/A</v>
      </c>
      <c r="J454" t="e">
        <f>VLOOKUP(I454,'Liste CG'!B:C,2,FALSE)</f>
        <v>#N/A</v>
      </c>
      <c r="K454" t="e">
        <f>IF(VLOOKUP('Global view'!I454,'Liste CG'!B:E,4,FALSE)=0,"",VLOOKUP('Global view'!I454,'Liste CG'!B:E,4,FALSE))</f>
        <v>#N/A</v>
      </c>
    </row>
    <row r="455" spans="1:11" hidden="1" x14ac:dyDescent="0.35">
      <c r="E455">
        <f>'Liste ECO'!G498</f>
        <v>61</v>
      </c>
      <c r="G455">
        <f>VLOOKUP(F455,'Liste CG'!B:C,2,FALSE)</f>
        <v>0</v>
      </c>
      <c r="H455">
        <f>VLOOKUP('Global view'!F455,'Liste CG'!B:E,4,FALSE)</f>
        <v>0</v>
      </c>
      <c r="I455" t="e">
        <f>VLOOKUP(A455,'CG-&gt; CE'!K:M,3,FALSE)</f>
        <v>#N/A</v>
      </c>
      <c r="J455" t="e">
        <f>VLOOKUP(I455,'Liste CG'!B:C,2,FALSE)</f>
        <v>#N/A</v>
      </c>
      <c r="K455" t="e">
        <f>VLOOKUP('Global view'!I455,'Liste CG'!B:E,4,FALSE)</f>
        <v>#N/A</v>
      </c>
    </row>
    <row r="456" spans="1:11" x14ac:dyDescent="0.35">
      <c r="A456" t="str">
        <f>'Liste ECO'!A499</f>
        <v>36854-01</v>
      </c>
      <c r="B456" t="str">
        <f>'Liste ECO'!C499</f>
        <v>Taxes diverses</v>
      </c>
      <c r="C456" t="str">
        <f>'Liste ECO'!D499</f>
        <v>R</v>
      </c>
      <c r="D456" t="str">
        <f>'Liste ECO'!E499</f>
        <v>O</v>
      </c>
      <c r="E456">
        <f>'Liste ECO'!G499</f>
        <v>61</v>
      </c>
      <c r="F456">
        <f>'Liste ECO'!F499</f>
        <v>70190</v>
      </c>
      <c r="G456" t="str">
        <f>VLOOKUP(F456,'Liste CG'!B:C,2,FALSE)</f>
        <v>Autres taxes</v>
      </c>
      <c r="H456" t="str">
        <f>IF(VLOOKUP('Global view'!F456,'Liste CG'!B:E,4,FALSE)=0,"",VLOOKUP('Global view'!F456,'Liste CG'!B:E,4,FALSE))</f>
        <v/>
      </c>
      <c r="I456" t="e">
        <f>VLOOKUP(A456,'CG-&gt; CE'!K:M,3,FALSE)</f>
        <v>#N/A</v>
      </c>
      <c r="J456" t="e">
        <f>VLOOKUP(I456,'Liste CG'!B:C,2,FALSE)</f>
        <v>#N/A</v>
      </c>
      <c r="K456" t="e">
        <f>IF(VLOOKUP('Global view'!I456,'Liste CG'!B:E,4,FALSE)=0,"",VLOOKUP('Global view'!I456,'Liste CG'!B:E,4,FALSE))</f>
        <v>#N/A</v>
      </c>
    </row>
    <row r="457" spans="1:11" hidden="1" x14ac:dyDescent="0.35">
      <c r="E457">
        <f>'Liste ECO'!G500</f>
        <v>0</v>
      </c>
      <c r="G457">
        <f>VLOOKUP(F457,'Liste CG'!B:C,2,FALSE)</f>
        <v>0</v>
      </c>
      <c r="H457">
        <f>VLOOKUP('Global view'!F457,'Liste CG'!B:E,4,FALSE)</f>
        <v>0</v>
      </c>
      <c r="I457" t="e">
        <f>VLOOKUP(A457,'CG-&gt; CE'!K:M,3,FALSE)</f>
        <v>#N/A</v>
      </c>
      <c r="J457" t="e">
        <f>VLOOKUP(I457,'Liste CG'!B:C,2,FALSE)</f>
        <v>#N/A</v>
      </c>
      <c r="K457" t="e">
        <f>VLOOKUP('Global view'!I457,'Liste CG'!B:E,4,FALSE)</f>
        <v>#N/A</v>
      </c>
    </row>
    <row r="458" spans="1:11" hidden="1" x14ac:dyDescent="0.35">
      <c r="A458">
        <f>'Liste ECO'!A501</f>
        <v>0</v>
      </c>
      <c r="B458">
        <f>'Liste ECO'!C501</f>
        <v>0</v>
      </c>
      <c r="C458" t="str">
        <f>'Liste ECO'!D501</f>
        <v>X</v>
      </c>
      <c r="D458">
        <f>'Liste ECO'!E501</f>
        <v>0</v>
      </c>
      <c r="E458">
        <f>'Liste ECO'!G501</f>
        <v>0</v>
      </c>
      <c r="F458">
        <f>'Liste ECO'!F501</f>
        <v>0</v>
      </c>
      <c r="G458">
        <f>VLOOKUP(F458,'Liste CG'!B:C,2,FALSE)</f>
        <v>0</v>
      </c>
      <c r="H458">
        <f>VLOOKUP('Global view'!F458,'Liste CG'!B:E,4,FALSE)</f>
        <v>0</v>
      </c>
      <c r="I458" t="e">
        <f>VLOOKUP(A458,'CG-&gt; CE'!K:M,3,FALSE)</f>
        <v>#N/A</v>
      </c>
      <c r="J458" t="e">
        <f>VLOOKUP(I458,'Liste CG'!B:C,2,FALSE)</f>
        <v>#N/A</v>
      </c>
      <c r="K458" t="e">
        <f>VLOOKUP('Global view'!I458,'Liste CG'!B:E,4,FALSE)</f>
        <v>#N/A</v>
      </c>
    </row>
    <row r="459" spans="1:11" hidden="1" x14ac:dyDescent="0.35">
      <c r="E459">
        <f>'Liste ECO'!G502</f>
        <v>0</v>
      </c>
      <c r="G459">
        <f>VLOOKUP(F459,'Liste CG'!B:C,2,FALSE)</f>
        <v>0</v>
      </c>
      <c r="H459">
        <f>VLOOKUP('Global view'!F459,'Liste CG'!B:E,4,FALSE)</f>
        <v>0</v>
      </c>
      <c r="I459" t="e">
        <f>VLOOKUP(A459,'CG-&gt; CE'!K:M,3,FALSE)</f>
        <v>#N/A</v>
      </c>
      <c r="J459" t="e">
        <f>VLOOKUP(I459,'Liste CG'!B:C,2,FALSE)</f>
        <v>#N/A</v>
      </c>
      <c r="K459" t="e">
        <f>VLOOKUP('Global view'!I459,'Liste CG'!B:E,4,FALSE)</f>
        <v>#N/A</v>
      </c>
    </row>
    <row r="460" spans="1:11" hidden="1" x14ac:dyDescent="0.35">
      <c r="A460">
        <f>'Liste ECO'!A503</f>
        <v>0</v>
      </c>
      <c r="B460">
        <f>'Liste ECO'!C503</f>
        <v>0</v>
      </c>
      <c r="C460" t="str">
        <f>'Liste ECO'!D503</f>
        <v>X</v>
      </c>
      <c r="D460">
        <f>'Liste ECO'!E503</f>
        <v>0</v>
      </c>
      <c r="E460">
        <f>'Liste ECO'!G503</f>
        <v>0</v>
      </c>
      <c r="F460">
        <f>'Liste ECO'!F503</f>
        <v>0</v>
      </c>
      <c r="G460">
        <f>VLOOKUP(F460,'Liste CG'!B:C,2,FALSE)</f>
        <v>0</v>
      </c>
      <c r="H460">
        <f>VLOOKUP('Global view'!F460,'Liste CG'!B:E,4,FALSE)</f>
        <v>0</v>
      </c>
      <c r="I460" t="e">
        <f>VLOOKUP(A460,'CG-&gt; CE'!K:M,3,FALSE)</f>
        <v>#N/A</v>
      </c>
      <c r="J460" t="e">
        <f>VLOOKUP(I460,'Liste CG'!B:C,2,FALSE)</f>
        <v>#N/A</v>
      </c>
      <c r="K460" t="e">
        <f>VLOOKUP('Global view'!I460,'Liste CG'!B:E,4,FALSE)</f>
        <v>#N/A</v>
      </c>
    </row>
    <row r="461" spans="1:11" hidden="1" x14ac:dyDescent="0.35">
      <c r="E461" t="str">
        <f>'Liste ECO'!G504</f>
        <v>CT</v>
      </c>
      <c r="G461">
        <f>VLOOKUP(F461,'Liste CG'!B:C,2,FALSE)</f>
        <v>0</v>
      </c>
      <c r="H461">
        <f>VLOOKUP('Global view'!F461,'Liste CG'!B:E,4,FALSE)</f>
        <v>0</v>
      </c>
      <c r="I461" t="e">
        <f>VLOOKUP(A461,'CG-&gt; CE'!K:M,3,FALSE)</f>
        <v>#N/A</v>
      </c>
      <c r="J461" t="e">
        <f>VLOOKUP(I461,'Liste CG'!B:C,2,FALSE)</f>
        <v>#N/A</v>
      </c>
      <c r="K461" t="e">
        <f>VLOOKUP('Global view'!I461,'Liste CG'!B:E,4,FALSE)</f>
        <v>#N/A</v>
      </c>
    </row>
    <row r="462" spans="1:11" x14ac:dyDescent="0.35">
      <c r="A462" t="str">
        <f>'Liste ECO'!A505</f>
        <v>371-01</v>
      </c>
      <c r="B462" t="str">
        <f>'Liste ECO'!C505</f>
        <v>Taxe additionnelle au précompte immobilier</v>
      </c>
      <c r="C462" t="str">
        <f>'Liste ECO'!D505</f>
        <v>R</v>
      </c>
      <c r="D462" t="str">
        <f>'Liste ECO'!E505</f>
        <v>O</v>
      </c>
      <c r="E462">
        <f>'Liste ECO'!G505</f>
        <v>61</v>
      </c>
      <c r="F462">
        <f>'Liste ECO'!F505</f>
        <v>70710</v>
      </c>
      <c r="G462" t="str">
        <f>VLOOKUP(F462,'Liste CG'!B:C,2,FALSE)</f>
        <v>Taxe additionnelle au précompte immobilier</v>
      </c>
      <c r="H462" t="str">
        <f>IF(VLOOKUP('Global view'!F462,'Liste CG'!B:E,4,FALSE)=0,"",VLOOKUP('Global view'!F462,'Liste CG'!B:E,4,FALSE))</f>
        <v/>
      </c>
      <c r="I462" t="e">
        <f>VLOOKUP(A462,'CG-&gt; CE'!K:M,3,FALSE)</f>
        <v>#VALUE!</v>
      </c>
      <c r="J462" t="e">
        <f>VLOOKUP(I462,'Liste CG'!B:C,2,FALSE)</f>
        <v>#VALUE!</v>
      </c>
      <c r="K462" t="e">
        <f>IF(VLOOKUP('Global view'!I462,'Liste CG'!B:E,4,FALSE)=0,"",VLOOKUP('Global view'!I462,'Liste CG'!B:E,4,FALSE))</f>
        <v>#VALUE!</v>
      </c>
    </row>
    <row r="463" spans="1:11" hidden="1" x14ac:dyDescent="0.35">
      <c r="E463">
        <f>'Liste ECO'!G506</f>
        <v>0</v>
      </c>
      <c r="G463">
        <f>VLOOKUP(F463,'Liste CG'!B:C,2,FALSE)</f>
        <v>0</v>
      </c>
      <c r="H463">
        <f>VLOOKUP('Global view'!F463,'Liste CG'!B:E,4,FALSE)</f>
        <v>0</v>
      </c>
      <c r="I463" t="e">
        <f>VLOOKUP(A463,'CG-&gt; CE'!K:M,3,FALSE)</f>
        <v>#N/A</v>
      </c>
      <c r="J463" t="e">
        <f>VLOOKUP(I463,'Liste CG'!B:C,2,FALSE)</f>
        <v>#N/A</v>
      </c>
      <c r="K463" t="e">
        <f>VLOOKUP('Global view'!I463,'Liste CG'!B:E,4,FALSE)</f>
        <v>#N/A</v>
      </c>
    </row>
    <row r="464" spans="1:11" hidden="1" x14ac:dyDescent="0.35">
      <c r="A464">
        <f>'Liste ECO'!A507</f>
        <v>372</v>
      </c>
      <c r="B464" t="str">
        <f>'Liste ECO'!C507</f>
        <v>TAXE ADDITIONNELLE A L’IMPOT DES PERSONNES PHYSIQUES</v>
      </c>
      <c r="C464" t="str">
        <f>'Liste ECO'!D507</f>
        <v>X</v>
      </c>
      <c r="D464">
        <f>'Liste ECO'!E507</f>
        <v>0</v>
      </c>
      <c r="E464">
        <f>'Liste ECO'!G507</f>
        <v>0</v>
      </c>
      <c r="F464">
        <f>'Liste ECO'!F507</f>
        <v>0</v>
      </c>
      <c r="G464">
        <f>VLOOKUP(F464,'Liste CG'!B:C,2,FALSE)</f>
        <v>0</v>
      </c>
      <c r="H464">
        <f>VLOOKUP('Global view'!F464,'Liste CG'!B:E,4,FALSE)</f>
        <v>0</v>
      </c>
      <c r="I464" t="e">
        <f>VLOOKUP(A464,'CG-&gt; CE'!K:M,3,FALSE)</f>
        <v>#N/A</v>
      </c>
      <c r="J464" t="e">
        <f>VLOOKUP(I464,'Liste CG'!B:C,2,FALSE)</f>
        <v>#N/A</v>
      </c>
      <c r="K464" t="e">
        <f>VLOOKUP('Global view'!I464,'Liste CG'!B:E,4,FALSE)</f>
        <v>#N/A</v>
      </c>
    </row>
    <row r="465" spans="1:11" hidden="1" x14ac:dyDescent="0.35">
      <c r="E465">
        <f>'Liste ECO'!G508</f>
        <v>0</v>
      </c>
      <c r="G465">
        <f>VLOOKUP(F465,'Liste CG'!B:C,2,FALSE)</f>
        <v>0</v>
      </c>
      <c r="H465">
        <f>VLOOKUP('Global view'!F465,'Liste CG'!B:E,4,FALSE)</f>
        <v>0</v>
      </c>
      <c r="I465" t="e">
        <f>VLOOKUP(A465,'CG-&gt; CE'!K:M,3,FALSE)</f>
        <v>#N/A</v>
      </c>
      <c r="J465" t="e">
        <f>VLOOKUP(I465,'Liste CG'!B:C,2,FALSE)</f>
        <v>#N/A</v>
      </c>
      <c r="K465" t="e">
        <f>VLOOKUP('Global view'!I465,'Liste CG'!B:E,4,FALSE)</f>
        <v>#N/A</v>
      </c>
    </row>
    <row r="466" spans="1:11" hidden="1" x14ac:dyDescent="0.35">
      <c r="A466" t="str">
        <f>'Liste ECO'!A509</f>
        <v>Code</v>
      </c>
      <c r="B466" t="str">
        <f>'Liste ECO'!C509</f>
        <v>Libellé</v>
      </c>
      <c r="C466" t="str">
        <f>'Liste ECO'!D509</f>
        <v>D/R</v>
      </c>
      <c r="D466" t="str">
        <f>'Liste ECO'!E509</f>
        <v>O/E</v>
      </c>
      <c r="E466" t="str">
        <f>'Liste ECO'!G509</f>
        <v>CT</v>
      </c>
      <c r="F466" t="str">
        <f>'Liste ECO'!F509</f>
        <v>C Gén</v>
      </c>
      <c r="G466" t="e">
        <f>VLOOKUP(F466,'Liste CG'!B:C,2,FALSE)</f>
        <v>#N/A</v>
      </c>
      <c r="H466" t="e">
        <f>VLOOKUP('Global view'!F466,'Liste CG'!B:E,4,FALSE)</f>
        <v>#N/A</v>
      </c>
      <c r="I466" t="e">
        <f>VLOOKUP(A466,'CG-&gt; CE'!K:M,3,FALSE)</f>
        <v>#N/A</v>
      </c>
      <c r="J466" t="e">
        <f>VLOOKUP(I466,'Liste CG'!B:C,2,FALSE)</f>
        <v>#N/A</v>
      </c>
      <c r="K466" t="e">
        <f>VLOOKUP('Global view'!I466,'Liste CG'!B:E,4,FALSE)</f>
        <v>#N/A</v>
      </c>
    </row>
    <row r="467" spans="1:11" hidden="1" x14ac:dyDescent="0.35">
      <c r="E467">
        <f>'Liste ECO'!G510</f>
        <v>61</v>
      </c>
      <c r="G467">
        <f>VLOOKUP(F467,'Liste CG'!B:C,2,FALSE)</f>
        <v>0</v>
      </c>
      <c r="H467">
        <f>VLOOKUP('Global view'!F467,'Liste CG'!B:E,4,FALSE)</f>
        <v>0</v>
      </c>
      <c r="I467" t="e">
        <f>VLOOKUP(A467,'CG-&gt; CE'!K:M,3,FALSE)</f>
        <v>#N/A</v>
      </c>
      <c r="J467" t="e">
        <f>VLOOKUP(I467,'Liste CG'!B:C,2,FALSE)</f>
        <v>#N/A</v>
      </c>
      <c r="K467" t="e">
        <f>VLOOKUP('Global view'!I467,'Liste CG'!B:E,4,FALSE)</f>
        <v>#N/A</v>
      </c>
    </row>
    <row r="468" spans="1:11" hidden="1" x14ac:dyDescent="0.35">
      <c r="A468">
        <f>'Liste ECO'!A511</f>
        <v>0</v>
      </c>
      <c r="B468">
        <f>'Liste ECO'!C511</f>
        <v>0</v>
      </c>
      <c r="C468" t="str">
        <f>'Liste ECO'!D511</f>
        <v>X</v>
      </c>
      <c r="D468">
        <f>'Liste ECO'!E511</f>
        <v>0</v>
      </c>
      <c r="E468">
        <f>'Liste ECO'!G511</f>
        <v>0</v>
      </c>
      <c r="F468">
        <f>'Liste ECO'!F511</f>
        <v>0</v>
      </c>
      <c r="G468">
        <f>VLOOKUP(F468,'Liste CG'!B:C,2,FALSE)</f>
        <v>0</v>
      </c>
      <c r="H468">
        <f>VLOOKUP('Global view'!F468,'Liste CG'!B:E,4,FALSE)</f>
        <v>0</v>
      </c>
      <c r="I468" t="e">
        <f>VLOOKUP(A468,'CG-&gt; CE'!K:M,3,FALSE)</f>
        <v>#N/A</v>
      </c>
      <c r="J468" t="e">
        <f>VLOOKUP(I468,'Liste CG'!B:C,2,FALSE)</f>
        <v>#N/A</v>
      </c>
      <c r="K468" t="e">
        <f>VLOOKUP('Global view'!I468,'Liste CG'!B:E,4,FALSE)</f>
        <v>#N/A</v>
      </c>
    </row>
    <row r="469" spans="1:11" hidden="1" x14ac:dyDescent="0.35">
      <c r="E469">
        <f>'Liste ECO'!G512</f>
        <v>0</v>
      </c>
      <c r="G469">
        <f>VLOOKUP(F469,'Liste CG'!B:C,2,FALSE)</f>
        <v>0</v>
      </c>
      <c r="H469">
        <f>VLOOKUP('Global view'!F469,'Liste CG'!B:E,4,FALSE)</f>
        <v>0</v>
      </c>
      <c r="I469" t="e">
        <f>VLOOKUP(A469,'CG-&gt; CE'!K:M,3,FALSE)</f>
        <v>#N/A</v>
      </c>
      <c r="J469" t="e">
        <f>VLOOKUP(I469,'Liste CG'!B:C,2,FALSE)</f>
        <v>#N/A</v>
      </c>
      <c r="K469" t="e">
        <f>VLOOKUP('Global view'!I469,'Liste CG'!B:E,4,FALSE)</f>
        <v>#N/A</v>
      </c>
    </row>
    <row r="470" spans="1:11" hidden="1" x14ac:dyDescent="0.35">
      <c r="A470">
        <f>'Liste ECO'!A513</f>
        <v>0</v>
      </c>
      <c r="B470">
        <f>'Liste ECO'!C513</f>
        <v>0</v>
      </c>
      <c r="C470" t="str">
        <f>'Liste ECO'!D513</f>
        <v>X</v>
      </c>
      <c r="D470">
        <f>'Liste ECO'!E513</f>
        <v>0</v>
      </c>
      <c r="E470">
        <f>'Liste ECO'!G513</f>
        <v>0</v>
      </c>
      <c r="F470">
        <f>'Liste ECO'!F513</f>
        <v>0</v>
      </c>
      <c r="G470">
        <f>VLOOKUP(F470,'Liste CG'!B:C,2,FALSE)</f>
        <v>0</v>
      </c>
      <c r="H470">
        <f>VLOOKUP('Global view'!F470,'Liste CG'!B:E,4,FALSE)</f>
        <v>0</v>
      </c>
      <c r="I470" t="e">
        <f>VLOOKUP(A470,'CG-&gt; CE'!K:M,3,FALSE)</f>
        <v>#N/A</v>
      </c>
      <c r="J470" t="e">
        <f>VLOOKUP(I470,'Liste CG'!B:C,2,FALSE)</f>
        <v>#N/A</v>
      </c>
      <c r="K470" t="e">
        <f>VLOOKUP('Global view'!I470,'Liste CG'!B:E,4,FALSE)</f>
        <v>#N/A</v>
      </c>
    </row>
    <row r="471" spans="1:11" hidden="1" x14ac:dyDescent="0.35">
      <c r="E471" t="str">
        <f>'Liste ECO'!G514</f>
        <v>CT</v>
      </c>
      <c r="G471">
        <f>VLOOKUP(F471,'Liste CG'!B:C,2,FALSE)</f>
        <v>0</v>
      </c>
      <c r="H471">
        <f>VLOOKUP('Global view'!F471,'Liste CG'!B:E,4,FALSE)</f>
        <v>0</v>
      </c>
      <c r="I471" t="e">
        <f>VLOOKUP(A471,'CG-&gt; CE'!K:M,3,FALSE)</f>
        <v>#N/A</v>
      </c>
      <c r="J471" t="e">
        <f>VLOOKUP(I471,'Liste CG'!B:C,2,FALSE)</f>
        <v>#N/A</v>
      </c>
      <c r="K471" t="e">
        <f>VLOOKUP('Global view'!I471,'Liste CG'!B:E,4,FALSE)</f>
        <v>#N/A</v>
      </c>
    </row>
    <row r="472" spans="1:11" x14ac:dyDescent="0.35">
      <c r="A472" t="str">
        <f>'Liste ECO'!A515</f>
        <v>373-01</v>
      </c>
      <c r="B472" t="str">
        <f>'Liste ECO'!C515</f>
        <v>Taxe additionnelle à la taxe sur les automobiles</v>
      </c>
      <c r="C472" t="str">
        <f>'Liste ECO'!D515</f>
        <v>R</v>
      </c>
      <c r="D472" t="str">
        <f>'Liste ECO'!E515</f>
        <v>O</v>
      </c>
      <c r="E472">
        <f>'Liste ECO'!G515</f>
        <v>61</v>
      </c>
      <c r="F472">
        <f>'Liste ECO'!F515</f>
        <v>70730</v>
      </c>
      <c r="G472" t="str">
        <f>VLOOKUP(F472,'Liste CG'!B:C,2,FALSE)</f>
        <v>Taxe additionnelle à la taxe sur les automobiles</v>
      </c>
      <c r="H472" t="str">
        <f>IF(VLOOKUP('Global view'!F472,'Liste CG'!B:E,4,FALSE)=0,"",VLOOKUP('Global view'!F472,'Liste CG'!B:E,4,FALSE))</f>
        <v/>
      </c>
      <c r="I472">
        <f>VLOOKUP(A472,'CG-&gt; CE'!K:M,3,FALSE)</f>
        <v>41204</v>
      </c>
      <c r="J472" t="str">
        <f>VLOOKUP(I472,'Liste CG'!B:C,2,FALSE)</f>
        <v>Impôts additionnels</v>
      </c>
      <c r="K472" t="str">
        <f>IF(VLOOKUP('Global view'!I472,'Liste CG'!B:E,4,FALSE)=0,"",VLOOKUP('Global view'!I472,'Liste CG'!B:E,4,FALSE))</f>
        <v>Tiers</v>
      </c>
    </row>
    <row r="473" spans="1:11" hidden="1" x14ac:dyDescent="0.35">
      <c r="E473">
        <f>'Liste ECO'!G516</f>
        <v>0</v>
      </c>
      <c r="G473">
        <f>VLOOKUP(F473,'Liste CG'!B:C,2,FALSE)</f>
        <v>0</v>
      </c>
      <c r="H473">
        <f>VLOOKUP('Global view'!F473,'Liste CG'!B:E,4,FALSE)</f>
        <v>0</v>
      </c>
      <c r="I473" t="e">
        <f>VLOOKUP(A473,'CG-&gt; CE'!K:M,3,FALSE)</f>
        <v>#N/A</v>
      </c>
      <c r="J473" t="e">
        <f>VLOOKUP(I473,'Liste CG'!B:C,2,FALSE)</f>
        <v>#N/A</v>
      </c>
      <c r="K473" t="e">
        <f>VLOOKUP('Global view'!I473,'Liste CG'!B:E,4,FALSE)</f>
        <v>#N/A</v>
      </c>
    </row>
    <row r="474" spans="1:11" hidden="1" x14ac:dyDescent="0.35">
      <c r="A474">
        <f>'Liste ECO'!A517</f>
        <v>374</v>
      </c>
      <c r="B474" t="str">
        <f>'Liste ECO'!C517</f>
        <v>TAXE ADDITIONNELLE A LA CITY TAX</v>
      </c>
      <c r="C474" t="str">
        <f>'Liste ECO'!D517</f>
        <v>X</v>
      </c>
      <c r="D474">
        <f>'Liste ECO'!E517</f>
        <v>0</v>
      </c>
      <c r="E474">
        <f>'Liste ECO'!G517</f>
        <v>0</v>
      </c>
      <c r="F474">
        <f>'Liste ECO'!F517</f>
        <v>0</v>
      </c>
      <c r="G474">
        <f>VLOOKUP(F474,'Liste CG'!B:C,2,FALSE)</f>
        <v>0</v>
      </c>
      <c r="H474">
        <f>VLOOKUP('Global view'!F474,'Liste CG'!B:E,4,FALSE)</f>
        <v>0</v>
      </c>
      <c r="I474" t="e">
        <f>VLOOKUP(A474,'CG-&gt; CE'!K:M,3,FALSE)</f>
        <v>#N/A</v>
      </c>
      <c r="J474" t="e">
        <f>VLOOKUP(I474,'Liste CG'!B:C,2,FALSE)</f>
        <v>#N/A</v>
      </c>
      <c r="K474" t="e">
        <f>VLOOKUP('Global view'!I474,'Liste CG'!B:E,4,FALSE)</f>
        <v>#N/A</v>
      </c>
    </row>
    <row r="475" spans="1:11" hidden="1" x14ac:dyDescent="0.35">
      <c r="E475">
        <f>'Liste ECO'!G518</f>
        <v>0</v>
      </c>
      <c r="G475">
        <f>VLOOKUP(F475,'Liste CG'!B:C,2,FALSE)</f>
        <v>0</v>
      </c>
      <c r="H475">
        <f>VLOOKUP('Global view'!F475,'Liste CG'!B:E,4,FALSE)</f>
        <v>0</v>
      </c>
      <c r="I475" t="e">
        <f>VLOOKUP(A475,'CG-&gt; CE'!K:M,3,FALSE)</f>
        <v>#N/A</v>
      </c>
      <c r="J475" t="e">
        <f>VLOOKUP(I475,'Liste CG'!B:C,2,FALSE)</f>
        <v>#N/A</v>
      </c>
      <c r="K475" t="e">
        <f>VLOOKUP('Global view'!I475,'Liste CG'!B:E,4,FALSE)</f>
        <v>#N/A</v>
      </c>
    </row>
    <row r="476" spans="1:11" hidden="1" x14ac:dyDescent="0.35">
      <c r="A476" t="str">
        <f>'Liste ECO'!A519</f>
        <v>Code</v>
      </c>
      <c r="B476" t="str">
        <f>'Liste ECO'!C519</f>
        <v>Libellé</v>
      </c>
      <c r="C476" t="str">
        <f>'Liste ECO'!D519</f>
        <v>D/R</v>
      </c>
      <c r="D476" t="str">
        <f>'Liste ECO'!E519</f>
        <v>O/E</v>
      </c>
      <c r="E476" t="str">
        <f>'Liste ECO'!G519</f>
        <v>CT</v>
      </c>
      <c r="F476" t="str">
        <f>'Liste ECO'!F519</f>
        <v>C Gén</v>
      </c>
      <c r="G476" t="e">
        <f>VLOOKUP(F476,'Liste CG'!B:C,2,FALSE)</f>
        <v>#N/A</v>
      </c>
      <c r="H476" t="e">
        <f>VLOOKUP('Global view'!F476,'Liste CG'!B:E,4,FALSE)</f>
        <v>#N/A</v>
      </c>
      <c r="I476" t="e">
        <f>VLOOKUP(A476,'CG-&gt; CE'!K:M,3,FALSE)</f>
        <v>#N/A</v>
      </c>
      <c r="J476" t="e">
        <f>VLOOKUP(I476,'Liste CG'!B:C,2,FALSE)</f>
        <v>#N/A</v>
      </c>
      <c r="K476" t="e">
        <f>VLOOKUP('Global view'!I476,'Liste CG'!B:E,4,FALSE)</f>
        <v>#N/A</v>
      </c>
    </row>
    <row r="477" spans="1:11" hidden="1" x14ac:dyDescent="0.35">
      <c r="E477">
        <f>'Liste ECO'!G520</f>
        <v>61</v>
      </c>
      <c r="G477">
        <f>VLOOKUP(F477,'Liste CG'!B:C,2,FALSE)</f>
        <v>0</v>
      </c>
      <c r="H477">
        <f>VLOOKUP('Global view'!F477,'Liste CG'!B:E,4,FALSE)</f>
        <v>0</v>
      </c>
      <c r="I477" t="e">
        <f>VLOOKUP(A477,'CG-&gt; CE'!K:M,3,FALSE)</f>
        <v>#N/A</v>
      </c>
      <c r="J477" t="e">
        <f>VLOOKUP(I477,'Liste CG'!B:C,2,FALSE)</f>
        <v>#N/A</v>
      </c>
      <c r="K477" t="e">
        <f>VLOOKUP('Global view'!I477,'Liste CG'!B:E,4,FALSE)</f>
        <v>#N/A</v>
      </c>
    </row>
    <row r="478" spans="1:11" hidden="1" x14ac:dyDescent="0.35">
      <c r="A478">
        <f>'Liste ECO'!A521</f>
        <v>0</v>
      </c>
      <c r="B478">
        <f>'Liste ECO'!C521</f>
        <v>0</v>
      </c>
      <c r="C478" t="str">
        <f>'Liste ECO'!D521</f>
        <v>X</v>
      </c>
      <c r="D478">
        <f>'Liste ECO'!E521</f>
        <v>0</v>
      </c>
      <c r="E478">
        <f>'Liste ECO'!G521</f>
        <v>0</v>
      </c>
      <c r="F478">
        <f>'Liste ECO'!F521</f>
        <v>0</v>
      </c>
      <c r="G478">
        <f>VLOOKUP(F478,'Liste CG'!B:C,2,FALSE)</f>
        <v>0</v>
      </c>
      <c r="H478">
        <f>VLOOKUP('Global view'!F478,'Liste CG'!B:E,4,FALSE)</f>
        <v>0</v>
      </c>
      <c r="I478" t="e">
        <f>VLOOKUP(A478,'CG-&gt; CE'!K:M,3,FALSE)</f>
        <v>#N/A</v>
      </c>
      <c r="J478" t="e">
        <f>VLOOKUP(I478,'Liste CG'!B:C,2,FALSE)</f>
        <v>#N/A</v>
      </c>
      <c r="K478" t="e">
        <f>VLOOKUP('Global view'!I478,'Liste CG'!B:E,4,FALSE)</f>
        <v>#N/A</v>
      </c>
    </row>
    <row r="479" spans="1:11" hidden="1" x14ac:dyDescent="0.35">
      <c r="E479">
        <f>'Liste ECO'!G522</f>
        <v>0</v>
      </c>
      <c r="G479">
        <f>VLOOKUP(F479,'Liste CG'!B:C,2,FALSE)</f>
        <v>0</v>
      </c>
      <c r="H479">
        <f>VLOOKUP('Global view'!F479,'Liste CG'!B:E,4,FALSE)</f>
        <v>0</v>
      </c>
      <c r="I479" t="e">
        <f>VLOOKUP(A479,'CG-&gt; CE'!K:M,3,FALSE)</f>
        <v>#N/A</v>
      </c>
      <c r="J479" t="e">
        <f>VLOOKUP(I479,'Liste CG'!B:C,2,FALSE)</f>
        <v>#N/A</v>
      </c>
      <c r="K479" t="e">
        <f>VLOOKUP('Global view'!I479,'Liste CG'!B:E,4,FALSE)</f>
        <v>#N/A</v>
      </c>
    </row>
    <row r="480" spans="1:11" hidden="1" x14ac:dyDescent="0.35">
      <c r="A480">
        <f>'Liste ECO'!A523</f>
        <v>0</v>
      </c>
      <c r="B480">
        <f>'Liste ECO'!C523</f>
        <v>0</v>
      </c>
      <c r="C480" t="str">
        <f>'Liste ECO'!D523</f>
        <v>X</v>
      </c>
      <c r="D480">
        <f>'Liste ECO'!E523</f>
        <v>0</v>
      </c>
      <c r="E480">
        <f>'Liste ECO'!G523</f>
        <v>0</v>
      </c>
      <c r="F480">
        <f>'Liste ECO'!F523</f>
        <v>0</v>
      </c>
      <c r="G480">
        <f>VLOOKUP(F480,'Liste CG'!B:C,2,FALSE)</f>
        <v>0</v>
      </c>
      <c r="H480">
        <f>VLOOKUP('Global view'!F480,'Liste CG'!B:E,4,FALSE)</f>
        <v>0</v>
      </c>
      <c r="I480" t="e">
        <f>VLOOKUP(A480,'CG-&gt; CE'!K:M,3,FALSE)</f>
        <v>#N/A</v>
      </c>
      <c r="J480" t="e">
        <f>VLOOKUP(I480,'Liste CG'!B:C,2,FALSE)</f>
        <v>#N/A</v>
      </c>
      <c r="K480" t="e">
        <f>VLOOKUP('Global view'!I480,'Liste CG'!B:E,4,FALSE)</f>
        <v>#N/A</v>
      </c>
    </row>
    <row r="481" spans="1:11" hidden="1" x14ac:dyDescent="0.35">
      <c r="E481" t="str">
        <f>'Liste ECO'!G524</f>
        <v>C.T.</v>
      </c>
      <c r="G481">
        <f>VLOOKUP(F481,'Liste CG'!B:C,2,FALSE)</f>
        <v>0</v>
      </c>
      <c r="H481">
        <f>VLOOKUP('Global view'!F481,'Liste CG'!B:E,4,FALSE)</f>
        <v>0</v>
      </c>
      <c r="I481" t="e">
        <f>VLOOKUP(A481,'CG-&gt; CE'!K:M,3,FALSE)</f>
        <v>#N/A</v>
      </c>
      <c r="J481" t="e">
        <f>VLOOKUP(I481,'Liste CG'!B:C,2,FALSE)</f>
        <v>#N/A</v>
      </c>
      <c r="K481" t="e">
        <f>VLOOKUP('Global view'!I481,'Liste CG'!B:E,4,FALSE)</f>
        <v>#N/A</v>
      </c>
    </row>
    <row r="482" spans="1:11" x14ac:dyDescent="0.35">
      <c r="A482" t="str">
        <f>'Liste ECO'!A525</f>
        <v>375-01</v>
      </c>
      <c r="B482" t="str">
        <f>'Liste ECO'!C525</f>
        <v>Taxe additionnelle à la taxe sur les pylônes, antennes et mâts GSM</v>
      </c>
      <c r="C482" t="str">
        <f>'Liste ECO'!D525</f>
        <v>R</v>
      </c>
      <c r="D482" t="str">
        <f>'Liste ECO'!E525</f>
        <v>O</v>
      </c>
      <c r="E482">
        <f>'Liste ECO'!G525</f>
        <v>61</v>
      </c>
      <c r="F482" t="str">
        <f>'Liste ECO'!F525</f>
        <v>70750</v>
      </c>
      <c r="G482" t="e">
        <f>VLOOKUP(F482,'Liste CG'!B:C,2,FALSE)</f>
        <v>#N/A</v>
      </c>
      <c r="H482" t="e">
        <f>IF(VLOOKUP('Global view'!F482,'Liste CG'!B:E,4,FALSE)=0,"",VLOOKUP('Global view'!F482,'Liste CG'!B:E,4,FALSE))</f>
        <v>#N/A</v>
      </c>
      <c r="I482" t="e">
        <f>VLOOKUP(A482,'CG-&gt; CE'!K:M,3,FALSE)</f>
        <v>#VALUE!</v>
      </c>
      <c r="J482" t="e">
        <f>VLOOKUP(I482,'Liste CG'!B:C,2,FALSE)</f>
        <v>#VALUE!</v>
      </c>
      <c r="K482" t="e">
        <f>IF(VLOOKUP('Global view'!I482,'Liste CG'!B:E,4,FALSE)=0,"",VLOOKUP('Global view'!I482,'Liste CG'!B:E,4,FALSE))</f>
        <v>#VALUE!</v>
      </c>
    </row>
    <row r="483" spans="1:11" hidden="1" x14ac:dyDescent="0.35">
      <c r="E483">
        <f>'Liste ECO'!G526</f>
        <v>0</v>
      </c>
      <c r="G483">
        <f>VLOOKUP(F483,'Liste CG'!B:C,2,FALSE)</f>
        <v>0</v>
      </c>
      <c r="H483">
        <f>VLOOKUP('Global view'!F483,'Liste CG'!B:E,4,FALSE)</f>
        <v>0</v>
      </c>
      <c r="I483" t="e">
        <f>VLOOKUP(A483,'CG-&gt; CE'!K:M,3,FALSE)</f>
        <v>#N/A</v>
      </c>
      <c r="J483" t="e">
        <f>VLOOKUP(I483,'Liste CG'!B:C,2,FALSE)</f>
        <v>#N/A</v>
      </c>
      <c r="K483" t="e">
        <f>VLOOKUP('Global view'!I483,'Liste CG'!B:E,4,FALSE)</f>
        <v>#N/A</v>
      </c>
    </row>
    <row r="484" spans="1:11" hidden="1" x14ac:dyDescent="0.35">
      <c r="A484">
        <f>'Liste ECO'!A527</f>
        <v>38</v>
      </c>
      <c r="B484" t="str">
        <f>'Liste ECO'!C527</f>
        <v>AUTRES CONTRIBUTIONS DES ENTREPRISES ET DES MENAGES</v>
      </c>
      <c r="C484" t="str">
        <f>'Liste ECO'!D527</f>
        <v>X</v>
      </c>
      <c r="D484">
        <f>'Liste ECO'!E527</f>
        <v>0</v>
      </c>
      <c r="E484">
        <f>'Liste ECO'!G527</f>
        <v>0</v>
      </c>
      <c r="F484">
        <f>'Liste ECO'!F527</f>
        <v>0</v>
      </c>
      <c r="G484">
        <f>VLOOKUP(F484,'Liste CG'!B:C,2,FALSE)</f>
        <v>0</v>
      </c>
      <c r="H484">
        <f>VLOOKUP('Global view'!F484,'Liste CG'!B:E,4,FALSE)</f>
        <v>0</v>
      </c>
      <c r="I484" t="e">
        <f>VLOOKUP(A484,'CG-&gt; CE'!K:M,3,FALSE)</f>
        <v>#N/A</v>
      </c>
      <c r="J484" t="e">
        <f>VLOOKUP(I484,'Liste CG'!B:C,2,FALSE)</f>
        <v>#N/A</v>
      </c>
      <c r="K484" t="e">
        <f>VLOOKUP('Global view'!I484,'Liste CG'!B:E,4,FALSE)</f>
        <v>#N/A</v>
      </c>
    </row>
    <row r="485" spans="1:11" hidden="1" x14ac:dyDescent="0.35">
      <c r="E485">
        <f>'Liste ECO'!G528</f>
        <v>0</v>
      </c>
      <c r="G485">
        <f>VLOOKUP(F485,'Liste CG'!B:C,2,FALSE)</f>
        <v>0</v>
      </c>
      <c r="H485">
        <f>VLOOKUP('Global view'!F485,'Liste CG'!B:E,4,FALSE)</f>
        <v>0</v>
      </c>
      <c r="I485" t="e">
        <f>VLOOKUP(A485,'CG-&gt; CE'!K:M,3,FALSE)</f>
        <v>#N/A</v>
      </c>
      <c r="J485" t="e">
        <f>VLOOKUP(I485,'Liste CG'!B:C,2,FALSE)</f>
        <v>#N/A</v>
      </c>
      <c r="K485" t="e">
        <f>VLOOKUP('Global view'!I485,'Liste CG'!B:E,4,FALSE)</f>
        <v>#N/A</v>
      </c>
    </row>
    <row r="486" spans="1:11" hidden="1" x14ac:dyDescent="0.35">
      <c r="A486">
        <f>'Liste ECO'!A529</f>
        <v>380</v>
      </c>
      <c r="B486" t="str">
        <f>'Liste ECO'!C529</f>
        <v>CONTRIBUTIONS DIVERSES</v>
      </c>
      <c r="C486" t="str">
        <f>'Liste ECO'!D529</f>
        <v>X</v>
      </c>
      <c r="D486">
        <f>'Liste ECO'!E529</f>
        <v>0</v>
      </c>
      <c r="E486">
        <f>'Liste ECO'!G529</f>
        <v>0</v>
      </c>
      <c r="F486">
        <f>'Liste ECO'!F529</f>
        <v>0</v>
      </c>
      <c r="G486">
        <f>VLOOKUP(F486,'Liste CG'!B:C,2,FALSE)</f>
        <v>0</v>
      </c>
      <c r="H486">
        <f>VLOOKUP('Global view'!F486,'Liste CG'!B:E,4,FALSE)</f>
        <v>0</v>
      </c>
      <c r="I486" t="e">
        <f>VLOOKUP(A486,'CG-&gt; CE'!K:M,3,FALSE)</f>
        <v>#N/A</v>
      </c>
      <c r="J486" t="e">
        <f>VLOOKUP(I486,'Liste CG'!B:C,2,FALSE)</f>
        <v>#N/A</v>
      </c>
      <c r="K486" t="e">
        <f>VLOOKUP('Global view'!I486,'Liste CG'!B:E,4,FALSE)</f>
        <v>#N/A</v>
      </c>
    </row>
    <row r="487" spans="1:11" hidden="1" x14ac:dyDescent="0.35">
      <c r="E487">
        <f>'Liste ECO'!G530</f>
        <v>0</v>
      </c>
      <c r="G487">
        <f>VLOOKUP(F487,'Liste CG'!B:C,2,FALSE)</f>
        <v>0</v>
      </c>
      <c r="H487">
        <f>VLOOKUP('Global view'!F487,'Liste CG'!B:E,4,FALSE)</f>
        <v>0</v>
      </c>
      <c r="I487" t="e">
        <f>VLOOKUP(A487,'CG-&gt; CE'!K:M,3,FALSE)</f>
        <v>#N/A</v>
      </c>
      <c r="J487" t="e">
        <f>VLOOKUP(I487,'Liste CG'!B:C,2,FALSE)</f>
        <v>#N/A</v>
      </c>
      <c r="K487" t="e">
        <f>VLOOKUP('Global view'!I487,'Liste CG'!B:E,4,FALSE)</f>
        <v>#N/A</v>
      </c>
    </row>
    <row r="488" spans="1:11" hidden="1" x14ac:dyDescent="0.35">
      <c r="A488" t="str">
        <f>'Liste ECO'!A531</f>
        <v>Code</v>
      </c>
      <c r="B488" t="str">
        <f>'Liste ECO'!C531</f>
        <v>Libellé</v>
      </c>
      <c r="C488" t="str">
        <f>'Liste ECO'!D531</f>
        <v>D/R</v>
      </c>
      <c r="D488" t="str">
        <f>'Liste ECO'!E531</f>
        <v>O/E</v>
      </c>
      <c r="E488" t="str">
        <f>'Liste ECO'!G531</f>
        <v>CT</v>
      </c>
      <c r="F488" t="str">
        <f>'Liste ECO'!F531</f>
        <v>C Gén</v>
      </c>
      <c r="G488" t="e">
        <f>VLOOKUP(F488,'Liste CG'!B:C,2,FALSE)</f>
        <v>#N/A</v>
      </c>
      <c r="H488" t="e">
        <f>VLOOKUP('Global view'!F488,'Liste CG'!B:E,4,FALSE)</f>
        <v>#N/A</v>
      </c>
      <c r="I488" t="e">
        <f>VLOOKUP(A488,'CG-&gt; CE'!K:M,3,FALSE)</f>
        <v>#N/A</v>
      </c>
      <c r="J488" t="e">
        <f>VLOOKUP(I488,'Liste CG'!B:C,2,FALSE)</f>
        <v>#N/A</v>
      </c>
      <c r="K488" t="e">
        <f>VLOOKUP('Global view'!I488,'Liste CG'!B:E,4,FALSE)</f>
        <v>#N/A</v>
      </c>
    </row>
    <row r="489" spans="1:11" hidden="1" x14ac:dyDescent="0.35">
      <c r="E489">
        <f>'Liste ECO'!G532</f>
        <v>61</v>
      </c>
      <c r="G489">
        <f>VLOOKUP(F489,'Liste CG'!B:C,2,FALSE)</f>
        <v>0</v>
      </c>
      <c r="H489">
        <f>VLOOKUP('Global view'!F489,'Liste CG'!B:E,4,FALSE)</f>
        <v>0</v>
      </c>
      <c r="I489" t="e">
        <f>VLOOKUP(A489,'CG-&gt; CE'!K:M,3,FALSE)</f>
        <v>#N/A</v>
      </c>
      <c r="J489" t="e">
        <f>VLOOKUP(I489,'Liste CG'!B:C,2,FALSE)</f>
        <v>#N/A</v>
      </c>
      <c r="K489" t="e">
        <f>VLOOKUP('Global view'!I489,'Liste CG'!B:E,4,FALSE)</f>
        <v>#N/A</v>
      </c>
    </row>
    <row r="490" spans="1:11" x14ac:dyDescent="0.35">
      <c r="A490" t="str">
        <f>'Liste ECO'!A533</f>
        <v>380-03</v>
      </c>
      <c r="B490" t="str">
        <f>'Liste ECO'!C533</f>
        <v>Amendes</v>
      </c>
      <c r="C490" t="str">
        <f>'Liste ECO'!D533</f>
        <v>R</v>
      </c>
      <c r="D490" t="str">
        <f>'Liste ECO'!E533</f>
        <v>O</v>
      </c>
      <c r="E490">
        <f>'Liste ECO'!G533</f>
        <v>61</v>
      </c>
      <c r="F490">
        <f>'Liste ECO'!F533</f>
        <v>70910</v>
      </c>
      <c r="G490" t="str">
        <f>VLOOKUP(F490,'Liste CG'!B:C,2,FALSE)</f>
        <v>Amendes</v>
      </c>
      <c r="H490" t="str">
        <f>IF(VLOOKUP('Global view'!F490,'Liste CG'!B:E,4,FALSE)=0,"",VLOOKUP('Global view'!F490,'Liste CG'!B:E,4,FALSE))</f>
        <v/>
      </c>
      <c r="I490">
        <f>VLOOKUP(A490,'CG-&gt; CE'!K:M,3,FALSE)</f>
        <v>70910</v>
      </c>
      <c r="J490" t="str">
        <f>VLOOKUP(I490,'Liste CG'!B:C,2,FALSE)</f>
        <v>Amendes</v>
      </c>
      <c r="K490" t="str">
        <f>IF(VLOOKUP('Global view'!I490,'Liste CG'!B:E,4,FALSE)=0,"",VLOOKUP('Global view'!I490,'Liste CG'!B:E,4,FALSE))</f>
        <v/>
      </c>
    </row>
    <row r="491" spans="1:11" hidden="1" x14ac:dyDescent="0.35">
      <c r="E491">
        <f>'Liste ECO'!G534</f>
        <v>61</v>
      </c>
      <c r="G491">
        <f>VLOOKUP(F491,'Liste CG'!B:C,2,FALSE)</f>
        <v>0</v>
      </c>
      <c r="H491">
        <f>VLOOKUP('Global view'!F491,'Liste CG'!B:E,4,FALSE)</f>
        <v>0</v>
      </c>
      <c r="I491" t="e">
        <f>VLOOKUP(A491,'CG-&gt; CE'!K:M,3,FALSE)</f>
        <v>#N/A</v>
      </c>
      <c r="J491" t="e">
        <f>VLOOKUP(I491,'Liste CG'!B:C,2,FALSE)</f>
        <v>#N/A</v>
      </c>
      <c r="K491" t="e">
        <f>VLOOKUP('Global view'!I491,'Liste CG'!B:E,4,FALSE)</f>
        <v>#N/A</v>
      </c>
    </row>
    <row r="492" spans="1:11" x14ac:dyDescent="0.35">
      <c r="A492" t="str">
        <f>'Liste ECO'!A535</f>
        <v>380-48</v>
      </c>
      <c r="B492" t="str">
        <f>'Liste ECO'!C535</f>
        <v>Autres contributions des entreprises et des ménages</v>
      </c>
      <c r="C492" t="str">
        <f>'Liste ECO'!D535</f>
        <v>R</v>
      </c>
      <c r="D492" t="str">
        <f>'Liste ECO'!E535</f>
        <v>O</v>
      </c>
      <c r="E492">
        <f>'Liste ECO'!G535</f>
        <v>61</v>
      </c>
      <c r="F492">
        <f>'Liste ECO'!F535</f>
        <v>73300</v>
      </c>
      <c r="G492" t="str">
        <f>VLOOKUP(F492,'Liste CG'!B:C,2,FALSE)</f>
        <v>Autres contributions des entreprises et des ménages</v>
      </c>
      <c r="H492" t="str">
        <f>IF(VLOOKUP('Global view'!F492,'Liste CG'!B:E,4,FALSE)=0,"",VLOOKUP('Global view'!F492,'Liste CG'!B:E,4,FALSE))</f>
        <v/>
      </c>
      <c r="I492" t="e">
        <f>VLOOKUP(A492,'CG-&gt; CE'!K:M,3,FALSE)</f>
        <v>#VALUE!</v>
      </c>
      <c r="J492" t="e">
        <f>VLOOKUP(I492,'Liste CG'!B:C,2,FALSE)</f>
        <v>#VALUE!</v>
      </c>
      <c r="K492" t="e">
        <f>IF(VLOOKUP('Global view'!I492,'Liste CG'!B:E,4,FALSE)=0,"",VLOOKUP('Global view'!I492,'Liste CG'!B:E,4,FALSE))</f>
        <v>#VALUE!</v>
      </c>
    </row>
    <row r="493" spans="1:11" hidden="1" x14ac:dyDescent="0.35">
      <c r="E493">
        <f>'Liste ECO'!G536</f>
        <v>0</v>
      </c>
      <c r="G493">
        <f>VLOOKUP(F493,'Liste CG'!B:C,2,FALSE)</f>
        <v>0</v>
      </c>
      <c r="H493">
        <f>VLOOKUP('Global view'!F493,'Liste CG'!B:E,4,FALSE)</f>
        <v>0</v>
      </c>
      <c r="I493" t="e">
        <f>VLOOKUP(A493,'CG-&gt; CE'!K:M,3,FALSE)</f>
        <v>#N/A</v>
      </c>
      <c r="J493" t="e">
        <f>VLOOKUP(I493,'Liste CG'!B:C,2,FALSE)</f>
        <v>#N/A</v>
      </c>
      <c r="K493" t="e">
        <f>VLOOKUP('Global view'!I493,'Liste CG'!B:E,4,FALSE)</f>
        <v>#N/A</v>
      </c>
    </row>
    <row r="494" spans="1:11" hidden="1" x14ac:dyDescent="0.35">
      <c r="A494">
        <f>'Liste ECO'!A537</f>
        <v>383</v>
      </c>
      <c r="B494" t="str">
        <f>'Liste ECO'!C537</f>
        <v>RECUPERATION DE L'AIDE SOCIALE DIRECTE</v>
      </c>
      <c r="C494" t="str">
        <f>'Liste ECO'!D537</f>
        <v>X</v>
      </c>
      <c r="D494">
        <f>'Liste ECO'!E537</f>
        <v>0</v>
      </c>
      <c r="E494">
        <f>'Liste ECO'!G537</f>
        <v>0</v>
      </c>
      <c r="F494">
        <f>'Liste ECO'!F537</f>
        <v>0</v>
      </c>
      <c r="G494">
        <f>VLOOKUP(F494,'Liste CG'!B:C,2,FALSE)</f>
        <v>0</v>
      </c>
      <c r="H494">
        <f>VLOOKUP('Global view'!F494,'Liste CG'!B:E,4,FALSE)</f>
        <v>0</v>
      </c>
      <c r="I494" t="e">
        <f>VLOOKUP(A494,'CG-&gt; CE'!K:M,3,FALSE)</f>
        <v>#N/A</v>
      </c>
      <c r="J494" t="e">
        <f>VLOOKUP(I494,'Liste CG'!B:C,2,FALSE)</f>
        <v>#N/A</v>
      </c>
      <c r="K494" t="e">
        <f>VLOOKUP('Global view'!I494,'Liste CG'!B:E,4,FALSE)</f>
        <v>#N/A</v>
      </c>
    </row>
    <row r="495" spans="1:11" hidden="1" x14ac:dyDescent="0.35">
      <c r="E495">
        <f>'Liste ECO'!G538</f>
        <v>0</v>
      </c>
      <c r="G495">
        <f>VLOOKUP(F495,'Liste CG'!B:C,2,FALSE)</f>
        <v>0</v>
      </c>
      <c r="H495">
        <f>VLOOKUP('Global view'!F495,'Liste CG'!B:E,4,FALSE)</f>
        <v>0</v>
      </c>
      <c r="I495" t="e">
        <f>VLOOKUP(A495,'CG-&gt; CE'!K:M,3,FALSE)</f>
        <v>#N/A</v>
      </c>
      <c r="J495" t="e">
        <f>VLOOKUP(I495,'Liste CG'!B:C,2,FALSE)</f>
        <v>#N/A</v>
      </c>
      <c r="K495" t="e">
        <f>VLOOKUP('Global view'!I495,'Liste CG'!B:E,4,FALSE)</f>
        <v>#N/A</v>
      </c>
    </row>
    <row r="496" spans="1:11" hidden="1" x14ac:dyDescent="0.35">
      <c r="A496" t="str">
        <f>'Liste ECO'!A539</f>
        <v>Code</v>
      </c>
      <c r="B496" t="str">
        <f>'Liste ECO'!C539</f>
        <v>Libellé</v>
      </c>
      <c r="C496" t="str">
        <f>'Liste ECO'!D539</f>
        <v>D/R</v>
      </c>
      <c r="D496" t="str">
        <f>'Liste ECO'!E539</f>
        <v>O/E</v>
      </c>
      <c r="E496" t="str">
        <f>'Liste ECO'!G539</f>
        <v>CT</v>
      </c>
      <c r="F496" t="str">
        <f>'Liste ECO'!F539</f>
        <v>C Gén</v>
      </c>
      <c r="G496" t="e">
        <f>VLOOKUP(F496,'Liste CG'!B:C,2,FALSE)</f>
        <v>#N/A</v>
      </c>
      <c r="H496" t="e">
        <f>VLOOKUP('Global view'!F496,'Liste CG'!B:E,4,FALSE)</f>
        <v>#N/A</v>
      </c>
      <c r="I496" t="e">
        <f>VLOOKUP(A496,'CG-&gt; CE'!K:M,3,FALSE)</f>
        <v>#N/A</v>
      </c>
      <c r="J496" t="e">
        <f>VLOOKUP(I496,'Liste CG'!B:C,2,FALSE)</f>
        <v>#N/A</v>
      </c>
      <c r="K496" t="e">
        <f>VLOOKUP('Global view'!I496,'Liste CG'!B:E,4,FALSE)</f>
        <v>#N/A</v>
      </c>
    </row>
    <row r="497" spans="1:11" hidden="1" x14ac:dyDescent="0.35">
      <c r="E497">
        <f>'Liste ECO'!G540</f>
        <v>61</v>
      </c>
      <c r="G497">
        <f>VLOOKUP(F497,'Liste CG'!B:C,2,FALSE)</f>
        <v>0</v>
      </c>
      <c r="H497">
        <f>VLOOKUP('Global view'!F497,'Liste CG'!B:E,4,FALSE)</f>
        <v>0</v>
      </c>
      <c r="I497" t="e">
        <f>VLOOKUP(A497,'CG-&gt; CE'!K:M,3,FALSE)</f>
        <v>#N/A</v>
      </c>
      <c r="J497" t="e">
        <f>VLOOKUP(I497,'Liste CG'!B:C,2,FALSE)</f>
        <v>#N/A</v>
      </c>
      <c r="K497" t="e">
        <f>VLOOKUP('Global view'!I497,'Liste CG'!B:E,4,FALSE)</f>
        <v>#N/A</v>
      </c>
    </row>
    <row r="498" spans="1:11" x14ac:dyDescent="0.35">
      <c r="A498" t="str">
        <f>'Liste ECO'!A541</f>
        <v>383-02</v>
      </c>
      <c r="B498" t="str">
        <f>'Liste ECO'!C541</f>
        <v xml:space="preserve">Récupération de l’aide sociale directe auprès des bénéficiaires </v>
      </c>
      <c r="C498" t="str">
        <f>'Liste ECO'!D541</f>
        <v>R</v>
      </c>
      <c r="D498" t="str">
        <f>'Liste ECO'!E541</f>
        <v>O</v>
      </c>
      <c r="E498">
        <f>'Liste ECO'!G541</f>
        <v>61</v>
      </c>
      <c r="F498">
        <f>'Liste ECO'!F541</f>
        <v>73811</v>
      </c>
      <c r="G498" t="str">
        <f>VLOOKUP(F498,'Liste CG'!B:C,2,FALSE)</f>
        <v xml:space="preserve">Récupération de l’aide sociale directe auprès des bénéficiaires </v>
      </c>
      <c r="H498" t="str">
        <f>IF(VLOOKUP('Global view'!F498,'Liste CG'!B:E,4,FALSE)=0,"",VLOOKUP('Global view'!F498,'Liste CG'!B:E,4,FALSE))</f>
        <v/>
      </c>
      <c r="I498">
        <f>VLOOKUP(A498,'CG-&gt; CE'!K:M,3,FALSE)</f>
        <v>73811</v>
      </c>
      <c r="J498" t="str">
        <f>VLOOKUP(I498,'Liste CG'!B:C,2,FALSE)</f>
        <v xml:space="preserve">Récupération de l’aide sociale directe auprès des bénéficiaires </v>
      </c>
      <c r="K498" t="str">
        <f>IF(VLOOKUP('Global view'!I498,'Liste CG'!B:E,4,FALSE)=0,"",VLOOKUP('Global view'!I498,'Liste CG'!B:E,4,FALSE))</f>
        <v/>
      </c>
    </row>
    <row r="499" spans="1:11" hidden="1" x14ac:dyDescent="0.35">
      <c r="E499">
        <f>'Liste ECO'!G542</f>
        <v>61</v>
      </c>
      <c r="G499">
        <f>VLOOKUP(F499,'Liste CG'!B:C,2,FALSE)</f>
        <v>0</v>
      </c>
      <c r="H499">
        <f>VLOOKUP('Global view'!F499,'Liste CG'!B:E,4,FALSE)</f>
        <v>0</v>
      </c>
      <c r="I499" t="e">
        <f>VLOOKUP(A499,'CG-&gt; CE'!K:M,3,FALSE)</f>
        <v>#N/A</v>
      </c>
      <c r="J499" t="e">
        <f>VLOOKUP(I499,'Liste CG'!B:C,2,FALSE)</f>
        <v>#N/A</v>
      </c>
      <c r="K499" t="e">
        <f>VLOOKUP('Global view'!I499,'Liste CG'!B:E,4,FALSE)</f>
        <v>#N/A</v>
      </c>
    </row>
    <row r="500" spans="1:11" x14ac:dyDescent="0.35">
      <c r="A500" t="str">
        <f>'Liste ECO'!A543</f>
        <v>383-04</v>
      </c>
      <c r="B500" t="str">
        <f>'Liste ECO'!C543</f>
        <v>Récupération de l'aide sociale en avances sur prestations sociales auprès des bénéficiaires</v>
      </c>
      <c r="C500" t="str">
        <f>'Liste ECO'!D543</f>
        <v>R</v>
      </c>
      <c r="D500" t="str">
        <f>'Liste ECO'!E543</f>
        <v>O</v>
      </c>
      <c r="E500">
        <f>'Liste ECO'!G543</f>
        <v>61</v>
      </c>
      <c r="F500">
        <f>'Liste ECO'!F543</f>
        <v>73815</v>
      </c>
      <c r="G500" t="str">
        <f>VLOOKUP(F500,'Liste CG'!B:C,2,FALSE)</f>
        <v>Récupération de l'aide sociale en avances sur prestations sociales auprès des bénéficiaires</v>
      </c>
      <c r="H500" t="str">
        <f>IF(VLOOKUP('Global view'!F500,'Liste CG'!B:E,4,FALSE)=0,"",VLOOKUP('Global view'!F500,'Liste CG'!B:E,4,FALSE))</f>
        <v/>
      </c>
      <c r="I500">
        <f>VLOOKUP(A500,'CG-&gt; CE'!K:M,3,FALSE)</f>
        <v>73815</v>
      </c>
      <c r="J500" t="str">
        <f>VLOOKUP(I500,'Liste CG'!B:C,2,FALSE)</f>
        <v>Récupération de l'aide sociale en avances sur prestations sociales auprès des bénéficiaires</v>
      </c>
      <c r="K500" t="str">
        <f>IF(VLOOKUP('Global view'!I500,'Liste CG'!B:E,4,FALSE)=0,"",VLOOKUP('Global view'!I500,'Liste CG'!B:E,4,FALSE))</f>
        <v/>
      </c>
    </row>
    <row r="501" spans="1:11" hidden="1" x14ac:dyDescent="0.35">
      <c r="E501">
        <f>'Liste ECO'!G544</f>
        <v>0</v>
      </c>
      <c r="G501">
        <f>VLOOKUP(F501,'Liste CG'!B:C,2,FALSE)</f>
        <v>0</v>
      </c>
      <c r="H501">
        <f>VLOOKUP('Global view'!F501,'Liste CG'!B:E,4,FALSE)</f>
        <v>0</v>
      </c>
      <c r="I501" t="e">
        <f>VLOOKUP(A501,'CG-&gt; CE'!K:M,3,FALSE)</f>
        <v>#N/A</v>
      </c>
      <c r="J501" t="e">
        <f>VLOOKUP(I501,'Liste CG'!B:C,2,FALSE)</f>
        <v>#N/A</v>
      </c>
      <c r="K501" t="e">
        <f>VLOOKUP('Global view'!I501,'Liste CG'!B:E,4,FALSE)</f>
        <v>#N/A</v>
      </c>
    </row>
    <row r="502" spans="1:11" hidden="1" x14ac:dyDescent="0.35">
      <c r="A502">
        <f>'Liste ECO'!A545</f>
        <v>384</v>
      </c>
      <c r="B502" t="str">
        <f>'Liste ECO'!C545</f>
        <v>RECUPERATION DE L'AIDE SOCIALE INDIRECTE ET RELATIVE AUX FONCTIONS</v>
      </c>
      <c r="C502" t="str">
        <f>'Liste ECO'!D545</f>
        <v>X</v>
      </c>
      <c r="D502">
        <f>'Liste ECO'!E545</f>
        <v>0</v>
      </c>
      <c r="E502">
        <f>'Liste ECO'!G545</f>
        <v>0</v>
      </c>
      <c r="F502">
        <f>'Liste ECO'!F545</f>
        <v>0</v>
      </c>
      <c r="G502">
        <f>VLOOKUP(F502,'Liste CG'!B:C,2,FALSE)</f>
        <v>0</v>
      </c>
      <c r="H502">
        <f>VLOOKUP('Global view'!F502,'Liste CG'!B:E,4,FALSE)</f>
        <v>0</v>
      </c>
      <c r="I502" t="e">
        <f>VLOOKUP(A502,'CG-&gt; CE'!K:M,3,FALSE)</f>
        <v>#N/A</v>
      </c>
      <c r="J502" t="e">
        <f>VLOOKUP(I502,'Liste CG'!B:C,2,FALSE)</f>
        <v>#N/A</v>
      </c>
      <c r="K502" t="e">
        <f>VLOOKUP('Global view'!I502,'Liste CG'!B:E,4,FALSE)</f>
        <v>#N/A</v>
      </c>
    </row>
    <row r="503" spans="1:11" hidden="1" x14ac:dyDescent="0.35">
      <c r="E503">
        <f>'Liste ECO'!G546</f>
        <v>0</v>
      </c>
      <c r="G503">
        <f>VLOOKUP(F503,'Liste CG'!B:C,2,FALSE)</f>
        <v>0</v>
      </c>
      <c r="H503">
        <f>VLOOKUP('Global view'!F503,'Liste CG'!B:E,4,FALSE)</f>
        <v>0</v>
      </c>
      <c r="I503" t="e">
        <f>VLOOKUP(A503,'CG-&gt; CE'!K:M,3,FALSE)</f>
        <v>#N/A</v>
      </c>
      <c r="J503" t="e">
        <f>VLOOKUP(I503,'Liste CG'!B:C,2,FALSE)</f>
        <v>#N/A</v>
      </c>
      <c r="K503" t="e">
        <f>VLOOKUP('Global view'!I503,'Liste CG'!B:E,4,FALSE)</f>
        <v>#N/A</v>
      </c>
    </row>
    <row r="504" spans="1:11" hidden="1" x14ac:dyDescent="0.35">
      <c r="A504" t="str">
        <f>'Liste ECO'!A547</f>
        <v>Code</v>
      </c>
      <c r="B504" t="str">
        <f>'Liste ECO'!C547</f>
        <v>Libellé</v>
      </c>
      <c r="C504" t="str">
        <f>'Liste ECO'!D547</f>
        <v>D/R</v>
      </c>
      <c r="D504" t="str">
        <f>'Liste ECO'!E547</f>
        <v>O/E</v>
      </c>
      <c r="E504" t="str">
        <f>'Liste ECO'!G547</f>
        <v>CT</v>
      </c>
      <c r="F504" t="str">
        <f>'Liste ECO'!F547</f>
        <v>C Gén</v>
      </c>
      <c r="G504" t="e">
        <f>VLOOKUP(F504,'Liste CG'!B:C,2,FALSE)</f>
        <v>#N/A</v>
      </c>
      <c r="H504" t="e">
        <f>VLOOKUP('Global view'!F504,'Liste CG'!B:E,4,FALSE)</f>
        <v>#N/A</v>
      </c>
      <c r="I504" t="e">
        <f>VLOOKUP(A504,'CG-&gt; CE'!K:M,3,FALSE)</f>
        <v>#N/A</v>
      </c>
      <c r="J504" t="e">
        <f>VLOOKUP(I504,'Liste CG'!B:C,2,FALSE)</f>
        <v>#N/A</v>
      </c>
      <c r="K504" t="e">
        <f>VLOOKUP('Global view'!I504,'Liste CG'!B:E,4,FALSE)</f>
        <v>#N/A</v>
      </c>
    </row>
    <row r="505" spans="1:11" hidden="1" x14ac:dyDescent="0.35">
      <c r="E505">
        <f>'Liste ECO'!G548</f>
        <v>61</v>
      </c>
      <c r="G505">
        <f>VLOOKUP(F505,'Liste CG'!B:C,2,FALSE)</f>
        <v>0</v>
      </c>
      <c r="H505">
        <f>VLOOKUP('Global view'!F505,'Liste CG'!B:E,4,FALSE)</f>
        <v>0</v>
      </c>
      <c r="I505" t="e">
        <f>VLOOKUP(A505,'CG-&gt; CE'!K:M,3,FALSE)</f>
        <v>#N/A</v>
      </c>
      <c r="J505" t="e">
        <f>VLOOKUP(I505,'Liste CG'!B:C,2,FALSE)</f>
        <v>#N/A</v>
      </c>
      <c r="K505" t="e">
        <f>VLOOKUP('Global view'!I505,'Liste CG'!B:E,4,FALSE)</f>
        <v>#N/A</v>
      </c>
    </row>
    <row r="506" spans="1:11" x14ac:dyDescent="0.35">
      <c r="A506" t="str">
        <f>'Liste ECO'!A549</f>
        <v>384-40</v>
      </c>
      <c r="B506" t="str">
        <f>'Liste ECO'!C549</f>
        <v>Récupération de l'aide sociale relative aux fonctions (déficit social)</v>
      </c>
      <c r="C506" t="str">
        <f>'Liste ECO'!D549</f>
        <v>R</v>
      </c>
      <c r="D506" t="str">
        <f>'Liste ECO'!E549</f>
        <v>O</v>
      </c>
      <c r="E506">
        <f>'Liste ECO'!G549</f>
        <v>61</v>
      </c>
      <c r="F506">
        <f>'Liste ECO'!F549</f>
        <v>73814</v>
      </c>
      <c r="G506" t="str">
        <f>VLOOKUP(F506,'Liste CG'!B:C,2,FALSE)</f>
        <v>Récupération de l'aide sociale relative aux fonctions (déficit social)</v>
      </c>
      <c r="H506" t="str">
        <f>IF(VLOOKUP('Global view'!F506,'Liste CG'!B:E,4,FALSE)=0,"",VLOOKUP('Global view'!F506,'Liste CG'!B:E,4,FALSE))</f>
        <v/>
      </c>
      <c r="I506">
        <f>VLOOKUP(A506,'CG-&gt; CE'!K:M,3,FALSE)</f>
        <v>73814</v>
      </c>
      <c r="J506" t="str">
        <f>VLOOKUP(I506,'Liste CG'!B:C,2,FALSE)</f>
        <v>Récupération de l'aide sociale relative aux fonctions (déficit social)</v>
      </c>
      <c r="K506" t="str">
        <f>IF(VLOOKUP('Global view'!I506,'Liste CG'!B:E,4,FALSE)=0,"",VLOOKUP('Global view'!I506,'Liste CG'!B:E,4,FALSE))</f>
        <v/>
      </c>
    </row>
    <row r="507" spans="1:11" hidden="1" x14ac:dyDescent="0.35">
      <c r="E507">
        <f>'Liste ECO'!G550</f>
        <v>0</v>
      </c>
      <c r="G507">
        <f>VLOOKUP(F507,'Liste CG'!B:C,2,FALSE)</f>
        <v>0</v>
      </c>
      <c r="H507">
        <f>VLOOKUP('Global view'!F507,'Liste CG'!B:E,4,FALSE)</f>
        <v>0</v>
      </c>
      <c r="I507" t="e">
        <f>VLOOKUP(A507,'CG-&gt; CE'!K:M,3,FALSE)</f>
        <v>#N/A</v>
      </c>
      <c r="J507" t="e">
        <f>VLOOKUP(I507,'Liste CG'!B:C,2,FALSE)</f>
        <v>#N/A</v>
      </c>
      <c r="K507" t="e">
        <f>VLOOKUP('Global view'!I507,'Liste CG'!B:E,4,FALSE)</f>
        <v>#N/A</v>
      </c>
    </row>
    <row r="508" spans="1:11" hidden="1" x14ac:dyDescent="0.35">
      <c r="A508">
        <f>'Liste ECO'!A551</f>
        <v>39</v>
      </c>
      <c r="B508" t="str">
        <f>'Liste ECO'!C551</f>
        <v>REPRISE DE REDUCTIONS DE CREANCES</v>
      </c>
      <c r="C508" t="str">
        <f>'Liste ECO'!D551</f>
        <v>X</v>
      </c>
      <c r="D508">
        <f>'Liste ECO'!E551</f>
        <v>0</v>
      </c>
      <c r="E508">
        <f>'Liste ECO'!G551</f>
        <v>0</v>
      </c>
      <c r="F508">
        <f>'Liste ECO'!F551</f>
        <v>0</v>
      </c>
      <c r="G508">
        <f>VLOOKUP(F508,'Liste CG'!B:C,2,FALSE)</f>
        <v>0</v>
      </c>
      <c r="H508">
        <f>VLOOKUP('Global view'!F508,'Liste CG'!B:E,4,FALSE)</f>
        <v>0</v>
      </c>
      <c r="I508" t="e">
        <f>VLOOKUP(A508,'CG-&gt; CE'!K:M,3,FALSE)</f>
        <v>#N/A</v>
      </c>
      <c r="J508" t="e">
        <f>VLOOKUP(I508,'Liste CG'!B:C,2,FALSE)</f>
        <v>#N/A</v>
      </c>
      <c r="K508" t="e">
        <f>VLOOKUP('Global view'!I508,'Liste CG'!B:E,4,FALSE)</f>
        <v>#N/A</v>
      </c>
    </row>
    <row r="509" spans="1:11" hidden="1" x14ac:dyDescent="0.35">
      <c r="E509">
        <f>'Liste ECO'!G552</f>
        <v>0</v>
      </c>
      <c r="G509">
        <f>VLOOKUP(F509,'Liste CG'!B:C,2,FALSE)</f>
        <v>0</v>
      </c>
      <c r="H509">
        <f>VLOOKUP('Global view'!F509,'Liste CG'!B:E,4,FALSE)</f>
        <v>0</v>
      </c>
      <c r="I509" t="e">
        <f>VLOOKUP(A509,'CG-&gt; CE'!K:M,3,FALSE)</f>
        <v>#N/A</v>
      </c>
      <c r="J509" t="e">
        <f>VLOOKUP(I509,'Liste CG'!B:C,2,FALSE)</f>
        <v>#N/A</v>
      </c>
      <c r="K509" t="e">
        <f>VLOOKUP('Global view'!I509,'Liste CG'!B:E,4,FALSE)</f>
        <v>#N/A</v>
      </c>
    </row>
    <row r="510" spans="1:11" hidden="1" x14ac:dyDescent="0.35">
      <c r="A510" t="str">
        <f>'Liste ECO'!A553</f>
        <v>Code</v>
      </c>
      <c r="B510" t="str">
        <f>'Liste ECO'!C553</f>
        <v>Libellé</v>
      </c>
      <c r="C510" t="str">
        <f>'Liste ECO'!D553</f>
        <v>D/R</v>
      </c>
      <c r="D510" t="str">
        <f>'Liste ECO'!E553</f>
        <v>O/E</v>
      </c>
      <c r="E510" t="str">
        <f>'Liste ECO'!G553</f>
        <v>CT</v>
      </c>
      <c r="F510" t="str">
        <f>'Liste ECO'!F553</f>
        <v>C Gén</v>
      </c>
      <c r="G510" t="e">
        <f>VLOOKUP(F510,'Liste CG'!B:C,2,FALSE)</f>
        <v>#N/A</v>
      </c>
      <c r="H510" t="e">
        <f>VLOOKUP('Global view'!F510,'Liste CG'!B:E,4,FALSE)</f>
        <v>#N/A</v>
      </c>
      <c r="I510" t="e">
        <f>VLOOKUP(A510,'CG-&gt; CE'!K:M,3,FALSE)</f>
        <v>#N/A</v>
      </c>
      <c r="J510" t="e">
        <f>VLOOKUP(I510,'Liste CG'!B:C,2,FALSE)</f>
        <v>#N/A</v>
      </c>
      <c r="K510" t="e">
        <f>VLOOKUP('Global view'!I510,'Liste CG'!B:E,4,FALSE)</f>
        <v>#N/A</v>
      </c>
    </row>
    <row r="511" spans="1:11" hidden="1" x14ac:dyDescent="0.35">
      <c r="E511">
        <f>'Liste ECO'!G554</f>
        <v>61</v>
      </c>
      <c r="G511">
        <f>VLOOKUP(F511,'Liste CG'!B:C,2,FALSE)</f>
        <v>0</v>
      </c>
      <c r="H511">
        <f>VLOOKUP('Global view'!F511,'Liste CG'!B:E,4,FALSE)</f>
        <v>0</v>
      </c>
      <c r="I511" t="e">
        <f>VLOOKUP(A511,'CG-&gt; CE'!K:M,3,FALSE)</f>
        <v>#N/A</v>
      </c>
      <c r="J511" t="e">
        <f>VLOOKUP(I511,'Liste CG'!B:C,2,FALSE)</f>
        <v>#N/A</v>
      </c>
      <c r="K511" t="e">
        <f>VLOOKUP('Global view'!I511,'Liste CG'!B:E,4,FALSE)</f>
        <v>#N/A</v>
      </c>
    </row>
    <row r="512" spans="1:11" hidden="1" x14ac:dyDescent="0.35">
      <c r="A512">
        <f>'Liste ECO'!A555</f>
        <v>0</v>
      </c>
      <c r="B512">
        <f>'Liste ECO'!C555</f>
        <v>0</v>
      </c>
      <c r="C512" t="str">
        <f>'Liste ECO'!D555</f>
        <v>X</v>
      </c>
      <c r="D512">
        <f>'Liste ECO'!E555</f>
        <v>0</v>
      </c>
      <c r="E512">
        <f>'Liste ECO'!G555</f>
        <v>0</v>
      </c>
      <c r="F512">
        <f>'Liste ECO'!F555</f>
        <v>0</v>
      </c>
      <c r="G512">
        <f>VLOOKUP(F512,'Liste CG'!B:C,2,FALSE)</f>
        <v>0</v>
      </c>
      <c r="H512">
        <f>VLOOKUP('Global view'!F512,'Liste CG'!B:E,4,FALSE)</f>
        <v>0</v>
      </c>
      <c r="I512" t="e">
        <f>VLOOKUP(A512,'CG-&gt; CE'!K:M,3,FALSE)</f>
        <v>#N/A</v>
      </c>
      <c r="J512" t="e">
        <f>VLOOKUP(I512,'Liste CG'!B:C,2,FALSE)</f>
        <v>#N/A</v>
      </c>
      <c r="K512" t="e">
        <f>VLOOKUP('Global view'!I512,'Liste CG'!B:E,4,FALSE)</f>
        <v>#N/A</v>
      </c>
    </row>
    <row r="513" spans="1:11" hidden="1" x14ac:dyDescent="0.35">
      <c r="E513">
        <f>'Liste ECO'!G556</f>
        <v>0</v>
      </c>
      <c r="G513">
        <f>VLOOKUP(F513,'Liste CG'!B:C,2,FALSE)</f>
        <v>0</v>
      </c>
      <c r="H513">
        <f>VLOOKUP('Global view'!F513,'Liste CG'!B:E,4,FALSE)</f>
        <v>0</v>
      </c>
      <c r="I513" t="e">
        <f>VLOOKUP(A513,'CG-&gt; CE'!K:M,3,FALSE)</f>
        <v>#N/A</v>
      </c>
      <c r="J513" t="e">
        <f>VLOOKUP(I513,'Liste CG'!B:C,2,FALSE)</f>
        <v>#N/A</v>
      </c>
      <c r="K513" t="e">
        <f>VLOOKUP('Global view'!I513,'Liste CG'!B:E,4,FALSE)</f>
        <v>#N/A</v>
      </c>
    </row>
    <row r="514" spans="1:11" hidden="1" x14ac:dyDescent="0.35">
      <c r="A514">
        <f>'Liste ECO'!A557</f>
        <v>0</v>
      </c>
      <c r="B514">
        <f>'Liste ECO'!C557</f>
        <v>0</v>
      </c>
      <c r="C514" t="str">
        <f>'Liste ECO'!D557</f>
        <v>X</v>
      </c>
      <c r="D514">
        <f>'Liste ECO'!E557</f>
        <v>0</v>
      </c>
      <c r="E514">
        <f>'Liste ECO'!G557</f>
        <v>0</v>
      </c>
      <c r="F514">
        <f>'Liste ECO'!F557</f>
        <v>0</v>
      </c>
      <c r="G514">
        <f>VLOOKUP(F514,'Liste CG'!B:C,2,FALSE)</f>
        <v>0</v>
      </c>
      <c r="H514">
        <f>VLOOKUP('Global view'!F514,'Liste CG'!B:E,4,FALSE)</f>
        <v>0</v>
      </c>
      <c r="I514" t="e">
        <f>VLOOKUP(A514,'CG-&gt; CE'!K:M,3,FALSE)</f>
        <v>#N/A</v>
      </c>
      <c r="J514" t="e">
        <f>VLOOKUP(I514,'Liste CG'!B:C,2,FALSE)</f>
        <v>#N/A</v>
      </c>
      <c r="K514" t="e">
        <f>VLOOKUP('Global view'!I514,'Liste CG'!B:E,4,FALSE)</f>
        <v>#N/A</v>
      </c>
    </row>
    <row r="515" spans="1:11" hidden="1" x14ac:dyDescent="0.35">
      <c r="E515">
        <f>'Liste ECO'!G558</f>
        <v>0</v>
      </c>
      <c r="G515">
        <f>VLOOKUP(F515,'Liste CG'!B:C,2,FALSE)</f>
        <v>0</v>
      </c>
      <c r="H515">
        <f>VLOOKUP('Global view'!F515,'Liste CG'!B:E,4,FALSE)</f>
        <v>0</v>
      </c>
      <c r="I515" t="e">
        <f>VLOOKUP(A515,'CG-&gt; CE'!K:M,3,FALSE)</f>
        <v>#N/A</v>
      </c>
      <c r="J515" t="e">
        <f>VLOOKUP(I515,'Liste CG'!B:C,2,FALSE)</f>
        <v>#N/A</v>
      </c>
      <c r="K515" t="e">
        <f>VLOOKUP('Global view'!I515,'Liste CG'!B:E,4,FALSE)</f>
        <v>#N/A</v>
      </c>
    </row>
    <row r="516" spans="1:11" hidden="1" x14ac:dyDescent="0.35">
      <c r="A516">
        <f>'Liste ECO'!A559</f>
        <v>0</v>
      </c>
      <c r="B516">
        <f>'Liste ECO'!C559</f>
        <v>0</v>
      </c>
      <c r="C516" t="str">
        <f>'Liste ECO'!D559</f>
        <v>X</v>
      </c>
      <c r="D516">
        <f>'Liste ECO'!E559</f>
        <v>0</v>
      </c>
      <c r="E516">
        <f>'Liste ECO'!G559</f>
        <v>0</v>
      </c>
      <c r="F516">
        <f>'Liste ECO'!F559</f>
        <v>0</v>
      </c>
      <c r="G516">
        <f>VLOOKUP(F516,'Liste CG'!B:C,2,FALSE)</f>
        <v>0</v>
      </c>
      <c r="H516">
        <f>VLOOKUP('Global view'!F516,'Liste CG'!B:E,4,FALSE)</f>
        <v>0</v>
      </c>
      <c r="I516" t="e">
        <f>VLOOKUP(A516,'CG-&gt; CE'!K:M,3,FALSE)</f>
        <v>#N/A</v>
      </c>
      <c r="J516" t="e">
        <f>VLOOKUP(I516,'Liste CG'!B:C,2,FALSE)</f>
        <v>#N/A</v>
      </c>
      <c r="K516" t="e">
        <f>VLOOKUP('Global view'!I516,'Liste CG'!B:E,4,FALSE)</f>
        <v>#N/A</v>
      </c>
    </row>
    <row r="517" spans="1:11" hidden="1" x14ac:dyDescent="0.35">
      <c r="E517">
        <f>'Liste ECO'!G560</f>
        <v>0</v>
      </c>
      <c r="G517">
        <f>VLOOKUP(F517,'Liste CG'!B:C,2,FALSE)</f>
        <v>0</v>
      </c>
      <c r="H517">
        <f>VLOOKUP('Global view'!F517,'Liste CG'!B:E,4,FALSE)</f>
        <v>0</v>
      </c>
      <c r="I517" t="e">
        <f>VLOOKUP(A517,'CG-&gt; CE'!K:M,3,FALSE)</f>
        <v>#N/A</v>
      </c>
      <c r="J517" t="e">
        <f>VLOOKUP(I517,'Liste CG'!B:C,2,FALSE)</f>
        <v>#N/A</v>
      </c>
      <c r="K517" t="e">
        <f>VLOOKUP('Global view'!I517,'Liste CG'!B:E,4,FALSE)</f>
        <v>#N/A</v>
      </c>
    </row>
    <row r="518" spans="1:11" hidden="1" x14ac:dyDescent="0.35">
      <c r="A518">
        <f>'Liste ECO'!A561</f>
        <v>0</v>
      </c>
      <c r="B518">
        <f>'Liste ECO'!C561</f>
        <v>0</v>
      </c>
      <c r="C518" t="str">
        <f>'Liste ECO'!D561</f>
        <v>X</v>
      </c>
      <c r="D518">
        <f>'Liste ECO'!E561</f>
        <v>0</v>
      </c>
      <c r="E518">
        <f>'Liste ECO'!G561</f>
        <v>0</v>
      </c>
      <c r="F518">
        <f>'Liste ECO'!F561</f>
        <v>0</v>
      </c>
      <c r="G518">
        <f>VLOOKUP(F518,'Liste CG'!B:C,2,FALSE)</f>
        <v>0</v>
      </c>
      <c r="H518">
        <f>VLOOKUP('Global view'!F518,'Liste CG'!B:E,4,FALSE)</f>
        <v>0</v>
      </c>
      <c r="I518" t="e">
        <f>VLOOKUP(A518,'CG-&gt; CE'!K:M,3,FALSE)</f>
        <v>#N/A</v>
      </c>
      <c r="J518" t="e">
        <f>VLOOKUP(I518,'Liste CG'!B:C,2,FALSE)</f>
        <v>#N/A</v>
      </c>
      <c r="K518" t="e">
        <f>VLOOKUP('Global view'!I518,'Liste CG'!B:E,4,FALSE)</f>
        <v>#N/A</v>
      </c>
    </row>
    <row r="519" spans="1:11" hidden="1" x14ac:dyDescent="0.35">
      <c r="E519" t="str">
        <f>'Liste ECO'!G562</f>
        <v>CT</v>
      </c>
      <c r="G519">
        <f>VLOOKUP(F519,'Liste CG'!B:C,2,FALSE)</f>
        <v>0</v>
      </c>
      <c r="H519">
        <f>VLOOKUP('Global view'!F519,'Liste CG'!B:E,4,FALSE)</f>
        <v>0</v>
      </c>
      <c r="I519" t="e">
        <f>VLOOKUP(A519,'CG-&gt; CE'!K:M,3,FALSE)</f>
        <v>#N/A</v>
      </c>
      <c r="J519" t="e">
        <f>VLOOKUP(I519,'Liste CG'!B:C,2,FALSE)</f>
        <v>#N/A</v>
      </c>
      <c r="K519" t="e">
        <f>VLOOKUP('Global view'!I519,'Liste CG'!B:E,4,FALSE)</f>
        <v>#N/A</v>
      </c>
    </row>
    <row r="520" spans="1:11" x14ac:dyDescent="0.35">
      <c r="A520" t="str">
        <f>'Liste ECO'!A563</f>
        <v>413-01</v>
      </c>
      <c r="B520" t="str">
        <f>'Liste ECO'!C563</f>
        <v>Contributions et avantages aux pouvoirs publics supérieurs dans les frais de fonctionnement de l'enseignement</v>
      </c>
      <c r="C520" t="str">
        <f>'Liste ECO'!D563</f>
        <v>D</v>
      </c>
      <c r="D520" t="str">
        <f>'Liste ECO'!E563</f>
        <v>O</v>
      </c>
      <c r="E520">
        <f>'Liste ECO'!G563</f>
        <v>72</v>
      </c>
      <c r="F520">
        <f>'Liste ECO'!F563</f>
        <v>63411</v>
      </c>
      <c r="G520" t="str">
        <f>VLOOKUP(F520,'Liste CG'!B:C,2,FALSE)</f>
        <v>Contributions et avantages aux pouvoirs publics supérieurs dans les frais de fonctionnement de l'enseignement</v>
      </c>
      <c r="H520" t="str">
        <f>IF(VLOOKUP('Global view'!F520,'Liste CG'!B:E,4,FALSE)=0,"",VLOOKUP('Global view'!F520,'Liste CG'!B:E,4,FALSE))</f>
        <v/>
      </c>
      <c r="I520">
        <f>VLOOKUP(A520,'CG-&gt; CE'!K:M,3,FALSE)</f>
        <v>63411</v>
      </c>
      <c r="J520" t="str">
        <f>VLOOKUP(I520,'Liste CG'!B:C,2,FALSE)</f>
        <v>Contributions et avantages aux pouvoirs publics supérieurs dans les frais de fonctionnement de l'enseignement</v>
      </c>
      <c r="K520" t="str">
        <f>IF(VLOOKUP('Global view'!I520,'Liste CG'!B:E,4,FALSE)=0,"",VLOOKUP('Global view'!I520,'Liste CG'!B:E,4,FALSE))</f>
        <v/>
      </c>
    </row>
    <row r="521" spans="1:11" hidden="1" x14ac:dyDescent="0.35">
      <c r="E521">
        <f>'Liste ECO'!G564</f>
        <v>0</v>
      </c>
      <c r="G521">
        <f>VLOOKUP(F521,'Liste CG'!B:C,2,FALSE)</f>
        <v>0</v>
      </c>
      <c r="H521">
        <f>VLOOKUP('Global view'!F521,'Liste CG'!B:E,4,FALSE)</f>
        <v>0</v>
      </c>
      <c r="I521" t="e">
        <f>VLOOKUP(A521,'CG-&gt; CE'!K:M,3,FALSE)</f>
        <v>#N/A</v>
      </c>
      <c r="J521" t="e">
        <f>VLOOKUP(I521,'Liste CG'!B:C,2,FALSE)</f>
        <v>#N/A</v>
      </c>
      <c r="K521" t="e">
        <f>VLOOKUP('Global view'!I521,'Liste CG'!B:E,4,FALSE)</f>
        <v>#N/A</v>
      </c>
    </row>
    <row r="522" spans="1:11" hidden="1" x14ac:dyDescent="0.35">
      <c r="A522">
        <f>'Liste ECO'!A565</f>
        <v>415</v>
      </c>
      <c r="B522" t="str">
        <f>'Liste ECO'!C565</f>
        <v>CONTRIBUTIONS SPECIFIQUES</v>
      </c>
      <c r="C522" t="str">
        <f>'Liste ECO'!D565</f>
        <v>X</v>
      </c>
      <c r="D522">
        <f>'Liste ECO'!E565</f>
        <v>0</v>
      </c>
      <c r="E522">
        <f>'Liste ECO'!G565</f>
        <v>0</v>
      </c>
      <c r="F522">
        <f>'Liste ECO'!F565</f>
        <v>0</v>
      </c>
      <c r="G522">
        <f>VLOOKUP(F522,'Liste CG'!B:C,2,FALSE)</f>
        <v>0</v>
      </c>
      <c r="H522">
        <f>VLOOKUP('Global view'!F522,'Liste CG'!B:E,4,FALSE)</f>
        <v>0</v>
      </c>
      <c r="I522" t="e">
        <f>VLOOKUP(A522,'CG-&gt; CE'!K:M,3,FALSE)</f>
        <v>#N/A</v>
      </c>
      <c r="J522" t="e">
        <f>VLOOKUP(I522,'Liste CG'!B:C,2,FALSE)</f>
        <v>#N/A</v>
      </c>
      <c r="K522" t="e">
        <f>VLOOKUP('Global view'!I522,'Liste CG'!B:E,4,FALSE)</f>
        <v>#N/A</v>
      </c>
    </row>
    <row r="523" spans="1:11" hidden="1" x14ac:dyDescent="0.35">
      <c r="E523">
        <f>'Liste ECO'!G566</f>
        <v>0</v>
      </c>
      <c r="G523">
        <f>VLOOKUP(F523,'Liste CG'!B:C,2,FALSE)</f>
        <v>0</v>
      </c>
      <c r="H523">
        <f>VLOOKUP('Global view'!F523,'Liste CG'!B:E,4,FALSE)</f>
        <v>0</v>
      </c>
      <c r="I523" t="e">
        <f>VLOOKUP(A523,'CG-&gt; CE'!K:M,3,FALSE)</f>
        <v>#N/A</v>
      </c>
      <c r="J523" t="e">
        <f>VLOOKUP(I523,'Liste CG'!B:C,2,FALSE)</f>
        <v>#N/A</v>
      </c>
      <c r="K523" t="e">
        <f>VLOOKUP('Global view'!I523,'Liste CG'!B:E,4,FALSE)</f>
        <v>#N/A</v>
      </c>
    </row>
    <row r="524" spans="1:11" hidden="1" x14ac:dyDescent="0.35">
      <c r="A524" t="str">
        <f>'Liste ECO'!A567</f>
        <v>Code</v>
      </c>
      <c r="B524" t="str">
        <f>'Liste ECO'!C567</f>
        <v>Libellé</v>
      </c>
      <c r="C524" t="str">
        <f>'Liste ECO'!D567</f>
        <v>D/R</v>
      </c>
      <c r="D524" t="str">
        <f>'Liste ECO'!E567</f>
        <v>O/E</v>
      </c>
      <c r="E524" t="str">
        <f>'Liste ECO'!G567</f>
        <v>CT</v>
      </c>
      <c r="F524" t="str">
        <f>'Liste ECO'!F567</f>
        <v>C Gén</v>
      </c>
      <c r="G524" t="e">
        <f>VLOOKUP(F524,'Liste CG'!B:C,2,FALSE)</f>
        <v>#N/A</v>
      </c>
      <c r="H524" t="e">
        <f>VLOOKUP('Global view'!F524,'Liste CG'!B:E,4,FALSE)</f>
        <v>#N/A</v>
      </c>
      <c r="I524" t="e">
        <f>VLOOKUP(A524,'CG-&gt; CE'!K:M,3,FALSE)</f>
        <v>#N/A</v>
      </c>
      <c r="J524" t="e">
        <f>VLOOKUP(I524,'Liste CG'!B:C,2,FALSE)</f>
        <v>#N/A</v>
      </c>
      <c r="K524" t="e">
        <f>VLOOKUP('Global view'!I524,'Liste CG'!B:E,4,FALSE)</f>
        <v>#N/A</v>
      </c>
    </row>
    <row r="525" spans="1:11" hidden="1" x14ac:dyDescent="0.35">
      <c r="E525">
        <f>'Liste ECO'!G568</f>
        <v>72</v>
      </c>
      <c r="G525">
        <f>VLOOKUP(F525,'Liste CG'!B:C,2,FALSE)</f>
        <v>0</v>
      </c>
      <c r="H525">
        <f>VLOOKUP('Global view'!F525,'Liste CG'!B:E,4,FALSE)</f>
        <v>0</v>
      </c>
      <c r="I525" t="e">
        <f>VLOOKUP(A525,'CG-&gt; CE'!K:M,3,FALSE)</f>
        <v>#N/A</v>
      </c>
      <c r="J525" t="e">
        <f>VLOOKUP(I525,'Liste CG'!B:C,2,FALSE)</f>
        <v>#N/A</v>
      </c>
      <c r="K525" t="e">
        <f>VLOOKUP('Global view'!I525,'Liste CG'!B:E,4,FALSE)</f>
        <v>#N/A</v>
      </c>
    </row>
    <row r="526" spans="1:11" hidden="1" x14ac:dyDescent="0.35">
      <c r="A526">
        <f>'Liste ECO'!A569</f>
        <v>0</v>
      </c>
      <c r="B526">
        <f>'Liste ECO'!C569</f>
        <v>0</v>
      </c>
      <c r="C526" t="str">
        <f>'Liste ECO'!D569</f>
        <v>X</v>
      </c>
      <c r="D526">
        <f>'Liste ECO'!E569</f>
        <v>0</v>
      </c>
      <c r="E526">
        <f>'Liste ECO'!G569</f>
        <v>0</v>
      </c>
      <c r="F526">
        <f>'Liste ECO'!F569</f>
        <v>0</v>
      </c>
      <c r="G526">
        <f>VLOOKUP(F526,'Liste CG'!B:C,2,FALSE)</f>
        <v>0</v>
      </c>
      <c r="H526">
        <f>VLOOKUP('Global view'!F526,'Liste CG'!B:E,4,FALSE)</f>
        <v>0</v>
      </c>
      <c r="I526" t="e">
        <f>VLOOKUP(A526,'CG-&gt; CE'!K:M,3,FALSE)</f>
        <v>#N/A</v>
      </c>
      <c r="J526" t="e">
        <f>VLOOKUP(I526,'Liste CG'!B:C,2,FALSE)</f>
        <v>#N/A</v>
      </c>
      <c r="K526" t="e">
        <f>VLOOKUP('Global view'!I526,'Liste CG'!B:E,4,FALSE)</f>
        <v>#N/A</v>
      </c>
    </row>
    <row r="527" spans="1:11" hidden="1" x14ac:dyDescent="0.35">
      <c r="E527">
        <f>'Liste ECO'!G570</f>
        <v>0</v>
      </c>
      <c r="G527">
        <f>VLOOKUP(F527,'Liste CG'!B:C,2,FALSE)</f>
        <v>0</v>
      </c>
      <c r="H527">
        <f>VLOOKUP('Global view'!F527,'Liste CG'!B:E,4,FALSE)</f>
        <v>0</v>
      </c>
      <c r="I527" t="e">
        <f>VLOOKUP(A527,'CG-&gt; CE'!K:M,3,FALSE)</f>
        <v>#N/A</v>
      </c>
      <c r="J527" t="e">
        <f>VLOOKUP(I527,'Liste CG'!B:C,2,FALSE)</f>
        <v>#N/A</v>
      </c>
      <c r="K527" t="e">
        <f>VLOOKUP('Global view'!I527,'Liste CG'!B:E,4,FALSE)</f>
        <v>#N/A</v>
      </c>
    </row>
    <row r="528" spans="1:11" hidden="1" x14ac:dyDescent="0.35">
      <c r="A528">
        <f>'Liste ECO'!A571</f>
        <v>0</v>
      </c>
      <c r="B528">
        <f>'Liste ECO'!C571</f>
        <v>0</v>
      </c>
      <c r="C528" t="str">
        <f>'Liste ECO'!D571</f>
        <v>X</v>
      </c>
      <c r="D528">
        <f>'Liste ECO'!E571</f>
        <v>0</v>
      </c>
      <c r="E528">
        <f>'Liste ECO'!G571</f>
        <v>0</v>
      </c>
      <c r="F528">
        <f>'Liste ECO'!F571</f>
        <v>0</v>
      </c>
      <c r="G528">
        <f>VLOOKUP(F528,'Liste CG'!B:C,2,FALSE)</f>
        <v>0</v>
      </c>
      <c r="H528">
        <f>VLOOKUP('Global view'!F528,'Liste CG'!B:E,4,FALSE)</f>
        <v>0</v>
      </c>
      <c r="I528" t="e">
        <f>VLOOKUP(A528,'CG-&gt; CE'!K:M,3,FALSE)</f>
        <v>#N/A</v>
      </c>
      <c r="J528" t="e">
        <f>VLOOKUP(I528,'Liste CG'!B:C,2,FALSE)</f>
        <v>#N/A</v>
      </c>
      <c r="K528" t="e">
        <f>VLOOKUP('Global view'!I528,'Liste CG'!B:E,4,FALSE)</f>
        <v>#N/A</v>
      </c>
    </row>
    <row r="529" spans="1:11" hidden="1" x14ac:dyDescent="0.35">
      <c r="E529">
        <f>'Liste ECO'!G572</f>
        <v>0</v>
      </c>
      <c r="G529">
        <f>VLOOKUP(F529,'Liste CG'!B:C,2,FALSE)</f>
        <v>0</v>
      </c>
      <c r="H529">
        <f>VLOOKUP('Global view'!F529,'Liste CG'!B:E,4,FALSE)</f>
        <v>0</v>
      </c>
      <c r="I529" t="e">
        <f>VLOOKUP(A529,'CG-&gt; CE'!K:M,3,FALSE)</f>
        <v>#N/A</v>
      </c>
      <c r="J529" t="e">
        <f>VLOOKUP(I529,'Liste CG'!B:C,2,FALSE)</f>
        <v>#N/A</v>
      </c>
      <c r="K529" t="e">
        <f>VLOOKUP('Global view'!I529,'Liste CG'!B:E,4,FALSE)</f>
        <v>#N/A</v>
      </c>
    </row>
    <row r="530" spans="1:11" hidden="1" x14ac:dyDescent="0.35">
      <c r="A530">
        <f>'Liste ECO'!A573</f>
        <v>0</v>
      </c>
      <c r="B530">
        <f>'Liste ECO'!C573</f>
        <v>0</v>
      </c>
      <c r="C530" t="str">
        <f>'Liste ECO'!D573</f>
        <v>X</v>
      </c>
      <c r="D530">
        <f>'Liste ECO'!E573</f>
        <v>0</v>
      </c>
      <c r="E530">
        <f>'Liste ECO'!G573</f>
        <v>0</v>
      </c>
      <c r="F530">
        <f>'Liste ECO'!F573</f>
        <v>0</v>
      </c>
      <c r="G530">
        <f>VLOOKUP(F530,'Liste CG'!B:C,2,FALSE)</f>
        <v>0</v>
      </c>
      <c r="H530">
        <f>VLOOKUP('Global view'!F530,'Liste CG'!B:E,4,FALSE)</f>
        <v>0</v>
      </c>
      <c r="I530" t="e">
        <f>VLOOKUP(A530,'CG-&gt; CE'!K:M,3,FALSE)</f>
        <v>#N/A</v>
      </c>
      <c r="J530" t="e">
        <f>VLOOKUP(I530,'Liste CG'!B:C,2,FALSE)</f>
        <v>#N/A</v>
      </c>
      <c r="K530" t="e">
        <f>VLOOKUP('Global view'!I530,'Liste CG'!B:E,4,FALSE)</f>
        <v>#N/A</v>
      </c>
    </row>
    <row r="531" spans="1:11" hidden="1" x14ac:dyDescent="0.35">
      <c r="E531" t="str">
        <f>'Liste ECO'!G574</f>
        <v>CT</v>
      </c>
      <c r="G531">
        <f>VLOOKUP(F531,'Liste CG'!B:C,2,FALSE)</f>
        <v>0</v>
      </c>
      <c r="H531">
        <f>VLOOKUP('Global view'!F531,'Liste CG'!B:E,4,FALSE)</f>
        <v>0</v>
      </c>
      <c r="I531" t="e">
        <f>VLOOKUP(A531,'CG-&gt; CE'!K:M,3,FALSE)</f>
        <v>#N/A</v>
      </c>
      <c r="J531" t="e">
        <f>VLOOKUP(I531,'Liste CG'!B:C,2,FALSE)</f>
        <v>#N/A</v>
      </c>
      <c r="K531" t="e">
        <f>VLOOKUP('Global view'!I531,'Liste CG'!B:E,4,FALSE)</f>
        <v>#N/A</v>
      </c>
    </row>
    <row r="532" spans="1:11" x14ac:dyDescent="0.35">
      <c r="A532" t="str">
        <f>'Liste ECO'!A575</f>
        <v>431-01</v>
      </c>
      <c r="B532" t="str">
        <f>'Liste ECO'!C575</f>
        <v>Contributions dans les traitements et les charges de pensions des enseignants supportés par les autres pouvoirs publics</v>
      </c>
      <c r="C532" t="str">
        <f>'Liste ECO'!D575</f>
        <v>D</v>
      </c>
      <c r="D532" t="str">
        <f>'Liste ECO'!E575</f>
        <v>O</v>
      </c>
      <c r="E532">
        <f>'Liste ECO'!G575</f>
        <v>72</v>
      </c>
      <c r="F532">
        <f>'Liste ECO'!F575</f>
        <v>63611</v>
      </c>
      <c r="G532" t="str">
        <f>VLOOKUP(F532,'Liste CG'!B:C,2,FALSE)</f>
        <v>Contributions dans les traitements et les charges de pensions des enseignants supportés par les autres pouvoirs publics</v>
      </c>
      <c r="H532" t="str">
        <f>IF(VLOOKUP('Global view'!F532,'Liste CG'!B:E,4,FALSE)=0,"",VLOOKUP('Global view'!F532,'Liste CG'!B:E,4,FALSE))</f>
        <v/>
      </c>
      <c r="I532">
        <f>VLOOKUP(A532,'CG-&gt; CE'!K:M,3,FALSE)</f>
        <v>63611</v>
      </c>
      <c r="J532" t="str">
        <f>VLOOKUP(I532,'Liste CG'!B:C,2,FALSE)</f>
        <v>Contributions dans les traitements et les charges de pensions des enseignants supportés par les autres pouvoirs publics</v>
      </c>
      <c r="K532" t="str">
        <f>IF(VLOOKUP('Global view'!I532,'Liste CG'!B:E,4,FALSE)=0,"",VLOOKUP('Global view'!I532,'Liste CG'!B:E,4,FALSE))</f>
        <v/>
      </c>
    </row>
    <row r="533" spans="1:11" hidden="1" x14ac:dyDescent="0.35">
      <c r="E533">
        <f>'Liste ECO'!G576</f>
        <v>0</v>
      </c>
      <c r="G533">
        <f>VLOOKUP(F533,'Liste CG'!B:C,2,FALSE)</f>
        <v>0</v>
      </c>
      <c r="H533">
        <f>VLOOKUP('Global view'!F533,'Liste CG'!B:E,4,FALSE)</f>
        <v>0</v>
      </c>
      <c r="I533" t="e">
        <f>VLOOKUP(A533,'CG-&gt; CE'!K:M,3,FALSE)</f>
        <v>#N/A</v>
      </c>
      <c r="J533" t="e">
        <f>VLOOKUP(I533,'Liste CG'!B:C,2,FALSE)</f>
        <v>#N/A</v>
      </c>
      <c r="K533" t="e">
        <f>VLOOKUP('Global view'!I533,'Liste CG'!B:E,4,FALSE)</f>
        <v>#N/A</v>
      </c>
    </row>
    <row r="534" spans="1:11" hidden="1" x14ac:dyDescent="0.35">
      <c r="A534">
        <f>'Liste ECO'!A577</f>
        <v>433</v>
      </c>
      <c r="B534" t="str">
        <f>'Liste ECO'!C577</f>
        <v>CONTRIBUTIONS AUX AUTRES FRAIS DE FONCTIONNEMENT DE L’ENSEIGNEMENT LIBRE ET DES AUTRES POUVOIRS PUBLICS</v>
      </c>
      <c r="C534" t="str">
        <f>'Liste ECO'!D577</f>
        <v>X</v>
      </c>
      <c r="D534">
        <f>'Liste ECO'!E577</f>
        <v>0</v>
      </c>
      <c r="E534">
        <f>'Liste ECO'!G577</f>
        <v>0</v>
      </c>
      <c r="F534">
        <f>'Liste ECO'!F577</f>
        <v>0</v>
      </c>
      <c r="G534">
        <f>VLOOKUP(F534,'Liste CG'!B:C,2,FALSE)</f>
        <v>0</v>
      </c>
      <c r="H534">
        <f>VLOOKUP('Global view'!F534,'Liste CG'!B:E,4,FALSE)</f>
        <v>0</v>
      </c>
      <c r="I534" t="e">
        <f>VLOOKUP(A534,'CG-&gt; CE'!K:M,3,FALSE)</f>
        <v>#N/A</v>
      </c>
      <c r="J534" t="e">
        <f>VLOOKUP(I534,'Liste CG'!B:C,2,FALSE)</f>
        <v>#N/A</v>
      </c>
      <c r="K534" t="e">
        <f>VLOOKUP('Global view'!I534,'Liste CG'!B:E,4,FALSE)</f>
        <v>#N/A</v>
      </c>
    </row>
    <row r="535" spans="1:11" hidden="1" x14ac:dyDescent="0.35">
      <c r="E535">
        <f>'Liste ECO'!G578</f>
        <v>0</v>
      </c>
      <c r="G535">
        <f>VLOOKUP(F535,'Liste CG'!B:C,2,FALSE)</f>
        <v>0</v>
      </c>
      <c r="H535">
        <f>VLOOKUP('Global view'!F535,'Liste CG'!B:E,4,FALSE)</f>
        <v>0</v>
      </c>
      <c r="I535" t="e">
        <f>VLOOKUP(A535,'CG-&gt; CE'!K:M,3,FALSE)</f>
        <v>#N/A</v>
      </c>
      <c r="J535" t="e">
        <f>VLOOKUP(I535,'Liste CG'!B:C,2,FALSE)</f>
        <v>#N/A</v>
      </c>
      <c r="K535" t="e">
        <f>VLOOKUP('Global view'!I535,'Liste CG'!B:E,4,FALSE)</f>
        <v>#N/A</v>
      </c>
    </row>
    <row r="536" spans="1:11" hidden="1" x14ac:dyDescent="0.35">
      <c r="A536" t="str">
        <f>'Liste ECO'!A579</f>
        <v>Code</v>
      </c>
      <c r="B536" t="str">
        <f>'Liste ECO'!C579</f>
        <v>Libellé</v>
      </c>
      <c r="C536" t="str">
        <f>'Liste ECO'!D579</f>
        <v>D/R</v>
      </c>
      <c r="D536" t="str">
        <f>'Liste ECO'!E579</f>
        <v>O/E</v>
      </c>
      <c r="E536" t="str">
        <f>'Liste ECO'!G579</f>
        <v>CT</v>
      </c>
      <c r="F536" t="str">
        <f>'Liste ECO'!F579</f>
        <v>C Gén</v>
      </c>
      <c r="G536" t="e">
        <f>VLOOKUP(F536,'Liste CG'!B:C,2,FALSE)</f>
        <v>#N/A</v>
      </c>
      <c r="H536" t="e">
        <f>VLOOKUP('Global view'!F536,'Liste CG'!B:E,4,FALSE)</f>
        <v>#N/A</v>
      </c>
      <c r="I536" t="e">
        <f>VLOOKUP(A536,'CG-&gt; CE'!K:M,3,FALSE)</f>
        <v>#N/A</v>
      </c>
      <c r="J536" t="e">
        <f>VLOOKUP(I536,'Liste CG'!B:C,2,FALSE)</f>
        <v>#N/A</v>
      </c>
      <c r="K536" t="e">
        <f>VLOOKUP('Global view'!I536,'Liste CG'!B:E,4,FALSE)</f>
        <v>#N/A</v>
      </c>
    </row>
    <row r="537" spans="1:11" hidden="1" x14ac:dyDescent="0.35">
      <c r="E537">
        <f>'Liste ECO'!G580</f>
        <v>72</v>
      </c>
      <c r="G537">
        <f>VLOOKUP(F537,'Liste CG'!B:C,2,FALSE)</f>
        <v>0</v>
      </c>
      <c r="H537">
        <f>VLOOKUP('Global view'!F537,'Liste CG'!B:E,4,FALSE)</f>
        <v>0</v>
      </c>
      <c r="I537" t="e">
        <f>VLOOKUP(A537,'CG-&gt; CE'!K:M,3,FALSE)</f>
        <v>#N/A</v>
      </c>
      <c r="J537" t="e">
        <f>VLOOKUP(I537,'Liste CG'!B:C,2,FALSE)</f>
        <v>#N/A</v>
      </c>
      <c r="K537" t="e">
        <f>VLOOKUP('Global view'!I537,'Liste CG'!B:E,4,FALSE)</f>
        <v>#N/A</v>
      </c>
    </row>
    <row r="538" spans="1:11" x14ac:dyDescent="0.35">
      <c r="A538" t="str">
        <f>'Liste ECO'!A581</f>
        <v>43350-01</v>
      </c>
      <c r="B538" t="str">
        <f>'Liste ECO'!C581</f>
        <v>Avantages sociaux, subsides et autres avantages spécifiques pour l’enseignement libre</v>
      </c>
      <c r="C538" t="str">
        <f>'Liste ECO'!D581</f>
        <v>X</v>
      </c>
      <c r="D538">
        <f>'Liste ECO'!E581</f>
        <v>0</v>
      </c>
      <c r="E538">
        <f>'Liste ECO'!G581</f>
        <v>0</v>
      </c>
      <c r="F538">
        <f>'Liste ECO'!F581</f>
        <v>0</v>
      </c>
      <c r="G538">
        <f>VLOOKUP(F538,'Liste CG'!B:C,2,FALSE)</f>
        <v>0</v>
      </c>
      <c r="H538" t="str">
        <f>IF(VLOOKUP('Global view'!F538,'Liste CG'!B:E,4,FALSE)=0,"",VLOOKUP('Global view'!F538,'Liste CG'!B:E,4,FALSE))</f>
        <v/>
      </c>
      <c r="I538" t="e">
        <f>VLOOKUP(A538,'CG-&gt; CE'!K:M,3,FALSE)</f>
        <v>#N/A</v>
      </c>
      <c r="J538" t="e">
        <f>VLOOKUP(I538,'Liste CG'!B:C,2,FALSE)</f>
        <v>#N/A</v>
      </c>
      <c r="K538" t="e">
        <f>IF(VLOOKUP('Global view'!I538,'Liste CG'!B:E,4,FALSE)=0,"",VLOOKUP('Global view'!I538,'Liste CG'!B:E,4,FALSE))</f>
        <v>#N/A</v>
      </c>
    </row>
    <row r="539" spans="1:11" hidden="1" x14ac:dyDescent="0.35">
      <c r="E539">
        <f>'Liste ECO'!G582</f>
        <v>0</v>
      </c>
      <c r="G539">
        <f>VLOOKUP(F539,'Liste CG'!B:C,2,FALSE)</f>
        <v>0</v>
      </c>
      <c r="H539">
        <f>VLOOKUP('Global view'!F539,'Liste CG'!B:E,4,FALSE)</f>
        <v>0</v>
      </c>
      <c r="I539" t="e">
        <f>VLOOKUP(A539,'CG-&gt; CE'!K:M,3,FALSE)</f>
        <v>#N/A</v>
      </c>
      <c r="J539" t="e">
        <f>VLOOKUP(I539,'Liste CG'!B:C,2,FALSE)</f>
        <v>#N/A</v>
      </c>
      <c r="K539" t="e">
        <f>VLOOKUP('Global view'!I539,'Liste CG'!B:E,4,FALSE)</f>
        <v>#N/A</v>
      </c>
    </row>
    <row r="540" spans="1:11" hidden="1" x14ac:dyDescent="0.35">
      <c r="A540">
        <f>'Liste ECO'!A583</f>
        <v>434</v>
      </c>
      <c r="B540" t="str">
        <f>'Liste ECO'!C583</f>
        <v>CONTRIBUTIONS DANS LES CHARGES D’INTERETS DES AUTRES POUVOIRS PUBLICS</v>
      </c>
      <c r="C540" t="str">
        <f>'Liste ECO'!D583</f>
        <v>X</v>
      </c>
      <c r="D540">
        <f>'Liste ECO'!E583</f>
        <v>0</v>
      </c>
      <c r="E540">
        <f>'Liste ECO'!G583</f>
        <v>0</v>
      </c>
      <c r="F540">
        <f>'Liste ECO'!F583</f>
        <v>0</v>
      </c>
      <c r="G540">
        <f>VLOOKUP(F540,'Liste CG'!B:C,2,FALSE)</f>
        <v>0</v>
      </c>
      <c r="H540">
        <f>VLOOKUP('Global view'!F540,'Liste CG'!B:E,4,FALSE)</f>
        <v>0</v>
      </c>
      <c r="I540" t="e">
        <f>VLOOKUP(A540,'CG-&gt; CE'!K:M,3,FALSE)</f>
        <v>#N/A</v>
      </c>
      <c r="J540" t="e">
        <f>VLOOKUP(I540,'Liste CG'!B:C,2,FALSE)</f>
        <v>#N/A</v>
      </c>
      <c r="K540" t="e">
        <f>VLOOKUP('Global view'!I540,'Liste CG'!B:E,4,FALSE)</f>
        <v>#N/A</v>
      </c>
    </row>
    <row r="541" spans="1:11" hidden="1" x14ac:dyDescent="0.35">
      <c r="E541">
        <f>'Liste ECO'!G584</f>
        <v>0</v>
      </c>
      <c r="G541">
        <f>VLOOKUP(F541,'Liste CG'!B:C,2,FALSE)</f>
        <v>0</v>
      </c>
      <c r="H541">
        <f>VLOOKUP('Global view'!F541,'Liste CG'!B:E,4,FALSE)</f>
        <v>0</v>
      </c>
      <c r="I541" t="e">
        <f>VLOOKUP(A541,'CG-&gt; CE'!K:M,3,FALSE)</f>
        <v>#N/A</v>
      </c>
      <c r="J541" t="e">
        <f>VLOOKUP(I541,'Liste CG'!B:C,2,FALSE)</f>
        <v>#N/A</v>
      </c>
      <c r="K541" t="e">
        <f>VLOOKUP('Global view'!I541,'Liste CG'!B:E,4,FALSE)</f>
        <v>#N/A</v>
      </c>
    </row>
    <row r="542" spans="1:11" hidden="1" x14ac:dyDescent="0.35">
      <c r="A542" t="str">
        <f>'Liste ECO'!A585</f>
        <v>Code</v>
      </c>
      <c r="B542" t="str">
        <f>'Liste ECO'!C585</f>
        <v>Libellé</v>
      </c>
      <c r="C542" t="str">
        <f>'Liste ECO'!D585</f>
        <v>D/R</v>
      </c>
      <c r="D542" t="str">
        <f>'Liste ECO'!E585</f>
        <v>O/E</v>
      </c>
      <c r="E542" t="str">
        <f>'Liste ECO'!G585</f>
        <v>CT</v>
      </c>
      <c r="F542" t="str">
        <f>'Liste ECO'!F585</f>
        <v>C Gén</v>
      </c>
      <c r="G542" t="e">
        <f>VLOOKUP(F542,'Liste CG'!B:C,2,FALSE)</f>
        <v>#N/A</v>
      </c>
      <c r="H542" t="e">
        <f>VLOOKUP('Global view'!F542,'Liste CG'!B:E,4,FALSE)</f>
        <v>#N/A</v>
      </c>
      <c r="I542" t="e">
        <f>VLOOKUP(A542,'CG-&gt; CE'!K:M,3,FALSE)</f>
        <v>#N/A</v>
      </c>
      <c r="J542" t="e">
        <f>VLOOKUP(I542,'Liste CG'!B:C,2,FALSE)</f>
        <v>#N/A</v>
      </c>
      <c r="K542" t="e">
        <f>VLOOKUP('Global view'!I542,'Liste CG'!B:E,4,FALSE)</f>
        <v>#N/A</v>
      </c>
    </row>
    <row r="543" spans="1:11" hidden="1" x14ac:dyDescent="0.35">
      <c r="E543">
        <f>'Liste ECO'!G586</f>
        <v>72</v>
      </c>
      <c r="G543">
        <f>VLOOKUP(F543,'Liste CG'!B:C,2,FALSE)</f>
        <v>0</v>
      </c>
      <c r="H543">
        <f>VLOOKUP('Global view'!F543,'Liste CG'!B:E,4,FALSE)</f>
        <v>0</v>
      </c>
      <c r="I543" t="e">
        <f>VLOOKUP(A543,'CG-&gt; CE'!K:M,3,FALSE)</f>
        <v>#N/A</v>
      </c>
      <c r="J543" t="e">
        <f>VLOOKUP(I543,'Liste CG'!B:C,2,FALSE)</f>
        <v>#N/A</v>
      </c>
      <c r="K543" t="e">
        <f>VLOOKUP('Global view'!I543,'Liste CG'!B:E,4,FALSE)</f>
        <v>#N/A</v>
      </c>
    </row>
    <row r="544" spans="1:11" hidden="1" x14ac:dyDescent="0.35">
      <c r="A544">
        <f>'Liste ECO'!A587</f>
        <v>0</v>
      </c>
      <c r="B544">
        <f>'Liste ECO'!C587</f>
        <v>0</v>
      </c>
      <c r="C544" t="str">
        <f>'Liste ECO'!D587</f>
        <v>X</v>
      </c>
      <c r="D544">
        <f>'Liste ECO'!E587</f>
        <v>0</v>
      </c>
      <c r="E544">
        <f>'Liste ECO'!G587</f>
        <v>0</v>
      </c>
      <c r="F544">
        <f>'Liste ECO'!F587</f>
        <v>0</v>
      </c>
      <c r="G544">
        <f>VLOOKUP(F544,'Liste CG'!B:C,2,FALSE)</f>
        <v>0</v>
      </c>
      <c r="H544">
        <f>VLOOKUP('Global view'!F544,'Liste CG'!B:E,4,FALSE)</f>
        <v>0</v>
      </c>
      <c r="I544" t="e">
        <f>VLOOKUP(A544,'CG-&gt; CE'!K:M,3,FALSE)</f>
        <v>#N/A</v>
      </c>
      <c r="J544" t="e">
        <f>VLOOKUP(I544,'Liste CG'!B:C,2,FALSE)</f>
        <v>#N/A</v>
      </c>
      <c r="K544" t="e">
        <f>VLOOKUP('Global view'!I544,'Liste CG'!B:E,4,FALSE)</f>
        <v>#N/A</v>
      </c>
    </row>
    <row r="545" spans="1:11" hidden="1" x14ac:dyDescent="0.35">
      <c r="E545">
        <f>'Liste ECO'!G588</f>
        <v>0</v>
      </c>
      <c r="G545">
        <f>VLOOKUP(F545,'Liste CG'!B:C,2,FALSE)</f>
        <v>0</v>
      </c>
      <c r="H545">
        <f>VLOOKUP('Global view'!F545,'Liste CG'!B:E,4,FALSE)</f>
        <v>0</v>
      </c>
      <c r="I545" t="e">
        <f>VLOOKUP(A545,'CG-&gt; CE'!K:M,3,FALSE)</f>
        <v>#N/A</v>
      </c>
      <c r="J545" t="e">
        <f>VLOOKUP(I545,'Liste CG'!B:C,2,FALSE)</f>
        <v>#N/A</v>
      </c>
      <c r="K545" t="e">
        <f>VLOOKUP('Global view'!I545,'Liste CG'!B:E,4,FALSE)</f>
        <v>#N/A</v>
      </c>
    </row>
    <row r="546" spans="1:11" hidden="1" x14ac:dyDescent="0.35">
      <c r="A546">
        <f>'Liste ECO'!A589</f>
        <v>0</v>
      </c>
      <c r="B546">
        <f>'Liste ECO'!C589</f>
        <v>0</v>
      </c>
      <c r="C546" t="str">
        <f>'Liste ECO'!D589</f>
        <v>X</v>
      </c>
      <c r="D546">
        <f>'Liste ECO'!E589</f>
        <v>0</v>
      </c>
      <c r="E546">
        <f>'Liste ECO'!G589</f>
        <v>0</v>
      </c>
      <c r="F546">
        <f>'Liste ECO'!F589</f>
        <v>0</v>
      </c>
      <c r="G546">
        <f>VLOOKUP(F546,'Liste CG'!B:C,2,FALSE)</f>
        <v>0</v>
      </c>
      <c r="H546">
        <f>VLOOKUP('Global view'!F546,'Liste CG'!B:E,4,FALSE)</f>
        <v>0</v>
      </c>
      <c r="I546" t="e">
        <f>VLOOKUP(A546,'CG-&gt; CE'!K:M,3,FALSE)</f>
        <v>#N/A</v>
      </c>
      <c r="J546" t="e">
        <f>VLOOKUP(I546,'Liste CG'!B:C,2,FALSE)</f>
        <v>#N/A</v>
      </c>
      <c r="K546" t="e">
        <f>VLOOKUP('Global view'!I546,'Liste CG'!B:E,4,FALSE)</f>
        <v>#N/A</v>
      </c>
    </row>
    <row r="547" spans="1:11" hidden="1" x14ac:dyDescent="0.35">
      <c r="E547" t="str">
        <f>'Liste ECO'!G590</f>
        <v>CT</v>
      </c>
      <c r="G547">
        <f>VLOOKUP(F547,'Liste CG'!B:C,2,FALSE)</f>
        <v>0</v>
      </c>
      <c r="H547">
        <f>VLOOKUP('Global view'!F547,'Liste CG'!B:E,4,FALSE)</f>
        <v>0</v>
      </c>
      <c r="I547" t="e">
        <f>VLOOKUP(A547,'CG-&gt; CE'!K:M,3,FALSE)</f>
        <v>#N/A</v>
      </c>
      <c r="J547" t="e">
        <f>VLOOKUP(I547,'Liste CG'!B:C,2,FALSE)</f>
        <v>#N/A</v>
      </c>
      <c r="K547" t="e">
        <f>VLOOKUP('Global view'!I547,'Liste CG'!B:E,4,FALSE)</f>
        <v>#N/A</v>
      </c>
    </row>
    <row r="548" spans="1:11" x14ac:dyDescent="0.35">
      <c r="A548" t="str">
        <f>'Liste ECO'!A591</f>
        <v>435-01</v>
      </c>
      <c r="B548" t="str">
        <f>'Liste ECO'!C591</f>
        <v>Contributions aux autres entités publiques dans les charges de traitement et de fonctionnement</v>
      </c>
      <c r="C548" t="str">
        <f>'Liste ECO'!D591</f>
        <v>D</v>
      </c>
      <c r="D548" t="str">
        <f>'Liste ECO'!E591</f>
        <v>O</v>
      </c>
      <c r="E548">
        <f>'Liste ECO'!G591</f>
        <v>72</v>
      </c>
      <c r="F548">
        <f>'Liste ECO'!F591</f>
        <v>63617</v>
      </c>
      <c r="G548" t="str">
        <f>VLOOKUP(F548,'Liste CG'!B:C,2,FALSE)</f>
        <v>Contributions aux autres pouvoirs publics dans les charges de traitement et de fonctionnement</v>
      </c>
      <c r="H548" t="str">
        <f>IF(VLOOKUP('Global view'!F548,'Liste CG'!B:E,4,FALSE)=0,"",VLOOKUP('Global view'!F548,'Liste CG'!B:E,4,FALSE))</f>
        <v/>
      </c>
      <c r="I548">
        <f>VLOOKUP(A548,'CG-&gt; CE'!K:M,3,FALSE)</f>
        <v>63617</v>
      </c>
      <c r="J548" t="str">
        <f>VLOOKUP(I548,'Liste CG'!B:C,2,FALSE)</f>
        <v>Contributions aux autres pouvoirs publics dans les charges de traitement et de fonctionnement</v>
      </c>
      <c r="K548" t="str">
        <f>IF(VLOOKUP('Global view'!I548,'Liste CG'!B:E,4,FALSE)=0,"",VLOOKUP('Global view'!I548,'Liste CG'!B:E,4,FALSE))</f>
        <v/>
      </c>
    </row>
    <row r="549" spans="1:11" hidden="1" x14ac:dyDescent="0.35">
      <c r="E549">
        <f>'Liste ECO'!G592</f>
        <v>72</v>
      </c>
      <c r="G549">
        <f>VLOOKUP(F549,'Liste CG'!B:C,2,FALSE)</f>
        <v>0</v>
      </c>
      <c r="H549">
        <f>VLOOKUP('Global view'!F549,'Liste CG'!B:E,4,FALSE)</f>
        <v>0</v>
      </c>
      <c r="I549" t="e">
        <f>VLOOKUP(A549,'CG-&gt; CE'!K:M,3,FALSE)</f>
        <v>#N/A</v>
      </c>
      <c r="J549" t="e">
        <f>VLOOKUP(I549,'Liste CG'!B:C,2,FALSE)</f>
        <v>#N/A</v>
      </c>
      <c r="K549" t="e">
        <f>VLOOKUP('Global view'!I549,'Liste CG'!B:E,4,FALSE)</f>
        <v>#N/A</v>
      </c>
    </row>
    <row r="550" spans="1:11" x14ac:dyDescent="0.35">
      <c r="A550" t="str">
        <f>'Liste ECO'!A593</f>
        <v>435-03</v>
      </c>
      <c r="B550" t="str">
        <f>'Liste ECO'!C593</f>
        <v xml:space="preserve">Contributions aux pertes d'exploitation d'entités publiques </v>
      </c>
      <c r="C550" t="str">
        <f>'Liste ECO'!D593</f>
        <v>D</v>
      </c>
      <c r="D550" t="str">
        <f>'Liste ECO'!E593</f>
        <v>O</v>
      </c>
      <c r="E550">
        <f>'Liste ECO'!G593</f>
        <v>72</v>
      </c>
      <c r="F550">
        <f>'Liste ECO'!F593</f>
        <v>67102</v>
      </c>
      <c r="G550" t="str">
        <f>VLOOKUP(F550,'Liste CG'!B:C,2,FALSE)</f>
        <v xml:space="preserve">Contributions aux pertes d'exploitation d'entreprises publiques </v>
      </c>
      <c r="H550" t="str">
        <f>IF(VLOOKUP('Global view'!F550,'Liste CG'!B:E,4,FALSE)=0,"",VLOOKUP('Global view'!F550,'Liste CG'!B:E,4,FALSE))</f>
        <v/>
      </c>
      <c r="I550">
        <f>VLOOKUP(A550,'CG-&gt; CE'!K:M,3,FALSE)</f>
        <v>67102</v>
      </c>
      <c r="J550" t="str">
        <f>VLOOKUP(I550,'Liste CG'!B:C,2,FALSE)</f>
        <v xml:space="preserve">Contributions aux pertes d'exploitation d'entreprises publiques </v>
      </c>
      <c r="K550" t="str">
        <f>IF(VLOOKUP('Global view'!I550,'Liste CG'!B:E,4,FALSE)=0,"",VLOOKUP('Global view'!I550,'Liste CG'!B:E,4,FALSE))</f>
        <v/>
      </c>
    </row>
    <row r="551" spans="1:11" hidden="1" x14ac:dyDescent="0.35">
      <c r="E551">
        <f>'Liste ECO'!G594</f>
        <v>72</v>
      </c>
      <c r="G551">
        <f>VLOOKUP(F551,'Liste CG'!B:C,2,FALSE)</f>
        <v>0</v>
      </c>
      <c r="H551">
        <f>VLOOKUP('Global view'!F551,'Liste CG'!B:E,4,FALSE)</f>
        <v>0</v>
      </c>
      <c r="I551" t="e">
        <f>VLOOKUP(A551,'CG-&gt; CE'!K:M,3,FALSE)</f>
        <v>#N/A</v>
      </c>
      <c r="J551" t="e">
        <f>VLOOKUP(I551,'Liste CG'!B:C,2,FALSE)</f>
        <v>#N/A</v>
      </c>
      <c r="K551" t="e">
        <f>VLOOKUP('Global view'!I551,'Liste CG'!B:E,4,FALSE)</f>
        <v>#N/A</v>
      </c>
    </row>
    <row r="552" spans="1:11" hidden="1" x14ac:dyDescent="0.35">
      <c r="A552">
        <f>'Liste ECO'!A595</f>
        <v>0</v>
      </c>
      <c r="B552">
        <f>'Liste ECO'!C595</f>
        <v>0</v>
      </c>
      <c r="C552" t="str">
        <f>'Liste ECO'!D595</f>
        <v>X</v>
      </c>
      <c r="D552">
        <f>'Liste ECO'!E595</f>
        <v>0</v>
      </c>
      <c r="E552">
        <f>'Liste ECO'!G595</f>
        <v>0</v>
      </c>
      <c r="F552">
        <f>'Liste ECO'!F595</f>
        <v>0</v>
      </c>
      <c r="G552">
        <f>VLOOKUP(F552,'Liste CG'!B:C,2,FALSE)</f>
        <v>0</v>
      </c>
      <c r="H552">
        <f>VLOOKUP('Global view'!F552,'Liste CG'!B:E,4,FALSE)</f>
        <v>0</v>
      </c>
      <c r="I552" t="e">
        <f>VLOOKUP(A552,'CG-&gt; CE'!K:M,3,FALSE)</f>
        <v>#N/A</v>
      </c>
      <c r="J552" t="e">
        <f>VLOOKUP(I552,'Liste CG'!B:C,2,FALSE)</f>
        <v>#N/A</v>
      </c>
      <c r="K552" t="e">
        <f>VLOOKUP('Global view'!I552,'Liste CG'!B:E,4,FALSE)</f>
        <v>#N/A</v>
      </c>
    </row>
    <row r="553" spans="1:11" hidden="1" x14ac:dyDescent="0.35">
      <c r="E553">
        <f>'Liste ECO'!G596</f>
        <v>0</v>
      </c>
      <c r="G553">
        <f>VLOOKUP(F553,'Liste CG'!B:C,2,FALSE)</f>
        <v>0</v>
      </c>
      <c r="H553">
        <f>VLOOKUP('Global view'!F553,'Liste CG'!B:E,4,FALSE)</f>
        <v>0</v>
      </c>
      <c r="I553" t="e">
        <f>VLOOKUP(A553,'CG-&gt; CE'!K:M,3,FALSE)</f>
        <v>#N/A</v>
      </c>
      <c r="J553" t="e">
        <f>VLOOKUP(I553,'Liste CG'!B:C,2,FALSE)</f>
        <v>#N/A</v>
      </c>
      <c r="K553" t="e">
        <f>VLOOKUP('Global view'!I553,'Liste CG'!B:E,4,FALSE)</f>
        <v>#N/A</v>
      </c>
    </row>
    <row r="554" spans="1:11" hidden="1" x14ac:dyDescent="0.35">
      <c r="A554">
        <f>'Liste ECO'!A597</f>
        <v>0</v>
      </c>
      <c r="B554">
        <f>'Liste ECO'!C597</f>
        <v>0</v>
      </c>
      <c r="C554" t="str">
        <f>'Liste ECO'!D597</f>
        <v>X</v>
      </c>
      <c r="D554">
        <f>'Liste ECO'!E597</f>
        <v>0</v>
      </c>
      <c r="E554">
        <f>'Liste ECO'!G597</f>
        <v>0</v>
      </c>
      <c r="F554">
        <f>'Liste ECO'!F597</f>
        <v>0</v>
      </c>
      <c r="G554">
        <f>VLOOKUP(F554,'Liste CG'!B:C,2,FALSE)</f>
        <v>0</v>
      </c>
      <c r="H554">
        <f>VLOOKUP('Global view'!F554,'Liste CG'!B:E,4,FALSE)</f>
        <v>0</v>
      </c>
      <c r="I554" t="e">
        <f>VLOOKUP(A554,'CG-&gt; CE'!K:M,3,FALSE)</f>
        <v>#N/A</v>
      </c>
      <c r="J554" t="e">
        <f>VLOOKUP(I554,'Liste CG'!B:C,2,FALSE)</f>
        <v>#N/A</v>
      </c>
      <c r="K554" t="e">
        <f>VLOOKUP('Global view'!I554,'Liste CG'!B:E,4,FALSE)</f>
        <v>#N/A</v>
      </c>
    </row>
    <row r="555" spans="1:11" hidden="1" x14ac:dyDescent="0.35">
      <c r="E555">
        <f>'Liste ECO'!G598</f>
        <v>0</v>
      </c>
      <c r="G555">
        <f>VLOOKUP(F555,'Liste CG'!B:C,2,FALSE)</f>
        <v>0</v>
      </c>
      <c r="H555">
        <f>VLOOKUP('Global view'!F555,'Liste CG'!B:E,4,FALSE)</f>
        <v>0</v>
      </c>
      <c r="I555" t="e">
        <f>VLOOKUP(A555,'CG-&gt; CE'!K:M,3,FALSE)</f>
        <v>#N/A</v>
      </c>
      <c r="J555" t="e">
        <f>VLOOKUP(I555,'Liste CG'!B:C,2,FALSE)</f>
        <v>#N/A</v>
      </c>
      <c r="K555" t="e">
        <f>VLOOKUP('Global view'!I555,'Liste CG'!B:E,4,FALSE)</f>
        <v>#N/A</v>
      </c>
    </row>
    <row r="556" spans="1:11" hidden="1" x14ac:dyDescent="0.35">
      <c r="A556" t="str">
        <f>'Liste ECO'!A599</f>
        <v>443. AVANTAGES SOCIAUX, SUBSIDES ET AUTRES AVANTAGES SPECIFIQUES POUR L’ENSEIGNEMENT LIBRE</v>
      </c>
      <c r="B556">
        <f>'Liste ECO'!C599</f>
        <v>0</v>
      </c>
      <c r="C556" t="str">
        <f>'Liste ECO'!D599</f>
        <v>X</v>
      </c>
      <c r="D556">
        <f>'Liste ECO'!E599</f>
        <v>0</v>
      </c>
      <c r="E556">
        <f>'Liste ECO'!G599</f>
        <v>0</v>
      </c>
      <c r="F556">
        <f>'Liste ECO'!F599</f>
        <v>0</v>
      </c>
      <c r="G556">
        <f>VLOOKUP(F556,'Liste CG'!B:C,2,FALSE)</f>
        <v>0</v>
      </c>
      <c r="H556">
        <f>VLOOKUP('Global view'!F556,'Liste CG'!B:E,4,FALSE)</f>
        <v>0</v>
      </c>
      <c r="I556" t="e">
        <f>VLOOKUP(A556,'CG-&gt; CE'!K:M,3,FALSE)</f>
        <v>#N/A</v>
      </c>
      <c r="J556" t="e">
        <f>VLOOKUP(I556,'Liste CG'!B:C,2,FALSE)</f>
        <v>#N/A</v>
      </c>
      <c r="K556" t="e">
        <f>VLOOKUP('Global view'!I556,'Liste CG'!B:E,4,FALSE)</f>
        <v>#N/A</v>
      </c>
    </row>
    <row r="557" spans="1:11" hidden="1" x14ac:dyDescent="0.35">
      <c r="E557">
        <f>'Liste ECO'!G600</f>
        <v>0</v>
      </c>
      <c r="G557">
        <f>VLOOKUP(F557,'Liste CG'!B:C,2,FALSE)</f>
        <v>0</v>
      </c>
      <c r="H557">
        <f>VLOOKUP('Global view'!F557,'Liste CG'!B:E,4,FALSE)</f>
        <v>0</v>
      </c>
      <c r="I557" t="e">
        <f>VLOOKUP(A557,'CG-&gt; CE'!K:M,3,FALSE)</f>
        <v>#N/A</v>
      </c>
      <c r="J557" t="e">
        <f>VLOOKUP(I557,'Liste CG'!B:C,2,FALSE)</f>
        <v>#N/A</v>
      </c>
      <c r="K557" t="e">
        <f>VLOOKUP('Global view'!I557,'Liste CG'!B:E,4,FALSE)</f>
        <v>#N/A</v>
      </c>
    </row>
    <row r="558" spans="1:11" hidden="1" x14ac:dyDescent="0.35">
      <c r="A558" t="str">
        <f>'Liste ECO'!A601</f>
        <v>Code</v>
      </c>
      <c r="B558" t="str">
        <f>'Liste ECO'!C601</f>
        <v>Libelle</v>
      </c>
      <c r="C558" t="str">
        <f>'Liste ECO'!D601</f>
        <v>D/R</v>
      </c>
      <c r="D558" t="str">
        <f>'Liste ECO'!E601</f>
        <v>O/E</v>
      </c>
      <c r="E558" t="str">
        <f>'Liste ECO'!G601</f>
        <v>C.T.</v>
      </c>
      <c r="F558" t="str">
        <f>'Liste ECO'!F601</f>
        <v>C. Gén.</v>
      </c>
      <c r="G558" t="e">
        <f>VLOOKUP(F558,'Liste CG'!B:C,2,FALSE)</f>
        <v>#N/A</v>
      </c>
      <c r="H558" t="e">
        <f>VLOOKUP('Global view'!F558,'Liste CG'!B:E,4,FALSE)</f>
        <v>#N/A</v>
      </c>
      <c r="I558" t="e">
        <f>VLOOKUP(A558,'CG-&gt; CE'!K:M,3,FALSE)</f>
        <v>#N/A</v>
      </c>
      <c r="J558" t="e">
        <f>VLOOKUP(I558,'Liste CG'!B:C,2,FALSE)</f>
        <v>#N/A</v>
      </c>
      <c r="K558" t="e">
        <f>VLOOKUP('Global view'!I558,'Liste CG'!B:E,4,FALSE)</f>
        <v>#N/A</v>
      </c>
    </row>
    <row r="559" spans="1:11" hidden="1" x14ac:dyDescent="0.35">
      <c r="E559">
        <f>'Liste ECO'!G602</f>
        <v>72</v>
      </c>
      <c r="G559">
        <f>VLOOKUP(F559,'Liste CG'!B:C,2,FALSE)</f>
        <v>0</v>
      </c>
      <c r="H559">
        <f>VLOOKUP('Global view'!F559,'Liste CG'!B:E,4,FALSE)</f>
        <v>0</v>
      </c>
      <c r="I559" t="e">
        <f>VLOOKUP(A559,'CG-&gt; CE'!K:M,3,FALSE)</f>
        <v>#N/A</v>
      </c>
      <c r="J559" t="e">
        <f>VLOOKUP(I559,'Liste CG'!B:C,2,FALSE)</f>
        <v>#N/A</v>
      </c>
      <c r="K559" t="e">
        <f>VLOOKUP('Global view'!I559,'Liste CG'!B:E,4,FALSE)</f>
        <v>#N/A</v>
      </c>
    </row>
    <row r="560" spans="1:11" x14ac:dyDescent="0.35">
      <c r="A560" t="str">
        <f>'Liste ECO'!A603</f>
        <v>44350-01</v>
      </c>
      <c r="B560" t="str">
        <f>'Liste ECO'!C603</f>
        <v>Avantages sociaux et subsides pour l’enseignement libre</v>
      </c>
      <c r="C560" t="str">
        <f>'Liste ECO'!D603</f>
        <v>X</v>
      </c>
      <c r="D560">
        <f>'Liste ECO'!E603</f>
        <v>0</v>
      </c>
      <c r="E560">
        <f>'Liste ECO'!G603</f>
        <v>0</v>
      </c>
      <c r="F560">
        <f>'Liste ECO'!F603</f>
        <v>0</v>
      </c>
      <c r="G560">
        <f>VLOOKUP(F560,'Liste CG'!B:C,2,FALSE)</f>
        <v>0</v>
      </c>
      <c r="H560" t="str">
        <f>IF(VLOOKUP('Global view'!F560,'Liste CG'!B:E,4,FALSE)=0,"",VLOOKUP('Global view'!F560,'Liste CG'!B:E,4,FALSE))</f>
        <v/>
      </c>
      <c r="I560" t="e">
        <f>VLOOKUP(A560,'CG-&gt; CE'!K:M,3,FALSE)</f>
        <v>#N/A</v>
      </c>
      <c r="J560" t="e">
        <f>VLOOKUP(I560,'Liste CG'!B:C,2,FALSE)</f>
        <v>#N/A</v>
      </c>
      <c r="K560" t="e">
        <f>IF(VLOOKUP('Global view'!I560,'Liste CG'!B:E,4,FALSE)=0,"",VLOOKUP('Global view'!I560,'Liste CG'!B:E,4,FALSE))</f>
        <v>#N/A</v>
      </c>
    </row>
    <row r="561" spans="1:11" hidden="1" x14ac:dyDescent="0.35">
      <c r="E561">
        <f>'Liste ECO'!G604</f>
        <v>0</v>
      </c>
      <c r="G561">
        <f>VLOOKUP(F561,'Liste CG'!B:C,2,FALSE)</f>
        <v>0</v>
      </c>
      <c r="H561">
        <f>VLOOKUP('Global view'!F561,'Liste CG'!B:E,4,FALSE)</f>
        <v>0</v>
      </c>
      <c r="I561" t="e">
        <f>VLOOKUP(A561,'CG-&gt; CE'!K:M,3,FALSE)</f>
        <v>#N/A</v>
      </c>
      <c r="J561" t="e">
        <f>VLOOKUP(I561,'Liste CG'!B:C,2,FALSE)</f>
        <v>#N/A</v>
      </c>
      <c r="K561" t="e">
        <f>VLOOKUP('Global view'!I561,'Liste CG'!B:E,4,FALSE)</f>
        <v>#N/A</v>
      </c>
    </row>
    <row r="562" spans="1:11" hidden="1" x14ac:dyDescent="0.35">
      <c r="A562">
        <f>'Liste ECO'!A605</f>
        <v>46</v>
      </c>
      <c r="B562" t="str">
        <f>'Liste ECO'!C605</f>
        <v>TRANSFERTS DE REVENUS EN PROVENANCE DES  POUVOIRS PUBLICS SUPERIEURS</v>
      </c>
      <c r="C562" t="str">
        <f>'Liste ECO'!D605</f>
        <v>X</v>
      </c>
      <c r="D562">
        <f>'Liste ECO'!E605</f>
        <v>0</v>
      </c>
      <c r="E562">
        <f>'Liste ECO'!G605</f>
        <v>0</v>
      </c>
      <c r="F562">
        <f>'Liste ECO'!F605</f>
        <v>0</v>
      </c>
      <c r="G562">
        <f>VLOOKUP(F562,'Liste CG'!B:C,2,FALSE)</f>
        <v>0</v>
      </c>
      <c r="H562">
        <f>VLOOKUP('Global view'!F562,'Liste CG'!B:E,4,FALSE)</f>
        <v>0</v>
      </c>
      <c r="I562" t="e">
        <f>VLOOKUP(A562,'CG-&gt; CE'!K:M,3,FALSE)</f>
        <v>#N/A</v>
      </c>
      <c r="J562" t="e">
        <f>VLOOKUP(I562,'Liste CG'!B:C,2,FALSE)</f>
        <v>#N/A</v>
      </c>
      <c r="K562" t="e">
        <f>VLOOKUP('Global view'!I562,'Liste CG'!B:E,4,FALSE)</f>
        <v>#N/A</v>
      </c>
    </row>
    <row r="563" spans="1:11" hidden="1" x14ac:dyDescent="0.35">
      <c r="E563">
        <f>'Liste ECO'!G606</f>
        <v>0</v>
      </c>
      <c r="G563">
        <f>VLOOKUP(F563,'Liste CG'!B:C,2,FALSE)</f>
        <v>0</v>
      </c>
      <c r="H563">
        <f>VLOOKUP('Global view'!F563,'Liste CG'!B:E,4,FALSE)</f>
        <v>0</v>
      </c>
      <c r="I563" t="e">
        <f>VLOOKUP(A563,'CG-&gt; CE'!K:M,3,FALSE)</f>
        <v>#N/A</v>
      </c>
      <c r="J563" t="e">
        <f>VLOOKUP(I563,'Liste CG'!B:C,2,FALSE)</f>
        <v>#N/A</v>
      </c>
      <c r="K563" t="e">
        <f>VLOOKUP('Global view'!I563,'Liste CG'!B:E,4,FALSE)</f>
        <v>#N/A</v>
      </c>
    </row>
    <row r="564" spans="1:11" hidden="1" x14ac:dyDescent="0.35">
      <c r="A564">
        <f>'Liste ECO'!A607</f>
        <v>461</v>
      </c>
      <c r="B564" t="str">
        <f>'Liste ECO'!C607</f>
        <v>CONTRIBUTIONS DES  POUVOIRS PUBLICS SUPERIEURS DANS LES TRAITEMENTS DU PERSONNEL ENSEIGNANT</v>
      </c>
      <c r="C564" t="str">
        <f>'Liste ECO'!D607</f>
        <v>X</v>
      </c>
      <c r="D564">
        <f>'Liste ECO'!E607</f>
        <v>0</v>
      </c>
      <c r="E564">
        <f>'Liste ECO'!G607</f>
        <v>0</v>
      </c>
      <c r="F564">
        <f>'Liste ECO'!F607</f>
        <v>0</v>
      </c>
      <c r="G564">
        <f>VLOOKUP(F564,'Liste CG'!B:C,2,FALSE)</f>
        <v>0</v>
      </c>
      <c r="H564">
        <f>VLOOKUP('Global view'!F564,'Liste CG'!B:E,4,FALSE)</f>
        <v>0</v>
      </c>
      <c r="I564" t="e">
        <f>VLOOKUP(A564,'CG-&gt; CE'!K:M,3,FALSE)</f>
        <v>#N/A</v>
      </c>
      <c r="J564" t="e">
        <f>VLOOKUP(I564,'Liste CG'!B:C,2,FALSE)</f>
        <v>#N/A</v>
      </c>
      <c r="K564" t="e">
        <f>VLOOKUP('Global view'!I564,'Liste CG'!B:E,4,FALSE)</f>
        <v>#N/A</v>
      </c>
    </row>
    <row r="565" spans="1:11" hidden="1" x14ac:dyDescent="0.35">
      <c r="E565">
        <f>'Liste ECO'!G608</f>
        <v>0</v>
      </c>
      <c r="G565">
        <f>VLOOKUP(F565,'Liste CG'!B:C,2,FALSE)</f>
        <v>0</v>
      </c>
      <c r="H565">
        <f>VLOOKUP('Global view'!F565,'Liste CG'!B:E,4,FALSE)</f>
        <v>0</v>
      </c>
      <c r="I565" t="e">
        <f>VLOOKUP(A565,'CG-&gt; CE'!K:M,3,FALSE)</f>
        <v>#N/A</v>
      </c>
      <c r="J565" t="e">
        <f>VLOOKUP(I565,'Liste CG'!B:C,2,FALSE)</f>
        <v>#N/A</v>
      </c>
      <c r="K565" t="e">
        <f>VLOOKUP('Global view'!I565,'Liste CG'!B:E,4,FALSE)</f>
        <v>#N/A</v>
      </c>
    </row>
    <row r="566" spans="1:11" hidden="1" x14ac:dyDescent="0.35">
      <c r="A566" t="str">
        <f>'Liste ECO'!A609</f>
        <v>Code</v>
      </c>
      <c r="B566" t="str">
        <f>'Liste ECO'!C609</f>
        <v>Libellé</v>
      </c>
      <c r="C566" t="str">
        <f>'Liste ECO'!D609</f>
        <v>D/R</v>
      </c>
      <c r="D566" t="str">
        <f>'Liste ECO'!E609</f>
        <v>O/E</v>
      </c>
      <c r="E566" t="str">
        <f>'Liste ECO'!G609</f>
        <v>CT</v>
      </c>
      <c r="F566" t="str">
        <f>'Liste ECO'!F609</f>
        <v>C Gén</v>
      </c>
      <c r="G566" t="e">
        <f>VLOOKUP(F566,'Liste CG'!B:C,2,FALSE)</f>
        <v>#N/A</v>
      </c>
      <c r="H566" t="e">
        <f>VLOOKUP('Global view'!F566,'Liste CG'!B:E,4,FALSE)</f>
        <v>#N/A</v>
      </c>
      <c r="I566" t="e">
        <f>VLOOKUP(A566,'CG-&gt; CE'!K:M,3,FALSE)</f>
        <v>#N/A</v>
      </c>
      <c r="J566" t="e">
        <f>VLOOKUP(I566,'Liste CG'!B:C,2,FALSE)</f>
        <v>#N/A</v>
      </c>
      <c r="K566" t="e">
        <f>VLOOKUP('Global view'!I566,'Liste CG'!B:E,4,FALSE)</f>
        <v>#N/A</v>
      </c>
    </row>
    <row r="567" spans="1:11" hidden="1" x14ac:dyDescent="0.35">
      <c r="E567">
        <f>'Liste ECO'!G610</f>
        <v>61</v>
      </c>
      <c r="G567">
        <f>VLOOKUP(F567,'Liste CG'!B:C,2,FALSE)</f>
        <v>0</v>
      </c>
      <c r="H567">
        <f>VLOOKUP('Global view'!F567,'Liste CG'!B:E,4,FALSE)</f>
        <v>0</v>
      </c>
      <c r="I567" t="e">
        <f>VLOOKUP(A567,'CG-&gt; CE'!K:M,3,FALSE)</f>
        <v>#N/A</v>
      </c>
      <c r="J567" t="e">
        <f>VLOOKUP(I567,'Liste CG'!B:C,2,FALSE)</f>
        <v>#N/A</v>
      </c>
      <c r="K567" t="e">
        <f>VLOOKUP('Global view'!I567,'Liste CG'!B:E,4,FALSE)</f>
        <v>#N/A</v>
      </c>
    </row>
    <row r="568" spans="1:11" hidden="1" x14ac:dyDescent="0.35">
      <c r="A568">
        <f>'Liste ECO'!A611</f>
        <v>0</v>
      </c>
      <c r="B568">
        <f>'Liste ECO'!C611</f>
        <v>0</v>
      </c>
      <c r="C568" t="str">
        <f>'Liste ECO'!D611</f>
        <v>X</v>
      </c>
      <c r="D568">
        <f>'Liste ECO'!E611</f>
        <v>0</v>
      </c>
      <c r="E568">
        <f>'Liste ECO'!G611</f>
        <v>0</v>
      </c>
      <c r="F568">
        <f>'Liste ECO'!F611</f>
        <v>0</v>
      </c>
      <c r="G568">
        <f>VLOOKUP(F568,'Liste CG'!B:C,2,FALSE)</f>
        <v>0</v>
      </c>
      <c r="H568">
        <f>VLOOKUP('Global view'!F568,'Liste CG'!B:E,4,FALSE)</f>
        <v>0</v>
      </c>
      <c r="I568" t="e">
        <f>VLOOKUP(A568,'CG-&gt; CE'!K:M,3,FALSE)</f>
        <v>#N/A</v>
      </c>
      <c r="J568" t="e">
        <f>VLOOKUP(I568,'Liste CG'!B:C,2,FALSE)</f>
        <v>#N/A</v>
      </c>
      <c r="K568" t="e">
        <f>VLOOKUP('Global view'!I568,'Liste CG'!B:E,4,FALSE)</f>
        <v>#N/A</v>
      </c>
    </row>
    <row r="569" spans="1:11" hidden="1" x14ac:dyDescent="0.35">
      <c r="E569">
        <f>'Liste ECO'!G612</f>
        <v>0</v>
      </c>
      <c r="G569">
        <f>VLOOKUP(F569,'Liste CG'!B:C,2,FALSE)</f>
        <v>0</v>
      </c>
      <c r="H569">
        <f>VLOOKUP('Global view'!F569,'Liste CG'!B:E,4,FALSE)</f>
        <v>0</v>
      </c>
      <c r="I569" t="e">
        <f>VLOOKUP(A569,'CG-&gt; CE'!K:M,3,FALSE)</f>
        <v>#N/A</v>
      </c>
      <c r="J569" t="e">
        <f>VLOOKUP(I569,'Liste CG'!B:C,2,FALSE)</f>
        <v>#N/A</v>
      </c>
      <c r="K569" t="e">
        <f>VLOOKUP('Global view'!I569,'Liste CG'!B:E,4,FALSE)</f>
        <v>#N/A</v>
      </c>
    </row>
    <row r="570" spans="1:11" hidden="1" x14ac:dyDescent="0.35">
      <c r="A570">
        <f>'Liste ECO'!A613</f>
        <v>0</v>
      </c>
      <c r="B570">
        <f>'Liste ECO'!C613</f>
        <v>0</v>
      </c>
      <c r="C570" t="str">
        <f>'Liste ECO'!D613</f>
        <v>X</v>
      </c>
      <c r="D570">
        <f>'Liste ECO'!E613</f>
        <v>0</v>
      </c>
      <c r="E570">
        <f>'Liste ECO'!G613</f>
        <v>0</v>
      </c>
      <c r="F570">
        <f>'Liste ECO'!F613</f>
        <v>0</v>
      </c>
      <c r="G570">
        <f>VLOOKUP(F570,'Liste CG'!B:C,2,FALSE)</f>
        <v>0</v>
      </c>
      <c r="H570">
        <f>VLOOKUP('Global view'!F570,'Liste CG'!B:E,4,FALSE)</f>
        <v>0</v>
      </c>
      <c r="I570" t="e">
        <f>VLOOKUP(A570,'CG-&gt; CE'!K:M,3,FALSE)</f>
        <v>#N/A</v>
      </c>
      <c r="J570" t="e">
        <f>VLOOKUP(I570,'Liste CG'!B:C,2,FALSE)</f>
        <v>#N/A</v>
      </c>
      <c r="K570" t="e">
        <f>VLOOKUP('Global view'!I570,'Liste CG'!B:E,4,FALSE)</f>
        <v>#N/A</v>
      </c>
    </row>
    <row r="571" spans="1:11" hidden="1" x14ac:dyDescent="0.35">
      <c r="E571" t="str">
        <f>'Liste ECO'!G614</f>
        <v>CT</v>
      </c>
      <c r="G571">
        <f>VLOOKUP(F571,'Liste CG'!B:C,2,FALSE)</f>
        <v>0</v>
      </c>
      <c r="H571">
        <f>VLOOKUP('Global view'!F571,'Liste CG'!B:E,4,FALSE)</f>
        <v>0</v>
      </c>
      <c r="I571" t="e">
        <f>VLOOKUP(A571,'CG-&gt; CE'!K:M,3,FALSE)</f>
        <v>#N/A</v>
      </c>
      <c r="J571" t="e">
        <f>VLOOKUP(I571,'Liste CG'!B:C,2,FALSE)</f>
        <v>#N/A</v>
      </c>
      <c r="K571" t="e">
        <f>VLOOKUP('Global view'!I571,'Liste CG'!B:E,4,FALSE)</f>
        <v>#N/A</v>
      </c>
    </row>
    <row r="572" spans="1:11" x14ac:dyDescent="0.35">
      <c r="A572" t="str">
        <f>'Liste ECO'!A615</f>
        <v>463-01</v>
      </c>
      <c r="B572" t="str">
        <f>'Liste ECO'!C615</f>
        <v>Contributions des  pouvoirs publics supérieurs dans les frais de fonctionnement de l’enseignement</v>
      </c>
      <c r="C572" t="str">
        <f>'Liste ECO'!D615</f>
        <v>R</v>
      </c>
      <c r="D572" t="str">
        <f>'Liste ECO'!E615</f>
        <v>O</v>
      </c>
      <c r="E572">
        <f>'Liste ECO'!G615</f>
        <v>61</v>
      </c>
      <c r="F572">
        <f>'Liste ECO'!F615</f>
        <v>73403</v>
      </c>
      <c r="G572" t="str">
        <f>VLOOKUP(F572,'Liste CG'!B:C,2,FALSE)</f>
        <v>Contributions des pouvoirs publics supérieurs dans les frais de fonctionnement de l’enseignement</v>
      </c>
      <c r="H572" t="str">
        <f>IF(VLOOKUP('Global view'!F572,'Liste CG'!B:E,4,FALSE)=0,"",VLOOKUP('Global view'!F572,'Liste CG'!B:E,4,FALSE))</f>
        <v/>
      </c>
      <c r="I572">
        <f>VLOOKUP(A572,'CG-&gt; CE'!K:M,3,FALSE)</f>
        <v>41302</v>
      </c>
      <c r="J572" t="str">
        <f>VLOOKUP(I572,'Liste CG'!B:C,2,FALSE)</f>
        <v>Subsides d’exploitation à recevoir</v>
      </c>
      <c r="K572" t="str">
        <f>IF(VLOOKUP('Global view'!I572,'Liste CG'!B:E,4,FALSE)=0,"",VLOOKUP('Global view'!I572,'Liste CG'!B:E,4,FALSE))</f>
        <v>Tiers</v>
      </c>
    </row>
    <row r="573" spans="1:11" hidden="1" x14ac:dyDescent="0.35">
      <c r="E573">
        <f>'Liste ECO'!G616</f>
        <v>0</v>
      </c>
      <c r="G573">
        <f>VLOOKUP(F573,'Liste CG'!B:C,2,FALSE)</f>
        <v>0</v>
      </c>
      <c r="H573">
        <f>VLOOKUP('Global view'!F573,'Liste CG'!B:E,4,FALSE)</f>
        <v>0</v>
      </c>
      <c r="I573" t="e">
        <f>VLOOKUP(A573,'CG-&gt; CE'!K:M,3,FALSE)</f>
        <v>#N/A</v>
      </c>
      <c r="J573" t="e">
        <f>VLOOKUP(I573,'Liste CG'!B:C,2,FALSE)</f>
        <v>#N/A</v>
      </c>
      <c r="K573" t="e">
        <f>VLOOKUP('Global view'!I573,'Liste CG'!B:E,4,FALSE)</f>
        <v>#N/A</v>
      </c>
    </row>
    <row r="574" spans="1:11" hidden="1" x14ac:dyDescent="0.35">
      <c r="A574">
        <f>'Liste ECO'!A617</f>
        <v>464</v>
      </c>
      <c r="B574" t="str">
        <f>'Liste ECO'!C617</f>
        <v>REMBOURSEMENT DES CHARGES FINANCIERES DES EMPRUNTS</v>
      </c>
      <c r="C574" t="str">
        <f>'Liste ECO'!D617</f>
        <v>X</v>
      </c>
      <c r="D574">
        <f>'Liste ECO'!E617</f>
        <v>0</v>
      </c>
      <c r="E574">
        <f>'Liste ECO'!G617</f>
        <v>0</v>
      </c>
      <c r="F574">
        <f>'Liste ECO'!F617</f>
        <v>0</v>
      </c>
      <c r="G574">
        <f>VLOOKUP(F574,'Liste CG'!B:C,2,FALSE)</f>
        <v>0</v>
      </c>
      <c r="H574">
        <f>VLOOKUP('Global view'!F574,'Liste CG'!B:E,4,FALSE)</f>
        <v>0</v>
      </c>
      <c r="I574" t="e">
        <f>VLOOKUP(A574,'CG-&gt; CE'!K:M,3,FALSE)</f>
        <v>#N/A</v>
      </c>
      <c r="J574" t="e">
        <f>VLOOKUP(I574,'Liste CG'!B:C,2,FALSE)</f>
        <v>#N/A</v>
      </c>
      <c r="K574" t="e">
        <f>VLOOKUP('Global view'!I574,'Liste CG'!B:E,4,FALSE)</f>
        <v>#N/A</v>
      </c>
    </row>
    <row r="575" spans="1:11" hidden="1" x14ac:dyDescent="0.35">
      <c r="E575">
        <f>'Liste ECO'!G618</f>
        <v>0</v>
      </c>
      <c r="G575">
        <f>VLOOKUP(F575,'Liste CG'!B:C,2,FALSE)</f>
        <v>0</v>
      </c>
      <c r="H575">
        <f>VLOOKUP('Global view'!F575,'Liste CG'!B:E,4,FALSE)</f>
        <v>0</v>
      </c>
      <c r="I575" t="e">
        <f>VLOOKUP(A575,'CG-&gt; CE'!K:M,3,FALSE)</f>
        <v>#N/A</v>
      </c>
      <c r="J575" t="e">
        <f>VLOOKUP(I575,'Liste CG'!B:C,2,FALSE)</f>
        <v>#N/A</v>
      </c>
      <c r="K575" t="e">
        <f>VLOOKUP('Global view'!I575,'Liste CG'!B:E,4,FALSE)</f>
        <v>#N/A</v>
      </c>
    </row>
    <row r="576" spans="1:11" hidden="1" x14ac:dyDescent="0.35">
      <c r="A576" t="str">
        <f>'Liste ECO'!A619</f>
        <v>Code</v>
      </c>
      <c r="B576" t="str">
        <f>'Liste ECO'!C619</f>
        <v>Libellé</v>
      </c>
      <c r="C576" t="str">
        <f>'Liste ECO'!D619</f>
        <v>D/R</v>
      </c>
      <c r="D576" t="str">
        <f>'Liste ECO'!E619</f>
        <v>O/E</v>
      </c>
      <c r="E576" t="str">
        <f>'Liste ECO'!G619</f>
        <v>CT</v>
      </c>
      <c r="F576" t="str">
        <f>'Liste ECO'!F619</f>
        <v>C Gén</v>
      </c>
      <c r="G576" t="e">
        <f>VLOOKUP(F576,'Liste CG'!B:C,2,FALSE)</f>
        <v>#N/A</v>
      </c>
      <c r="H576" t="e">
        <f>VLOOKUP('Global view'!F576,'Liste CG'!B:E,4,FALSE)</f>
        <v>#N/A</v>
      </c>
      <c r="I576" t="e">
        <f>VLOOKUP(A576,'CG-&gt; CE'!K:M,3,FALSE)</f>
        <v>#N/A</v>
      </c>
      <c r="J576" t="e">
        <f>VLOOKUP(I576,'Liste CG'!B:C,2,FALSE)</f>
        <v>#N/A</v>
      </c>
      <c r="K576" t="e">
        <f>VLOOKUP('Global view'!I576,'Liste CG'!B:E,4,FALSE)</f>
        <v>#N/A</v>
      </c>
    </row>
    <row r="577" spans="1:11" hidden="1" x14ac:dyDescent="0.35">
      <c r="E577">
        <f>'Liste ECO'!G620</f>
        <v>61</v>
      </c>
      <c r="G577">
        <f>VLOOKUP(F577,'Liste CG'!B:C,2,FALSE)</f>
        <v>0</v>
      </c>
      <c r="H577">
        <f>VLOOKUP('Global view'!F577,'Liste CG'!B:E,4,FALSE)</f>
        <v>0</v>
      </c>
      <c r="I577" t="e">
        <f>VLOOKUP(A577,'CG-&gt; CE'!K:M,3,FALSE)</f>
        <v>#N/A</v>
      </c>
      <c r="J577" t="e">
        <f>VLOOKUP(I577,'Liste CG'!B:C,2,FALSE)</f>
        <v>#N/A</v>
      </c>
      <c r="K577" t="e">
        <f>VLOOKUP('Global view'!I577,'Liste CG'!B:E,4,FALSE)</f>
        <v>#N/A</v>
      </c>
    </row>
    <row r="578" spans="1:11" hidden="1" x14ac:dyDescent="0.35">
      <c r="A578">
        <f>'Liste ECO'!A621</f>
        <v>0</v>
      </c>
      <c r="B578">
        <f>'Liste ECO'!C621</f>
        <v>0</v>
      </c>
      <c r="C578" t="str">
        <f>'Liste ECO'!D621</f>
        <v>X</v>
      </c>
      <c r="D578">
        <f>'Liste ECO'!E621</f>
        <v>0</v>
      </c>
      <c r="E578">
        <f>'Liste ECO'!G621</f>
        <v>0</v>
      </c>
      <c r="F578">
        <f>'Liste ECO'!F621</f>
        <v>0</v>
      </c>
      <c r="G578">
        <f>VLOOKUP(F578,'Liste CG'!B:C,2,FALSE)</f>
        <v>0</v>
      </c>
      <c r="H578">
        <f>VLOOKUP('Global view'!F578,'Liste CG'!B:E,4,FALSE)</f>
        <v>0</v>
      </c>
      <c r="I578" t="e">
        <f>VLOOKUP(A578,'CG-&gt; CE'!K:M,3,FALSE)</f>
        <v>#N/A</v>
      </c>
      <c r="J578" t="e">
        <f>VLOOKUP(I578,'Liste CG'!B:C,2,FALSE)</f>
        <v>#N/A</v>
      </c>
      <c r="K578" t="e">
        <f>VLOOKUP('Global view'!I578,'Liste CG'!B:E,4,FALSE)</f>
        <v>#N/A</v>
      </c>
    </row>
    <row r="579" spans="1:11" hidden="1" x14ac:dyDescent="0.35">
      <c r="E579">
        <f>'Liste ECO'!G622</f>
        <v>0</v>
      </c>
      <c r="G579">
        <f>VLOOKUP(F579,'Liste CG'!B:C,2,FALSE)</f>
        <v>0</v>
      </c>
      <c r="H579">
        <f>VLOOKUP('Global view'!F579,'Liste CG'!B:E,4,FALSE)</f>
        <v>0</v>
      </c>
      <c r="I579" t="e">
        <f>VLOOKUP(A579,'CG-&gt; CE'!K:M,3,FALSE)</f>
        <v>#N/A</v>
      </c>
      <c r="J579" t="e">
        <f>VLOOKUP(I579,'Liste CG'!B:C,2,FALSE)</f>
        <v>#N/A</v>
      </c>
      <c r="K579" t="e">
        <f>VLOOKUP('Global view'!I579,'Liste CG'!B:E,4,FALSE)</f>
        <v>#N/A</v>
      </c>
    </row>
    <row r="580" spans="1:11" hidden="1" x14ac:dyDescent="0.35">
      <c r="A580">
        <f>'Liste ECO'!A623</f>
        <v>0</v>
      </c>
      <c r="B580">
        <f>'Liste ECO'!C623</f>
        <v>0</v>
      </c>
      <c r="C580" t="str">
        <f>'Liste ECO'!D623</f>
        <v>X</v>
      </c>
      <c r="D580">
        <f>'Liste ECO'!E623</f>
        <v>0</v>
      </c>
      <c r="E580">
        <f>'Liste ECO'!G623</f>
        <v>0</v>
      </c>
      <c r="F580">
        <f>'Liste ECO'!F623</f>
        <v>0</v>
      </c>
      <c r="G580">
        <f>VLOOKUP(F580,'Liste CG'!B:C,2,FALSE)</f>
        <v>0</v>
      </c>
      <c r="H580">
        <f>VLOOKUP('Global view'!F580,'Liste CG'!B:E,4,FALSE)</f>
        <v>0</v>
      </c>
      <c r="I580" t="e">
        <f>VLOOKUP(A580,'CG-&gt; CE'!K:M,3,FALSE)</f>
        <v>#N/A</v>
      </c>
      <c r="J580" t="e">
        <f>VLOOKUP(I580,'Liste CG'!B:C,2,FALSE)</f>
        <v>#N/A</v>
      </c>
      <c r="K580" t="e">
        <f>VLOOKUP('Global view'!I580,'Liste CG'!B:E,4,FALSE)</f>
        <v>#N/A</v>
      </c>
    </row>
    <row r="581" spans="1:11" hidden="1" x14ac:dyDescent="0.35">
      <c r="E581" t="str">
        <f>'Liste ECO'!G624</f>
        <v>CT</v>
      </c>
      <c r="G581">
        <f>VLOOKUP(F581,'Liste CG'!B:C,2,FALSE)</f>
        <v>0</v>
      </c>
      <c r="H581">
        <f>VLOOKUP('Global view'!F581,'Liste CG'!B:E,4,FALSE)</f>
        <v>0</v>
      </c>
      <c r="I581" t="e">
        <f>VLOOKUP(A581,'CG-&gt; CE'!K:M,3,FALSE)</f>
        <v>#N/A</v>
      </c>
      <c r="J581" t="e">
        <f>VLOOKUP(I581,'Liste CG'!B:C,2,FALSE)</f>
        <v>#N/A</v>
      </c>
      <c r="K581" t="e">
        <f>VLOOKUP('Global view'!I581,'Liste CG'!B:E,4,FALSE)</f>
        <v>#N/A</v>
      </c>
    </row>
    <row r="582" spans="1:11" x14ac:dyDescent="0.35">
      <c r="A582" t="str">
        <f>'Liste ECO'!A625</f>
        <v>465-01</v>
      </c>
      <c r="B582" t="str">
        <f>'Liste ECO'!C625</f>
        <v>Contributions des pouvoirs publics supérieurs à des fins spécifiques</v>
      </c>
      <c r="C582" t="str">
        <f>'Liste ECO'!D625</f>
        <v>R</v>
      </c>
      <c r="D582" t="str">
        <f>'Liste ECO'!E625</f>
        <v>O</v>
      </c>
      <c r="E582">
        <f>'Liste ECO'!G625</f>
        <v>61</v>
      </c>
      <c r="F582">
        <f>'Liste ECO'!F625</f>
        <v>73405</v>
      </c>
      <c r="G582" t="str">
        <f>VLOOKUP(F582,'Liste CG'!B:C,2,FALSE)</f>
        <v>Contributions des pouvoirs publics supérieurs à des fins spécifiques</v>
      </c>
      <c r="H582" t="str">
        <f>IF(VLOOKUP('Global view'!F582,'Liste CG'!B:E,4,FALSE)=0,"",VLOOKUP('Global view'!F582,'Liste CG'!B:E,4,FALSE))</f>
        <v/>
      </c>
      <c r="I582">
        <f>VLOOKUP(A582,'CG-&gt; CE'!K:M,3,FALSE)</f>
        <v>41302</v>
      </c>
      <c r="J582" t="str">
        <f>VLOOKUP(I582,'Liste CG'!B:C,2,FALSE)</f>
        <v>Subsides d’exploitation à recevoir</v>
      </c>
      <c r="K582" t="str">
        <f>IF(VLOOKUP('Global view'!I582,'Liste CG'!B:E,4,FALSE)=0,"",VLOOKUP('Global view'!I582,'Liste CG'!B:E,4,FALSE))</f>
        <v>Tiers</v>
      </c>
    </row>
    <row r="583" spans="1:11" hidden="1" x14ac:dyDescent="0.35">
      <c r="E583">
        <f>'Liste ECO'!G626</f>
        <v>61</v>
      </c>
      <c r="G583">
        <f>VLOOKUP(F583,'Liste CG'!B:C,2,FALSE)</f>
        <v>0</v>
      </c>
      <c r="H583">
        <f>VLOOKUP('Global view'!F583,'Liste CG'!B:E,4,FALSE)</f>
        <v>0</v>
      </c>
      <c r="I583" t="e">
        <f>VLOOKUP(A583,'CG-&gt; CE'!K:M,3,FALSE)</f>
        <v>#N/A</v>
      </c>
      <c r="J583" t="e">
        <f>VLOOKUP(I583,'Liste CG'!B:C,2,FALSE)</f>
        <v>#N/A</v>
      </c>
      <c r="K583" t="e">
        <f>VLOOKUP('Global view'!I583,'Liste CG'!B:E,4,FALSE)</f>
        <v>#N/A</v>
      </c>
    </row>
    <row r="584" spans="1:11" x14ac:dyDescent="0.35">
      <c r="A584" t="str">
        <f>'Liste ECO'!A627</f>
        <v>465-06</v>
      </c>
      <c r="B584" t="str">
        <f>'Liste ECO'!C627</f>
        <v>Contributions des pouvoirs publics supérieurs dans les charges de traitements du personnel détaché</v>
      </c>
      <c r="C584" t="str">
        <f>'Liste ECO'!D627</f>
        <v>R</v>
      </c>
      <c r="D584" t="str">
        <f>'Liste ECO'!E627</f>
        <v>O</v>
      </c>
      <c r="E584">
        <f>'Liste ECO'!G627</f>
        <v>61</v>
      </c>
      <c r="F584">
        <f>'Liste ECO'!F627</f>
        <v>72141</v>
      </c>
      <c r="G584" t="str">
        <f>VLOOKUP(F584,'Liste CG'!B:C,2,FALSE)</f>
        <v>Contributions des  pouvoirs publics supérieurs dans les charges de traitements du personnel détaché</v>
      </c>
      <c r="H584" t="str">
        <f>IF(VLOOKUP('Global view'!F584,'Liste CG'!B:E,4,FALSE)=0,"",VLOOKUP('Global view'!F584,'Liste CG'!B:E,4,FALSE))</f>
        <v/>
      </c>
      <c r="I584">
        <f>VLOOKUP(A584,'CG-&gt; CE'!K:M,3,FALSE)</f>
        <v>73300</v>
      </c>
      <c r="J584" t="str">
        <f>VLOOKUP(I584,'Liste CG'!B:C,2,FALSE)</f>
        <v>Autres contributions des entreprises et des ménages</v>
      </c>
      <c r="K584" t="str">
        <f>IF(VLOOKUP('Global view'!I584,'Liste CG'!B:E,4,FALSE)=0,"",VLOOKUP('Global view'!I584,'Liste CG'!B:E,4,FALSE))</f>
        <v/>
      </c>
    </row>
    <row r="585" spans="1:11" hidden="1" x14ac:dyDescent="0.35">
      <c r="E585">
        <f>'Liste ECO'!G628</f>
        <v>0</v>
      </c>
      <c r="G585">
        <f>VLOOKUP(F585,'Liste CG'!B:C,2,FALSE)</f>
        <v>0</v>
      </c>
      <c r="H585">
        <f>VLOOKUP('Global view'!F585,'Liste CG'!B:E,4,FALSE)</f>
        <v>0</v>
      </c>
      <c r="I585" t="e">
        <f>VLOOKUP(A585,'CG-&gt; CE'!K:M,3,FALSE)</f>
        <v>#N/A</v>
      </c>
      <c r="J585" t="e">
        <f>VLOOKUP(I585,'Liste CG'!B:C,2,FALSE)</f>
        <v>#N/A</v>
      </c>
      <c r="K585" t="e">
        <f>VLOOKUP('Global view'!I585,'Liste CG'!B:E,4,FALSE)</f>
        <v>#N/A</v>
      </c>
    </row>
    <row r="586" spans="1:11" hidden="1" x14ac:dyDescent="0.35">
      <c r="A586">
        <f>'Liste ECO'!A629</f>
        <v>466</v>
      </c>
      <c r="B586" t="str">
        <f>'Liste ECO'!C629</f>
        <v>CONTRIBUTIONS A CARACTERE GENERAL DES  POUVOIRS PUBLICS SUPERIEURS</v>
      </c>
      <c r="C586" t="str">
        <f>'Liste ECO'!D629</f>
        <v>X</v>
      </c>
      <c r="D586">
        <f>'Liste ECO'!E629</f>
        <v>0</v>
      </c>
      <c r="E586">
        <f>'Liste ECO'!G629</f>
        <v>0</v>
      </c>
      <c r="F586">
        <f>'Liste ECO'!F629</f>
        <v>0</v>
      </c>
      <c r="G586">
        <f>VLOOKUP(F586,'Liste CG'!B:C,2,FALSE)</f>
        <v>0</v>
      </c>
      <c r="H586">
        <f>VLOOKUP('Global view'!F586,'Liste CG'!B:E,4,FALSE)</f>
        <v>0</v>
      </c>
      <c r="I586" t="e">
        <f>VLOOKUP(A586,'CG-&gt; CE'!K:M,3,FALSE)</f>
        <v>#N/A</v>
      </c>
      <c r="J586" t="e">
        <f>VLOOKUP(I586,'Liste CG'!B:C,2,FALSE)</f>
        <v>#N/A</v>
      </c>
      <c r="K586" t="e">
        <f>VLOOKUP('Global view'!I586,'Liste CG'!B:E,4,FALSE)</f>
        <v>#N/A</v>
      </c>
    </row>
    <row r="587" spans="1:11" hidden="1" x14ac:dyDescent="0.35">
      <c r="E587">
        <f>'Liste ECO'!G630</f>
        <v>0</v>
      </c>
      <c r="G587">
        <f>VLOOKUP(F587,'Liste CG'!B:C,2,FALSE)</f>
        <v>0</v>
      </c>
      <c r="H587">
        <f>VLOOKUP('Global view'!F587,'Liste CG'!B:E,4,FALSE)</f>
        <v>0</v>
      </c>
      <c r="I587" t="e">
        <f>VLOOKUP(A587,'CG-&gt; CE'!K:M,3,FALSE)</f>
        <v>#N/A</v>
      </c>
      <c r="J587" t="e">
        <f>VLOOKUP(I587,'Liste CG'!B:C,2,FALSE)</f>
        <v>#N/A</v>
      </c>
      <c r="K587" t="e">
        <f>VLOOKUP('Global view'!I587,'Liste CG'!B:E,4,FALSE)</f>
        <v>#N/A</v>
      </c>
    </row>
    <row r="588" spans="1:11" hidden="1" x14ac:dyDescent="0.35">
      <c r="A588" t="str">
        <f>'Liste ECO'!A631</f>
        <v>Code</v>
      </c>
      <c r="B588" t="str">
        <f>'Liste ECO'!C631</f>
        <v>Libellé</v>
      </c>
      <c r="C588" t="str">
        <f>'Liste ECO'!D631</f>
        <v>D/R</v>
      </c>
      <c r="D588" t="str">
        <f>'Liste ECO'!E631</f>
        <v>O/E</v>
      </c>
      <c r="E588" t="str">
        <f>'Liste ECO'!G631</f>
        <v>CT</v>
      </c>
      <c r="F588" t="str">
        <f>'Liste ECO'!F631</f>
        <v>C Gén</v>
      </c>
      <c r="G588" t="e">
        <f>VLOOKUP(F588,'Liste CG'!B:C,2,FALSE)</f>
        <v>#N/A</v>
      </c>
      <c r="H588" t="e">
        <f>VLOOKUP('Global view'!F588,'Liste CG'!B:E,4,FALSE)</f>
        <v>#N/A</v>
      </c>
      <c r="I588" t="e">
        <f>VLOOKUP(A588,'CG-&gt; CE'!K:M,3,FALSE)</f>
        <v>#N/A</v>
      </c>
      <c r="J588" t="e">
        <f>VLOOKUP(I588,'Liste CG'!B:C,2,FALSE)</f>
        <v>#N/A</v>
      </c>
      <c r="K588" t="e">
        <f>VLOOKUP('Global view'!I588,'Liste CG'!B:E,4,FALSE)</f>
        <v>#N/A</v>
      </c>
    </row>
    <row r="589" spans="1:11" hidden="1" x14ac:dyDescent="0.35">
      <c r="E589">
        <f>'Liste ECO'!G632</f>
        <v>61</v>
      </c>
      <c r="G589">
        <f>VLOOKUP(F589,'Liste CG'!B:C,2,FALSE)</f>
        <v>0</v>
      </c>
      <c r="H589">
        <f>VLOOKUP('Global view'!F589,'Liste CG'!B:E,4,FALSE)</f>
        <v>0</v>
      </c>
      <c r="I589" t="e">
        <f>VLOOKUP(A589,'CG-&gt; CE'!K:M,3,FALSE)</f>
        <v>#N/A</v>
      </c>
      <c r="J589" t="e">
        <f>VLOOKUP(I589,'Liste CG'!B:C,2,FALSE)</f>
        <v>#N/A</v>
      </c>
      <c r="K589" t="e">
        <f>VLOOKUP('Global view'!I589,'Liste CG'!B:E,4,FALSE)</f>
        <v>#N/A</v>
      </c>
    </row>
    <row r="590" spans="1:11" x14ac:dyDescent="0.35">
      <c r="A590" t="str">
        <f>'Liste ECO'!A633</f>
        <v>46650-01</v>
      </c>
      <c r="B590" t="str">
        <f>'Liste ECO'!C633</f>
        <v>Dotation générale aux communes ou Fonds Spécial de l'Aide Sociale</v>
      </c>
      <c r="C590" t="str">
        <f>'Liste ECO'!D633</f>
        <v>X</v>
      </c>
      <c r="D590">
        <f>'Liste ECO'!E633</f>
        <v>0</v>
      </c>
      <c r="E590">
        <f>'Liste ECO'!G633</f>
        <v>0</v>
      </c>
      <c r="F590">
        <f>'Liste ECO'!F633</f>
        <v>73406</v>
      </c>
      <c r="G590" t="str">
        <f>VLOOKUP(F590,'Liste CG'!B:C,2,FALSE)</f>
        <v>Dotation générale aux communes ou Fonds spécial de l'aide sociale</v>
      </c>
      <c r="H590" t="str">
        <f>IF(VLOOKUP('Global view'!F590,'Liste CG'!B:E,4,FALSE)=0,"",VLOOKUP('Global view'!F590,'Liste CG'!B:E,4,FALSE))</f>
        <v/>
      </c>
      <c r="I590" t="e">
        <f>VLOOKUP(A590,'CG-&gt; CE'!K:M,3,FALSE)</f>
        <v>#N/A</v>
      </c>
      <c r="J590" t="e">
        <f>VLOOKUP(I590,'Liste CG'!B:C,2,FALSE)</f>
        <v>#N/A</v>
      </c>
      <c r="K590" t="e">
        <f>IF(VLOOKUP('Global view'!I590,'Liste CG'!B:E,4,FALSE)=0,"",VLOOKUP('Global view'!I590,'Liste CG'!B:E,4,FALSE))</f>
        <v>#N/A</v>
      </c>
    </row>
    <row r="591" spans="1:11" hidden="1" x14ac:dyDescent="0.35">
      <c r="E591">
        <f>'Liste ECO'!G634</f>
        <v>0</v>
      </c>
      <c r="G591">
        <f>VLOOKUP(F591,'Liste CG'!B:C,2,FALSE)</f>
        <v>0</v>
      </c>
      <c r="H591">
        <f>VLOOKUP('Global view'!F591,'Liste CG'!B:E,4,FALSE)</f>
        <v>0</v>
      </c>
      <c r="I591" t="e">
        <f>VLOOKUP(A591,'CG-&gt; CE'!K:M,3,FALSE)</f>
        <v>#N/A</v>
      </c>
      <c r="J591" t="e">
        <f>VLOOKUP(I591,'Liste CG'!B:C,2,FALSE)</f>
        <v>#N/A</v>
      </c>
      <c r="K591" t="e">
        <f>VLOOKUP('Global view'!I591,'Liste CG'!B:E,4,FALSE)</f>
        <v>#N/A</v>
      </c>
    </row>
    <row r="592" spans="1:11" hidden="1" x14ac:dyDescent="0.35">
      <c r="A592">
        <f>'Liste ECO'!A635</f>
        <v>467</v>
      </c>
      <c r="B592" t="str">
        <f>'Liste ECO'!C635</f>
        <v>RECUPERATION DU RI ET DE L'ERI AUPRES DES  POUVOIRS PUBLICS SUPERIEURS</v>
      </c>
      <c r="C592" t="str">
        <f>'Liste ECO'!D635</f>
        <v>X</v>
      </c>
      <c r="D592">
        <f>'Liste ECO'!E635</f>
        <v>0</v>
      </c>
      <c r="E592">
        <f>'Liste ECO'!G635</f>
        <v>0</v>
      </c>
      <c r="F592">
        <f>'Liste ECO'!F635</f>
        <v>0</v>
      </c>
      <c r="G592">
        <f>VLOOKUP(F592,'Liste CG'!B:C,2,FALSE)</f>
        <v>0</v>
      </c>
      <c r="H592">
        <f>VLOOKUP('Global view'!F592,'Liste CG'!B:E,4,FALSE)</f>
        <v>0</v>
      </c>
      <c r="I592" t="e">
        <f>VLOOKUP(A592,'CG-&gt; CE'!K:M,3,FALSE)</f>
        <v>#N/A</v>
      </c>
      <c r="J592" t="e">
        <f>VLOOKUP(I592,'Liste CG'!B:C,2,FALSE)</f>
        <v>#N/A</v>
      </c>
      <c r="K592" t="e">
        <f>VLOOKUP('Global view'!I592,'Liste CG'!B:E,4,FALSE)</f>
        <v>#N/A</v>
      </c>
    </row>
    <row r="593" spans="1:11" hidden="1" x14ac:dyDescent="0.35">
      <c r="E593">
        <f>'Liste ECO'!G636</f>
        <v>0</v>
      </c>
      <c r="G593">
        <f>VLOOKUP(F593,'Liste CG'!B:C,2,FALSE)</f>
        <v>0</v>
      </c>
      <c r="H593">
        <f>VLOOKUP('Global view'!F593,'Liste CG'!B:E,4,FALSE)</f>
        <v>0</v>
      </c>
      <c r="I593" t="e">
        <f>VLOOKUP(A593,'CG-&gt; CE'!K:M,3,FALSE)</f>
        <v>#N/A</v>
      </c>
      <c r="J593" t="e">
        <f>VLOOKUP(I593,'Liste CG'!B:C,2,FALSE)</f>
        <v>#N/A</v>
      </c>
      <c r="K593" t="e">
        <f>VLOOKUP('Global view'!I593,'Liste CG'!B:E,4,FALSE)</f>
        <v>#N/A</v>
      </c>
    </row>
    <row r="594" spans="1:11" hidden="1" x14ac:dyDescent="0.35">
      <c r="A594" t="str">
        <f>'Liste ECO'!A637</f>
        <v>Code</v>
      </c>
      <c r="B594" t="str">
        <f>'Liste ECO'!C637</f>
        <v>Libellé</v>
      </c>
      <c r="C594" t="str">
        <f>'Liste ECO'!D637</f>
        <v>D/R</v>
      </c>
      <c r="D594" t="str">
        <f>'Liste ECO'!E637</f>
        <v>O/E</v>
      </c>
      <c r="E594" t="str">
        <f>'Liste ECO'!G637</f>
        <v>CT</v>
      </c>
      <c r="F594" t="str">
        <f>'Liste ECO'!F637</f>
        <v>C Gén</v>
      </c>
      <c r="G594" t="e">
        <f>VLOOKUP(F594,'Liste CG'!B:C,2,FALSE)</f>
        <v>#N/A</v>
      </c>
      <c r="H594" t="e">
        <f>VLOOKUP('Global view'!F594,'Liste CG'!B:E,4,FALSE)</f>
        <v>#N/A</v>
      </c>
      <c r="I594" t="e">
        <f>VLOOKUP(A594,'CG-&gt; CE'!K:M,3,FALSE)</f>
        <v>#N/A</v>
      </c>
      <c r="J594" t="e">
        <f>VLOOKUP(I594,'Liste CG'!B:C,2,FALSE)</f>
        <v>#N/A</v>
      </c>
      <c r="K594" t="e">
        <f>VLOOKUP('Global view'!I594,'Liste CG'!B:E,4,FALSE)</f>
        <v>#N/A</v>
      </c>
    </row>
    <row r="595" spans="1:11" hidden="1" x14ac:dyDescent="0.35">
      <c r="E595">
        <f>'Liste ECO'!G638</f>
        <v>61</v>
      </c>
      <c r="G595">
        <f>VLOOKUP(F595,'Liste CG'!B:C,2,FALSE)</f>
        <v>0</v>
      </c>
      <c r="H595">
        <f>VLOOKUP('Global view'!F595,'Liste CG'!B:E,4,FALSE)</f>
        <v>0</v>
      </c>
      <c r="I595" t="e">
        <f>VLOOKUP(A595,'CG-&gt; CE'!K:M,3,FALSE)</f>
        <v>#N/A</v>
      </c>
      <c r="J595" t="e">
        <f>VLOOKUP(I595,'Liste CG'!B:C,2,FALSE)</f>
        <v>#N/A</v>
      </c>
      <c r="K595" t="e">
        <f>VLOOKUP('Global view'!I595,'Liste CG'!B:E,4,FALSE)</f>
        <v>#N/A</v>
      </c>
    </row>
    <row r="596" spans="1:11" x14ac:dyDescent="0.35">
      <c r="A596" t="str">
        <f>'Liste ECO'!A639</f>
        <v>467-03</v>
      </c>
      <c r="B596" t="str">
        <f>'Liste ECO'!C639</f>
        <v>Récupération de l'aide sociale équivalente au revenu d'intégration (ERI) auprès des pouvoirs publics supérieurs</v>
      </c>
      <c r="C596" t="str">
        <f>'Liste ECO'!D639</f>
        <v>R</v>
      </c>
      <c r="D596" t="str">
        <f>'Liste ECO'!E639</f>
        <v>O</v>
      </c>
      <c r="E596">
        <f>'Liste ECO'!G639</f>
        <v>61</v>
      </c>
      <c r="F596">
        <f>'Liste ECO'!F639</f>
        <v>73804</v>
      </c>
      <c r="G596" t="str">
        <f>VLOOKUP(F596,'Liste CG'!B:C,2,FALSE)</f>
        <v>Récupération de l'aide sociale équivalente au revenu d'intégration (ERI) auprès des pouvoirs publics supérieurs</v>
      </c>
      <c r="H596" t="str">
        <f>IF(VLOOKUP('Global view'!F596,'Liste CG'!B:E,4,FALSE)=0,"",VLOOKUP('Global view'!F596,'Liste CG'!B:E,4,FALSE))</f>
        <v/>
      </c>
      <c r="I596">
        <f>VLOOKUP(A596,'CG-&gt; CE'!K:M,3,FALSE)</f>
        <v>73804</v>
      </c>
      <c r="J596" t="str">
        <f>VLOOKUP(I596,'Liste CG'!B:C,2,FALSE)</f>
        <v>Récupération de l'aide sociale équivalente au revenu d'intégration (ERI) auprès des pouvoirs publics supérieurs</v>
      </c>
      <c r="K596" t="str">
        <f>IF(VLOOKUP('Global view'!I596,'Liste CG'!B:E,4,FALSE)=0,"",VLOOKUP('Global view'!I596,'Liste CG'!B:E,4,FALSE))</f>
        <v/>
      </c>
    </row>
    <row r="597" spans="1:11" hidden="1" x14ac:dyDescent="0.35">
      <c r="E597">
        <f>'Liste ECO'!G640</f>
        <v>61</v>
      </c>
      <c r="G597">
        <f>VLOOKUP(F597,'Liste CG'!B:C,2,FALSE)</f>
        <v>0</v>
      </c>
      <c r="H597">
        <f>VLOOKUP('Global view'!F597,'Liste CG'!B:E,4,FALSE)</f>
        <v>0</v>
      </c>
      <c r="I597" t="e">
        <f>VLOOKUP(A597,'CG-&gt; CE'!K:M,3,FALSE)</f>
        <v>#N/A</v>
      </c>
      <c r="J597" t="e">
        <f>VLOOKUP(I597,'Liste CG'!B:C,2,FALSE)</f>
        <v>#N/A</v>
      </c>
      <c r="K597" t="e">
        <f>VLOOKUP('Global view'!I597,'Liste CG'!B:E,4,FALSE)</f>
        <v>#N/A</v>
      </c>
    </row>
    <row r="598" spans="1:11" hidden="1" x14ac:dyDescent="0.35">
      <c r="A598">
        <f>'Liste ECO'!A641</f>
        <v>0</v>
      </c>
      <c r="B598">
        <f>'Liste ECO'!C641</f>
        <v>0</v>
      </c>
      <c r="C598" t="str">
        <f>'Liste ECO'!D641</f>
        <v>X</v>
      </c>
      <c r="D598">
        <f>'Liste ECO'!E641</f>
        <v>0</v>
      </c>
      <c r="E598">
        <f>'Liste ECO'!G641</f>
        <v>0</v>
      </c>
      <c r="F598">
        <f>'Liste ECO'!F641</f>
        <v>0</v>
      </c>
      <c r="G598">
        <f>VLOOKUP(F598,'Liste CG'!B:C,2,FALSE)</f>
        <v>0</v>
      </c>
      <c r="H598">
        <f>VLOOKUP('Global view'!F598,'Liste CG'!B:E,4,FALSE)</f>
        <v>0</v>
      </c>
      <c r="I598" t="e">
        <f>VLOOKUP(A598,'CG-&gt; CE'!K:M,3,FALSE)</f>
        <v>#N/A</v>
      </c>
      <c r="J598" t="e">
        <f>VLOOKUP(I598,'Liste CG'!B:C,2,FALSE)</f>
        <v>#N/A</v>
      </c>
      <c r="K598" t="e">
        <f>VLOOKUP('Global view'!I598,'Liste CG'!B:E,4,FALSE)</f>
        <v>#N/A</v>
      </c>
    </row>
    <row r="599" spans="1:11" hidden="1" x14ac:dyDescent="0.35">
      <c r="E599">
        <f>'Liste ECO'!G642</f>
        <v>0</v>
      </c>
      <c r="G599">
        <f>VLOOKUP(F599,'Liste CG'!B:C,2,FALSE)</f>
        <v>0</v>
      </c>
      <c r="H599">
        <f>VLOOKUP('Global view'!F599,'Liste CG'!B:E,4,FALSE)</f>
        <v>0</v>
      </c>
      <c r="I599" t="e">
        <f>VLOOKUP(A599,'CG-&gt; CE'!K:M,3,FALSE)</f>
        <v>#N/A</v>
      </c>
      <c r="J599" t="e">
        <f>VLOOKUP(I599,'Liste CG'!B:C,2,FALSE)</f>
        <v>#N/A</v>
      </c>
      <c r="K599" t="e">
        <f>VLOOKUP('Global view'!I599,'Liste CG'!B:E,4,FALSE)</f>
        <v>#N/A</v>
      </c>
    </row>
    <row r="600" spans="1:11" hidden="1" x14ac:dyDescent="0.35">
      <c r="A600">
        <f>'Liste ECO'!A643</f>
        <v>0</v>
      </c>
      <c r="B600">
        <f>'Liste ECO'!C643</f>
        <v>0</v>
      </c>
      <c r="C600" t="str">
        <f>'Liste ECO'!D643</f>
        <v>X</v>
      </c>
      <c r="D600">
        <f>'Liste ECO'!E643</f>
        <v>0</v>
      </c>
      <c r="E600">
        <f>'Liste ECO'!G643</f>
        <v>0</v>
      </c>
      <c r="F600">
        <f>'Liste ECO'!F643</f>
        <v>0</v>
      </c>
      <c r="G600">
        <f>VLOOKUP(F600,'Liste CG'!B:C,2,FALSE)</f>
        <v>0</v>
      </c>
      <c r="H600">
        <f>VLOOKUP('Global view'!F600,'Liste CG'!B:E,4,FALSE)</f>
        <v>0</v>
      </c>
      <c r="I600" t="e">
        <f>VLOOKUP(A600,'CG-&gt; CE'!K:M,3,FALSE)</f>
        <v>#N/A</v>
      </c>
      <c r="J600" t="e">
        <f>VLOOKUP(I600,'Liste CG'!B:C,2,FALSE)</f>
        <v>#N/A</v>
      </c>
      <c r="K600" t="e">
        <f>VLOOKUP('Global view'!I600,'Liste CG'!B:E,4,FALSE)</f>
        <v>#N/A</v>
      </c>
    </row>
    <row r="601" spans="1:11" hidden="1" x14ac:dyDescent="0.35">
      <c r="E601">
        <f>'Liste ECO'!G644</f>
        <v>0</v>
      </c>
      <c r="G601">
        <f>VLOOKUP(F601,'Liste CG'!B:C,2,FALSE)</f>
        <v>0</v>
      </c>
      <c r="H601">
        <f>VLOOKUP('Global view'!F601,'Liste CG'!B:E,4,FALSE)</f>
        <v>0</v>
      </c>
      <c r="I601" t="e">
        <f>VLOOKUP(A601,'CG-&gt; CE'!K:M,3,FALSE)</f>
        <v>#N/A</v>
      </c>
      <c r="J601" t="e">
        <f>VLOOKUP(I601,'Liste CG'!B:C,2,FALSE)</f>
        <v>#N/A</v>
      </c>
      <c r="K601" t="e">
        <f>VLOOKUP('Global view'!I601,'Liste CG'!B:E,4,FALSE)</f>
        <v>#N/A</v>
      </c>
    </row>
    <row r="602" spans="1:11" hidden="1" x14ac:dyDescent="0.35">
      <c r="A602">
        <f>'Liste ECO'!A645</f>
        <v>0</v>
      </c>
      <c r="B602">
        <f>'Liste ECO'!C645</f>
        <v>0</v>
      </c>
      <c r="C602" t="str">
        <f>'Liste ECO'!D645</f>
        <v>X</v>
      </c>
      <c r="D602">
        <f>'Liste ECO'!E645</f>
        <v>0</v>
      </c>
      <c r="E602">
        <f>'Liste ECO'!G645</f>
        <v>0</v>
      </c>
      <c r="F602">
        <f>'Liste ECO'!F645</f>
        <v>0</v>
      </c>
      <c r="G602">
        <f>VLOOKUP(F602,'Liste CG'!B:C,2,FALSE)</f>
        <v>0</v>
      </c>
      <c r="H602">
        <f>VLOOKUP('Global view'!F602,'Liste CG'!B:E,4,FALSE)</f>
        <v>0</v>
      </c>
      <c r="I602" t="e">
        <f>VLOOKUP(A602,'CG-&gt; CE'!K:M,3,FALSE)</f>
        <v>#N/A</v>
      </c>
      <c r="J602" t="e">
        <f>VLOOKUP(I602,'Liste CG'!B:C,2,FALSE)</f>
        <v>#N/A</v>
      </c>
      <c r="K602" t="e">
        <f>VLOOKUP('Global view'!I602,'Liste CG'!B:E,4,FALSE)</f>
        <v>#N/A</v>
      </c>
    </row>
    <row r="603" spans="1:11" hidden="1" x14ac:dyDescent="0.35">
      <c r="E603" t="str">
        <f>'Liste ECO'!G646</f>
        <v>CT</v>
      </c>
      <c r="G603">
        <f>VLOOKUP(F603,'Liste CG'!B:C,2,FALSE)</f>
        <v>0</v>
      </c>
      <c r="H603">
        <f>VLOOKUP('Global view'!F603,'Liste CG'!B:E,4,FALSE)</f>
        <v>0</v>
      </c>
      <c r="I603" t="e">
        <f>VLOOKUP(A603,'CG-&gt; CE'!K:M,3,FALSE)</f>
        <v>#N/A</v>
      </c>
      <c r="J603" t="e">
        <f>VLOOKUP(I603,'Liste CG'!B:C,2,FALSE)</f>
        <v>#N/A</v>
      </c>
      <c r="K603" t="e">
        <f>VLOOKUP('Global view'!I603,'Liste CG'!B:E,4,FALSE)</f>
        <v>#N/A</v>
      </c>
    </row>
    <row r="604" spans="1:11" x14ac:dyDescent="0.35">
      <c r="A604" t="str">
        <f>'Liste ECO'!A647</f>
        <v>481-01</v>
      </c>
      <c r="B604" t="str">
        <f>'Liste ECO'!C647</f>
        <v>Contributions des autres pouvoirs publics  pour les traitements et les pensions des enseignants</v>
      </c>
      <c r="C604" t="str">
        <f>'Liste ECO'!D647</f>
        <v>R</v>
      </c>
      <c r="D604" t="str">
        <f>'Liste ECO'!E647</f>
        <v>O</v>
      </c>
      <c r="E604">
        <f>'Liste ECO'!G647</f>
        <v>61</v>
      </c>
      <c r="F604">
        <f>'Liste ECO'!F647</f>
        <v>73611</v>
      </c>
      <c r="G604" t="str">
        <f>VLOOKUP(F604,'Liste CG'!B:C,2,FALSE)</f>
        <v>Contributions des autres pouvoirs publics pour les traitements et les pensions des enseignants</v>
      </c>
      <c r="H604" t="str">
        <f>IF(VLOOKUP('Global view'!F604,'Liste CG'!B:E,4,FALSE)=0,"",VLOOKUP('Global view'!F604,'Liste CG'!B:E,4,FALSE))</f>
        <v/>
      </c>
      <c r="I604">
        <f>VLOOKUP(A604,'CG-&gt; CE'!K:M,3,FALSE)</f>
        <v>41302</v>
      </c>
      <c r="J604" t="str">
        <f>VLOOKUP(I604,'Liste CG'!B:C,2,FALSE)</f>
        <v>Subsides d’exploitation à recevoir</v>
      </c>
      <c r="K604" t="str">
        <f>IF(VLOOKUP('Global view'!I604,'Liste CG'!B:E,4,FALSE)=0,"",VLOOKUP('Global view'!I604,'Liste CG'!B:E,4,FALSE))</f>
        <v>Tiers</v>
      </c>
    </row>
    <row r="605" spans="1:11" hidden="1" x14ac:dyDescent="0.35">
      <c r="E605">
        <f>'Liste ECO'!G648</f>
        <v>0</v>
      </c>
      <c r="G605">
        <f>VLOOKUP(F605,'Liste CG'!B:C,2,FALSE)</f>
        <v>0</v>
      </c>
      <c r="H605">
        <f>VLOOKUP('Global view'!F605,'Liste CG'!B:E,4,FALSE)</f>
        <v>0</v>
      </c>
      <c r="I605" t="e">
        <f>VLOOKUP(A605,'CG-&gt; CE'!K:M,3,FALSE)</f>
        <v>#N/A</v>
      </c>
      <c r="J605" t="e">
        <f>VLOOKUP(I605,'Liste CG'!B:C,2,FALSE)</f>
        <v>#N/A</v>
      </c>
      <c r="K605" t="e">
        <f>VLOOKUP('Global view'!I605,'Liste CG'!B:E,4,FALSE)</f>
        <v>#N/A</v>
      </c>
    </row>
    <row r="606" spans="1:11" hidden="1" x14ac:dyDescent="0.35">
      <c r="A606">
        <f>'Liste ECO'!A649</f>
        <v>483</v>
      </c>
      <c r="B606" t="str">
        <f>'Liste ECO'!C649</f>
        <v>CONTRIBUTIONS DANS LES FRAIS DE FONCTIONNEMENT DE L’ENSEIGNEMENT</v>
      </c>
      <c r="C606" t="str">
        <f>'Liste ECO'!D649</f>
        <v>X</v>
      </c>
      <c r="D606">
        <f>'Liste ECO'!E649</f>
        <v>0</v>
      </c>
      <c r="E606">
        <f>'Liste ECO'!G649</f>
        <v>0</v>
      </c>
      <c r="F606">
        <f>'Liste ECO'!F649</f>
        <v>0</v>
      </c>
      <c r="G606">
        <f>VLOOKUP(F606,'Liste CG'!B:C,2,FALSE)</f>
        <v>0</v>
      </c>
      <c r="H606">
        <f>VLOOKUP('Global view'!F606,'Liste CG'!B:E,4,FALSE)</f>
        <v>0</v>
      </c>
      <c r="I606" t="e">
        <f>VLOOKUP(A606,'CG-&gt; CE'!K:M,3,FALSE)</f>
        <v>#N/A</v>
      </c>
      <c r="J606" t="e">
        <f>VLOOKUP(I606,'Liste CG'!B:C,2,FALSE)</f>
        <v>#N/A</v>
      </c>
      <c r="K606" t="e">
        <f>VLOOKUP('Global view'!I606,'Liste CG'!B:E,4,FALSE)</f>
        <v>#N/A</v>
      </c>
    </row>
    <row r="607" spans="1:11" hidden="1" x14ac:dyDescent="0.35">
      <c r="E607">
        <f>'Liste ECO'!G650</f>
        <v>0</v>
      </c>
      <c r="G607">
        <f>VLOOKUP(F607,'Liste CG'!B:C,2,FALSE)</f>
        <v>0</v>
      </c>
      <c r="H607">
        <f>VLOOKUP('Global view'!F607,'Liste CG'!B:E,4,FALSE)</f>
        <v>0</v>
      </c>
      <c r="I607" t="e">
        <f>VLOOKUP(A607,'CG-&gt; CE'!K:M,3,FALSE)</f>
        <v>#N/A</v>
      </c>
      <c r="J607" t="e">
        <f>VLOOKUP(I607,'Liste CG'!B:C,2,FALSE)</f>
        <v>#N/A</v>
      </c>
      <c r="K607" t="e">
        <f>VLOOKUP('Global view'!I607,'Liste CG'!B:E,4,FALSE)</f>
        <v>#N/A</v>
      </c>
    </row>
    <row r="608" spans="1:11" hidden="1" x14ac:dyDescent="0.35">
      <c r="A608" t="str">
        <f>'Liste ECO'!A651</f>
        <v>Code</v>
      </c>
      <c r="B608" t="str">
        <f>'Liste ECO'!C651</f>
        <v>Libellé</v>
      </c>
      <c r="C608" t="str">
        <f>'Liste ECO'!D651</f>
        <v>D/R</v>
      </c>
      <c r="D608" t="str">
        <f>'Liste ECO'!E651</f>
        <v>O/E</v>
      </c>
      <c r="E608" t="str">
        <f>'Liste ECO'!G651</f>
        <v>CT</v>
      </c>
      <c r="F608" t="str">
        <f>'Liste ECO'!F651</f>
        <v>C Gén</v>
      </c>
      <c r="G608" t="e">
        <f>VLOOKUP(F608,'Liste CG'!B:C,2,FALSE)</f>
        <v>#N/A</v>
      </c>
      <c r="H608" t="e">
        <f>VLOOKUP('Global view'!F608,'Liste CG'!B:E,4,FALSE)</f>
        <v>#N/A</v>
      </c>
      <c r="I608" t="e">
        <f>VLOOKUP(A608,'CG-&gt; CE'!K:M,3,FALSE)</f>
        <v>#N/A</v>
      </c>
      <c r="J608" t="e">
        <f>VLOOKUP(I608,'Liste CG'!B:C,2,FALSE)</f>
        <v>#N/A</v>
      </c>
      <c r="K608" t="e">
        <f>VLOOKUP('Global view'!I608,'Liste CG'!B:E,4,FALSE)</f>
        <v>#N/A</v>
      </c>
    </row>
    <row r="609" spans="1:11" hidden="1" x14ac:dyDescent="0.35">
      <c r="E609">
        <f>'Liste ECO'!G652</f>
        <v>61</v>
      </c>
      <c r="G609">
        <f>VLOOKUP(F609,'Liste CG'!B:C,2,FALSE)</f>
        <v>0</v>
      </c>
      <c r="H609">
        <f>VLOOKUP('Global view'!F609,'Liste CG'!B:E,4,FALSE)</f>
        <v>0</v>
      </c>
      <c r="I609" t="e">
        <f>VLOOKUP(A609,'CG-&gt; CE'!K:M,3,FALSE)</f>
        <v>#N/A</v>
      </c>
      <c r="J609" t="e">
        <f>VLOOKUP(I609,'Liste CG'!B:C,2,FALSE)</f>
        <v>#N/A</v>
      </c>
      <c r="K609" t="e">
        <f>VLOOKUP('Global view'!I609,'Liste CG'!B:E,4,FALSE)</f>
        <v>#N/A</v>
      </c>
    </row>
    <row r="610" spans="1:11" hidden="1" x14ac:dyDescent="0.35">
      <c r="A610">
        <f>'Liste ECO'!A653</f>
        <v>0</v>
      </c>
      <c r="B610">
        <f>'Liste ECO'!C653</f>
        <v>0</v>
      </c>
      <c r="C610" t="str">
        <f>'Liste ECO'!D653</f>
        <v>X</v>
      </c>
      <c r="D610">
        <f>'Liste ECO'!E653</f>
        <v>0</v>
      </c>
      <c r="E610">
        <f>'Liste ECO'!G653</f>
        <v>0</v>
      </c>
      <c r="F610">
        <f>'Liste ECO'!F653</f>
        <v>0</v>
      </c>
      <c r="G610">
        <f>VLOOKUP(F610,'Liste CG'!B:C,2,FALSE)</f>
        <v>0</v>
      </c>
      <c r="H610">
        <f>VLOOKUP('Global view'!F610,'Liste CG'!B:E,4,FALSE)</f>
        <v>0</v>
      </c>
      <c r="I610" t="e">
        <f>VLOOKUP(A610,'CG-&gt; CE'!K:M,3,FALSE)</f>
        <v>#N/A</v>
      </c>
      <c r="J610" t="e">
        <f>VLOOKUP(I610,'Liste CG'!B:C,2,FALSE)</f>
        <v>#N/A</v>
      </c>
      <c r="K610" t="e">
        <f>VLOOKUP('Global view'!I610,'Liste CG'!B:E,4,FALSE)</f>
        <v>#N/A</v>
      </c>
    </row>
    <row r="611" spans="1:11" hidden="1" x14ac:dyDescent="0.35">
      <c r="E611">
        <f>'Liste ECO'!G654</f>
        <v>0</v>
      </c>
      <c r="G611">
        <f>VLOOKUP(F611,'Liste CG'!B:C,2,FALSE)</f>
        <v>0</v>
      </c>
      <c r="H611">
        <f>VLOOKUP('Global view'!F611,'Liste CG'!B:E,4,FALSE)</f>
        <v>0</v>
      </c>
      <c r="I611" t="e">
        <f>VLOOKUP(A611,'CG-&gt; CE'!K:M,3,FALSE)</f>
        <v>#N/A</v>
      </c>
      <c r="J611" t="e">
        <f>VLOOKUP(I611,'Liste CG'!B:C,2,FALSE)</f>
        <v>#N/A</v>
      </c>
      <c r="K611" t="e">
        <f>VLOOKUP('Global view'!I611,'Liste CG'!B:E,4,FALSE)</f>
        <v>#N/A</v>
      </c>
    </row>
    <row r="612" spans="1:11" hidden="1" x14ac:dyDescent="0.35">
      <c r="A612">
        <f>'Liste ECO'!A655</f>
        <v>0</v>
      </c>
      <c r="B612">
        <f>'Liste ECO'!C655</f>
        <v>0</v>
      </c>
      <c r="C612" t="str">
        <f>'Liste ECO'!D655</f>
        <v>X</v>
      </c>
      <c r="D612">
        <f>'Liste ECO'!E655</f>
        <v>0</v>
      </c>
      <c r="E612">
        <f>'Liste ECO'!G655</f>
        <v>0</v>
      </c>
      <c r="F612">
        <f>'Liste ECO'!F655</f>
        <v>0</v>
      </c>
      <c r="G612">
        <f>VLOOKUP(F612,'Liste CG'!B:C,2,FALSE)</f>
        <v>0</v>
      </c>
      <c r="H612">
        <f>VLOOKUP('Global view'!F612,'Liste CG'!B:E,4,FALSE)</f>
        <v>0</v>
      </c>
      <c r="I612" t="e">
        <f>VLOOKUP(A612,'CG-&gt; CE'!K:M,3,FALSE)</f>
        <v>#N/A</v>
      </c>
      <c r="J612" t="e">
        <f>VLOOKUP(I612,'Liste CG'!B:C,2,FALSE)</f>
        <v>#N/A</v>
      </c>
      <c r="K612" t="e">
        <f>VLOOKUP('Global view'!I612,'Liste CG'!B:E,4,FALSE)</f>
        <v>#N/A</v>
      </c>
    </row>
    <row r="613" spans="1:11" hidden="1" x14ac:dyDescent="0.35">
      <c r="E613" t="str">
        <f>'Liste ECO'!G656</f>
        <v>CT</v>
      </c>
      <c r="G613">
        <f>VLOOKUP(F613,'Liste CG'!B:C,2,FALSE)</f>
        <v>0</v>
      </c>
      <c r="H613">
        <f>VLOOKUP('Global view'!F613,'Liste CG'!B:E,4,FALSE)</f>
        <v>0</v>
      </c>
      <c r="I613" t="e">
        <f>VLOOKUP(A613,'CG-&gt; CE'!K:M,3,FALSE)</f>
        <v>#N/A</v>
      </c>
      <c r="J613" t="e">
        <f>VLOOKUP(I613,'Liste CG'!B:C,2,FALSE)</f>
        <v>#N/A</v>
      </c>
      <c r="K613" t="e">
        <f>VLOOKUP('Global view'!I613,'Liste CG'!B:E,4,FALSE)</f>
        <v>#N/A</v>
      </c>
    </row>
    <row r="614" spans="1:11" x14ac:dyDescent="0.35">
      <c r="A614" t="str">
        <f>'Liste ECO'!A657</f>
        <v>484-01</v>
      </c>
      <c r="B614" t="str">
        <f>'Liste ECO'!C657</f>
        <v>Contributions des pouvoirs publics supérieurs dans les charges financières des emprunts</v>
      </c>
      <c r="C614" t="str">
        <f>'Liste ECO'!D657</f>
        <v>R</v>
      </c>
      <c r="D614" t="str">
        <f>'Liste ECO'!E657</f>
        <v>O</v>
      </c>
      <c r="E614">
        <f>'Liste ECO'!G657</f>
        <v>61</v>
      </c>
      <c r="F614">
        <f>'Liste ECO'!F657</f>
        <v>75145</v>
      </c>
      <c r="G614" t="str">
        <f>VLOOKUP(F614,'Liste CG'!B:C,2,FALSE)</f>
        <v>Contributions des pouvoirs publics supérieurs dans les charges financières des emprunts</v>
      </c>
      <c r="H614" t="str">
        <f>IF(VLOOKUP('Global view'!F614,'Liste CG'!B:E,4,FALSE)=0,"",VLOOKUP('Global view'!F614,'Liste CG'!B:E,4,FALSE))</f>
        <v/>
      </c>
      <c r="I614">
        <f>VLOOKUP(A614,'CG-&gt; CE'!K:M,3,FALSE)</f>
        <v>75145</v>
      </c>
      <c r="J614" t="str">
        <f>VLOOKUP(I614,'Liste CG'!B:C,2,FALSE)</f>
        <v>Contributions des pouvoirs publics supérieurs dans les charges financières des emprunts</v>
      </c>
      <c r="K614" t="str">
        <f>IF(VLOOKUP('Global view'!I614,'Liste CG'!B:E,4,FALSE)=0,"",VLOOKUP('Global view'!I614,'Liste CG'!B:E,4,FALSE))</f>
        <v/>
      </c>
    </row>
    <row r="615" spans="1:11" hidden="1" x14ac:dyDescent="0.35">
      <c r="E615">
        <f>'Liste ECO'!G658</f>
        <v>0</v>
      </c>
      <c r="G615">
        <f>VLOOKUP(F615,'Liste CG'!B:C,2,FALSE)</f>
        <v>0</v>
      </c>
      <c r="H615">
        <f>VLOOKUP('Global view'!F615,'Liste CG'!B:E,4,FALSE)</f>
        <v>0</v>
      </c>
      <c r="I615" t="e">
        <f>VLOOKUP(A615,'CG-&gt; CE'!K:M,3,FALSE)</f>
        <v>#N/A</v>
      </c>
      <c r="J615" t="e">
        <f>VLOOKUP(I615,'Liste CG'!B:C,2,FALSE)</f>
        <v>#N/A</v>
      </c>
      <c r="K615" t="e">
        <f>VLOOKUP('Global view'!I615,'Liste CG'!B:E,4,FALSE)</f>
        <v>#N/A</v>
      </c>
    </row>
    <row r="616" spans="1:11" hidden="1" x14ac:dyDescent="0.35">
      <c r="A616">
        <f>'Liste ECO'!A659</f>
        <v>485</v>
      </c>
      <c r="B616" t="str">
        <f>'Liste ECO'!C659</f>
        <v>CONTRIBUTIONS SPECIFIQUES DES  POUVOIRS PUBLICS SUPERIEURS</v>
      </c>
      <c r="C616" t="str">
        <f>'Liste ECO'!D659</f>
        <v>X</v>
      </c>
      <c r="D616">
        <f>'Liste ECO'!E659</f>
        <v>0</v>
      </c>
      <c r="E616">
        <f>'Liste ECO'!G659</f>
        <v>0</v>
      </c>
      <c r="F616">
        <f>'Liste ECO'!F659</f>
        <v>0</v>
      </c>
      <c r="G616">
        <f>VLOOKUP(F616,'Liste CG'!B:C,2,FALSE)</f>
        <v>0</v>
      </c>
      <c r="H616">
        <f>VLOOKUP('Global view'!F616,'Liste CG'!B:E,4,FALSE)</f>
        <v>0</v>
      </c>
      <c r="I616" t="e">
        <f>VLOOKUP(A616,'CG-&gt; CE'!K:M,3,FALSE)</f>
        <v>#N/A</v>
      </c>
      <c r="J616" t="e">
        <f>VLOOKUP(I616,'Liste CG'!B:C,2,FALSE)</f>
        <v>#N/A</v>
      </c>
      <c r="K616" t="e">
        <f>VLOOKUP('Global view'!I616,'Liste CG'!B:E,4,FALSE)</f>
        <v>#N/A</v>
      </c>
    </row>
    <row r="617" spans="1:11" hidden="1" x14ac:dyDescent="0.35">
      <c r="E617">
        <f>'Liste ECO'!G660</f>
        <v>0</v>
      </c>
      <c r="G617">
        <f>VLOOKUP(F617,'Liste CG'!B:C,2,FALSE)</f>
        <v>0</v>
      </c>
      <c r="H617">
        <f>VLOOKUP('Global view'!F617,'Liste CG'!B:E,4,FALSE)</f>
        <v>0</v>
      </c>
      <c r="I617" t="e">
        <f>VLOOKUP(A617,'CG-&gt; CE'!K:M,3,FALSE)</f>
        <v>#N/A</v>
      </c>
      <c r="J617" t="e">
        <f>VLOOKUP(I617,'Liste CG'!B:C,2,FALSE)</f>
        <v>#N/A</v>
      </c>
      <c r="K617" t="e">
        <f>VLOOKUP('Global view'!I617,'Liste CG'!B:E,4,FALSE)</f>
        <v>#N/A</v>
      </c>
    </row>
    <row r="618" spans="1:11" hidden="1" x14ac:dyDescent="0.35">
      <c r="A618" t="str">
        <f>'Liste ECO'!A661</f>
        <v>Code</v>
      </c>
      <c r="B618" t="str">
        <f>'Liste ECO'!C661</f>
        <v>Libellé</v>
      </c>
      <c r="C618" t="str">
        <f>'Liste ECO'!D661</f>
        <v>D/R</v>
      </c>
      <c r="D618" t="str">
        <f>'Liste ECO'!E661</f>
        <v>O/E</v>
      </c>
      <c r="E618" t="str">
        <f>'Liste ECO'!G661</f>
        <v>CT</v>
      </c>
      <c r="F618" t="str">
        <f>'Liste ECO'!F661</f>
        <v>C Gén</v>
      </c>
      <c r="G618" t="e">
        <f>VLOOKUP(F618,'Liste CG'!B:C,2,FALSE)</f>
        <v>#N/A</v>
      </c>
      <c r="H618" t="e">
        <f>VLOOKUP('Global view'!F618,'Liste CG'!B:E,4,FALSE)</f>
        <v>#N/A</v>
      </c>
      <c r="I618" t="e">
        <f>VLOOKUP(A618,'CG-&gt; CE'!K:M,3,FALSE)</f>
        <v>#N/A</v>
      </c>
      <c r="J618" t="e">
        <f>VLOOKUP(I618,'Liste CG'!B:C,2,FALSE)</f>
        <v>#N/A</v>
      </c>
      <c r="K618" t="e">
        <f>VLOOKUP('Global view'!I618,'Liste CG'!B:E,4,FALSE)</f>
        <v>#N/A</v>
      </c>
    </row>
    <row r="619" spans="1:11" hidden="1" x14ac:dyDescent="0.35">
      <c r="E619">
        <f>'Liste ECO'!G662</f>
        <v>61</v>
      </c>
      <c r="G619">
        <f>VLOOKUP(F619,'Liste CG'!B:C,2,FALSE)</f>
        <v>0</v>
      </c>
      <c r="H619">
        <f>VLOOKUP('Global view'!F619,'Liste CG'!B:E,4,FALSE)</f>
        <v>0</v>
      </c>
      <c r="I619" t="e">
        <f>VLOOKUP(A619,'CG-&gt; CE'!K:M,3,FALSE)</f>
        <v>#N/A</v>
      </c>
      <c r="J619" t="e">
        <f>VLOOKUP(I619,'Liste CG'!B:C,2,FALSE)</f>
        <v>#N/A</v>
      </c>
      <c r="K619" t="e">
        <f>VLOOKUP('Global view'!I619,'Liste CG'!B:E,4,FALSE)</f>
        <v>#N/A</v>
      </c>
    </row>
    <row r="620" spans="1:11" x14ac:dyDescent="0.35">
      <c r="A620" t="str">
        <f>'Liste ECO'!A663</f>
        <v>485-02</v>
      </c>
      <c r="B620" t="str">
        <f>'Liste ECO'!C663</f>
        <v>Contributions des autres pouvoirs publics dans les frais de personnel</v>
      </c>
      <c r="C620" t="str">
        <f>'Liste ECO'!D663</f>
        <v>R</v>
      </c>
      <c r="D620" t="str">
        <f>'Liste ECO'!E663</f>
        <v>O</v>
      </c>
      <c r="E620">
        <f>'Liste ECO'!G663</f>
        <v>61</v>
      </c>
      <c r="F620">
        <f>'Liste ECO'!F663</f>
        <v>73614</v>
      </c>
      <c r="G620" t="str">
        <f>VLOOKUP(F620,'Liste CG'!B:C,2,FALSE)</f>
        <v>Contributions des autres pouvoirs publics dans les frais de personnel</v>
      </c>
      <c r="H620" t="str">
        <f>IF(VLOOKUP('Global view'!F620,'Liste CG'!B:E,4,FALSE)=0,"",VLOOKUP('Global view'!F620,'Liste CG'!B:E,4,FALSE))</f>
        <v/>
      </c>
      <c r="I620">
        <f>VLOOKUP(A620,'CG-&gt; CE'!K:M,3,FALSE)</f>
        <v>41302</v>
      </c>
      <c r="J620" t="str">
        <f>VLOOKUP(I620,'Liste CG'!B:C,2,FALSE)</f>
        <v>Subsides d’exploitation à recevoir</v>
      </c>
      <c r="K620" t="str">
        <f>IF(VLOOKUP('Global view'!I620,'Liste CG'!B:E,4,FALSE)=0,"",VLOOKUP('Global view'!I620,'Liste CG'!B:E,4,FALSE))</f>
        <v>Tiers</v>
      </c>
    </row>
    <row r="621" spans="1:11" hidden="1" x14ac:dyDescent="0.35">
      <c r="E621">
        <f>'Liste ECO'!G664</f>
        <v>61</v>
      </c>
      <c r="G621">
        <f>VLOOKUP(F621,'Liste CG'!B:C,2,FALSE)</f>
        <v>0</v>
      </c>
      <c r="H621">
        <f>VLOOKUP('Global view'!F621,'Liste CG'!B:E,4,FALSE)</f>
        <v>0</v>
      </c>
      <c r="I621" t="e">
        <f>VLOOKUP(A621,'CG-&gt; CE'!K:M,3,FALSE)</f>
        <v>#N/A</v>
      </c>
      <c r="J621" t="e">
        <f>VLOOKUP(I621,'Liste CG'!B:C,2,FALSE)</f>
        <v>#N/A</v>
      </c>
      <c r="K621" t="e">
        <f>VLOOKUP('Global view'!I621,'Liste CG'!B:E,4,FALSE)</f>
        <v>#N/A</v>
      </c>
    </row>
    <row r="622" spans="1:11" hidden="1" x14ac:dyDescent="0.35">
      <c r="A622">
        <f>'Liste ECO'!A665</f>
        <v>0</v>
      </c>
      <c r="B622">
        <f>'Liste ECO'!C665</f>
        <v>0</v>
      </c>
      <c r="C622" t="str">
        <f>'Liste ECO'!D665</f>
        <v>X</v>
      </c>
      <c r="D622">
        <f>'Liste ECO'!E665</f>
        <v>0</v>
      </c>
      <c r="E622">
        <f>'Liste ECO'!G665</f>
        <v>0</v>
      </c>
      <c r="F622">
        <f>'Liste ECO'!F665</f>
        <v>0</v>
      </c>
      <c r="G622">
        <f>VLOOKUP(F622,'Liste CG'!B:C,2,FALSE)</f>
        <v>0</v>
      </c>
      <c r="H622">
        <f>VLOOKUP('Global view'!F622,'Liste CG'!B:E,4,FALSE)</f>
        <v>0</v>
      </c>
      <c r="I622" t="e">
        <f>VLOOKUP(A622,'CG-&gt; CE'!K:M,3,FALSE)</f>
        <v>#N/A</v>
      </c>
      <c r="J622" t="e">
        <f>VLOOKUP(I622,'Liste CG'!B:C,2,FALSE)</f>
        <v>#N/A</v>
      </c>
      <c r="K622" t="e">
        <f>VLOOKUP('Global view'!I622,'Liste CG'!B:E,4,FALSE)</f>
        <v>#N/A</v>
      </c>
    </row>
    <row r="623" spans="1:11" hidden="1" x14ac:dyDescent="0.35">
      <c r="E623">
        <f>'Liste ECO'!G666</f>
        <v>0</v>
      </c>
      <c r="G623">
        <f>VLOOKUP(F623,'Liste CG'!B:C,2,FALSE)</f>
        <v>0</v>
      </c>
      <c r="H623">
        <f>VLOOKUP('Global view'!F623,'Liste CG'!B:E,4,FALSE)</f>
        <v>0</v>
      </c>
      <c r="I623" t="e">
        <f>VLOOKUP(A623,'CG-&gt; CE'!K:M,3,FALSE)</f>
        <v>#N/A</v>
      </c>
      <c r="J623" t="e">
        <f>VLOOKUP(I623,'Liste CG'!B:C,2,FALSE)</f>
        <v>#N/A</v>
      </c>
      <c r="K623" t="e">
        <f>VLOOKUP('Global view'!I623,'Liste CG'!B:E,4,FALSE)</f>
        <v>#N/A</v>
      </c>
    </row>
    <row r="624" spans="1:11" hidden="1" x14ac:dyDescent="0.35">
      <c r="A624">
        <f>'Liste ECO'!A667</f>
        <v>0</v>
      </c>
      <c r="B624">
        <f>'Liste ECO'!C667</f>
        <v>0</v>
      </c>
      <c r="C624" t="str">
        <f>'Liste ECO'!D667</f>
        <v>X</v>
      </c>
      <c r="D624">
        <f>'Liste ECO'!E667</f>
        <v>0</v>
      </c>
      <c r="E624">
        <f>'Liste ECO'!G667</f>
        <v>0</v>
      </c>
      <c r="F624">
        <f>'Liste ECO'!F667</f>
        <v>0</v>
      </c>
      <c r="G624">
        <f>VLOOKUP(F624,'Liste CG'!B:C,2,FALSE)</f>
        <v>0</v>
      </c>
      <c r="H624">
        <f>VLOOKUP('Global view'!F624,'Liste CG'!B:E,4,FALSE)</f>
        <v>0</v>
      </c>
      <c r="I624" t="e">
        <f>VLOOKUP(A624,'CG-&gt; CE'!K:M,3,FALSE)</f>
        <v>#N/A</v>
      </c>
      <c r="J624" t="e">
        <f>VLOOKUP(I624,'Liste CG'!B:C,2,FALSE)</f>
        <v>#N/A</v>
      </c>
      <c r="K624" t="e">
        <f>VLOOKUP('Global view'!I624,'Liste CG'!B:E,4,FALSE)</f>
        <v>#N/A</v>
      </c>
    </row>
    <row r="625" spans="1:11" hidden="1" x14ac:dyDescent="0.35">
      <c r="E625" t="str">
        <f>'Liste ECO'!G668</f>
        <v>CT</v>
      </c>
      <c r="G625">
        <f>VLOOKUP(F625,'Liste CG'!B:C,2,FALSE)</f>
        <v>0</v>
      </c>
      <c r="H625">
        <f>VLOOKUP('Global view'!F625,'Liste CG'!B:E,4,FALSE)</f>
        <v>0</v>
      </c>
      <c r="I625" t="e">
        <f>VLOOKUP(A625,'CG-&gt; CE'!K:M,3,FALSE)</f>
        <v>#N/A</v>
      </c>
      <c r="J625" t="e">
        <f>VLOOKUP(I625,'Liste CG'!B:C,2,FALSE)</f>
        <v>#N/A</v>
      </c>
      <c r="K625" t="e">
        <f>VLOOKUP('Global view'!I625,'Liste CG'!B:E,4,FALSE)</f>
        <v>#N/A</v>
      </c>
    </row>
    <row r="626" spans="1:11" x14ac:dyDescent="0.35">
      <c r="A626" t="str">
        <f>'Liste ECO'!A669</f>
        <v>486-01</v>
      </c>
      <c r="B626" t="str">
        <f>'Liste ECO'!C669</f>
        <v>Intervention communale</v>
      </c>
      <c r="C626" t="str">
        <f>'Liste ECO'!D669</f>
        <v>R</v>
      </c>
      <c r="D626" t="str">
        <f>'Liste ECO'!E669</f>
        <v>O</v>
      </c>
      <c r="E626">
        <f>'Liste ECO'!G669</f>
        <v>61</v>
      </c>
      <c r="F626">
        <f>'Liste ECO'!F669</f>
        <v>73612</v>
      </c>
      <c r="G626" t="str">
        <f>VLOOKUP(F626,'Liste CG'!B:C,2,FALSE)</f>
        <v>Intervention communale</v>
      </c>
      <c r="H626" t="str">
        <f>IF(VLOOKUP('Global view'!F626,'Liste CG'!B:E,4,FALSE)=0,"",VLOOKUP('Global view'!F626,'Liste CG'!B:E,4,FALSE))</f>
        <v/>
      </c>
      <c r="I626">
        <f>VLOOKUP(A626,'CG-&gt; CE'!K:M,3,FALSE)</f>
        <v>41302</v>
      </c>
      <c r="J626" t="str">
        <f>VLOOKUP(I626,'Liste CG'!B:C,2,FALSE)</f>
        <v>Subsides d’exploitation à recevoir</v>
      </c>
      <c r="K626" t="str">
        <f>IF(VLOOKUP('Global view'!I626,'Liste CG'!B:E,4,FALSE)=0,"",VLOOKUP('Global view'!I626,'Liste CG'!B:E,4,FALSE))</f>
        <v>Tiers</v>
      </c>
    </row>
    <row r="627" spans="1:11" hidden="1" x14ac:dyDescent="0.35">
      <c r="E627">
        <f>'Liste ECO'!G670</f>
        <v>0</v>
      </c>
      <c r="G627">
        <f>VLOOKUP(F627,'Liste CG'!B:C,2,FALSE)</f>
        <v>0</v>
      </c>
      <c r="H627">
        <f>VLOOKUP('Global view'!F627,'Liste CG'!B:E,4,FALSE)</f>
        <v>0</v>
      </c>
      <c r="I627" t="e">
        <f>VLOOKUP(A627,'CG-&gt; CE'!K:M,3,FALSE)</f>
        <v>#N/A</v>
      </c>
      <c r="J627" t="e">
        <f>VLOOKUP(I627,'Liste CG'!B:C,2,FALSE)</f>
        <v>#N/A</v>
      </c>
      <c r="K627" t="e">
        <f>VLOOKUP('Global view'!I627,'Liste CG'!B:E,4,FALSE)</f>
        <v>#N/A</v>
      </c>
    </row>
    <row r="628" spans="1:11" hidden="1" x14ac:dyDescent="0.35">
      <c r="A628">
        <f>'Liste ECO'!A671</f>
        <v>5</v>
      </c>
      <c r="B628" t="str">
        <f>'Liste ECO'!C671</f>
        <v>TRANSFERTS DE CAPITAUX DE ET VERS LES AUTRES SECTEURS QUE LE SECTEUR PUBLIC</v>
      </c>
      <c r="C628" t="str">
        <f>'Liste ECO'!D671</f>
        <v>X</v>
      </c>
      <c r="D628">
        <f>'Liste ECO'!E671</f>
        <v>0</v>
      </c>
      <c r="E628">
        <f>'Liste ECO'!G671</f>
        <v>0</v>
      </c>
      <c r="F628">
        <f>'Liste ECO'!F671</f>
        <v>0</v>
      </c>
      <c r="G628">
        <f>VLOOKUP(F628,'Liste CG'!B:C,2,FALSE)</f>
        <v>0</v>
      </c>
      <c r="H628">
        <f>VLOOKUP('Global view'!F628,'Liste CG'!B:E,4,FALSE)</f>
        <v>0</v>
      </c>
      <c r="I628" t="e">
        <f>VLOOKUP(A628,'CG-&gt; CE'!K:M,3,FALSE)</f>
        <v>#N/A</v>
      </c>
      <c r="J628" t="e">
        <f>VLOOKUP(I628,'Liste CG'!B:C,2,FALSE)</f>
        <v>#N/A</v>
      </c>
      <c r="K628" t="e">
        <f>VLOOKUP('Global view'!I628,'Liste CG'!B:E,4,FALSE)</f>
        <v>#N/A</v>
      </c>
    </row>
    <row r="629" spans="1:11" hidden="1" x14ac:dyDescent="0.35">
      <c r="E629">
        <f>'Liste ECO'!G672</f>
        <v>0</v>
      </c>
      <c r="G629">
        <f>VLOOKUP(F629,'Liste CG'!B:C,2,FALSE)</f>
        <v>0</v>
      </c>
      <c r="H629">
        <f>VLOOKUP('Global view'!F629,'Liste CG'!B:E,4,FALSE)</f>
        <v>0</v>
      </c>
      <c r="I629" t="e">
        <f>VLOOKUP(A629,'CG-&gt; CE'!K:M,3,FALSE)</f>
        <v>#N/A</v>
      </c>
      <c r="J629" t="e">
        <f>VLOOKUP(I629,'Liste CG'!B:C,2,FALSE)</f>
        <v>#N/A</v>
      </c>
      <c r="K629" t="e">
        <f>VLOOKUP('Global view'!I629,'Liste CG'!B:E,4,FALSE)</f>
        <v>#N/A</v>
      </c>
    </row>
    <row r="630" spans="1:11" hidden="1" x14ac:dyDescent="0.35">
      <c r="A630">
        <f>'Liste ECO'!A673</f>
        <v>50</v>
      </c>
      <c r="B630" t="str">
        <f>'Liste ECO'!C673</f>
        <v>TRANSFERTS DE REVENUS AU SECTEUR PRIVE</v>
      </c>
      <c r="C630" t="str">
        <f>'Liste ECO'!D673</f>
        <v>X</v>
      </c>
      <c r="D630">
        <f>'Liste ECO'!E673</f>
        <v>0</v>
      </c>
      <c r="E630">
        <f>'Liste ECO'!G673</f>
        <v>0</v>
      </c>
      <c r="F630">
        <f>'Liste ECO'!F673</f>
        <v>0</v>
      </c>
      <c r="G630">
        <f>VLOOKUP(F630,'Liste CG'!B:C,2,FALSE)</f>
        <v>0</v>
      </c>
      <c r="H630">
        <f>VLOOKUP('Global view'!F630,'Liste CG'!B:E,4,FALSE)</f>
        <v>0</v>
      </c>
      <c r="I630" t="e">
        <f>VLOOKUP(A630,'CG-&gt; CE'!K:M,3,FALSE)</f>
        <v>#N/A</v>
      </c>
      <c r="J630" t="e">
        <f>VLOOKUP(I630,'Liste CG'!B:C,2,FALSE)</f>
        <v>#N/A</v>
      </c>
      <c r="K630" t="e">
        <f>VLOOKUP('Global view'!I630,'Liste CG'!B:E,4,FALSE)</f>
        <v>#N/A</v>
      </c>
    </row>
    <row r="631" spans="1:11" hidden="1" x14ac:dyDescent="0.35">
      <c r="E631">
        <f>'Liste ECO'!G674</f>
        <v>0</v>
      </c>
      <c r="G631">
        <f>VLOOKUP(F631,'Liste CG'!B:C,2,FALSE)</f>
        <v>0</v>
      </c>
      <c r="H631">
        <f>VLOOKUP('Global view'!F631,'Liste CG'!B:E,4,FALSE)</f>
        <v>0</v>
      </c>
      <c r="I631" t="e">
        <f>VLOOKUP(A631,'CG-&gt; CE'!K:M,3,FALSE)</f>
        <v>#N/A</v>
      </c>
      <c r="J631" t="e">
        <f>VLOOKUP(I631,'Liste CG'!B:C,2,FALSE)</f>
        <v>#N/A</v>
      </c>
      <c r="K631" t="e">
        <f>VLOOKUP('Global view'!I631,'Liste CG'!B:E,4,FALSE)</f>
        <v>#N/A</v>
      </c>
    </row>
    <row r="632" spans="1:11" hidden="1" x14ac:dyDescent="0.35">
      <c r="A632" t="str">
        <f>'Liste ECO'!A675</f>
        <v>Code</v>
      </c>
      <c r="B632" t="str">
        <f>'Liste ECO'!C675</f>
        <v>Libellé</v>
      </c>
      <c r="C632" t="str">
        <f>'Liste ECO'!D675</f>
        <v>D/R</v>
      </c>
      <c r="D632" t="str">
        <f>'Liste ECO'!E675</f>
        <v>O/E</v>
      </c>
      <c r="E632" t="str">
        <f>'Liste ECO'!G675</f>
        <v>CT</v>
      </c>
      <c r="F632" t="str">
        <f>'Liste ECO'!F675</f>
        <v>C Gén</v>
      </c>
      <c r="G632" t="e">
        <f>VLOOKUP(F632,'Liste CG'!B:C,2,FALSE)</f>
        <v>#N/A</v>
      </c>
      <c r="H632" t="e">
        <f>VLOOKUP('Global view'!F632,'Liste CG'!B:E,4,FALSE)</f>
        <v>#N/A</v>
      </c>
      <c r="I632" t="e">
        <f>VLOOKUP(A632,'CG-&gt; CE'!K:M,3,FALSE)</f>
        <v>#N/A</v>
      </c>
      <c r="J632" t="e">
        <f>VLOOKUP(I632,'Liste CG'!B:C,2,FALSE)</f>
        <v>#N/A</v>
      </c>
      <c r="K632" t="e">
        <f>VLOOKUP('Global view'!I632,'Liste CG'!B:E,4,FALSE)</f>
        <v>#N/A</v>
      </c>
    </row>
    <row r="633" spans="1:11" hidden="1" x14ac:dyDescent="0.35">
      <c r="E633">
        <f>'Liste ECO'!G676</f>
        <v>80</v>
      </c>
      <c r="G633">
        <f>VLOOKUP(F633,'Liste CG'!B:C,2,FALSE)</f>
        <v>0</v>
      </c>
      <c r="H633">
        <f>VLOOKUP('Global view'!F633,'Liste CG'!B:E,4,FALSE)</f>
        <v>0</v>
      </c>
      <c r="I633" t="e">
        <f>VLOOKUP(A633,'CG-&gt; CE'!K:M,3,FALSE)</f>
        <v>#N/A</v>
      </c>
      <c r="J633" t="e">
        <f>VLOOKUP(I633,'Liste CG'!B:C,2,FALSE)</f>
        <v>#N/A</v>
      </c>
      <c r="K633" t="e">
        <f>VLOOKUP('Global view'!I633,'Liste CG'!B:E,4,FALSE)</f>
        <v>#N/A</v>
      </c>
    </row>
    <row r="634" spans="1:11" hidden="1" x14ac:dyDescent="0.35">
      <c r="A634">
        <f>'Liste ECO'!A677</f>
        <v>0</v>
      </c>
      <c r="B634">
        <f>'Liste ECO'!C677</f>
        <v>0</v>
      </c>
      <c r="C634" t="str">
        <f>'Liste ECO'!D677</f>
        <v>X</v>
      </c>
      <c r="D634">
        <f>'Liste ECO'!E677</f>
        <v>0</v>
      </c>
      <c r="E634">
        <f>'Liste ECO'!G677</f>
        <v>0</v>
      </c>
      <c r="F634">
        <f>'Liste ECO'!F677</f>
        <v>0</v>
      </c>
      <c r="G634">
        <f>VLOOKUP(F634,'Liste CG'!B:C,2,FALSE)</f>
        <v>0</v>
      </c>
      <c r="H634">
        <f>VLOOKUP('Global view'!F634,'Liste CG'!B:E,4,FALSE)</f>
        <v>0</v>
      </c>
      <c r="I634" t="e">
        <f>VLOOKUP(A634,'CG-&gt; CE'!K:M,3,FALSE)</f>
        <v>#N/A</v>
      </c>
      <c r="J634" t="e">
        <f>VLOOKUP(I634,'Liste CG'!B:C,2,FALSE)</f>
        <v>#N/A</v>
      </c>
      <c r="K634" t="e">
        <f>VLOOKUP('Global view'!I634,'Liste CG'!B:E,4,FALSE)</f>
        <v>#N/A</v>
      </c>
    </row>
    <row r="635" spans="1:11" hidden="1" x14ac:dyDescent="0.35">
      <c r="E635">
        <f>'Liste ECO'!G678</f>
        <v>0</v>
      </c>
      <c r="G635">
        <f>VLOOKUP(F635,'Liste CG'!B:C,2,FALSE)</f>
        <v>0</v>
      </c>
      <c r="H635">
        <f>VLOOKUP('Global view'!F635,'Liste CG'!B:E,4,FALSE)</f>
        <v>0</v>
      </c>
      <c r="I635" t="e">
        <f>VLOOKUP(A635,'CG-&gt; CE'!K:M,3,FALSE)</f>
        <v>#N/A</v>
      </c>
      <c r="J635" t="e">
        <f>VLOOKUP(I635,'Liste CG'!B:C,2,FALSE)</f>
        <v>#N/A</v>
      </c>
      <c r="K635" t="e">
        <f>VLOOKUP('Global view'!I635,'Liste CG'!B:E,4,FALSE)</f>
        <v>#N/A</v>
      </c>
    </row>
    <row r="636" spans="1:11" hidden="1" x14ac:dyDescent="0.35">
      <c r="A636">
        <f>'Liste ECO'!A679</f>
        <v>0</v>
      </c>
      <c r="B636">
        <f>'Liste ECO'!C679</f>
        <v>0</v>
      </c>
      <c r="C636" t="str">
        <f>'Liste ECO'!D679</f>
        <v>X</v>
      </c>
      <c r="D636">
        <f>'Liste ECO'!E679</f>
        <v>0</v>
      </c>
      <c r="E636">
        <f>'Liste ECO'!G679</f>
        <v>0</v>
      </c>
      <c r="F636">
        <f>'Liste ECO'!F679</f>
        <v>0</v>
      </c>
      <c r="G636">
        <f>VLOOKUP(F636,'Liste CG'!B:C,2,FALSE)</f>
        <v>0</v>
      </c>
      <c r="H636">
        <f>VLOOKUP('Global view'!F636,'Liste CG'!B:E,4,FALSE)</f>
        <v>0</v>
      </c>
      <c r="I636" t="e">
        <f>VLOOKUP(A636,'CG-&gt; CE'!K:M,3,FALSE)</f>
        <v>#N/A</v>
      </c>
      <c r="J636" t="e">
        <f>VLOOKUP(I636,'Liste CG'!B:C,2,FALSE)</f>
        <v>#N/A</v>
      </c>
      <c r="K636" t="e">
        <f>VLOOKUP('Global view'!I636,'Liste CG'!B:E,4,FALSE)</f>
        <v>#N/A</v>
      </c>
    </row>
    <row r="637" spans="1:11" hidden="1" x14ac:dyDescent="0.35">
      <c r="E637">
        <f>'Liste ECO'!G680</f>
        <v>0</v>
      </c>
      <c r="G637">
        <f>VLOOKUP(F637,'Liste CG'!B:C,2,FALSE)</f>
        <v>0</v>
      </c>
      <c r="H637">
        <f>VLOOKUP('Global view'!F637,'Liste CG'!B:E,4,FALSE)</f>
        <v>0</v>
      </c>
      <c r="I637" t="e">
        <f>VLOOKUP(A637,'CG-&gt; CE'!K:M,3,FALSE)</f>
        <v>#N/A</v>
      </c>
      <c r="J637" t="e">
        <f>VLOOKUP(I637,'Liste CG'!B:C,2,FALSE)</f>
        <v>#N/A</v>
      </c>
      <c r="K637" t="e">
        <f>VLOOKUP('Global view'!I637,'Liste CG'!B:E,4,FALSE)</f>
        <v>#N/A</v>
      </c>
    </row>
    <row r="638" spans="1:11" hidden="1" x14ac:dyDescent="0.35">
      <c r="A638">
        <f>'Liste ECO'!A681</f>
        <v>0</v>
      </c>
      <c r="B638">
        <f>'Liste ECO'!C681</f>
        <v>0</v>
      </c>
      <c r="C638" t="str">
        <f>'Liste ECO'!D681</f>
        <v>X</v>
      </c>
      <c r="D638">
        <f>'Liste ECO'!E681</f>
        <v>0</v>
      </c>
      <c r="E638">
        <f>'Liste ECO'!G681</f>
        <v>0</v>
      </c>
      <c r="F638">
        <f>'Liste ECO'!F681</f>
        <v>0</v>
      </c>
      <c r="G638">
        <f>VLOOKUP(F638,'Liste CG'!B:C,2,FALSE)</f>
        <v>0</v>
      </c>
      <c r="H638">
        <f>VLOOKUP('Global view'!F638,'Liste CG'!B:E,4,FALSE)</f>
        <v>0</v>
      </c>
      <c r="I638" t="e">
        <f>VLOOKUP(A638,'CG-&gt; CE'!K:M,3,FALSE)</f>
        <v>#N/A</v>
      </c>
      <c r="J638" t="e">
        <f>VLOOKUP(I638,'Liste CG'!B:C,2,FALSE)</f>
        <v>#N/A</v>
      </c>
      <c r="K638" t="e">
        <f>VLOOKUP('Global view'!I638,'Liste CG'!B:E,4,FALSE)</f>
        <v>#N/A</v>
      </c>
    </row>
    <row r="639" spans="1:11" hidden="1" x14ac:dyDescent="0.35">
      <c r="E639" t="str">
        <f>'Liste ECO'!G682</f>
        <v>CT</v>
      </c>
      <c r="G639">
        <f>VLOOKUP(F639,'Liste CG'!B:C,2,FALSE)</f>
        <v>0</v>
      </c>
      <c r="H639">
        <f>VLOOKUP('Global view'!F639,'Liste CG'!B:E,4,FALSE)</f>
        <v>0</v>
      </c>
      <c r="I639" t="e">
        <f>VLOOKUP(A639,'CG-&gt; CE'!K:M,3,FALSE)</f>
        <v>#N/A</v>
      </c>
      <c r="J639" t="e">
        <f>VLOOKUP(I639,'Liste CG'!B:C,2,FALSE)</f>
        <v>#N/A</v>
      </c>
      <c r="K639" t="e">
        <f>VLOOKUP('Global view'!I639,'Liste CG'!B:E,4,FALSE)</f>
        <v>#N/A</v>
      </c>
    </row>
    <row r="640" spans="1:11" x14ac:dyDescent="0.35">
      <c r="A640" t="str">
        <f>'Liste ECO'!A683</f>
        <v>512-51</v>
      </c>
      <c r="B640" t="str">
        <f>'Liste ECO'!C683</f>
        <v>Subsides d’investissement accordés en capital aux entreprises privées</v>
      </c>
      <c r="C640" t="str">
        <f>'Liste ECO'!D683</f>
        <v>D</v>
      </c>
      <c r="D640" t="str">
        <f>'Liste ECO'!E683</f>
        <v>E</v>
      </c>
      <c r="E640">
        <f>'Liste ECO'!G683</f>
        <v>90</v>
      </c>
      <c r="F640">
        <f>'Liste ECO'!F683</f>
        <v>25111</v>
      </c>
      <c r="G640" t="str">
        <f>VLOOKUP(F640,'Liste CG'!B:C,2,FALSE)</f>
        <v>Subsides d’investissement accordés en capital aux entreprises privées</v>
      </c>
      <c r="H640" t="str">
        <f>IF(VLOOKUP('Global view'!F640,'Liste CG'!B:E,4,FALSE)=0,"",VLOOKUP('Global view'!F640,'Liste CG'!B:E,4,FALSE))</f>
        <v>0462</v>
      </c>
      <c r="I640">
        <f>VLOOKUP(A640,'CG-&gt; CE'!K:M,3,FALSE)</f>
        <v>46502</v>
      </c>
      <c r="J640" t="str">
        <f>VLOOKUP(I640,'Liste CG'!B:C,2,FALSE)</f>
        <v>Subsides octroyés à payer</v>
      </c>
      <c r="K640" t="str">
        <f>IF(VLOOKUP('Global view'!I640,'Liste CG'!B:E,4,FALSE)=0,"",VLOOKUP('Global view'!I640,'Liste CG'!B:E,4,FALSE))</f>
        <v>Tiers</v>
      </c>
    </row>
    <row r="641" spans="1:11" hidden="1" x14ac:dyDescent="0.35">
      <c r="E641">
        <f>'Liste ECO'!G684</f>
        <v>90</v>
      </c>
      <c r="G641">
        <f>VLOOKUP(F641,'Liste CG'!B:C,2,FALSE)</f>
        <v>0</v>
      </c>
      <c r="H641">
        <f>VLOOKUP('Global view'!F641,'Liste CG'!B:E,4,FALSE)</f>
        <v>0</v>
      </c>
      <c r="I641" t="e">
        <f>VLOOKUP(A641,'CG-&gt; CE'!K:M,3,FALSE)</f>
        <v>#N/A</v>
      </c>
      <c r="J641" t="e">
        <f>VLOOKUP(I641,'Liste CG'!B:C,2,FALSE)</f>
        <v>#N/A</v>
      </c>
      <c r="K641" t="e">
        <f>VLOOKUP('Global view'!I641,'Liste CG'!B:E,4,FALSE)</f>
        <v>#N/A</v>
      </c>
    </row>
    <row r="642" spans="1:11" x14ac:dyDescent="0.35">
      <c r="A642" t="str">
        <f>'Liste ECO'!A685</f>
        <v>512-55</v>
      </c>
      <c r="B642" t="str">
        <f>'Liste ECO'!C685</f>
        <v>Dédommagements extraordinaires divers accordés</v>
      </c>
      <c r="C642" t="str">
        <f>'Liste ECO'!D685</f>
        <v>D</v>
      </c>
      <c r="D642" t="str">
        <f>'Liste ECO'!E685</f>
        <v>E</v>
      </c>
      <c r="E642">
        <f>'Liste ECO'!G685</f>
        <v>90</v>
      </c>
      <c r="F642">
        <f>'Liste ECO'!F685</f>
        <v>67251</v>
      </c>
      <c r="G642" t="str">
        <f>VLOOKUP(F642,'Liste CG'!B:C,2,FALSE)</f>
        <v>dédommagements extraordinaires accordés aux entreprises</v>
      </c>
      <c r="H642" t="str">
        <f>IF(VLOOKUP('Global view'!F642,'Liste CG'!B:E,4,FALSE)=0,"",VLOOKUP('Global view'!F642,'Liste CG'!B:E,4,FALSE))</f>
        <v/>
      </c>
      <c r="I642">
        <f>VLOOKUP(A642,'CG-&gt; CE'!K:M,3,FALSE)</f>
        <v>67251</v>
      </c>
      <c r="J642" t="str">
        <f>VLOOKUP(I642,'Liste CG'!B:C,2,FALSE)</f>
        <v>dédommagements extraordinaires accordés aux entreprises</v>
      </c>
      <c r="K642" t="str">
        <f>IF(VLOOKUP('Global view'!I642,'Liste CG'!B:E,4,FALSE)=0,"",VLOOKUP('Global view'!I642,'Liste CG'!B:E,4,FALSE))</f>
        <v/>
      </c>
    </row>
    <row r="643" spans="1:11" hidden="1" x14ac:dyDescent="0.35">
      <c r="E643">
        <f>'Liste ECO'!G686</f>
        <v>0</v>
      </c>
      <c r="G643">
        <f>VLOOKUP(F643,'Liste CG'!B:C,2,FALSE)</f>
        <v>0</v>
      </c>
      <c r="H643">
        <f>VLOOKUP('Global view'!F643,'Liste CG'!B:E,4,FALSE)</f>
        <v>0</v>
      </c>
      <c r="I643" t="e">
        <f>VLOOKUP(A643,'CG-&gt; CE'!K:M,3,FALSE)</f>
        <v>#N/A</v>
      </c>
      <c r="J643" t="e">
        <f>VLOOKUP(I643,'Liste CG'!B:C,2,FALSE)</f>
        <v>#N/A</v>
      </c>
      <c r="K643" t="e">
        <f>VLOOKUP('Global view'!I643,'Liste CG'!B:E,4,FALSE)</f>
        <v>#N/A</v>
      </c>
    </row>
    <row r="644" spans="1:11" hidden="1" x14ac:dyDescent="0.35">
      <c r="A644">
        <f>'Liste ECO'!A687</f>
        <v>0</v>
      </c>
      <c r="B644">
        <f>'Liste ECO'!C687</f>
        <v>0</v>
      </c>
      <c r="C644" t="str">
        <f>'Liste ECO'!D687</f>
        <v>X</v>
      </c>
      <c r="D644">
        <f>'Liste ECO'!E687</f>
        <v>0</v>
      </c>
      <c r="E644">
        <f>'Liste ECO'!G687</f>
        <v>0</v>
      </c>
      <c r="F644">
        <f>'Liste ECO'!F687</f>
        <v>0</v>
      </c>
      <c r="G644">
        <f>VLOOKUP(F644,'Liste CG'!B:C,2,FALSE)</f>
        <v>0</v>
      </c>
      <c r="H644">
        <f>VLOOKUP('Global view'!F644,'Liste CG'!B:E,4,FALSE)</f>
        <v>0</v>
      </c>
      <c r="I644" t="e">
        <f>VLOOKUP(A644,'CG-&gt; CE'!K:M,3,FALSE)</f>
        <v>#N/A</v>
      </c>
      <c r="J644" t="e">
        <f>VLOOKUP(I644,'Liste CG'!B:C,2,FALSE)</f>
        <v>#N/A</v>
      </c>
      <c r="K644" t="e">
        <f>VLOOKUP('Global view'!I644,'Liste CG'!B:E,4,FALSE)</f>
        <v>#N/A</v>
      </c>
    </row>
    <row r="645" spans="1:11" hidden="1" x14ac:dyDescent="0.35">
      <c r="E645">
        <f>'Liste ECO'!G688</f>
        <v>0</v>
      </c>
      <c r="G645">
        <f>VLOOKUP(F645,'Liste CG'!B:C,2,FALSE)</f>
        <v>0</v>
      </c>
      <c r="H645">
        <f>VLOOKUP('Global view'!F645,'Liste CG'!B:E,4,FALSE)</f>
        <v>0</v>
      </c>
      <c r="I645" t="e">
        <f>VLOOKUP(A645,'CG-&gt; CE'!K:M,3,FALSE)</f>
        <v>#N/A</v>
      </c>
      <c r="J645" t="e">
        <f>VLOOKUP(I645,'Liste CG'!B:C,2,FALSE)</f>
        <v>#N/A</v>
      </c>
      <c r="K645" t="e">
        <f>VLOOKUP('Global view'!I645,'Liste CG'!B:E,4,FALSE)</f>
        <v>#N/A</v>
      </c>
    </row>
    <row r="646" spans="1:11" hidden="1" x14ac:dyDescent="0.35">
      <c r="A646">
        <f>'Liste ECO'!A689</f>
        <v>0</v>
      </c>
      <c r="B646">
        <f>'Liste ECO'!C689</f>
        <v>0</v>
      </c>
      <c r="C646" t="str">
        <f>'Liste ECO'!D689</f>
        <v>X</v>
      </c>
      <c r="D646">
        <f>'Liste ECO'!E689</f>
        <v>0</v>
      </c>
      <c r="E646">
        <f>'Liste ECO'!G689</f>
        <v>0</v>
      </c>
      <c r="F646">
        <f>'Liste ECO'!F689</f>
        <v>0</v>
      </c>
      <c r="G646">
        <f>VLOOKUP(F646,'Liste CG'!B:C,2,FALSE)</f>
        <v>0</v>
      </c>
      <c r="H646">
        <f>VLOOKUP('Global view'!F646,'Liste CG'!B:E,4,FALSE)</f>
        <v>0</v>
      </c>
      <c r="I646" t="e">
        <f>VLOOKUP(A646,'CG-&gt; CE'!K:M,3,FALSE)</f>
        <v>#N/A</v>
      </c>
      <c r="J646" t="e">
        <f>VLOOKUP(I646,'Liste CG'!B:C,2,FALSE)</f>
        <v>#N/A</v>
      </c>
      <c r="K646" t="e">
        <f>VLOOKUP('Global view'!I646,'Liste CG'!B:E,4,FALSE)</f>
        <v>#N/A</v>
      </c>
    </row>
    <row r="647" spans="1:11" hidden="1" x14ac:dyDescent="0.35">
      <c r="E647" t="str">
        <f>'Liste ECO'!G690</f>
        <v>CT</v>
      </c>
      <c r="G647">
        <f>VLOOKUP(F647,'Liste CG'!B:C,2,FALSE)</f>
        <v>0</v>
      </c>
      <c r="H647">
        <f>VLOOKUP('Global view'!F647,'Liste CG'!B:E,4,FALSE)</f>
        <v>0</v>
      </c>
      <c r="I647" t="e">
        <f>VLOOKUP(A647,'CG-&gt; CE'!K:M,3,FALSE)</f>
        <v>#N/A</v>
      </c>
      <c r="J647" t="e">
        <f>VLOOKUP(I647,'Liste CG'!B:C,2,FALSE)</f>
        <v>#N/A</v>
      </c>
      <c r="K647" t="e">
        <f>VLOOKUP('Global view'!I647,'Liste CG'!B:E,4,FALSE)</f>
        <v>#N/A</v>
      </c>
    </row>
    <row r="648" spans="1:11" x14ac:dyDescent="0.35">
      <c r="A648" t="str">
        <f>'Liste ECO'!A691</f>
        <v>513-51</v>
      </c>
      <c r="B648" t="str">
        <f>'Liste ECO'!C691</f>
        <v>Primes de capitalisation pour fonds de pensions</v>
      </c>
      <c r="C648" t="str">
        <f>'Liste ECO'!D691</f>
        <v>D</v>
      </c>
      <c r="D648" t="str">
        <f>'Liste ECO'!E691</f>
        <v>E</v>
      </c>
      <c r="E648">
        <f>'Liste ECO'!G691</f>
        <v>90</v>
      </c>
      <c r="F648">
        <f>'Liste ECO'!F691</f>
        <v>67261</v>
      </c>
      <c r="G648" t="str">
        <f>VLOOKUP(F648,'Liste CG'!B:C,2,FALSE)</f>
        <v>Primes de capitalisation pour fonds de pensions</v>
      </c>
      <c r="H648" t="str">
        <f>IF(VLOOKUP('Global view'!F648,'Liste CG'!B:E,4,FALSE)=0,"",VLOOKUP('Global view'!F648,'Liste CG'!B:E,4,FALSE))</f>
        <v/>
      </c>
      <c r="I648">
        <f>VLOOKUP(A648,'CG-&gt; CE'!K:M,3,FALSE)</f>
        <v>67261</v>
      </c>
      <c r="J648" t="str">
        <f>VLOOKUP(I648,'Liste CG'!B:C,2,FALSE)</f>
        <v>Primes de capitalisation pour fonds de pensions</v>
      </c>
      <c r="K648" t="str">
        <f>IF(VLOOKUP('Global view'!I648,'Liste CG'!B:E,4,FALSE)=0,"",VLOOKUP('Global view'!I648,'Liste CG'!B:E,4,FALSE))</f>
        <v/>
      </c>
    </row>
    <row r="649" spans="1:11" hidden="1" x14ac:dyDescent="0.35">
      <c r="E649">
        <f>'Liste ECO'!G692</f>
        <v>0</v>
      </c>
      <c r="G649">
        <f>VLOOKUP(F649,'Liste CG'!B:C,2,FALSE)</f>
        <v>0</v>
      </c>
      <c r="H649">
        <f>VLOOKUP('Global view'!F649,'Liste CG'!B:E,4,FALSE)</f>
        <v>0</v>
      </c>
      <c r="I649" t="e">
        <f>VLOOKUP(A649,'CG-&gt; CE'!K:M,3,FALSE)</f>
        <v>#N/A</v>
      </c>
      <c r="J649" t="e">
        <f>VLOOKUP(I649,'Liste CG'!B:C,2,FALSE)</f>
        <v>#N/A</v>
      </c>
      <c r="K649" t="e">
        <f>VLOOKUP('Global view'!I649,'Liste CG'!B:E,4,FALSE)</f>
        <v>#N/A</v>
      </c>
    </row>
    <row r="650" spans="1:11" hidden="1" x14ac:dyDescent="0.35">
      <c r="A650">
        <f>'Liste ECO'!A693</f>
        <v>514</v>
      </c>
      <c r="B650" t="str">
        <f>'Liste ECO'!C693</f>
        <v>GARANTIES ACCORDEES EN ESPECES A PLUS D’UN AN</v>
      </c>
      <c r="C650" t="str">
        <f>'Liste ECO'!D693</f>
        <v>X</v>
      </c>
      <c r="D650">
        <f>'Liste ECO'!E693</f>
        <v>0</v>
      </c>
      <c r="E650">
        <f>'Liste ECO'!G693</f>
        <v>0</v>
      </c>
      <c r="F650">
        <f>'Liste ECO'!F693</f>
        <v>0</v>
      </c>
      <c r="G650">
        <f>VLOOKUP(F650,'Liste CG'!B:C,2,FALSE)</f>
        <v>0</v>
      </c>
      <c r="H650">
        <f>VLOOKUP('Global view'!F650,'Liste CG'!B:E,4,FALSE)</f>
        <v>0</v>
      </c>
      <c r="I650" t="e">
        <f>VLOOKUP(A650,'CG-&gt; CE'!K:M,3,FALSE)</f>
        <v>#N/A</v>
      </c>
      <c r="J650" t="e">
        <f>VLOOKUP(I650,'Liste CG'!B:C,2,FALSE)</f>
        <v>#N/A</v>
      </c>
      <c r="K650" t="e">
        <f>VLOOKUP('Global view'!I650,'Liste CG'!B:E,4,FALSE)</f>
        <v>#N/A</v>
      </c>
    </row>
    <row r="651" spans="1:11" hidden="1" x14ac:dyDescent="0.35">
      <c r="E651">
        <f>'Liste ECO'!G694</f>
        <v>0</v>
      </c>
      <c r="G651">
        <f>VLOOKUP(F651,'Liste CG'!B:C,2,FALSE)</f>
        <v>0</v>
      </c>
      <c r="H651">
        <f>VLOOKUP('Global view'!F651,'Liste CG'!B:E,4,FALSE)</f>
        <v>0</v>
      </c>
      <c r="I651" t="e">
        <f>VLOOKUP(A651,'CG-&gt; CE'!K:M,3,FALSE)</f>
        <v>#N/A</v>
      </c>
      <c r="J651" t="e">
        <f>VLOOKUP(I651,'Liste CG'!B:C,2,FALSE)</f>
        <v>#N/A</v>
      </c>
      <c r="K651" t="e">
        <f>VLOOKUP('Global view'!I651,'Liste CG'!B:E,4,FALSE)</f>
        <v>#N/A</v>
      </c>
    </row>
    <row r="652" spans="1:11" hidden="1" x14ac:dyDescent="0.35">
      <c r="A652" t="str">
        <f>'Liste ECO'!A695</f>
        <v>Code</v>
      </c>
      <c r="B652" t="str">
        <f>'Liste ECO'!C695</f>
        <v>Libellé</v>
      </c>
      <c r="C652" t="str">
        <f>'Liste ECO'!D695</f>
        <v>D/R</v>
      </c>
      <c r="D652" t="str">
        <f>'Liste ECO'!E695</f>
        <v>O/E</v>
      </c>
      <c r="E652" t="str">
        <f>'Liste ECO'!G695</f>
        <v>CT</v>
      </c>
      <c r="F652" t="str">
        <f>'Liste ECO'!F695</f>
        <v>C Gén</v>
      </c>
      <c r="G652" t="e">
        <f>VLOOKUP(F652,'Liste CG'!B:C,2,FALSE)</f>
        <v>#N/A</v>
      </c>
      <c r="H652" t="e">
        <f>VLOOKUP('Global view'!F652,'Liste CG'!B:E,4,FALSE)</f>
        <v>#N/A</v>
      </c>
      <c r="I652" t="e">
        <f>VLOOKUP(A652,'CG-&gt; CE'!K:M,3,FALSE)</f>
        <v>#N/A</v>
      </c>
      <c r="J652" t="e">
        <f>VLOOKUP(I652,'Liste CG'!B:C,2,FALSE)</f>
        <v>#N/A</v>
      </c>
      <c r="K652" t="e">
        <f>VLOOKUP('Global view'!I652,'Liste CG'!B:E,4,FALSE)</f>
        <v>#N/A</v>
      </c>
    </row>
    <row r="653" spans="1:11" hidden="1" x14ac:dyDescent="0.35">
      <c r="E653">
        <f>'Liste ECO'!G696</f>
        <v>90</v>
      </c>
      <c r="G653">
        <f>VLOOKUP(F653,'Liste CG'!B:C,2,FALSE)</f>
        <v>0</v>
      </c>
      <c r="H653">
        <f>VLOOKUP('Global view'!F653,'Liste CG'!B:E,4,FALSE)</f>
        <v>0</v>
      </c>
      <c r="I653" t="e">
        <f>VLOOKUP(A653,'CG-&gt; CE'!K:M,3,FALSE)</f>
        <v>#N/A</v>
      </c>
      <c r="J653" t="e">
        <f>VLOOKUP(I653,'Liste CG'!B:C,2,FALSE)</f>
        <v>#N/A</v>
      </c>
      <c r="K653" t="e">
        <f>VLOOKUP('Global view'!I653,'Liste CG'!B:E,4,FALSE)</f>
        <v>#N/A</v>
      </c>
    </row>
    <row r="654" spans="1:11" hidden="1" x14ac:dyDescent="0.35">
      <c r="A654">
        <f>'Liste ECO'!A697</f>
        <v>0</v>
      </c>
      <c r="B654">
        <f>'Liste ECO'!C697</f>
        <v>0</v>
      </c>
      <c r="C654" t="str">
        <f>'Liste ECO'!D697</f>
        <v>X</v>
      </c>
      <c r="D654">
        <f>'Liste ECO'!E697</f>
        <v>0</v>
      </c>
      <c r="E654">
        <f>'Liste ECO'!G697</f>
        <v>0</v>
      </c>
      <c r="F654">
        <f>'Liste ECO'!F697</f>
        <v>0</v>
      </c>
      <c r="G654">
        <f>VLOOKUP(F654,'Liste CG'!B:C,2,FALSE)</f>
        <v>0</v>
      </c>
      <c r="H654">
        <f>VLOOKUP('Global view'!F654,'Liste CG'!B:E,4,FALSE)</f>
        <v>0</v>
      </c>
      <c r="I654" t="e">
        <f>VLOOKUP(A654,'CG-&gt; CE'!K:M,3,FALSE)</f>
        <v>#N/A</v>
      </c>
      <c r="J654" t="e">
        <f>VLOOKUP(I654,'Liste CG'!B:C,2,FALSE)</f>
        <v>#N/A</v>
      </c>
      <c r="K654" t="e">
        <f>VLOOKUP('Global view'!I654,'Liste CG'!B:E,4,FALSE)</f>
        <v>#N/A</v>
      </c>
    </row>
    <row r="655" spans="1:11" hidden="1" x14ac:dyDescent="0.35">
      <c r="E655">
        <f>'Liste ECO'!G698</f>
        <v>0</v>
      </c>
      <c r="G655">
        <f>VLOOKUP(F655,'Liste CG'!B:C,2,FALSE)</f>
        <v>0</v>
      </c>
      <c r="H655">
        <f>VLOOKUP('Global view'!F655,'Liste CG'!B:E,4,FALSE)</f>
        <v>0</v>
      </c>
      <c r="I655" t="e">
        <f>VLOOKUP(A655,'CG-&gt; CE'!K:M,3,FALSE)</f>
        <v>#N/A</v>
      </c>
      <c r="J655" t="e">
        <f>VLOOKUP(I655,'Liste CG'!B:C,2,FALSE)</f>
        <v>#N/A</v>
      </c>
      <c r="K655" t="e">
        <f>VLOOKUP('Global view'!I655,'Liste CG'!B:E,4,FALSE)</f>
        <v>#N/A</v>
      </c>
    </row>
    <row r="656" spans="1:11" hidden="1" x14ac:dyDescent="0.35">
      <c r="A656">
        <f>'Liste ECO'!A699</f>
        <v>0</v>
      </c>
      <c r="B656">
        <f>'Liste ECO'!C699</f>
        <v>0</v>
      </c>
      <c r="C656" t="str">
        <f>'Liste ECO'!D699</f>
        <v>X</v>
      </c>
      <c r="D656">
        <f>'Liste ECO'!E699</f>
        <v>0</v>
      </c>
      <c r="E656">
        <f>'Liste ECO'!G699</f>
        <v>0</v>
      </c>
      <c r="F656">
        <f>'Liste ECO'!F699</f>
        <v>0</v>
      </c>
      <c r="G656">
        <f>VLOOKUP(F656,'Liste CG'!B:C,2,FALSE)</f>
        <v>0</v>
      </c>
      <c r="H656">
        <f>VLOOKUP('Global view'!F656,'Liste CG'!B:E,4,FALSE)</f>
        <v>0</v>
      </c>
      <c r="I656" t="e">
        <f>VLOOKUP(A656,'CG-&gt; CE'!K:M,3,FALSE)</f>
        <v>#N/A</v>
      </c>
      <c r="J656" t="e">
        <f>VLOOKUP(I656,'Liste CG'!B:C,2,FALSE)</f>
        <v>#N/A</v>
      </c>
      <c r="K656" t="e">
        <f>VLOOKUP('Global view'!I656,'Liste CG'!B:E,4,FALSE)</f>
        <v>#N/A</v>
      </c>
    </row>
    <row r="657" spans="1:11" hidden="1" x14ac:dyDescent="0.35">
      <c r="E657" t="str">
        <f>'Liste ECO'!G700</f>
        <v>CT</v>
      </c>
      <c r="G657">
        <f>VLOOKUP(F657,'Liste CG'!B:C,2,FALSE)</f>
        <v>0</v>
      </c>
      <c r="H657">
        <f>VLOOKUP('Global view'!F657,'Liste CG'!B:E,4,FALSE)</f>
        <v>0</v>
      </c>
      <c r="I657" t="e">
        <f>VLOOKUP(A657,'CG-&gt; CE'!K:M,3,FALSE)</f>
        <v>#N/A</v>
      </c>
      <c r="J657" t="e">
        <f>VLOOKUP(I657,'Liste CG'!B:C,2,FALSE)</f>
        <v>#N/A</v>
      </c>
      <c r="K657" t="e">
        <f>VLOOKUP('Global view'!I657,'Liste CG'!B:E,4,FALSE)</f>
        <v>#N/A</v>
      </c>
    </row>
    <row r="658" spans="1:11" x14ac:dyDescent="0.35">
      <c r="A658" t="str">
        <f>'Liste ECO'!A701</f>
        <v>522-51</v>
      </c>
      <c r="B658" t="str">
        <f>'Liste ECO'!C701</f>
        <v>Subsides en capital accordés aux ménages</v>
      </c>
      <c r="C658" t="str">
        <f>'Liste ECO'!D701</f>
        <v>D</v>
      </c>
      <c r="D658" t="str">
        <f>'Liste ECO'!E701</f>
        <v>E</v>
      </c>
      <c r="E658">
        <f>'Liste ECO'!G701</f>
        <v>90</v>
      </c>
      <c r="F658">
        <f>'Liste ECO'!F701</f>
        <v>25211</v>
      </c>
      <c r="G658" t="str">
        <f>VLOOKUP(F658,'Liste CG'!B:C,2,FALSE)</f>
        <v>Subsides accordés en capital aux ménages</v>
      </c>
      <c r="H658" t="str">
        <f>IF(VLOOKUP('Global view'!F658,'Liste CG'!B:E,4,FALSE)=0,"",VLOOKUP('Global view'!F658,'Liste CG'!B:E,4,FALSE))</f>
        <v>0462</v>
      </c>
      <c r="I658">
        <f>VLOOKUP(A658,'CG-&gt; CE'!K:M,3,FALSE)</f>
        <v>46502</v>
      </c>
      <c r="J658" t="str">
        <f>VLOOKUP(I658,'Liste CG'!B:C,2,FALSE)</f>
        <v>Subsides octroyés à payer</v>
      </c>
      <c r="K658" t="str">
        <f>IF(VLOOKUP('Global view'!I658,'Liste CG'!B:E,4,FALSE)=0,"",VLOOKUP('Global view'!I658,'Liste CG'!B:E,4,FALSE))</f>
        <v>Tiers</v>
      </c>
    </row>
    <row r="659" spans="1:11" hidden="1" x14ac:dyDescent="0.35">
      <c r="E659">
        <f>'Liste ECO'!G702</f>
        <v>90</v>
      </c>
      <c r="G659">
        <f>VLOOKUP(F659,'Liste CG'!B:C,2,FALSE)</f>
        <v>0</v>
      </c>
      <c r="H659">
        <f>VLOOKUP('Global view'!F659,'Liste CG'!B:E,4,FALSE)</f>
        <v>0</v>
      </c>
      <c r="I659" t="e">
        <f>VLOOKUP(A659,'CG-&gt; CE'!K:M,3,FALSE)</f>
        <v>#N/A</v>
      </c>
      <c r="J659" t="e">
        <f>VLOOKUP(I659,'Liste CG'!B:C,2,FALSE)</f>
        <v>#N/A</v>
      </c>
      <c r="K659" t="e">
        <f>VLOOKUP('Global view'!I659,'Liste CG'!B:E,4,FALSE)</f>
        <v>#N/A</v>
      </c>
    </row>
    <row r="660" spans="1:11" x14ac:dyDescent="0.35">
      <c r="A660" t="str">
        <f>'Liste ECO'!A703</f>
        <v>522-53</v>
      </c>
      <c r="B660" t="str">
        <f>'Liste ECO'!C703</f>
        <v>Non-valeurs de subsides en capital des ménages et ASBL</v>
      </c>
      <c r="C660" t="str">
        <f>'Liste ECO'!D703</f>
        <v>D</v>
      </c>
      <c r="D660" t="str">
        <f>'Liste ECO'!E703</f>
        <v>E</v>
      </c>
      <c r="E660">
        <f>'Liste ECO'!G703</f>
        <v>90</v>
      </c>
      <c r="F660">
        <f>'Liste ECO'!F703</f>
        <v>15211</v>
      </c>
      <c r="G660" t="str">
        <f>VLOOKUP(F660,'Liste CG'!B:C,2,FALSE)</f>
        <v>Subsides d’investissement, dons et legs en capital des ménages, ASBL et autres organismes</v>
      </c>
      <c r="H660" t="str">
        <f>IF(VLOOKUP('Global view'!F660,'Liste CG'!B:E,4,FALSE)=0,"",VLOOKUP('Global view'!F660,'Liste CG'!B:E,4,FALSE))</f>
        <v>04611</v>
      </c>
      <c r="I660">
        <f>VLOOKUP(A660,'CG-&gt; CE'!K:M,3,FALSE)</f>
        <v>41301</v>
      </c>
      <c r="J660" t="str">
        <f>VLOOKUP(I660,'Liste CG'!B:C,2,FALSE)</f>
        <v>Subsides d’investissements en capital, dons et legs</v>
      </c>
      <c r="K660" t="str">
        <f>IF(VLOOKUP('Global view'!I660,'Liste CG'!B:E,4,FALSE)=0,"",VLOOKUP('Global view'!I660,'Liste CG'!B:E,4,FALSE))</f>
        <v>Tiers</v>
      </c>
    </row>
    <row r="661" spans="1:11" hidden="1" x14ac:dyDescent="0.35">
      <c r="E661">
        <f>'Liste ECO'!G704</f>
        <v>90</v>
      </c>
      <c r="G661">
        <f>VLOOKUP(F661,'Liste CG'!B:C,2,FALSE)</f>
        <v>0</v>
      </c>
      <c r="H661">
        <f>VLOOKUP('Global view'!F661,'Liste CG'!B:E,4,FALSE)</f>
        <v>0</v>
      </c>
      <c r="I661" t="e">
        <f>VLOOKUP(A661,'CG-&gt; CE'!K:M,3,FALSE)</f>
        <v>#N/A</v>
      </c>
      <c r="J661" t="e">
        <f>VLOOKUP(I661,'Liste CG'!B:C,2,FALSE)</f>
        <v>#N/A</v>
      </c>
      <c r="K661" t="e">
        <f>VLOOKUP('Global view'!I661,'Liste CG'!B:E,4,FALSE)</f>
        <v>#N/A</v>
      </c>
    </row>
    <row r="662" spans="1:11" hidden="1" x14ac:dyDescent="0.35">
      <c r="A662">
        <f>'Liste ECO'!A705</f>
        <v>56</v>
      </c>
      <c r="B662" t="str">
        <f>'Liste ECO'!C705</f>
        <v>TRANSFERTS DE CAPITAUX EN PROVENANCE DES ENTREPRISES</v>
      </c>
      <c r="C662" t="str">
        <f>'Liste ECO'!D705</f>
        <v>X</v>
      </c>
      <c r="D662">
        <f>'Liste ECO'!E705</f>
        <v>0</v>
      </c>
      <c r="E662">
        <f>'Liste ECO'!G705</f>
        <v>0</v>
      </c>
      <c r="F662">
        <f>'Liste ECO'!F705</f>
        <v>0</v>
      </c>
      <c r="G662">
        <f>VLOOKUP(F662,'Liste CG'!B:C,2,FALSE)</f>
        <v>0</v>
      </c>
      <c r="H662">
        <f>VLOOKUP('Global view'!F662,'Liste CG'!B:E,4,FALSE)</f>
        <v>0</v>
      </c>
      <c r="I662" t="e">
        <f>VLOOKUP(A662,'CG-&gt; CE'!K:M,3,FALSE)</f>
        <v>#N/A</v>
      </c>
      <c r="J662" t="e">
        <f>VLOOKUP(I662,'Liste CG'!B:C,2,FALSE)</f>
        <v>#N/A</v>
      </c>
      <c r="K662" t="e">
        <f>VLOOKUP('Global view'!I662,'Liste CG'!B:E,4,FALSE)</f>
        <v>#N/A</v>
      </c>
    </row>
    <row r="663" spans="1:11" hidden="1" x14ac:dyDescent="0.35">
      <c r="E663">
        <f>'Liste ECO'!G706</f>
        <v>0</v>
      </c>
      <c r="G663">
        <f>VLOOKUP(F663,'Liste CG'!B:C,2,FALSE)</f>
        <v>0</v>
      </c>
      <c r="H663">
        <f>VLOOKUP('Global view'!F663,'Liste CG'!B:E,4,FALSE)</f>
        <v>0</v>
      </c>
      <c r="I663" t="e">
        <f>VLOOKUP(A663,'CG-&gt; CE'!K:M,3,FALSE)</f>
        <v>#N/A</v>
      </c>
      <c r="J663" t="e">
        <f>VLOOKUP(I663,'Liste CG'!B:C,2,FALSE)</f>
        <v>#N/A</v>
      </c>
      <c r="K663" t="e">
        <f>VLOOKUP('Global view'!I663,'Liste CG'!B:E,4,FALSE)</f>
        <v>#N/A</v>
      </c>
    </row>
    <row r="664" spans="1:11" hidden="1" x14ac:dyDescent="0.35">
      <c r="A664">
        <f>'Liste ECO'!A707</f>
        <v>560</v>
      </c>
      <c r="B664" t="str">
        <f>'Liste ECO'!C707</f>
        <v>CAPITAUX DES ENTREPRISES</v>
      </c>
      <c r="C664" t="str">
        <f>'Liste ECO'!D707</f>
        <v>X</v>
      </c>
      <c r="D664">
        <f>'Liste ECO'!E707</f>
        <v>0</v>
      </c>
      <c r="E664">
        <f>'Liste ECO'!G707</f>
        <v>0</v>
      </c>
      <c r="F664">
        <f>'Liste ECO'!F707</f>
        <v>0</v>
      </c>
      <c r="G664">
        <f>VLOOKUP(F664,'Liste CG'!B:C,2,FALSE)</f>
        <v>0</v>
      </c>
      <c r="H664">
        <f>VLOOKUP('Global view'!F664,'Liste CG'!B:E,4,FALSE)</f>
        <v>0</v>
      </c>
      <c r="I664" t="e">
        <f>VLOOKUP(A664,'CG-&gt; CE'!K:M,3,FALSE)</f>
        <v>#N/A</v>
      </c>
      <c r="J664" t="e">
        <f>VLOOKUP(I664,'Liste CG'!B:C,2,FALSE)</f>
        <v>#N/A</v>
      </c>
      <c r="K664" t="e">
        <f>VLOOKUP('Global view'!I664,'Liste CG'!B:E,4,FALSE)</f>
        <v>#N/A</v>
      </c>
    </row>
    <row r="665" spans="1:11" hidden="1" x14ac:dyDescent="0.35">
      <c r="E665">
        <f>'Liste ECO'!G708</f>
        <v>0</v>
      </c>
      <c r="G665">
        <f>VLOOKUP(F665,'Liste CG'!B:C,2,FALSE)</f>
        <v>0</v>
      </c>
      <c r="H665">
        <f>VLOOKUP('Global view'!F665,'Liste CG'!B:E,4,FALSE)</f>
        <v>0</v>
      </c>
      <c r="I665" t="e">
        <f>VLOOKUP(A665,'CG-&gt; CE'!K:M,3,FALSE)</f>
        <v>#N/A</v>
      </c>
      <c r="J665" t="e">
        <f>VLOOKUP(I665,'Liste CG'!B:C,2,FALSE)</f>
        <v>#N/A</v>
      </c>
      <c r="K665" t="e">
        <f>VLOOKUP('Global view'!I665,'Liste CG'!B:E,4,FALSE)</f>
        <v>#N/A</v>
      </c>
    </row>
    <row r="666" spans="1:11" hidden="1" x14ac:dyDescent="0.35">
      <c r="A666" t="str">
        <f>'Liste ECO'!A709</f>
        <v>Code</v>
      </c>
      <c r="B666" t="str">
        <f>'Liste ECO'!C709</f>
        <v>Libellé</v>
      </c>
      <c r="C666" t="str">
        <f>'Liste ECO'!D709</f>
        <v>D/R</v>
      </c>
      <c r="D666" t="str">
        <f>'Liste ECO'!E709</f>
        <v>O/E</v>
      </c>
      <c r="E666" t="str">
        <f>'Liste ECO'!G709</f>
        <v>CT</v>
      </c>
      <c r="F666" t="str">
        <f>'Liste ECO'!F709</f>
        <v>C Gén</v>
      </c>
      <c r="G666" t="e">
        <f>VLOOKUP(F666,'Liste CG'!B:C,2,FALSE)</f>
        <v>#N/A</v>
      </c>
      <c r="H666" t="e">
        <f>VLOOKUP('Global view'!F666,'Liste CG'!B:E,4,FALSE)</f>
        <v>#N/A</v>
      </c>
      <c r="I666" t="e">
        <f>VLOOKUP(A666,'CG-&gt; CE'!K:M,3,FALSE)</f>
        <v>#N/A</v>
      </c>
      <c r="J666" t="e">
        <f>VLOOKUP(I666,'Liste CG'!B:C,2,FALSE)</f>
        <v>#N/A</v>
      </c>
      <c r="K666" t="e">
        <f>VLOOKUP('Global view'!I666,'Liste CG'!B:E,4,FALSE)</f>
        <v>#N/A</v>
      </c>
    </row>
    <row r="667" spans="1:11" hidden="1" x14ac:dyDescent="0.35">
      <c r="E667">
        <f>'Liste ECO'!G710</f>
        <v>80</v>
      </c>
      <c r="G667">
        <f>VLOOKUP(F667,'Liste CG'!B:C,2,FALSE)</f>
        <v>0</v>
      </c>
      <c r="H667">
        <f>VLOOKUP('Global view'!F667,'Liste CG'!B:E,4,FALSE)</f>
        <v>0</v>
      </c>
      <c r="I667" t="e">
        <f>VLOOKUP(A667,'CG-&gt; CE'!K:M,3,FALSE)</f>
        <v>#N/A</v>
      </c>
      <c r="J667" t="e">
        <f>VLOOKUP(I667,'Liste CG'!B:C,2,FALSE)</f>
        <v>#N/A</v>
      </c>
      <c r="K667" t="e">
        <f>VLOOKUP('Global view'!I667,'Liste CG'!B:E,4,FALSE)</f>
        <v>#N/A</v>
      </c>
    </row>
    <row r="668" spans="1:11" x14ac:dyDescent="0.35">
      <c r="A668" t="str">
        <f>'Liste ECO'!A711</f>
        <v>560-52</v>
      </c>
      <c r="B668" t="str">
        <f>'Liste ECO'!C711</f>
        <v>Subsides d’investissement, dons et legs accordés en capital des entreprises privées</v>
      </c>
      <c r="C668" t="str">
        <f>'Liste ECO'!D711</f>
        <v>R</v>
      </c>
      <c r="D668" t="str">
        <f>'Liste ECO'!E711</f>
        <v>E</v>
      </c>
      <c r="E668">
        <f>'Liste ECO'!G711</f>
        <v>80</v>
      </c>
      <c r="F668">
        <f>'Liste ECO'!F711</f>
        <v>15111</v>
      </c>
      <c r="G668" t="str">
        <f>VLOOKUP(F668,'Liste CG'!B:C,2,FALSE)</f>
        <v>Subsides d’investissement, dons et legs en capital des entreprises privées</v>
      </c>
      <c r="H668" t="str">
        <f>IF(VLOOKUP('Global view'!F668,'Liste CG'!B:E,4,FALSE)=0,"",VLOOKUP('Global view'!F668,'Liste CG'!B:E,4,FALSE))</f>
        <v>04611</v>
      </c>
      <c r="I668">
        <f>VLOOKUP(A668,'CG-&gt; CE'!K:M,3,FALSE)</f>
        <v>79202</v>
      </c>
      <c r="J668" t="str">
        <f>VLOOKUP(I668,'Liste CG'!B:C,2,FALSE)</f>
        <v>Mali exceptionnel à reporter</v>
      </c>
      <c r="K668" t="str">
        <f>IF(VLOOKUP('Global view'!I668,'Liste CG'!B:E,4,FALSE)=0,"",VLOOKUP('Global view'!I668,'Liste CG'!B:E,4,FALSE))</f>
        <v/>
      </c>
    </row>
    <row r="669" spans="1:11" hidden="1" x14ac:dyDescent="0.35">
      <c r="E669">
        <f>'Liste ECO'!G712</f>
        <v>0</v>
      </c>
      <c r="G669">
        <f>VLOOKUP(F669,'Liste CG'!B:C,2,FALSE)</f>
        <v>0</v>
      </c>
      <c r="H669">
        <f>VLOOKUP('Global view'!F669,'Liste CG'!B:E,4,FALSE)</f>
        <v>0</v>
      </c>
      <c r="I669" t="e">
        <f>VLOOKUP(A669,'CG-&gt; CE'!K:M,3,FALSE)</f>
        <v>#N/A</v>
      </c>
      <c r="J669" t="e">
        <f>VLOOKUP(I669,'Liste CG'!B:C,2,FALSE)</f>
        <v>#N/A</v>
      </c>
      <c r="K669" t="e">
        <f>VLOOKUP('Global view'!I669,'Liste CG'!B:E,4,FALSE)</f>
        <v>#N/A</v>
      </c>
    </row>
    <row r="670" spans="1:11" hidden="1" x14ac:dyDescent="0.35">
      <c r="A670">
        <f>'Liste ECO'!A713</f>
        <v>564</v>
      </c>
      <c r="B670" t="str">
        <f>'Liste ECO'!C713</f>
        <v>RECUPERATIONS DE GARANTIES ACCORDEES A PLUS D’UN AN</v>
      </c>
      <c r="C670" t="str">
        <f>'Liste ECO'!D713</f>
        <v>X</v>
      </c>
      <c r="D670">
        <f>'Liste ECO'!E713</f>
        <v>0</v>
      </c>
      <c r="E670">
        <f>'Liste ECO'!G713</f>
        <v>0</v>
      </c>
      <c r="F670">
        <f>'Liste ECO'!F713</f>
        <v>0</v>
      </c>
      <c r="G670">
        <f>VLOOKUP(F670,'Liste CG'!B:C,2,FALSE)</f>
        <v>0</v>
      </c>
      <c r="H670">
        <f>VLOOKUP('Global view'!F670,'Liste CG'!B:E,4,FALSE)</f>
        <v>0</v>
      </c>
      <c r="I670" t="e">
        <f>VLOOKUP(A670,'CG-&gt; CE'!K:M,3,FALSE)</f>
        <v>#N/A</v>
      </c>
      <c r="J670" t="e">
        <f>VLOOKUP(I670,'Liste CG'!B:C,2,FALSE)</f>
        <v>#N/A</v>
      </c>
      <c r="K670" t="e">
        <f>VLOOKUP('Global view'!I670,'Liste CG'!B:E,4,FALSE)</f>
        <v>#N/A</v>
      </c>
    </row>
    <row r="671" spans="1:11" hidden="1" x14ac:dyDescent="0.35">
      <c r="E671">
        <f>'Liste ECO'!G714</f>
        <v>0</v>
      </c>
      <c r="G671">
        <f>VLOOKUP(F671,'Liste CG'!B:C,2,FALSE)</f>
        <v>0</v>
      </c>
      <c r="H671">
        <f>VLOOKUP('Global view'!F671,'Liste CG'!B:E,4,FALSE)</f>
        <v>0</v>
      </c>
      <c r="I671" t="e">
        <f>VLOOKUP(A671,'CG-&gt; CE'!K:M,3,FALSE)</f>
        <v>#N/A</v>
      </c>
      <c r="J671" t="e">
        <f>VLOOKUP(I671,'Liste CG'!B:C,2,FALSE)</f>
        <v>#N/A</v>
      </c>
      <c r="K671" t="e">
        <f>VLOOKUP('Global view'!I671,'Liste CG'!B:E,4,FALSE)</f>
        <v>#N/A</v>
      </c>
    </row>
    <row r="672" spans="1:11" hidden="1" x14ac:dyDescent="0.35">
      <c r="A672" t="str">
        <f>'Liste ECO'!A715</f>
        <v>Code</v>
      </c>
      <c r="B672" t="str">
        <f>'Liste ECO'!C715</f>
        <v>Libellé</v>
      </c>
      <c r="C672" t="str">
        <f>'Liste ECO'!D715</f>
        <v>D/R</v>
      </c>
      <c r="D672" t="str">
        <f>'Liste ECO'!E715</f>
        <v>O/E</v>
      </c>
      <c r="E672" t="str">
        <f>'Liste ECO'!G715</f>
        <v>CT</v>
      </c>
      <c r="F672" t="str">
        <f>'Liste ECO'!F715</f>
        <v>C Gén</v>
      </c>
      <c r="G672" t="e">
        <f>VLOOKUP(F672,'Liste CG'!B:C,2,FALSE)</f>
        <v>#N/A</v>
      </c>
      <c r="H672" t="e">
        <f>VLOOKUP('Global view'!F672,'Liste CG'!B:E,4,FALSE)</f>
        <v>#N/A</v>
      </c>
      <c r="I672" t="e">
        <f>VLOOKUP(A672,'CG-&gt; CE'!K:M,3,FALSE)</f>
        <v>#N/A</v>
      </c>
      <c r="J672" t="e">
        <f>VLOOKUP(I672,'Liste CG'!B:C,2,FALSE)</f>
        <v>#N/A</v>
      </c>
      <c r="K672" t="e">
        <f>VLOOKUP('Global view'!I672,'Liste CG'!B:E,4,FALSE)</f>
        <v>#N/A</v>
      </c>
    </row>
    <row r="673" spans="1:11" hidden="1" x14ac:dyDescent="0.35">
      <c r="E673">
        <f>'Liste ECO'!G716</f>
        <v>80</v>
      </c>
      <c r="G673">
        <f>VLOOKUP(F673,'Liste CG'!B:C,2,FALSE)</f>
        <v>0</v>
      </c>
      <c r="H673">
        <f>VLOOKUP('Global view'!F673,'Liste CG'!B:E,4,FALSE)</f>
        <v>0</v>
      </c>
      <c r="I673" t="e">
        <f>VLOOKUP(A673,'CG-&gt; CE'!K:M,3,FALSE)</f>
        <v>#N/A</v>
      </c>
      <c r="J673" t="e">
        <f>VLOOKUP(I673,'Liste CG'!B:C,2,FALSE)</f>
        <v>#N/A</v>
      </c>
      <c r="K673" t="e">
        <f>VLOOKUP('Global view'!I673,'Liste CG'!B:E,4,FALSE)</f>
        <v>#N/A</v>
      </c>
    </row>
    <row r="674" spans="1:11" hidden="1" x14ac:dyDescent="0.35">
      <c r="A674">
        <f>'Liste ECO'!A717</f>
        <v>0</v>
      </c>
      <c r="B674">
        <f>'Liste ECO'!C717</f>
        <v>0</v>
      </c>
      <c r="C674" t="str">
        <f>'Liste ECO'!D717</f>
        <v>X</v>
      </c>
      <c r="D674">
        <f>'Liste ECO'!E717</f>
        <v>0</v>
      </c>
      <c r="E674">
        <f>'Liste ECO'!G717</f>
        <v>0</v>
      </c>
      <c r="F674">
        <f>'Liste ECO'!F717</f>
        <v>0</v>
      </c>
      <c r="G674">
        <f>VLOOKUP(F674,'Liste CG'!B:C,2,FALSE)</f>
        <v>0</v>
      </c>
      <c r="H674">
        <f>VLOOKUP('Global view'!F674,'Liste CG'!B:E,4,FALSE)</f>
        <v>0</v>
      </c>
      <c r="I674" t="e">
        <f>VLOOKUP(A674,'CG-&gt; CE'!K:M,3,FALSE)</f>
        <v>#N/A</v>
      </c>
      <c r="J674" t="e">
        <f>VLOOKUP(I674,'Liste CG'!B:C,2,FALSE)</f>
        <v>#N/A</v>
      </c>
      <c r="K674" t="e">
        <f>VLOOKUP('Global view'!I674,'Liste CG'!B:E,4,FALSE)</f>
        <v>#N/A</v>
      </c>
    </row>
    <row r="675" spans="1:11" hidden="1" x14ac:dyDescent="0.35">
      <c r="E675">
        <f>'Liste ECO'!G718</f>
        <v>0</v>
      </c>
      <c r="G675">
        <f>VLOOKUP(F675,'Liste CG'!B:C,2,FALSE)</f>
        <v>0</v>
      </c>
      <c r="H675">
        <f>VLOOKUP('Global view'!F675,'Liste CG'!B:E,4,FALSE)</f>
        <v>0</v>
      </c>
      <c r="I675" t="e">
        <f>VLOOKUP(A675,'CG-&gt; CE'!K:M,3,FALSE)</f>
        <v>#N/A</v>
      </c>
      <c r="J675" t="e">
        <f>VLOOKUP(I675,'Liste CG'!B:C,2,FALSE)</f>
        <v>#N/A</v>
      </c>
      <c r="K675" t="e">
        <f>VLOOKUP('Global view'!I675,'Liste CG'!B:E,4,FALSE)</f>
        <v>#N/A</v>
      </c>
    </row>
    <row r="676" spans="1:11" hidden="1" x14ac:dyDescent="0.35">
      <c r="A676">
        <f>'Liste ECO'!A719</f>
        <v>0</v>
      </c>
      <c r="B676">
        <f>'Liste ECO'!C719</f>
        <v>0</v>
      </c>
      <c r="C676" t="str">
        <f>'Liste ECO'!D719</f>
        <v>X</v>
      </c>
      <c r="D676">
        <f>'Liste ECO'!E719</f>
        <v>0</v>
      </c>
      <c r="E676">
        <f>'Liste ECO'!G719</f>
        <v>0</v>
      </c>
      <c r="F676">
        <f>'Liste ECO'!F719</f>
        <v>0</v>
      </c>
      <c r="G676">
        <f>VLOOKUP(F676,'Liste CG'!B:C,2,FALSE)</f>
        <v>0</v>
      </c>
      <c r="H676">
        <f>VLOOKUP('Global view'!F676,'Liste CG'!B:E,4,FALSE)</f>
        <v>0</v>
      </c>
      <c r="I676" t="e">
        <f>VLOOKUP(A676,'CG-&gt; CE'!K:M,3,FALSE)</f>
        <v>#N/A</v>
      </c>
      <c r="J676" t="e">
        <f>VLOOKUP(I676,'Liste CG'!B:C,2,FALSE)</f>
        <v>#N/A</v>
      </c>
      <c r="K676" t="e">
        <f>VLOOKUP('Global view'!I676,'Liste CG'!B:E,4,FALSE)</f>
        <v>#N/A</v>
      </c>
    </row>
    <row r="677" spans="1:11" hidden="1" x14ac:dyDescent="0.35">
      <c r="E677" t="str">
        <f>'Liste ECO'!G720</f>
        <v>CT</v>
      </c>
      <c r="G677">
        <f>VLOOKUP(F677,'Liste CG'!B:C,2,FALSE)</f>
        <v>0</v>
      </c>
      <c r="H677">
        <f>VLOOKUP('Global view'!F677,'Liste CG'!B:E,4,FALSE)</f>
        <v>0</v>
      </c>
      <c r="I677" t="e">
        <f>VLOOKUP(A677,'CG-&gt; CE'!K:M,3,FALSE)</f>
        <v>#N/A</v>
      </c>
      <c r="J677" t="e">
        <f>VLOOKUP(I677,'Liste CG'!B:C,2,FALSE)</f>
        <v>#N/A</v>
      </c>
      <c r="K677" t="e">
        <f>VLOOKUP('Global view'!I677,'Liste CG'!B:E,4,FALSE)</f>
        <v>#N/A</v>
      </c>
    </row>
    <row r="678" spans="1:11" x14ac:dyDescent="0.35">
      <c r="A678" t="str">
        <f>'Liste ECO'!A721</f>
        <v>580-51</v>
      </c>
      <c r="B678" t="str">
        <f>'Liste ECO'!C721</f>
        <v>Dédommagements extraordinaires des ménages</v>
      </c>
      <c r="C678" t="str">
        <f>'Liste ECO'!D721</f>
        <v>R</v>
      </c>
      <c r="D678" t="str">
        <f>'Liste ECO'!E721</f>
        <v>E</v>
      </c>
      <c r="E678">
        <f>'Liste ECO'!G721</f>
        <v>80</v>
      </c>
      <c r="F678">
        <f>'Liste ECO'!F721</f>
        <v>77251</v>
      </c>
      <c r="G678" t="str">
        <f>VLOOKUP(F678,'Liste CG'!B:C,2,FALSE)</f>
        <v>Dédommagements extraordinaires des entreprises</v>
      </c>
      <c r="H678" t="str">
        <f>IF(VLOOKUP('Global view'!F678,'Liste CG'!B:E,4,FALSE)=0,"",VLOOKUP('Global view'!F678,'Liste CG'!B:E,4,FALSE))</f>
        <v/>
      </c>
      <c r="I678">
        <f>VLOOKUP(A678,'CG-&gt; CE'!K:M,3,FALSE)</f>
        <v>41600</v>
      </c>
      <c r="J678" t="str">
        <f>VLOOKUP(I678,'Liste CG'!B:C,2,FALSE)</f>
        <v>Débiteurs divers</v>
      </c>
      <c r="K678" t="str">
        <f>IF(VLOOKUP('Global view'!I678,'Liste CG'!B:E,4,FALSE)=0,"",VLOOKUP('Global view'!I678,'Liste CG'!B:E,4,FALSE))</f>
        <v>Tiers</v>
      </c>
    </row>
    <row r="679" spans="1:11" hidden="1" x14ac:dyDescent="0.35">
      <c r="E679">
        <f>'Liste ECO'!G722</f>
        <v>80</v>
      </c>
      <c r="G679">
        <f>VLOOKUP(F679,'Liste CG'!B:C,2,FALSE)</f>
        <v>0</v>
      </c>
      <c r="H679">
        <f>VLOOKUP('Global view'!F679,'Liste CG'!B:E,4,FALSE)</f>
        <v>0</v>
      </c>
      <c r="I679" t="e">
        <f>VLOOKUP(A679,'CG-&gt; CE'!K:M,3,FALSE)</f>
        <v>#N/A</v>
      </c>
      <c r="J679" t="e">
        <f>VLOOKUP(I679,'Liste CG'!B:C,2,FALSE)</f>
        <v>#N/A</v>
      </c>
      <c r="K679" t="e">
        <f>VLOOKUP('Global view'!I679,'Liste CG'!B:E,4,FALSE)</f>
        <v>#N/A</v>
      </c>
    </row>
    <row r="680" spans="1:11" hidden="1" x14ac:dyDescent="0.35">
      <c r="A680">
        <f>'Liste ECO'!A723</f>
        <v>0</v>
      </c>
      <c r="B680">
        <f>'Liste ECO'!C723</f>
        <v>0</v>
      </c>
      <c r="C680" t="str">
        <f>'Liste ECO'!D723</f>
        <v>X</v>
      </c>
      <c r="D680">
        <f>'Liste ECO'!E723</f>
        <v>0</v>
      </c>
      <c r="E680">
        <f>'Liste ECO'!G723</f>
        <v>0</v>
      </c>
      <c r="F680">
        <f>'Liste ECO'!F723</f>
        <v>0</v>
      </c>
      <c r="G680">
        <f>VLOOKUP(F680,'Liste CG'!B:C,2,FALSE)</f>
        <v>0</v>
      </c>
      <c r="H680">
        <f>VLOOKUP('Global view'!F680,'Liste CG'!B:E,4,FALSE)</f>
        <v>0</v>
      </c>
      <c r="I680" t="e">
        <f>VLOOKUP(A680,'CG-&gt; CE'!K:M,3,FALSE)</f>
        <v>#N/A</v>
      </c>
      <c r="J680" t="e">
        <f>VLOOKUP(I680,'Liste CG'!B:C,2,FALSE)</f>
        <v>#N/A</v>
      </c>
      <c r="K680" t="e">
        <f>VLOOKUP('Global view'!I680,'Liste CG'!B:E,4,FALSE)</f>
        <v>#N/A</v>
      </c>
    </row>
    <row r="681" spans="1:11" hidden="1" x14ac:dyDescent="0.35">
      <c r="E681">
        <f>'Liste ECO'!G724</f>
        <v>0</v>
      </c>
      <c r="G681">
        <f>VLOOKUP(F681,'Liste CG'!B:C,2,FALSE)</f>
        <v>0</v>
      </c>
      <c r="H681">
        <f>VLOOKUP('Global view'!F681,'Liste CG'!B:E,4,FALSE)</f>
        <v>0</v>
      </c>
      <c r="I681" t="e">
        <f>VLOOKUP(A681,'CG-&gt; CE'!K:M,3,FALSE)</f>
        <v>#N/A</v>
      </c>
      <c r="J681" t="e">
        <f>VLOOKUP(I681,'Liste CG'!B:C,2,FALSE)</f>
        <v>#N/A</v>
      </c>
      <c r="K681" t="e">
        <f>VLOOKUP('Global view'!I681,'Liste CG'!B:E,4,FALSE)</f>
        <v>#N/A</v>
      </c>
    </row>
    <row r="682" spans="1:11" hidden="1" x14ac:dyDescent="0.35">
      <c r="A682">
        <f>'Liste ECO'!A725</f>
        <v>0</v>
      </c>
      <c r="B682">
        <f>'Liste ECO'!C725</f>
        <v>0</v>
      </c>
      <c r="C682" t="str">
        <f>'Liste ECO'!D725</f>
        <v>X</v>
      </c>
      <c r="D682">
        <f>'Liste ECO'!E725</f>
        <v>0</v>
      </c>
      <c r="E682">
        <f>'Liste ECO'!G725</f>
        <v>0</v>
      </c>
      <c r="F682">
        <f>'Liste ECO'!F725</f>
        <v>0</v>
      </c>
      <c r="G682">
        <f>VLOOKUP(F682,'Liste CG'!B:C,2,FALSE)</f>
        <v>0</v>
      </c>
      <c r="H682">
        <f>VLOOKUP('Global view'!F682,'Liste CG'!B:E,4,FALSE)</f>
        <v>0</v>
      </c>
      <c r="I682" t="e">
        <f>VLOOKUP(A682,'CG-&gt; CE'!K:M,3,FALSE)</f>
        <v>#N/A</v>
      </c>
      <c r="J682" t="e">
        <f>VLOOKUP(I682,'Liste CG'!B:C,2,FALSE)</f>
        <v>#N/A</v>
      </c>
      <c r="K682" t="e">
        <f>VLOOKUP('Global view'!I682,'Liste CG'!B:E,4,FALSE)</f>
        <v>#N/A</v>
      </c>
    </row>
    <row r="683" spans="1:11" hidden="1" x14ac:dyDescent="0.35">
      <c r="E683">
        <f>'Liste ECO'!G726</f>
        <v>0</v>
      </c>
      <c r="G683">
        <f>VLOOKUP(F683,'Liste CG'!B:C,2,FALSE)</f>
        <v>0</v>
      </c>
      <c r="H683">
        <f>VLOOKUP('Global view'!F683,'Liste CG'!B:E,4,FALSE)</f>
        <v>0</v>
      </c>
      <c r="I683" t="e">
        <f>VLOOKUP(A683,'CG-&gt; CE'!K:M,3,FALSE)</f>
        <v>#N/A</v>
      </c>
      <c r="J683" t="e">
        <f>VLOOKUP(I683,'Liste CG'!B:C,2,FALSE)</f>
        <v>#N/A</v>
      </c>
      <c r="K683" t="e">
        <f>VLOOKUP('Global view'!I683,'Liste CG'!B:E,4,FALSE)</f>
        <v>#N/A</v>
      </c>
    </row>
    <row r="684" spans="1:11" hidden="1" x14ac:dyDescent="0.35">
      <c r="A684">
        <f>'Liste ECO'!A727</f>
        <v>0</v>
      </c>
      <c r="B684">
        <f>'Liste ECO'!C727</f>
        <v>0</v>
      </c>
      <c r="C684" t="str">
        <f>'Liste ECO'!D727</f>
        <v>X</v>
      </c>
      <c r="D684">
        <f>'Liste ECO'!E727</f>
        <v>0</v>
      </c>
      <c r="E684">
        <f>'Liste ECO'!G727</f>
        <v>0</v>
      </c>
      <c r="F684">
        <f>'Liste ECO'!F727</f>
        <v>0</v>
      </c>
      <c r="G684">
        <f>VLOOKUP(F684,'Liste CG'!B:C,2,FALSE)</f>
        <v>0</v>
      </c>
      <c r="H684">
        <f>VLOOKUP('Global view'!F684,'Liste CG'!B:E,4,FALSE)</f>
        <v>0</v>
      </c>
      <c r="I684" t="e">
        <f>VLOOKUP(A684,'CG-&gt; CE'!K:M,3,FALSE)</f>
        <v>#N/A</v>
      </c>
      <c r="J684" t="e">
        <f>VLOOKUP(I684,'Liste CG'!B:C,2,FALSE)</f>
        <v>#N/A</v>
      </c>
      <c r="K684" t="e">
        <f>VLOOKUP('Global view'!I684,'Liste CG'!B:E,4,FALSE)</f>
        <v>#N/A</v>
      </c>
    </row>
    <row r="685" spans="1:11" hidden="1" x14ac:dyDescent="0.35">
      <c r="E685" t="str">
        <f>'Liste ECO'!G728</f>
        <v>CT</v>
      </c>
      <c r="G685">
        <f>VLOOKUP(F685,'Liste CG'!B:C,2,FALSE)</f>
        <v>0</v>
      </c>
      <c r="H685">
        <f>VLOOKUP('Global view'!F685,'Liste CG'!B:E,4,FALSE)</f>
        <v>0</v>
      </c>
      <c r="I685" t="e">
        <f>VLOOKUP(A685,'CG-&gt; CE'!K:M,3,FALSE)</f>
        <v>#N/A</v>
      </c>
      <c r="J685" t="e">
        <f>VLOOKUP(I685,'Liste CG'!B:C,2,FALSE)</f>
        <v>#N/A</v>
      </c>
      <c r="K685" t="e">
        <f>VLOOKUP('Global view'!I685,'Liste CG'!B:E,4,FALSE)</f>
        <v>#N/A</v>
      </c>
    </row>
    <row r="686" spans="1:11" x14ac:dyDescent="0.35">
      <c r="A686" t="str">
        <f>'Liste ECO'!A729</f>
        <v>606-51</v>
      </c>
      <c r="B686" t="str">
        <f>'Liste ECO'!C729</f>
        <v>Récupération des transferts de revenus au secteur public</v>
      </c>
      <c r="C686" t="str">
        <f>'Liste ECO'!D729</f>
        <v>R</v>
      </c>
      <c r="D686" t="str">
        <f>'Liste ECO'!E729</f>
        <v>E</v>
      </c>
      <c r="E686">
        <f>'Liste ECO'!G729</f>
        <v>80</v>
      </c>
      <c r="F686">
        <f>'Liste ECO'!F729</f>
        <v>77202</v>
      </c>
      <c r="G686" t="str">
        <f>VLOOKUP(F686,'Liste CG'!B:C,2,FALSE)</f>
        <v>Récupération des transferts de revenus au secteur public</v>
      </c>
      <c r="H686" t="str">
        <f>IF(VLOOKUP('Global view'!F686,'Liste CG'!B:E,4,FALSE)=0,"",VLOOKUP('Global view'!F686,'Liste CG'!B:E,4,FALSE))</f>
        <v/>
      </c>
      <c r="I686">
        <f>VLOOKUP(A686,'CG-&gt; CE'!K:M,3,FALSE)</f>
        <v>41600</v>
      </c>
      <c r="J686" t="str">
        <f>VLOOKUP(I686,'Liste CG'!B:C,2,FALSE)</f>
        <v>Débiteurs divers</v>
      </c>
      <c r="K686" t="str">
        <f>IF(VLOOKUP('Global view'!I686,'Liste CG'!B:E,4,FALSE)=0,"",VLOOKUP('Global view'!I686,'Liste CG'!B:E,4,FALSE))</f>
        <v>Tiers</v>
      </c>
    </row>
    <row r="687" spans="1:11" hidden="1" x14ac:dyDescent="0.35">
      <c r="E687">
        <f>'Liste ECO'!G730</f>
        <v>0</v>
      </c>
      <c r="G687">
        <f>VLOOKUP(F687,'Liste CG'!B:C,2,FALSE)</f>
        <v>0</v>
      </c>
      <c r="H687">
        <f>VLOOKUP('Global view'!F687,'Liste CG'!B:E,4,FALSE)</f>
        <v>0</v>
      </c>
      <c r="I687" t="e">
        <f>VLOOKUP(A687,'CG-&gt; CE'!K:M,3,FALSE)</f>
        <v>#N/A</v>
      </c>
      <c r="J687" t="e">
        <f>VLOOKUP(I687,'Liste CG'!B:C,2,FALSE)</f>
        <v>#N/A</v>
      </c>
      <c r="K687" t="e">
        <f>VLOOKUP('Global view'!I687,'Liste CG'!B:E,4,FALSE)</f>
        <v>#N/A</v>
      </c>
    </row>
    <row r="688" spans="1:11" hidden="1" x14ac:dyDescent="0.35">
      <c r="A688">
        <f>'Liste ECO'!A731</f>
        <v>61</v>
      </c>
      <c r="B688" t="str">
        <f>'Liste ECO'!C731</f>
        <v xml:space="preserve">TRANSFERTS DE CAPITAUX VERS LES POUVOIRS PUBLICS </v>
      </c>
      <c r="C688" t="str">
        <f>'Liste ECO'!D731</f>
        <v>X</v>
      </c>
      <c r="D688">
        <f>'Liste ECO'!E731</f>
        <v>0</v>
      </c>
      <c r="E688">
        <f>'Liste ECO'!G731</f>
        <v>0</v>
      </c>
      <c r="F688">
        <f>'Liste ECO'!F731</f>
        <v>0</v>
      </c>
      <c r="G688">
        <f>VLOOKUP(F688,'Liste CG'!B:C,2,FALSE)</f>
        <v>0</v>
      </c>
      <c r="H688">
        <f>VLOOKUP('Global view'!F688,'Liste CG'!B:E,4,FALSE)</f>
        <v>0</v>
      </c>
      <c r="I688" t="e">
        <f>VLOOKUP(A688,'CG-&gt; CE'!K:M,3,FALSE)</f>
        <v>#N/A</v>
      </c>
      <c r="J688" t="e">
        <f>VLOOKUP(I688,'Liste CG'!B:C,2,FALSE)</f>
        <v>#N/A</v>
      </c>
      <c r="K688" t="e">
        <f>VLOOKUP('Global view'!I688,'Liste CG'!B:E,4,FALSE)</f>
        <v>#N/A</v>
      </c>
    </row>
    <row r="689" spans="1:11" hidden="1" x14ac:dyDescent="0.35">
      <c r="E689">
        <f>'Liste ECO'!G732</f>
        <v>0</v>
      </c>
      <c r="G689">
        <f>VLOOKUP(F689,'Liste CG'!B:C,2,FALSE)</f>
        <v>0</v>
      </c>
      <c r="H689">
        <f>VLOOKUP('Global view'!F689,'Liste CG'!B:E,4,FALSE)</f>
        <v>0</v>
      </c>
      <c r="I689" t="e">
        <f>VLOOKUP(A689,'CG-&gt; CE'!K:M,3,FALSE)</f>
        <v>#N/A</v>
      </c>
      <c r="J689" t="e">
        <f>VLOOKUP(I689,'Liste CG'!B:C,2,FALSE)</f>
        <v>#N/A</v>
      </c>
      <c r="K689" t="e">
        <f>VLOOKUP('Global view'!I689,'Liste CG'!B:E,4,FALSE)</f>
        <v>#N/A</v>
      </c>
    </row>
    <row r="690" spans="1:11" hidden="1" x14ac:dyDescent="0.35">
      <c r="A690" t="str">
        <f>'Liste ECO'!A733</f>
        <v>Code</v>
      </c>
      <c r="B690" t="str">
        <f>'Liste ECO'!C733</f>
        <v>Libellé</v>
      </c>
      <c r="C690" t="str">
        <f>'Liste ECO'!D733</f>
        <v>D/R</v>
      </c>
      <c r="D690" t="str">
        <f>'Liste ECO'!E733</f>
        <v>O/E</v>
      </c>
      <c r="E690" t="str">
        <f>'Liste ECO'!G733</f>
        <v>CT</v>
      </c>
      <c r="F690" t="str">
        <f>'Liste ECO'!F733</f>
        <v>C Gén</v>
      </c>
      <c r="G690" t="e">
        <f>VLOOKUP(F690,'Liste CG'!B:C,2,FALSE)</f>
        <v>#N/A</v>
      </c>
      <c r="H690" t="e">
        <f>VLOOKUP('Global view'!F690,'Liste CG'!B:E,4,FALSE)</f>
        <v>#N/A</v>
      </c>
      <c r="I690" t="e">
        <f>VLOOKUP(A690,'CG-&gt; CE'!K:M,3,FALSE)</f>
        <v>#N/A</v>
      </c>
      <c r="J690" t="e">
        <f>VLOOKUP(I690,'Liste CG'!B:C,2,FALSE)</f>
        <v>#N/A</v>
      </c>
      <c r="K690" t="e">
        <f>VLOOKUP('Global view'!I690,'Liste CG'!B:E,4,FALSE)</f>
        <v>#N/A</v>
      </c>
    </row>
    <row r="691" spans="1:11" hidden="1" x14ac:dyDescent="0.35">
      <c r="E691">
        <f>'Liste ECO'!G734</f>
        <v>90</v>
      </c>
      <c r="G691">
        <f>VLOOKUP(F691,'Liste CG'!B:C,2,FALSE)</f>
        <v>0</v>
      </c>
      <c r="H691">
        <f>VLOOKUP('Global view'!F691,'Liste CG'!B:E,4,FALSE)</f>
        <v>0</v>
      </c>
      <c r="I691" t="e">
        <f>VLOOKUP(A691,'CG-&gt; CE'!K:M,3,FALSE)</f>
        <v>#N/A</v>
      </c>
      <c r="J691" t="e">
        <f>VLOOKUP(I691,'Liste CG'!B:C,2,FALSE)</f>
        <v>#N/A</v>
      </c>
      <c r="K691" t="e">
        <f>VLOOKUP('Global view'!I691,'Liste CG'!B:E,4,FALSE)</f>
        <v>#N/A</v>
      </c>
    </row>
    <row r="692" spans="1:11" x14ac:dyDescent="0.35">
      <c r="A692" t="str">
        <f>'Liste ECO'!A735</f>
        <v>615-53</v>
      </c>
      <c r="B692" t="str">
        <f>'Liste ECO'!C735</f>
        <v>Restitution de subsides en capital des pouvoirs publics supérieurs</v>
      </c>
      <c r="C692" t="str">
        <f>'Liste ECO'!D735</f>
        <v>D</v>
      </c>
      <c r="D692" t="str">
        <f>'Liste ECO'!E735</f>
        <v>E</v>
      </c>
      <c r="E692">
        <f>'Liste ECO'!G735</f>
        <v>90</v>
      </c>
      <c r="F692">
        <f>'Liste ECO'!F735</f>
        <v>15411</v>
      </c>
      <c r="G692" t="str">
        <f>VLOOKUP(F692,'Liste CG'!B:C,2,FALSE)</f>
        <v>Subsides en capital des pouvoirs publics supérieurs</v>
      </c>
      <c r="H692" t="str">
        <f>IF(VLOOKUP('Global view'!F692,'Liste CG'!B:E,4,FALSE)=0,"",VLOOKUP('Global view'!F692,'Liste CG'!B:E,4,FALSE))</f>
        <v>04611</v>
      </c>
      <c r="I692">
        <f>VLOOKUP(A692,'CG-&gt; CE'!K:M,3,FALSE)</f>
        <v>46601</v>
      </c>
      <c r="J692" t="str">
        <f>VLOOKUP(I692,'Liste CG'!B:C,2,FALSE)</f>
        <v>Dettes diverses</v>
      </c>
      <c r="K692" t="str">
        <f>IF(VLOOKUP('Global view'!I692,'Liste CG'!B:E,4,FALSE)=0,"",VLOOKUP('Global view'!I692,'Liste CG'!B:E,4,FALSE))</f>
        <v>Tiers</v>
      </c>
    </row>
    <row r="693" spans="1:11" hidden="1" x14ac:dyDescent="0.35">
      <c r="E693">
        <f>'Liste ECO'!G736</f>
        <v>0</v>
      </c>
      <c r="G693">
        <f>VLOOKUP(F693,'Liste CG'!B:C,2,FALSE)</f>
        <v>0</v>
      </c>
      <c r="H693">
        <f>VLOOKUP('Global view'!F693,'Liste CG'!B:E,4,FALSE)</f>
        <v>0</v>
      </c>
      <c r="I693" t="e">
        <f>VLOOKUP(A693,'CG-&gt; CE'!K:M,3,FALSE)</f>
        <v>#N/A</v>
      </c>
      <c r="J693" t="e">
        <f>VLOOKUP(I693,'Liste CG'!B:C,2,FALSE)</f>
        <v>#N/A</v>
      </c>
      <c r="K693" t="e">
        <f>VLOOKUP('Global view'!I693,'Liste CG'!B:E,4,FALSE)</f>
        <v>#N/A</v>
      </c>
    </row>
    <row r="694" spans="1:11" hidden="1" x14ac:dyDescent="0.35">
      <c r="A694">
        <f>'Liste ECO'!A737</f>
        <v>63</v>
      </c>
      <c r="B694" t="str">
        <f>'Liste ECO'!C737</f>
        <v>TRANSFERTS DE CAPITAUX VERS LES AUTRES POUVOIRS PUBLICS</v>
      </c>
      <c r="C694" t="str">
        <f>'Liste ECO'!D737</f>
        <v>X</v>
      </c>
      <c r="D694">
        <f>'Liste ECO'!E737</f>
        <v>0</v>
      </c>
      <c r="E694">
        <f>'Liste ECO'!G737</f>
        <v>0</v>
      </c>
      <c r="F694">
        <f>'Liste ECO'!F737</f>
        <v>0</v>
      </c>
      <c r="G694">
        <f>VLOOKUP(F694,'Liste CG'!B:C,2,FALSE)</f>
        <v>0</v>
      </c>
      <c r="H694">
        <f>VLOOKUP('Global view'!F694,'Liste CG'!B:E,4,FALSE)</f>
        <v>0</v>
      </c>
      <c r="I694" t="e">
        <f>VLOOKUP(A694,'CG-&gt; CE'!K:M,3,FALSE)</f>
        <v>#N/A</v>
      </c>
      <c r="J694" t="e">
        <f>VLOOKUP(I694,'Liste CG'!B:C,2,FALSE)</f>
        <v>#N/A</v>
      </c>
      <c r="K694" t="e">
        <f>VLOOKUP('Global view'!I694,'Liste CG'!B:E,4,FALSE)</f>
        <v>#N/A</v>
      </c>
    </row>
    <row r="695" spans="1:11" hidden="1" x14ac:dyDescent="0.35">
      <c r="E695">
        <f>'Liste ECO'!G738</f>
        <v>0</v>
      </c>
      <c r="G695">
        <f>VLOOKUP(F695,'Liste CG'!B:C,2,FALSE)</f>
        <v>0</v>
      </c>
      <c r="H695">
        <f>VLOOKUP('Global view'!F695,'Liste CG'!B:E,4,FALSE)</f>
        <v>0</v>
      </c>
      <c r="I695" t="e">
        <f>VLOOKUP(A695,'CG-&gt; CE'!K:M,3,FALSE)</f>
        <v>#N/A</v>
      </c>
      <c r="J695" t="e">
        <f>VLOOKUP(I695,'Liste CG'!B:C,2,FALSE)</f>
        <v>#N/A</v>
      </c>
      <c r="K695" t="e">
        <f>VLOOKUP('Global view'!I695,'Liste CG'!B:E,4,FALSE)</f>
        <v>#N/A</v>
      </c>
    </row>
    <row r="696" spans="1:11" hidden="1" x14ac:dyDescent="0.35">
      <c r="A696" t="str">
        <f>'Liste ECO'!A739</f>
        <v>Code</v>
      </c>
      <c r="B696" t="str">
        <f>'Liste ECO'!C739</f>
        <v>Libellé</v>
      </c>
      <c r="C696" t="str">
        <f>'Liste ECO'!D739</f>
        <v>D/R</v>
      </c>
      <c r="D696" t="str">
        <f>'Liste ECO'!E739</f>
        <v>O/E</v>
      </c>
      <c r="E696" t="str">
        <f>'Liste ECO'!G739</f>
        <v>CT</v>
      </c>
      <c r="F696" t="str">
        <f>'Liste ECO'!F739</f>
        <v>C Gén</v>
      </c>
      <c r="G696" t="e">
        <f>VLOOKUP(F696,'Liste CG'!B:C,2,FALSE)</f>
        <v>#N/A</v>
      </c>
      <c r="H696" t="e">
        <f>VLOOKUP('Global view'!F696,'Liste CG'!B:E,4,FALSE)</f>
        <v>#N/A</v>
      </c>
      <c r="I696" t="e">
        <f>VLOOKUP(A696,'CG-&gt; CE'!K:M,3,FALSE)</f>
        <v>#N/A</v>
      </c>
      <c r="J696" t="e">
        <f>VLOOKUP(I696,'Liste CG'!B:C,2,FALSE)</f>
        <v>#N/A</v>
      </c>
      <c r="K696" t="e">
        <f>VLOOKUP('Global view'!I696,'Liste CG'!B:E,4,FALSE)</f>
        <v>#N/A</v>
      </c>
    </row>
    <row r="697" spans="1:11" hidden="1" x14ac:dyDescent="0.35">
      <c r="E697">
        <f>'Liste ECO'!G740</f>
        <v>90</v>
      </c>
      <c r="G697">
        <f>VLOOKUP(F697,'Liste CG'!B:C,2,FALSE)</f>
        <v>0</v>
      </c>
      <c r="H697">
        <f>VLOOKUP('Global view'!F697,'Liste CG'!B:E,4,FALSE)</f>
        <v>0</v>
      </c>
      <c r="I697" t="e">
        <f>VLOOKUP(A697,'CG-&gt; CE'!K:M,3,FALSE)</f>
        <v>#N/A</v>
      </c>
      <c r="J697" t="e">
        <f>VLOOKUP(I697,'Liste CG'!B:C,2,FALSE)</f>
        <v>#N/A</v>
      </c>
      <c r="K697" t="e">
        <f>VLOOKUP('Global view'!I697,'Liste CG'!B:E,4,FALSE)</f>
        <v>#N/A</v>
      </c>
    </row>
    <row r="698" spans="1:11" x14ac:dyDescent="0.35">
      <c r="A698" t="str">
        <f>'Liste ECO'!A741</f>
        <v>635-52</v>
      </c>
      <c r="B698" t="str">
        <f>'Liste ECO'!C741</f>
        <v>Non-valeurs de subsides en capital des autres pouvoirs publics</v>
      </c>
      <c r="C698" t="str">
        <f>'Liste ECO'!D741</f>
        <v>D</v>
      </c>
      <c r="D698" t="str">
        <f>'Liste ECO'!E741</f>
        <v>E</v>
      </c>
      <c r="E698">
        <f>'Liste ECO'!G741</f>
        <v>90</v>
      </c>
      <c r="F698">
        <f>'Liste ECO'!F741</f>
        <v>15611</v>
      </c>
      <c r="G698" t="str">
        <f>VLOOKUP(F698,'Liste CG'!B:C,2,FALSE)</f>
        <v>Subsides en capital des autres pouvoirs publics</v>
      </c>
      <c r="H698" t="str">
        <f>IF(VLOOKUP('Global view'!F698,'Liste CG'!B:E,4,FALSE)=0,"",VLOOKUP('Global view'!F698,'Liste CG'!B:E,4,FALSE))</f>
        <v>04611</v>
      </c>
      <c r="I698">
        <f>VLOOKUP(A698,'CG-&gt; CE'!K:M,3,FALSE)</f>
        <v>27061</v>
      </c>
      <c r="J698" t="str">
        <f>VLOOKUP(I698,'Liste CG'!B:C,2,FALSE)</f>
        <v xml:space="preserve">Promesses de subsides en capital des autres pouvoirs publics </v>
      </c>
      <c r="K698" t="str">
        <f>IF(VLOOKUP('Global view'!I698,'Liste CG'!B:E,4,FALSE)=0,"",VLOOKUP('Global view'!I698,'Liste CG'!B:E,4,FALSE))</f>
        <v>04711</v>
      </c>
    </row>
    <row r="699" spans="1:11" hidden="1" x14ac:dyDescent="0.35">
      <c r="E699">
        <f>'Liste ECO'!G742</f>
        <v>90</v>
      </c>
      <c r="G699">
        <f>VLOOKUP(F699,'Liste CG'!B:C,2,FALSE)</f>
        <v>0</v>
      </c>
      <c r="H699">
        <f>VLOOKUP('Global view'!F699,'Liste CG'!B:E,4,FALSE)</f>
        <v>0</v>
      </c>
      <c r="I699" t="e">
        <f>VLOOKUP(A699,'CG-&gt; CE'!K:M,3,FALSE)</f>
        <v>#N/A</v>
      </c>
      <c r="J699" t="e">
        <f>VLOOKUP(I699,'Liste CG'!B:C,2,FALSE)</f>
        <v>#N/A</v>
      </c>
      <c r="K699" t="e">
        <f>VLOOKUP('Global view'!I699,'Liste CG'!B:E,4,FALSE)</f>
        <v>#N/A</v>
      </c>
    </row>
    <row r="700" spans="1:11" hidden="1" x14ac:dyDescent="0.35">
      <c r="A700">
        <f>'Liste ECO'!A743</f>
        <v>0</v>
      </c>
      <c r="B700">
        <f>'Liste ECO'!C743</f>
        <v>0</v>
      </c>
      <c r="C700" t="str">
        <f>'Liste ECO'!D743</f>
        <v>X</v>
      </c>
      <c r="D700">
        <f>'Liste ECO'!E743</f>
        <v>0</v>
      </c>
      <c r="E700">
        <f>'Liste ECO'!G743</f>
        <v>0</v>
      </c>
      <c r="F700">
        <f>'Liste ECO'!F743</f>
        <v>0</v>
      </c>
      <c r="G700">
        <f>VLOOKUP(F700,'Liste CG'!B:C,2,FALSE)</f>
        <v>0</v>
      </c>
      <c r="H700">
        <f>VLOOKUP('Global view'!F700,'Liste CG'!B:E,4,FALSE)</f>
        <v>0</v>
      </c>
      <c r="I700" t="e">
        <f>VLOOKUP(A700,'CG-&gt; CE'!K:M,3,FALSE)</f>
        <v>#N/A</v>
      </c>
      <c r="J700" t="e">
        <f>VLOOKUP(I700,'Liste CG'!B:C,2,FALSE)</f>
        <v>#N/A</v>
      </c>
      <c r="K700" t="e">
        <f>VLOOKUP('Global view'!I700,'Liste CG'!B:E,4,FALSE)</f>
        <v>#N/A</v>
      </c>
    </row>
    <row r="701" spans="1:11" hidden="1" x14ac:dyDescent="0.35">
      <c r="E701">
        <f>'Liste ECO'!G744</f>
        <v>0</v>
      </c>
      <c r="G701">
        <f>VLOOKUP(F701,'Liste CG'!B:C,2,FALSE)</f>
        <v>0</v>
      </c>
      <c r="H701">
        <f>VLOOKUP('Global view'!F701,'Liste CG'!B:E,4,FALSE)</f>
        <v>0</v>
      </c>
      <c r="I701" t="e">
        <f>VLOOKUP(A701,'CG-&gt; CE'!K:M,3,FALSE)</f>
        <v>#N/A</v>
      </c>
      <c r="J701" t="e">
        <f>VLOOKUP(I701,'Liste CG'!B:C,2,FALSE)</f>
        <v>#N/A</v>
      </c>
      <c r="K701" t="e">
        <f>VLOOKUP('Global view'!I701,'Liste CG'!B:E,4,FALSE)</f>
        <v>#N/A</v>
      </c>
    </row>
    <row r="702" spans="1:11" hidden="1" x14ac:dyDescent="0.35">
      <c r="A702">
        <f>'Liste ECO'!A745</f>
        <v>0</v>
      </c>
      <c r="B702">
        <f>'Liste ECO'!C745</f>
        <v>0</v>
      </c>
      <c r="C702" t="str">
        <f>'Liste ECO'!D745</f>
        <v>X</v>
      </c>
      <c r="D702">
        <f>'Liste ECO'!E745</f>
        <v>0</v>
      </c>
      <c r="E702">
        <f>'Liste ECO'!G745</f>
        <v>0</v>
      </c>
      <c r="F702">
        <f>'Liste ECO'!F745</f>
        <v>0</v>
      </c>
      <c r="G702">
        <f>VLOOKUP(F702,'Liste CG'!B:C,2,FALSE)</f>
        <v>0</v>
      </c>
      <c r="H702">
        <f>VLOOKUP('Global view'!F702,'Liste CG'!B:E,4,FALSE)</f>
        <v>0</v>
      </c>
      <c r="I702" t="e">
        <f>VLOOKUP(A702,'CG-&gt; CE'!K:M,3,FALSE)</f>
        <v>#N/A</v>
      </c>
      <c r="J702" t="e">
        <f>VLOOKUP(I702,'Liste CG'!B:C,2,FALSE)</f>
        <v>#N/A</v>
      </c>
      <c r="K702" t="e">
        <f>VLOOKUP('Global view'!I702,'Liste CG'!B:E,4,FALSE)</f>
        <v>#N/A</v>
      </c>
    </row>
    <row r="703" spans="1:11" hidden="1" x14ac:dyDescent="0.35">
      <c r="E703">
        <f>'Liste ECO'!G746</f>
        <v>0</v>
      </c>
      <c r="G703">
        <f>VLOOKUP(F703,'Liste CG'!B:C,2,FALSE)</f>
        <v>0</v>
      </c>
      <c r="H703">
        <f>VLOOKUP('Global view'!F703,'Liste CG'!B:E,4,FALSE)</f>
        <v>0</v>
      </c>
      <c r="I703" t="e">
        <f>VLOOKUP(A703,'CG-&gt; CE'!K:M,3,FALSE)</f>
        <v>#N/A</v>
      </c>
      <c r="J703" t="e">
        <f>VLOOKUP(I703,'Liste CG'!B:C,2,FALSE)</f>
        <v>#N/A</v>
      </c>
      <c r="K703" t="e">
        <f>VLOOKUP('Global view'!I703,'Liste CG'!B:E,4,FALSE)</f>
        <v>#N/A</v>
      </c>
    </row>
    <row r="704" spans="1:11" hidden="1" x14ac:dyDescent="0.35">
      <c r="A704">
        <f>'Liste ECO'!A747</f>
        <v>0</v>
      </c>
      <c r="B704">
        <f>'Liste ECO'!C747</f>
        <v>0</v>
      </c>
      <c r="C704" t="str">
        <f>'Liste ECO'!D747</f>
        <v>X</v>
      </c>
      <c r="D704">
        <f>'Liste ECO'!E747</f>
        <v>0</v>
      </c>
      <c r="E704">
        <f>'Liste ECO'!G747</f>
        <v>0</v>
      </c>
      <c r="F704">
        <f>'Liste ECO'!F747</f>
        <v>0</v>
      </c>
      <c r="G704">
        <f>VLOOKUP(F704,'Liste CG'!B:C,2,FALSE)</f>
        <v>0</v>
      </c>
      <c r="H704">
        <f>VLOOKUP('Global view'!F704,'Liste CG'!B:E,4,FALSE)</f>
        <v>0</v>
      </c>
      <c r="I704" t="e">
        <f>VLOOKUP(A704,'CG-&gt; CE'!K:M,3,FALSE)</f>
        <v>#N/A</v>
      </c>
      <c r="J704" t="e">
        <f>VLOOKUP(I704,'Liste CG'!B:C,2,FALSE)</f>
        <v>#N/A</v>
      </c>
      <c r="K704" t="e">
        <f>VLOOKUP('Global view'!I704,'Liste CG'!B:E,4,FALSE)</f>
        <v>#N/A</v>
      </c>
    </row>
    <row r="705" spans="1:11" hidden="1" x14ac:dyDescent="0.35">
      <c r="E705" t="str">
        <f>'Liste ECO'!G748</f>
        <v>CT</v>
      </c>
      <c r="G705">
        <f>VLOOKUP(F705,'Liste CG'!B:C,2,FALSE)</f>
        <v>0</v>
      </c>
      <c r="H705">
        <f>VLOOKUP('Global view'!F705,'Liste CG'!B:E,4,FALSE)</f>
        <v>0</v>
      </c>
      <c r="I705" t="e">
        <f>VLOOKUP(A705,'CG-&gt; CE'!K:M,3,FALSE)</f>
        <v>#N/A</v>
      </c>
      <c r="J705" t="e">
        <f>VLOOKUP(I705,'Liste CG'!B:C,2,FALSE)</f>
        <v>#N/A</v>
      </c>
      <c r="K705" t="e">
        <f>VLOOKUP('Global view'!I705,'Liste CG'!B:E,4,FALSE)</f>
        <v>#N/A</v>
      </c>
    </row>
    <row r="706" spans="1:11" x14ac:dyDescent="0.35">
      <c r="A706" t="str">
        <f>'Liste ECO'!A749</f>
        <v>661-51</v>
      </c>
      <c r="B706" t="str">
        <f>'Liste ECO'!C749</f>
        <v>Subsides en capital obtenus des pouvoirs publics supérieurs</v>
      </c>
      <c r="C706" t="str">
        <f>'Liste ECO'!D749</f>
        <v>R</v>
      </c>
      <c r="D706" t="str">
        <f>'Liste ECO'!E749</f>
        <v>E</v>
      </c>
      <c r="E706">
        <f>'Liste ECO'!G749</f>
        <v>80</v>
      </c>
      <c r="F706">
        <f>'Liste ECO'!F749</f>
        <v>15411</v>
      </c>
      <c r="G706" t="str">
        <f>VLOOKUP(F706,'Liste CG'!B:C,2,FALSE)</f>
        <v>Subsides en capital des pouvoirs publics supérieurs</v>
      </c>
      <c r="H706" t="str">
        <f>IF(VLOOKUP('Global view'!F706,'Liste CG'!B:E,4,FALSE)=0,"",VLOOKUP('Global view'!F706,'Liste CG'!B:E,4,FALSE))</f>
        <v>04611</v>
      </c>
      <c r="I706">
        <f>VLOOKUP(A706,'CG-&gt; CE'!K:M,3,FALSE)</f>
        <v>27041</v>
      </c>
      <c r="J706" t="str">
        <f>VLOOKUP(I706,'Liste CG'!B:C,2,FALSE)</f>
        <v>Promesses de subsides en capital des pouvoirs publics supérieurs</v>
      </c>
      <c r="K706" t="str">
        <f>IF(VLOOKUP('Global view'!I706,'Liste CG'!B:E,4,FALSE)=0,"",VLOOKUP('Global view'!I706,'Liste CG'!B:E,4,FALSE))</f>
        <v>04711</v>
      </c>
    </row>
    <row r="707" spans="1:11" hidden="1" x14ac:dyDescent="0.35">
      <c r="E707">
        <f>'Liste ECO'!G750</f>
        <v>0</v>
      </c>
      <c r="G707">
        <f>VLOOKUP(F707,'Liste CG'!B:C,2,FALSE)</f>
        <v>0</v>
      </c>
      <c r="H707">
        <f>VLOOKUP('Global view'!F707,'Liste CG'!B:E,4,FALSE)</f>
        <v>0</v>
      </c>
      <c r="I707" t="e">
        <f>VLOOKUP(A707,'CG-&gt; CE'!K:M,3,FALSE)</f>
        <v>#N/A</v>
      </c>
      <c r="J707" t="e">
        <f>VLOOKUP(I707,'Liste CG'!B:C,2,FALSE)</f>
        <v>#N/A</v>
      </c>
      <c r="K707" t="e">
        <f>VLOOKUP('Global view'!I707,'Liste CG'!B:E,4,FALSE)</f>
        <v>#N/A</v>
      </c>
    </row>
    <row r="708" spans="1:11" hidden="1" x14ac:dyDescent="0.35">
      <c r="A708">
        <f>'Liste ECO'!A751</f>
        <v>664</v>
      </c>
      <c r="B708" t="str">
        <f>'Liste ECO'!C751</f>
        <v>RECUPERATION AUPRES DES POUVOIRS PUBLICS SUPERIEURS DES REMBOURSEMENTS PERIODIQUES D'EMPRUNTS</v>
      </c>
      <c r="C708" t="str">
        <f>'Liste ECO'!D751</f>
        <v>X</v>
      </c>
      <c r="D708">
        <f>'Liste ECO'!E751</f>
        <v>0</v>
      </c>
      <c r="E708">
        <f>'Liste ECO'!G751</f>
        <v>0</v>
      </c>
      <c r="F708">
        <f>'Liste ECO'!F751</f>
        <v>0</v>
      </c>
      <c r="G708">
        <f>VLOOKUP(F708,'Liste CG'!B:C,2,FALSE)</f>
        <v>0</v>
      </c>
      <c r="H708">
        <f>VLOOKUP('Global view'!F708,'Liste CG'!B:E,4,FALSE)</f>
        <v>0</v>
      </c>
      <c r="I708" t="e">
        <f>VLOOKUP(A708,'CG-&gt; CE'!K:M,3,FALSE)</f>
        <v>#N/A</v>
      </c>
      <c r="J708" t="e">
        <f>VLOOKUP(I708,'Liste CG'!B:C,2,FALSE)</f>
        <v>#N/A</v>
      </c>
      <c r="K708" t="e">
        <f>VLOOKUP('Global view'!I708,'Liste CG'!B:E,4,FALSE)</f>
        <v>#N/A</v>
      </c>
    </row>
    <row r="709" spans="1:11" hidden="1" x14ac:dyDescent="0.35">
      <c r="E709">
        <f>'Liste ECO'!G752</f>
        <v>0</v>
      </c>
      <c r="G709">
        <f>VLOOKUP(F709,'Liste CG'!B:C,2,FALSE)</f>
        <v>0</v>
      </c>
      <c r="H709">
        <f>VLOOKUP('Global view'!F709,'Liste CG'!B:E,4,FALSE)</f>
        <v>0</v>
      </c>
      <c r="I709" t="e">
        <f>VLOOKUP(A709,'CG-&gt; CE'!K:M,3,FALSE)</f>
        <v>#N/A</v>
      </c>
      <c r="J709" t="e">
        <f>VLOOKUP(I709,'Liste CG'!B:C,2,FALSE)</f>
        <v>#N/A</v>
      </c>
      <c r="K709" t="e">
        <f>VLOOKUP('Global view'!I709,'Liste CG'!B:E,4,FALSE)</f>
        <v>#N/A</v>
      </c>
    </row>
    <row r="710" spans="1:11" hidden="1" x14ac:dyDescent="0.35">
      <c r="A710" t="str">
        <f>'Liste ECO'!A753</f>
        <v>Code</v>
      </c>
      <c r="B710" t="str">
        <f>'Liste ECO'!C753</f>
        <v>Libellé</v>
      </c>
      <c r="C710" t="str">
        <f>'Liste ECO'!D753</f>
        <v>D/R</v>
      </c>
      <c r="D710" t="str">
        <f>'Liste ECO'!E753</f>
        <v>O/E</v>
      </c>
      <c r="E710" t="str">
        <f>'Liste ECO'!G753</f>
        <v>CT</v>
      </c>
      <c r="F710" t="str">
        <f>'Liste ECO'!F753</f>
        <v>C Gén</v>
      </c>
      <c r="G710" t="e">
        <f>VLOOKUP(F710,'Liste CG'!B:C,2,FALSE)</f>
        <v>#N/A</v>
      </c>
      <c r="H710" t="e">
        <f>VLOOKUP('Global view'!F710,'Liste CG'!B:E,4,FALSE)</f>
        <v>#N/A</v>
      </c>
      <c r="I710" t="e">
        <f>VLOOKUP(A710,'CG-&gt; CE'!K:M,3,FALSE)</f>
        <v>#N/A</v>
      </c>
      <c r="J710" t="e">
        <f>VLOOKUP(I710,'Liste CG'!B:C,2,FALSE)</f>
        <v>#N/A</v>
      </c>
      <c r="K710" t="e">
        <f>VLOOKUP('Global view'!I710,'Liste CG'!B:E,4,FALSE)</f>
        <v>#N/A</v>
      </c>
    </row>
    <row r="711" spans="1:11" hidden="1" x14ac:dyDescent="0.35">
      <c r="E711">
        <f>'Liste ECO'!G754</f>
        <v>61</v>
      </c>
      <c r="G711">
        <f>VLOOKUP(F711,'Liste CG'!B:C,2,FALSE)</f>
        <v>0</v>
      </c>
      <c r="H711">
        <f>VLOOKUP('Global view'!F711,'Liste CG'!B:E,4,FALSE)</f>
        <v>0</v>
      </c>
      <c r="I711" t="e">
        <f>VLOOKUP(A711,'CG-&gt; CE'!K:M,3,FALSE)</f>
        <v>#N/A</v>
      </c>
      <c r="J711" t="e">
        <f>VLOOKUP(I711,'Liste CG'!B:C,2,FALSE)</f>
        <v>#N/A</v>
      </c>
      <c r="K711" t="e">
        <f>VLOOKUP('Global view'!I711,'Liste CG'!B:E,4,FALSE)</f>
        <v>#N/A</v>
      </c>
    </row>
    <row r="712" spans="1:11" hidden="1" x14ac:dyDescent="0.35">
      <c r="A712">
        <f>'Liste ECO'!A755</f>
        <v>0</v>
      </c>
      <c r="B712">
        <f>'Liste ECO'!C755</f>
        <v>0</v>
      </c>
      <c r="C712" t="str">
        <f>'Liste ECO'!D755</f>
        <v>X</v>
      </c>
      <c r="D712">
        <f>'Liste ECO'!E755</f>
        <v>0</v>
      </c>
      <c r="E712">
        <f>'Liste ECO'!G755</f>
        <v>0</v>
      </c>
      <c r="F712">
        <f>'Liste ECO'!F755</f>
        <v>0</v>
      </c>
      <c r="G712">
        <f>VLOOKUP(F712,'Liste CG'!B:C,2,FALSE)</f>
        <v>0</v>
      </c>
      <c r="H712">
        <f>VLOOKUP('Global view'!F712,'Liste CG'!B:E,4,FALSE)</f>
        <v>0</v>
      </c>
      <c r="I712" t="e">
        <f>VLOOKUP(A712,'CG-&gt; CE'!K:M,3,FALSE)</f>
        <v>#N/A</v>
      </c>
      <c r="J712" t="e">
        <f>VLOOKUP(I712,'Liste CG'!B:C,2,FALSE)</f>
        <v>#N/A</v>
      </c>
      <c r="K712" t="e">
        <f>VLOOKUP('Global view'!I712,'Liste CG'!B:E,4,FALSE)</f>
        <v>#N/A</v>
      </c>
    </row>
    <row r="713" spans="1:11" hidden="1" x14ac:dyDescent="0.35">
      <c r="E713">
        <f>'Liste ECO'!G756</f>
        <v>0</v>
      </c>
      <c r="G713">
        <f>VLOOKUP(F713,'Liste CG'!B:C,2,FALSE)</f>
        <v>0</v>
      </c>
      <c r="H713">
        <f>VLOOKUP('Global view'!F713,'Liste CG'!B:E,4,FALSE)</f>
        <v>0</v>
      </c>
      <c r="I713" t="e">
        <f>VLOOKUP(A713,'CG-&gt; CE'!K:M,3,FALSE)</f>
        <v>#N/A</v>
      </c>
      <c r="J713" t="e">
        <f>VLOOKUP(I713,'Liste CG'!B:C,2,FALSE)</f>
        <v>#N/A</v>
      </c>
      <c r="K713" t="e">
        <f>VLOOKUP('Global view'!I713,'Liste CG'!B:E,4,FALSE)</f>
        <v>#N/A</v>
      </c>
    </row>
    <row r="714" spans="1:11" hidden="1" x14ac:dyDescent="0.35">
      <c r="A714">
        <f>'Liste ECO'!A757</f>
        <v>0</v>
      </c>
      <c r="B714">
        <f>'Liste ECO'!C757</f>
        <v>0</v>
      </c>
      <c r="C714" t="str">
        <f>'Liste ECO'!D757</f>
        <v>X</v>
      </c>
      <c r="D714">
        <f>'Liste ECO'!E757</f>
        <v>0</v>
      </c>
      <c r="E714">
        <f>'Liste ECO'!G757</f>
        <v>0</v>
      </c>
      <c r="F714">
        <f>'Liste ECO'!F757</f>
        <v>0</v>
      </c>
      <c r="G714">
        <f>VLOOKUP(F714,'Liste CG'!B:C,2,FALSE)</f>
        <v>0</v>
      </c>
      <c r="H714">
        <f>VLOOKUP('Global view'!F714,'Liste CG'!B:E,4,FALSE)</f>
        <v>0</v>
      </c>
      <c r="I714" t="e">
        <f>VLOOKUP(A714,'CG-&gt; CE'!K:M,3,FALSE)</f>
        <v>#N/A</v>
      </c>
      <c r="J714" t="e">
        <f>VLOOKUP(I714,'Liste CG'!B:C,2,FALSE)</f>
        <v>#N/A</v>
      </c>
      <c r="K714" t="e">
        <f>VLOOKUP('Global view'!I714,'Liste CG'!B:E,4,FALSE)</f>
        <v>#N/A</v>
      </c>
    </row>
    <row r="715" spans="1:11" hidden="1" x14ac:dyDescent="0.35">
      <c r="E715" t="str">
        <f>'Liste ECO'!G758</f>
        <v>CT</v>
      </c>
      <c r="G715">
        <f>VLOOKUP(F715,'Liste CG'!B:C,2,FALSE)</f>
        <v>0</v>
      </c>
      <c r="H715">
        <f>VLOOKUP('Global view'!F715,'Liste CG'!B:E,4,FALSE)</f>
        <v>0</v>
      </c>
      <c r="I715" t="e">
        <f>VLOOKUP(A715,'CG-&gt; CE'!K:M,3,FALSE)</f>
        <v>#N/A</v>
      </c>
      <c r="J715" t="e">
        <f>VLOOKUP(I715,'Liste CG'!B:C,2,FALSE)</f>
        <v>#N/A</v>
      </c>
      <c r="K715" t="e">
        <f>VLOOKUP('Global view'!I715,'Liste CG'!B:E,4,FALSE)</f>
        <v>#N/A</v>
      </c>
    </row>
    <row r="716" spans="1:11" x14ac:dyDescent="0.35">
      <c r="A716" t="str">
        <f>'Liste ECO'!A759</f>
        <v>669-51</v>
      </c>
      <c r="B716" t="str">
        <f>'Liste ECO'!C759</f>
        <v>Dédommagements en capital des pouvoirs publics supérieurs</v>
      </c>
      <c r="C716" t="str">
        <f>'Liste ECO'!D759</f>
        <v>R</v>
      </c>
      <c r="D716" t="str">
        <f>'Liste ECO'!E759</f>
        <v>E</v>
      </c>
      <c r="E716">
        <f>'Liste ECO'!G759</f>
        <v>80</v>
      </c>
      <c r="F716">
        <f>'Liste ECO'!F759</f>
        <v>77252</v>
      </c>
      <c r="G716" t="str">
        <f>VLOOKUP(F716,'Liste CG'!B:C,2,FALSE)</f>
        <v>Dédommagements en capital des pouvoirs publics supérieurs</v>
      </c>
      <c r="H716" t="str">
        <f>IF(VLOOKUP('Global view'!F716,'Liste CG'!B:E,4,FALSE)=0,"",VLOOKUP('Global view'!F716,'Liste CG'!B:E,4,FALSE))</f>
        <v/>
      </c>
      <c r="I716">
        <f>VLOOKUP(A716,'CG-&gt; CE'!K:M,3,FALSE)</f>
        <v>41600</v>
      </c>
      <c r="J716" t="str">
        <f>VLOOKUP(I716,'Liste CG'!B:C,2,FALSE)</f>
        <v>Débiteurs divers</v>
      </c>
      <c r="K716" t="str">
        <f>IF(VLOOKUP('Global view'!I716,'Liste CG'!B:E,4,FALSE)=0,"",VLOOKUP('Global view'!I716,'Liste CG'!B:E,4,FALSE))</f>
        <v>Tiers</v>
      </c>
    </row>
    <row r="717" spans="1:11" hidden="1" x14ac:dyDescent="0.35">
      <c r="E717">
        <f>'Liste ECO'!G760</f>
        <v>0</v>
      </c>
      <c r="G717">
        <f>VLOOKUP(F717,'Liste CG'!B:C,2,FALSE)</f>
        <v>0</v>
      </c>
      <c r="H717">
        <f>VLOOKUP('Global view'!F717,'Liste CG'!B:E,4,FALSE)</f>
        <v>0</v>
      </c>
      <c r="I717" t="e">
        <f>VLOOKUP(A717,'CG-&gt; CE'!K:M,3,FALSE)</f>
        <v>#N/A</v>
      </c>
      <c r="J717" t="e">
        <f>VLOOKUP(I717,'Liste CG'!B:C,2,FALSE)</f>
        <v>#N/A</v>
      </c>
      <c r="K717" t="e">
        <f>VLOOKUP('Global view'!I717,'Liste CG'!B:E,4,FALSE)</f>
        <v>#N/A</v>
      </c>
    </row>
    <row r="718" spans="1:11" hidden="1" x14ac:dyDescent="0.35">
      <c r="A718">
        <f>'Liste ECO'!A761</f>
        <v>68</v>
      </c>
      <c r="B718" t="str">
        <f>'Liste ECO'!C761</f>
        <v>TRANSFERTS DE CAPITAUX EN PROVENANCE DES AUTRES POUVOIRS PUBLICS</v>
      </c>
      <c r="C718" t="str">
        <f>'Liste ECO'!D761</f>
        <v>X</v>
      </c>
      <c r="D718">
        <f>'Liste ECO'!E761</f>
        <v>0</v>
      </c>
      <c r="E718">
        <f>'Liste ECO'!G761</f>
        <v>0</v>
      </c>
      <c r="F718">
        <f>'Liste ECO'!F761</f>
        <v>0</v>
      </c>
      <c r="G718">
        <f>VLOOKUP(F718,'Liste CG'!B:C,2,FALSE)</f>
        <v>0</v>
      </c>
      <c r="H718">
        <f>VLOOKUP('Global view'!F718,'Liste CG'!B:E,4,FALSE)</f>
        <v>0</v>
      </c>
      <c r="I718" t="e">
        <f>VLOOKUP(A718,'CG-&gt; CE'!K:M,3,FALSE)</f>
        <v>#N/A</v>
      </c>
      <c r="J718" t="e">
        <f>VLOOKUP(I718,'Liste CG'!B:C,2,FALSE)</f>
        <v>#N/A</v>
      </c>
      <c r="K718" t="e">
        <f>VLOOKUP('Global view'!I718,'Liste CG'!B:E,4,FALSE)</f>
        <v>#N/A</v>
      </c>
    </row>
    <row r="719" spans="1:11" hidden="1" x14ac:dyDescent="0.35">
      <c r="E719">
        <f>'Liste ECO'!G762</f>
        <v>0</v>
      </c>
      <c r="G719">
        <f>VLOOKUP(F719,'Liste CG'!B:C,2,FALSE)</f>
        <v>0</v>
      </c>
      <c r="H719">
        <f>VLOOKUP('Global view'!F719,'Liste CG'!B:E,4,FALSE)</f>
        <v>0</v>
      </c>
      <c r="I719" t="e">
        <f>VLOOKUP(A719,'CG-&gt; CE'!K:M,3,FALSE)</f>
        <v>#N/A</v>
      </c>
      <c r="J719" t="e">
        <f>VLOOKUP(I719,'Liste CG'!B:C,2,FALSE)</f>
        <v>#N/A</v>
      </c>
      <c r="K719" t="e">
        <f>VLOOKUP('Global view'!I719,'Liste CG'!B:E,4,FALSE)</f>
        <v>#N/A</v>
      </c>
    </row>
    <row r="720" spans="1:11" hidden="1" x14ac:dyDescent="0.35">
      <c r="A720">
        <f>'Liste ECO'!A763</f>
        <v>681</v>
      </c>
      <c r="B720" t="str">
        <f>'Liste ECO'!C763</f>
        <v>SUBSIDES D'INVESTISSEMENT EN CAPITAL DES AUTRES POUVOIRS PUBLICS</v>
      </c>
      <c r="C720" t="str">
        <f>'Liste ECO'!D763</f>
        <v>X</v>
      </c>
      <c r="D720">
        <f>'Liste ECO'!E763</f>
        <v>0</v>
      </c>
      <c r="E720">
        <f>'Liste ECO'!G763</f>
        <v>0</v>
      </c>
      <c r="F720">
        <f>'Liste ECO'!F763</f>
        <v>0</v>
      </c>
      <c r="G720">
        <f>VLOOKUP(F720,'Liste CG'!B:C,2,FALSE)</f>
        <v>0</v>
      </c>
      <c r="H720">
        <f>VLOOKUP('Global view'!F720,'Liste CG'!B:E,4,FALSE)</f>
        <v>0</v>
      </c>
      <c r="I720" t="e">
        <f>VLOOKUP(A720,'CG-&gt; CE'!K:M,3,FALSE)</f>
        <v>#N/A</v>
      </c>
      <c r="J720" t="e">
        <f>VLOOKUP(I720,'Liste CG'!B:C,2,FALSE)</f>
        <v>#N/A</v>
      </c>
      <c r="K720" t="e">
        <f>VLOOKUP('Global view'!I720,'Liste CG'!B:E,4,FALSE)</f>
        <v>#N/A</v>
      </c>
    </row>
    <row r="721" spans="1:11" hidden="1" x14ac:dyDescent="0.35">
      <c r="E721">
        <f>'Liste ECO'!G764</f>
        <v>0</v>
      </c>
      <c r="G721">
        <f>VLOOKUP(F721,'Liste CG'!B:C,2,FALSE)</f>
        <v>0</v>
      </c>
      <c r="H721">
        <f>VLOOKUP('Global view'!F721,'Liste CG'!B:E,4,FALSE)</f>
        <v>0</v>
      </c>
      <c r="I721" t="e">
        <f>VLOOKUP(A721,'CG-&gt; CE'!K:M,3,FALSE)</f>
        <v>#N/A</v>
      </c>
      <c r="J721" t="e">
        <f>VLOOKUP(I721,'Liste CG'!B:C,2,FALSE)</f>
        <v>#N/A</v>
      </c>
      <c r="K721" t="e">
        <f>VLOOKUP('Global view'!I721,'Liste CG'!B:E,4,FALSE)</f>
        <v>#N/A</v>
      </c>
    </row>
    <row r="722" spans="1:11" hidden="1" x14ac:dyDescent="0.35">
      <c r="A722" t="str">
        <f>'Liste ECO'!A765</f>
        <v>Code</v>
      </c>
      <c r="B722" t="str">
        <f>'Liste ECO'!C765</f>
        <v>Libellé</v>
      </c>
      <c r="C722" t="str">
        <f>'Liste ECO'!D765</f>
        <v>D/R</v>
      </c>
      <c r="D722" t="str">
        <f>'Liste ECO'!E765</f>
        <v>O/E</v>
      </c>
      <c r="E722" t="str">
        <f>'Liste ECO'!G765</f>
        <v>CT</v>
      </c>
      <c r="F722" t="str">
        <f>'Liste ECO'!F765</f>
        <v>C Gén</v>
      </c>
      <c r="G722" t="e">
        <f>VLOOKUP(F722,'Liste CG'!B:C,2,FALSE)</f>
        <v>#N/A</v>
      </c>
      <c r="H722" t="e">
        <f>VLOOKUP('Global view'!F722,'Liste CG'!B:E,4,FALSE)</f>
        <v>#N/A</v>
      </c>
      <c r="I722" t="e">
        <f>VLOOKUP(A722,'CG-&gt; CE'!K:M,3,FALSE)</f>
        <v>#N/A</v>
      </c>
      <c r="J722" t="e">
        <f>VLOOKUP(I722,'Liste CG'!B:C,2,FALSE)</f>
        <v>#N/A</v>
      </c>
      <c r="K722" t="e">
        <f>VLOOKUP('Global view'!I722,'Liste CG'!B:E,4,FALSE)</f>
        <v>#N/A</v>
      </c>
    </row>
    <row r="723" spans="1:11" hidden="1" x14ac:dyDescent="0.35">
      <c r="E723">
        <f>'Liste ECO'!G766</f>
        <v>80</v>
      </c>
      <c r="G723">
        <f>VLOOKUP(F723,'Liste CG'!B:C,2,FALSE)</f>
        <v>0</v>
      </c>
      <c r="H723">
        <f>VLOOKUP('Global view'!F723,'Liste CG'!B:E,4,FALSE)</f>
        <v>0</v>
      </c>
      <c r="I723" t="e">
        <f>VLOOKUP(A723,'CG-&gt; CE'!K:M,3,FALSE)</f>
        <v>#N/A</v>
      </c>
      <c r="J723" t="e">
        <f>VLOOKUP(I723,'Liste CG'!B:C,2,FALSE)</f>
        <v>#N/A</v>
      </c>
      <c r="K723" t="e">
        <f>VLOOKUP('Global view'!I723,'Liste CG'!B:E,4,FALSE)</f>
        <v>#N/A</v>
      </c>
    </row>
    <row r="724" spans="1:11" hidden="1" x14ac:dyDescent="0.35">
      <c r="A724">
        <f>'Liste ECO'!A767</f>
        <v>0</v>
      </c>
      <c r="B724">
        <f>'Liste ECO'!C767</f>
        <v>0</v>
      </c>
      <c r="C724" t="str">
        <f>'Liste ECO'!D767</f>
        <v>X</v>
      </c>
      <c r="D724">
        <f>'Liste ECO'!E767</f>
        <v>0</v>
      </c>
      <c r="E724">
        <f>'Liste ECO'!G767</f>
        <v>0</v>
      </c>
      <c r="F724">
        <f>'Liste ECO'!F767</f>
        <v>0</v>
      </c>
      <c r="G724">
        <f>VLOOKUP(F724,'Liste CG'!B:C,2,FALSE)</f>
        <v>0</v>
      </c>
      <c r="H724">
        <f>VLOOKUP('Global view'!F724,'Liste CG'!B:E,4,FALSE)</f>
        <v>0</v>
      </c>
      <c r="I724" t="e">
        <f>VLOOKUP(A724,'CG-&gt; CE'!K:M,3,FALSE)</f>
        <v>#N/A</v>
      </c>
      <c r="J724" t="e">
        <f>VLOOKUP(I724,'Liste CG'!B:C,2,FALSE)</f>
        <v>#N/A</v>
      </c>
      <c r="K724" t="e">
        <f>VLOOKUP('Global view'!I724,'Liste CG'!B:E,4,FALSE)</f>
        <v>#N/A</v>
      </c>
    </row>
    <row r="725" spans="1:11" hidden="1" x14ac:dyDescent="0.35">
      <c r="E725">
        <f>'Liste ECO'!G768</f>
        <v>0</v>
      </c>
      <c r="G725">
        <f>VLOOKUP(F725,'Liste CG'!B:C,2,FALSE)</f>
        <v>0</v>
      </c>
      <c r="H725">
        <f>VLOOKUP('Global view'!F725,'Liste CG'!B:E,4,FALSE)</f>
        <v>0</v>
      </c>
      <c r="I725" t="e">
        <f>VLOOKUP(A725,'CG-&gt; CE'!K:M,3,FALSE)</f>
        <v>#N/A</v>
      </c>
      <c r="J725" t="e">
        <f>VLOOKUP(I725,'Liste CG'!B:C,2,FALSE)</f>
        <v>#N/A</v>
      </c>
      <c r="K725" t="e">
        <f>VLOOKUP('Global view'!I725,'Liste CG'!B:E,4,FALSE)</f>
        <v>#N/A</v>
      </c>
    </row>
    <row r="726" spans="1:11" hidden="1" x14ac:dyDescent="0.35">
      <c r="A726">
        <f>'Liste ECO'!A769</f>
        <v>0</v>
      </c>
      <c r="B726">
        <f>'Liste ECO'!C769</f>
        <v>0</v>
      </c>
      <c r="C726" t="str">
        <f>'Liste ECO'!D769</f>
        <v>X</v>
      </c>
      <c r="D726">
        <f>'Liste ECO'!E769</f>
        <v>0</v>
      </c>
      <c r="E726">
        <f>'Liste ECO'!G769</f>
        <v>0</v>
      </c>
      <c r="F726">
        <f>'Liste ECO'!F769</f>
        <v>0</v>
      </c>
      <c r="G726">
        <f>VLOOKUP(F726,'Liste CG'!B:C,2,FALSE)</f>
        <v>0</v>
      </c>
      <c r="H726">
        <f>VLOOKUP('Global view'!F726,'Liste CG'!B:E,4,FALSE)</f>
        <v>0</v>
      </c>
      <c r="I726" t="e">
        <f>VLOOKUP(A726,'CG-&gt; CE'!K:M,3,FALSE)</f>
        <v>#N/A</v>
      </c>
      <c r="J726" t="e">
        <f>VLOOKUP(I726,'Liste CG'!B:C,2,FALSE)</f>
        <v>#N/A</v>
      </c>
      <c r="K726" t="e">
        <f>VLOOKUP('Global view'!I726,'Liste CG'!B:E,4,FALSE)</f>
        <v>#N/A</v>
      </c>
    </row>
    <row r="727" spans="1:11" hidden="1" x14ac:dyDescent="0.35">
      <c r="E727" t="str">
        <f>'Liste ECO'!G770</f>
        <v>CT</v>
      </c>
      <c r="G727">
        <f>VLOOKUP(F727,'Liste CG'!B:C,2,FALSE)</f>
        <v>0</v>
      </c>
      <c r="H727">
        <f>VLOOKUP('Global view'!F727,'Liste CG'!B:E,4,FALSE)</f>
        <v>0</v>
      </c>
      <c r="I727" t="e">
        <f>VLOOKUP(A727,'CG-&gt; CE'!K:M,3,FALSE)</f>
        <v>#N/A</v>
      </c>
      <c r="J727" t="e">
        <f>VLOOKUP(I727,'Liste CG'!B:C,2,FALSE)</f>
        <v>#N/A</v>
      </c>
      <c r="K727" t="e">
        <f>VLOOKUP('Global view'!I727,'Liste CG'!B:E,4,FALSE)</f>
        <v>#N/A</v>
      </c>
    </row>
    <row r="728" spans="1:11" x14ac:dyDescent="0.35">
      <c r="A728" t="str">
        <f>'Liste ECO'!A771</f>
        <v>689-51</v>
      </c>
      <c r="B728" t="str">
        <f>'Liste ECO'!C771</f>
        <v>Dédommagements en capital des autres pouvoirs publics</v>
      </c>
      <c r="C728" t="str">
        <f>'Liste ECO'!D771</f>
        <v>R</v>
      </c>
      <c r="D728" t="str">
        <f>'Liste ECO'!E771</f>
        <v>E</v>
      </c>
      <c r="E728">
        <f>'Liste ECO'!G771</f>
        <v>80</v>
      </c>
      <c r="F728">
        <f>'Liste ECO'!F771</f>
        <v>77253</v>
      </c>
      <c r="G728" t="str">
        <f>VLOOKUP(F728,'Liste CG'!B:C,2,FALSE)</f>
        <v>Dédommagements en capital des autres pouvoirs publics</v>
      </c>
      <c r="H728" t="str">
        <f>IF(VLOOKUP('Global view'!F728,'Liste CG'!B:E,4,FALSE)=0,"",VLOOKUP('Global view'!F728,'Liste CG'!B:E,4,FALSE))</f>
        <v/>
      </c>
      <c r="I728">
        <f>VLOOKUP(A728,'CG-&gt; CE'!K:M,3,FALSE)</f>
        <v>41600</v>
      </c>
      <c r="J728" t="str">
        <f>VLOOKUP(I728,'Liste CG'!B:C,2,FALSE)</f>
        <v>Débiteurs divers</v>
      </c>
      <c r="K728" t="str">
        <f>IF(VLOOKUP('Global view'!I728,'Liste CG'!B:E,4,FALSE)=0,"",VLOOKUP('Global view'!I728,'Liste CG'!B:E,4,FALSE))</f>
        <v>Tiers</v>
      </c>
    </row>
    <row r="729" spans="1:11" hidden="1" x14ac:dyDescent="0.35">
      <c r="E729">
        <f>'Liste ECO'!G772</f>
        <v>0</v>
      </c>
      <c r="G729">
        <f>VLOOKUP(F729,'Liste CG'!B:C,2,FALSE)</f>
        <v>0</v>
      </c>
      <c r="H729">
        <f>VLOOKUP('Global view'!F729,'Liste CG'!B:E,4,FALSE)</f>
        <v>0</v>
      </c>
      <c r="I729" t="e">
        <f>VLOOKUP(A729,'CG-&gt; CE'!K:M,3,FALSE)</f>
        <v>#N/A</v>
      </c>
      <c r="J729" t="e">
        <f>VLOOKUP(I729,'Liste CG'!B:C,2,FALSE)</f>
        <v>#N/A</v>
      </c>
      <c r="K729" t="e">
        <f>VLOOKUP('Global view'!I729,'Liste CG'!B:E,4,FALSE)</f>
        <v>#N/A</v>
      </c>
    </row>
    <row r="730" spans="1:11" hidden="1" x14ac:dyDescent="0.35">
      <c r="A730">
        <f>'Liste ECO'!A773</f>
        <v>7</v>
      </c>
      <c r="B730" t="str">
        <f>'Liste ECO'!C773</f>
        <v>INVESTISSEMENTS</v>
      </c>
      <c r="C730" t="str">
        <f>'Liste ECO'!D773</f>
        <v>X</v>
      </c>
      <c r="D730">
        <f>'Liste ECO'!E773</f>
        <v>0</v>
      </c>
      <c r="E730">
        <f>'Liste ECO'!G773</f>
        <v>0</v>
      </c>
      <c r="F730">
        <f>'Liste ECO'!F773</f>
        <v>0</v>
      </c>
      <c r="G730">
        <f>VLOOKUP(F730,'Liste CG'!B:C,2,FALSE)</f>
        <v>0</v>
      </c>
      <c r="H730">
        <f>VLOOKUP('Global view'!F730,'Liste CG'!B:E,4,FALSE)</f>
        <v>0</v>
      </c>
      <c r="I730" t="e">
        <f>VLOOKUP(A730,'CG-&gt; CE'!K:M,3,FALSE)</f>
        <v>#N/A</v>
      </c>
      <c r="J730" t="e">
        <f>VLOOKUP(I730,'Liste CG'!B:C,2,FALSE)</f>
        <v>#N/A</v>
      </c>
      <c r="K730" t="e">
        <f>VLOOKUP('Global view'!I730,'Liste CG'!B:E,4,FALSE)</f>
        <v>#N/A</v>
      </c>
    </row>
    <row r="731" spans="1:11" hidden="1" x14ac:dyDescent="0.35">
      <c r="E731">
        <f>'Liste ECO'!G774</f>
        <v>0</v>
      </c>
      <c r="G731">
        <f>VLOOKUP(F731,'Liste CG'!B:C,2,FALSE)</f>
        <v>0</v>
      </c>
      <c r="H731">
        <f>VLOOKUP('Global view'!F731,'Liste CG'!B:E,4,FALSE)</f>
        <v>0</v>
      </c>
      <c r="I731" t="e">
        <f>VLOOKUP(A731,'CG-&gt; CE'!K:M,3,FALSE)</f>
        <v>#N/A</v>
      </c>
      <c r="J731" t="e">
        <f>VLOOKUP(I731,'Liste CG'!B:C,2,FALSE)</f>
        <v>#N/A</v>
      </c>
      <c r="K731" t="e">
        <f>VLOOKUP('Global view'!I731,'Liste CG'!B:E,4,FALSE)</f>
        <v>#N/A</v>
      </c>
    </row>
    <row r="732" spans="1:11" hidden="1" x14ac:dyDescent="0.35">
      <c r="A732">
        <f>'Liste ECO'!A775</f>
        <v>70</v>
      </c>
      <c r="B732" t="str">
        <f>'Liste ECO'!C775</f>
        <v>POSTES NON VENTILABLES</v>
      </c>
      <c r="C732" t="str">
        <f>'Liste ECO'!D775</f>
        <v>X</v>
      </c>
      <c r="D732">
        <f>'Liste ECO'!E775</f>
        <v>0</v>
      </c>
      <c r="E732">
        <f>'Liste ECO'!G775</f>
        <v>0</v>
      </c>
      <c r="F732">
        <f>'Liste ECO'!F775</f>
        <v>0</v>
      </c>
      <c r="G732">
        <f>VLOOKUP(F732,'Liste CG'!B:C,2,FALSE)</f>
        <v>0</v>
      </c>
      <c r="H732">
        <f>VLOOKUP('Global view'!F732,'Liste CG'!B:E,4,FALSE)</f>
        <v>0</v>
      </c>
      <c r="I732" t="e">
        <f>VLOOKUP(A732,'CG-&gt; CE'!K:M,3,FALSE)</f>
        <v>#N/A</v>
      </c>
      <c r="J732" t="e">
        <f>VLOOKUP(I732,'Liste CG'!B:C,2,FALSE)</f>
        <v>#N/A</v>
      </c>
      <c r="K732" t="e">
        <f>VLOOKUP('Global view'!I732,'Liste CG'!B:E,4,FALSE)</f>
        <v>#N/A</v>
      </c>
    </row>
    <row r="733" spans="1:11" hidden="1" x14ac:dyDescent="0.35">
      <c r="E733">
        <f>'Liste ECO'!G776</f>
        <v>0</v>
      </c>
      <c r="G733">
        <f>VLOOKUP(F733,'Liste CG'!B:C,2,FALSE)</f>
        <v>0</v>
      </c>
      <c r="H733">
        <f>VLOOKUP('Global view'!F733,'Liste CG'!B:E,4,FALSE)</f>
        <v>0</v>
      </c>
      <c r="I733" t="e">
        <f>VLOOKUP(A733,'CG-&gt; CE'!K:M,3,FALSE)</f>
        <v>#N/A</v>
      </c>
      <c r="J733" t="e">
        <f>VLOOKUP(I733,'Liste CG'!B:C,2,FALSE)</f>
        <v>#N/A</v>
      </c>
      <c r="K733" t="e">
        <f>VLOOKUP('Global view'!I733,'Liste CG'!B:E,4,FALSE)</f>
        <v>#N/A</v>
      </c>
    </row>
    <row r="734" spans="1:11" hidden="1" x14ac:dyDescent="0.35">
      <c r="A734">
        <f>'Liste ECO'!A777</f>
        <v>701</v>
      </c>
      <c r="B734" t="str">
        <f>'Liste ECO'!C777</f>
        <v>NON-VALEURS DU SERVICE EXTRAORDINAIRE</v>
      </c>
      <c r="C734" t="str">
        <f>'Liste ECO'!D777</f>
        <v>X</v>
      </c>
      <c r="D734">
        <f>'Liste ECO'!E777</f>
        <v>0</v>
      </c>
      <c r="E734">
        <f>'Liste ECO'!G777</f>
        <v>0</v>
      </c>
      <c r="F734">
        <f>'Liste ECO'!F777</f>
        <v>0</v>
      </c>
      <c r="G734">
        <f>VLOOKUP(F734,'Liste CG'!B:C,2,FALSE)</f>
        <v>0</v>
      </c>
      <c r="H734">
        <f>VLOOKUP('Global view'!F734,'Liste CG'!B:E,4,FALSE)</f>
        <v>0</v>
      </c>
      <c r="I734" t="e">
        <f>VLOOKUP(A734,'CG-&gt; CE'!K:M,3,FALSE)</f>
        <v>#N/A</v>
      </c>
      <c r="J734" t="e">
        <f>VLOOKUP(I734,'Liste CG'!B:C,2,FALSE)</f>
        <v>#N/A</v>
      </c>
      <c r="K734" t="e">
        <f>VLOOKUP('Global view'!I734,'Liste CG'!B:E,4,FALSE)</f>
        <v>#N/A</v>
      </c>
    </row>
    <row r="735" spans="1:11" hidden="1" x14ac:dyDescent="0.35">
      <c r="E735">
        <f>'Liste ECO'!G778</f>
        <v>0</v>
      </c>
      <c r="G735">
        <f>VLOOKUP(F735,'Liste CG'!B:C,2,FALSE)</f>
        <v>0</v>
      </c>
      <c r="H735">
        <f>VLOOKUP('Global view'!F735,'Liste CG'!B:E,4,FALSE)</f>
        <v>0</v>
      </c>
      <c r="I735" t="e">
        <f>VLOOKUP(A735,'CG-&gt; CE'!K:M,3,FALSE)</f>
        <v>#N/A</v>
      </c>
      <c r="J735" t="e">
        <f>VLOOKUP(I735,'Liste CG'!B:C,2,FALSE)</f>
        <v>#N/A</v>
      </c>
      <c r="K735" t="e">
        <f>VLOOKUP('Global view'!I735,'Liste CG'!B:E,4,FALSE)</f>
        <v>#N/A</v>
      </c>
    </row>
    <row r="736" spans="1:11" hidden="1" x14ac:dyDescent="0.35">
      <c r="A736" t="str">
        <f>'Liste ECO'!A779</f>
        <v>Code</v>
      </c>
      <c r="B736" t="str">
        <f>'Liste ECO'!C779</f>
        <v>Libellé</v>
      </c>
      <c r="C736" t="str">
        <f>'Liste ECO'!D779</f>
        <v>D/R</v>
      </c>
      <c r="D736" t="str">
        <f>'Liste ECO'!E779</f>
        <v>O/E</v>
      </c>
      <c r="E736" t="str">
        <f>'Liste ECO'!G779</f>
        <v>CT</v>
      </c>
      <c r="F736" t="str">
        <f>'Liste ECO'!F779</f>
        <v>C Gén</v>
      </c>
      <c r="G736" t="e">
        <f>VLOOKUP(F736,'Liste CG'!B:C,2,FALSE)</f>
        <v>#N/A</v>
      </c>
      <c r="H736" t="e">
        <f>VLOOKUP('Global view'!F736,'Liste CG'!B:E,4,FALSE)</f>
        <v>#N/A</v>
      </c>
      <c r="I736" t="e">
        <f>VLOOKUP(A736,'CG-&gt; CE'!K:M,3,FALSE)</f>
        <v>#N/A</v>
      </c>
      <c r="J736" t="e">
        <f>VLOOKUP(I736,'Liste CG'!B:C,2,FALSE)</f>
        <v>#N/A</v>
      </c>
      <c r="K736" t="e">
        <f>VLOOKUP('Global view'!I736,'Liste CG'!B:E,4,FALSE)</f>
        <v>#N/A</v>
      </c>
    </row>
    <row r="737" spans="1:11" hidden="1" x14ac:dyDescent="0.35">
      <c r="E737">
        <f>'Liste ECO'!G780</f>
        <v>91</v>
      </c>
      <c r="G737">
        <f>VLOOKUP(F737,'Liste CG'!B:C,2,FALSE)</f>
        <v>0</v>
      </c>
      <c r="H737">
        <f>VLOOKUP('Global view'!F737,'Liste CG'!B:E,4,FALSE)</f>
        <v>0</v>
      </c>
      <c r="I737" t="e">
        <f>VLOOKUP(A737,'CG-&gt; CE'!K:M,3,FALSE)</f>
        <v>#N/A</v>
      </c>
      <c r="J737" t="e">
        <f>VLOOKUP(I737,'Liste CG'!B:C,2,FALSE)</f>
        <v>#N/A</v>
      </c>
      <c r="K737" t="e">
        <f>VLOOKUP('Global view'!I737,'Liste CG'!B:E,4,FALSE)</f>
        <v>#N/A</v>
      </c>
    </row>
    <row r="738" spans="1:11" x14ac:dyDescent="0.35">
      <c r="A738" t="str">
        <f>'Liste ECO'!A781</f>
        <v>701-52</v>
      </c>
      <c r="B738" t="str">
        <f>'Liste ECO'!C781</f>
        <v>Remboursement de non-valeurs de droits constatés perçus du service extraordinaire</v>
      </c>
      <c r="C738" t="str">
        <f>'Liste ECO'!D781</f>
        <v>D</v>
      </c>
      <c r="D738" t="str">
        <f>'Liste ECO'!E781</f>
        <v>E</v>
      </c>
      <c r="E738">
        <f>'Liste ECO'!G781</f>
        <v>91</v>
      </c>
      <c r="F738">
        <f>'Liste ECO'!F781</f>
        <v>67213</v>
      </c>
      <c r="G738" t="str">
        <f>VLOOKUP(F738,'Liste CG'!B:C,2,FALSE)</f>
        <v>Remboursement de non-valeurs de droits constatés perçus du service extraordinaire</v>
      </c>
      <c r="H738" t="str">
        <f>IF(VLOOKUP('Global view'!F738,'Liste CG'!B:E,4,FALSE)=0,"",VLOOKUP('Global view'!F738,'Liste CG'!B:E,4,FALSE))</f>
        <v/>
      </c>
      <c r="I738">
        <f>VLOOKUP(A738,'CG-&gt; CE'!K:M,3,FALSE)</f>
        <v>67213</v>
      </c>
      <c r="J738" t="str">
        <f>VLOOKUP(I738,'Liste CG'!B:C,2,FALSE)</f>
        <v>Remboursement de non-valeurs de droits constatés perçus du service extraordinaire</v>
      </c>
      <c r="K738" t="str">
        <f>IF(VLOOKUP('Global view'!I738,'Liste CG'!B:E,4,FALSE)=0,"",VLOOKUP('Global view'!I738,'Liste CG'!B:E,4,FALSE))</f>
        <v/>
      </c>
    </row>
    <row r="739" spans="1:11" hidden="1" x14ac:dyDescent="0.35">
      <c r="E739">
        <f>'Liste ECO'!G782</f>
        <v>0</v>
      </c>
      <c r="G739">
        <f>VLOOKUP(F739,'Liste CG'!B:C,2,FALSE)</f>
        <v>0</v>
      </c>
      <c r="H739">
        <f>VLOOKUP('Global view'!F739,'Liste CG'!B:E,4,FALSE)</f>
        <v>0</v>
      </c>
      <c r="I739" t="e">
        <f>VLOOKUP(A739,'CG-&gt; CE'!K:M,3,FALSE)</f>
        <v>#N/A</v>
      </c>
      <c r="J739" t="e">
        <f>VLOOKUP(I739,'Liste CG'!B:C,2,FALSE)</f>
        <v>#N/A</v>
      </c>
      <c r="K739" t="e">
        <f>VLOOKUP('Global view'!I739,'Liste CG'!B:E,4,FALSE)</f>
        <v>#N/A</v>
      </c>
    </row>
    <row r="740" spans="1:11" hidden="1" x14ac:dyDescent="0.35">
      <c r="A740">
        <f>'Liste ECO'!A783</f>
        <v>706</v>
      </c>
      <c r="B740" t="str">
        <f>'Liste ECO'!C783</f>
        <v>NOTES DE CREDIT DU SERVICE EXTRAORDINAIRE</v>
      </c>
      <c r="C740" t="str">
        <f>'Liste ECO'!D783</f>
        <v>X</v>
      </c>
      <c r="D740">
        <f>'Liste ECO'!E783</f>
        <v>0</v>
      </c>
      <c r="E740">
        <f>'Liste ECO'!G783</f>
        <v>0</v>
      </c>
      <c r="F740">
        <f>'Liste ECO'!F783</f>
        <v>0</v>
      </c>
      <c r="G740">
        <f>VLOOKUP(F740,'Liste CG'!B:C,2,FALSE)</f>
        <v>0</v>
      </c>
      <c r="H740">
        <f>VLOOKUP('Global view'!F740,'Liste CG'!B:E,4,FALSE)</f>
        <v>0</v>
      </c>
      <c r="I740" t="e">
        <f>VLOOKUP(A740,'CG-&gt; CE'!K:M,3,FALSE)</f>
        <v>#N/A</v>
      </c>
      <c r="J740" t="e">
        <f>VLOOKUP(I740,'Liste CG'!B:C,2,FALSE)</f>
        <v>#N/A</v>
      </c>
      <c r="K740" t="e">
        <f>VLOOKUP('Global view'!I740,'Liste CG'!B:E,4,FALSE)</f>
        <v>#N/A</v>
      </c>
    </row>
    <row r="741" spans="1:11" hidden="1" x14ac:dyDescent="0.35">
      <c r="E741">
        <f>'Liste ECO'!G784</f>
        <v>0</v>
      </c>
      <c r="G741">
        <f>VLOOKUP(F741,'Liste CG'!B:C,2,FALSE)</f>
        <v>0</v>
      </c>
      <c r="H741">
        <f>VLOOKUP('Global view'!F741,'Liste CG'!B:E,4,FALSE)</f>
        <v>0</v>
      </c>
      <c r="I741" t="e">
        <f>VLOOKUP(A741,'CG-&gt; CE'!K:M,3,FALSE)</f>
        <v>#N/A</v>
      </c>
      <c r="J741" t="e">
        <f>VLOOKUP(I741,'Liste CG'!B:C,2,FALSE)</f>
        <v>#N/A</v>
      </c>
      <c r="K741" t="e">
        <f>VLOOKUP('Global view'!I741,'Liste CG'!B:E,4,FALSE)</f>
        <v>#N/A</v>
      </c>
    </row>
    <row r="742" spans="1:11" hidden="1" x14ac:dyDescent="0.35">
      <c r="A742" t="str">
        <f>'Liste ECO'!A785</f>
        <v>Code</v>
      </c>
      <c r="B742" t="str">
        <f>'Liste ECO'!C785</f>
        <v>Libellé</v>
      </c>
      <c r="C742" t="str">
        <f>'Liste ECO'!D785</f>
        <v>D/R</v>
      </c>
      <c r="D742" t="str">
        <f>'Liste ECO'!E785</f>
        <v>O/E</v>
      </c>
      <c r="E742" t="str">
        <f>'Liste ECO'!G785</f>
        <v>CT</v>
      </c>
      <c r="F742" t="str">
        <f>'Liste ECO'!F785</f>
        <v>C Gén</v>
      </c>
      <c r="G742" t="e">
        <f>VLOOKUP(F742,'Liste CG'!B:C,2,FALSE)</f>
        <v>#N/A</v>
      </c>
      <c r="H742" t="e">
        <f>VLOOKUP('Global view'!F742,'Liste CG'!B:E,4,FALSE)</f>
        <v>#N/A</v>
      </c>
      <c r="I742" t="e">
        <f>VLOOKUP(A742,'CG-&gt; CE'!K:M,3,FALSE)</f>
        <v>#N/A</v>
      </c>
      <c r="J742" t="e">
        <f>VLOOKUP(I742,'Liste CG'!B:C,2,FALSE)</f>
        <v>#N/A</v>
      </c>
      <c r="K742" t="e">
        <f>VLOOKUP('Global view'!I742,'Liste CG'!B:E,4,FALSE)</f>
        <v>#N/A</v>
      </c>
    </row>
    <row r="743" spans="1:11" hidden="1" x14ac:dyDescent="0.35">
      <c r="E743">
        <f>'Liste ECO'!G786</f>
        <v>81</v>
      </c>
      <c r="G743">
        <f>VLOOKUP(F743,'Liste CG'!B:C,2,FALSE)</f>
        <v>0</v>
      </c>
      <c r="H743">
        <f>VLOOKUP('Global view'!F743,'Liste CG'!B:E,4,FALSE)</f>
        <v>0</v>
      </c>
      <c r="I743" t="e">
        <f>VLOOKUP(A743,'CG-&gt; CE'!K:M,3,FALSE)</f>
        <v>#N/A</v>
      </c>
      <c r="J743" t="e">
        <f>VLOOKUP(I743,'Liste CG'!B:C,2,FALSE)</f>
        <v>#N/A</v>
      </c>
      <c r="K743" t="e">
        <f>VLOOKUP('Global view'!I743,'Liste CG'!B:E,4,FALSE)</f>
        <v>#N/A</v>
      </c>
    </row>
    <row r="744" spans="1:11" x14ac:dyDescent="0.35">
      <c r="A744" t="str">
        <f>'Liste ECO'!A787</f>
        <v>706-52</v>
      </c>
      <c r="B744" t="str">
        <f>'Liste ECO'!C787</f>
        <v>Notes de crédit du service extraordinaire sur achat, construction et maintenance de bâtiments en cours d'exécution</v>
      </c>
      <c r="C744" t="str">
        <f>'Liste ECO'!D787</f>
        <v>R</v>
      </c>
      <c r="D744" t="str">
        <f>'Liste ECO'!E787</f>
        <v>E</v>
      </c>
      <c r="E744">
        <f>'Liste ECO'!G787</f>
        <v>81</v>
      </c>
      <c r="F744">
        <f>'Liste ECO'!F787</f>
        <v>24021</v>
      </c>
      <c r="G744" t="str">
        <f>VLOOKUP(F744,'Liste CG'!B:C,2,FALSE)</f>
        <v>Achat, construction et maintenance de bâtiments en cours d’exécution</v>
      </c>
      <c r="H744" t="str">
        <f>IF(VLOOKUP('Global view'!F744,'Liste CG'!B:E,4,FALSE)=0,"",VLOOKUP('Global view'!F744,'Liste CG'!B:E,4,FALSE))</f>
        <v>08</v>
      </c>
      <c r="I744">
        <f>VLOOKUP(A744,'CG-&gt; CE'!K:M,3,FALSE)</f>
        <v>41600</v>
      </c>
      <c r="J744" t="str">
        <f>VLOOKUP(I744,'Liste CG'!B:C,2,FALSE)</f>
        <v>Débiteurs divers</v>
      </c>
      <c r="K744" t="str">
        <f>IF(VLOOKUP('Global view'!I744,'Liste CG'!B:E,4,FALSE)=0,"",VLOOKUP('Global view'!I744,'Liste CG'!B:E,4,FALSE))</f>
        <v>Tiers</v>
      </c>
    </row>
    <row r="745" spans="1:11" hidden="1" x14ac:dyDescent="0.35">
      <c r="E745">
        <f>'Liste ECO'!G788</f>
        <v>81</v>
      </c>
      <c r="G745">
        <f>VLOOKUP(F745,'Liste CG'!B:C,2,FALSE)</f>
        <v>0</v>
      </c>
      <c r="H745">
        <f>VLOOKUP('Global view'!F745,'Liste CG'!B:E,4,FALSE)</f>
        <v>0</v>
      </c>
      <c r="I745" t="e">
        <f>VLOOKUP(A745,'CG-&gt; CE'!K:M,3,FALSE)</f>
        <v>#N/A</v>
      </c>
      <c r="J745" t="e">
        <f>VLOOKUP(I745,'Liste CG'!B:C,2,FALSE)</f>
        <v>#N/A</v>
      </c>
      <c r="K745" t="e">
        <f>VLOOKUP('Global view'!I745,'Liste CG'!B:E,4,FALSE)</f>
        <v>#N/A</v>
      </c>
    </row>
    <row r="746" spans="1:11" x14ac:dyDescent="0.35">
      <c r="A746" t="str">
        <f>'Liste ECO'!A789</f>
        <v>706-54</v>
      </c>
      <c r="B746" t="str">
        <f>'Liste ECO'!C789</f>
        <v>Notes de crédit du service extraordinaire sur plans et études en cours de réalisation</v>
      </c>
      <c r="C746" t="str">
        <f>'Liste ECO'!D789</f>
        <v>R</v>
      </c>
      <c r="D746" t="str">
        <f>'Liste ECO'!E789</f>
        <v>E</v>
      </c>
      <c r="E746">
        <f>'Liste ECO'!G789</f>
        <v>81</v>
      </c>
      <c r="F746">
        <f>'Liste ECO'!F789</f>
        <v>24041</v>
      </c>
      <c r="G746" t="str">
        <f>VLOOKUP(F746,'Liste CG'!B:C,2,FALSE)</f>
        <v>Plans et études en cours de réalisation</v>
      </c>
      <c r="H746" t="str">
        <f>IF(VLOOKUP('Global view'!F746,'Liste CG'!B:E,4,FALSE)=0,"",VLOOKUP('Global view'!F746,'Liste CG'!B:E,4,FALSE))</f>
        <v>08</v>
      </c>
      <c r="I746">
        <f>VLOOKUP(A746,'CG-&gt; CE'!K:M,3,FALSE)</f>
        <v>41600</v>
      </c>
      <c r="J746" t="str">
        <f>VLOOKUP(I746,'Liste CG'!B:C,2,FALSE)</f>
        <v>Débiteurs divers</v>
      </c>
      <c r="K746" t="str">
        <f>IF(VLOOKUP('Global view'!I746,'Liste CG'!B:E,4,FALSE)=0,"",VLOOKUP('Global view'!I746,'Liste CG'!B:E,4,FALSE))</f>
        <v>Tiers</v>
      </c>
    </row>
    <row r="747" spans="1:11" hidden="1" x14ac:dyDescent="0.35">
      <c r="E747">
        <f>'Liste ECO'!G790</f>
        <v>81</v>
      </c>
      <c r="G747">
        <f>VLOOKUP(F747,'Liste CG'!B:C,2,FALSE)</f>
        <v>0</v>
      </c>
      <c r="H747">
        <f>VLOOKUP('Global view'!F747,'Liste CG'!B:E,4,FALSE)</f>
        <v>0</v>
      </c>
      <c r="I747" t="e">
        <f>VLOOKUP(A747,'CG-&gt; CE'!K:M,3,FALSE)</f>
        <v>#N/A</v>
      </c>
      <c r="J747" t="e">
        <f>VLOOKUP(I747,'Liste CG'!B:C,2,FALSE)</f>
        <v>#N/A</v>
      </c>
      <c r="K747" t="e">
        <f>VLOOKUP('Global view'!I747,'Liste CG'!B:E,4,FALSE)</f>
        <v>#N/A</v>
      </c>
    </row>
    <row r="748" spans="1:11" hidden="1" x14ac:dyDescent="0.35">
      <c r="A748">
        <f>'Liste ECO'!A791</f>
        <v>0</v>
      </c>
      <c r="B748">
        <f>'Liste ECO'!C791</f>
        <v>0</v>
      </c>
      <c r="C748" t="str">
        <f>'Liste ECO'!D791</f>
        <v>X</v>
      </c>
      <c r="D748">
        <f>'Liste ECO'!E791</f>
        <v>0</v>
      </c>
      <c r="E748">
        <f>'Liste ECO'!G791</f>
        <v>0</v>
      </c>
      <c r="F748">
        <f>'Liste ECO'!F791</f>
        <v>0</v>
      </c>
      <c r="G748">
        <f>VLOOKUP(F748,'Liste CG'!B:C,2,FALSE)</f>
        <v>0</v>
      </c>
      <c r="H748">
        <f>VLOOKUP('Global view'!F748,'Liste CG'!B:E,4,FALSE)</f>
        <v>0</v>
      </c>
      <c r="I748" t="e">
        <f>VLOOKUP(A748,'CG-&gt; CE'!K:M,3,FALSE)</f>
        <v>#N/A</v>
      </c>
      <c r="J748" t="e">
        <f>VLOOKUP(I748,'Liste CG'!B:C,2,FALSE)</f>
        <v>#N/A</v>
      </c>
      <c r="K748" t="e">
        <f>VLOOKUP('Global view'!I748,'Liste CG'!B:E,4,FALSE)</f>
        <v>#N/A</v>
      </c>
    </row>
    <row r="749" spans="1:11" hidden="1" x14ac:dyDescent="0.35">
      <c r="E749">
        <f>'Liste ECO'!G792</f>
        <v>0</v>
      </c>
      <c r="G749">
        <f>VLOOKUP(F749,'Liste CG'!B:C,2,FALSE)</f>
        <v>0</v>
      </c>
      <c r="H749">
        <f>VLOOKUP('Global view'!F749,'Liste CG'!B:E,4,FALSE)</f>
        <v>0</v>
      </c>
      <c r="I749" t="e">
        <f>VLOOKUP(A749,'CG-&gt; CE'!K:M,3,FALSE)</f>
        <v>#N/A</v>
      </c>
      <c r="J749" t="e">
        <f>VLOOKUP(I749,'Liste CG'!B:C,2,FALSE)</f>
        <v>#N/A</v>
      </c>
      <c r="K749" t="e">
        <f>VLOOKUP('Global view'!I749,'Liste CG'!B:E,4,FALSE)</f>
        <v>#N/A</v>
      </c>
    </row>
    <row r="750" spans="1:11" hidden="1" x14ac:dyDescent="0.35">
      <c r="A750">
        <f>'Liste ECO'!A793</f>
        <v>0</v>
      </c>
      <c r="B750">
        <f>'Liste ECO'!C793</f>
        <v>0</v>
      </c>
      <c r="C750" t="str">
        <f>'Liste ECO'!D793</f>
        <v>X</v>
      </c>
      <c r="D750">
        <f>'Liste ECO'!E793</f>
        <v>0</v>
      </c>
      <c r="E750">
        <f>'Liste ECO'!G793</f>
        <v>0</v>
      </c>
      <c r="F750">
        <f>'Liste ECO'!F793</f>
        <v>0</v>
      </c>
      <c r="G750">
        <f>VLOOKUP(F750,'Liste CG'!B:C,2,FALSE)</f>
        <v>0</v>
      </c>
      <c r="H750">
        <f>VLOOKUP('Global view'!F750,'Liste CG'!B:E,4,FALSE)</f>
        <v>0</v>
      </c>
      <c r="I750" t="e">
        <f>VLOOKUP(A750,'CG-&gt; CE'!K:M,3,FALSE)</f>
        <v>#N/A</v>
      </c>
      <c r="J750" t="e">
        <f>VLOOKUP(I750,'Liste CG'!B:C,2,FALSE)</f>
        <v>#N/A</v>
      </c>
      <c r="K750" t="e">
        <f>VLOOKUP('Global view'!I750,'Liste CG'!B:E,4,FALSE)</f>
        <v>#N/A</v>
      </c>
    </row>
    <row r="751" spans="1:11" hidden="1" x14ac:dyDescent="0.35">
      <c r="E751">
        <f>'Liste ECO'!G794</f>
        <v>0</v>
      </c>
      <c r="G751">
        <f>VLOOKUP(F751,'Liste CG'!B:C,2,FALSE)</f>
        <v>0</v>
      </c>
      <c r="H751">
        <f>VLOOKUP('Global view'!F751,'Liste CG'!B:E,4,FALSE)</f>
        <v>0</v>
      </c>
      <c r="I751" t="e">
        <f>VLOOKUP(A751,'CG-&gt; CE'!K:M,3,FALSE)</f>
        <v>#N/A</v>
      </c>
      <c r="J751" t="e">
        <f>VLOOKUP(I751,'Liste CG'!B:C,2,FALSE)</f>
        <v>#N/A</v>
      </c>
      <c r="K751" t="e">
        <f>VLOOKUP('Global view'!I751,'Liste CG'!B:E,4,FALSE)</f>
        <v>#N/A</v>
      </c>
    </row>
    <row r="752" spans="1:11" hidden="1" x14ac:dyDescent="0.35">
      <c r="A752">
        <f>'Liste ECO'!A795</f>
        <v>0</v>
      </c>
      <c r="B752">
        <f>'Liste ECO'!C795</f>
        <v>0</v>
      </c>
      <c r="C752" t="str">
        <f>'Liste ECO'!D795</f>
        <v>X</v>
      </c>
      <c r="D752">
        <f>'Liste ECO'!E795</f>
        <v>0</v>
      </c>
      <c r="E752">
        <f>'Liste ECO'!G795</f>
        <v>0</v>
      </c>
      <c r="F752">
        <f>'Liste ECO'!F795</f>
        <v>0</v>
      </c>
      <c r="G752">
        <f>VLOOKUP(F752,'Liste CG'!B:C,2,FALSE)</f>
        <v>0</v>
      </c>
      <c r="H752">
        <f>VLOOKUP('Global view'!F752,'Liste CG'!B:E,4,FALSE)</f>
        <v>0</v>
      </c>
      <c r="I752" t="e">
        <f>VLOOKUP(A752,'CG-&gt; CE'!K:M,3,FALSE)</f>
        <v>#N/A</v>
      </c>
      <c r="J752" t="e">
        <f>VLOOKUP(I752,'Liste CG'!B:C,2,FALSE)</f>
        <v>#N/A</v>
      </c>
      <c r="K752" t="e">
        <f>VLOOKUP('Global view'!I752,'Liste CG'!B:E,4,FALSE)</f>
        <v>#N/A</v>
      </c>
    </row>
    <row r="753" spans="1:11" hidden="1" x14ac:dyDescent="0.35">
      <c r="E753" t="str">
        <f>'Liste ECO'!G796</f>
        <v>CT</v>
      </c>
      <c r="G753">
        <f>VLOOKUP(F753,'Liste CG'!B:C,2,FALSE)</f>
        <v>0</v>
      </c>
      <c r="H753">
        <f>VLOOKUP('Global view'!F753,'Liste CG'!B:E,4,FALSE)</f>
        <v>0</v>
      </c>
      <c r="I753" t="e">
        <f>VLOOKUP(A753,'CG-&gt; CE'!K:M,3,FALSE)</f>
        <v>#N/A</v>
      </c>
      <c r="J753" t="e">
        <f>VLOOKUP(I753,'Liste CG'!B:C,2,FALSE)</f>
        <v>#N/A</v>
      </c>
      <c r="K753" t="e">
        <f>VLOOKUP('Global view'!I753,'Liste CG'!B:E,4,FALSE)</f>
        <v>#N/A</v>
      </c>
    </row>
    <row r="754" spans="1:11" x14ac:dyDescent="0.35">
      <c r="A754" t="str">
        <f>'Liste ECO'!A797</f>
        <v>710-51</v>
      </c>
      <c r="B754" t="str">
        <f>'Liste ECO'!C797</f>
        <v>Frais de restructuration portés à l'actif</v>
      </c>
      <c r="C754" t="str">
        <f>'Liste ECO'!D797</f>
        <v>D</v>
      </c>
      <c r="D754" t="str">
        <f>'Liste ECO'!E797</f>
        <v>E</v>
      </c>
      <c r="E754">
        <f>'Liste ECO'!G797</f>
        <v>91</v>
      </c>
      <c r="F754">
        <f>'Liste ECO'!F797</f>
        <v>20001</v>
      </c>
      <c r="G754" t="str">
        <f>VLOOKUP(F754,'Liste CG'!B:C,2,FALSE)</f>
        <v>Frais de restructuration portés à l'actif</v>
      </c>
      <c r="H754" t="str">
        <f>IF(VLOOKUP('Global view'!F754,'Liste CG'!B:E,4,FALSE)=0,"",VLOOKUP('Global view'!F754,'Liste CG'!B:E,4,FALSE))</f>
        <v>05</v>
      </c>
      <c r="I754">
        <f>VLOOKUP(A754,'CG-&gt; CE'!K:M,3,FALSE)</f>
        <v>44000</v>
      </c>
      <c r="J754" t="str">
        <f>VLOOKUP(I754,'Liste CG'!B:C,2,FALSE)</f>
        <v>Fournisseurs</v>
      </c>
      <c r="K754" t="str">
        <f>IF(VLOOKUP('Global view'!I754,'Liste CG'!B:E,4,FALSE)=0,"",VLOOKUP('Global view'!I754,'Liste CG'!B:E,4,FALSE))</f>
        <v>Tiers</v>
      </c>
    </row>
    <row r="755" spans="1:11" hidden="1" x14ac:dyDescent="0.35">
      <c r="E755">
        <f>'Liste ECO'!G798</f>
        <v>0</v>
      </c>
      <c r="G755">
        <f>VLOOKUP(F755,'Liste CG'!B:C,2,FALSE)</f>
        <v>0</v>
      </c>
      <c r="H755">
        <f>VLOOKUP('Global view'!F755,'Liste CG'!B:E,4,FALSE)</f>
        <v>0</v>
      </c>
      <c r="I755" t="e">
        <f>VLOOKUP(A755,'CG-&gt; CE'!K:M,3,FALSE)</f>
        <v>#N/A</v>
      </c>
      <c r="J755" t="e">
        <f>VLOOKUP(I755,'Liste CG'!B:C,2,FALSE)</f>
        <v>#N/A</v>
      </c>
      <c r="K755" t="e">
        <f>VLOOKUP('Global view'!I755,'Liste CG'!B:E,4,FALSE)</f>
        <v>#N/A</v>
      </c>
    </row>
    <row r="756" spans="1:11" hidden="1" x14ac:dyDescent="0.35">
      <c r="A756">
        <f>'Liste ECO'!A799</f>
        <v>711</v>
      </c>
      <c r="B756" t="str">
        <f>'Liste ECO'!C799</f>
        <v>ACHAT DE TERRAINS</v>
      </c>
      <c r="C756" t="str">
        <f>'Liste ECO'!D799</f>
        <v>X</v>
      </c>
      <c r="D756">
        <f>'Liste ECO'!E799</f>
        <v>0</v>
      </c>
      <c r="E756">
        <f>'Liste ECO'!G799</f>
        <v>0</v>
      </c>
      <c r="F756">
        <f>'Liste ECO'!F799</f>
        <v>0</v>
      </c>
      <c r="G756">
        <f>VLOOKUP(F756,'Liste CG'!B:C,2,FALSE)</f>
        <v>0</v>
      </c>
      <c r="H756">
        <f>VLOOKUP('Global view'!F756,'Liste CG'!B:E,4,FALSE)</f>
        <v>0</v>
      </c>
      <c r="I756" t="e">
        <f>VLOOKUP(A756,'CG-&gt; CE'!K:M,3,FALSE)</f>
        <v>#N/A</v>
      </c>
      <c r="J756" t="e">
        <f>VLOOKUP(I756,'Liste CG'!B:C,2,FALSE)</f>
        <v>#N/A</v>
      </c>
      <c r="K756" t="e">
        <f>VLOOKUP('Global view'!I756,'Liste CG'!B:E,4,FALSE)</f>
        <v>#N/A</v>
      </c>
    </row>
    <row r="757" spans="1:11" hidden="1" x14ac:dyDescent="0.35">
      <c r="E757">
        <f>'Liste ECO'!G800</f>
        <v>0</v>
      </c>
      <c r="G757">
        <f>VLOOKUP(F757,'Liste CG'!B:C,2,FALSE)</f>
        <v>0</v>
      </c>
      <c r="H757">
        <f>VLOOKUP('Global view'!F757,'Liste CG'!B:E,4,FALSE)</f>
        <v>0</v>
      </c>
      <c r="I757" t="e">
        <f>VLOOKUP(A757,'CG-&gt; CE'!K:M,3,FALSE)</f>
        <v>#N/A</v>
      </c>
      <c r="J757" t="e">
        <f>VLOOKUP(I757,'Liste CG'!B:C,2,FALSE)</f>
        <v>#N/A</v>
      </c>
      <c r="K757" t="e">
        <f>VLOOKUP('Global view'!I757,'Liste CG'!B:E,4,FALSE)</f>
        <v>#N/A</v>
      </c>
    </row>
    <row r="758" spans="1:11" hidden="1" x14ac:dyDescent="0.35">
      <c r="A758" t="str">
        <f>'Liste ECO'!A801</f>
        <v>Code</v>
      </c>
      <c r="B758" t="str">
        <f>'Liste ECO'!C801</f>
        <v>Libellé</v>
      </c>
      <c r="C758" t="str">
        <f>'Liste ECO'!D801</f>
        <v>D/R</v>
      </c>
      <c r="D758" t="str">
        <f>'Liste ECO'!E801</f>
        <v>O/E</v>
      </c>
      <c r="E758" t="str">
        <f>'Liste ECO'!G801</f>
        <v>CT</v>
      </c>
      <c r="F758" t="str">
        <f>'Liste ECO'!F801</f>
        <v>C Gén</v>
      </c>
      <c r="G758" t="e">
        <f>VLOOKUP(F758,'Liste CG'!B:C,2,FALSE)</f>
        <v>#N/A</v>
      </c>
      <c r="H758" t="e">
        <f>VLOOKUP('Global view'!F758,'Liste CG'!B:E,4,FALSE)</f>
        <v>#N/A</v>
      </c>
      <c r="I758" t="e">
        <f>VLOOKUP(A758,'CG-&gt; CE'!K:M,3,FALSE)</f>
        <v>#N/A</v>
      </c>
      <c r="J758" t="e">
        <f>VLOOKUP(I758,'Liste CG'!B:C,2,FALSE)</f>
        <v>#N/A</v>
      </c>
      <c r="K758" t="e">
        <f>VLOOKUP('Global view'!I758,'Liste CG'!B:E,4,FALSE)</f>
        <v>#N/A</v>
      </c>
    </row>
    <row r="759" spans="1:11" hidden="1" x14ac:dyDescent="0.35">
      <c r="E759">
        <f>'Liste ECO'!G802</f>
        <v>91</v>
      </c>
      <c r="G759">
        <f>VLOOKUP(F759,'Liste CG'!B:C,2,FALSE)</f>
        <v>0</v>
      </c>
      <c r="H759">
        <f>VLOOKUP('Global view'!F759,'Liste CG'!B:E,4,FALSE)</f>
        <v>0</v>
      </c>
      <c r="I759" t="e">
        <f>VLOOKUP(A759,'CG-&gt; CE'!K:M,3,FALSE)</f>
        <v>#N/A</v>
      </c>
      <c r="J759" t="e">
        <f>VLOOKUP(I759,'Liste CG'!B:C,2,FALSE)</f>
        <v>#N/A</v>
      </c>
      <c r="K759" t="e">
        <f>VLOOKUP('Global view'!I759,'Liste CG'!B:E,4,FALSE)</f>
        <v>#N/A</v>
      </c>
    </row>
    <row r="760" spans="1:11" hidden="1" x14ac:dyDescent="0.35">
      <c r="A760">
        <f>'Liste ECO'!A803</f>
        <v>0</v>
      </c>
      <c r="B760">
        <f>'Liste ECO'!C803</f>
        <v>0</v>
      </c>
      <c r="C760" t="str">
        <f>'Liste ECO'!D803</f>
        <v>X</v>
      </c>
      <c r="D760">
        <f>'Liste ECO'!E803</f>
        <v>0</v>
      </c>
      <c r="E760">
        <f>'Liste ECO'!G803</f>
        <v>0</v>
      </c>
      <c r="F760">
        <f>'Liste ECO'!F803</f>
        <v>0</v>
      </c>
      <c r="G760">
        <f>VLOOKUP(F760,'Liste CG'!B:C,2,FALSE)</f>
        <v>0</v>
      </c>
      <c r="H760">
        <f>VLOOKUP('Global view'!F760,'Liste CG'!B:E,4,FALSE)</f>
        <v>0</v>
      </c>
      <c r="I760" t="e">
        <f>VLOOKUP(A760,'CG-&gt; CE'!K:M,3,FALSE)</f>
        <v>#N/A</v>
      </c>
      <c r="J760" t="e">
        <f>VLOOKUP(I760,'Liste CG'!B:C,2,FALSE)</f>
        <v>#N/A</v>
      </c>
      <c r="K760" t="e">
        <f>VLOOKUP('Global view'!I760,'Liste CG'!B:E,4,FALSE)</f>
        <v>#N/A</v>
      </c>
    </row>
    <row r="761" spans="1:11" hidden="1" x14ac:dyDescent="0.35">
      <c r="E761">
        <f>'Liste ECO'!G804</f>
        <v>0</v>
      </c>
      <c r="G761">
        <f>VLOOKUP(F761,'Liste CG'!B:C,2,FALSE)</f>
        <v>0</v>
      </c>
      <c r="H761">
        <f>VLOOKUP('Global view'!F761,'Liste CG'!B:E,4,FALSE)</f>
        <v>0</v>
      </c>
      <c r="I761" t="e">
        <f>VLOOKUP(A761,'CG-&gt; CE'!K:M,3,FALSE)</f>
        <v>#N/A</v>
      </c>
      <c r="J761" t="e">
        <f>VLOOKUP(I761,'Liste CG'!B:C,2,FALSE)</f>
        <v>#N/A</v>
      </c>
      <c r="K761" t="e">
        <f>VLOOKUP('Global view'!I761,'Liste CG'!B:E,4,FALSE)</f>
        <v>#N/A</v>
      </c>
    </row>
    <row r="762" spans="1:11" hidden="1" x14ac:dyDescent="0.35">
      <c r="A762">
        <f>'Liste ECO'!A805</f>
        <v>0</v>
      </c>
      <c r="B762">
        <f>'Liste ECO'!C805</f>
        <v>0</v>
      </c>
      <c r="C762" t="str">
        <f>'Liste ECO'!D805</f>
        <v>X</v>
      </c>
      <c r="D762">
        <f>'Liste ECO'!E805</f>
        <v>0</v>
      </c>
      <c r="E762">
        <f>'Liste ECO'!G805</f>
        <v>0</v>
      </c>
      <c r="F762">
        <f>'Liste ECO'!F805</f>
        <v>0</v>
      </c>
      <c r="G762">
        <f>VLOOKUP(F762,'Liste CG'!B:C,2,FALSE)</f>
        <v>0</v>
      </c>
      <c r="H762">
        <f>VLOOKUP('Global view'!F762,'Liste CG'!B:E,4,FALSE)</f>
        <v>0</v>
      </c>
      <c r="I762" t="e">
        <f>VLOOKUP(A762,'CG-&gt; CE'!K:M,3,FALSE)</f>
        <v>#N/A</v>
      </c>
      <c r="J762" t="e">
        <f>VLOOKUP(I762,'Liste CG'!B:C,2,FALSE)</f>
        <v>#N/A</v>
      </c>
      <c r="K762" t="e">
        <f>VLOOKUP('Global view'!I762,'Liste CG'!B:E,4,FALSE)</f>
        <v>#N/A</v>
      </c>
    </row>
    <row r="763" spans="1:11" hidden="1" x14ac:dyDescent="0.35">
      <c r="E763" t="str">
        <f>'Liste ECO'!G806</f>
        <v>CT</v>
      </c>
      <c r="G763">
        <f>VLOOKUP(F763,'Liste CG'!B:C,2,FALSE)</f>
        <v>0</v>
      </c>
      <c r="H763">
        <f>VLOOKUP('Global view'!F763,'Liste CG'!B:E,4,FALSE)</f>
        <v>0</v>
      </c>
      <c r="I763" t="e">
        <f>VLOOKUP(A763,'CG-&gt; CE'!K:M,3,FALSE)</f>
        <v>#N/A</v>
      </c>
      <c r="J763" t="e">
        <f>VLOOKUP(I763,'Liste CG'!B:C,2,FALSE)</f>
        <v>#N/A</v>
      </c>
      <c r="K763" t="e">
        <f>VLOOKUP('Global view'!I763,'Liste CG'!B:E,4,FALSE)</f>
        <v>#N/A</v>
      </c>
    </row>
    <row r="764" spans="1:11" x14ac:dyDescent="0.35">
      <c r="A764" t="str">
        <f>'Liste ECO'!A807</f>
        <v>712-60</v>
      </c>
      <c r="B764" t="str">
        <f>'Liste ECO'!C807</f>
        <v>Achat, construction et maintenance de bâtiments en cours d’exécution</v>
      </c>
      <c r="C764" t="str">
        <f>'Liste ECO'!D807</f>
        <v>D</v>
      </c>
      <c r="D764" t="str">
        <f>'Liste ECO'!E807</f>
        <v>E</v>
      </c>
      <c r="E764">
        <f>'Liste ECO'!G807</f>
        <v>91</v>
      </c>
      <c r="F764">
        <f>'Liste ECO'!F807</f>
        <v>24021</v>
      </c>
      <c r="G764" t="str">
        <f>VLOOKUP(F764,'Liste CG'!B:C,2,FALSE)</f>
        <v>Achat, construction et maintenance de bâtiments en cours d’exécution</v>
      </c>
      <c r="H764" t="str">
        <f>IF(VLOOKUP('Global view'!F764,'Liste CG'!B:E,4,FALSE)=0,"",VLOOKUP('Global view'!F764,'Liste CG'!B:E,4,FALSE))</f>
        <v>08</v>
      </c>
      <c r="I764">
        <f>VLOOKUP(A764,'CG-&gt; CE'!K:M,3,FALSE)</f>
        <v>46601</v>
      </c>
      <c r="J764" t="str">
        <f>VLOOKUP(I764,'Liste CG'!B:C,2,FALSE)</f>
        <v>Dettes diverses</v>
      </c>
      <c r="K764" t="str">
        <f>IF(VLOOKUP('Global view'!I764,'Liste CG'!B:E,4,FALSE)=0,"",VLOOKUP('Global view'!I764,'Liste CG'!B:E,4,FALSE))</f>
        <v>Tiers</v>
      </c>
    </row>
    <row r="765" spans="1:11" hidden="1" x14ac:dyDescent="0.35">
      <c r="E765">
        <f>'Liste ECO'!G808</f>
        <v>0</v>
      </c>
      <c r="G765">
        <f>VLOOKUP(F765,'Liste CG'!B:C,2,FALSE)</f>
        <v>0</v>
      </c>
      <c r="H765">
        <f>VLOOKUP('Global view'!F765,'Liste CG'!B:E,4,FALSE)</f>
        <v>0</v>
      </c>
      <c r="I765" t="e">
        <f>VLOOKUP(A765,'CG-&gt; CE'!K:M,3,FALSE)</f>
        <v>#N/A</v>
      </c>
      <c r="J765" t="e">
        <f>VLOOKUP(I765,'Liste CG'!B:C,2,FALSE)</f>
        <v>#N/A</v>
      </c>
      <c r="K765" t="e">
        <f>VLOOKUP('Global view'!I765,'Liste CG'!B:E,4,FALSE)</f>
        <v>#N/A</v>
      </c>
    </row>
    <row r="766" spans="1:11" hidden="1" x14ac:dyDescent="0.35">
      <c r="A766">
        <f>'Liste ECO'!A809</f>
        <v>73</v>
      </c>
      <c r="B766" t="str">
        <f>'Liste ECO'!C809</f>
        <v>TRAVAUX DE VOIRIE ET D’INFRASTRUCTURE</v>
      </c>
      <c r="C766" t="str">
        <f>'Liste ECO'!D809</f>
        <v>X</v>
      </c>
      <c r="D766">
        <f>'Liste ECO'!E809</f>
        <v>0</v>
      </c>
      <c r="E766">
        <f>'Liste ECO'!G809</f>
        <v>0</v>
      </c>
      <c r="F766">
        <f>'Liste ECO'!F809</f>
        <v>0</v>
      </c>
      <c r="G766">
        <f>VLOOKUP(F766,'Liste CG'!B:C,2,FALSE)</f>
        <v>0</v>
      </c>
      <c r="H766">
        <f>VLOOKUP('Global view'!F766,'Liste CG'!B:E,4,FALSE)</f>
        <v>0</v>
      </c>
      <c r="I766" t="e">
        <f>VLOOKUP(A766,'CG-&gt; CE'!K:M,3,FALSE)</f>
        <v>#N/A</v>
      </c>
      <c r="J766" t="e">
        <f>VLOOKUP(I766,'Liste CG'!B:C,2,FALSE)</f>
        <v>#N/A</v>
      </c>
      <c r="K766" t="e">
        <f>VLOOKUP('Global view'!I766,'Liste CG'!B:E,4,FALSE)</f>
        <v>#N/A</v>
      </c>
    </row>
    <row r="767" spans="1:11" hidden="1" x14ac:dyDescent="0.35">
      <c r="E767">
        <f>'Liste ECO'!G810</f>
        <v>0</v>
      </c>
      <c r="G767">
        <f>VLOOKUP(F767,'Liste CG'!B:C,2,FALSE)</f>
        <v>0</v>
      </c>
      <c r="H767">
        <f>VLOOKUP('Global view'!F767,'Liste CG'!B:E,4,FALSE)</f>
        <v>0</v>
      </c>
      <c r="I767" t="e">
        <f>VLOOKUP(A767,'CG-&gt; CE'!K:M,3,FALSE)</f>
        <v>#N/A</v>
      </c>
      <c r="J767" t="e">
        <f>VLOOKUP(I767,'Liste CG'!B:C,2,FALSE)</f>
        <v>#N/A</v>
      </c>
      <c r="K767" t="e">
        <f>VLOOKUP('Global view'!I767,'Liste CG'!B:E,4,FALSE)</f>
        <v>#N/A</v>
      </c>
    </row>
    <row r="768" spans="1:11" hidden="1" x14ac:dyDescent="0.35">
      <c r="A768" t="str">
        <f>'Liste ECO'!A811</f>
        <v>Code</v>
      </c>
      <c r="B768" t="str">
        <f>'Liste ECO'!C811</f>
        <v>Libellé</v>
      </c>
      <c r="C768" t="str">
        <f>'Liste ECO'!D811</f>
        <v>D/R</v>
      </c>
      <c r="D768" t="str">
        <f>'Liste ECO'!E811</f>
        <v>O/E</v>
      </c>
      <c r="E768" t="str">
        <f>'Liste ECO'!G811</f>
        <v>CT</v>
      </c>
      <c r="F768" t="str">
        <f>'Liste ECO'!F811</f>
        <v>C Gén</v>
      </c>
      <c r="G768" t="e">
        <f>VLOOKUP(F768,'Liste CG'!B:C,2,FALSE)</f>
        <v>#N/A</v>
      </c>
      <c r="H768" t="e">
        <f>VLOOKUP('Global view'!F768,'Liste CG'!B:E,4,FALSE)</f>
        <v>#N/A</v>
      </c>
      <c r="I768" t="e">
        <f>VLOOKUP(A768,'CG-&gt; CE'!K:M,3,FALSE)</f>
        <v>#N/A</v>
      </c>
      <c r="J768" t="e">
        <f>VLOOKUP(I768,'Liste CG'!B:C,2,FALSE)</f>
        <v>#N/A</v>
      </c>
      <c r="K768" t="e">
        <f>VLOOKUP('Global view'!I768,'Liste CG'!B:E,4,FALSE)</f>
        <v>#N/A</v>
      </c>
    </row>
    <row r="769" spans="1:11" hidden="1" x14ac:dyDescent="0.35">
      <c r="E769">
        <f>'Liste ECO'!G812</f>
        <v>91</v>
      </c>
      <c r="G769">
        <f>VLOOKUP(F769,'Liste CG'!B:C,2,FALSE)</f>
        <v>0</v>
      </c>
      <c r="H769">
        <f>VLOOKUP('Global view'!F769,'Liste CG'!B:E,4,FALSE)</f>
        <v>0</v>
      </c>
      <c r="I769" t="e">
        <f>VLOOKUP(A769,'CG-&gt; CE'!K:M,3,FALSE)</f>
        <v>#N/A</v>
      </c>
      <c r="J769" t="e">
        <f>VLOOKUP(I769,'Liste CG'!B:C,2,FALSE)</f>
        <v>#N/A</v>
      </c>
      <c r="K769" t="e">
        <f>VLOOKUP('Global view'!I769,'Liste CG'!B:E,4,FALSE)</f>
        <v>#N/A</v>
      </c>
    </row>
    <row r="770" spans="1:11" hidden="1" x14ac:dyDescent="0.35">
      <c r="A770">
        <f>'Liste ECO'!A813</f>
        <v>0</v>
      </c>
      <c r="B770">
        <f>'Liste ECO'!C813</f>
        <v>0</v>
      </c>
      <c r="C770" t="str">
        <f>'Liste ECO'!D813</f>
        <v>X</v>
      </c>
      <c r="D770">
        <f>'Liste ECO'!E813</f>
        <v>0</v>
      </c>
      <c r="E770">
        <f>'Liste ECO'!G813</f>
        <v>0</v>
      </c>
      <c r="F770">
        <f>'Liste ECO'!F813</f>
        <v>0</v>
      </c>
      <c r="G770">
        <f>VLOOKUP(F770,'Liste CG'!B:C,2,FALSE)</f>
        <v>0</v>
      </c>
      <c r="H770">
        <f>VLOOKUP('Global view'!F770,'Liste CG'!B:E,4,FALSE)</f>
        <v>0</v>
      </c>
      <c r="I770" t="e">
        <f>VLOOKUP(A770,'CG-&gt; CE'!K:M,3,FALSE)</f>
        <v>#N/A</v>
      </c>
      <c r="J770" t="e">
        <f>VLOOKUP(I770,'Liste CG'!B:C,2,FALSE)</f>
        <v>#N/A</v>
      </c>
      <c r="K770" t="e">
        <f>VLOOKUP('Global view'!I770,'Liste CG'!B:E,4,FALSE)</f>
        <v>#N/A</v>
      </c>
    </row>
    <row r="771" spans="1:11" hidden="1" x14ac:dyDescent="0.35">
      <c r="E771">
        <f>'Liste ECO'!G814</f>
        <v>0</v>
      </c>
      <c r="G771">
        <f>VLOOKUP(F771,'Liste CG'!B:C,2,FALSE)</f>
        <v>0</v>
      </c>
      <c r="H771">
        <f>VLOOKUP('Global view'!F771,'Liste CG'!B:E,4,FALSE)</f>
        <v>0</v>
      </c>
      <c r="I771" t="e">
        <f>VLOOKUP(A771,'CG-&gt; CE'!K:M,3,FALSE)</f>
        <v>#N/A</v>
      </c>
      <c r="J771" t="e">
        <f>VLOOKUP(I771,'Liste CG'!B:C,2,FALSE)</f>
        <v>#N/A</v>
      </c>
      <c r="K771" t="e">
        <f>VLOOKUP('Global view'!I771,'Liste CG'!B:E,4,FALSE)</f>
        <v>#N/A</v>
      </c>
    </row>
    <row r="772" spans="1:11" hidden="1" x14ac:dyDescent="0.35">
      <c r="A772">
        <f>'Liste ECO'!A815</f>
        <v>0</v>
      </c>
      <c r="B772">
        <f>'Liste ECO'!C815</f>
        <v>0</v>
      </c>
      <c r="C772" t="str">
        <f>'Liste ECO'!D815</f>
        <v>X</v>
      </c>
      <c r="D772">
        <f>'Liste ECO'!E815</f>
        <v>0</v>
      </c>
      <c r="E772">
        <f>'Liste ECO'!G815</f>
        <v>0</v>
      </c>
      <c r="F772">
        <f>'Liste ECO'!F815</f>
        <v>0</v>
      </c>
      <c r="G772">
        <f>VLOOKUP(F772,'Liste CG'!B:C,2,FALSE)</f>
        <v>0</v>
      </c>
      <c r="H772">
        <f>VLOOKUP('Global view'!F772,'Liste CG'!B:E,4,FALSE)</f>
        <v>0</v>
      </c>
      <c r="I772" t="e">
        <f>VLOOKUP(A772,'CG-&gt; CE'!K:M,3,FALSE)</f>
        <v>#N/A</v>
      </c>
      <c r="J772" t="e">
        <f>VLOOKUP(I772,'Liste CG'!B:C,2,FALSE)</f>
        <v>#N/A</v>
      </c>
      <c r="K772" t="e">
        <f>VLOOKUP('Global view'!I772,'Liste CG'!B:E,4,FALSE)</f>
        <v>#N/A</v>
      </c>
    </row>
    <row r="773" spans="1:11" hidden="1" x14ac:dyDescent="0.35">
      <c r="E773">
        <f>'Liste ECO'!G816</f>
        <v>0</v>
      </c>
      <c r="G773">
        <f>VLOOKUP(F773,'Liste CG'!B:C,2,FALSE)</f>
        <v>0</v>
      </c>
      <c r="H773">
        <f>VLOOKUP('Global view'!F773,'Liste CG'!B:E,4,FALSE)</f>
        <v>0</v>
      </c>
      <c r="I773" t="e">
        <f>VLOOKUP(A773,'CG-&gt; CE'!K:M,3,FALSE)</f>
        <v>#N/A</v>
      </c>
      <c r="J773" t="e">
        <f>VLOOKUP(I773,'Liste CG'!B:C,2,FALSE)</f>
        <v>#N/A</v>
      </c>
      <c r="K773" t="e">
        <f>VLOOKUP('Global view'!I773,'Liste CG'!B:E,4,FALSE)</f>
        <v>#N/A</v>
      </c>
    </row>
    <row r="774" spans="1:11" hidden="1" x14ac:dyDescent="0.35">
      <c r="A774">
        <f>'Liste ECO'!A817</f>
        <v>0</v>
      </c>
      <c r="B774">
        <f>'Liste ECO'!C817</f>
        <v>0</v>
      </c>
      <c r="C774" t="str">
        <f>'Liste ECO'!D817</f>
        <v>X</v>
      </c>
      <c r="D774">
        <f>'Liste ECO'!E817</f>
        <v>0</v>
      </c>
      <c r="E774">
        <f>'Liste ECO'!G817</f>
        <v>0</v>
      </c>
      <c r="F774">
        <f>'Liste ECO'!F817</f>
        <v>0</v>
      </c>
      <c r="G774">
        <f>VLOOKUP(F774,'Liste CG'!B:C,2,FALSE)</f>
        <v>0</v>
      </c>
      <c r="H774">
        <f>VLOOKUP('Global view'!F774,'Liste CG'!B:E,4,FALSE)</f>
        <v>0</v>
      </c>
      <c r="I774" t="e">
        <f>VLOOKUP(A774,'CG-&gt; CE'!K:M,3,FALSE)</f>
        <v>#N/A</v>
      </c>
      <c r="J774" t="e">
        <f>VLOOKUP(I774,'Liste CG'!B:C,2,FALSE)</f>
        <v>#N/A</v>
      </c>
      <c r="K774" t="e">
        <f>VLOOKUP('Global view'!I774,'Liste CG'!B:E,4,FALSE)</f>
        <v>#N/A</v>
      </c>
    </row>
    <row r="775" spans="1:11" hidden="1" x14ac:dyDescent="0.35">
      <c r="E775" t="str">
        <f>'Liste ECO'!G818</f>
        <v>CT</v>
      </c>
      <c r="G775">
        <f>VLOOKUP(F775,'Liste CG'!B:C,2,FALSE)</f>
        <v>0</v>
      </c>
      <c r="H775">
        <f>VLOOKUP('Global view'!F775,'Liste CG'!B:E,4,FALSE)</f>
        <v>0</v>
      </c>
      <c r="I775" t="e">
        <f>VLOOKUP(A775,'CG-&gt; CE'!K:M,3,FALSE)</f>
        <v>#N/A</v>
      </c>
      <c r="J775" t="e">
        <f>VLOOKUP(I775,'Liste CG'!B:C,2,FALSE)</f>
        <v>#N/A</v>
      </c>
      <c r="K775" t="e">
        <f>VLOOKUP('Global view'!I775,'Liste CG'!B:E,4,FALSE)</f>
        <v>#N/A</v>
      </c>
    </row>
    <row r="776" spans="1:11" x14ac:dyDescent="0.35">
      <c r="A776" t="str">
        <f>'Liste ECO'!A819</f>
        <v>741-51</v>
      </c>
      <c r="B776" t="str">
        <f>'Liste ECO'!C819</f>
        <v>Achat de mobilier</v>
      </c>
      <c r="C776" t="str">
        <f>'Liste ECO'!D819</f>
        <v>D</v>
      </c>
      <c r="D776" t="str">
        <f>'Liste ECO'!E819</f>
        <v>E</v>
      </c>
      <c r="E776">
        <f>'Liste ECO'!G819</f>
        <v>91</v>
      </c>
      <c r="F776">
        <f>'Liste ECO'!F819</f>
        <v>23011</v>
      </c>
      <c r="G776" t="str">
        <f>VLOOKUP(F776,'Liste CG'!B:C,2,FALSE)</f>
        <v>Mobilier</v>
      </c>
      <c r="H776" t="str">
        <f>IF(VLOOKUP('Global view'!F776,'Liste CG'!B:E,4,FALSE)=0,"",VLOOKUP('Global view'!F776,'Liste CG'!B:E,4,FALSE))</f>
        <v>05/06</v>
      </c>
      <c r="I776">
        <f>VLOOKUP(A776,'CG-&gt; CE'!K:M,3,FALSE)</f>
        <v>44000</v>
      </c>
      <c r="J776" t="str">
        <f>VLOOKUP(I776,'Liste CG'!B:C,2,FALSE)</f>
        <v>Fournisseurs</v>
      </c>
      <c r="K776" t="str">
        <f>IF(VLOOKUP('Global view'!I776,'Liste CG'!B:E,4,FALSE)=0,"",VLOOKUP('Global view'!I776,'Liste CG'!B:E,4,FALSE))</f>
        <v>Tiers</v>
      </c>
    </row>
    <row r="777" spans="1:11" hidden="1" x14ac:dyDescent="0.35">
      <c r="E777">
        <f>'Liste ECO'!G820</f>
        <v>91</v>
      </c>
      <c r="G777">
        <f>VLOOKUP(F777,'Liste CG'!B:C,2,FALSE)</f>
        <v>0</v>
      </c>
      <c r="H777">
        <f>VLOOKUP('Global view'!F777,'Liste CG'!B:E,4,FALSE)</f>
        <v>0</v>
      </c>
      <c r="I777" t="e">
        <f>VLOOKUP(A777,'CG-&gt; CE'!K:M,3,FALSE)</f>
        <v>#N/A</v>
      </c>
      <c r="J777" t="e">
        <f>VLOOKUP(I777,'Liste CG'!B:C,2,FALSE)</f>
        <v>#N/A</v>
      </c>
      <c r="K777" t="e">
        <f>VLOOKUP('Global view'!I777,'Liste CG'!B:E,4,FALSE)</f>
        <v>#N/A</v>
      </c>
    </row>
    <row r="778" spans="1:11" hidden="1" x14ac:dyDescent="0.35">
      <c r="A778">
        <f>'Liste ECO'!A821</f>
        <v>0</v>
      </c>
      <c r="B778">
        <f>'Liste ECO'!C821</f>
        <v>0</v>
      </c>
      <c r="C778" t="str">
        <f>'Liste ECO'!D821</f>
        <v>X</v>
      </c>
      <c r="D778">
        <f>'Liste ECO'!E821</f>
        <v>0</v>
      </c>
      <c r="E778">
        <f>'Liste ECO'!G821</f>
        <v>0</v>
      </c>
      <c r="F778">
        <f>'Liste ECO'!F821</f>
        <v>0</v>
      </c>
      <c r="G778">
        <f>VLOOKUP(F778,'Liste CG'!B:C,2,FALSE)</f>
        <v>0</v>
      </c>
      <c r="H778">
        <f>VLOOKUP('Global view'!F778,'Liste CG'!B:E,4,FALSE)</f>
        <v>0</v>
      </c>
      <c r="I778" t="e">
        <f>VLOOKUP(A778,'CG-&gt; CE'!K:M,3,FALSE)</f>
        <v>#N/A</v>
      </c>
      <c r="J778" t="e">
        <f>VLOOKUP(I778,'Liste CG'!B:C,2,FALSE)</f>
        <v>#N/A</v>
      </c>
      <c r="K778" t="e">
        <f>VLOOKUP('Global view'!I778,'Liste CG'!B:E,4,FALSE)</f>
        <v>#N/A</v>
      </c>
    </row>
    <row r="779" spans="1:11" hidden="1" x14ac:dyDescent="0.35">
      <c r="E779">
        <f>'Liste ECO'!G822</f>
        <v>0</v>
      </c>
      <c r="G779">
        <f>VLOOKUP(F779,'Liste CG'!B:C,2,FALSE)</f>
        <v>0</v>
      </c>
      <c r="H779">
        <f>VLOOKUP('Global view'!F779,'Liste CG'!B:E,4,FALSE)</f>
        <v>0</v>
      </c>
      <c r="I779" t="e">
        <f>VLOOKUP(A779,'CG-&gt; CE'!K:M,3,FALSE)</f>
        <v>#N/A</v>
      </c>
      <c r="J779" t="e">
        <f>VLOOKUP(I779,'Liste CG'!B:C,2,FALSE)</f>
        <v>#N/A</v>
      </c>
      <c r="K779" t="e">
        <f>VLOOKUP('Global view'!I779,'Liste CG'!B:E,4,FALSE)</f>
        <v>#N/A</v>
      </c>
    </row>
    <row r="780" spans="1:11" hidden="1" x14ac:dyDescent="0.35">
      <c r="A780">
        <f>'Liste ECO'!A823</f>
        <v>0</v>
      </c>
      <c r="B780">
        <f>'Liste ECO'!C823</f>
        <v>0</v>
      </c>
      <c r="C780" t="str">
        <f>'Liste ECO'!D823</f>
        <v>X</v>
      </c>
      <c r="D780">
        <f>'Liste ECO'!E823</f>
        <v>0</v>
      </c>
      <c r="E780">
        <f>'Liste ECO'!G823</f>
        <v>0</v>
      </c>
      <c r="F780">
        <f>'Liste ECO'!F823</f>
        <v>0</v>
      </c>
      <c r="G780">
        <f>VLOOKUP(F780,'Liste CG'!B:C,2,FALSE)</f>
        <v>0</v>
      </c>
      <c r="H780">
        <f>VLOOKUP('Global view'!F780,'Liste CG'!B:E,4,FALSE)</f>
        <v>0</v>
      </c>
      <c r="I780" t="e">
        <f>VLOOKUP(A780,'CG-&gt; CE'!K:M,3,FALSE)</f>
        <v>#N/A</v>
      </c>
      <c r="J780" t="e">
        <f>VLOOKUP(I780,'Liste CG'!B:C,2,FALSE)</f>
        <v>#N/A</v>
      </c>
      <c r="K780" t="e">
        <f>VLOOKUP('Global view'!I780,'Liste CG'!B:E,4,FALSE)</f>
        <v>#N/A</v>
      </c>
    </row>
    <row r="781" spans="1:11" hidden="1" x14ac:dyDescent="0.35">
      <c r="E781" t="str">
        <f>'Liste ECO'!G824</f>
        <v>CT</v>
      </c>
      <c r="G781">
        <f>VLOOKUP(F781,'Liste CG'!B:C,2,FALSE)</f>
        <v>0</v>
      </c>
      <c r="H781">
        <f>VLOOKUP('Global view'!F781,'Liste CG'!B:E,4,FALSE)</f>
        <v>0</v>
      </c>
      <c r="I781" t="e">
        <f>VLOOKUP(A781,'CG-&gt; CE'!K:M,3,FALSE)</f>
        <v>#N/A</v>
      </c>
      <c r="J781" t="e">
        <f>VLOOKUP(I781,'Liste CG'!B:C,2,FALSE)</f>
        <v>#N/A</v>
      </c>
      <c r="K781" t="e">
        <f>VLOOKUP('Global view'!I781,'Liste CG'!B:E,4,FALSE)</f>
        <v>#N/A</v>
      </c>
    </row>
    <row r="782" spans="1:11" x14ac:dyDescent="0.35">
      <c r="A782" t="str">
        <f>'Liste ECO'!A825</f>
        <v>742-51</v>
      </c>
      <c r="B782" t="str">
        <f>'Liste ECO'!C825</f>
        <v>Achat de matériel informatique, de téléphonie et autres ICT</v>
      </c>
      <c r="C782" t="str">
        <f>'Liste ECO'!D825</f>
        <v>D</v>
      </c>
      <c r="D782" t="str">
        <f>'Liste ECO'!E825</f>
        <v>E</v>
      </c>
      <c r="E782">
        <f>'Liste ECO'!G825</f>
        <v>91</v>
      </c>
      <c r="F782">
        <f>'Liste ECO'!F825</f>
        <v>23111</v>
      </c>
      <c r="G782" t="str">
        <f>VLOOKUP(F782,'Liste CG'!B:C,2,FALSE)</f>
        <v>Matériel de bureau</v>
      </c>
      <c r="H782" t="str">
        <f>IF(VLOOKUP('Global view'!F782,'Liste CG'!B:E,4,FALSE)=0,"",VLOOKUP('Global view'!F782,'Liste CG'!B:E,4,FALSE))</f>
        <v>05/06</v>
      </c>
      <c r="I782">
        <f>VLOOKUP(A782,'CG-&gt; CE'!K:M,3,FALSE)</f>
        <v>44000</v>
      </c>
      <c r="J782" t="str">
        <f>VLOOKUP(I782,'Liste CG'!B:C,2,FALSE)</f>
        <v>Fournisseurs</v>
      </c>
      <c r="K782" t="str">
        <f>IF(VLOOKUP('Global view'!I782,'Liste CG'!B:E,4,FALSE)=0,"",VLOOKUP('Global view'!I782,'Liste CG'!B:E,4,FALSE))</f>
        <v>Tiers</v>
      </c>
    </row>
    <row r="783" spans="1:11" hidden="1" x14ac:dyDescent="0.35">
      <c r="E783">
        <f>'Liste ECO'!G826</f>
        <v>91</v>
      </c>
      <c r="G783">
        <f>VLOOKUP(F783,'Liste CG'!B:C,2,FALSE)</f>
        <v>0</v>
      </c>
      <c r="H783">
        <f>VLOOKUP('Global view'!F783,'Liste CG'!B:E,4,FALSE)</f>
        <v>0</v>
      </c>
      <c r="I783" t="e">
        <f>VLOOKUP(A783,'CG-&gt; CE'!K:M,3,FALSE)</f>
        <v>#N/A</v>
      </c>
      <c r="J783" t="e">
        <f>VLOOKUP(I783,'Liste CG'!B:C,2,FALSE)</f>
        <v>#N/A</v>
      </c>
      <c r="K783" t="e">
        <f>VLOOKUP('Global view'!I783,'Liste CG'!B:E,4,FALSE)</f>
        <v>#N/A</v>
      </c>
    </row>
    <row r="784" spans="1:11" x14ac:dyDescent="0.35">
      <c r="A784" t="str">
        <f>'Liste ECO'!A827</f>
        <v>742-53</v>
      </c>
      <c r="B784" t="str">
        <f>'Liste ECO'!C827</f>
        <v>Achat de matériel informatique</v>
      </c>
      <c r="C784" t="str">
        <f>'Liste ECO'!D827</f>
        <v>D</v>
      </c>
      <c r="D784" t="str">
        <f>'Liste ECO'!E827</f>
        <v>E</v>
      </c>
      <c r="E784">
        <f>'Liste ECO'!G827</f>
        <v>91</v>
      </c>
      <c r="F784">
        <f>'Liste ECO'!F827</f>
        <v>23131</v>
      </c>
      <c r="G784" t="str">
        <f>VLOOKUP(F784,'Liste CG'!B:C,2,FALSE)</f>
        <v>Matériel informatique</v>
      </c>
      <c r="H784" t="str">
        <f>IF(VLOOKUP('Global view'!F784,'Liste CG'!B:E,4,FALSE)=0,"",VLOOKUP('Global view'!F784,'Liste CG'!B:E,4,FALSE))</f>
        <v>05/06</v>
      </c>
      <c r="I784">
        <f>VLOOKUP(A784,'CG-&gt; CE'!K:M,3,FALSE)</f>
        <v>44000</v>
      </c>
      <c r="J784" t="str">
        <f>VLOOKUP(I784,'Liste CG'!B:C,2,FALSE)</f>
        <v>Fournisseurs</v>
      </c>
      <c r="K784" t="str">
        <f>IF(VLOOKUP('Global view'!I784,'Liste CG'!B:E,4,FALSE)=0,"",VLOOKUP('Global view'!I784,'Liste CG'!B:E,4,FALSE))</f>
        <v>Tiers</v>
      </c>
    </row>
    <row r="785" spans="1:11" hidden="1" x14ac:dyDescent="0.35">
      <c r="E785">
        <f>'Liste ECO'!G828</f>
        <v>91</v>
      </c>
      <c r="G785">
        <f>VLOOKUP(F785,'Liste CG'!B:C,2,FALSE)</f>
        <v>0</v>
      </c>
      <c r="H785">
        <f>VLOOKUP('Global view'!F785,'Liste CG'!B:E,4,FALSE)</f>
        <v>0</v>
      </c>
      <c r="I785" t="e">
        <f>VLOOKUP(A785,'CG-&gt; CE'!K:M,3,FALSE)</f>
        <v>#N/A</v>
      </c>
      <c r="J785" t="e">
        <f>VLOOKUP(I785,'Liste CG'!B:C,2,FALSE)</f>
        <v>#N/A</v>
      </c>
      <c r="K785" t="e">
        <f>VLOOKUP('Global view'!I785,'Liste CG'!B:E,4,FALSE)</f>
        <v>#N/A</v>
      </c>
    </row>
    <row r="786" spans="1:11" hidden="1" x14ac:dyDescent="0.35">
      <c r="A786">
        <f>'Liste ECO'!A829</f>
        <v>0</v>
      </c>
      <c r="B786">
        <f>'Liste ECO'!C829</f>
        <v>0</v>
      </c>
      <c r="C786" t="str">
        <f>'Liste ECO'!D829</f>
        <v>X</v>
      </c>
      <c r="D786">
        <f>'Liste ECO'!E829</f>
        <v>0</v>
      </c>
      <c r="E786">
        <f>'Liste ECO'!G829</f>
        <v>0</v>
      </c>
      <c r="F786">
        <f>'Liste ECO'!F829</f>
        <v>0</v>
      </c>
      <c r="G786">
        <f>VLOOKUP(F786,'Liste CG'!B:C,2,FALSE)</f>
        <v>0</v>
      </c>
      <c r="H786">
        <f>VLOOKUP('Global view'!F786,'Liste CG'!B:E,4,FALSE)</f>
        <v>0</v>
      </c>
      <c r="I786" t="e">
        <f>VLOOKUP(A786,'CG-&gt; CE'!K:M,3,FALSE)</f>
        <v>#N/A</v>
      </c>
      <c r="J786" t="e">
        <f>VLOOKUP(I786,'Liste CG'!B:C,2,FALSE)</f>
        <v>#N/A</v>
      </c>
      <c r="K786" t="e">
        <f>VLOOKUP('Global view'!I786,'Liste CG'!B:E,4,FALSE)</f>
        <v>#N/A</v>
      </c>
    </row>
    <row r="787" spans="1:11" hidden="1" x14ac:dyDescent="0.35">
      <c r="E787">
        <f>'Liste ECO'!G830</f>
        <v>0</v>
      </c>
      <c r="G787">
        <f>VLOOKUP(F787,'Liste CG'!B:C,2,FALSE)</f>
        <v>0</v>
      </c>
      <c r="H787">
        <f>VLOOKUP('Global view'!F787,'Liste CG'!B:E,4,FALSE)</f>
        <v>0</v>
      </c>
      <c r="I787" t="e">
        <f>VLOOKUP(A787,'CG-&gt; CE'!K:M,3,FALSE)</f>
        <v>#N/A</v>
      </c>
      <c r="J787" t="e">
        <f>VLOOKUP(I787,'Liste CG'!B:C,2,FALSE)</f>
        <v>#N/A</v>
      </c>
      <c r="K787" t="e">
        <f>VLOOKUP('Global view'!I787,'Liste CG'!B:E,4,FALSE)</f>
        <v>#N/A</v>
      </c>
    </row>
    <row r="788" spans="1:11" hidden="1" x14ac:dyDescent="0.35">
      <c r="A788">
        <f>'Liste ECO'!A831</f>
        <v>0</v>
      </c>
      <c r="B788">
        <f>'Liste ECO'!C831</f>
        <v>0</v>
      </c>
      <c r="C788" t="str">
        <f>'Liste ECO'!D831</f>
        <v>X</v>
      </c>
      <c r="D788">
        <f>'Liste ECO'!E831</f>
        <v>0</v>
      </c>
      <c r="E788">
        <f>'Liste ECO'!G831</f>
        <v>0</v>
      </c>
      <c r="F788">
        <f>'Liste ECO'!F831</f>
        <v>0</v>
      </c>
      <c r="G788">
        <f>VLOOKUP(F788,'Liste CG'!B:C,2,FALSE)</f>
        <v>0</v>
      </c>
      <c r="H788">
        <f>VLOOKUP('Global view'!F788,'Liste CG'!B:E,4,FALSE)</f>
        <v>0</v>
      </c>
      <c r="I788" t="e">
        <f>VLOOKUP(A788,'CG-&gt; CE'!K:M,3,FALSE)</f>
        <v>#N/A</v>
      </c>
      <c r="J788" t="e">
        <f>VLOOKUP(I788,'Liste CG'!B:C,2,FALSE)</f>
        <v>#N/A</v>
      </c>
      <c r="K788" t="e">
        <f>VLOOKUP('Global view'!I788,'Liste CG'!B:E,4,FALSE)</f>
        <v>#N/A</v>
      </c>
    </row>
    <row r="789" spans="1:11" hidden="1" x14ac:dyDescent="0.35">
      <c r="E789" t="str">
        <f>'Liste ECO'!G832</f>
        <v>CT</v>
      </c>
      <c r="G789">
        <f>VLOOKUP(F789,'Liste CG'!B:C,2,FALSE)</f>
        <v>0</v>
      </c>
      <c r="H789">
        <f>VLOOKUP('Global view'!F789,'Liste CG'!B:E,4,FALSE)</f>
        <v>0</v>
      </c>
      <c r="I789" t="e">
        <f>VLOOKUP(A789,'CG-&gt; CE'!K:M,3,FALSE)</f>
        <v>#N/A</v>
      </c>
      <c r="J789" t="e">
        <f>VLOOKUP(I789,'Liste CG'!B:C,2,FALSE)</f>
        <v>#N/A</v>
      </c>
      <c r="K789" t="e">
        <f>VLOOKUP('Global view'!I789,'Liste CG'!B:E,4,FALSE)</f>
        <v>#N/A</v>
      </c>
    </row>
    <row r="790" spans="1:11" x14ac:dyDescent="0.35">
      <c r="A790" t="str">
        <f>'Liste ECO'!A833</f>
        <v>743-51</v>
      </c>
      <c r="B790" t="str">
        <f>'Liste ECO'!C833</f>
        <v>Achat de vélos, vélomoteurs et de motos ou assimilés</v>
      </c>
      <c r="C790" t="str">
        <f>'Liste ECO'!D833</f>
        <v>D</v>
      </c>
      <c r="D790" t="str">
        <f>'Liste ECO'!E833</f>
        <v>E</v>
      </c>
      <c r="E790">
        <f>'Liste ECO'!G833</f>
        <v>91</v>
      </c>
      <c r="F790">
        <f>'Liste ECO'!F833</f>
        <v>23211</v>
      </c>
      <c r="G790" t="str">
        <f>VLOOKUP(F790,'Liste CG'!B:C,2,FALSE)</f>
        <v>Motos, vélos, vélomoteurs et assimilés</v>
      </c>
      <c r="H790" t="str">
        <f>IF(VLOOKUP('Global view'!F790,'Liste CG'!B:E,4,FALSE)=0,"",VLOOKUP('Global view'!F790,'Liste CG'!B:E,4,FALSE))</f>
        <v>05/06</v>
      </c>
      <c r="I790">
        <f>VLOOKUP(A790,'CG-&gt; CE'!K:M,3,FALSE)</f>
        <v>44000</v>
      </c>
      <c r="J790" t="str">
        <f>VLOOKUP(I790,'Liste CG'!B:C,2,FALSE)</f>
        <v>Fournisseurs</v>
      </c>
      <c r="K790" t="str">
        <f>IF(VLOOKUP('Global view'!I790,'Liste CG'!B:E,4,FALSE)=0,"",VLOOKUP('Global view'!I790,'Liste CG'!B:E,4,FALSE))</f>
        <v>Tiers</v>
      </c>
    </row>
    <row r="791" spans="1:11" hidden="1" x14ac:dyDescent="0.35">
      <c r="E791">
        <f>'Liste ECO'!G834</f>
        <v>91</v>
      </c>
      <c r="G791">
        <f>VLOOKUP(F791,'Liste CG'!B:C,2,FALSE)</f>
        <v>0</v>
      </c>
      <c r="H791">
        <f>VLOOKUP('Global view'!F791,'Liste CG'!B:E,4,FALSE)</f>
        <v>0</v>
      </c>
      <c r="I791" t="e">
        <f>VLOOKUP(A791,'CG-&gt; CE'!K:M,3,FALSE)</f>
        <v>#N/A</v>
      </c>
      <c r="J791" t="e">
        <f>VLOOKUP(I791,'Liste CG'!B:C,2,FALSE)</f>
        <v>#N/A</v>
      </c>
      <c r="K791" t="e">
        <f>VLOOKUP('Global view'!I791,'Liste CG'!B:E,4,FALSE)</f>
        <v>#N/A</v>
      </c>
    </row>
    <row r="792" spans="1:11" x14ac:dyDescent="0.35">
      <c r="A792" t="str">
        <f>'Liste ECO'!A835</f>
        <v>743-53</v>
      </c>
      <c r="B792" t="str">
        <f>'Liste ECO'!C835</f>
        <v>Achat de camions et de véhicules spéciaux</v>
      </c>
      <c r="C792" t="str">
        <f>'Liste ECO'!D835</f>
        <v>D</v>
      </c>
      <c r="D792" t="str">
        <f>'Liste ECO'!E835</f>
        <v>E</v>
      </c>
      <c r="E792">
        <f>'Liste ECO'!G835</f>
        <v>91</v>
      </c>
      <c r="F792">
        <f>'Liste ECO'!F835</f>
        <v>23231</v>
      </c>
      <c r="G792" t="str">
        <f>VLOOKUP(F792,'Liste CG'!B:C,2,FALSE)</f>
        <v>Camions et véhicules spéciaux</v>
      </c>
      <c r="H792" t="str">
        <f>IF(VLOOKUP('Global view'!F792,'Liste CG'!B:E,4,FALSE)=0,"",VLOOKUP('Global view'!F792,'Liste CG'!B:E,4,FALSE))</f>
        <v>05</v>
      </c>
      <c r="I792">
        <f>VLOOKUP(A792,'CG-&gt; CE'!K:M,3,FALSE)</f>
        <v>44000</v>
      </c>
      <c r="J792" t="str">
        <f>VLOOKUP(I792,'Liste CG'!B:C,2,FALSE)</f>
        <v>Fournisseurs</v>
      </c>
      <c r="K792" t="str">
        <f>IF(VLOOKUP('Global view'!I792,'Liste CG'!B:E,4,FALSE)=0,"",VLOOKUP('Global view'!I792,'Liste CG'!B:E,4,FALSE))</f>
        <v>Tiers</v>
      </c>
    </row>
    <row r="793" spans="1:11" hidden="1" x14ac:dyDescent="0.35">
      <c r="E793">
        <f>'Liste ECO'!G836</f>
        <v>0</v>
      </c>
      <c r="G793">
        <f>VLOOKUP(F793,'Liste CG'!B:C,2,FALSE)</f>
        <v>0</v>
      </c>
      <c r="H793">
        <f>VLOOKUP('Global view'!F793,'Liste CG'!B:E,4,FALSE)</f>
        <v>0</v>
      </c>
      <c r="I793" t="e">
        <f>VLOOKUP(A793,'CG-&gt; CE'!K:M,3,FALSE)</f>
        <v>#N/A</v>
      </c>
      <c r="J793" t="e">
        <f>VLOOKUP(I793,'Liste CG'!B:C,2,FALSE)</f>
        <v>#N/A</v>
      </c>
      <c r="K793" t="e">
        <f>VLOOKUP('Global view'!I793,'Liste CG'!B:E,4,FALSE)</f>
        <v>#N/A</v>
      </c>
    </row>
    <row r="794" spans="1:11" hidden="1" x14ac:dyDescent="0.35">
      <c r="A794">
        <f>'Liste ECO'!A837</f>
        <v>744</v>
      </c>
      <c r="B794" t="str">
        <f>'Liste ECO'!C837</f>
        <v>ACHAT DE MACHINES ET DE MATERIEL D’EQUIPEMENT ET D’EXPLOITATION</v>
      </c>
      <c r="C794" t="str">
        <f>'Liste ECO'!D837</f>
        <v>X</v>
      </c>
      <c r="D794">
        <f>'Liste ECO'!E837</f>
        <v>0</v>
      </c>
      <c r="E794">
        <f>'Liste ECO'!G837</f>
        <v>0</v>
      </c>
      <c r="F794">
        <f>'Liste ECO'!F837</f>
        <v>0</v>
      </c>
      <c r="G794">
        <f>VLOOKUP(F794,'Liste CG'!B:C,2,FALSE)</f>
        <v>0</v>
      </c>
      <c r="H794">
        <f>VLOOKUP('Global view'!F794,'Liste CG'!B:E,4,FALSE)</f>
        <v>0</v>
      </c>
      <c r="I794" t="e">
        <f>VLOOKUP(A794,'CG-&gt; CE'!K:M,3,FALSE)</f>
        <v>#N/A</v>
      </c>
      <c r="J794" t="e">
        <f>VLOOKUP(I794,'Liste CG'!B:C,2,FALSE)</f>
        <v>#N/A</v>
      </c>
      <c r="K794" t="e">
        <f>VLOOKUP('Global view'!I794,'Liste CG'!B:E,4,FALSE)</f>
        <v>#N/A</v>
      </c>
    </row>
    <row r="795" spans="1:11" hidden="1" x14ac:dyDescent="0.35">
      <c r="E795">
        <f>'Liste ECO'!G838</f>
        <v>0</v>
      </c>
      <c r="G795">
        <f>VLOOKUP(F795,'Liste CG'!B:C,2,FALSE)</f>
        <v>0</v>
      </c>
      <c r="H795">
        <f>VLOOKUP('Global view'!F795,'Liste CG'!B:E,4,FALSE)</f>
        <v>0</v>
      </c>
      <c r="I795" t="e">
        <f>VLOOKUP(A795,'CG-&gt; CE'!K:M,3,FALSE)</f>
        <v>#N/A</v>
      </c>
      <c r="J795" t="e">
        <f>VLOOKUP(I795,'Liste CG'!B:C,2,FALSE)</f>
        <v>#N/A</v>
      </c>
      <c r="K795" t="e">
        <f>VLOOKUP('Global view'!I795,'Liste CG'!B:E,4,FALSE)</f>
        <v>#N/A</v>
      </c>
    </row>
    <row r="796" spans="1:11" hidden="1" x14ac:dyDescent="0.35">
      <c r="A796" t="str">
        <f>'Liste ECO'!A839</f>
        <v>Code</v>
      </c>
      <c r="B796" t="str">
        <f>'Liste ECO'!C839</f>
        <v>Libellé</v>
      </c>
      <c r="C796" t="str">
        <f>'Liste ECO'!D839</f>
        <v>D/R</v>
      </c>
      <c r="D796" t="str">
        <f>'Liste ECO'!E839</f>
        <v>O/E</v>
      </c>
      <c r="E796" t="str">
        <f>'Liste ECO'!G839</f>
        <v>CT</v>
      </c>
      <c r="F796" t="str">
        <f>'Liste ECO'!F839</f>
        <v>C Gén</v>
      </c>
      <c r="G796" t="e">
        <f>VLOOKUP(F796,'Liste CG'!B:C,2,FALSE)</f>
        <v>#N/A</v>
      </c>
      <c r="H796" t="e">
        <f>VLOOKUP('Global view'!F796,'Liste CG'!B:E,4,FALSE)</f>
        <v>#N/A</v>
      </c>
      <c r="I796" t="e">
        <f>VLOOKUP(A796,'CG-&gt; CE'!K:M,3,FALSE)</f>
        <v>#N/A</v>
      </c>
      <c r="J796" t="e">
        <f>VLOOKUP(I796,'Liste CG'!B:C,2,FALSE)</f>
        <v>#N/A</v>
      </c>
      <c r="K796" t="e">
        <f>VLOOKUP('Global view'!I796,'Liste CG'!B:E,4,FALSE)</f>
        <v>#N/A</v>
      </c>
    </row>
    <row r="797" spans="1:11" hidden="1" x14ac:dyDescent="0.35">
      <c r="E797">
        <f>'Liste ECO'!G840</f>
        <v>91</v>
      </c>
      <c r="G797">
        <f>VLOOKUP(F797,'Liste CG'!B:C,2,FALSE)</f>
        <v>0</v>
      </c>
      <c r="H797">
        <f>VLOOKUP('Global view'!F797,'Liste CG'!B:E,4,FALSE)</f>
        <v>0</v>
      </c>
      <c r="I797" t="e">
        <f>VLOOKUP(A797,'CG-&gt; CE'!K:M,3,FALSE)</f>
        <v>#N/A</v>
      </c>
      <c r="J797" t="e">
        <f>VLOOKUP(I797,'Liste CG'!B:C,2,FALSE)</f>
        <v>#N/A</v>
      </c>
      <c r="K797" t="e">
        <f>VLOOKUP('Global view'!I797,'Liste CG'!B:E,4,FALSE)</f>
        <v>#N/A</v>
      </c>
    </row>
    <row r="798" spans="1:11" x14ac:dyDescent="0.35">
      <c r="A798" t="str">
        <f>'Liste ECO'!A841</f>
        <v>744-98</v>
      </c>
      <c r="B798" t="str">
        <f>'Liste ECO'!C841</f>
        <v>Achat de machines et de matériel d’équipement et d’exploitation divers</v>
      </c>
      <c r="C798" t="str">
        <f>'Liste ECO'!D841</f>
        <v>D</v>
      </c>
      <c r="D798" t="str">
        <f>'Liste ECO'!E841</f>
        <v>E</v>
      </c>
      <c r="E798">
        <f>'Liste ECO'!G841</f>
        <v>91</v>
      </c>
      <c r="F798">
        <f>'Liste ECO'!F841</f>
        <v>23391</v>
      </c>
      <c r="G798" t="str">
        <f>VLOOKUP(F798,'Liste CG'!B:C,2,FALSE)</f>
        <v>Machines, matériel d’équipement et d’exploitation amortissable en 5 ans</v>
      </c>
      <c r="H798" t="str">
        <f>IF(VLOOKUP('Global view'!F798,'Liste CG'!B:E,4,FALSE)=0,"",VLOOKUP('Global view'!F798,'Liste CG'!B:E,4,FALSE))</f>
        <v>05</v>
      </c>
      <c r="I798">
        <f>VLOOKUP(A798,'CG-&gt; CE'!K:M,3,FALSE)</f>
        <v>44000</v>
      </c>
      <c r="J798" t="str">
        <f>VLOOKUP(I798,'Liste CG'!B:C,2,FALSE)</f>
        <v>Fournisseurs</v>
      </c>
      <c r="K798" t="str">
        <f>IF(VLOOKUP('Global view'!I798,'Liste CG'!B:E,4,FALSE)=0,"",VLOOKUP('Global view'!I798,'Liste CG'!B:E,4,FALSE))</f>
        <v>Tiers</v>
      </c>
    </row>
    <row r="799" spans="1:11" hidden="1" x14ac:dyDescent="0.35">
      <c r="E799">
        <f>'Liste ECO'!G842</f>
        <v>0</v>
      </c>
      <c r="G799">
        <f>VLOOKUP(F799,'Liste CG'!B:C,2,FALSE)</f>
        <v>0</v>
      </c>
      <c r="H799">
        <f>VLOOKUP('Global view'!F799,'Liste CG'!B:E,4,FALSE)</f>
        <v>0</v>
      </c>
      <c r="I799" t="e">
        <f>VLOOKUP(A799,'CG-&gt; CE'!K:M,3,FALSE)</f>
        <v>#N/A</v>
      </c>
      <c r="J799" t="e">
        <f>VLOOKUP(I799,'Liste CG'!B:C,2,FALSE)</f>
        <v>#N/A</v>
      </c>
      <c r="K799" t="e">
        <f>VLOOKUP('Global view'!I799,'Liste CG'!B:E,4,FALSE)</f>
        <v>#N/A</v>
      </c>
    </row>
    <row r="800" spans="1:11" hidden="1" x14ac:dyDescent="0.35">
      <c r="A800">
        <f>'Liste ECO'!A843</f>
        <v>745</v>
      </c>
      <c r="B800" t="str">
        <f>'Liste ECO'!C843</f>
        <v>MAINTENANCE EXTRAORDINAIRE DU MATERIEL DE TRANSPORT ET D’EXPLOITATION</v>
      </c>
      <c r="C800" t="str">
        <f>'Liste ECO'!D843</f>
        <v>X</v>
      </c>
      <c r="D800">
        <f>'Liste ECO'!E843</f>
        <v>0</v>
      </c>
      <c r="E800">
        <f>'Liste ECO'!G843</f>
        <v>0</v>
      </c>
      <c r="F800">
        <f>'Liste ECO'!F843</f>
        <v>0</v>
      </c>
      <c r="G800">
        <f>VLOOKUP(F800,'Liste CG'!B:C,2,FALSE)</f>
        <v>0</v>
      </c>
      <c r="H800">
        <f>VLOOKUP('Global view'!F800,'Liste CG'!B:E,4,FALSE)</f>
        <v>0</v>
      </c>
      <c r="I800" t="e">
        <f>VLOOKUP(A800,'CG-&gt; CE'!K:M,3,FALSE)</f>
        <v>#N/A</v>
      </c>
      <c r="J800" t="e">
        <f>VLOOKUP(I800,'Liste CG'!B:C,2,FALSE)</f>
        <v>#N/A</v>
      </c>
      <c r="K800" t="e">
        <f>VLOOKUP('Global view'!I800,'Liste CG'!B:E,4,FALSE)</f>
        <v>#N/A</v>
      </c>
    </row>
    <row r="801" spans="1:11" hidden="1" x14ac:dyDescent="0.35">
      <c r="E801">
        <f>'Liste ECO'!G844</f>
        <v>0</v>
      </c>
      <c r="G801">
        <f>VLOOKUP(F801,'Liste CG'!B:C,2,FALSE)</f>
        <v>0</v>
      </c>
      <c r="H801">
        <f>VLOOKUP('Global view'!F801,'Liste CG'!B:E,4,FALSE)</f>
        <v>0</v>
      </c>
      <c r="I801" t="e">
        <f>VLOOKUP(A801,'CG-&gt; CE'!K:M,3,FALSE)</f>
        <v>#N/A</v>
      </c>
      <c r="J801" t="e">
        <f>VLOOKUP(I801,'Liste CG'!B:C,2,FALSE)</f>
        <v>#N/A</v>
      </c>
      <c r="K801" t="e">
        <f>VLOOKUP('Global view'!I801,'Liste CG'!B:E,4,FALSE)</f>
        <v>#N/A</v>
      </c>
    </row>
    <row r="802" spans="1:11" hidden="1" x14ac:dyDescent="0.35">
      <c r="A802" t="str">
        <f>'Liste ECO'!A845</f>
        <v>Code</v>
      </c>
      <c r="B802" t="str">
        <f>'Liste ECO'!C845</f>
        <v>Libellé</v>
      </c>
      <c r="C802" t="str">
        <f>'Liste ECO'!D845</f>
        <v>D/R</v>
      </c>
      <c r="D802" t="str">
        <f>'Liste ECO'!E845</f>
        <v>O/E</v>
      </c>
      <c r="E802" t="str">
        <f>'Liste ECO'!G845</f>
        <v>CT</v>
      </c>
      <c r="F802" t="str">
        <f>'Liste ECO'!F845</f>
        <v>C Gén</v>
      </c>
      <c r="G802" t="e">
        <f>VLOOKUP(F802,'Liste CG'!B:C,2,FALSE)</f>
        <v>#N/A</v>
      </c>
      <c r="H802" t="e">
        <f>VLOOKUP('Global view'!F802,'Liste CG'!B:E,4,FALSE)</f>
        <v>#N/A</v>
      </c>
      <c r="I802" t="e">
        <f>VLOOKUP(A802,'CG-&gt; CE'!K:M,3,FALSE)</f>
        <v>#N/A</v>
      </c>
      <c r="J802" t="e">
        <f>VLOOKUP(I802,'Liste CG'!B:C,2,FALSE)</f>
        <v>#N/A</v>
      </c>
      <c r="K802" t="e">
        <f>VLOOKUP('Global view'!I802,'Liste CG'!B:E,4,FALSE)</f>
        <v>#N/A</v>
      </c>
    </row>
    <row r="803" spans="1:11" hidden="1" x14ac:dyDescent="0.35">
      <c r="E803">
        <f>'Liste ECO'!G846</f>
        <v>91</v>
      </c>
      <c r="G803">
        <f>VLOOKUP(F803,'Liste CG'!B:C,2,FALSE)</f>
        <v>0</v>
      </c>
      <c r="H803">
        <f>VLOOKUP('Global view'!F803,'Liste CG'!B:E,4,FALSE)</f>
        <v>0</v>
      </c>
      <c r="I803" t="e">
        <f>VLOOKUP(A803,'CG-&gt; CE'!K:M,3,FALSE)</f>
        <v>#N/A</v>
      </c>
      <c r="J803" t="e">
        <f>VLOOKUP(I803,'Liste CG'!B:C,2,FALSE)</f>
        <v>#N/A</v>
      </c>
      <c r="K803" t="e">
        <f>VLOOKUP('Global view'!I803,'Liste CG'!B:E,4,FALSE)</f>
        <v>#N/A</v>
      </c>
    </row>
    <row r="804" spans="1:11" x14ac:dyDescent="0.35">
      <c r="A804" t="str">
        <f>'Liste ECO'!A847</f>
        <v>745-52</v>
      </c>
      <c r="B804" t="str">
        <f>'Liste ECO'!C847</f>
        <v>Maintenance extraordinaire des autos et camionnettes</v>
      </c>
      <c r="C804" t="str">
        <f>'Liste ECO'!D847</f>
        <v>D</v>
      </c>
      <c r="D804" t="str">
        <f>'Liste ECO'!E847</f>
        <v>E</v>
      </c>
      <c r="E804">
        <f>'Liste ECO'!G847</f>
        <v>91</v>
      </c>
      <c r="F804">
        <f>'Liste ECO'!F847</f>
        <v>23222</v>
      </c>
      <c r="G804" t="str">
        <f>VLOOKUP(F804,'Liste CG'!B:C,2,FALSE)</f>
        <v>Maintenance extraordinaire des autos et camionnettes</v>
      </c>
      <c r="H804" t="str">
        <f>IF(VLOOKUP('Global view'!F804,'Liste CG'!B:E,4,FALSE)=0,"",VLOOKUP('Global view'!F804,'Liste CG'!B:E,4,FALSE))</f>
        <v>05</v>
      </c>
      <c r="I804">
        <f>VLOOKUP(A804,'CG-&gt; CE'!K:M,3,FALSE)</f>
        <v>44000</v>
      </c>
      <c r="J804" t="str">
        <f>VLOOKUP(I804,'Liste CG'!B:C,2,FALSE)</f>
        <v>Fournisseurs</v>
      </c>
      <c r="K804" t="str">
        <f>IF(VLOOKUP('Global view'!I804,'Liste CG'!B:E,4,FALSE)=0,"",VLOOKUP('Global view'!I804,'Liste CG'!B:E,4,FALSE))</f>
        <v>Tiers</v>
      </c>
    </row>
    <row r="805" spans="1:11" hidden="1" x14ac:dyDescent="0.35">
      <c r="E805">
        <f>'Liste ECO'!G848</f>
        <v>91</v>
      </c>
      <c r="G805">
        <f>VLOOKUP(F805,'Liste CG'!B:C,2,FALSE)</f>
        <v>0</v>
      </c>
      <c r="H805">
        <f>VLOOKUP('Global view'!F805,'Liste CG'!B:E,4,FALSE)</f>
        <v>0</v>
      </c>
      <c r="I805" t="e">
        <f>VLOOKUP(A805,'CG-&gt; CE'!K:M,3,FALSE)</f>
        <v>#N/A</v>
      </c>
      <c r="J805" t="e">
        <f>VLOOKUP(I805,'Liste CG'!B:C,2,FALSE)</f>
        <v>#N/A</v>
      </c>
      <c r="K805" t="e">
        <f>VLOOKUP('Global view'!I805,'Liste CG'!B:E,4,FALSE)</f>
        <v>#N/A</v>
      </c>
    </row>
    <row r="806" spans="1:11" hidden="1" x14ac:dyDescent="0.35">
      <c r="A806">
        <f>'Liste ECO'!A849</f>
        <v>0</v>
      </c>
      <c r="B806">
        <f>'Liste ECO'!C849</f>
        <v>0</v>
      </c>
      <c r="C806" t="str">
        <f>'Liste ECO'!D849</f>
        <v>X</v>
      </c>
      <c r="D806">
        <f>'Liste ECO'!E849</f>
        <v>0</v>
      </c>
      <c r="E806">
        <f>'Liste ECO'!G849</f>
        <v>0</v>
      </c>
      <c r="F806">
        <f>'Liste ECO'!F849</f>
        <v>0</v>
      </c>
      <c r="G806">
        <f>VLOOKUP(F806,'Liste CG'!B:C,2,FALSE)</f>
        <v>0</v>
      </c>
      <c r="H806">
        <f>VLOOKUP('Global view'!F806,'Liste CG'!B:E,4,FALSE)</f>
        <v>0</v>
      </c>
      <c r="I806" t="e">
        <f>VLOOKUP(A806,'CG-&gt; CE'!K:M,3,FALSE)</f>
        <v>#N/A</v>
      </c>
      <c r="J806" t="e">
        <f>VLOOKUP(I806,'Liste CG'!B:C,2,FALSE)</f>
        <v>#N/A</v>
      </c>
      <c r="K806" t="e">
        <f>VLOOKUP('Global view'!I806,'Liste CG'!B:E,4,FALSE)</f>
        <v>#N/A</v>
      </c>
    </row>
    <row r="807" spans="1:11" hidden="1" x14ac:dyDescent="0.35">
      <c r="E807">
        <f>'Liste ECO'!G850</f>
        <v>0</v>
      </c>
      <c r="G807">
        <f>VLOOKUP(F807,'Liste CG'!B:C,2,FALSE)</f>
        <v>0</v>
      </c>
      <c r="H807">
        <f>VLOOKUP('Global view'!F807,'Liste CG'!B:E,4,FALSE)</f>
        <v>0</v>
      </c>
      <c r="I807" t="e">
        <f>VLOOKUP(A807,'CG-&gt; CE'!K:M,3,FALSE)</f>
        <v>#N/A</v>
      </c>
      <c r="J807" t="e">
        <f>VLOOKUP(I807,'Liste CG'!B:C,2,FALSE)</f>
        <v>#N/A</v>
      </c>
      <c r="K807" t="e">
        <f>VLOOKUP('Global view'!I807,'Liste CG'!B:E,4,FALSE)</f>
        <v>#N/A</v>
      </c>
    </row>
    <row r="808" spans="1:11" hidden="1" x14ac:dyDescent="0.35">
      <c r="A808">
        <f>'Liste ECO'!A851</f>
        <v>0</v>
      </c>
      <c r="B808">
        <f>'Liste ECO'!C851</f>
        <v>0</v>
      </c>
      <c r="C808" t="str">
        <f>'Liste ECO'!D851</f>
        <v>X</v>
      </c>
      <c r="D808">
        <f>'Liste ECO'!E851</f>
        <v>0</v>
      </c>
      <c r="E808">
        <f>'Liste ECO'!G851</f>
        <v>0</v>
      </c>
      <c r="F808">
        <f>'Liste ECO'!F851</f>
        <v>0</v>
      </c>
      <c r="G808">
        <f>VLOOKUP(F808,'Liste CG'!B:C,2,FALSE)</f>
        <v>0</v>
      </c>
      <c r="H808">
        <f>VLOOKUP('Global view'!F808,'Liste CG'!B:E,4,FALSE)</f>
        <v>0</v>
      </c>
      <c r="I808" t="e">
        <f>VLOOKUP(A808,'CG-&gt; CE'!K:M,3,FALSE)</f>
        <v>#N/A</v>
      </c>
      <c r="J808" t="e">
        <f>VLOOKUP(I808,'Liste CG'!B:C,2,FALSE)</f>
        <v>#N/A</v>
      </c>
      <c r="K808" t="e">
        <f>VLOOKUP('Global view'!I808,'Liste CG'!B:E,4,FALSE)</f>
        <v>#N/A</v>
      </c>
    </row>
    <row r="809" spans="1:11" hidden="1" x14ac:dyDescent="0.35">
      <c r="E809" t="str">
        <f>'Liste ECO'!G852</f>
        <v>CT</v>
      </c>
      <c r="G809">
        <f>VLOOKUP(F809,'Liste CG'!B:C,2,FALSE)</f>
        <v>0</v>
      </c>
      <c r="H809">
        <f>VLOOKUP('Global view'!F809,'Liste CG'!B:E,4,FALSE)</f>
        <v>0</v>
      </c>
      <c r="I809" t="e">
        <f>VLOOKUP(A809,'CG-&gt; CE'!K:M,3,FALSE)</f>
        <v>#N/A</v>
      </c>
      <c r="J809" t="e">
        <f>VLOOKUP(I809,'Liste CG'!B:C,2,FALSE)</f>
        <v>#N/A</v>
      </c>
      <c r="K809" t="e">
        <f>VLOOKUP('Global view'!I809,'Liste CG'!B:E,4,FALSE)</f>
        <v>#N/A</v>
      </c>
    </row>
    <row r="810" spans="1:11" x14ac:dyDescent="0.35">
      <c r="A810" t="str">
        <f>'Liste ECO'!A853</f>
        <v>746-51</v>
      </c>
      <c r="B810" t="str">
        <f>'Liste ECO'!C853</f>
        <v>Achat d'animaux</v>
      </c>
      <c r="C810" t="str">
        <f>'Liste ECO'!D853</f>
        <v>D</v>
      </c>
      <c r="D810" t="str">
        <f>'Liste ECO'!E853</f>
        <v>E</v>
      </c>
      <c r="E810">
        <f>'Liste ECO'!G853</f>
        <v>91</v>
      </c>
      <c r="F810">
        <f>'Liste ECO'!F853</f>
        <v>23411</v>
      </c>
      <c r="G810" t="str">
        <f>VLOOKUP(F810,'Liste CG'!B:C,2,FALSE)</f>
        <v>Animaux</v>
      </c>
      <c r="H810" t="str">
        <f>IF(VLOOKUP('Global view'!F810,'Liste CG'!B:E,4,FALSE)=0,"",VLOOKUP('Global view'!F810,'Liste CG'!B:E,4,FALSE))</f>
        <v>05/06</v>
      </c>
      <c r="I810">
        <f>VLOOKUP(A810,'CG-&gt; CE'!K:M,3,FALSE)</f>
        <v>44000</v>
      </c>
      <c r="J810" t="str">
        <f>VLOOKUP(I810,'Liste CG'!B:C,2,FALSE)</f>
        <v>Fournisseurs</v>
      </c>
      <c r="K810" t="str">
        <f>IF(VLOOKUP('Global view'!I810,'Liste CG'!B:E,4,FALSE)=0,"",VLOOKUP('Global view'!I810,'Liste CG'!B:E,4,FALSE))</f>
        <v>Tiers</v>
      </c>
    </row>
    <row r="811" spans="1:11" hidden="1" x14ac:dyDescent="0.35">
      <c r="E811">
        <f>'Liste ECO'!G854</f>
        <v>0</v>
      </c>
      <c r="G811">
        <f>VLOOKUP(F811,'Liste CG'!B:C,2,FALSE)</f>
        <v>0</v>
      </c>
      <c r="H811">
        <f>VLOOKUP('Global view'!F811,'Liste CG'!B:E,4,FALSE)</f>
        <v>0</v>
      </c>
      <c r="I811" t="e">
        <f>VLOOKUP(A811,'CG-&gt; CE'!K:M,3,FALSE)</f>
        <v>#N/A</v>
      </c>
      <c r="J811" t="e">
        <f>VLOOKUP(I811,'Liste CG'!B:C,2,FALSE)</f>
        <v>#N/A</v>
      </c>
      <c r="K811" t="e">
        <f>VLOOKUP('Global view'!I811,'Liste CG'!B:E,4,FALSE)</f>
        <v>#N/A</v>
      </c>
    </row>
    <row r="812" spans="1:11" hidden="1" x14ac:dyDescent="0.35">
      <c r="A812">
        <f>'Liste ECO'!A855</f>
        <v>747</v>
      </c>
      <c r="B812" t="str">
        <f>'Liste ECO'!C855</f>
        <v>ACHAT DE DROITS D'EXPLOITATION DE LITS ET DE DROITS MOBILIERS DIVERS</v>
      </c>
      <c r="C812" t="str">
        <f>'Liste ECO'!D855</f>
        <v>X</v>
      </c>
      <c r="D812">
        <f>'Liste ECO'!E855</f>
        <v>0</v>
      </c>
      <c r="E812">
        <f>'Liste ECO'!G855</f>
        <v>0</v>
      </c>
      <c r="F812">
        <f>'Liste ECO'!F855</f>
        <v>0</v>
      </c>
      <c r="G812">
        <f>VLOOKUP(F812,'Liste CG'!B:C,2,FALSE)</f>
        <v>0</v>
      </c>
      <c r="H812">
        <f>VLOOKUP('Global view'!F812,'Liste CG'!B:E,4,FALSE)</f>
        <v>0</v>
      </c>
      <c r="I812" t="e">
        <f>VLOOKUP(A812,'CG-&gt; CE'!K:M,3,FALSE)</f>
        <v>#N/A</v>
      </c>
      <c r="J812" t="e">
        <f>VLOOKUP(I812,'Liste CG'!B:C,2,FALSE)</f>
        <v>#N/A</v>
      </c>
      <c r="K812" t="e">
        <f>VLOOKUP('Global view'!I812,'Liste CG'!B:E,4,FALSE)</f>
        <v>#N/A</v>
      </c>
    </row>
    <row r="813" spans="1:11" hidden="1" x14ac:dyDescent="0.35">
      <c r="E813">
        <f>'Liste ECO'!G856</f>
        <v>0</v>
      </c>
      <c r="G813">
        <f>VLOOKUP(F813,'Liste CG'!B:C,2,FALSE)</f>
        <v>0</v>
      </c>
      <c r="H813">
        <f>VLOOKUP('Global view'!F813,'Liste CG'!B:E,4,FALSE)</f>
        <v>0</v>
      </c>
      <c r="I813" t="e">
        <f>VLOOKUP(A813,'CG-&gt; CE'!K:M,3,FALSE)</f>
        <v>#N/A</v>
      </c>
      <c r="J813" t="e">
        <f>VLOOKUP(I813,'Liste CG'!B:C,2,FALSE)</f>
        <v>#N/A</v>
      </c>
      <c r="K813" t="e">
        <f>VLOOKUP('Global view'!I813,'Liste CG'!B:E,4,FALSE)</f>
        <v>#N/A</v>
      </c>
    </row>
    <row r="814" spans="1:11" hidden="1" x14ac:dyDescent="0.35">
      <c r="A814" t="str">
        <f>'Liste ECO'!A857</f>
        <v>Code</v>
      </c>
      <c r="B814" t="str">
        <f>'Liste ECO'!C857</f>
        <v>Libellé</v>
      </c>
      <c r="C814" t="str">
        <f>'Liste ECO'!D857</f>
        <v>D/R</v>
      </c>
      <c r="D814" t="str">
        <f>'Liste ECO'!E857</f>
        <v>O/E</v>
      </c>
      <c r="E814" t="str">
        <f>'Liste ECO'!G857</f>
        <v>CT</v>
      </c>
      <c r="F814" t="str">
        <f>'Liste ECO'!F857</f>
        <v>C Gén</v>
      </c>
      <c r="G814" t="e">
        <f>VLOOKUP(F814,'Liste CG'!B:C,2,FALSE)</f>
        <v>#N/A</v>
      </c>
      <c r="H814" t="e">
        <f>VLOOKUP('Global view'!F814,'Liste CG'!B:E,4,FALSE)</f>
        <v>#N/A</v>
      </c>
      <c r="I814" t="e">
        <f>VLOOKUP(A814,'CG-&gt; CE'!K:M,3,FALSE)</f>
        <v>#N/A</v>
      </c>
      <c r="J814" t="e">
        <f>VLOOKUP(I814,'Liste CG'!B:C,2,FALSE)</f>
        <v>#N/A</v>
      </c>
      <c r="K814" t="e">
        <f>VLOOKUP('Global view'!I814,'Liste CG'!B:E,4,FALSE)</f>
        <v>#N/A</v>
      </c>
    </row>
    <row r="815" spans="1:11" hidden="1" x14ac:dyDescent="0.35">
      <c r="E815">
        <f>'Liste ECO'!G858</f>
        <v>91</v>
      </c>
      <c r="G815">
        <f>VLOOKUP(F815,'Liste CG'!B:C,2,FALSE)</f>
        <v>0</v>
      </c>
      <c r="H815">
        <f>VLOOKUP('Global view'!F815,'Liste CG'!B:E,4,FALSE)</f>
        <v>0</v>
      </c>
      <c r="I815" t="e">
        <f>VLOOKUP(A815,'CG-&gt; CE'!K:M,3,FALSE)</f>
        <v>#N/A</v>
      </c>
      <c r="J815" t="e">
        <f>VLOOKUP(I815,'Liste CG'!B:C,2,FALSE)</f>
        <v>#N/A</v>
      </c>
      <c r="K815" t="e">
        <f>VLOOKUP('Global view'!I815,'Liste CG'!B:E,4,FALSE)</f>
        <v>#N/A</v>
      </c>
    </row>
    <row r="816" spans="1:11" x14ac:dyDescent="0.35">
      <c r="A816" t="str">
        <f>'Liste ECO'!A859</f>
        <v>747-53</v>
      </c>
      <c r="B816" t="str">
        <f>'Liste ECO'!C859</f>
        <v>Achat de droits mobiliers  (licences…)</v>
      </c>
      <c r="C816" t="str">
        <f>'Liste ECO'!D859</f>
        <v>D</v>
      </c>
      <c r="D816" t="str">
        <f>'Liste ECO'!E859</f>
        <v>E</v>
      </c>
      <c r="E816">
        <f>'Liste ECO'!G859</f>
        <v>91</v>
      </c>
      <c r="F816">
        <f>'Liste ECO'!F859</f>
        <v>21441</v>
      </c>
      <c r="G816" t="str">
        <f>VLOOKUP(F816,'Liste CG'!B:C,2,FALSE)</f>
        <v>Droits mobiliers  (licences...)</v>
      </c>
      <c r="H816" t="str">
        <f>IF(VLOOKUP('Global view'!F816,'Liste CG'!B:E,4,FALSE)=0,"",VLOOKUP('Global view'!F816,'Liste CG'!B:E,4,FALSE))</f>
        <v>05</v>
      </c>
      <c r="I816">
        <f>VLOOKUP(A816,'CG-&gt; CE'!K:M,3,FALSE)</f>
        <v>44000</v>
      </c>
      <c r="J816" t="str">
        <f>VLOOKUP(I816,'Liste CG'!B:C,2,FALSE)</f>
        <v>Fournisseurs</v>
      </c>
      <c r="K816" t="str">
        <f>IF(VLOOKUP('Global view'!I816,'Liste CG'!B:E,4,FALSE)=0,"",VLOOKUP('Global view'!I816,'Liste CG'!B:E,4,FALSE))</f>
        <v>Tiers</v>
      </c>
    </row>
    <row r="817" spans="1:11" hidden="1" x14ac:dyDescent="0.35">
      <c r="E817">
        <f>'Liste ECO'!G860</f>
        <v>91</v>
      </c>
      <c r="G817">
        <f>VLOOKUP(F817,'Liste CG'!B:C,2,FALSE)</f>
        <v>0</v>
      </c>
      <c r="H817">
        <f>VLOOKUP('Global view'!F817,'Liste CG'!B:E,4,FALSE)</f>
        <v>0</v>
      </c>
      <c r="I817" t="e">
        <f>VLOOKUP(A817,'CG-&gt; CE'!K:M,3,FALSE)</f>
        <v>#N/A</v>
      </c>
      <c r="J817" t="e">
        <f>VLOOKUP(I817,'Liste CG'!B:C,2,FALSE)</f>
        <v>#N/A</v>
      </c>
      <c r="K817" t="e">
        <f>VLOOKUP('Global view'!I817,'Liste CG'!B:E,4,FALSE)</f>
        <v>#N/A</v>
      </c>
    </row>
    <row r="818" spans="1:11" hidden="1" x14ac:dyDescent="0.35">
      <c r="A818">
        <f>'Liste ECO'!A861</f>
        <v>0</v>
      </c>
      <c r="B818">
        <f>'Liste ECO'!C861</f>
        <v>0</v>
      </c>
      <c r="C818" t="str">
        <f>'Liste ECO'!D861</f>
        <v>X</v>
      </c>
      <c r="D818">
        <f>'Liste ECO'!E861</f>
        <v>0</v>
      </c>
      <c r="E818">
        <f>'Liste ECO'!G861</f>
        <v>0</v>
      </c>
      <c r="F818">
        <f>'Liste ECO'!F861</f>
        <v>0</v>
      </c>
      <c r="G818">
        <f>VLOOKUP(F818,'Liste CG'!B:C,2,FALSE)</f>
        <v>0</v>
      </c>
      <c r="H818">
        <f>VLOOKUP('Global view'!F818,'Liste CG'!B:E,4,FALSE)</f>
        <v>0</v>
      </c>
      <c r="I818" t="e">
        <f>VLOOKUP(A818,'CG-&gt; CE'!K:M,3,FALSE)</f>
        <v>#N/A</v>
      </c>
      <c r="J818" t="e">
        <f>VLOOKUP(I818,'Liste CG'!B:C,2,FALSE)</f>
        <v>#N/A</v>
      </c>
      <c r="K818" t="e">
        <f>VLOOKUP('Global view'!I818,'Liste CG'!B:E,4,FALSE)</f>
        <v>#N/A</v>
      </c>
    </row>
    <row r="819" spans="1:11" hidden="1" x14ac:dyDescent="0.35">
      <c r="E819">
        <f>'Liste ECO'!G862</f>
        <v>0</v>
      </c>
      <c r="G819">
        <f>VLOOKUP(F819,'Liste CG'!B:C,2,FALSE)</f>
        <v>0</v>
      </c>
      <c r="H819">
        <f>VLOOKUP('Global view'!F819,'Liste CG'!B:E,4,FALSE)</f>
        <v>0</v>
      </c>
      <c r="I819" t="e">
        <f>VLOOKUP(A819,'CG-&gt; CE'!K:M,3,FALSE)</f>
        <v>#N/A</v>
      </c>
      <c r="J819" t="e">
        <f>VLOOKUP(I819,'Liste CG'!B:C,2,FALSE)</f>
        <v>#N/A</v>
      </c>
      <c r="K819" t="e">
        <f>VLOOKUP('Global view'!I819,'Liste CG'!B:E,4,FALSE)</f>
        <v>#N/A</v>
      </c>
    </row>
    <row r="820" spans="1:11" hidden="1" x14ac:dyDescent="0.35">
      <c r="A820">
        <f>'Liste ECO'!A863</f>
        <v>0</v>
      </c>
      <c r="B820">
        <f>'Liste ECO'!C863</f>
        <v>0</v>
      </c>
      <c r="C820" t="str">
        <f>'Liste ECO'!D863</f>
        <v>X</v>
      </c>
      <c r="D820">
        <f>'Liste ECO'!E863</f>
        <v>0</v>
      </c>
      <c r="E820">
        <f>'Liste ECO'!G863</f>
        <v>0</v>
      </c>
      <c r="F820">
        <f>'Liste ECO'!F863</f>
        <v>0</v>
      </c>
      <c r="G820">
        <f>VLOOKUP(F820,'Liste CG'!B:C,2,FALSE)</f>
        <v>0</v>
      </c>
      <c r="H820">
        <f>VLOOKUP('Global view'!F820,'Liste CG'!B:E,4,FALSE)</f>
        <v>0</v>
      </c>
      <c r="I820" t="e">
        <f>VLOOKUP(A820,'CG-&gt; CE'!K:M,3,FALSE)</f>
        <v>#N/A</v>
      </c>
      <c r="J820" t="e">
        <f>VLOOKUP(I820,'Liste CG'!B:C,2,FALSE)</f>
        <v>#N/A</v>
      </c>
      <c r="K820" t="e">
        <f>VLOOKUP('Global view'!I820,'Liste CG'!B:E,4,FALSE)</f>
        <v>#N/A</v>
      </c>
    </row>
    <row r="821" spans="1:11" hidden="1" x14ac:dyDescent="0.35">
      <c r="E821" t="str">
        <f>'Liste ECO'!G864</f>
        <v>CT</v>
      </c>
      <c r="G821">
        <f>VLOOKUP(F821,'Liste CG'!B:C,2,FALSE)</f>
        <v>0</v>
      </c>
      <c r="H821">
        <f>VLOOKUP('Global view'!F821,'Liste CG'!B:E,4,FALSE)</f>
        <v>0</v>
      </c>
      <c r="I821" t="e">
        <f>VLOOKUP(A821,'CG-&gt; CE'!K:M,3,FALSE)</f>
        <v>#N/A</v>
      </c>
      <c r="J821" t="e">
        <f>VLOOKUP(I821,'Liste CG'!B:C,2,FALSE)</f>
        <v>#N/A</v>
      </c>
      <c r="K821" t="e">
        <f>VLOOKUP('Global view'!I821,'Liste CG'!B:E,4,FALSE)</f>
        <v>#N/A</v>
      </c>
    </row>
    <row r="822" spans="1:11" x14ac:dyDescent="0.35">
      <c r="A822" t="str">
        <f>'Liste ECO'!A865</f>
        <v>748-51</v>
      </c>
      <c r="B822" t="str">
        <f>'Liste ECO'!C865</f>
        <v>Biens immobiliers en location-financement</v>
      </c>
      <c r="C822" t="str">
        <f>'Liste ECO'!D865</f>
        <v>D</v>
      </c>
      <c r="D822" t="str">
        <f>'Liste ECO'!E865</f>
        <v>E</v>
      </c>
      <c r="E822">
        <f>'Liste ECO'!G865</f>
        <v>91</v>
      </c>
      <c r="F822">
        <f>'Liste ECO'!F865</f>
        <v>26211</v>
      </c>
      <c r="G822" t="str">
        <f>VLOOKUP(F822,'Liste CG'!B:C,2,FALSE)</f>
        <v>Biens immobiliers détenus en location-financement</v>
      </c>
      <c r="H822" t="str">
        <f>IF(VLOOKUP('Global view'!F822,'Liste CG'!B:E,4,FALSE)=0,"",VLOOKUP('Global view'!F822,'Liste CG'!B:E,4,FALSE))</f>
        <v>05</v>
      </c>
      <c r="I822">
        <f>VLOOKUP(A822,'CG-&gt; CE'!K:M,3,FALSE)</f>
        <v>44000</v>
      </c>
      <c r="J822" t="str">
        <f>VLOOKUP(I822,'Liste CG'!B:C,2,FALSE)</f>
        <v>Fournisseurs</v>
      </c>
      <c r="K822" t="str">
        <f>IF(VLOOKUP('Global view'!I822,'Liste CG'!B:E,4,FALSE)=0,"",VLOOKUP('Global view'!I822,'Liste CG'!B:E,4,FALSE))</f>
        <v>Tiers</v>
      </c>
    </row>
    <row r="823" spans="1:11" hidden="1" x14ac:dyDescent="0.35">
      <c r="E823">
        <f>'Liste ECO'!G866</f>
        <v>91</v>
      </c>
      <c r="G823">
        <f>VLOOKUP(F823,'Liste CG'!B:C,2,FALSE)</f>
        <v>0</v>
      </c>
      <c r="H823">
        <f>VLOOKUP('Global view'!F823,'Liste CG'!B:E,4,FALSE)</f>
        <v>0</v>
      </c>
      <c r="I823" t="e">
        <f>VLOOKUP(A823,'CG-&gt; CE'!K:M,3,FALSE)</f>
        <v>#N/A</v>
      </c>
      <c r="J823" t="e">
        <f>VLOOKUP(I823,'Liste CG'!B:C,2,FALSE)</f>
        <v>#N/A</v>
      </c>
      <c r="K823" t="e">
        <f>VLOOKUP('Global view'!I823,'Liste CG'!B:E,4,FALSE)</f>
        <v>#N/A</v>
      </c>
    </row>
    <row r="824" spans="1:11" x14ac:dyDescent="0.35">
      <c r="A824" t="str">
        <f>'Liste ECO'!A867</f>
        <v>748-53</v>
      </c>
      <c r="B824" t="str">
        <f>'Liste ECO'!C867</f>
        <v>Biens mobiliers détenus en location-financement</v>
      </c>
      <c r="C824" t="str">
        <f>'Liste ECO'!D867</f>
        <v>D</v>
      </c>
      <c r="D824" t="str">
        <f>'Liste ECO'!E867</f>
        <v>E</v>
      </c>
      <c r="E824">
        <f>'Liste ECO'!G867</f>
        <v>91</v>
      </c>
      <c r="F824">
        <f>'Liste ECO'!F867</f>
        <v>26301</v>
      </c>
      <c r="G824" t="str">
        <f>VLOOKUP(F824,'Liste CG'!B:C,2,FALSE)</f>
        <v>Biens mobiliers détenus en location-financement</v>
      </c>
      <c r="H824" t="str">
        <f>IF(VLOOKUP('Global view'!F824,'Liste CG'!B:E,4,FALSE)=0,"",VLOOKUP('Global view'!F824,'Liste CG'!B:E,4,FALSE))</f>
        <v>05/06</v>
      </c>
      <c r="I824">
        <f>VLOOKUP(A824,'CG-&gt; CE'!K:M,3,FALSE)</f>
        <v>44000</v>
      </c>
      <c r="J824" t="str">
        <f>VLOOKUP(I824,'Liste CG'!B:C,2,FALSE)</f>
        <v>Fournisseurs</v>
      </c>
      <c r="K824" t="str">
        <f>IF(VLOOKUP('Global view'!I824,'Liste CG'!B:E,4,FALSE)=0,"",VLOOKUP('Global view'!I824,'Liste CG'!B:E,4,FALSE))</f>
        <v>Tiers</v>
      </c>
    </row>
    <row r="825" spans="1:11" hidden="1" x14ac:dyDescent="0.35">
      <c r="E825">
        <f>'Liste ECO'!G868</f>
        <v>0</v>
      </c>
      <c r="G825">
        <f>VLOOKUP(F825,'Liste CG'!B:C,2,FALSE)</f>
        <v>0</v>
      </c>
      <c r="H825">
        <f>VLOOKUP('Global view'!F825,'Liste CG'!B:E,4,FALSE)</f>
        <v>0</v>
      </c>
      <c r="I825" t="e">
        <f>VLOOKUP(A825,'CG-&gt; CE'!K:M,3,FALSE)</f>
        <v>#N/A</v>
      </c>
      <c r="J825" t="e">
        <f>VLOOKUP(I825,'Liste CG'!B:C,2,FALSE)</f>
        <v>#N/A</v>
      </c>
      <c r="K825" t="e">
        <f>VLOOKUP('Global view'!I825,'Liste CG'!B:E,4,FALSE)</f>
        <v>#N/A</v>
      </c>
    </row>
    <row r="826" spans="1:11" hidden="1" x14ac:dyDescent="0.35">
      <c r="A826">
        <f>'Liste ECO'!A869</f>
        <v>749</v>
      </c>
      <c r="B826" t="str">
        <f>'Liste ECO'!C869</f>
        <v>INVESTISSEMENTS MOBILIERS DIVERS</v>
      </c>
      <c r="C826" t="str">
        <f>'Liste ECO'!D869</f>
        <v>X</v>
      </c>
      <c r="D826">
        <f>'Liste ECO'!E869</f>
        <v>0</v>
      </c>
      <c r="E826">
        <f>'Liste ECO'!G869</f>
        <v>0</v>
      </c>
      <c r="F826">
        <f>'Liste ECO'!F869</f>
        <v>0</v>
      </c>
      <c r="G826">
        <f>VLOOKUP(F826,'Liste CG'!B:C,2,FALSE)</f>
        <v>0</v>
      </c>
      <c r="H826">
        <f>VLOOKUP('Global view'!F826,'Liste CG'!B:E,4,FALSE)</f>
        <v>0</v>
      </c>
      <c r="I826" t="e">
        <f>VLOOKUP(A826,'CG-&gt; CE'!K:M,3,FALSE)</f>
        <v>#N/A</v>
      </c>
      <c r="J826" t="e">
        <f>VLOOKUP(I826,'Liste CG'!B:C,2,FALSE)</f>
        <v>#N/A</v>
      </c>
      <c r="K826" t="e">
        <f>VLOOKUP('Global view'!I826,'Liste CG'!B:E,4,FALSE)</f>
        <v>#N/A</v>
      </c>
    </row>
    <row r="827" spans="1:11" hidden="1" x14ac:dyDescent="0.35">
      <c r="E827">
        <f>'Liste ECO'!G870</f>
        <v>0</v>
      </c>
      <c r="G827">
        <f>VLOOKUP(F827,'Liste CG'!B:C,2,FALSE)</f>
        <v>0</v>
      </c>
      <c r="H827">
        <f>VLOOKUP('Global view'!F827,'Liste CG'!B:E,4,FALSE)</f>
        <v>0</v>
      </c>
      <c r="I827" t="e">
        <f>VLOOKUP(A827,'CG-&gt; CE'!K:M,3,FALSE)</f>
        <v>#N/A</v>
      </c>
      <c r="J827" t="e">
        <f>VLOOKUP(I827,'Liste CG'!B:C,2,FALSE)</f>
        <v>#N/A</v>
      </c>
      <c r="K827" t="e">
        <f>VLOOKUP('Global view'!I827,'Liste CG'!B:E,4,FALSE)</f>
        <v>#N/A</v>
      </c>
    </row>
    <row r="828" spans="1:11" hidden="1" x14ac:dyDescent="0.35">
      <c r="A828" t="str">
        <f>'Liste ECO'!A871</f>
        <v>Code</v>
      </c>
      <c r="B828" t="str">
        <f>'Liste ECO'!C871</f>
        <v>Libellé</v>
      </c>
      <c r="C828" t="str">
        <f>'Liste ECO'!D871</f>
        <v>D/R</v>
      </c>
      <c r="D828" t="str">
        <f>'Liste ECO'!E871</f>
        <v>O/E</v>
      </c>
      <c r="E828" t="str">
        <f>'Liste ECO'!G871</f>
        <v>CT</v>
      </c>
      <c r="F828" t="str">
        <f>'Liste ECO'!F871</f>
        <v>C Gén</v>
      </c>
      <c r="G828" t="e">
        <f>VLOOKUP(F828,'Liste CG'!B:C,2,FALSE)</f>
        <v>#N/A</v>
      </c>
      <c r="H828" t="e">
        <f>VLOOKUP('Global view'!F828,'Liste CG'!B:E,4,FALSE)</f>
        <v>#N/A</v>
      </c>
      <c r="I828" t="e">
        <f>VLOOKUP(A828,'CG-&gt; CE'!K:M,3,FALSE)</f>
        <v>#N/A</v>
      </c>
      <c r="J828" t="e">
        <f>VLOOKUP(I828,'Liste CG'!B:C,2,FALSE)</f>
        <v>#N/A</v>
      </c>
      <c r="K828" t="e">
        <f>VLOOKUP('Global view'!I828,'Liste CG'!B:E,4,FALSE)</f>
        <v>#N/A</v>
      </c>
    </row>
    <row r="829" spans="1:11" hidden="1" x14ac:dyDescent="0.35">
      <c r="E829">
        <f>'Liste ECO'!G872</f>
        <v>91</v>
      </c>
      <c r="G829">
        <f>VLOOKUP(F829,'Liste CG'!B:C,2,FALSE)</f>
        <v>0</v>
      </c>
      <c r="H829">
        <f>VLOOKUP('Global view'!F829,'Liste CG'!B:E,4,FALSE)</f>
        <v>0</v>
      </c>
      <c r="I829" t="e">
        <f>VLOOKUP(A829,'CG-&gt; CE'!K:M,3,FALSE)</f>
        <v>#N/A</v>
      </c>
      <c r="J829" t="e">
        <f>VLOOKUP(I829,'Liste CG'!B:C,2,FALSE)</f>
        <v>#N/A</v>
      </c>
      <c r="K829" t="e">
        <f>VLOOKUP('Global view'!I829,'Liste CG'!B:E,4,FALSE)</f>
        <v>#N/A</v>
      </c>
    </row>
    <row r="830" spans="1:11" x14ac:dyDescent="0.35">
      <c r="A830" t="str">
        <f>'Liste ECO'!A873</f>
        <v>749-98</v>
      </c>
      <c r="B830" t="str">
        <f>'Liste ECO'!C873</f>
        <v>Investissements mobiliers divers</v>
      </c>
      <c r="C830" t="str">
        <f>'Liste ECO'!D873</f>
        <v>D</v>
      </c>
      <c r="D830" t="str">
        <f>'Liste ECO'!E873</f>
        <v>E</v>
      </c>
      <c r="E830">
        <f>'Liste ECO'!G873</f>
        <v>91</v>
      </c>
      <c r="F830">
        <f>'Liste ECO'!F873</f>
        <v>23491</v>
      </c>
      <c r="G830" t="str">
        <f>VLOOKUP(F830,'Liste CG'!B:C,2,FALSE)</f>
        <v>Investissements mobiliers divers</v>
      </c>
      <c r="H830" t="str">
        <f>IF(VLOOKUP('Global view'!F830,'Liste CG'!B:E,4,FALSE)=0,"",VLOOKUP('Global view'!F830,'Liste CG'!B:E,4,FALSE))</f>
        <v>05/06</v>
      </c>
      <c r="I830">
        <f>VLOOKUP(A830,'CG-&gt; CE'!K:M,3,FALSE)</f>
        <v>44000</v>
      </c>
      <c r="J830" t="str">
        <f>VLOOKUP(I830,'Liste CG'!B:C,2,FALSE)</f>
        <v>Fournisseurs</v>
      </c>
      <c r="K830" t="str">
        <f>IF(VLOOKUP('Global view'!I830,'Liste CG'!B:E,4,FALSE)=0,"",VLOOKUP('Global view'!I830,'Liste CG'!B:E,4,FALSE))</f>
        <v>Tiers</v>
      </c>
    </row>
    <row r="831" spans="1:11" hidden="1" x14ac:dyDescent="0.35">
      <c r="E831">
        <f>'Liste ECO'!G874</f>
        <v>0</v>
      </c>
      <c r="G831">
        <f>VLOOKUP(F831,'Liste CG'!B:C,2,FALSE)</f>
        <v>0</v>
      </c>
      <c r="H831">
        <f>VLOOKUP('Global view'!F831,'Liste CG'!B:E,4,FALSE)</f>
        <v>0</v>
      </c>
      <c r="I831" t="e">
        <f>VLOOKUP(A831,'CG-&gt; CE'!K:M,3,FALSE)</f>
        <v>#N/A</v>
      </c>
      <c r="J831" t="e">
        <f>VLOOKUP(I831,'Liste CG'!B:C,2,FALSE)</f>
        <v>#N/A</v>
      </c>
      <c r="K831" t="e">
        <f>VLOOKUP('Global view'!I831,'Liste CG'!B:E,4,FALSE)</f>
        <v>#N/A</v>
      </c>
    </row>
    <row r="832" spans="1:11" hidden="1" x14ac:dyDescent="0.35">
      <c r="A832">
        <f>'Liste ECO'!A875</f>
        <v>76</v>
      </c>
      <c r="B832" t="str">
        <f>'Liste ECO'!C875</f>
        <v>VENTE DE DROITS MOBILIERS DIVERS ET DE DROITS IMMOBILIERS EN COURS</v>
      </c>
      <c r="C832" t="str">
        <f>'Liste ECO'!D875</f>
        <v>X</v>
      </c>
      <c r="D832">
        <f>'Liste ECO'!E875</f>
        <v>0</v>
      </c>
      <c r="E832">
        <f>'Liste ECO'!G875</f>
        <v>0</v>
      </c>
      <c r="F832">
        <f>'Liste ECO'!F875</f>
        <v>0</v>
      </c>
      <c r="G832">
        <f>VLOOKUP(F832,'Liste CG'!B:C,2,FALSE)</f>
        <v>0</v>
      </c>
      <c r="H832">
        <f>VLOOKUP('Global view'!F832,'Liste CG'!B:E,4,FALSE)</f>
        <v>0</v>
      </c>
      <c r="I832" t="e">
        <f>VLOOKUP(A832,'CG-&gt; CE'!K:M,3,FALSE)</f>
        <v>#N/A</v>
      </c>
      <c r="J832" t="e">
        <f>VLOOKUP(I832,'Liste CG'!B:C,2,FALSE)</f>
        <v>#N/A</v>
      </c>
      <c r="K832" t="e">
        <f>VLOOKUP('Global view'!I832,'Liste CG'!B:E,4,FALSE)</f>
        <v>#N/A</v>
      </c>
    </row>
    <row r="833" spans="1:11" hidden="1" x14ac:dyDescent="0.35">
      <c r="E833">
        <f>'Liste ECO'!G876</f>
        <v>0</v>
      </c>
      <c r="G833">
        <f>VLOOKUP(F833,'Liste CG'!B:C,2,FALSE)</f>
        <v>0</v>
      </c>
      <c r="H833">
        <f>VLOOKUP('Global view'!F833,'Liste CG'!B:E,4,FALSE)</f>
        <v>0</v>
      </c>
      <c r="I833" t="e">
        <f>VLOOKUP(A833,'CG-&gt; CE'!K:M,3,FALSE)</f>
        <v>#N/A</v>
      </c>
      <c r="J833" t="e">
        <f>VLOOKUP(I833,'Liste CG'!B:C,2,FALSE)</f>
        <v>#N/A</v>
      </c>
      <c r="K833" t="e">
        <f>VLOOKUP('Global view'!I833,'Liste CG'!B:E,4,FALSE)</f>
        <v>#N/A</v>
      </c>
    </row>
    <row r="834" spans="1:11" hidden="1" x14ac:dyDescent="0.35">
      <c r="A834">
        <f>'Liste ECO'!A877</f>
        <v>761</v>
      </c>
      <c r="B834" t="str">
        <f>'Liste ECO'!C877</f>
        <v>VENTE DE DROITS D'EXPLOITATION DE LITS ET DE DROITS MOBILIERS DIVERS</v>
      </c>
      <c r="C834" t="str">
        <f>'Liste ECO'!D877</f>
        <v>X</v>
      </c>
      <c r="D834">
        <f>'Liste ECO'!E877</f>
        <v>0</v>
      </c>
      <c r="E834">
        <f>'Liste ECO'!G877</f>
        <v>0</v>
      </c>
      <c r="F834">
        <f>'Liste ECO'!F877</f>
        <v>0</v>
      </c>
      <c r="G834">
        <f>VLOOKUP(F834,'Liste CG'!B:C,2,FALSE)</f>
        <v>0</v>
      </c>
      <c r="H834">
        <f>VLOOKUP('Global view'!F834,'Liste CG'!B:E,4,FALSE)</f>
        <v>0</v>
      </c>
      <c r="I834" t="e">
        <f>VLOOKUP(A834,'CG-&gt; CE'!K:M,3,FALSE)</f>
        <v>#N/A</v>
      </c>
      <c r="J834" t="e">
        <f>VLOOKUP(I834,'Liste CG'!B:C,2,FALSE)</f>
        <v>#N/A</v>
      </c>
      <c r="K834" t="e">
        <f>VLOOKUP('Global view'!I834,'Liste CG'!B:E,4,FALSE)</f>
        <v>#N/A</v>
      </c>
    </row>
    <row r="835" spans="1:11" hidden="1" x14ac:dyDescent="0.35">
      <c r="E835">
        <f>'Liste ECO'!G878</f>
        <v>0</v>
      </c>
      <c r="G835">
        <f>VLOOKUP(F835,'Liste CG'!B:C,2,FALSE)</f>
        <v>0</v>
      </c>
      <c r="H835">
        <f>VLOOKUP('Global view'!F835,'Liste CG'!B:E,4,FALSE)</f>
        <v>0</v>
      </c>
      <c r="I835" t="e">
        <f>VLOOKUP(A835,'CG-&gt; CE'!K:M,3,FALSE)</f>
        <v>#N/A</v>
      </c>
      <c r="J835" t="e">
        <f>VLOOKUP(I835,'Liste CG'!B:C,2,FALSE)</f>
        <v>#N/A</v>
      </c>
      <c r="K835" t="e">
        <f>VLOOKUP('Global view'!I835,'Liste CG'!B:E,4,FALSE)</f>
        <v>#N/A</v>
      </c>
    </row>
    <row r="836" spans="1:11" hidden="1" x14ac:dyDescent="0.35">
      <c r="A836" t="str">
        <f>'Liste ECO'!A879</f>
        <v>Code</v>
      </c>
      <c r="B836" t="str">
        <f>'Liste ECO'!C879</f>
        <v>Libellé</v>
      </c>
      <c r="C836" t="str">
        <f>'Liste ECO'!D879</f>
        <v>D/R</v>
      </c>
      <c r="D836" t="str">
        <f>'Liste ECO'!E879</f>
        <v>O/E</v>
      </c>
      <c r="E836" t="str">
        <f>'Liste ECO'!G879</f>
        <v>CT</v>
      </c>
      <c r="F836" t="str">
        <f>'Liste ECO'!F879</f>
        <v>C Gén</v>
      </c>
      <c r="G836" t="e">
        <f>VLOOKUP(F836,'Liste CG'!B:C,2,FALSE)</f>
        <v>#N/A</v>
      </c>
      <c r="H836" t="e">
        <f>VLOOKUP('Global view'!F836,'Liste CG'!B:E,4,FALSE)</f>
        <v>#N/A</v>
      </c>
      <c r="I836" t="e">
        <f>VLOOKUP(A836,'CG-&gt; CE'!K:M,3,FALSE)</f>
        <v>#N/A</v>
      </c>
      <c r="J836" t="e">
        <f>VLOOKUP(I836,'Liste CG'!B:C,2,FALSE)</f>
        <v>#N/A</v>
      </c>
      <c r="K836" t="e">
        <f>VLOOKUP('Global view'!I836,'Liste CG'!B:E,4,FALSE)</f>
        <v>#N/A</v>
      </c>
    </row>
    <row r="837" spans="1:11" hidden="1" x14ac:dyDescent="0.35">
      <c r="E837">
        <f>'Liste ECO'!G880</f>
        <v>81</v>
      </c>
      <c r="G837">
        <f>VLOOKUP(F837,'Liste CG'!B:C,2,FALSE)</f>
        <v>0</v>
      </c>
      <c r="H837">
        <f>VLOOKUP('Global view'!F837,'Liste CG'!B:E,4,FALSE)</f>
        <v>0</v>
      </c>
      <c r="I837" t="e">
        <f>VLOOKUP(A837,'CG-&gt; CE'!K:M,3,FALSE)</f>
        <v>#N/A</v>
      </c>
      <c r="J837" t="e">
        <f>VLOOKUP(I837,'Liste CG'!B:C,2,FALSE)</f>
        <v>#N/A</v>
      </c>
      <c r="K837" t="e">
        <f>VLOOKUP('Global view'!I837,'Liste CG'!B:E,4,FALSE)</f>
        <v>#N/A</v>
      </c>
    </row>
    <row r="838" spans="1:11" x14ac:dyDescent="0.35">
      <c r="A838" t="str">
        <f>'Liste ECO'!A881</f>
        <v>761-53</v>
      </c>
      <c r="B838" t="str">
        <f>'Liste ECO'!C881</f>
        <v xml:space="preserve">Vente de droits mobiliers                    </v>
      </c>
      <c r="C838" t="str">
        <f>'Liste ECO'!D881</f>
        <v>R</v>
      </c>
      <c r="D838" t="str">
        <f>'Liste ECO'!E881</f>
        <v>E</v>
      </c>
      <c r="E838">
        <f>'Liste ECO'!G881</f>
        <v>81</v>
      </c>
      <c r="F838">
        <f>'Liste ECO'!F881</f>
        <v>21441</v>
      </c>
      <c r="G838" t="str">
        <f>VLOOKUP(F838,'Liste CG'!B:C,2,FALSE)</f>
        <v>Droits mobiliers  (licences...)</v>
      </c>
      <c r="H838" t="str">
        <f>IF(VLOOKUP('Global view'!F838,'Liste CG'!B:E,4,FALSE)=0,"",VLOOKUP('Global view'!F838,'Liste CG'!B:E,4,FALSE))</f>
        <v>05</v>
      </c>
      <c r="I838">
        <f>VLOOKUP(A838,'CG-&gt; CE'!K:M,3,FALSE)</f>
        <v>41600</v>
      </c>
      <c r="J838" t="str">
        <f>VLOOKUP(I838,'Liste CG'!B:C,2,FALSE)</f>
        <v>Débiteurs divers</v>
      </c>
      <c r="K838" t="str">
        <f>IF(VLOOKUP('Global view'!I838,'Liste CG'!B:E,4,FALSE)=0,"",VLOOKUP('Global view'!I838,'Liste CG'!B:E,4,FALSE))</f>
        <v>Tiers</v>
      </c>
    </row>
    <row r="839" spans="1:11" hidden="1" x14ac:dyDescent="0.35">
      <c r="E839">
        <f>'Liste ECO'!G882</f>
        <v>0</v>
      </c>
      <c r="G839">
        <f>VLOOKUP(F839,'Liste CG'!B:C,2,FALSE)</f>
        <v>0</v>
      </c>
      <c r="H839">
        <f>VLOOKUP('Global view'!F839,'Liste CG'!B:E,4,FALSE)</f>
        <v>0</v>
      </c>
      <c r="I839" t="e">
        <f>VLOOKUP(A839,'CG-&gt; CE'!K:M,3,FALSE)</f>
        <v>#N/A</v>
      </c>
      <c r="J839" t="e">
        <f>VLOOKUP(I839,'Liste CG'!B:C,2,FALSE)</f>
        <v>#N/A</v>
      </c>
      <c r="K839" t="e">
        <f>VLOOKUP('Global view'!I839,'Liste CG'!B:E,4,FALSE)</f>
        <v>#N/A</v>
      </c>
    </row>
    <row r="840" spans="1:11" hidden="1" x14ac:dyDescent="0.35">
      <c r="A840">
        <f>'Liste ECO'!A883</f>
        <v>762</v>
      </c>
      <c r="B840" t="str">
        <f>'Liste ECO'!C883</f>
        <v>VENTES DE TERRAINS ET BATIMENTS EN COURS</v>
      </c>
      <c r="C840" t="str">
        <f>'Liste ECO'!D883</f>
        <v>X</v>
      </c>
      <c r="D840">
        <f>'Liste ECO'!E883</f>
        <v>0</v>
      </c>
      <c r="E840">
        <f>'Liste ECO'!G883</f>
        <v>0</v>
      </c>
      <c r="F840">
        <f>'Liste ECO'!F883</f>
        <v>0</v>
      </c>
      <c r="G840">
        <f>VLOOKUP(F840,'Liste CG'!B:C,2,FALSE)</f>
        <v>0</v>
      </c>
      <c r="H840">
        <f>VLOOKUP('Global view'!F840,'Liste CG'!B:E,4,FALSE)</f>
        <v>0</v>
      </c>
      <c r="I840" t="e">
        <f>VLOOKUP(A840,'CG-&gt; CE'!K:M,3,FALSE)</f>
        <v>#N/A</v>
      </c>
      <c r="J840" t="e">
        <f>VLOOKUP(I840,'Liste CG'!B:C,2,FALSE)</f>
        <v>#N/A</v>
      </c>
      <c r="K840" t="e">
        <f>VLOOKUP('Global view'!I840,'Liste CG'!B:E,4,FALSE)</f>
        <v>#N/A</v>
      </c>
    </row>
    <row r="841" spans="1:11" hidden="1" x14ac:dyDescent="0.35">
      <c r="E841">
        <f>'Liste ECO'!G884</f>
        <v>0</v>
      </c>
      <c r="G841">
        <f>VLOOKUP(F841,'Liste CG'!B:C,2,FALSE)</f>
        <v>0</v>
      </c>
      <c r="H841">
        <f>VLOOKUP('Global view'!F841,'Liste CG'!B:E,4,FALSE)</f>
        <v>0</v>
      </c>
      <c r="I841" t="e">
        <f>VLOOKUP(A841,'CG-&gt; CE'!K:M,3,FALSE)</f>
        <v>#N/A</v>
      </c>
      <c r="J841" t="e">
        <f>VLOOKUP(I841,'Liste CG'!B:C,2,FALSE)</f>
        <v>#N/A</v>
      </c>
      <c r="K841" t="e">
        <f>VLOOKUP('Global view'!I841,'Liste CG'!B:E,4,FALSE)</f>
        <v>#N/A</v>
      </c>
    </row>
    <row r="842" spans="1:11" hidden="1" x14ac:dyDescent="0.35">
      <c r="A842" t="str">
        <f>'Liste ECO'!A885</f>
        <v>Code</v>
      </c>
      <c r="B842" t="str">
        <f>'Liste ECO'!C885</f>
        <v>Libellé</v>
      </c>
      <c r="C842" t="str">
        <f>'Liste ECO'!D885</f>
        <v>D/R</v>
      </c>
      <c r="D842" t="str">
        <f>'Liste ECO'!E885</f>
        <v>O/E</v>
      </c>
      <c r="E842" t="str">
        <f>'Liste ECO'!G885</f>
        <v>CT</v>
      </c>
      <c r="F842" t="str">
        <f>'Liste ECO'!F885</f>
        <v>C Gén</v>
      </c>
      <c r="G842" t="e">
        <f>VLOOKUP(F842,'Liste CG'!B:C,2,FALSE)</f>
        <v>#N/A</v>
      </c>
      <c r="H842" t="e">
        <f>VLOOKUP('Global view'!F842,'Liste CG'!B:E,4,FALSE)</f>
        <v>#N/A</v>
      </c>
      <c r="I842" t="e">
        <f>VLOOKUP(A842,'CG-&gt; CE'!K:M,3,FALSE)</f>
        <v>#N/A</v>
      </c>
      <c r="J842" t="e">
        <f>VLOOKUP(I842,'Liste CG'!B:C,2,FALSE)</f>
        <v>#N/A</v>
      </c>
      <c r="K842" t="e">
        <f>VLOOKUP('Global view'!I842,'Liste CG'!B:E,4,FALSE)</f>
        <v>#N/A</v>
      </c>
    </row>
    <row r="843" spans="1:11" hidden="1" x14ac:dyDescent="0.35">
      <c r="E843">
        <f>'Liste ECO'!G886</f>
        <v>81</v>
      </c>
      <c r="G843">
        <f>VLOOKUP(F843,'Liste CG'!B:C,2,FALSE)</f>
        <v>0</v>
      </c>
      <c r="H843">
        <f>VLOOKUP('Global view'!F843,'Liste CG'!B:E,4,FALSE)</f>
        <v>0</v>
      </c>
      <c r="I843" t="e">
        <f>VLOOKUP(A843,'CG-&gt; CE'!K:M,3,FALSE)</f>
        <v>#N/A</v>
      </c>
      <c r="J843" t="e">
        <f>VLOOKUP(I843,'Liste CG'!B:C,2,FALSE)</f>
        <v>#N/A</v>
      </c>
      <c r="K843" t="e">
        <f>VLOOKUP('Global view'!I843,'Liste CG'!B:E,4,FALSE)</f>
        <v>#N/A</v>
      </c>
    </row>
    <row r="844" spans="1:11" hidden="1" x14ac:dyDescent="0.35">
      <c r="A844">
        <f>'Liste ECO'!A887</f>
        <v>0</v>
      </c>
      <c r="B844">
        <f>'Liste ECO'!C887</f>
        <v>0</v>
      </c>
      <c r="C844" t="str">
        <f>'Liste ECO'!D887</f>
        <v>X</v>
      </c>
      <c r="D844">
        <f>'Liste ECO'!E887</f>
        <v>0</v>
      </c>
      <c r="E844">
        <f>'Liste ECO'!G887</f>
        <v>0</v>
      </c>
      <c r="F844">
        <f>'Liste ECO'!F887</f>
        <v>0</v>
      </c>
      <c r="G844">
        <f>VLOOKUP(F844,'Liste CG'!B:C,2,FALSE)</f>
        <v>0</v>
      </c>
      <c r="H844">
        <f>VLOOKUP('Global view'!F844,'Liste CG'!B:E,4,FALSE)</f>
        <v>0</v>
      </c>
      <c r="I844" t="e">
        <f>VLOOKUP(A844,'CG-&gt; CE'!K:M,3,FALSE)</f>
        <v>#N/A</v>
      </c>
      <c r="J844" t="e">
        <f>VLOOKUP(I844,'Liste CG'!B:C,2,FALSE)</f>
        <v>#N/A</v>
      </c>
      <c r="K844" t="e">
        <f>VLOOKUP('Global view'!I844,'Liste CG'!B:E,4,FALSE)</f>
        <v>#N/A</v>
      </c>
    </row>
    <row r="845" spans="1:11" hidden="1" x14ac:dyDescent="0.35">
      <c r="E845">
        <f>'Liste ECO'!G888</f>
        <v>0</v>
      </c>
      <c r="G845">
        <f>VLOOKUP(F845,'Liste CG'!B:C,2,FALSE)</f>
        <v>0</v>
      </c>
      <c r="H845">
        <f>VLOOKUP('Global view'!F845,'Liste CG'!B:E,4,FALSE)</f>
        <v>0</v>
      </c>
      <c r="I845" t="e">
        <f>VLOOKUP(A845,'CG-&gt; CE'!K:M,3,FALSE)</f>
        <v>#N/A</v>
      </c>
      <c r="J845" t="e">
        <f>VLOOKUP(I845,'Liste CG'!B:C,2,FALSE)</f>
        <v>#N/A</v>
      </c>
      <c r="K845" t="e">
        <f>VLOOKUP('Global view'!I845,'Liste CG'!B:E,4,FALSE)</f>
        <v>#N/A</v>
      </c>
    </row>
    <row r="846" spans="1:11" hidden="1" x14ac:dyDescent="0.35">
      <c r="A846">
        <f>'Liste ECO'!A889</f>
        <v>0</v>
      </c>
      <c r="B846">
        <f>'Liste ECO'!C889</f>
        <v>0</v>
      </c>
      <c r="C846" t="str">
        <f>'Liste ECO'!D889</f>
        <v>X</v>
      </c>
      <c r="D846">
        <f>'Liste ECO'!E889</f>
        <v>0</v>
      </c>
      <c r="E846">
        <f>'Liste ECO'!G889</f>
        <v>0</v>
      </c>
      <c r="F846">
        <f>'Liste ECO'!F889</f>
        <v>0</v>
      </c>
      <c r="G846">
        <f>VLOOKUP(F846,'Liste CG'!B:C,2,FALSE)</f>
        <v>0</v>
      </c>
      <c r="H846">
        <f>VLOOKUP('Global view'!F846,'Liste CG'!B:E,4,FALSE)</f>
        <v>0</v>
      </c>
      <c r="I846" t="e">
        <f>VLOOKUP(A846,'CG-&gt; CE'!K:M,3,FALSE)</f>
        <v>#N/A</v>
      </c>
      <c r="J846" t="e">
        <f>VLOOKUP(I846,'Liste CG'!B:C,2,FALSE)</f>
        <v>#N/A</v>
      </c>
      <c r="K846" t="e">
        <f>VLOOKUP('Global view'!I846,'Liste CG'!B:E,4,FALSE)</f>
        <v>#N/A</v>
      </c>
    </row>
    <row r="847" spans="1:11" hidden="1" x14ac:dyDescent="0.35">
      <c r="E847" t="str">
        <f>'Liste ECO'!G890</f>
        <v>CT</v>
      </c>
      <c r="G847">
        <f>VLOOKUP(F847,'Liste CG'!B:C,2,FALSE)</f>
        <v>0</v>
      </c>
      <c r="H847">
        <f>VLOOKUP('Global view'!F847,'Liste CG'!B:E,4,FALSE)</f>
        <v>0</v>
      </c>
      <c r="I847" t="e">
        <f>VLOOKUP(A847,'CG-&gt; CE'!K:M,3,FALSE)</f>
        <v>#N/A</v>
      </c>
      <c r="J847" t="e">
        <f>VLOOKUP(I847,'Liste CG'!B:C,2,FALSE)</f>
        <v>#N/A</v>
      </c>
      <c r="K847" t="e">
        <f>VLOOKUP('Global view'!I847,'Liste CG'!B:E,4,FALSE)</f>
        <v>#N/A</v>
      </c>
    </row>
    <row r="848" spans="1:11" x14ac:dyDescent="0.35">
      <c r="A848" t="str">
        <f>'Liste ECO'!A891</f>
        <v>769-51</v>
      </c>
      <c r="B848" t="str">
        <f>'Liste ECO'!C891</f>
        <v>Vente de biens immobiliers pris en emphytéose ou en droit de superficie</v>
      </c>
      <c r="C848" t="str">
        <f>'Liste ECO'!D891</f>
        <v>R</v>
      </c>
      <c r="D848" t="str">
        <f>'Liste ECO'!E891</f>
        <v>E</v>
      </c>
      <c r="E848">
        <f>'Liste ECO'!G891</f>
        <v>80</v>
      </c>
      <c r="F848">
        <f>'Liste ECO'!F891</f>
        <v>77261</v>
      </c>
      <c r="G848" t="str">
        <f>VLOOKUP(F848,'Liste CG'!B:C,2,FALSE)</f>
        <v>Vente de biens immobiliers pris en emphytéose ou en droit de superficie</v>
      </c>
      <c r="H848" t="str">
        <f>IF(VLOOKUP('Global view'!F848,'Liste CG'!B:E,4,FALSE)=0,"",VLOOKUP('Global view'!F848,'Liste CG'!B:E,4,FALSE))</f>
        <v/>
      </c>
      <c r="I848">
        <f>VLOOKUP(A848,'CG-&gt; CE'!K:M,3,FALSE)</f>
        <v>41600</v>
      </c>
      <c r="J848" t="str">
        <f>VLOOKUP(I848,'Liste CG'!B:C,2,FALSE)</f>
        <v>Débiteurs divers</v>
      </c>
      <c r="K848" t="str">
        <f>IF(VLOOKUP('Global view'!I848,'Liste CG'!B:E,4,FALSE)=0,"",VLOOKUP('Global view'!I848,'Liste CG'!B:E,4,FALSE))</f>
        <v>Tiers</v>
      </c>
    </row>
    <row r="849" spans="1:11" hidden="1" x14ac:dyDescent="0.35">
      <c r="E849">
        <f>'Liste ECO'!G892</f>
        <v>0</v>
      </c>
      <c r="G849">
        <f>VLOOKUP(F849,'Liste CG'!B:C,2,FALSE)</f>
        <v>0</v>
      </c>
      <c r="H849">
        <f>VLOOKUP('Global view'!F849,'Liste CG'!B:E,4,FALSE)</f>
        <v>0</v>
      </c>
      <c r="I849" t="e">
        <f>VLOOKUP(A849,'CG-&gt; CE'!K:M,3,FALSE)</f>
        <v>#N/A</v>
      </c>
      <c r="J849" t="e">
        <f>VLOOKUP(I849,'Liste CG'!B:C,2,FALSE)</f>
        <v>#N/A</v>
      </c>
      <c r="K849" t="e">
        <f>VLOOKUP('Global view'!I849,'Liste CG'!B:E,4,FALSE)</f>
        <v>#N/A</v>
      </c>
    </row>
    <row r="850" spans="1:11" hidden="1" x14ac:dyDescent="0.35">
      <c r="A850">
        <f>'Liste ECO'!A893</f>
        <v>77</v>
      </c>
      <c r="B850" t="str">
        <f>'Liste ECO'!C893</f>
        <v>VENTE DE BIENS MOBILIERS DURABLES</v>
      </c>
      <c r="C850" t="str">
        <f>'Liste ECO'!D893</f>
        <v>X</v>
      </c>
      <c r="D850">
        <f>'Liste ECO'!E893</f>
        <v>0</v>
      </c>
      <c r="E850">
        <f>'Liste ECO'!G893</f>
        <v>0</v>
      </c>
      <c r="F850">
        <f>'Liste ECO'!F893</f>
        <v>0</v>
      </c>
      <c r="G850">
        <f>VLOOKUP(F850,'Liste CG'!B:C,2,FALSE)</f>
        <v>0</v>
      </c>
      <c r="H850">
        <f>VLOOKUP('Global view'!F850,'Liste CG'!B:E,4,FALSE)</f>
        <v>0</v>
      </c>
      <c r="I850" t="e">
        <f>VLOOKUP(A850,'CG-&gt; CE'!K:M,3,FALSE)</f>
        <v>#N/A</v>
      </c>
      <c r="J850" t="e">
        <f>VLOOKUP(I850,'Liste CG'!B:C,2,FALSE)</f>
        <v>#N/A</v>
      </c>
      <c r="K850" t="e">
        <f>VLOOKUP('Global view'!I850,'Liste CG'!B:E,4,FALSE)</f>
        <v>#N/A</v>
      </c>
    </row>
    <row r="851" spans="1:11" hidden="1" x14ac:dyDescent="0.35">
      <c r="E851">
        <f>'Liste ECO'!G894</f>
        <v>0</v>
      </c>
      <c r="G851">
        <f>VLOOKUP(F851,'Liste CG'!B:C,2,FALSE)</f>
        <v>0</v>
      </c>
      <c r="H851">
        <f>VLOOKUP('Global view'!F851,'Liste CG'!B:E,4,FALSE)</f>
        <v>0</v>
      </c>
      <c r="I851" t="e">
        <f>VLOOKUP(A851,'CG-&gt; CE'!K:M,3,FALSE)</f>
        <v>#N/A</v>
      </c>
      <c r="J851" t="e">
        <f>VLOOKUP(I851,'Liste CG'!B:C,2,FALSE)</f>
        <v>#N/A</v>
      </c>
      <c r="K851" t="e">
        <f>VLOOKUP('Global view'!I851,'Liste CG'!B:E,4,FALSE)</f>
        <v>#N/A</v>
      </c>
    </row>
    <row r="852" spans="1:11" hidden="1" x14ac:dyDescent="0.35">
      <c r="A852">
        <f>'Liste ECO'!A895</f>
        <v>771</v>
      </c>
      <c r="B852" t="str">
        <f>'Liste ECO'!C895</f>
        <v>VENTE DE MOBILIER, DE SIGNALISATION ROUTIERE ET DE PETITS EQUIPEMENTS DE VOIRIE</v>
      </c>
      <c r="C852" t="str">
        <f>'Liste ECO'!D895</f>
        <v>X</v>
      </c>
      <c r="D852">
        <f>'Liste ECO'!E895</f>
        <v>0</v>
      </c>
      <c r="E852">
        <f>'Liste ECO'!G895</f>
        <v>0</v>
      </c>
      <c r="F852">
        <f>'Liste ECO'!F895</f>
        <v>0</v>
      </c>
      <c r="G852">
        <f>VLOOKUP(F852,'Liste CG'!B:C,2,FALSE)</f>
        <v>0</v>
      </c>
      <c r="H852">
        <f>VLOOKUP('Global view'!F852,'Liste CG'!B:E,4,FALSE)</f>
        <v>0</v>
      </c>
      <c r="I852" t="e">
        <f>VLOOKUP(A852,'CG-&gt; CE'!K:M,3,FALSE)</f>
        <v>#N/A</v>
      </c>
      <c r="J852" t="e">
        <f>VLOOKUP(I852,'Liste CG'!B:C,2,FALSE)</f>
        <v>#N/A</v>
      </c>
      <c r="K852" t="e">
        <f>VLOOKUP('Global view'!I852,'Liste CG'!B:E,4,FALSE)</f>
        <v>#N/A</v>
      </c>
    </row>
    <row r="853" spans="1:11" hidden="1" x14ac:dyDescent="0.35">
      <c r="A853">
        <f>'Liste ECO'!A896</f>
        <v>0</v>
      </c>
      <c r="B853">
        <f>'Liste ECO'!C896</f>
        <v>0</v>
      </c>
      <c r="C853" t="str">
        <f>'Liste ECO'!D896</f>
        <v>X</v>
      </c>
      <c r="D853">
        <f>'Liste ECO'!E896</f>
        <v>0</v>
      </c>
      <c r="E853">
        <f>'Liste ECO'!G896</f>
        <v>0</v>
      </c>
      <c r="F853">
        <f>'Liste ECO'!F896</f>
        <v>0</v>
      </c>
      <c r="G853">
        <f>VLOOKUP(F853,'Liste CG'!B:C,2,FALSE)</f>
        <v>0</v>
      </c>
      <c r="H853">
        <f>VLOOKUP('Global view'!F853,'Liste CG'!B:E,4,FALSE)</f>
        <v>0</v>
      </c>
      <c r="I853" t="e">
        <f>VLOOKUP(A853,'CG-&gt; CE'!K:M,3,FALSE)</f>
        <v>#N/A</v>
      </c>
      <c r="J853" t="e">
        <f>VLOOKUP(I853,'Liste CG'!B:C,2,FALSE)</f>
        <v>#N/A</v>
      </c>
      <c r="K853" t="e">
        <f>VLOOKUP('Global view'!I853,'Liste CG'!B:E,4,FALSE)</f>
        <v>#N/A</v>
      </c>
    </row>
    <row r="854" spans="1:11" hidden="1" x14ac:dyDescent="0.35">
      <c r="E854" t="str">
        <f>'Liste ECO'!G897</f>
        <v>CT</v>
      </c>
      <c r="G854">
        <f>VLOOKUP(F854,'Liste CG'!B:C,2,FALSE)</f>
        <v>0</v>
      </c>
      <c r="H854">
        <f>VLOOKUP('Global view'!F854,'Liste CG'!B:E,4,FALSE)</f>
        <v>0</v>
      </c>
      <c r="I854" t="e">
        <f>VLOOKUP(A854,'CG-&gt; CE'!K:M,3,FALSE)</f>
        <v>#N/A</v>
      </c>
      <c r="J854" t="e">
        <f>VLOOKUP(I854,'Liste CG'!B:C,2,FALSE)</f>
        <v>#N/A</v>
      </c>
      <c r="K854" t="e">
        <f>VLOOKUP('Global view'!I854,'Liste CG'!B:E,4,FALSE)</f>
        <v>#N/A</v>
      </c>
    </row>
    <row r="855" spans="1:11" x14ac:dyDescent="0.35">
      <c r="A855" t="str">
        <f>'Liste ECO'!A898</f>
        <v>771-51</v>
      </c>
      <c r="B855" t="str">
        <f>'Liste ECO'!C898</f>
        <v xml:space="preserve">Vente de mobilier </v>
      </c>
      <c r="C855" t="str">
        <f>'Liste ECO'!D898</f>
        <v>R</v>
      </c>
      <c r="D855" t="str">
        <f>'Liste ECO'!E898</f>
        <v>E</v>
      </c>
      <c r="E855">
        <f>'Liste ECO'!G898</f>
        <v>81</v>
      </c>
      <c r="F855">
        <f>'Liste ECO'!F898</f>
        <v>23011</v>
      </c>
      <c r="G855" t="str">
        <f>VLOOKUP(F855,'Liste CG'!B:C,2,FALSE)</f>
        <v>Mobilier</v>
      </c>
      <c r="H855" t="str">
        <f>IF(VLOOKUP('Global view'!F855,'Liste CG'!B:E,4,FALSE)=0,"",VLOOKUP('Global view'!F855,'Liste CG'!B:E,4,FALSE))</f>
        <v>05/06</v>
      </c>
      <c r="I855">
        <f>VLOOKUP(A855,'CG-&gt; CE'!K:M,3,FALSE)</f>
        <v>41600</v>
      </c>
      <c r="J855" t="str">
        <f>VLOOKUP(I855,'Liste CG'!B:C,2,FALSE)</f>
        <v>Débiteurs divers</v>
      </c>
      <c r="K855" t="str">
        <f>IF(VLOOKUP('Global view'!I855,'Liste CG'!B:E,4,FALSE)=0,"",VLOOKUP('Global view'!I855,'Liste CG'!B:E,4,FALSE))</f>
        <v>Tiers</v>
      </c>
    </row>
    <row r="856" spans="1:11" hidden="1" x14ac:dyDescent="0.35">
      <c r="E856">
        <f>'Liste ECO'!G899</f>
        <v>81</v>
      </c>
      <c r="G856">
        <f>VLOOKUP(F856,'Liste CG'!B:C,2,FALSE)</f>
        <v>0</v>
      </c>
      <c r="H856">
        <f>VLOOKUP('Global view'!F856,'Liste CG'!B:E,4,FALSE)</f>
        <v>0</v>
      </c>
      <c r="I856" t="e">
        <f>VLOOKUP(A856,'CG-&gt; CE'!K:M,3,FALSE)</f>
        <v>#N/A</v>
      </c>
      <c r="J856" t="e">
        <f>VLOOKUP(I856,'Liste CG'!B:C,2,FALSE)</f>
        <v>#N/A</v>
      </c>
      <c r="K856" t="e">
        <f>VLOOKUP('Global view'!I856,'Liste CG'!B:E,4,FALSE)</f>
        <v>#N/A</v>
      </c>
    </row>
    <row r="857" spans="1:11" hidden="1" x14ac:dyDescent="0.35">
      <c r="A857">
        <f>'Liste ECO'!A900</f>
        <v>772</v>
      </c>
      <c r="B857" t="str">
        <f>'Liste ECO'!C900</f>
        <v>VENTE DE MATERIEL ADMINISTRATIF</v>
      </c>
      <c r="C857" t="str">
        <f>'Liste ECO'!D900</f>
        <v>X</v>
      </c>
      <c r="D857">
        <f>'Liste ECO'!E900</f>
        <v>0</v>
      </c>
      <c r="E857">
        <f>'Liste ECO'!G900</f>
        <v>0</v>
      </c>
      <c r="F857">
        <f>'Liste ECO'!F900</f>
        <v>0</v>
      </c>
      <c r="G857">
        <f>VLOOKUP(F857,'Liste CG'!B:C,2,FALSE)</f>
        <v>0</v>
      </c>
      <c r="H857">
        <f>VLOOKUP('Global view'!F857,'Liste CG'!B:E,4,FALSE)</f>
        <v>0</v>
      </c>
      <c r="I857" t="e">
        <f>VLOOKUP(A857,'CG-&gt; CE'!K:M,3,FALSE)</f>
        <v>#N/A</v>
      </c>
      <c r="J857" t="e">
        <f>VLOOKUP(I857,'Liste CG'!B:C,2,FALSE)</f>
        <v>#N/A</v>
      </c>
      <c r="K857" t="e">
        <f>VLOOKUP('Global view'!I857,'Liste CG'!B:E,4,FALSE)</f>
        <v>#N/A</v>
      </c>
    </row>
    <row r="858" spans="1:11" hidden="1" x14ac:dyDescent="0.35">
      <c r="E858">
        <f>'Liste ECO'!G901</f>
        <v>0</v>
      </c>
      <c r="G858">
        <f>VLOOKUP(F858,'Liste CG'!B:C,2,FALSE)</f>
        <v>0</v>
      </c>
      <c r="H858">
        <f>VLOOKUP('Global view'!F858,'Liste CG'!B:E,4,FALSE)</f>
        <v>0</v>
      </c>
      <c r="I858" t="e">
        <f>VLOOKUP(A858,'CG-&gt; CE'!K:M,3,FALSE)</f>
        <v>#N/A</v>
      </c>
      <c r="J858" t="e">
        <f>VLOOKUP(I858,'Liste CG'!B:C,2,FALSE)</f>
        <v>#N/A</v>
      </c>
      <c r="K858" t="e">
        <f>VLOOKUP('Global view'!I858,'Liste CG'!B:E,4,FALSE)</f>
        <v>#N/A</v>
      </c>
    </row>
    <row r="859" spans="1:11" hidden="1" x14ac:dyDescent="0.35">
      <c r="A859" t="str">
        <f>'Liste ECO'!A902</f>
        <v>Code</v>
      </c>
      <c r="B859" t="str">
        <f>'Liste ECO'!C902</f>
        <v>Libellé</v>
      </c>
      <c r="C859" t="str">
        <f>'Liste ECO'!D902</f>
        <v>D/R</v>
      </c>
      <c r="D859" t="str">
        <f>'Liste ECO'!E902</f>
        <v>O/E</v>
      </c>
      <c r="E859" t="str">
        <f>'Liste ECO'!G902</f>
        <v>CT</v>
      </c>
      <c r="F859" t="str">
        <f>'Liste ECO'!F902</f>
        <v>C Gén</v>
      </c>
      <c r="G859" t="e">
        <f>VLOOKUP(F859,'Liste CG'!B:C,2,FALSE)</f>
        <v>#N/A</v>
      </c>
      <c r="H859" t="e">
        <f>VLOOKUP('Global view'!F859,'Liste CG'!B:E,4,FALSE)</f>
        <v>#N/A</v>
      </c>
      <c r="I859" t="e">
        <f>VLOOKUP(A859,'CG-&gt; CE'!K:M,3,FALSE)</f>
        <v>#N/A</v>
      </c>
      <c r="J859" t="e">
        <f>VLOOKUP(I859,'Liste CG'!B:C,2,FALSE)</f>
        <v>#N/A</v>
      </c>
      <c r="K859" t="e">
        <f>VLOOKUP('Global view'!I859,'Liste CG'!B:E,4,FALSE)</f>
        <v>#N/A</v>
      </c>
    </row>
    <row r="860" spans="1:11" hidden="1" x14ac:dyDescent="0.35">
      <c r="E860">
        <f>'Liste ECO'!G903</f>
        <v>81</v>
      </c>
      <c r="G860">
        <f>VLOOKUP(F860,'Liste CG'!B:C,2,FALSE)</f>
        <v>0</v>
      </c>
      <c r="H860">
        <f>VLOOKUP('Global view'!F860,'Liste CG'!B:E,4,FALSE)</f>
        <v>0</v>
      </c>
      <c r="I860" t="e">
        <f>VLOOKUP(A860,'CG-&gt; CE'!K:M,3,FALSE)</f>
        <v>#N/A</v>
      </c>
      <c r="J860" t="e">
        <f>VLOOKUP(I860,'Liste CG'!B:C,2,FALSE)</f>
        <v>#N/A</v>
      </c>
      <c r="K860" t="e">
        <f>VLOOKUP('Global view'!I860,'Liste CG'!B:E,4,FALSE)</f>
        <v>#N/A</v>
      </c>
    </row>
    <row r="861" spans="1:11" x14ac:dyDescent="0.35">
      <c r="A861" t="str">
        <f>'Liste ECO'!A904</f>
        <v>772-52</v>
      </c>
      <c r="B861" t="str">
        <f>'Liste ECO'!C904</f>
        <v>Vente de matériel de reprographie</v>
      </c>
      <c r="C861" t="str">
        <f>'Liste ECO'!D904</f>
        <v>R</v>
      </c>
      <c r="D861" t="str">
        <f>'Liste ECO'!E904</f>
        <v>E</v>
      </c>
      <c r="E861">
        <f>'Liste ECO'!G904</f>
        <v>81</v>
      </c>
      <c r="F861">
        <f>'Liste ECO'!F904</f>
        <v>23121</v>
      </c>
      <c r="G861" t="str">
        <f>VLOOKUP(F861,'Liste CG'!B:C,2,FALSE)</f>
        <v>Matériel de reprographie</v>
      </c>
      <c r="H861" t="str">
        <f>IF(VLOOKUP('Global view'!F861,'Liste CG'!B:E,4,FALSE)=0,"",VLOOKUP('Global view'!F861,'Liste CG'!B:E,4,FALSE))</f>
        <v>05/06</v>
      </c>
      <c r="I861">
        <f>VLOOKUP(A861,'CG-&gt; CE'!K:M,3,FALSE)</f>
        <v>41600</v>
      </c>
      <c r="J861" t="str">
        <f>VLOOKUP(I861,'Liste CG'!B:C,2,FALSE)</f>
        <v>Débiteurs divers</v>
      </c>
      <c r="K861" t="str">
        <f>IF(VLOOKUP('Global view'!I861,'Liste CG'!B:E,4,FALSE)=0,"",VLOOKUP('Global view'!I861,'Liste CG'!B:E,4,FALSE))</f>
        <v>Tiers</v>
      </c>
    </row>
    <row r="862" spans="1:11" hidden="1" x14ac:dyDescent="0.35">
      <c r="E862">
        <f>'Liste ECO'!G905</f>
        <v>81</v>
      </c>
      <c r="G862">
        <f>VLOOKUP(F862,'Liste CG'!B:C,2,FALSE)</f>
        <v>0</v>
      </c>
      <c r="H862">
        <f>VLOOKUP('Global view'!F862,'Liste CG'!B:E,4,FALSE)</f>
        <v>0</v>
      </c>
      <c r="I862" t="e">
        <f>VLOOKUP(A862,'CG-&gt; CE'!K:M,3,FALSE)</f>
        <v>#N/A</v>
      </c>
      <c r="J862" t="e">
        <f>VLOOKUP(I862,'Liste CG'!B:C,2,FALSE)</f>
        <v>#N/A</v>
      </c>
      <c r="K862" t="e">
        <f>VLOOKUP('Global view'!I862,'Liste CG'!B:E,4,FALSE)</f>
        <v>#N/A</v>
      </c>
    </row>
    <row r="863" spans="1:11" x14ac:dyDescent="0.35">
      <c r="A863" t="str">
        <f>'Liste ECO'!A906</f>
        <v>772-54</v>
      </c>
      <c r="B863" t="str">
        <f>'Liste ECO'!C906</f>
        <v>Vente de matériel de téléphonie</v>
      </c>
      <c r="C863" t="str">
        <f>'Liste ECO'!D906</f>
        <v>R</v>
      </c>
      <c r="D863" t="str">
        <f>'Liste ECO'!E906</f>
        <v>E</v>
      </c>
      <c r="E863">
        <f>'Liste ECO'!G906</f>
        <v>81</v>
      </c>
      <c r="F863">
        <f>'Liste ECO'!F906</f>
        <v>23141</v>
      </c>
      <c r="G863" t="str">
        <f>VLOOKUP(F863,'Liste CG'!B:C,2,FALSE)</f>
        <v>Matériel de téléphonie</v>
      </c>
      <c r="H863" t="str">
        <f>IF(VLOOKUP('Global view'!F863,'Liste CG'!B:E,4,FALSE)=0,"",VLOOKUP('Global view'!F863,'Liste CG'!B:E,4,FALSE))</f>
        <v>05/06</v>
      </c>
      <c r="I863">
        <f>VLOOKUP(A863,'CG-&gt; CE'!K:M,3,FALSE)</f>
        <v>41600</v>
      </c>
      <c r="J863" t="str">
        <f>VLOOKUP(I863,'Liste CG'!B:C,2,FALSE)</f>
        <v>Débiteurs divers</v>
      </c>
      <c r="K863" t="str">
        <f>IF(VLOOKUP('Global view'!I863,'Liste CG'!B:E,4,FALSE)=0,"",VLOOKUP('Global view'!I863,'Liste CG'!B:E,4,FALSE))</f>
        <v>Tiers</v>
      </c>
    </row>
    <row r="864" spans="1:11" hidden="1" x14ac:dyDescent="0.35">
      <c r="E864">
        <f>'Liste ECO'!G907</f>
        <v>0</v>
      </c>
      <c r="G864">
        <f>VLOOKUP(F864,'Liste CG'!B:C,2,FALSE)</f>
        <v>0</v>
      </c>
      <c r="H864">
        <f>VLOOKUP('Global view'!F864,'Liste CG'!B:E,4,FALSE)</f>
        <v>0</v>
      </c>
      <c r="I864" t="e">
        <f>VLOOKUP(A864,'CG-&gt; CE'!K:M,3,FALSE)</f>
        <v>#N/A</v>
      </c>
      <c r="J864" t="e">
        <f>VLOOKUP(I864,'Liste CG'!B:C,2,FALSE)</f>
        <v>#N/A</v>
      </c>
      <c r="K864" t="e">
        <f>VLOOKUP('Global view'!I864,'Liste CG'!B:E,4,FALSE)</f>
        <v>#N/A</v>
      </c>
    </row>
    <row r="865" spans="1:11" hidden="1" x14ac:dyDescent="0.35">
      <c r="A865">
        <f>'Liste ECO'!A908</f>
        <v>0</v>
      </c>
      <c r="B865">
        <f>'Liste ECO'!C908</f>
        <v>0</v>
      </c>
      <c r="C865" t="str">
        <f>'Liste ECO'!D908</f>
        <v>X</v>
      </c>
      <c r="D865">
        <f>'Liste ECO'!E908</f>
        <v>0</v>
      </c>
      <c r="E865">
        <f>'Liste ECO'!G908</f>
        <v>0</v>
      </c>
      <c r="F865">
        <f>'Liste ECO'!F908</f>
        <v>0</v>
      </c>
      <c r="G865">
        <f>VLOOKUP(F865,'Liste CG'!B:C,2,FALSE)</f>
        <v>0</v>
      </c>
      <c r="H865">
        <f>VLOOKUP('Global view'!F865,'Liste CG'!B:E,4,FALSE)</f>
        <v>0</v>
      </c>
      <c r="I865" t="e">
        <f>VLOOKUP(A865,'CG-&gt; CE'!K:M,3,FALSE)</f>
        <v>#N/A</v>
      </c>
      <c r="J865" t="e">
        <f>VLOOKUP(I865,'Liste CG'!B:C,2,FALSE)</f>
        <v>#N/A</v>
      </c>
      <c r="K865" t="e">
        <f>VLOOKUP('Global view'!I865,'Liste CG'!B:E,4,FALSE)</f>
        <v>#N/A</v>
      </c>
    </row>
    <row r="866" spans="1:11" hidden="1" x14ac:dyDescent="0.35">
      <c r="E866" t="str">
        <f>'Liste ECO'!G909</f>
        <v>CT</v>
      </c>
      <c r="G866">
        <f>VLOOKUP(F866,'Liste CG'!B:C,2,FALSE)</f>
        <v>0</v>
      </c>
      <c r="H866">
        <f>VLOOKUP('Global view'!F866,'Liste CG'!B:E,4,FALSE)</f>
        <v>0</v>
      </c>
      <c r="I866" t="e">
        <f>VLOOKUP(A866,'CG-&gt; CE'!K:M,3,FALSE)</f>
        <v>#N/A</v>
      </c>
      <c r="J866" t="e">
        <f>VLOOKUP(I866,'Liste CG'!B:C,2,FALSE)</f>
        <v>#N/A</v>
      </c>
      <c r="K866" t="e">
        <f>VLOOKUP('Global view'!I866,'Liste CG'!B:E,4,FALSE)</f>
        <v>#N/A</v>
      </c>
    </row>
    <row r="867" spans="1:11" x14ac:dyDescent="0.35">
      <c r="A867" t="str">
        <f>'Liste ECO'!A910</f>
        <v>773-51</v>
      </c>
      <c r="B867" t="str">
        <f>'Liste ECO'!C910</f>
        <v>Vente de vélos, vélomoteurs, motos et assimilés</v>
      </c>
      <c r="C867" t="str">
        <f>'Liste ECO'!D910</f>
        <v>R</v>
      </c>
      <c r="D867" t="str">
        <f>'Liste ECO'!E910</f>
        <v>E</v>
      </c>
      <c r="E867">
        <f>'Liste ECO'!G910</f>
        <v>81</v>
      </c>
      <c r="F867">
        <f>'Liste ECO'!F910</f>
        <v>23211</v>
      </c>
      <c r="G867" t="str">
        <f>VLOOKUP(F867,'Liste CG'!B:C,2,FALSE)</f>
        <v>Motos, vélos, vélomoteurs et assimilés</v>
      </c>
      <c r="H867" t="str">
        <f>IF(VLOOKUP('Global view'!F867,'Liste CG'!B:E,4,FALSE)=0,"",VLOOKUP('Global view'!F867,'Liste CG'!B:E,4,FALSE))</f>
        <v>05/06</v>
      </c>
      <c r="I867">
        <f>VLOOKUP(A867,'CG-&gt; CE'!K:M,3,FALSE)</f>
        <v>41600</v>
      </c>
      <c r="J867" t="str">
        <f>VLOOKUP(I867,'Liste CG'!B:C,2,FALSE)</f>
        <v>Débiteurs divers</v>
      </c>
      <c r="K867" t="str">
        <f>IF(VLOOKUP('Global view'!I867,'Liste CG'!B:E,4,FALSE)=0,"",VLOOKUP('Global view'!I867,'Liste CG'!B:E,4,FALSE))</f>
        <v>Tiers</v>
      </c>
    </row>
    <row r="868" spans="1:11" hidden="1" x14ac:dyDescent="0.35">
      <c r="E868">
        <f>'Liste ECO'!G911</f>
        <v>81</v>
      </c>
      <c r="G868">
        <f>VLOOKUP(F868,'Liste CG'!B:C,2,FALSE)</f>
        <v>0</v>
      </c>
      <c r="H868">
        <f>VLOOKUP('Global view'!F868,'Liste CG'!B:E,4,FALSE)</f>
        <v>0</v>
      </c>
      <c r="I868" t="e">
        <f>VLOOKUP(A868,'CG-&gt; CE'!K:M,3,FALSE)</f>
        <v>#N/A</v>
      </c>
      <c r="J868" t="e">
        <f>VLOOKUP(I868,'Liste CG'!B:C,2,FALSE)</f>
        <v>#N/A</v>
      </c>
      <c r="K868" t="e">
        <f>VLOOKUP('Global view'!I868,'Liste CG'!B:E,4,FALSE)</f>
        <v>#N/A</v>
      </c>
    </row>
    <row r="869" spans="1:11" x14ac:dyDescent="0.35">
      <c r="A869" t="str">
        <f>'Liste ECO'!A912</f>
        <v>773-53</v>
      </c>
      <c r="B869" t="str">
        <f>'Liste ECO'!C912</f>
        <v>Vente de camions et de véhicules spéciaux</v>
      </c>
      <c r="C869" t="str">
        <f>'Liste ECO'!D912</f>
        <v>R</v>
      </c>
      <c r="D869" t="str">
        <f>'Liste ECO'!E912</f>
        <v>E</v>
      </c>
      <c r="E869">
        <f>'Liste ECO'!G912</f>
        <v>81</v>
      </c>
      <c r="F869">
        <f>'Liste ECO'!F912</f>
        <v>23231</v>
      </c>
      <c r="G869" t="str">
        <f>VLOOKUP(F869,'Liste CG'!B:C,2,FALSE)</f>
        <v>Camions et véhicules spéciaux</v>
      </c>
      <c r="H869" t="str">
        <f>IF(VLOOKUP('Global view'!F869,'Liste CG'!B:E,4,FALSE)=0,"",VLOOKUP('Global view'!F869,'Liste CG'!B:E,4,FALSE))</f>
        <v>05</v>
      </c>
      <c r="I869">
        <f>VLOOKUP(A869,'CG-&gt; CE'!K:M,3,FALSE)</f>
        <v>41600</v>
      </c>
      <c r="J869" t="str">
        <f>VLOOKUP(I869,'Liste CG'!B:C,2,FALSE)</f>
        <v>Débiteurs divers</v>
      </c>
      <c r="K869" t="str">
        <f>IF(VLOOKUP('Global view'!I869,'Liste CG'!B:E,4,FALSE)=0,"",VLOOKUP('Global view'!I869,'Liste CG'!B:E,4,FALSE))</f>
        <v>Tiers</v>
      </c>
    </row>
    <row r="870" spans="1:11" hidden="1" x14ac:dyDescent="0.35">
      <c r="E870">
        <f>'Liste ECO'!G913</f>
        <v>0</v>
      </c>
      <c r="G870">
        <f>VLOOKUP(F870,'Liste CG'!B:C,2,FALSE)</f>
        <v>0</v>
      </c>
      <c r="H870">
        <f>VLOOKUP('Global view'!F870,'Liste CG'!B:E,4,FALSE)</f>
        <v>0</v>
      </c>
      <c r="I870" t="e">
        <f>VLOOKUP(A870,'CG-&gt; CE'!K:M,3,FALSE)</f>
        <v>#N/A</v>
      </c>
      <c r="J870" t="e">
        <f>VLOOKUP(I870,'Liste CG'!B:C,2,FALSE)</f>
        <v>#N/A</v>
      </c>
      <c r="K870" t="e">
        <f>VLOOKUP('Global view'!I870,'Liste CG'!B:E,4,FALSE)</f>
        <v>#N/A</v>
      </c>
    </row>
    <row r="871" spans="1:11" hidden="1" x14ac:dyDescent="0.35">
      <c r="A871">
        <f>'Liste ECO'!A914</f>
        <v>774</v>
      </c>
      <c r="B871" t="str">
        <f>'Liste ECO'!C914</f>
        <v>VENTE DE MACHINES ET DE MATERIEL D’EQUIPEMENT ET D’EXPLOITATION</v>
      </c>
      <c r="C871" t="str">
        <f>'Liste ECO'!D914</f>
        <v>X</v>
      </c>
      <c r="D871">
        <f>'Liste ECO'!E914</f>
        <v>0</v>
      </c>
      <c r="E871">
        <f>'Liste ECO'!G914</f>
        <v>0</v>
      </c>
      <c r="F871">
        <f>'Liste ECO'!F914</f>
        <v>0</v>
      </c>
      <c r="G871">
        <f>VLOOKUP(F871,'Liste CG'!B:C,2,FALSE)</f>
        <v>0</v>
      </c>
      <c r="H871">
        <f>VLOOKUP('Global view'!F871,'Liste CG'!B:E,4,FALSE)</f>
        <v>0</v>
      </c>
      <c r="I871" t="e">
        <f>VLOOKUP(A871,'CG-&gt; CE'!K:M,3,FALSE)</f>
        <v>#N/A</v>
      </c>
      <c r="J871" t="e">
        <f>VLOOKUP(I871,'Liste CG'!B:C,2,FALSE)</f>
        <v>#N/A</v>
      </c>
      <c r="K871" t="e">
        <f>VLOOKUP('Global view'!I871,'Liste CG'!B:E,4,FALSE)</f>
        <v>#N/A</v>
      </c>
    </row>
    <row r="872" spans="1:11" hidden="1" x14ac:dyDescent="0.35">
      <c r="E872">
        <f>'Liste ECO'!G915</f>
        <v>0</v>
      </c>
      <c r="G872">
        <f>VLOOKUP(F872,'Liste CG'!B:C,2,FALSE)</f>
        <v>0</v>
      </c>
      <c r="H872">
        <f>VLOOKUP('Global view'!F872,'Liste CG'!B:E,4,FALSE)</f>
        <v>0</v>
      </c>
      <c r="I872" t="e">
        <f>VLOOKUP(A872,'CG-&gt; CE'!K:M,3,FALSE)</f>
        <v>#N/A</v>
      </c>
      <c r="J872" t="e">
        <f>VLOOKUP(I872,'Liste CG'!B:C,2,FALSE)</f>
        <v>#N/A</v>
      </c>
      <c r="K872" t="e">
        <f>VLOOKUP('Global view'!I872,'Liste CG'!B:E,4,FALSE)</f>
        <v>#N/A</v>
      </c>
    </row>
    <row r="873" spans="1:11" hidden="1" x14ac:dyDescent="0.35">
      <c r="A873" t="str">
        <f>'Liste ECO'!A916</f>
        <v>Code</v>
      </c>
      <c r="B873" t="str">
        <f>'Liste ECO'!C916</f>
        <v>Libellé</v>
      </c>
      <c r="C873" t="str">
        <f>'Liste ECO'!D916</f>
        <v>D/R</v>
      </c>
      <c r="D873" t="str">
        <f>'Liste ECO'!E916</f>
        <v>O/E</v>
      </c>
      <c r="E873" t="str">
        <f>'Liste ECO'!G916</f>
        <v>CT</v>
      </c>
      <c r="F873" t="str">
        <f>'Liste ECO'!F916</f>
        <v>C Gén</v>
      </c>
      <c r="G873" t="e">
        <f>VLOOKUP(F873,'Liste CG'!B:C,2,FALSE)</f>
        <v>#N/A</v>
      </c>
      <c r="H873" t="e">
        <f>VLOOKUP('Global view'!F873,'Liste CG'!B:E,4,FALSE)</f>
        <v>#N/A</v>
      </c>
      <c r="I873" t="e">
        <f>VLOOKUP(A873,'CG-&gt; CE'!K:M,3,FALSE)</f>
        <v>#N/A</v>
      </c>
      <c r="J873" t="e">
        <f>VLOOKUP(I873,'Liste CG'!B:C,2,FALSE)</f>
        <v>#N/A</v>
      </c>
      <c r="K873" t="e">
        <f>VLOOKUP('Global view'!I873,'Liste CG'!B:E,4,FALSE)</f>
        <v>#N/A</v>
      </c>
    </row>
    <row r="874" spans="1:11" hidden="1" x14ac:dyDescent="0.35">
      <c r="E874">
        <f>'Liste ECO'!G917</f>
        <v>81</v>
      </c>
      <c r="G874">
        <f>VLOOKUP(F874,'Liste CG'!B:C,2,FALSE)</f>
        <v>0</v>
      </c>
      <c r="H874">
        <f>VLOOKUP('Global view'!F874,'Liste CG'!B:E,4,FALSE)</f>
        <v>0</v>
      </c>
      <c r="I874" t="e">
        <f>VLOOKUP(A874,'CG-&gt; CE'!K:M,3,FALSE)</f>
        <v>#N/A</v>
      </c>
      <c r="J874" t="e">
        <f>VLOOKUP(I874,'Liste CG'!B:C,2,FALSE)</f>
        <v>#N/A</v>
      </c>
      <c r="K874" t="e">
        <f>VLOOKUP('Global view'!I874,'Liste CG'!B:E,4,FALSE)</f>
        <v>#N/A</v>
      </c>
    </row>
    <row r="875" spans="1:11" x14ac:dyDescent="0.35">
      <c r="A875" t="str">
        <f>'Liste ECO'!A918</f>
        <v>774-52</v>
      </c>
      <c r="B875" t="str">
        <f>'Liste ECO'!C918</f>
        <v>Vente de machines et de matériel d'exploitation divers amortissable en 5 ans</v>
      </c>
      <c r="C875" t="str">
        <f>'Liste ECO'!D918</f>
        <v>R</v>
      </c>
      <c r="D875" t="str">
        <f>'Liste ECO'!E918</f>
        <v>E</v>
      </c>
      <c r="E875">
        <f>'Liste ECO'!G918</f>
        <v>81</v>
      </c>
      <c r="F875">
        <f>'Liste ECO'!F918</f>
        <v>23391</v>
      </c>
      <c r="G875" t="str">
        <f>VLOOKUP(F875,'Liste CG'!B:C,2,FALSE)</f>
        <v>Machines, matériel d’équipement et d’exploitation amortissable en 5 ans</v>
      </c>
      <c r="H875" t="str">
        <f>IF(VLOOKUP('Global view'!F875,'Liste CG'!B:E,4,FALSE)=0,"",VLOOKUP('Global view'!F875,'Liste CG'!B:E,4,FALSE))</f>
        <v>05</v>
      </c>
      <c r="I875">
        <f>VLOOKUP(A875,'CG-&gt; CE'!K:M,3,FALSE)</f>
        <v>41600</v>
      </c>
      <c r="J875" t="str">
        <f>VLOOKUP(I875,'Liste CG'!B:C,2,FALSE)</f>
        <v>Débiteurs divers</v>
      </c>
      <c r="K875" t="str">
        <f>IF(VLOOKUP('Global view'!I875,'Liste CG'!B:E,4,FALSE)=0,"",VLOOKUP('Global view'!I875,'Liste CG'!B:E,4,FALSE))</f>
        <v>Tiers</v>
      </c>
    </row>
    <row r="876" spans="1:11" hidden="1" x14ac:dyDescent="0.35">
      <c r="E876">
        <f>'Liste ECO'!G919</f>
        <v>0</v>
      </c>
      <c r="G876">
        <f>VLOOKUP(F876,'Liste CG'!B:C,2,FALSE)</f>
        <v>0</v>
      </c>
      <c r="H876">
        <f>VLOOKUP('Global view'!F876,'Liste CG'!B:E,4,FALSE)</f>
        <v>0</v>
      </c>
      <c r="I876" t="e">
        <f>VLOOKUP(A876,'CG-&gt; CE'!K:M,3,FALSE)</f>
        <v>#N/A</v>
      </c>
      <c r="J876" t="e">
        <f>VLOOKUP(I876,'Liste CG'!B:C,2,FALSE)</f>
        <v>#N/A</v>
      </c>
      <c r="K876" t="e">
        <f>VLOOKUP('Global view'!I876,'Liste CG'!B:E,4,FALSE)</f>
        <v>#N/A</v>
      </c>
    </row>
    <row r="877" spans="1:11" hidden="1" x14ac:dyDescent="0.35">
      <c r="A877">
        <f>'Liste ECO'!A920</f>
        <v>776</v>
      </c>
      <c r="B877" t="str">
        <f>'Liste ECO'!C920</f>
        <v>VENTE D'ANIMAUX</v>
      </c>
      <c r="C877" t="str">
        <f>'Liste ECO'!D920</f>
        <v>X</v>
      </c>
      <c r="D877">
        <f>'Liste ECO'!E920</f>
        <v>0</v>
      </c>
      <c r="E877">
        <f>'Liste ECO'!G920</f>
        <v>0</v>
      </c>
      <c r="F877">
        <f>'Liste ECO'!F920</f>
        <v>0</v>
      </c>
      <c r="G877">
        <f>VLOOKUP(F877,'Liste CG'!B:C,2,FALSE)</f>
        <v>0</v>
      </c>
      <c r="H877">
        <f>VLOOKUP('Global view'!F877,'Liste CG'!B:E,4,FALSE)</f>
        <v>0</v>
      </c>
      <c r="I877" t="e">
        <f>VLOOKUP(A877,'CG-&gt; CE'!K:M,3,FALSE)</f>
        <v>#N/A</v>
      </c>
      <c r="J877" t="e">
        <f>VLOOKUP(I877,'Liste CG'!B:C,2,FALSE)</f>
        <v>#N/A</v>
      </c>
      <c r="K877" t="e">
        <f>VLOOKUP('Global view'!I877,'Liste CG'!B:E,4,FALSE)</f>
        <v>#N/A</v>
      </c>
    </row>
    <row r="878" spans="1:11" hidden="1" x14ac:dyDescent="0.35">
      <c r="E878">
        <f>'Liste ECO'!G921</f>
        <v>0</v>
      </c>
      <c r="G878">
        <f>VLOOKUP(F878,'Liste CG'!B:C,2,FALSE)</f>
        <v>0</v>
      </c>
      <c r="H878">
        <f>VLOOKUP('Global view'!F878,'Liste CG'!B:E,4,FALSE)</f>
        <v>0</v>
      </c>
      <c r="I878" t="e">
        <f>VLOOKUP(A878,'CG-&gt; CE'!K:M,3,FALSE)</f>
        <v>#N/A</v>
      </c>
      <c r="J878" t="e">
        <f>VLOOKUP(I878,'Liste CG'!B:C,2,FALSE)</f>
        <v>#N/A</v>
      </c>
      <c r="K878" t="e">
        <f>VLOOKUP('Global view'!I878,'Liste CG'!B:E,4,FALSE)</f>
        <v>#N/A</v>
      </c>
    </row>
    <row r="879" spans="1:11" hidden="1" x14ac:dyDescent="0.35">
      <c r="A879" t="str">
        <f>'Liste ECO'!A922</f>
        <v>Code</v>
      </c>
      <c r="B879" t="str">
        <f>'Liste ECO'!C922</f>
        <v>Libellé</v>
      </c>
      <c r="C879" t="str">
        <f>'Liste ECO'!D922</f>
        <v>D/R</v>
      </c>
      <c r="D879" t="str">
        <f>'Liste ECO'!E922</f>
        <v>O/E</v>
      </c>
      <c r="E879" t="str">
        <f>'Liste ECO'!G922</f>
        <v>CT</v>
      </c>
      <c r="F879" t="str">
        <f>'Liste ECO'!F922</f>
        <v>C Gén</v>
      </c>
      <c r="G879" t="e">
        <f>VLOOKUP(F879,'Liste CG'!B:C,2,FALSE)</f>
        <v>#N/A</v>
      </c>
      <c r="H879" t="e">
        <f>VLOOKUP('Global view'!F879,'Liste CG'!B:E,4,FALSE)</f>
        <v>#N/A</v>
      </c>
      <c r="I879" t="e">
        <f>VLOOKUP(A879,'CG-&gt; CE'!K:M,3,FALSE)</f>
        <v>#N/A</v>
      </c>
      <c r="J879" t="e">
        <f>VLOOKUP(I879,'Liste CG'!B:C,2,FALSE)</f>
        <v>#N/A</v>
      </c>
      <c r="K879" t="e">
        <f>VLOOKUP('Global view'!I879,'Liste CG'!B:E,4,FALSE)</f>
        <v>#N/A</v>
      </c>
    </row>
    <row r="880" spans="1:11" hidden="1" x14ac:dyDescent="0.35">
      <c r="E880">
        <f>'Liste ECO'!G923</f>
        <v>81</v>
      </c>
      <c r="G880">
        <f>VLOOKUP(F880,'Liste CG'!B:C,2,FALSE)</f>
        <v>0</v>
      </c>
      <c r="H880">
        <f>VLOOKUP('Global view'!F880,'Liste CG'!B:E,4,FALSE)</f>
        <v>0</v>
      </c>
      <c r="I880" t="e">
        <f>VLOOKUP(A880,'CG-&gt; CE'!K:M,3,FALSE)</f>
        <v>#N/A</v>
      </c>
      <c r="J880" t="e">
        <f>VLOOKUP(I880,'Liste CG'!B:C,2,FALSE)</f>
        <v>#N/A</v>
      </c>
      <c r="K880" t="e">
        <f>VLOOKUP('Global view'!I880,'Liste CG'!B:E,4,FALSE)</f>
        <v>#N/A</v>
      </c>
    </row>
    <row r="881" spans="1:11" hidden="1" x14ac:dyDescent="0.35">
      <c r="A881">
        <f>'Liste ECO'!A924</f>
        <v>0</v>
      </c>
      <c r="B881">
        <f>'Liste ECO'!C924</f>
        <v>0</v>
      </c>
      <c r="C881" t="str">
        <f>'Liste ECO'!D924</f>
        <v>X</v>
      </c>
      <c r="D881">
        <f>'Liste ECO'!E924</f>
        <v>0</v>
      </c>
      <c r="E881">
        <f>'Liste ECO'!G924</f>
        <v>0</v>
      </c>
      <c r="F881">
        <f>'Liste ECO'!F924</f>
        <v>0</v>
      </c>
      <c r="G881">
        <f>VLOOKUP(F881,'Liste CG'!B:C,2,FALSE)</f>
        <v>0</v>
      </c>
      <c r="H881">
        <f>VLOOKUP('Global view'!F881,'Liste CG'!B:E,4,FALSE)</f>
        <v>0</v>
      </c>
      <c r="I881" t="e">
        <f>VLOOKUP(A881,'CG-&gt; CE'!K:M,3,FALSE)</f>
        <v>#N/A</v>
      </c>
      <c r="J881" t="e">
        <f>VLOOKUP(I881,'Liste CG'!B:C,2,FALSE)</f>
        <v>#N/A</v>
      </c>
      <c r="K881" t="e">
        <f>VLOOKUP('Global view'!I881,'Liste CG'!B:E,4,FALSE)</f>
        <v>#N/A</v>
      </c>
    </row>
    <row r="882" spans="1:11" hidden="1" x14ac:dyDescent="0.35">
      <c r="E882">
        <f>'Liste ECO'!G925</f>
        <v>0</v>
      </c>
      <c r="G882">
        <f>VLOOKUP(F882,'Liste CG'!B:C,2,FALSE)</f>
        <v>0</v>
      </c>
      <c r="H882">
        <f>VLOOKUP('Global view'!F882,'Liste CG'!B:E,4,FALSE)</f>
        <v>0</v>
      </c>
      <c r="I882" t="e">
        <f>VLOOKUP(A882,'CG-&gt; CE'!K:M,3,FALSE)</f>
        <v>#N/A</v>
      </c>
      <c r="J882" t="e">
        <f>VLOOKUP(I882,'Liste CG'!B:C,2,FALSE)</f>
        <v>#N/A</v>
      </c>
      <c r="K882" t="e">
        <f>VLOOKUP('Global view'!I882,'Liste CG'!B:E,4,FALSE)</f>
        <v>#N/A</v>
      </c>
    </row>
    <row r="883" spans="1:11" hidden="1" x14ac:dyDescent="0.35">
      <c r="A883">
        <f>'Liste ECO'!A926</f>
        <v>0</v>
      </c>
      <c r="B883">
        <f>'Liste ECO'!C926</f>
        <v>0</v>
      </c>
      <c r="C883" t="str">
        <f>'Liste ECO'!D926</f>
        <v>X</v>
      </c>
      <c r="D883">
        <f>'Liste ECO'!E926</f>
        <v>0</v>
      </c>
      <c r="E883">
        <f>'Liste ECO'!G926</f>
        <v>0</v>
      </c>
      <c r="F883">
        <f>'Liste ECO'!F926</f>
        <v>0</v>
      </c>
      <c r="G883">
        <f>VLOOKUP(F883,'Liste CG'!B:C,2,FALSE)</f>
        <v>0</v>
      </c>
      <c r="H883">
        <f>VLOOKUP('Global view'!F883,'Liste CG'!B:E,4,FALSE)</f>
        <v>0</v>
      </c>
      <c r="I883" t="e">
        <f>VLOOKUP(A883,'CG-&gt; CE'!K:M,3,FALSE)</f>
        <v>#N/A</v>
      </c>
      <c r="J883" t="e">
        <f>VLOOKUP(I883,'Liste CG'!B:C,2,FALSE)</f>
        <v>#N/A</v>
      </c>
      <c r="K883" t="e">
        <f>VLOOKUP('Global view'!I883,'Liste CG'!B:E,4,FALSE)</f>
        <v>#N/A</v>
      </c>
    </row>
    <row r="884" spans="1:11" hidden="1" x14ac:dyDescent="0.35">
      <c r="E884" t="str">
        <f>'Liste ECO'!G927</f>
        <v>CT</v>
      </c>
      <c r="G884">
        <f>VLOOKUP(F884,'Liste CG'!B:C,2,FALSE)</f>
        <v>0</v>
      </c>
      <c r="H884">
        <f>VLOOKUP('Global view'!F884,'Liste CG'!B:E,4,FALSE)</f>
        <v>0</v>
      </c>
      <c r="I884" t="e">
        <f>VLOOKUP(A884,'CG-&gt; CE'!K:M,3,FALSE)</f>
        <v>#N/A</v>
      </c>
      <c r="J884" t="e">
        <f>VLOOKUP(I884,'Liste CG'!B:C,2,FALSE)</f>
        <v>#N/A</v>
      </c>
      <c r="K884" t="e">
        <f>VLOOKUP('Global view'!I884,'Liste CG'!B:E,4,FALSE)</f>
        <v>#N/A</v>
      </c>
    </row>
    <row r="885" spans="1:11" x14ac:dyDescent="0.35">
      <c r="A885" t="str">
        <f>'Liste ECO'!A928</f>
        <v>779-51</v>
      </c>
      <c r="B885" t="str">
        <f>'Liste ECO'!C928</f>
        <v>Vente d’œuvres d’art</v>
      </c>
      <c r="C885" t="str">
        <f>'Liste ECO'!D928</f>
        <v>R</v>
      </c>
      <c r="D885" t="str">
        <f>'Liste ECO'!E928</f>
        <v>E</v>
      </c>
      <c r="E885">
        <f>'Liste ECO'!G928</f>
        <v>81</v>
      </c>
      <c r="F885">
        <f>'Liste ECO'!F928</f>
        <v>23401</v>
      </c>
      <c r="G885" t="str">
        <f>VLOOKUP(F885,'Liste CG'!B:C,2,FALSE)</f>
        <v>Œuvres d'art</v>
      </c>
      <c r="H885" t="str">
        <f>IF(VLOOKUP('Global view'!F885,'Liste CG'!B:E,4,FALSE)=0,"",VLOOKUP('Global view'!F885,'Liste CG'!B:E,4,FALSE))</f>
        <v>05</v>
      </c>
      <c r="I885">
        <f>VLOOKUP(A885,'CG-&gt; CE'!K:M,3,FALSE)</f>
        <v>41600</v>
      </c>
      <c r="J885" t="str">
        <f>VLOOKUP(I885,'Liste CG'!B:C,2,FALSE)</f>
        <v>Débiteurs divers</v>
      </c>
      <c r="K885" t="str">
        <f>IF(VLOOKUP('Global view'!I885,'Liste CG'!B:E,4,FALSE)=0,"",VLOOKUP('Global view'!I885,'Liste CG'!B:E,4,FALSE))</f>
        <v>Tiers</v>
      </c>
    </row>
    <row r="886" spans="1:11" hidden="1" x14ac:dyDescent="0.35">
      <c r="E886">
        <f>'Liste ECO'!G929</f>
        <v>81</v>
      </c>
      <c r="G886">
        <f>VLOOKUP(F886,'Liste CG'!B:C,2,FALSE)</f>
        <v>0</v>
      </c>
      <c r="H886">
        <f>VLOOKUP('Global view'!F886,'Liste CG'!B:E,4,FALSE)</f>
        <v>0</v>
      </c>
      <c r="I886" t="e">
        <f>VLOOKUP(A886,'CG-&gt; CE'!K:M,3,FALSE)</f>
        <v>#N/A</v>
      </c>
      <c r="J886" t="e">
        <f>VLOOKUP(I886,'Liste CG'!B:C,2,FALSE)</f>
        <v>#N/A</v>
      </c>
      <c r="K886" t="e">
        <f>VLOOKUP('Global view'!I886,'Liste CG'!B:E,4,FALSE)</f>
        <v>#N/A</v>
      </c>
    </row>
    <row r="887" spans="1:11" hidden="1" x14ac:dyDescent="0.35">
      <c r="A887">
        <f>'Liste ECO'!A930</f>
        <v>0</v>
      </c>
      <c r="B887">
        <f>'Liste ECO'!C930</f>
        <v>0</v>
      </c>
      <c r="C887" t="str">
        <f>'Liste ECO'!D930</f>
        <v>X</v>
      </c>
      <c r="D887">
        <f>'Liste ECO'!E930</f>
        <v>0</v>
      </c>
      <c r="E887">
        <f>'Liste ECO'!G930</f>
        <v>0</v>
      </c>
      <c r="F887">
        <f>'Liste ECO'!F930</f>
        <v>0</v>
      </c>
      <c r="G887">
        <f>VLOOKUP(F887,'Liste CG'!B:C,2,FALSE)</f>
        <v>0</v>
      </c>
      <c r="H887">
        <f>VLOOKUP('Global view'!F887,'Liste CG'!B:E,4,FALSE)</f>
        <v>0</v>
      </c>
      <c r="I887" t="e">
        <f>VLOOKUP(A887,'CG-&gt; CE'!K:M,3,FALSE)</f>
        <v>#N/A</v>
      </c>
      <c r="J887" t="e">
        <f>VLOOKUP(I887,'Liste CG'!B:C,2,FALSE)</f>
        <v>#N/A</v>
      </c>
      <c r="K887" t="e">
        <f>VLOOKUP('Global view'!I887,'Liste CG'!B:E,4,FALSE)</f>
        <v>#N/A</v>
      </c>
    </row>
    <row r="888" spans="1:11" hidden="1" x14ac:dyDescent="0.35">
      <c r="E888">
        <f>'Liste ECO'!G931</f>
        <v>0</v>
      </c>
      <c r="G888">
        <f>VLOOKUP(F888,'Liste CG'!B:C,2,FALSE)</f>
        <v>0</v>
      </c>
      <c r="H888">
        <f>VLOOKUP('Global view'!F888,'Liste CG'!B:E,4,FALSE)</f>
        <v>0</v>
      </c>
      <c r="I888" t="e">
        <f>VLOOKUP(A888,'CG-&gt; CE'!K:M,3,FALSE)</f>
        <v>#N/A</v>
      </c>
      <c r="J888" t="e">
        <f>VLOOKUP(I888,'Liste CG'!B:C,2,FALSE)</f>
        <v>#N/A</v>
      </c>
      <c r="K888" t="e">
        <f>VLOOKUP('Global view'!I888,'Liste CG'!B:E,4,FALSE)</f>
        <v>#N/A</v>
      </c>
    </row>
    <row r="889" spans="1:11" hidden="1" x14ac:dyDescent="0.35">
      <c r="A889">
        <f>'Liste ECO'!A932</f>
        <v>0</v>
      </c>
      <c r="B889">
        <f>'Liste ECO'!C932</f>
        <v>0</v>
      </c>
      <c r="C889" t="str">
        <f>'Liste ECO'!D932</f>
        <v>X</v>
      </c>
      <c r="D889">
        <f>'Liste ECO'!E932</f>
        <v>0</v>
      </c>
      <c r="E889">
        <f>'Liste ECO'!G932</f>
        <v>0</v>
      </c>
      <c r="F889">
        <f>'Liste ECO'!F932</f>
        <v>0</v>
      </c>
      <c r="G889">
        <f>VLOOKUP(F889,'Liste CG'!B:C,2,FALSE)</f>
        <v>0</v>
      </c>
      <c r="H889">
        <f>VLOOKUP('Global view'!F889,'Liste CG'!B:E,4,FALSE)</f>
        <v>0</v>
      </c>
      <c r="I889" t="e">
        <f>VLOOKUP(A889,'CG-&gt; CE'!K:M,3,FALSE)</f>
        <v>#N/A</v>
      </c>
      <c r="J889" t="e">
        <f>VLOOKUP(I889,'Liste CG'!B:C,2,FALSE)</f>
        <v>#N/A</v>
      </c>
      <c r="K889" t="e">
        <f>VLOOKUP('Global view'!I889,'Liste CG'!B:E,4,FALSE)</f>
        <v>#N/A</v>
      </c>
    </row>
    <row r="890" spans="1:11" hidden="1" x14ac:dyDescent="0.35">
      <c r="E890">
        <f>'Liste ECO'!G933</f>
        <v>0</v>
      </c>
      <c r="G890">
        <f>VLOOKUP(F890,'Liste CG'!B:C,2,FALSE)</f>
        <v>0</v>
      </c>
      <c r="H890">
        <f>VLOOKUP('Global view'!F890,'Liste CG'!B:E,4,FALSE)</f>
        <v>0</v>
      </c>
      <c r="I890" t="e">
        <f>VLOOKUP(A890,'CG-&gt; CE'!K:M,3,FALSE)</f>
        <v>#N/A</v>
      </c>
      <c r="J890" t="e">
        <f>VLOOKUP(I890,'Liste CG'!B:C,2,FALSE)</f>
        <v>#N/A</v>
      </c>
      <c r="K890" t="e">
        <f>VLOOKUP('Global view'!I890,'Liste CG'!B:E,4,FALSE)</f>
        <v>#N/A</v>
      </c>
    </row>
    <row r="891" spans="1:11" hidden="1" x14ac:dyDescent="0.35">
      <c r="A891">
        <f>'Liste ECO'!A934</f>
        <v>0</v>
      </c>
      <c r="B891">
        <f>'Liste ECO'!C934</f>
        <v>0</v>
      </c>
      <c r="C891" t="str">
        <f>'Liste ECO'!D934</f>
        <v>X</v>
      </c>
      <c r="D891">
        <f>'Liste ECO'!E934</f>
        <v>0</v>
      </c>
      <c r="E891">
        <f>'Liste ECO'!G934</f>
        <v>0</v>
      </c>
      <c r="F891">
        <f>'Liste ECO'!F934</f>
        <v>0</v>
      </c>
      <c r="G891">
        <f>VLOOKUP(F891,'Liste CG'!B:C,2,FALSE)</f>
        <v>0</v>
      </c>
      <c r="H891">
        <f>VLOOKUP('Global view'!F891,'Liste CG'!B:E,4,FALSE)</f>
        <v>0</v>
      </c>
      <c r="I891" t="e">
        <f>VLOOKUP(A891,'CG-&gt; CE'!K:M,3,FALSE)</f>
        <v>#N/A</v>
      </c>
      <c r="J891" t="e">
        <f>VLOOKUP(I891,'Liste CG'!B:C,2,FALSE)</f>
        <v>#N/A</v>
      </c>
      <c r="K891" t="e">
        <f>VLOOKUP('Global view'!I891,'Liste CG'!B:E,4,FALSE)</f>
        <v>#N/A</v>
      </c>
    </row>
    <row r="892" spans="1:11" hidden="1" x14ac:dyDescent="0.35">
      <c r="E892">
        <f>'Liste ECO'!G935</f>
        <v>0</v>
      </c>
      <c r="G892">
        <f>VLOOKUP(F892,'Liste CG'!B:C,2,FALSE)</f>
        <v>0</v>
      </c>
      <c r="H892">
        <f>VLOOKUP('Global view'!F892,'Liste CG'!B:E,4,FALSE)</f>
        <v>0</v>
      </c>
      <c r="I892" t="e">
        <f>VLOOKUP(A892,'CG-&gt; CE'!K:M,3,FALSE)</f>
        <v>#N/A</v>
      </c>
      <c r="J892" t="e">
        <f>VLOOKUP(I892,'Liste CG'!B:C,2,FALSE)</f>
        <v>#N/A</v>
      </c>
      <c r="K892" t="e">
        <f>VLOOKUP('Global view'!I892,'Liste CG'!B:E,4,FALSE)</f>
        <v>#N/A</v>
      </c>
    </row>
    <row r="893" spans="1:11" hidden="1" x14ac:dyDescent="0.35">
      <c r="A893">
        <f>'Liste ECO'!A936</f>
        <v>0</v>
      </c>
      <c r="B893">
        <f>'Liste ECO'!C936</f>
        <v>0</v>
      </c>
      <c r="C893" t="str">
        <f>'Liste ECO'!D936</f>
        <v>X</v>
      </c>
      <c r="D893">
        <f>'Liste ECO'!E936</f>
        <v>0</v>
      </c>
      <c r="E893">
        <f>'Liste ECO'!G936</f>
        <v>0</v>
      </c>
      <c r="F893">
        <f>'Liste ECO'!F936</f>
        <v>0</v>
      </c>
      <c r="G893">
        <f>VLOOKUP(F893,'Liste CG'!B:C,2,FALSE)</f>
        <v>0</v>
      </c>
      <c r="H893">
        <f>VLOOKUP('Global view'!F893,'Liste CG'!B:E,4,FALSE)</f>
        <v>0</v>
      </c>
      <c r="I893" t="e">
        <f>VLOOKUP(A893,'CG-&gt; CE'!K:M,3,FALSE)</f>
        <v>#N/A</v>
      </c>
      <c r="J893" t="e">
        <f>VLOOKUP(I893,'Liste CG'!B:C,2,FALSE)</f>
        <v>#N/A</v>
      </c>
      <c r="K893" t="e">
        <f>VLOOKUP('Global view'!I893,'Liste CG'!B:E,4,FALSE)</f>
        <v>#N/A</v>
      </c>
    </row>
    <row r="894" spans="1:11" hidden="1" x14ac:dyDescent="0.35">
      <c r="E894" t="str">
        <f>'Liste ECO'!G937</f>
        <v>CT</v>
      </c>
      <c r="G894">
        <f>VLOOKUP(F894,'Liste CG'!B:C,2,FALSE)</f>
        <v>0</v>
      </c>
      <c r="H894">
        <f>VLOOKUP('Global view'!F894,'Liste CG'!B:E,4,FALSE)</f>
        <v>0</v>
      </c>
      <c r="I894" t="e">
        <f>VLOOKUP(A894,'CG-&gt; CE'!K:M,3,FALSE)</f>
        <v>#N/A</v>
      </c>
      <c r="J894" t="e">
        <f>VLOOKUP(I894,'Liste CG'!B:C,2,FALSE)</f>
        <v>#N/A</v>
      </c>
      <c r="K894" t="e">
        <f>VLOOKUP('Global view'!I894,'Liste CG'!B:E,4,FALSE)</f>
        <v>#N/A</v>
      </c>
    </row>
    <row r="895" spans="1:11" x14ac:dyDescent="0.35">
      <c r="A895" t="str">
        <f>'Liste ECO'!A938</f>
        <v>811-51</v>
      </c>
      <c r="B895" t="str">
        <f>'Liste ECO'!C938</f>
        <v>Prêts accordés à plus d'un an</v>
      </c>
      <c r="C895" t="str">
        <f>'Liste ECO'!D938</f>
        <v>D</v>
      </c>
      <c r="D895" t="str">
        <f>'Liste ECO'!E938</f>
        <v>E</v>
      </c>
      <c r="E895">
        <f>'Liste ECO'!G938</f>
        <v>92</v>
      </c>
      <c r="F895">
        <f>'Liste ECO'!F938</f>
        <v>27511</v>
      </c>
      <c r="G895" t="str">
        <f>VLOOKUP(F895,'Liste CG'!B:C,2,FALSE)</f>
        <v>Prêts accordés à plus d'un an</v>
      </c>
      <c r="H895" t="str">
        <f>IF(VLOOKUP('Global view'!F895,'Liste CG'!B:E,4,FALSE)=0,"",VLOOKUP('Global view'!F895,'Liste CG'!B:E,4,FALSE))</f>
        <v>045</v>
      </c>
      <c r="I895">
        <f>VLOOKUP(A895,'CG-&gt; CE'!K:M,3,FALSE)</f>
        <v>46501</v>
      </c>
      <c r="J895" t="str">
        <f>VLOOKUP(I895,'Liste CG'!B:C,2,FALSE)</f>
        <v>Prêts octroyés à payer</v>
      </c>
      <c r="K895" t="str">
        <f>IF(VLOOKUP('Global view'!I895,'Liste CG'!B:E,4,FALSE)=0,"",VLOOKUP('Global view'!I895,'Liste CG'!B:E,4,FALSE))</f>
        <v>Tiers</v>
      </c>
    </row>
    <row r="896" spans="1:11" hidden="1" x14ac:dyDescent="0.35">
      <c r="E896">
        <f>'Liste ECO'!G939</f>
        <v>0</v>
      </c>
      <c r="G896">
        <f>VLOOKUP(F896,'Liste CG'!B:C,2,FALSE)</f>
        <v>0</v>
      </c>
      <c r="H896">
        <f>VLOOKUP('Global view'!F896,'Liste CG'!B:E,4,FALSE)</f>
        <v>0</v>
      </c>
      <c r="I896" t="e">
        <f>VLOOKUP(A896,'CG-&gt; CE'!K:M,3,FALSE)</f>
        <v>#N/A</v>
      </c>
      <c r="J896" t="e">
        <f>VLOOKUP(I896,'Liste CG'!B:C,2,FALSE)</f>
        <v>#N/A</v>
      </c>
      <c r="K896" t="e">
        <f>VLOOKUP('Global view'!I896,'Liste CG'!B:E,4,FALSE)</f>
        <v>#N/A</v>
      </c>
    </row>
    <row r="897" spans="1:11" hidden="1" x14ac:dyDescent="0.35">
      <c r="A897">
        <f>'Liste ECO'!A940</f>
        <v>812</v>
      </c>
      <c r="B897" t="str">
        <f>'Liste ECO'!C940</f>
        <v>LIBERATION DES PARTICIPATIONS DANS LES ENTREPRISES PUBLIQUES</v>
      </c>
      <c r="C897" t="str">
        <f>'Liste ECO'!D940</f>
        <v>X</v>
      </c>
      <c r="D897">
        <f>'Liste ECO'!E940</f>
        <v>0</v>
      </c>
      <c r="E897">
        <f>'Liste ECO'!G940</f>
        <v>0</v>
      </c>
      <c r="F897">
        <f>'Liste ECO'!F940</f>
        <v>0</v>
      </c>
      <c r="G897">
        <f>VLOOKUP(F897,'Liste CG'!B:C,2,FALSE)</f>
        <v>0</v>
      </c>
      <c r="H897">
        <f>VLOOKUP('Global view'!F897,'Liste CG'!B:E,4,FALSE)</f>
        <v>0</v>
      </c>
      <c r="I897" t="e">
        <f>VLOOKUP(A897,'CG-&gt; CE'!K:M,3,FALSE)</f>
        <v>#N/A</v>
      </c>
      <c r="J897" t="e">
        <f>VLOOKUP(I897,'Liste CG'!B:C,2,FALSE)</f>
        <v>#N/A</v>
      </c>
      <c r="K897" t="e">
        <f>VLOOKUP('Global view'!I897,'Liste CG'!B:E,4,FALSE)</f>
        <v>#N/A</v>
      </c>
    </row>
    <row r="898" spans="1:11" hidden="1" x14ac:dyDescent="0.35">
      <c r="E898">
        <f>'Liste ECO'!G941</f>
        <v>0</v>
      </c>
      <c r="G898">
        <f>VLOOKUP(F898,'Liste CG'!B:C,2,FALSE)</f>
        <v>0</v>
      </c>
      <c r="H898">
        <f>VLOOKUP('Global view'!F898,'Liste CG'!B:E,4,FALSE)</f>
        <v>0</v>
      </c>
      <c r="I898" t="e">
        <f>VLOOKUP(A898,'CG-&gt; CE'!K:M,3,FALSE)</f>
        <v>#N/A</v>
      </c>
      <c r="J898" t="e">
        <f>VLOOKUP(I898,'Liste CG'!B:C,2,FALSE)</f>
        <v>#N/A</v>
      </c>
      <c r="K898" t="e">
        <f>VLOOKUP('Global view'!I898,'Liste CG'!B:E,4,FALSE)</f>
        <v>#N/A</v>
      </c>
    </row>
    <row r="899" spans="1:11" hidden="1" x14ac:dyDescent="0.35">
      <c r="A899" t="str">
        <f>'Liste ECO'!A942</f>
        <v>Code</v>
      </c>
      <c r="B899" t="str">
        <f>'Liste ECO'!C942</f>
        <v>Libellé</v>
      </c>
      <c r="C899" t="str">
        <f>'Liste ECO'!D942</f>
        <v>D/R</v>
      </c>
      <c r="D899" t="str">
        <f>'Liste ECO'!E942</f>
        <v>O/E</v>
      </c>
      <c r="E899" t="str">
        <f>'Liste ECO'!G942</f>
        <v>CT</v>
      </c>
      <c r="F899" t="str">
        <f>'Liste ECO'!F942</f>
        <v>C Gén</v>
      </c>
      <c r="G899" t="e">
        <f>VLOOKUP(F899,'Liste CG'!B:C,2,FALSE)</f>
        <v>#N/A</v>
      </c>
      <c r="H899" t="e">
        <f>VLOOKUP('Global view'!F899,'Liste CG'!B:E,4,FALSE)</f>
        <v>#N/A</v>
      </c>
      <c r="I899" t="e">
        <f>VLOOKUP(A899,'CG-&gt; CE'!K:M,3,FALSE)</f>
        <v>#N/A</v>
      </c>
      <c r="J899" t="e">
        <f>VLOOKUP(I899,'Liste CG'!B:C,2,FALSE)</f>
        <v>#N/A</v>
      </c>
      <c r="K899" t="e">
        <f>VLOOKUP('Global view'!I899,'Liste CG'!B:E,4,FALSE)</f>
        <v>#N/A</v>
      </c>
    </row>
    <row r="900" spans="1:11" hidden="1" x14ac:dyDescent="0.35">
      <c r="E900">
        <f>'Liste ECO'!G943</f>
        <v>92</v>
      </c>
      <c r="G900">
        <f>VLOOKUP(F900,'Liste CG'!B:C,2,FALSE)</f>
        <v>0</v>
      </c>
      <c r="H900">
        <f>VLOOKUP('Global view'!F900,'Liste CG'!B:E,4,FALSE)</f>
        <v>0</v>
      </c>
      <c r="I900" t="e">
        <f>VLOOKUP(A900,'CG-&gt; CE'!K:M,3,FALSE)</f>
        <v>#N/A</v>
      </c>
      <c r="J900" t="e">
        <f>VLOOKUP(I900,'Liste CG'!B:C,2,FALSE)</f>
        <v>#N/A</v>
      </c>
      <c r="K900" t="e">
        <f>VLOOKUP('Global view'!I900,'Liste CG'!B:E,4,FALSE)</f>
        <v>#N/A</v>
      </c>
    </row>
    <row r="901" spans="1:11" hidden="1" x14ac:dyDescent="0.35">
      <c r="A901">
        <f>'Liste ECO'!A944</f>
        <v>0</v>
      </c>
      <c r="B901">
        <f>'Liste ECO'!C944</f>
        <v>0</v>
      </c>
      <c r="C901" t="str">
        <f>'Liste ECO'!D944</f>
        <v>X</v>
      </c>
      <c r="D901">
        <f>'Liste ECO'!E944</f>
        <v>0</v>
      </c>
      <c r="E901">
        <f>'Liste ECO'!G944</f>
        <v>0</v>
      </c>
      <c r="F901">
        <f>'Liste ECO'!F944</f>
        <v>0</v>
      </c>
      <c r="G901">
        <f>VLOOKUP(F901,'Liste CG'!B:C,2,FALSE)</f>
        <v>0</v>
      </c>
      <c r="H901">
        <f>VLOOKUP('Global view'!F901,'Liste CG'!B:E,4,FALSE)</f>
        <v>0</v>
      </c>
      <c r="I901" t="e">
        <f>VLOOKUP(A901,'CG-&gt; CE'!K:M,3,FALSE)</f>
        <v>#N/A</v>
      </c>
      <c r="J901" t="e">
        <f>VLOOKUP(I901,'Liste CG'!B:C,2,FALSE)</f>
        <v>#N/A</v>
      </c>
      <c r="K901" t="e">
        <f>VLOOKUP('Global view'!I901,'Liste CG'!B:E,4,FALSE)</f>
        <v>#N/A</v>
      </c>
    </row>
    <row r="902" spans="1:11" hidden="1" x14ac:dyDescent="0.35">
      <c r="E902">
        <f>'Liste ECO'!G945</f>
        <v>0</v>
      </c>
      <c r="G902">
        <f>VLOOKUP(F902,'Liste CG'!B:C,2,FALSE)</f>
        <v>0</v>
      </c>
      <c r="H902">
        <f>VLOOKUP('Global view'!F902,'Liste CG'!B:E,4,FALSE)</f>
        <v>0</v>
      </c>
      <c r="I902" t="e">
        <f>VLOOKUP(A902,'CG-&gt; CE'!K:M,3,FALSE)</f>
        <v>#N/A</v>
      </c>
      <c r="J902" t="e">
        <f>VLOOKUP(I902,'Liste CG'!B:C,2,FALSE)</f>
        <v>#N/A</v>
      </c>
      <c r="K902" t="e">
        <f>VLOOKUP('Global view'!I902,'Liste CG'!B:E,4,FALSE)</f>
        <v>#N/A</v>
      </c>
    </row>
    <row r="903" spans="1:11" hidden="1" x14ac:dyDescent="0.35">
      <c r="A903">
        <f>'Liste ECO'!A946</f>
        <v>0</v>
      </c>
      <c r="B903">
        <f>'Liste ECO'!C946</f>
        <v>0</v>
      </c>
      <c r="C903" t="str">
        <f>'Liste ECO'!D946</f>
        <v>X</v>
      </c>
      <c r="D903">
        <f>'Liste ECO'!E946</f>
        <v>0</v>
      </c>
      <c r="E903">
        <f>'Liste ECO'!G946</f>
        <v>0</v>
      </c>
      <c r="F903">
        <f>'Liste ECO'!F946</f>
        <v>0</v>
      </c>
      <c r="G903">
        <f>VLOOKUP(F903,'Liste CG'!B:C,2,FALSE)</f>
        <v>0</v>
      </c>
      <c r="H903">
        <f>VLOOKUP('Global view'!F903,'Liste CG'!B:E,4,FALSE)</f>
        <v>0</v>
      </c>
      <c r="I903" t="e">
        <f>VLOOKUP(A903,'CG-&gt; CE'!K:M,3,FALSE)</f>
        <v>#N/A</v>
      </c>
      <c r="J903" t="e">
        <f>VLOOKUP(I903,'Liste CG'!B:C,2,FALSE)</f>
        <v>#N/A</v>
      </c>
      <c r="K903" t="e">
        <f>VLOOKUP('Global view'!I903,'Liste CG'!B:E,4,FALSE)</f>
        <v>#N/A</v>
      </c>
    </row>
    <row r="904" spans="1:11" hidden="1" x14ac:dyDescent="0.35">
      <c r="E904" t="str">
        <f>'Liste ECO'!G947</f>
        <v>CT</v>
      </c>
      <c r="G904">
        <f>VLOOKUP(F904,'Liste CG'!B:C,2,FALSE)</f>
        <v>0</v>
      </c>
      <c r="H904">
        <f>VLOOKUP('Global view'!F904,'Liste CG'!B:E,4,FALSE)</f>
        <v>0</v>
      </c>
      <c r="I904" t="e">
        <f>VLOOKUP(A904,'CG-&gt; CE'!K:M,3,FALSE)</f>
        <v>#N/A</v>
      </c>
      <c r="J904" t="e">
        <f>VLOOKUP(I904,'Liste CG'!B:C,2,FALSE)</f>
        <v>#N/A</v>
      </c>
      <c r="K904" t="e">
        <f>VLOOKUP('Global view'!I904,'Liste CG'!B:E,4,FALSE)</f>
        <v>#N/A</v>
      </c>
    </row>
    <row r="905" spans="1:11" x14ac:dyDescent="0.35">
      <c r="A905" t="str">
        <f>'Liste ECO'!A948</f>
        <v>816-51</v>
      </c>
      <c r="B905" t="str">
        <f>'Liste ECO'!C948</f>
        <v>Libération des participations dans les entreprises privées ou à finalité sociale</v>
      </c>
      <c r="C905" t="str">
        <f>'Liste ECO'!D948</f>
        <v>D</v>
      </c>
      <c r="D905" t="str">
        <f>'Liste ECO'!E948</f>
        <v>E</v>
      </c>
      <c r="E905">
        <f>'Liste ECO'!G948</f>
        <v>92</v>
      </c>
      <c r="F905">
        <f>'Liste ECO'!F948</f>
        <v>28222</v>
      </c>
      <c r="G905" t="str">
        <f>VLOOKUP(F905,'Liste CG'!B:C,2,FALSE)</f>
        <v>Libération des participations dans les entreprises privées ou à finalité sociale</v>
      </c>
      <c r="H905" t="str">
        <f>IF(VLOOKUP('Global view'!F905,'Liste CG'!B:E,4,FALSE)=0,"",VLOOKUP('Global view'!F905,'Liste CG'!B:E,4,FALSE))</f>
        <v>05</v>
      </c>
      <c r="I905">
        <f>VLOOKUP(A905,'CG-&gt; CE'!K:M,3,FALSE)</f>
        <v>28221</v>
      </c>
      <c r="J905" t="str">
        <f>VLOOKUP(I905,'Liste CG'!B:C,2,FALSE)</f>
        <v>Participations dans des entreprises privées ou à finalité sociale</v>
      </c>
      <c r="K905" t="str">
        <f>IF(VLOOKUP('Global view'!I905,'Liste CG'!B:E,4,FALSE)=0,"",VLOOKUP('Global view'!I905,'Liste CG'!B:E,4,FALSE))</f>
        <v>05</v>
      </c>
    </row>
    <row r="906" spans="1:11" hidden="1" x14ac:dyDescent="0.35">
      <c r="E906">
        <f>'Liste ECO'!G949</f>
        <v>0</v>
      </c>
      <c r="G906">
        <f>VLOOKUP(F906,'Liste CG'!B:C,2,FALSE)</f>
        <v>0</v>
      </c>
      <c r="H906">
        <f>VLOOKUP('Global view'!F906,'Liste CG'!B:E,4,FALSE)</f>
        <v>0</v>
      </c>
      <c r="I906" t="e">
        <f>VLOOKUP(A906,'CG-&gt; CE'!K:M,3,FALSE)</f>
        <v>#N/A</v>
      </c>
      <c r="J906" t="e">
        <f>VLOOKUP(I906,'Liste CG'!B:C,2,FALSE)</f>
        <v>#N/A</v>
      </c>
      <c r="K906" t="e">
        <f>VLOOKUP('Global view'!I906,'Liste CG'!B:E,4,FALSE)</f>
        <v>#N/A</v>
      </c>
    </row>
    <row r="907" spans="1:11" hidden="1" x14ac:dyDescent="0.35">
      <c r="A907">
        <f>'Liste ECO'!A950</f>
        <v>84</v>
      </c>
      <c r="B907" t="str">
        <f>'Liste ECO'!C950</f>
        <v>PRETS AU SECTEUR PUBLIC</v>
      </c>
      <c r="C907" t="str">
        <f>'Liste ECO'!D950</f>
        <v>X</v>
      </c>
      <c r="D907">
        <f>'Liste ECO'!E950</f>
        <v>0</v>
      </c>
      <c r="E907">
        <f>'Liste ECO'!G950</f>
        <v>0</v>
      </c>
      <c r="F907">
        <f>'Liste ECO'!F950</f>
        <v>0</v>
      </c>
      <c r="G907">
        <f>VLOOKUP(F907,'Liste CG'!B:C,2,FALSE)</f>
        <v>0</v>
      </c>
      <c r="H907">
        <f>VLOOKUP('Global view'!F907,'Liste CG'!B:E,4,FALSE)</f>
        <v>0</v>
      </c>
      <c r="I907" t="e">
        <f>VLOOKUP(A907,'CG-&gt; CE'!K:M,3,FALSE)</f>
        <v>#N/A</v>
      </c>
      <c r="J907" t="e">
        <f>VLOOKUP(I907,'Liste CG'!B:C,2,FALSE)</f>
        <v>#N/A</v>
      </c>
      <c r="K907" t="e">
        <f>VLOOKUP('Global view'!I907,'Liste CG'!B:E,4,FALSE)</f>
        <v>#N/A</v>
      </c>
    </row>
    <row r="908" spans="1:11" hidden="1" x14ac:dyDescent="0.35">
      <c r="E908">
        <f>'Liste ECO'!G951</f>
        <v>0</v>
      </c>
      <c r="G908">
        <f>VLOOKUP(F908,'Liste CG'!B:C,2,FALSE)</f>
        <v>0</v>
      </c>
      <c r="H908">
        <f>VLOOKUP('Global view'!F908,'Liste CG'!B:E,4,FALSE)</f>
        <v>0</v>
      </c>
      <c r="I908" t="e">
        <f>VLOOKUP(A908,'CG-&gt; CE'!K:M,3,FALSE)</f>
        <v>#N/A</v>
      </c>
      <c r="J908" t="e">
        <f>VLOOKUP(I908,'Liste CG'!B:C,2,FALSE)</f>
        <v>#N/A</v>
      </c>
      <c r="K908" t="e">
        <f>VLOOKUP('Global view'!I908,'Liste CG'!B:E,4,FALSE)</f>
        <v>#N/A</v>
      </c>
    </row>
    <row r="909" spans="1:11" hidden="1" x14ac:dyDescent="0.35">
      <c r="A909" t="str">
        <f>'Liste ECO'!A952</f>
        <v>Code</v>
      </c>
      <c r="B909" t="str">
        <f>'Liste ECO'!C952</f>
        <v>Libellé</v>
      </c>
      <c r="C909" t="str">
        <f>'Liste ECO'!D952</f>
        <v>D/R</v>
      </c>
      <c r="D909" t="str">
        <f>'Liste ECO'!E952</f>
        <v>O/E</v>
      </c>
      <c r="E909" t="str">
        <f>'Liste ECO'!G952</f>
        <v>CT</v>
      </c>
      <c r="F909" t="str">
        <f>'Liste ECO'!F952</f>
        <v>C Gén</v>
      </c>
      <c r="G909" t="e">
        <f>VLOOKUP(F909,'Liste CG'!B:C,2,FALSE)</f>
        <v>#N/A</v>
      </c>
      <c r="H909" t="e">
        <f>VLOOKUP('Global view'!F909,'Liste CG'!B:E,4,FALSE)</f>
        <v>#N/A</v>
      </c>
      <c r="I909" t="e">
        <f>VLOOKUP(A909,'CG-&gt; CE'!K:M,3,FALSE)</f>
        <v>#N/A</v>
      </c>
      <c r="J909" t="e">
        <f>VLOOKUP(I909,'Liste CG'!B:C,2,FALSE)</f>
        <v>#N/A</v>
      </c>
      <c r="K909" t="e">
        <f>VLOOKUP('Global view'!I909,'Liste CG'!B:E,4,FALSE)</f>
        <v>#N/A</v>
      </c>
    </row>
    <row r="910" spans="1:11" hidden="1" x14ac:dyDescent="0.35">
      <c r="E910">
        <f>'Liste ECO'!G953</f>
        <v>92</v>
      </c>
      <c r="G910">
        <f>VLOOKUP(F910,'Liste CG'!B:C,2,FALSE)</f>
        <v>0</v>
      </c>
      <c r="H910">
        <f>VLOOKUP('Global view'!F910,'Liste CG'!B:E,4,FALSE)</f>
        <v>0</v>
      </c>
      <c r="I910" t="e">
        <f>VLOOKUP(A910,'CG-&gt; CE'!K:M,3,FALSE)</f>
        <v>#N/A</v>
      </c>
      <c r="J910" t="e">
        <f>VLOOKUP(I910,'Liste CG'!B:C,2,FALSE)</f>
        <v>#N/A</v>
      </c>
      <c r="K910" t="e">
        <f>VLOOKUP('Global view'!I910,'Liste CG'!B:E,4,FALSE)</f>
        <v>#N/A</v>
      </c>
    </row>
    <row r="911" spans="1:11" hidden="1" x14ac:dyDescent="0.35">
      <c r="A911">
        <f>'Liste ECO'!A954</f>
        <v>0</v>
      </c>
      <c r="B911">
        <f>'Liste ECO'!C954</f>
        <v>0</v>
      </c>
      <c r="C911" t="str">
        <f>'Liste ECO'!D954</f>
        <v>X</v>
      </c>
      <c r="D911">
        <f>'Liste ECO'!E954</f>
        <v>0</v>
      </c>
      <c r="E911">
        <f>'Liste ECO'!G954</f>
        <v>0</v>
      </c>
      <c r="F911">
        <f>'Liste ECO'!F954</f>
        <v>0</v>
      </c>
      <c r="G911">
        <f>VLOOKUP(F911,'Liste CG'!B:C,2,FALSE)</f>
        <v>0</v>
      </c>
      <c r="H911">
        <f>VLOOKUP('Global view'!F911,'Liste CG'!B:E,4,FALSE)</f>
        <v>0</v>
      </c>
      <c r="I911" t="e">
        <f>VLOOKUP(A911,'CG-&gt; CE'!K:M,3,FALSE)</f>
        <v>#N/A</v>
      </c>
      <c r="J911" t="e">
        <f>VLOOKUP(I911,'Liste CG'!B:C,2,FALSE)</f>
        <v>#N/A</v>
      </c>
      <c r="K911" t="e">
        <f>VLOOKUP('Global view'!I911,'Liste CG'!B:E,4,FALSE)</f>
        <v>#N/A</v>
      </c>
    </row>
    <row r="912" spans="1:11" hidden="1" x14ac:dyDescent="0.35">
      <c r="E912">
        <f>'Liste ECO'!G955</f>
        <v>92</v>
      </c>
      <c r="G912">
        <f>VLOOKUP(F912,'Liste CG'!B:C,2,FALSE)</f>
        <v>0</v>
      </c>
      <c r="H912">
        <f>VLOOKUP('Global view'!F912,'Liste CG'!B:E,4,FALSE)</f>
        <v>0</v>
      </c>
      <c r="I912" t="e">
        <f>VLOOKUP(A912,'CG-&gt; CE'!K:M,3,FALSE)</f>
        <v>#N/A</v>
      </c>
      <c r="J912" t="e">
        <f>VLOOKUP(I912,'Liste CG'!B:C,2,FALSE)</f>
        <v>#N/A</v>
      </c>
      <c r="K912" t="e">
        <f>VLOOKUP('Global view'!I912,'Liste CG'!B:E,4,FALSE)</f>
        <v>#N/A</v>
      </c>
    </row>
    <row r="913" spans="1:11" hidden="1" x14ac:dyDescent="0.35">
      <c r="A913">
        <f>'Liste ECO'!A956</f>
        <v>0</v>
      </c>
      <c r="B913">
        <f>'Liste ECO'!C956</f>
        <v>0</v>
      </c>
      <c r="C913" t="str">
        <f>'Liste ECO'!D956</f>
        <v>X</v>
      </c>
      <c r="D913">
        <f>'Liste ECO'!E956</f>
        <v>0</v>
      </c>
      <c r="E913">
        <f>'Liste ECO'!G956</f>
        <v>0</v>
      </c>
      <c r="F913">
        <f>'Liste ECO'!F956</f>
        <v>0</v>
      </c>
      <c r="G913">
        <f>VLOOKUP(F913,'Liste CG'!B:C,2,FALSE)</f>
        <v>0</v>
      </c>
      <c r="H913">
        <f>VLOOKUP('Global view'!F913,'Liste CG'!B:E,4,FALSE)</f>
        <v>0</v>
      </c>
      <c r="I913" t="e">
        <f>VLOOKUP(A913,'CG-&gt; CE'!K:M,3,FALSE)</f>
        <v>#N/A</v>
      </c>
      <c r="J913" t="e">
        <f>VLOOKUP(I913,'Liste CG'!B:C,2,FALSE)</f>
        <v>#N/A</v>
      </c>
      <c r="K913" t="e">
        <f>VLOOKUP('Global view'!I913,'Liste CG'!B:E,4,FALSE)</f>
        <v>#N/A</v>
      </c>
    </row>
    <row r="914" spans="1:11" hidden="1" x14ac:dyDescent="0.35">
      <c r="E914">
        <f>'Liste ECO'!G957</f>
        <v>0</v>
      </c>
      <c r="G914">
        <f>VLOOKUP(F914,'Liste CG'!B:C,2,FALSE)</f>
        <v>0</v>
      </c>
      <c r="H914">
        <f>VLOOKUP('Global view'!F914,'Liste CG'!B:E,4,FALSE)</f>
        <v>0</v>
      </c>
      <c r="I914" t="e">
        <f>VLOOKUP(A914,'CG-&gt; CE'!K:M,3,FALSE)</f>
        <v>#N/A</v>
      </c>
      <c r="J914" t="e">
        <f>VLOOKUP(I914,'Liste CG'!B:C,2,FALSE)</f>
        <v>#N/A</v>
      </c>
      <c r="K914" t="e">
        <f>VLOOKUP('Global view'!I914,'Liste CG'!B:E,4,FALSE)</f>
        <v>#N/A</v>
      </c>
    </row>
    <row r="915" spans="1:11" hidden="1" x14ac:dyDescent="0.35">
      <c r="A915">
        <f>'Liste ECO'!A958</f>
        <v>0</v>
      </c>
      <c r="B915">
        <f>'Liste ECO'!C958</f>
        <v>0</v>
      </c>
      <c r="C915" t="str">
        <f>'Liste ECO'!D958</f>
        <v>X</v>
      </c>
      <c r="D915">
        <f>'Liste ECO'!E958</f>
        <v>0</v>
      </c>
      <c r="E915">
        <f>'Liste ECO'!G958</f>
        <v>0</v>
      </c>
      <c r="F915">
        <f>'Liste ECO'!F958</f>
        <v>0</v>
      </c>
      <c r="G915">
        <f>VLOOKUP(F915,'Liste CG'!B:C,2,FALSE)</f>
        <v>0</v>
      </c>
      <c r="H915">
        <f>VLOOKUP('Global view'!F915,'Liste CG'!B:E,4,FALSE)</f>
        <v>0</v>
      </c>
      <c r="I915" t="e">
        <f>VLOOKUP(A915,'CG-&gt; CE'!K:M,3,FALSE)</f>
        <v>#N/A</v>
      </c>
      <c r="J915" t="e">
        <f>VLOOKUP(I915,'Liste CG'!B:C,2,FALSE)</f>
        <v>#N/A</v>
      </c>
      <c r="K915" t="e">
        <f>VLOOKUP('Global view'!I915,'Liste CG'!B:E,4,FALSE)</f>
        <v>#N/A</v>
      </c>
    </row>
    <row r="916" spans="1:11" hidden="1" x14ac:dyDescent="0.35">
      <c r="E916">
        <f>'Liste ECO'!G959</f>
        <v>0</v>
      </c>
      <c r="G916">
        <f>VLOOKUP(F916,'Liste CG'!B:C,2,FALSE)</f>
        <v>0</v>
      </c>
      <c r="H916">
        <f>VLOOKUP('Global view'!F916,'Liste CG'!B:E,4,FALSE)</f>
        <v>0</v>
      </c>
      <c r="I916" t="e">
        <f>VLOOKUP(A916,'CG-&gt; CE'!K:M,3,FALSE)</f>
        <v>#N/A</v>
      </c>
      <c r="J916" t="e">
        <f>VLOOKUP(I916,'Liste CG'!B:C,2,FALSE)</f>
        <v>#N/A</v>
      </c>
      <c r="K916" t="e">
        <f>VLOOKUP('Global view'!I916,'Liste CG'!B:E,4,FALSE)</f>
        <v>#N/A</v>
      </c>
    </row>
    <row r="917" spans="1:11" hidden="1" x14ac:dyDescent="0.35">
      <c r="A917">
        <f>'Liste ECO'!A960</f>
        <v>0</v>
      </c>
      <c r="B917">
        <f>'Liste ECO'!C960</f>
        <v>0</v>
      </c>
      <c r="C917" t="str">
        <f>'Liste ECO'!D960</f>
        <v>X</v>
      </c>
      <c r="D917">
        <f>'Liste ECO'!E960</f>
        <v>0</v>
      </c>
      <c r="E917">
        <f>'Liste ECO'!G960</f>
        <v>0</v>
      </c>
      <c r="F917">
        <f>'Liste ECO'!F960</f>
        <v>0</v>
      </c>
      <c r="G917">
        <f>VLOOKUP(F917,'Liste CG'!B:C,2,FALSE)</f>
        <v>0</v>
      </c>
      <c r="H917">
        <f>VLOOKUP('Global view'!F917,'Liste CG'!B:E,4,FALSE)</f>
        <v>0</v>
      </c>
      <c r="I917" t="e">
        <f>VLOOKUP(A917,'CG-&gt; CE'!K:M,3,FALSE)</f>
        <v>#N/A</v>
      </c>
      <c r="J917" t="e">
        <f>VLOOKUP(I917,'Liste CG'!B:C,2,FALSE)</f>
        <v>#N/A</v>
      </c>
      <c r="K917" t="e">
        <f>VLOOKUP('Global view'!I917,'Liste CG'!B:E,4,FALSE)</f>
        <v>#N/A</v>
      </c>
    </row>
    <row r="918" spans="1:11" hidden="1" x14ac:dyDescent="0.35">
      <c r="E918" t="str">
        <f>'Liste ECO'!G961</f>
        <v>CT</v>
      </c>
      <c r="G918">
        <f>VLOOKUP(F918,'Liste CG'!B:C,2,FALSE)</f>
        <v>0</v>
      </c>
      <c r="H918">
        <f>VLOOKUP('Global view'!F918,'Liste CG'!B:E,4,FALSE)</f>
        <v>0</v>
      </c>
      <c r="I918" t="e">
        <f>VLOOKUP(A918,'CG-&gt; CE'!K:M,3,FALSE)</f>
        <v>#N/A</v>
      </c>
      <c r="J918" t="e">
        <f>VLOOKUP(I918,'Liste CG'!B:C,2,FALSE)</f>
        <v>#N/A</v>
      </c>
      <c r="K918" t="e">
        <f>VLOOKUP('Global view'!I918,'Liste CG'!B:E,4,FALSE)</f>
        <v>#N/A</v>
      </c>
    </row>
    <row r="919" spans="1:11" x14ac:dyDescent="0.35">
      <c r="A919" t="str">
        <f>'Liste ECO'!A962</f>
        <v>861-01</v>
      </c>
      <c r="B919" t="str">
        <f>'Liste ECO'!C962</f>
        <v>Récupération périodique des prêts accordés à plus d'un an</v>
      </c>
      <c r="C919" t="str">
        <f>'Liste ECO'!D962</f>
        <v>R</v>
      </c>
      <c r="D919" t="str">
        <f>'Liste ECO'!E962</f>
        <v>O</v>
      </c>
      <c r="E919">
        <f>'Liste ECO'!G962</f>
        <v>62</v>
      </c>
      <c r="F919">
        <f>'Liste ECO'!F962</f>
        <v>27519</v>
      </c>
      <c r="G919" t="str">
        <f>VLOOKUP(F919,'Liste CG'!B:C,2,FALSE)</f>
        <v>Récupération des prêts accordés à plus d'un an</v>
      </c>
      <c r="H919" t="str">
        <f>IF(VLOOKUP('Global view'!F919,'Liste CG'!B:E,4,FALSE)=0,"",VLOOKUP('Global view'!F919,'Liste CG'!B:E,4,FALSE))</f>
        <v>045</v>
      </c>
      <c r="I919">
        <f>VLOOKUP(A919,'CG-&gt; CE'!K:M,3,FALSE)</f>
        <v>42521</v>
      </c>
      <c r="J919" t="str">
        <f>VLOOKUP(I919,'Liste CG'!B:C,2,FALSE)</f>
        <v xml:space="preserve">Récupération des prêts </v>
      </c>
      <c r="K919" t="str">
        <f>IF(VLOOKUP('Global view'!I919,'Liste CG'!B:E,4,FALSE)=0,"",VLOOKUP('Global view'!I919,'Liste CG'!B:E,4,FALSE))</f>
        <v>Tiers</v>
      </c>
    </row>
    <row r="920" spans="1:11" hidden="1" x14ac:dyDescent="0.35">
      <c r="E920">
        <f>'Liste ECO'!G963</f>
        <v>82</v>
      </c>
      <c r="G920">
        <f>VLOOKUP(F920,'Liste CG'!B:C,2,FALSE)</f>
        <v>0</v>
      </c>
      <c r="H920">
        <f>VLOOKUP('Global view'!F920,'Liste CG'!B:E,4,FALSE)</f>
        <v>0</v>
      </c>
      <c r="I920" t="e">
        <f>VLOOKUP(A920,'CG-&gt; CE'!K:M,3,FALSE)</f>
        <v>#N/A</v>
      </c>
      <c r="J920" t="e">
        <f>VLOOKUP(I920,'Liste CG'!B:C,2,FALSE)</f>
        <v>#N/A</v>
      </c>
      <c r="K920" t="e">
        <f>VLOOKUP('Global view'!I920,'Liste CG'!B:E,4,FALSE)</f>
        <v>#N/A</v>
      </c>
    </row>
    <row r="921" spans="1:11" hidden="1" x14ac:dyDescent="0.35">
      <c r="A921">
        <f>'Liste ECO'!A964</f>
        <v>0</v>
      </c>
      <c r="B921">
        <f>'Liste ECO'!C964</f>
        <v>0</v>
      </c>
      <c r="C921" t="str">
        <f>'Liste ECO'!D964</f>
        <v>X</v>
      </c>
      <c r="D921">
        <f>'Liste ECO'!E964</f>
        <v>0</v>
      </c>
      <c r="E921">
        <f>'Liste ECO'!G964</f>
        <v>0</v>
      </c>
      <c r="F921">
        <f>'Liste ECO'!F964</f>
        <v>0</v>
      </c>
      <c r="G921">
        <f>VLOOKUP(F921,'Liste CG'!B:C,2,FALSE)</f>
        <v>0</v>
      </c>
      <c r="H921">
        <f>VLOOKUP('Global view'!F921,'Liste CG'!B:E,4,FALSE)</f>
        <v>0</v>
      </c>
      <c r="I921" t="e">
        <f>VLOOKUP(A921,'CG-&gt; CE'!K:M,3,FALSE)</f>
        <v>#N/A</v>
      </c>
      <c r="J921" t="e">
        <f>VLOOKUP(I921,'Liste CG'!B:C,2,FALSE)</f>
        <v>#N/A</v>
      </c>
      <c r="K921" t="e">
        <f>VLOOKUP('Global view'!I921,'Liste CG'!B:E,4,FALSE)</f>
        <v>#N/A</v>
      </c>
    </row>
    <row r="922" spans="1:11" hidden="1" x14ac:dyDescent="0.35">
      <c r="E922">
        <f>'Liste ECO'!G965</f>
        <v>0</v>
      </c>
      <c r="G922">
        <f>VLOOKUP(F922,'Liste CG'!B:C,2,FALSE)</f>
        <v>0</v>
      </c>
      <c r="H922">
        <f>VLOOKUP('Global view'!F922,'Liste CG'!B:E,4,FALSE)</f>
        <v>0</v>
      </c>
      <c r="I922" t="e">
        <f>VLOOKUP(A922,'CG-&gt; CE'!K:M,3,FALSE)</f>
        <v>#N/A</v>
      </c>
      <c r="J922" t="e">
        <f>VLOOKUP(I922,'Liste CG'!B:C,2,FALSE)</f>
        <v>#N/A</v>
      </c>
      <c r="K922" t="e">
        <f>VLOOKUP('Global view'!I922,'Liste CG'!B:E,4,FALSE)</f>
        <v>#N/A</v>
      </c>
    </row>
    <row r="923" spans="1:11" hidden="1" x14ac:dyDescent="0.35">
      <c r="A923">
        <f>'Liste ECO'!A966</f>
        <v>0</v>
      </c>
      <c r="B923">
        <f>'Liste ECO'!C966</f>
        <v>0</v>
      </c>
      <c r="C923" t="str">
        <f>'Liste ECO'!D966</f>
        <v>X</v>
      </c>
      <c r="D923">
        <f>'Liste ECO'!E966</f>
        <v>0</v>
      </c>
      <c r="E923">
        <f>'Liste ECO'!G966</f>
        <v>0</v>
      </c>
      <c r="F923">
        <f>'Liste ECO'!F966</f>
        <v>0</v>
      </c>
      <c r="G923">
        <f>VLOOKUP(F923,'Liste CG'!B:C,2,FALSE)</f>
        <v>0</v>
      </c>
      <c r="H923">
        <f>VLOOKUP('Global view'!F923,'Liste CG'!B:E,4,FALSE)</f>
        <v>0</v>
      </c>
      <c r="I923" t="e">
        <f>VLOOKUP(A923,'CG-&gt; CE'!K:M,3,FALSE)</f>
        <v>#N/A</v>
      </c>
      <c r="J923" t="e">
        <f>VLOOKUP(I923,'Liste CG'!B:C,2,FALSE)</f>
        <v>#N/A</v>
      </c>
      <c r="K923" t="e">
        <f>VLOOKUP('Global view'!I923,'Liste CG'!B:E,4,FALSE)</f>
        <v>#N/A</v>
      </c>
    </row>
    <row r="924" spans="1:11" hidden="1" x14ac:dyDescent="0.35">
      <c r="E924" t="str">
        <f>'Liste ECO'!G967</f>
        <v>CT</v>
      </c>
      <c r="G924">
        <f>VLOOKUP(F924,'Liste CG'!B:C,2,FALSE)</f>
        <v>0</v>
      </c>
      <c r="H924">
        <f>VLOOKUP('Global view'!F924,'Liste CG'!B:E,4,FALSE)</f>
        <v>0</v>
      </c>
      <c r="I924" t="e">
        <f>VLOOKUP(A924,'CG-&gt; CE'!K:M,3,FALSE)</f>
        <v>#N/A</v>
      </c>
      <c r="J924" t="e">
        <f>VLOOKUP(I924,'Liste CG'!B:C,2,FALSE)</f>
        <v>#N/A</v>
      </c>
      <c r="K924" t="e">
        <f>VLOOKUP('Global view'!I924,'Liste CG'!B:E,4,FALSE)</f>
        <v>#N/A</v>
      </c>
    </row>
    <row r="925" spans="1:11" x14ac:dyDescent="0.35">
      <c r="A925" t="str">
        <f>'Liste ECO'!A968</f>
        <v>862-51</v>
      </c>
      <c r="B925" t="str">
        <f>'Liste ECO'!C968</f>
        <v>Récupération de participations dans des entreprises publiques</v>
      </c>
      <c r="C925" t="str">
        <f>'Liste ECO'!D968</f>
        <v>R</v>
      </c>
      <c r="D925" t="str">
        <f>'Liste ECO'!E968</f>
        <v>E</v>
      </c>
      <c r="E925">
        <f>'Liste ECO'!G968</f>
        <v>82</v>
      </c>
      <c r="F925">
        <f>'Liste ECO'!F968</f>
        <v>28211</v>
      </c>
      <c r="G925" t="str">
        <f>VLOOKUP(F925,'Liste CG'!B:C,2,FALSE)</f>
        <v>Participations dans des entreprises publiques</v>
      </c>
      <c r="H925" t="str">
        <f>IF(VLOOKUP('Global view'!F925,'Liste CG'!B:E,4,FALSE)=0,"",VLOOKUP('Global view'!F925,'Liste CG'!B:E,4,FALSE))</f>
        <v>05</v>
      </c>
      <c r="I925">
        <f>VLOOKUP(A925,'CG-&gt; CE'!K:M,3,FALSE)</f>
        <v>28211</v>
      </c>
      <c r="J925" t="str">
        <f>VLOOKUP(I925,'Liste CG'!B:C,2,FALSE)</f>
        <v>Participations dans des entreprises publiques</v>
      </c>
      <c r="K925" t="str">
        <f>IF(VLOOKUP('Global view'!I925,'Liste CG'!B:E,4,FALSE)=0,"",VLOOKUP('Global view'!I925,'Liste CG'!B:E,4,FALSE))</f>
        <v>05</v>
      </c>
    </row>
    <row r="926" spans="1:11" hidden="1" x14ac:dyDescent="0.35">
      <c r="E926">
        <f>'Liste ECO'!G969</f>
        <v>0</v>
      </c>
      <c r="G926">
        <f>VLOOKUP(F926,'Liste CG'!B:C,2,FALSE)</f>
        <v>0</v>
      </c>
      <c r="H926">
        <f>VLOOKUP('Global view'!F926,'Liste CG'!B:E,4,FALSE)</f>
        <v>0</v>
      </c>
      <c r="I926" t="e">
        <f>VLOOKUP(A926,'CG-&gt; CE'!K:M,3,FALSE)</f>
        <v>#N/A</v>
      </c>
      <c r="J926" t="e">
        <f>VLOOKUP(I926,'Liste CG'!B:C,2,FALSE)</f>
        <v>#N/A</v>
      </c>
      <c r="K926" t="e">
        <f>VLOOKUP('Global view'!I926,'Liste CG'!B:E,4,FALSE)</f>
        <v>#N/A</v>
      </c>
    </row>
    <row r="927" spans="1:11" hidden="1" x14ac:dyDescent="0.35">
      <c r="A927">
        <f>'Liste ECO'!A970</f>
        <v>866</v>
      </c>
      <c r="B927" t="str">
        <f>'Liste ECO'!C970</f>
        <v>RECUPERATION DE PARTICIPATIONS DANS DES ENTREPRISES PRIVEES</v>
      </c>
      <c r="C927" t="str">
        <f>'Liste ECO'!D970</f>
        <v>X</v>
      </c>
      <c r="D927">
        <f>'Liste ECO'!E970</f>
        <v>0</v>
      </c>
      <c r="E927">
        <f>'Liste ECO'!G970</f>
        <v>0</v>
      </c>
      <c r="F927">
        <f>'Liste ECO'!F970</f>
        <v>0</v>
      </c>
      <c r="G927">
        <f>VLOOKUP(F927,'Liste CG'!B:C,2,FALSE)</f>
        <v>0</v>
      </c>
      <c r="H927">
        <f>VLOOKUP('Global view'!F927,'Liste CG'!B:E,4,FALSE)</f>
        <v>0</v>
      </c>
      <c r="I927" t="e">
        <f>VLOOKUP(A927,'CG-&gt; CE'!K:M,3,FALSE)</f>
        <v>#N/A</v>
      </c>
      <c r="J927" t="e">
        <f>VLOOKUP(I927,'Liste CG'!B:C,2,FALSE)</f>
        <v>#N/A</v>
      </c>
      <c r="K927" t="e">
        <f>VLOOKUP('Global view'!I927,'Liste CG'!B:E,4,FALSE)</f>
        <v>#N/A</v>
      </c>
    </row>
    <row r="928" spans="1:11" hidden="1" x14ac:dyDescent="0.35">
      <c r="E928">
        <f>'Liste ECO'!G971</f>
        <v>0</v>
      </c>
      <c r="G928">
        <f>VLOOKUP(F928,'Liste CG'!B:C,2,FALSE)</f>
        <v>0</v>
      </c>
      <c r="H928">
        <f>VLOOKUP('Global view'!F928,'Liste CG'!B:E,4,FALSE)</f>
        <v>0</v>
      </c>
      <c r="I928" t="e">
        <f>VLOOKUP(A928,'CG-&gt; CE'!K:M,3,FALSE)</f>
        <v>#N/A</v>
      </c>
      <c r="J928" t="e">
        <f>VLOOKUP(I928,'Liste CG'!B:C,2,FALSE)</f>
        <v>#N/A</v>
      </c>
      <c r="K928" t="e">
        <f>VLOOKUP('Global view'!I928,'Liste CG'!B:E,4,FALSE)</f>
        <v>#N/A</v>
      </c>
    </row>
    <row r="929" spans="1:11" hidden="1" x14ac:dyDescent="0.35">
      <c r="A929" t="str">
        <f>'Liste ECO'!A972</f>
        <v>Code</v>
      </c>
      <c r="B929" t="str">
        <f>'Liste ECO'!C972</f>
        <v>Libellé</v>
      </c>
      <c r="C929" t="str">
        <f>'Liste ECO'!D972</f>
        <v>D/R</v>
      </c>
      <c r="D929" t="str">
        <f>'Liste ECO'!E972</f>
        <v>O/E</v>
      </c>
      <c r="E929" t="str">
        <f>'Liste ECO'!G972</f>
        <v>CT</v>
      </c>
      <c r="F929" t="str">
        <f>'Liste ECO'!F972</f>
        <v>C Gén</v>
      </c>
      <c r="G929" t="e">
        <f>VLOOKUP(F929,'Liste CG'!B:C,2,FALSE)</f>
        <v>#N/A</v>
      </c>
      <c r="H929" t="e">
        <f>VLOOKUP('Global view'!F929,'Liste CG'!B:E,4,FALSE)</f>
        <v>#N/A</v>
      </c>
      <c r="I929" t="e">
        <f>VLOOKUP(A929,'CG-&gt; CE'!K:M,3,FALSE)</f>
        <v>#N/A</v>
      </c>
      <c r="J929" t="e">
        <f>VLOOKUP(I929,'Liste CG'!B:C,2,FALSE)</f>
        <v>#N/A</v>
      </c>
      <c r="K929" t="e">
        <f>VLOOKUP('Global view'!I929,'Liste CG'!B:E,4,FALSE)</f>
        <v>#N/A</v>
      </c>
    </row>
    <row r="930" spans="1:11" hidden="1" x14ac:dyDescent="0.35">
      <c r="E930">
        <f>'Liste ECO'!G973</f>
        <v>82</v>
      </c>
      <c r="G930">
        <f>VLOOKUP(F930,'Liste CG'!B:C,2,FALSE)</f>
        <v>0</v>
      </c>
      <c r="H930">
        <f>VLOOKUP('Global view'!F930,'Liste CG'!B:E,4,FALSE)</f>
        <v>0</v>
      </c>
      <c r="I930" t="e">
        <f>VLOOKUP(A930,'CG-&gt; CE'!K:M,3,FALSE)</f>
        <v>#N/A</v>
      </c>
      <c r="J930" t="e">
        <f>VLOOKUP(I930,'Liste CG'!B:C,2,FALSE)</f>
        <v>#N/A</v>
      </c>
      <c r="K930" t="e">
        <f>VLOOKUP('Global view'!I930,'Liste CG'!B:E,4,FALSE)</f>
        <v>#N/A</v>
      </c>
    </row>
    <row r="931" spans="1:11" hidden="1" x14ac:dyDescent="0.35">
      <c r="A931">
        <f>'Liste ECO'!A974</f>
        <v>0</v>
      </c>
      <c r="B931">
        <f>'Liste ECO'!C974</f>
        <v>0</v>
      </c>
      <c r="C931" t="str">
        <f>'Liste ECO'!D974</f>
        <v>X</v>
      </c>
      <c r="D931">
        <f>'Liste ECO'!E974</f>
        <v>0</v>
      </c>
      <c r="E931">
        <f>'Liste ECO'!G974</f>
        <v>0</v>
      </c>
      <c r="F931">
        <f>'Liste ECO'!F974</f>
        <v>0</v>
      </c>
      <c r="G931">
        <f>VLOOKUP(F931,'Liste CG'!B:C,2,FALSE)</f>
        <v>0</v>
      </c>
      <c r="H931">
        <f>VLOOKUP('Global view'!F931,'Liste CG'!B:E,4,FALSE)</f>
        <v>0</v>
      </c>
      <c r="I931" t="e">
        <f>VLOOKUP(A931,'CG-&gt; CE'!K:M,3,FALSE)</f>
        <v>#N/A</v>
      </c>
      <c r="J931" t="e">
        <f>VLOOKUP(I931,'Liste CG'!B:C,2,FALSE)</f>
        <v>#N/A</v>
      </c>
      <c r="K931" t="e">
        <f>VLOOKUP('Global view'!I931,'Liste CG'!B:E,4,FALSE)</f>
        <v>#N/A</v>
      </c>
    </row>
    <row r="932" spans="1:11" hidden="1" x14ac:dyDescent="0.35">
      <c r="E932">
        <f>'Liste ECO'!G975</f>
        <v>0</v>
      </c>
      <c r="G932">
        <f>VLOOKUP(F932,'Liste CG'!B:C,2,FALSE)</f>
        <v>0</v>
      </c>
      <c r="H932">
        <f>VLOOKUP('Global view'!F932,'Liste CG'!B:E,4,FALSE)</f>
        <v>0</v>
      </c>
      <c r="I932" t="e">
        <f>VLOOKUP(A932,'CG-&gt; CE'!K:M,3,FALSE)</f>
        <v>#N/A</v>
      </c>
      <c r="J932" t="e">
        <f>VLOOKUP(I932,'Liste CG'!B:C,2,FALSE)</f>
        <v>#N/A</v>
      </c>
      <c r="K932" t="e">
        <f>VLOOKUP('Global view'!I932,'Liste CG'!B:E,4,FALSE)</f>
        <v>#N/A</v>
      </c>
    </row>
    <row r="933" spans="1:11" hidden="1" x14ac:dyDescent="0.35">
      <c r="A933">
        <f>'Liste ECO'!A976</f>
        <v>0</v>
      </c>
      <c r="B933">
        <f>'Liste ECO'!C976</f>
        <v>0</v>
      </c>
      <c r="C933" t="str">
        <f>'Liste ECO'!D976</f>
        <v>X</v>
      </c>
      <c r="D933">
        <f>'Liste ECO'!E976</f>
        <v>0</v>
      </c>
      <c r="E933">
        <f>'Liste ECO'!G976</f>
        <v>0</v>
      </c>
      <c r="F933">
        <f>'Liste ECO'!F976</f>
        <v>0</v>
      </c>
      <c r="G933">
        <f>VLOOKUP(F933,'Liste CG'!B:C,2,FALSE)</f>
        <v>0</v>
      </c>
      <c r="H933">
        <f>VLOOKUP('Global view'!F933,'Liste CG'!B:E,4,FALSE)</f>
        <v>0</v>
      </c>
      <c r="I933" t="e">
        <f>VLOOKUP(A933,'CG-&gt; CE'!K:M,3,FALSE)</f>
        <v>#N/A</v>
      </c>
      <c r="J933" t="e">
        <f>VLOOKUP(I933,'Liste CG'!B:C,2,FALSE)</f>
        <v>#N/A</v>
      </c>
      <c r="K933" t="e">
        <f>VLOOKUP('Global view'!I933,'Liste CG'!B:E,4,FALSE)</f>
        <v>#N/A</v>
      </c>
    </row>
    <row r="934" spans="1:11" hidden="1" x14ac:dyDescent="0.35">
      <c r="E934" t="str">
        <f>'Liste ECO'!G977</f>
        <v>CT</v>
      </c>
      <c r="G934">
        <f>VLOOKUP(F934,'Liste CG'!B:C,2,FALSE)</f>
        <v>0</v>
      </c>
      <c r="H934">
        <f>VLOOKUP('Global view'!F934,'Liste CG'!B:E,4,FALSE)</f>
        <v>0</v>
      </c>
      <c r="I934" t="e">
        <f>VLOOKUP(A934,'CG-&gt; CE'!K:M,3,FALSE)</f>
        <v>#N/A</v>
      </c>
      <c r="J934" t="e">
        <f>VLOOKUP(I934,'Liste CG'!B:C,2,FALSE)</f>
        <v>#N/A</v>
      </c>
      <c r="K934" t="e">
        <f>VLOOKUP('Global view'!I934,'Liste CG'!B:E,4,FALSE)</f>
        <v>#N/A</v>
      </c>
    </row>
    <row r="935" spans="1:11" x14ac:dyDescent="0.35">
      <c r="A935" t="str">
        <f>'Liste ECO'!A978</f>
        <v>869-54</v>
      </c>
      <c r="B935" t="str">
        <f>'Liste ECO'!C978</f>
        <v xml:space="preserve">Vente de titres </v>
      </c>
      <c r="C935" t="str">
        <f>'Liste ECO'!D978</f>
        <v>R</v>
      </c>
      <c r="D935" t="str">
        <f>'Liste ECO'!E978</f>
        <v>E</v>
      </c>
      <c r="E935">
        <f>'Liste ECO'!G978</f>
        <v>82</v>
      </c>
      <c r="F935">
        <f>'Liste ECO'!F978</f>
        <v>28510</v>
      </c>
      <c r="G935" t="str">
        <f>VLOOKUP(F935,'Liste CG'!B:C,2,FALSE)</f>
        <v>Titres à revenus fixes</v>
      </c>
      <c r="H935" t="str">
        <f>IF(VLOOKUP('Global view'!F935,'Liste CG'!B:E,4,FALSE)=0,"",VLOOKUP('Global view'!F935,'Liste CG'!B:E,4,FALSE))</f>
        <v>05</v>
      </c>
      <c r="I935">
        <f>VLOOKUP(A935,'CG-&gt; CE'!K:M,3,FALSE)</f>
        <v>41800</v>
      </c>
      <c r="J935" t="str">
        <f>VLOOKUP(I935,'Liste CG'!B:C,2,FALSE)</f>
        <v>Valeurs échues (effets)</v>
      </c>
      <c r="K935" t="str">
        <f>IF(VLOOKUP('Global view'!I935,'Liste CG'!B:E,4,FALSE)=0,"",VLOOKUP('Global view'!I935,'Liste CG'!B:E,4,FALSE))</f>
        <v>Tiers</v>
      </c>
    </row>
    <row r="936" spans="1:11" hidden="1" x14ac:dyDescent="0.35">
      <c r="E936">
        <f>'Liste ECO'!G979</f>
        <v>0</v>
      </c>
      <c r="G936">
        <f>VLOOKUP(F936,'Liste CG'!B:C,2,FALSE)</f>
        <v>0</v>
      </c>
      <c r="H936">
        <f>VLOOKUP('Global view'!F936,'Liste CG'!B:E,4,FALSE)</f>
        <v>0</v>
      </c>
      <c r="I936" t="e">
        <f>VLOOKUP(A936,'CG-&gt; CE'!K:M,3,FALSE)</f>
        <v>#N/A</v>
      </c>
      <c r="J936" t="e">
        <f>VLOOKUP(I936,'Liste CG'!B:C,2,FALSE)</f>
        <v>#N/A</v>
      </c>
      <c r="K936" t="e">
        <f>VLOOKUP('Global view'!I936,'Liste CG'!B:E,4,FALSE)</f>
        <v>#N/A</v>
      </c>
    </row>
    <row r="937" spans="1:11" hidden="1" x14ac:dyDescent="0.35">
      <c r="A937">
        <f>'Liste ECO'!A980</f>
        <v>9</v>
      </c>
      <c r="B937" t="str">
        <f>'Liste ECO'!C980</f>
        <v>DETTE PUBLIQUE ET PRELEVEMENTS</v>
      </c>
      <c r="C937" t="str">
        <f>'Liste ECO'!D980</f>
        <v>X</v>
      </c>
      <c r="D937">
        <f>'Liste ECO'!E980</f>
        <v>0</v>
      </c>
      <c r="E937">
        <f>'Liste ECO'!G980</f>
        <v>0</v>
      </c>
      <c r="F937">
        <f>'Liste ECO'!F980</f>
        <v>0</v>
      </c>
      <c r="G937">
        <f>VLOOKUP(F937,'Liste CG'!B:C,2,FALSE)</f>
        <v>0</v>
      </c>
      <c r="H937">
        <f>VLOOKUP('Global view'!F937,'Liste CG'!B:E,4,FALSE)</f>
        <v>0</v>
      </c>
      <c r="I937" t="e">
        <f>VLOOKUP(A937,'CG-&gt; CE'!K:M,3,FALSE)</f>
        <v>#N/A</v>
      </c>
      <c r="J937" t="e">
        <f>VLOOKUP(I937,'Liste CG'!B:C,2,FALSE)</f>
        <v>#N/A</v>
      </c>
      <c r="K937" t="e">
        <f>VLOOKUP('Global view'!I937,'Liste CG'!B:E,4,FALSE)</f>
        <v>#N/A</v>
      </c>
    </row>
    <row r="938" spans="1:11" hidden="1" x14ac:dyDescent="0.35">
      <c r="E938">
        <f>'Liste ECO'!G981</f>
        <v>0</v>
      </c>
      <c r="G938">
        <f>VLOOKUP(F938,'Liste CG'!B:C,2,FALSE)</f>
        <v>0</v>
      </c>
      <c r="H938">
        <f>VLOOKUP('Global view'!F938,'Liste CG'!B:E,4,FALSE)</f>
        <v>0</v>
      </c>
      <c r="I938" t="e">
        <f>VLOOKUP(A938,'CG-&gt; CE'!K:M,3,FALSE)</f>
        <v>#N/A</v>
      </c>
      <c r="J938" t="e">
        <f>VLOOKUP(I938,'Liste CG'!B:C,2,FALSE)</f>
        <v>#N/A</v>
      </c>
      <c r="K938" t="e">
        <f>VLOOKUP('Global view'!I938,'Liste CG'!B:E,4,FALSE)</f>
        <v>#N/A</v>
      </c>
    </row>
    <row r="939" spans="1:11" hidden="1" x14ac:dyDescent="0.35">
      <c r="A939">
        <f>'Liste ECO'!A982</f>
        <v>91</v>
      </c>
      <c r="B939" t="str">
        <f>'Liste ECO'!C982</f>
        <v>REMBOURSEMENT DE LA DETTE</v>
      </c>
      <c r="C939" t="str">
        <f>'Liste ECO'!D982</f>
        <v>X</v>
      </c>
      <c r="D939">
        <f>'Liste ECO'!E982</f>
        <v>0</v>
      </c>
      <c r="E939">
        <f>'Liste ECO'!G982</f>
        <v>0</v>
      </c>
      <c r="F939">
        <f>'Liste ECO'!F982</f>
        <v>0</v>
      </c>
      <c r="G939">
        <f>VLOOKUP(F939,'Liste CG'!B:C,2,FALSE)</f>
        <v>0</v>
      </c>
      <c r="H939">
        <f>VLOOKUP('Global view'!F939,'Liste CG'!B:E,4,FALSE)</f>
        <v>0</v>
      </c>
      <c r="I939" t="e">
        <f>VLOOKUP(A939,'CG-&gt; CE'!K:M,3,FALSE)</f>
        <v>#N/A</v>
      </c>
      <c r="J939" t="e">
        <f>VLOOKUP(I939,'Liste CG'!B:C,2,FALSE)</f>
        <v>#N/A</v>
      </c>
      <c r="K939" t="e">
        <f>VLOOKUP('Global view'!I939,'Liste CG'!B:E,4,FALSE)</f>
        <v>#N/A</v>
      </c>
    </row>
    <row r="940" spans="1:11" hidden="1" x14ac:dyDescent="0.35">
      <c r="E940">
        <f>'Liste ECO'!G983</f>
        <v>0</v>
      </c>
      <c r="G940">
        <f>VLOOKUP(F940,'Liste CG'!B:C,2,FALSE)</f>
        <v>0</v>
      </c>
      <c r="H940">
        <f>VLOOKUP('Global view'!F940,'Liste CG'!B:E,4,FALSE)</f>
        <v>0</v>
      </c>
      <c r="I940" t="e">
        <f>VLOOKUP(A940,'CG-&gt; CE'!K:M,3,FALSE)</f>
        <v>#N/A</v>
      </c>
      <c r="J940" t="e">
        <f>VLOOKUP(I940,'Liste CG'!B:C,2,FALSE)</f>
        <v>#N/A</v>
      </c>
      <c r="K940" t="e">
        <f>VLOOKUP('Global view'!I940,'Liste CG'!B:E,4,FALSE)</f>
        <v>#N/A</v>
      </c>
    </row>
    <row r="941" spans="1:11" hidden="1" x14ac:dyDescent="0.35">
      <c r="A941">
        <f>'Liste ECO'!A984</f>
        <v>911</v>
      </c>
      <c r="B941" t="str">
        <f>'Liste ECO'!C984</f>
        <v>REMBOURSEMENT DES EMPRUNTS A CHARGE DE L'ENTITE</v>
      </c>
      <c r="C941" t="str">
        <f>'Liste ECO'!D984</f>
        <v>X</v>
      </c>
      <c r="D941">
        <f>'Liste ECO'!E984</f>
        <v>0</v>
      </c>
      <c r="E941">
        <f>'Liste ECO'!G984</f>
        <v>0</v>
      </c>
      <c r="F941">
        <f>'Liste ECO'!F984</f>
        <v>0</v>
      </c>
      <c r="G941">
        <f>VLOOKUP(F941,'Liste CG'!B:C,2,FALSE)</f>
        <v>0</v>
      </c>
      <c r="H941">
        <f>VLOOKUP('Global view'!F941,'Liste CG'!B:E,4,FALSE)</f>
        <v>0</v>
      </c>
      <c r="I941" t="e">
        <f>VLOOKUP(A941,'CG-&gt; CE'!K:M,3,FALSE)</f>
        <v>#N/A</v>
      </c>
      <c r="J941" t="e">
        <f>VLOOKUP(I941,'Liste CG'!B:C,2,FALSE)</f>
        <v>#N/A</v>
      </c>
      <c r="K941" t="e">
        <f>VLOOKUP('Global view'!I941,'Liste CG'!B:E,4,FALSE)</f>
        <v>#N/A</v>
      </c>
    </row>
    <row r="942" spans="1:11" hidden="1" x14ac:dyDescent="0.35">
      <c r="E942">
        <f>'Liste ECO'!G985</f>
        <v>0</v>
      </c>
      <c r="G942">
        <f>VLOOKUP(F942,'Liste CG'!B:C,2,FALSE)</f>
        <v>0</v>
      </c>
      <c r="H942">
        <f>VLOOKUP('Global view'!F942,'Liste CG'!B:E,4,FALSE)</f>
        <v>0</v>
      </c>
      <c r="I942" t="e">
        <f>VLOOKUP(A942,'CG-&gt; CE'!K:M,3,FALSE)</f>
        <v>#N/A</v>
      </c>
      <c r="J942" t="e">
        <f>VLOOKUP(I942,'Liste CG'!B:C,2,FALSE)</f>
        <v>#N/A</v>
      </c>
      <c r="K942" t="e">
        <f>VLOOKUP('Global view'!I942,'Liste CG'!B:E,4,FALSE)</f>
        <v>#N/A</v>
      </c>
    </row>
    <row r="943" spans="1:11" hidden="1" x14ac:dyDescent="0.35">
      <c r="A943" t="str">
        <f>'Liste ECO'!A986</f>
        <v>Code</v>
      </c>
      <c r="B943" t="str">
        <f>'Liste ECO'!C986</f>
        <v>Libellé</v>
      </c>
      <c r="C943" t="str">
        <f>'Liste ECO'!D986</f>
        <v>D/R</v>
      </c>
      <c r="D943" t="str">
        <f>'Liste ECO'!E986</f>
        <v>O/E</v>
      </c>
      <c r="E943" t="str">
        <f>'Liste ECO'!G986</f>
        <v>CT</v>
      </c>
      <c r="F943" t="str">
        <f>'Liste ECO'!F986</f>
        <v>C Gén</v>
      </c>
      <c r="G943" t="e">
        <f>VLOOKUP(F943,'Liste CG'!B:C,2,FALSE)</f>
        <v>#N/A</v>
      </c>
      <c r="H943" t="e">
        <f>VLOOKUP('Global view'!F943,'Liste CG'!B:E,4,FALSE)</f>
        <v>#N/A</v>
      </c>
      <c r="I943" t="e">
        <f>VLOOKUP(A943,'CG-&gt; CE'!K:M,3,FALSE)</f>
        <v>#N/A</v>
      </c>
      <c r="J943" t="e">
        <f>VLOOKUP(I943,'Liste CG'!B:C,2,FALSE)</f>
        <v>#N/A</v>
      </c>
      <c r="K943" t="e">
        <f>VLOOKUP('Global view'!I943,'Liste CG'!B:E,4,FALSE)</f>
        <v>#N/A</v>
      </c>
    </row>
    <row r="944" spans="1:11" hidden="1" x14ac:dyDescent="0.35">
      <c r="E944">
        <f>'Liste ECO'!G987</f>
        <v>73</v>
      </c>
      <c r="G944">
        <f>VLOOKUP(F944,'Liste CG'!B:C,2,FALSE)</f>
        <v>0</v>
      </c>
      <c r="H944">
        <f>VLOOKUP('Global view'!F944,'Liste CG'!B:E,4,FALSE)</f>
        <v>0</v>
      </c>
      <c r="I944" t="e">
        <f>VLOOKUP(A944,'CG-&gt; CE'!K:M,3,FALSE)</f>
        <v>#N/A</v>
      </c>
      <c r="J944" t="e">
        <f>VLOOKUP(I944,'Liste CG'!B:C,2,FALSE)</f>
        <v>#N/A</v>
      </c>
      <c r="K944" t="e">
        <f>VLOOKUP('Global view'!I944,'Liste CG'!B:E,4,FALSE)</f>
        <v>#N/A</v>
      </c>
    </row>
    <row r="945" spans="1:11" x14ac:dyDescent="0.35">
      <c r="A945" t="str">
        <f>'Liste ECO'!A988</f>
        <v>911-02</v>
      </c>
      <c r="B945" t="str">
        <f>'Liste ECO'!C988</f>
        <v>Remboursement périodique des emprunts à destination spécifique accordés par les pouvoirs publics supérieurs</v>
      </c>
      <c r="C945" t="str">
        <f>'Liste ECO'!D988</f>
        <v>D</v>
      </c>
      <c r="D945" t="str">
        <f>'Liste ECO'!E988</f>
        <v>O</v>
      </c>
      <c r="E945">
        <f>'Liste ECO'!G988</f>
        <v>73</v>
      </c>
      <c r="F945">
        <f>'Liste ECO'!F988</f>
        <v>17309</v>
      </c>
      <c r="G945" t="str">
        <f>VLOOKUP(F945,'Liste CG'!B:C,2,FALSE)</f>
        <v>Remboursement d'emprunts à destination spécifique accordés par les pouvoirs publics supérieurs</v>
      </c>
      <c r="H945" t="str">
        <f>IF(VLOOKUP('Global view'!F945,'Liste CG'!B:E,4,FALSE)=0,"",VLOOKUP('Global view'!F945,'Liste CG'!B:E,4,FALSE))</f>
        <v>041</v>
      </c>
      <c r="I945">
        <f>VLOOKUP(A945,'CG-&gt; CE'!K:M,3,FALSE)</f>
        <v>43511</v>
      </c>
      <c r="J945" t="str">
        <f>VLOOKUP(I945,'Liste CG'!B:C,2,FALSE)</f>
        <v>Remboursements périodiques des emprunts</v>
      </c>
      <c r="K945" t="str">
        <f>IF(VLOOKUP('Global view'!I945,'Liste CG'!B:E,4,FALSE)=0,"",VLOOKUP('Global view'!I945,'Liste CG'!B:E,4,FALSE))</f>
        <v>Tiers</v>
      </c>
    </row>
    <row r="946" spans="1:11" hidden="1" x14ac:dyDescent="0.35">
      <c r="E946">
        <f>'Liste ECO'!G989</f>
        <v>73</v>
      </c>
      <c r="G946">
        <f>VLOOKUP(F946,'Liste CG'!B:C,2,FALSE)</f>
        <v>0</v>
      </c>
      <c r="H946">
        <f>VLOOKUP('Global view'!F946,'Liste CG'!B:E,4,FALSE)</f>
        <v>0</v>
      </c>
      <c r="I946" t="e">
        <f>VLOOKUP(A946,'CG-&gt; CE'!K:M,3,FALSE)</f>
        <v>#N/A</v>
      </c>
      <c r="J946" t="e">
        <f>VLOOKUP(I946,'Liste CG'!B:C,2,FALSE)</f>
        <v>#N/A</v>
      </c>
      <c r="K946" t="e">
        <f>VLOOKUP('Global view'!I946,'Liste CG'!B:E,4,FALSE)</f>
        <v>#N/A</v>
      </c>
    </row>
    <row r="947" spans="1:11" x14ac:dyDescent="0.35">
      <c r="A947" t="str">
        <f>'Liste ECO'!A990</f>
        <v>911-04</v>
      </c>
      <c r="B947" t="str">
        <f>'Liste ECO'!C990</f>
        <v>Remboursement périodique des emprunts publics</v>
      </c>
      <c r="C947" t="str">
        <f>'Liste ECO'!D990</f>
        <v>D</v>
      </c>
      <c r="D947" t="str">
        <f>'Liste ECO'!E990</f>
        <v>O</v>
      </c>
      <c r="E947">
        <f>'Liste ECO'!G990</f>
        <v>73</v>
      </c>
      <c r="F947">
        <f>'Liste ECO'!F990</f>
        <v>17609</v>
      </c>
      <c r="G947" t="str">
        <f>VLOOKUP(F947,'Liste CG'!B:C,2,FALSE)</f>
        <v>Remboursement des emprunts publics</v>
      </c>
      <c r="H947" t="str">
        <f>IF(VLOOKUP('Global view'!F947,'Liste CG'!B:E,4,FALSE)=0,"",VLOOKUP('Global view'!F947,'Liste CG'!B:E,4,FALSE))</f>
        <v>042</v>
      </c>
      <c r="I947">
        <f>VLOOKUP(A947,'CG-&gt; CE'!K:M,3,FALSE)</f>
        <v>43511</v>
      </c>
      <c r="J947" t="str">
        <f>VLOOKUP(I947,'Liste CG'!B:C,2,FALSE)</f>
        <v>Remboursements périodiques des emprunts</v>
      </c>
      <c r="K947" t="str">
        <f>IF(VLOOKUP('Global view'!I947,'Liste CG'!B:E,4,FALSE)=0,"",VLOOKUP('Global view'!I947,'Liste CG'!B:E,4,FALSE))</f>
        <v>Tiers</v>
      </c>
    </row>
    <row r="948" spans="1:11" hidden="1" x14ac:dyDescent="0.35">
      <c r="E948">
        <f>'Liste ECO'!G991</f>
        <v>73</v>
      </c>
      <c r="G948">
        <f>VLOOKUP(F948,'Liste CG'!B:C,2,FALSE)</f>
        <v>0</v>
      </c>
      <c r="H948">
        <f>VLOOKUP('Global view'!F948,'Liste CG'!B:E,4,FALSE)</f>
        <v>0</v>
      </c>
      <c r="I948" t="e">
        <f>VLOOKUP(A948,'CG-&gt; CE'!K:M,3,FALSE)</f>
        <v>#N/A</v>
      </c>
      <c r="J948" t="e">
        <f>VLOOKUP(I948,'Liste CG'!B:C,2,FALSE)</f>
        <v>#N/A</v>
      </c>
      <c r="K948" t="e">
        <f>VLOOKUP('Global view'!I948,'Liste CG'!B:E,4,FALSE)</f>
        <v>#N/A</v>
      </c>
    </row>
    <row r="949" spans="1:11" x14ac:dyDescent="0.35">
      <c r="A949" t="str">
        <f>'Liste ECO'!A992</f>
        <v>911-06</v>
      </c>
      <c r="B949" t="str">
        <f>'Liste ECO'!C992</f>
        <v>Remboursement périodique des emprunts de préfinancement</v>
      </c>
      <c r="C949" t="str">
        <f>'Liste ECO'!D992</f>
        <v>D</v>
      </c>
      <c r="D949" t="str">
        <f>'Liste ECO'!E992</f>
        <v>O</v>
      </c>
      <c r="E949">
        <f>'Liste ECO'!G992</f>
        <v>73</v>
      </c>
      <c r="F949">
        <f>'Liste ECO'!F992</f>
        <v>17509</v>
      </c>
      <c r="G949" t="str">
        <f>VLOOKUP(F949,'Liste CG'!B:C,2,FALSE)</f>
        <v>Remboursement des emprunts de préfinancement à échéance unique à charge de l'entité (emprunts de préfinancement à échéance unique inclus)</v>
      </c>
      <c r="H949" t="str">
        <f>IF(VLOOKUP('Global view'!F949,'Liste CG'!B:E,4,FALSE)=0,"",VLOOKUP('Global view'!F949,'Liste CG'!B:E,4,FALSE))</f>
        <v>040</v>
      </c>
      <c r="I949">
        <f>VLOOKUP(A949,'CG-&gt; CE'!K:M,3,FALSE)</f>
        <v>43511</v>
      </c>
      <c r="J949" t="str">
        <f>VLOOKUP(I949,'Liste CG'!B:C,2,FALSE)</f>
        <v>Remboursements périodiques des emprunts</v>
      </c>
      <c r="K949" t="str">
        <f>IF(VLOOKUP('Global view'!I949,'Liste CG'!B:E,4,FALSE)=0,"",VLOOKUP('Global view'!I949,'Liste CG'!B:E,4,FALSE))</f>
        <v>Tiers</v>
      </c>
    </row>
    <row r="950" spans="1:11" hidden="1" x14ac:dyDescent="0.35">
      <c r="E950">
        <f>'Liste ECO'!G993</f>
        <v>92</v>
      </c>
      <c r="G950">
        <f>VLOOKUP(F950,'Liste CG'!B:C,2,FALSE)</f>
        <v>0</v>
      </c>
      <c r="H950">
        <f>VLOOKUP('Global view'!F950,'Liste CG'!B:E,4,FALSE)</f>
        <v>0</v>
      </c>
      <c r="I950" t="e">
        <f>VLOOKUP(A950,'CG-&gt; CE'!K:M,3,FALSE)</f>
        <v>#N/A</v>
      </c>
      <c r="J950" t="e">
        <f>VLOOKUP(I950,'Liste CG'!B:C,2,FALSE)</f>
        <v>#N/A</v>
      </c>
      <c r="K950" t="e">
        <f>VLOOKUP('Global view'!I950,'Liste CG'!B:E,4,FALSE)</f>
        <v>#N/A</v>
      </c>
    </row>
    <row r="951" spans="1:11" x14ac:dyDescent="0.35">
      <c r="A951" t="str">
        <f>'Liste ECO'!A994</f>
        <v>911-52</v>
      </c>
      <c r="B951" t="str">
        <f>'Liste ECO'!C994</f>
        <v>Non-valeurs des emprunts à charge de l'entité</v>
      </c>
      <c r="C951" t="str">
        <f>'Liste ECO'!D994</f>
        <v>D</v>
      </c>
      <c r="D951" t="str">
        <f>'Liste ECO'!E994</f>
        <v>E</v>
      </c>
      <c r="E951">
        <f>'Liste ECO'!G994</f>
        <v>92</v>
      </c>
      <c r="F951">
        <f>'Liste ECO'!F994</f>
        <v>17101</v>
      </c>
      <c r="G951" t="str">
        <f>VLOOKUP(F951,'Liste CG'!B:C,2,FALSE)</f>
        <v>Emprunts à charge de l'entité</v>
      </c>
      <c r="H951" t="str">
        <f>IF(VLOOKUP('Global view'!F951,'Liste CG'!B:E,4,FALSE)=0,"",VLOOKUP('Global view'!F951,'Liste CG'!B:E,4,FALSE))</f>
        <v>040</v>
      </c>
      <c r="I951">
        <f>VLOOKUP(A951,'CG-&gt; CE'!K:M,3,FALSE)</f>
        <v>41303</v>
      </c>
      <c r="J951" t="str">
        <f>VLOOKUP(I951,'Liste CG'!B:C,2,FALSE)</f>
        <v>Emprunts à recevoir</v>
      </c>
      <c r="K951" t="str">
        <f>IF(VLOOKUP('Global view'!I951,'Liste CG'!B:E,4,FALSE)=0,"",VLOOKUP('Global view'!I951,'Liste CG'!B:E,4,FALSE))</f>
        <v>Tiers</v>
      </c>
    </row>
    <row r="952" spans="1:11" hidden="1" x14ac:dyDescent="0.35">
      <c r="E952">
        <f>'Liste ECO'!G995</f>
        <v>92</v>
      </c>
      <c r="G952">
        <f>VLOOKUP(F952,'Liste CG'!B:C,2,FALSE)</f>
        <v>0</v>
      </c>
      <c r="H952">
        <f>VLOOKUP('Global view'!F952,'Liste CG'!B:E,4,FALSE)</f>
        <v>0</v>
      </c>
      <c r="I952" t="e">
        <f>VLOOKUP(A952,'CG-&gt; CE'!K:M,3,FALSE)</f>
        <v>#N/A</v>
      </c>
      <c r="J952" t="e">
        <f>VLOOKUP(I952,'Liste CG'!B:C,2,FALSE)</f>
        <v>#N/A</v>
      </c>
      <c r="K952" t="e">
        <f>VLOOKUP('Global view'!I952,'Liste CG'!B:E,4,FALSE)</f>
        <v>#N/A</v>
      </c>
    </row>
    <row r="953" spans="1:11" x14ac:dyDescent="0.35">
      <c r="A953" t="str">
        <f>'Liste ECO'!A996</f>
        <v>911-54</v>
      </c>
      <c r="B953" t="str">
        <f>'Liste ECO'!C996</f>
        <v>Remboursement anticipé des emprunts publics</v>
      </c>
      <c r="C953" t="str">
        <f>'Liste ECO'!D996</f>
        <v>X</v>
      </c>
      <c r="D953" t="str">
        <f>'Liste ECO'!E996</f>
        <v>E</v>
      </c>
      <c r="E953">
        <f>'Liste ECO'!G996</f>
        <v>92</v>
      </c>
      <c r="F953">
        <f>'Liste ECO'!F996</f>
        <v>17609</v>
      </c>
      <c r="G953" t="str">
        <f>VLOOKUP(F953,'Liste CG'!B:C,2,FALSE)</f>
        <v>Remboursement des emprunts publics</v>
      </c>
      <c r="H953" t="str">
        <f>IF(VLOOKUP('Global view'!F953,'Liste CG'!B:E,4,FALSE)=0,"",VLOOKUP('Global view'!F953,'Liste CG'!B:E,4,FALSE))</f>
        <v>042</v>
      </c>
      <c r="I953">
        <f>VLOOKUP(A953,'CG-&gt; CE'!K:M,3,FALSE)</f>
        <v>43521</v>
      </c>
      <c r="J953" t="str">
        <f>VLOOKUP(I953,'Liste CG'!B:C,2,FALSE)</f>
        <v>Remboursements anticipé des emprunts</v>
      </c>
      <c r="K953" t="str">
        <f>IF(VLOOKUP('Global view'!I953,'Liste CG'!B:E,4,FALSE)=0,"",VLOOKUP('Global view'!I953,'Liste CG'!B:E,4,FALSE))</f>
        <v>Tiers</v>
      </c>
    </row>
    <row r="954" spans="1:11" hidden="1" x14ac:dyDescent="0.35">
      <c r="E954">
        <f>'Liste ECO'!G997</f>
        <v>92</v>
      </c>
      <c r="G954">
        <f>VLOOKUP(F954,'Liste CG'!B:C,2,FALSE)</f>
        <v>0</v>
      </c>
      <c r="H954">
        <f>VLOOKUP('Global view'!F954,'Liste CG'!B:E,4,FALSE)</f>
        <v>0</v>
      </c>
      <c r="I954" t="e">
        <f>VLOOKUP(A954,'CG-&gt; CE'!K:M,3,FALSE)</f>
        <v>#N/A</v>
      </c>
      <c r="J954" t="e">
        <f>VLOOKUP(I954,'Liste CG'!B:C,2,FALSE)</f>
        <v>#N/A</v>
      </c>
      <c r="K954" t="e">
        <f>VLOOKUP('Global view'!I954,'Liste CG'!B:E,4,FALSE)</f>
        <v>#N/A</v>
      </c>
    </row>
    <row r="955" spans="1:11" x14ac:dyDescent="0.35">
      <c r="A955" t="str">
        <f>'Liste ECO'!A998</f>
        <v>911-56</v>
      </c>
      <c r="B955" t="str">
        <f>'Liste ECO'!C998</f>
        <v>Remboursement anticipé des emprunts de préfinancement à charge de l'entité (emprunts à échéance unique inclus)</v>
      </c>
      <c r="C955" t="str">
        <f>'Liste ECO'!D998</f>
        <v>D</v>
      </c>
      <c r="D955" t="str">
        <f>'Liste ECO'!E998</f>
        <v>E</v>
      </c>
      <c r="E955">
        <f>'Liste ECO'!G998</f>
        <v>92</v>
      </c>
      <c r="F955">
        <f>'Liste ECO'!F998</f>
        <v>17509</v>
      </c>
      <c r="G955" t="str">
        <f>VLOOKUP(F955,'Liste CG'!B:C,2,FALSE)</f>
        <v>Remboursement des emprunts de préfinancement à échéance unique à charge de l'entité (emprunts de préfinancement à échéance unique inclus)</v>
      </c>
      <c r="H955" t="str">
        <f>IF(VLOOKUP('Global view'!F955,'Liste CG'!B:E,4,FALSE)=0,"",VLOOKUP('Global view'!F955,'Liste CG'!B:E,4,FALSE))</f>
        <v>040</v>
      </c>
      <c r="I955">
        <f>VLOOKUP(A955,'CG-&gt; CE'!K:M,3,FALSE)</f>
        <v>43521</v>
      </c>
      <c r="J955" t="str">
        <f>VLOOKUP(I955,'Liste CG'!B:C,2,FALSE)</f>
        <v>Remboursements anticipé des emprunts</v>
      </c>
      <c r="K955" t="str">
        <f>IF(VLOOKUP('Global view'!I955,'Liste CG'!B:E,4,FALSE)=0,"",VLOOKUP('Global view'!I955,'Liste CG'!B:E,4,FALSE))</f>
        <v>Tiers</v>
      </c>
    </row>
    <row r="956" spans="1:11" hidden="1" x14ac:dyDescent="0.35">
      <c r="E956">
        <f>'Liste ECO'!G999</f>
        <v>92</v>
      </c>
      <c r="G956">
        <f>VLOOKUP(F956,'Liste CG'!B:C,2,FALSE)</f>
        <v>0</v>
      </c>
      <c r="H956">
        <f>VLOOKUP('Global view'!F956,'Liste CG'!B:E,4,FALSE)</f>
        <v>0</v>
      </c>
      <c r="I956" t="e">
        <f>VLOOKUP(A956,'CG-&gt; CE'!K:M,3,FALSE)</f>
        <v>#N/A</v>
      </c>
      <c r="J956" t="e">
        <f>VLOOKUP(I956,'Liste CG'!B:C,2,FALSE)</f>
        <v>#N/A</v>
      </c>
      <c r="K956" t="e">
        <f>VLOOKUP('Global view'!I956,'Liste CG'!B:E,4,FALSE)</f>
        <v>#N/A</v>
      </c>
    </row>
    <row r="957" spans="1:11" x14ac:dyDescent="0.35">
      <c r="A957" t="str">
        <f>'Liste ECO'!A1000</f>
        <v>911-58</v>
      </c>
      <c r="B957" t="str">
        <f>'Liste ECO'!C1000</f>
        <v>Non-valeurs des emprunts de préfinancement</v>
      </c>
      <c r="C957" t="str">
        <f>'Liste ECO'!D1000</f>
        <v>D</v>
      </c>
      <c r="D957" t="str">
        <f>'Liste ECO'!E1000</f>
        <v>E</v>
      </c>
      <c r="E957">
        <f>'Liste ECO'!G1000</f>
        <v>92</v>
      </c>
      <c r="F957">
        <f>'Liste ECO'!F1000</f>
        <v>17501</v>
      </c>
      <c r="G957" t="str">
        <f>VLOOKUP(F957,'Liste CG'!B:C,2,FALSE)</f>
        <v>Emprunts de préfinancement à charge de l'entité (emprunts de préfinancement à échéance unique inclus)</v>
      </c>
      <c r="H957" t="str">
        <f>IF(VLOOKUP('Global view'!F957,'Liste CG'!B:E,4,FALSE)=0,"",VLOOKUP('Global view'!F957,'Liste CG'!B:E,4,FALSE))</f>
        <v>040</v>
      </c>
      <c r="I957">
        <f>VLOOKUP(A957,'CG-&gt; CE'!K:M,3,FALSE)</f>
        <v>41303</v>
      </c>
      <c r="J957" t="str">
        <f>VLOOKUP(I957,'Liste CG'!B:C,2,FALSE)</f>
        <v>Emprunts à recevoir</v>
      </c>
      <c r="K957" t="str">
        <f>IF(VLOOKUP('Global view'!I957,'Liste CG'!B:E,4,FALSE)=0,"",VLOOKUP('Global view'!I957,'Liste CG'!B:E,4,FALSE))</f>
        <v>Tiers</v>
      </c>
    </row>
    <row r="958" spans="1:11" hidden="1" x14ac:dyDescent="0.35">
      <c r="E958">
        <f>'Liste ECO'!G1001</f>
        <v>92</v>
      </c>
      <c r="G958">
        <f>VLOOKUP(F958,'Liste CG'!B:C,2,FALSE)</f>
        <v>0</v>
      </c>
      <c r="H958">
        <f>VLOOKUP('Global view'!F958,'Liste CG'!B:E,4,FALSE)</f>
        <v>0</v>
      </c>
      <c r="I958" t="e">
        <f>VLOOKUP(A958,'CG-&gt; CE'!K:M,3,FALSE)</f>
        <v>#N/A</v>
      </c>
      <c r="J958" t="e">
        <f>VLOOKUP(I958,'Liste CG'!B:C,2,FALSE)</f>
        <v>#N/A</v>
      </c>
      <c r="K958" t="e">
        <f>VLOOKUP('Global view'!I958,'Liste CG'!B:E,4,FALSE)</f>
        <v>#N/A</v>
      </c>
    </row>
    <row r="959" spans="1:11" x14ac:dyDescent="0.35">
      <c r="A959" t="str">
        <f>'Liste ECO'!A1002</f>
        <v>911-61</v>
      </c>
      <c r="B959" t="str">
        <f>'Liste ECO'!C1002</f>
        <v>Remboursement anticipé des emprunts à destination spécifique accordés par les pouvoirs publics supérieurs</v>
      </c>
      <c r="C959" t="str">
        <f>'Liste ECO'!D1002</f>
        <v>X</v>
      </c>
      <c r="D959" t="str">
        <f>'Liste ECO'!E1002</f>
        <v>E</v>
      </c>
      <c r="E959">
        <f>'Liste ECO'!G1002</f>
        <v>92</v>
      </c>
      <c r="F959">
        <f>'Liste ECO'!F1002</f>
        <v>17309</v>
      </c>
      <c r="G959" t="str">
        <f>VLOOKUP(F959,'Liste CG'!B:C,2,FALSE)</f>
        <v>Remboursement d'emprunts à destination spécifique accordés par les pouvoirs publics supérieurs</v>
      </c>
      <c r="H959" t="str">
        <f>IF(VLOOKUP('Global view'!F959,'Liste CG'!B:E,4,FALSE)=0,"",VLOOKUP('Global view'!F959,'Liste CG'!B:E,4,FALSE))</f>
        <v>041</v>
      </c>
      <c r="I959">
        <f>VLOOKUP(A959,'CG-&gt; CE'!K:M,3,FALSE)</f>
        <v>43521</v>
      </c>
      <c r="J959" t="str">
        <f>VLOOKUP(I959,'Liste CG'!B:C,2,FALSE)</f>
        <v>Remboursements anticipé des emprunts</v>
      </c>
      <c r="K959" t="str">
        <f>IF(VLOOKUP('Global view'!I959,'Liste CG'!B:E,4,FALSE)=0,"",VLOOKUP('Global view'!I959,'Liste CG'!B:E,4,FALSE))</f>
        <v>Tiers</v>
      </c>
    </row>
    <row r="960" spans="1:11" hidden="1" x14ac:dyDescent="0.35">
      <c r="E960">
        <f>'Liste ECO'!G1003</f>
        <v>92</v>
      </c>
      <c r="G960">
        <f>VLOOKUP(F960,'Liste CG'!B:C,2,FALSE)</f>
        <v>0</v>
      </c>
      <c r="H960">
        <f>VLOOKUP('Global view'!F960,'Liste CG'!B:E,4,FALSE)</f>
        <v>0</v>
      </c>
      <c r="I960" t="e">
        <f>VLOOKUP(A960,'CG-&gt; CE'!K:M,3,FALSE)</f>
        <v>#N/A</v>
      </c>
      <c r="J960" t="e">
        <f>VLOOKUP(I960,'Liste CG'!B:C,2,FALSE)</f>
        <v>#N/A</v>
      </c>
      <c r="K960" t="e">
        <f>VLOOKUP('Global view'!I960,'Liste CG'!B:E,4,FALSE)</f>
        <v>#N/A</v>
      </c>
    </row>
    <row r="961" spans="1:11" hidden="1" x14ac:dyDescent="0.35">
      <c r="A961">
        <f>'Liste ECO'!A1004</f>
        <v>0</v>
      </c>
      <c r="B961">
        <f>'Liste ECO'!C1004</f>
        <v>0</v>
      </c>
      <c r="C961" t="str">
        <f>'Liste ECO'!D1004</f>
        <v>X</v>
      </c>
      <c r="D961">
        <f>'Liste ECO'!E1004</f>
        <v>0</v>
      </c>
      <c r="E961">
        <f>'Liste ECO'!G1004</f>
        <v>0</v>
      </c>
      <c r="F961">
        <f>'Liste ECO'!F1004</f>
        <v>0</v>
      </c>
      <c r="G961">
        <f>VLOOKUP(F961,'Liste CG'!B:C,2,FALSE)</f>
        <v>0</v>
      </c>
      <c r="H961">
        <f>VLOOKUP('Global view'!F961,'Liste CG'!B:E,4,FALSE)</f>
        <v>0</v>
      </c>
      <c r="I961" t="e">
        <f>VLOOKUP(A961,'CG-&gt; CE'!K:M,3,FALSE)</f>
        <v>#N/A</v>
      </c>
      <c r="J961" t="e">
        <f>VLOOKUP(I961,'Liste CG'!B:C,2,FALSE)</f>
        <v>#N/A</v>
      </c>
      <c r="K961" t="e">
        <f>VLOOKUP('Global view'!I961,'Liste CG'!B:E,4,FALSE)</f>
        <v>#N/A</v>
      </c>
    </row>
    <row r="962" spans="1:11" hidden="1" x14ac:dyDescent="0.35">
      <c r="E962">
        <f>'Liste ECO'!G1005</f>
        <v>0</v>
      </c>
      <c r="G962">
        <f>VLOOKUP(F962,'Liste CG'!B:C,2,FALSE)</f>
        <v>0</v>
      </c>
      <c r="H962">
        <f>VLOOKUP('Global view'!F962,'Liste CG'!B:E,4,FALSE)</f>
        <v>0</v>
      </c>
      <c r="I962" t="e">
        <f>VLOOKUP(A962,'CG-&gt; CE'!K:M,3,FALSE)</f>
        <v>#N/A</v>
      </c>
      <c r="J962" t="e">
        <f>VLOOKUP(I962,'Liste CG'!B:C,2,FALSE)</f>
        <v>#N/A</v>
      </c>
      <c r="K962" t="e">
        <f>VLOOKUP('Global view'!I962,'Liste CG'!B:E,4,FALSE)</f>
        <v>#N/A</v>
      </c>
    </row>
    <row r="963" spans="1:11" hidden="1" x14ac:dyDescent="0.35">
      <c r="A963">
        <f>'Liste ECO'!A1006</f>
        <v>0</v>
      </c>
      <c r="B963">
        <f>'Liste ECO'!C1006</f>
        <v>0</v>
      </c>
      <c r="C963" t="str">
        <f>'Liste ECO'!D1006</f>
        <v>X</v>
      </c>
      <c r="D963">
        <f>'Liste ECO'!E1006</f>
        <v>0</v>
      </c>
      <c r="E963">
        <f>'Liste ECO'!G1006</f>
        <v>0</v>
      </c>
      <c r="F963">
        <f>'Liste ECO'!F1006</f>
        <v>0</v>
      </c>
      <c r="G963">
        <f>VLOOKUP(F963,'Liste CG'!B:C,2,FALSE)</f>
        <v>0</v>
      </c>
      <c r="H963">
        <f>VLOOKUP('Global view'!F963,'Liste CG'!B:E,4,FALSE)</f>
        <v>0</v>
      </c>
      <c r="I963" t="e">
        <f>VLOOKUP(A963,'CG-&gt; CE'!K:M,3,FALSE)</f>
        <v>#N/A</v>
      </c>
      <c r="J963" t="e">
        <f>VLOOKUP(I963,'Liste CG'!B:C,2,FALSE)</f>
        <v>#N/A</v>
      </c>
      <c r="K963" t="e">
        <f>VLOOKUP('Global view'!I963,'Liste CG'!B:E,4,FALSE)</f>
        <v>#N/A</v>
      </c>
    </row>
    <row r="964" spans="1:11" hidden="1" x14ac:dyDescent="0.35">
      <c r="E964" t="str">
        <f>'Liste ECO'!G1007</f>
        <v>CT</v>
      </c>
      <c r="G964">
        <f>VLOOKUP(F964,'Liste CG'!B:C,2,FALSE)</f>
        <v>0</v>
      </c>
      <c r="H964">
        <f>VLOOKUP('Global view'!F964,'Liste CG'!B:E,4,FALSE)</f>
        <v>0</v>
      </c>
      <c r="I964" t="e">
        <f>VLOOKUP(A964,'CG-&gt; CE'!K:M,3,FALSE)</f>
        <v>#N/A</v>
      </c>
      <c r="J964" t="e">
        <f>VLOOKUP(I964,'Liste CG'!B:C,2,FALSE)</f>
        <v>#N/A</v>
      </c>
      <c r="K964" t="e">
        <f>VLOOKUP('Global view'!I964,'Liste CG'!B:E,4,FALSE)</f>
        <v>#N/A</v>
      </c>
    </row>
    <row r="965" spans="1:11" x14ac:dyDescent="0.35">
      <c r="A965" t="str">
        <f>'Liste ECO'!A1008</f>
        <v>912-01</v>
      </c>
      <c r="B965" t="str">
        <f>'Liste ECO'!C1008</f>
        <v>Remboursement périodique des emprunts à charge des pouvoirs publics supérieurs</v>
      </c>
      <c r="C965" t="str">
        <f>'Liste ECO'!D1008</f>
        <v>D</v>
      </c>
      <c r="D965" t="str">
        <f>'Liste ECO'!E1008</f>
        <v>O</v>
      </c>
      <c r="E965">
        <f>'Liste ECO'!G1008</f>
        <v>73</v>
      </c>
      <c r="F965">
        <f>'Liste ECO'!F1008</f>
        <v>17149</v>
      </c>
      <c r="G965" t="str">
        <f>VLOOKUP(F965,'Liste CG'!B:C,2,FALSE)</f>
        <v>Remboursement des emprunts à charge des  pouvoirs publics supérieurs</v>
      </c>
      <c r="H965" t="str">
        <f>IF(VLOOKUP('Global view'!F965,'Liste CG'!B:E,4,FALSE)=0,"",VLOOKUP('Global view'!F965,'Liste CG'!B:E,4,FALSE))</f>
        <v>040</v>
      </c>
      <c r="I965">
        <f>VLOOKUP(A965,'CG-&gt; CE'!K:M,3,FALSE)</f>
        <v>43511</v>
      </c>
      <c r="J965" t="str">
        <f>VLOOKUP(I965,'Liste CG'!B:C,2,FALSE)</f>
        <v>Remboursements périodiques des emprunts</v>
      </c>
      <c r="K965" t="str">
        <f>IF(VLOOKUP('Global view'!I965,'Liste CG'!B:E,4,FALSE)=0,"",VLOOKUP('Global view'!I965,'Liste CG'!B:E,4,FALSE))</f>
        <v>Tiers</v>
      </c>
    </row>
    <row r="966" spans="1:11" hidden="1" x14ac:dyDescent="0.35">
      <c r="E966">
        <f>'Liste ECO'!G1009</f>
        <v>92</v>
      </c>
      <c r="G966">
        <f>VLOOKUP(F966,'Liste CG'!B:C,2,FALSE)</f>
        <v>0</v>
      </c>
      <c r="H966">
        <f>VLOOKUP('Global view'!F966,'Liste CG'!B:E,4,FALSE)</f>
        <v>0</v>
      </c>
      <c r="I966" t="e">
        <f>VLOOKUP(A966,'CG-&gt; CE'!K:M,3,FALSE)</f>
        <v>#N/A</v>
      </c>
      <c r="J966" t="e">
        <f>VLOOKUP(I966,'Liste CG'!B:C,2,FALSE)</f>
        <v>#N/A</v>
      </c>
      <c r="K966" t="e">
        <f>VLOOKUP('Global view'!I966,'Liste CG'!B:E,4,FALSE)</f>
        <v>#N/A</v>
      </c>
    </row>
    <row r="967" spans="1:11" x14ac:dyDescent="0.35">
      <c r="A967" t="str">
        <f>'Liste ECO'!A1010</f>
        <v>912-52</v>
      </c>
      <c r="B967" t="str">
        <f>'Liste ECO'!C1010</f>
        <v>Non-valeurs des emprunts à charge des pouvoirs publics supérieurs</v>
      </c>
      <c r="C967" t="str">
        <f>'Liste ECO'!D1010</f>
        <v>D</v>
      </c>
      <c r="D967" t="str">
        <f>'Liste ECO'!E1010</f>
        <v>E</v>
      </c>
      <c r="E967">
        <f>'Liste ECO'!G1010</f>
        <v>92</v>
      </c>
      <c r="F967">
        <f>'Liste ECO'!F1010</f>
        <v>17141</v>
      </c>
      <c r="G967" t="str">
        <f>VLOOKUP(F967,'Liste CG'!B:C,2,FALSE)</f>
        <v>Emprunts à charge des  pouvoirs publics supérieurs</v>
      </c>
      <c r="H967" t="str">
        <f>IF(VLOOKUP('Global view'!F967,'Liste CG'!B:E,4,FALSE)=0,"",VLOOKUP('Global view'!F967,'Liste CG'!B:E,4,FALSE))</f>
        <v>040</v>
      </c>
      <c r="I967">
        <f>VLOOKUP(A967,'CG-&gt; CE'!K:M,3,FALSE)</f>
        <v>41303</v>
      </c>
      <c r="J967" t="str">
        <f>VLOOKUP(I967,'Liste CG'!B:C,2,FALSE)</f>
        <v>Emprunts à recevoir</v>
      </c>
      <c r="K967" t="str">
        <f>IF(VLOOKUP('Global view'!I967,'Liste CG'!B:E,4,FALSE)=0,"",VLOOKUP('Global view'!I967,'Liste CG'!B:E,4,FALSE))</f>
        <v>Tiers</v>
      </c>
    </row>
    <row r="968" spans="1:11" hidden="1" x14ac:dyDescent="0.35">
      <c r="E968">
        <f>'Liste ECO'!G1011</f>
        <v>0</v>
      </c>
      <c r="G968">
        <f>VLOOKUP(F968,'Liste CG'!B:C,2,FALSE)</f>
        <v>0</v>
      </c>
      <c r="H968">
        <f>VLOOKUP('Global view'!F968,'Liste CG'!B:E,4,FALSE)</f>
        <v>0</v>
      </c>
      <c r="I968" t="e">
        <f>VLOOKUP(A968,'CG-&gt; CE'!K:M,3,FALSE)</f>
        <v>#N/A</v>
      </c>
      <c r="J968" t="e">
        <f>VLOOKUP(I968,'Liste CG'!B:C,2,FALSE)</f>
        <v>#N/A</v>
      </c>
      <c r="K968" t="e">
        <f>VLOOKUP('Global view'!I968,'Liste CG'!B:E,4,FALSE)</f>
        <v>#N/A</v>
      </c>
    </row>
    <row r="969" spans="1:11" hidden="1" x14ac:dyDescent="0.35">
      <c r="A969">
        <f>'Liste ECO'!A1012</f>
        <v>913</v>
      </c>
      <c r="B969" t="str">
        <f>'Liste ECO'!C1012</f>
        <v>REMBOURSEMENT DES EMPRUNTS A CHARGE DE TIERS</v>
      </c>
      <c r="C969" t="str">
        <f>'Liste ECO'!D1012</f>
        <v>X</v>
      </c>
      <c r="D969">
        <f>'Liste ECO'!E1012</f>
        <v>0</v>
      </c>
      <c r="E969">
        <f>'Liste ECO'!G1012</f>
        <v>0</v>
      </c>
      <c r="F969">
        <f>'Liste ECO'!F1012</f>
        <v>0</v>
      </c>
      <c r="G969">
        <f>VLOOKUP(F969,'Liste CG'!B:C,2,FALSE)</f>
        <v>0</v>
      </c>
      <c r="H969">
        <f>VLOOKUP('Global view'!F969,'Liste CG'!B:E,4,FALSE)</f>
        <v>0</v>
      </c>
      <c r="I969" t="e">
        <f>VLOOKUP(A969,'CG-&gt; CE'!K:M,3,FALSE)</f>
        <v>#N/A</v>
      </c>
      <c r="J969" t="e">
        <f>VLOOKUP(I969,'Liste CG'!B:C,2,FALSE)</f>
        <v>#N/A</v>
      </c>
      <c r="K969" t="e">
        <f>VLOOKUP('Global view'!I969,'Liste CG'!B:E,4,FALSE)</f>
        <v>#N/A</v>
      </c>
    </row>
    <row r="970" spans="1:11" hidden="1" x14ac:dyDescent="0.35">
      <c r="E970">
        <f>'Liste ECO'!G1013</f>
        <v>0</v>
      </c>
      <c r="G970">
        <f>VLOOKUP(F970,'Liste CG'!B:C,2,FALSE)</f>
        <v>0</v>
      </c>
      <c r="H970">
        <f>VLOOKUP('Global view'!F970,'Liste CG'!B:E,4,FALSE)</f>
        <v>0</v>
      </c>
      <c r="I970" t="e">
        <f>VLOOKUP(A970,'CG-&gt; CE'!K:M,3,FALSE)</f>
        <v>#N/A</v>
      </c>
      <c r="J970" t="e">
        <f>VLOOKUP(I970,'Liste CG'!B:C,2,FALSE)</f>
        <v>#N/A</v>
      </c>
      <c r="K970" t="e">
        <f>VLOOKUP('Global view'!I970,'Liste CG'!B:E,4,FALSE)</f>
        <v>#N/A</v>
      </c>
    </row>
    <row r="971" spans="1:11" hidden="1" x14ac:dyDescent="0.35">
      <c r="A971" t="str">
        <f>'Liste ECO'!A1014</f>
        <v>Code</v>
      </c>
      <c r="B971" t="str">
        <f>'Liste ECO'!C1014</f>
        <v>Libellé</v>
      </c>
      <c r="C971" t="str">
        <f>'Liste ECO'!D1014</f>
        <v>D/R</v>
      </c>
      <c r="D971" t="str">
        <f>'Liste ECO'!E1014</f>
        <v>O/E</v>
      </c>
      <c r="E971" t="str">
        <f>'Liste ECO'!G1014</f>
        <v>CT</v>
      </c>
      <c r="F971" t="str">
        <f>'Liste ECO'!F1014</f>
        <v>C Gén</v>
      </c>
      <c r="G971" t="e">
        <f>VLOOKUP(F971,'Liste CG'!B:C,2,FALSE)</f>
        <v>#N/A</v>
      </c>
      <c r="H971" t="e">
        <f>VLOOKUP('Global view'!F971,'Liste CG'!B:E,4,FALSE)</f>
        <v>#N/A</v>
      </c>
      <c r="I971" t="e">
        <f>VLOOKUP(A971,'CG-&gt; CE'!K:M,3,FALSE)</f>
        <v>#N/A</v>
      </c>
      <c r="J971" t="e">
        <f>VLOOKUP(I971,'Liste CG'!B:C,2,FALSE)</f>
        <v>#N/A</v>
      </c>
      <c r="K971" t="e">
        <f>VLOOKUP('Global view'!I971,'Liste CG'!B:E,4,FALSE)</f>
        <v>#N/A</v>
      </c>
    </row>
    <row r="972" spans="1:11" hidden="1" x14ac:dyDescent="0.35">
      <c r="E972">
        <f>'Liste ECO'!G1015</f>
        <v>73</v>
      </c>
      <c r="G972">
        <f>VLOOKUP(F972,'Liste CG'!B:C,2,FALSE)</f>
        <v>0</v>
      </c>
      <c r="H972">
        <f>VLOOKUP('Global view'!F972,'Liste CG'!B:E,4,FALSE)</f>
        <v>0</v>
      </c>
      <c r="I972" t="e">
        <f>VLOOKUP(A972,'CG-&gt; CE'!K:M,3,FALSE)</f>
        <v>#N/A</v>
      </c>
      <c r="J972" t="e">
        <f>VLOOKUP(I972,'Liste CG'!B:C,2,FALSE)</f>
        <v>#N/A</v>
      </c>
      <c r="K972" t="e">
        <f>VLOOKUP('Global view'!I972,'Liste CG'!B:E,4,FALSE)</f>
        <v>#N/A</v>
      </c>
    </row>
    <row r="973" spans="1:11" x14ac:dyDescent="0.35">
      <c r="A973" t="str">
        <f>'Liste ECO'!A1016</f>
        <v>913-51</v>
      </c>
      <c r="B973" t="str">
        <f>'Liste ECO'!C1016</f>
        <v>Remboursement anticipé des emprunts à charge de tiers (emprunts à échéance unique inclus)</v>
      </c>
      <c r="C973" t="str">
        <f>'Liste ECO'!D1016</f>
        <v>D</v>
      </c>
      <c r="D973" t="str">
        <f>'Liste ECO'!E1016</f>
        <v>E</v>
      </c>
      <c r="E973">
        <f>'Liste ECO'!G1016</f>
        <v>92</v>
      </c>
      <c r="F973">
        <f>'Liste ECO'!F1016</f>
        <v>17219</v>
      </c>
      <c r="G973" t="str">
        <f>VLOOKUP(F973,'Liste CG'!B:C,2,FALSE)</f>
        <v>Remboursement des emprunts à charge de tiers</v>
      </c>
      <c r="H973" t="str">
        <f>IF(VLOOKUP('Global view'!F973,'Liste CG'!B:E,4,FALSE)=0,"",VLOOKUP('Global view'!F973,'Liste CG'!B:E,4,FALSE))</f>
        <v>040</v>
      </c>
      <c r="I973">
        <f>VLOOKUP(A973,'CG-&gt; CE'!K:M,3,FALSE)</f>
        <v>43521</v>
      </c>
      <c r="J973" t="str">
        <f>VLOOKUP(I973,'Liste CG'!B:C,2,FALSE)</f>
        <v>Remboursements anticipé des emprunts</v>
      </c>
      <c r="K973" t="str">
        <f>IF(VLOOKUP('Global view'!I973,'Liste CG'!B:E,4,FALSE)=0,"",VLOOKUP('Global view'!I973,'Liste CG'!B:E,4,FALSE))</f>
        <v>Tiers</v>
      </c>
    </row>
    <row r="974" spans="1:11" hidden="1" x14ac:dyDescent="0.35">
      <c r="E974">
        <f>'Liste ECO'!G1017</f>
        <v>0</v>
      </c>
      <c r="G974">
        <f>VLOOKUP(F974,'Liste CG'!B:C,2,FALSE)</f>
        <v>0</v>
      </c>
      <c r="H974">
        <f>VLOOKUP('Global view'!F974,'Liste CG'!B:E,4,FALSE)</f>
        <v>0</v>
      </c>
      <c r="I974" t="e">
        <f>VLOOKUP(A974,'CG-&gt; CE'!K:M,3,FALSE)</f>
        <v>#N/A</v>
      </c>
      <c r="J974" t="e">
        <f>VLOOKUP(I974,'Liste CG'!B:C,2,FALSE)</f>
        <v>#N/A</v>
      </c>
      <c r="K974" t="e">
        <f>VLOOKUP('Global view'!I974,'Liste CG'!B:E,4,FALSE)</f>
        <v>#N/A</v>
      </c>
    </row>
    <row r="975" spans="1:11" hidden="1" x14ac:dyDescent="0.35">
      <c r="A975">
        <f>'Liste ECO'!A1018</f>
        <v>918</v>
      </c>
      <c r="B975" t="str">
        <f>'Liste ECO'!C1018</f>
        <v>REMBOURSEMENT DES EMPRUNTS GARANTIS</v>
      </c>
      <c r="C975" t="str">
        <f>'Liste ECO'!D1018</f>
        <v>X</v>
      </c>
      <c r="D975">
        <f>'Liste ECO'!E1018</f>
        <v>0</v>
      </c>
      <c r="E975">
        <f>'Liste ECO'!G1018</f>
        <v>0</v>
      </c>
      <c r="F975">
        <f>'Liste ECO'!F1018</f>
        <v>0</v>
      </c>
      <c r="G975">
        <f>VLOOKUP(F975,'Liste CG'!B:C,2,FALSE)</f>
        <v>0</v>
      </c>
      <c r="H975">
        <f>VLOOKUP('Global view'!F975,'Liste CG'!B:E,4,FALSE)</f>
        <v>0</v>
      </c>
      <c r="I975" t="e">
        <f>VLOOKUP(A975,'CG-&gt; CE'!K:M,3,FALSE)</f>
        <v>#N/A</v>
      </c>
      <c r="J975" t="e">
        <f>VLOOKUP(I975,'Liste CG'!B:C,2,FALSE)</f>
        <v>#N/A</v>
      </c>
      <c r="K975" t="e">
        <f>VLOOKUP('Global view'!I975,'Liste CG'!B:E,4,FALSE)</f>
        <v>#N/A</v>
      </c>
    </row>
    <row r="976" spans="1:11" hidden="1" x14ac:dyDescent="0.35">
      <c r="E976">
        <f>'Liste ECO'!G1019</f>
        <v>0</v>
      </c>
      <c r="G976">
        <f>VLOOKUP(F976,'Liste CG'!B:C,2,FALSE)</f>
        <v>0</v>
      </c>
      <c r="H976">
        <f>VLOOKUP('Global view'!F976,'Liste CG'!B:E,4,FALSE)</f>
        <v>0</v>
      </c>
      <c r="I976" t="e">
        <f>VLOOKUP(A976,'CG-&gt; CE'!K:M,3,FALSE)</f>
        <v>#N/A</v>
      </c>
      <c r="J976" t="e">
        <f>VLOOKUP(I976,'Liste CG'!B:C,2,FALSE)</f>
        <v>#N/A</v>
      </c>
      <c r="K976" t="e">
        <f>VLOOKUP('Global view'!I976,'Liste CG'!B:E,4,FALSE)</f>
        <v>#N/A</v>
      </c>
    </row>
    <row r="977" spans="1:11" hidden="1" x14ac:dyDescent="0.35">
      <c r="A977" t="str">
        <f>'Liste ECO'!A1020</f>
        <v>Code</v>
      </c>
      <c r="B977" t="str">
        <f>'Liste ECO'!C1020</f>
        <v>Libellé</v>
      </c>
      <c r="C977" t="str">
        <f>'Liste ECO'!D1020</f>
        <v>D/R</v>
      </c>
      <c r="D977" t="str">
        <f>'Liste ECO'!E1020</f>
        <v>O/E</v>
      </c>
      <c r="E977" t="str">
        <f>'Liste ECO'!G1020</f>
        <v>CT</v>
      </c>
      <c r="F977" t="str">
        <f>'Liste ECO'!F1020</f>
        <v>C Gén</v>
      </c>
      <c r="G977" t="e">
        <f>VLOOKUP(F977,'Liste CG'!B:C,2,FALSE)</f>
        <v>#N/A</v>
      </c>
      <c r="H977" t="e">
        <f>VLOOKUP('Global view'!F977,'Liste CG'!B:E,4,FALSE)</f>
        <v>#N/A</v>
      </c>
      <c r="I977" t="e">
        <f>VLOOKUP(A977,'CG-&gt; CE'!K:M,3,FALSE)</f>
        <v>#N/A</v>
      </c>
      <c r="J977" t="e">
        <f>VLOOKUP(I977,'Liste CG'!B:C,2,FALSE)</f>
        <v>#N/A</v>
      </c>
      <c r="K977" t="e">
        <f>VLOOKUP('Global view'!I977,'Liste CG'!B:E,4,FALSE)</f>
        <v>#N/A</v>
      </c>
    </row>
    <row r="978" spans="1:11" hidden="1" x14ac:dyDescent="0.35">
      <c r="E978">
        <f>'Liste ECO'!G1021</f>
        <v>73</v>
      </c>
      <c r="G978">
        <f>VLOOKUP(F978,'Liste CG'!B:C,2,FALSE)</f>
        <v>0</v>
      </c>
      <c r="H978">
        <f>VLOOKUP('Global view'!F978,'Liste CG'!B:E,4,FALSE)</f>
        <v>0</v>
      </c>
      <c r="I978" t="e">
        <f>VLOOKUP(A978,'CG-&gt; CE'!K:M,3,FALSE)</f>
        <v>#N/A</v>
      </c>
      <c r="J978" t="e">
        <f>VLOOKUP(I978,'Liste CG'!B:C,2,FALSE)</f>
        <v>#N/A</v>
      </c>
      <c r="K978" t="e">
        <f>VLOOKUP('Global view'!I978,'Liste CG'!B:E,4,FALSE)</f>
        <v>#N/A</v>
      </c>
    </row>
    <row r="979" spans="1:11" hidden="1" x14ac:dyDescent="0.35">
      <c r="A979">
        <f>'Liste ECO'!A1022</f>
        <v>0</v>
      </c>
      <c r="B979">
        <f>'Liste ECO'!C1022</f>
        <v>0</v>
      </c>
      <c r="C979" t="str">
        <f>'Liste ECO'!D1022</f>
        <v>X</v>
      </c>
      <c r="D979">
        <f>'Liste ECO'!E1022</f>
        <v>0</v>
      </c>
      <c r="E979">
        <f>'Liste ECO'!G1022</f>
        <v>0</v>
      </c>
      <c r="F979">
        <f>'Liste ECO'!F1022</f>
        <v>0</v>
      </c>
      <c r="G979">
        <f>VLOOKUP(F979,'Liste CG'!B:C,2,FALSE)</f>
        <v>0</v>
      </c>
      <c r="H979">
        <f>VLOOKUP('Global view'!F979,'Liste CG'!B:E,4,FALSE)</f>
        <v>0</v>
      </c>
      <c r="I979" t="e">
        <f>VLOOKUP(A979,'CG-&gt; CE'!K:M,3,FALSE)</f>
        <v>#N/A</v>
      </c>
      <c r="J979" t="e">
        <f>VLOOKUP(I979,'Liste CG'!B:C,2,FALSE)</f>
        <v>#N/A</v>
      </c>
      <c r="K979" t="e">
        <f>VLOOKUP('Global view'!I979,'Liste CG'!B:E,4,FALSE)</f>
        <v>#N/A</v>
      </c>
    </row>
    <row r="980" spans="1:11" hidden="1" x14ac:dyDescent="0.35">
      <c r="E980">
        <f>'Liste ECO'!G1023</f>
        <v>0</v>
      </c>
      <c r="G980">
        <f>VLOOKUP(F980,'Liste CG'!B:C,2,FALSE)</f>
        <v>0</v>
      </c>
      <c r="H980">
        <f>VLOOKUP('Global view'!F980,'Liste CG'!B:E,4,FALSE)</f>
        <v>0</v>
      </c>
      <c r="I980" t="e">
        <f>VLOOKUP(A980,'CG-&gt; CE'!K:M,3,FALSE)</f>
        <v>#N/A</v>
      </c>
      <c r="J980" t="e">
        <f>VLOOKUP(I980,'Liste CG'!B:C,2,FALSE)</f>
        <v>#N/A</v>
      </c>
      <c r="K980" t="e">
        <f>VLOOKUP('Global view'!I980,'Liste CG'!B:E,4,FALSE)</f>
        <v>#N/A</v>
      </c>
    </row>
    <row r="981" spans="1:11" hidden="1" x14ac:dyDescent="0.35">
      <c r="A981">
        <f>'Liste ECO'!A1024</f>
        <v>0</v>
      </c>
      <c r="B981">
        <f>'Liste ECO'!C1024</f>
        <v>0</v>
      </c>
      <c r="C981" t="str">
        <f>'Liste ECO'!D1024</f>
        <v>X</v>
      </c>
      <c r="D981">
        <f>'Liste ECO'!E1024</f>
        <v>0</v>
      </c>
      <c r="E981">
        <f>'Liste ECO'!G1024</f>
        <v>0</v>
      </c>
      <c r="F981">
        <f>'Liste ECO'!F1024</f>
        <v>0</v>
      </c>
      <c r="G981">
        <f>VLOOKUP(F981,'Liste CG'!B:C,2,FALSE)</f>
        <v>0</v>
      </c>
      <c r="H981">
        <f>VLOOKUP('Global view'!F981,'Liste CG'!B:E,4,FALSE)</f>
        <v>0</v>
      </c>
      <c r="I981" t="e">
        <f>VLOOKUP(A981,'CG-&gt; CE'!K:M,3,FALSE)</f>
        <v>#N/A</v>
      </c>
      <c r="J981" t="e">
        <f>VLOOKUP(I981,'Liste CG'!B:C,2,FALSE)</f>
        <v>#N/A</v>
      </c>
      <c r="K981" t="e">
        <f>VLOOKUP('Global view'!I981,'Liste CG'!B:E,4,FALSE)</f>
        <v>#N/A</v>
      </c>
    </row>
    <row r="982" spans="1:11" hidden="1" x14ac:dyDescent="0.35">
      <c r="E982">
        <f>'Liste ECO'!G1025</f>
        <v>0</v>
      </c>
      <c r="G982">
        <f>VLOOKUP(F982,'Liste CG'!B:C,2,FALSE)</f>
        <v>0</v>
      </c>
      <c r="H982">
        <f>VLOOKUP('Global view'!F982,'Liste CG'!B:E,4,FALSE)</f>
        <v>0</v>
      </c>
      <c r="I982" t="e">
        <f>VLOOKUP(A982,'CG-&gt; CE'!K:M,3,FALSE)</f>
        <v>#N/A</v>
      </c>
      <c r="J982" t="e">
        <f>VLOOKUP(I982,'Liste CG'!B:C,2,FALSE)</f>
        <v>#N/A</v>
      </c>
      <c r="K982" t="e">
        <f>VLOOKUP('Global view'!I982,'Liste CG'!B:E,4,FALSE)</f>
        <v>#N/A</v>
      </c>
    </row>
    <row r="983" spans="1:11" hidden="1" x14ac:dyDescent="0.35">
      <c r="A983">
        <f>'Liste ECO'!A1026</f>
        <v>0</v>
      </c>
      <c r="B983">
        <f>'Liste ECO'!C1026</f>
        <v>0</v>
      </c>
      <c r="C983" t="str">
        <f>'Liste ECO'!D1026</f>
        <v>X</v>
      </c>
      <c r="D983">
        <f>'Liste ECO'!E1026</f>
        <v>0</v>
      </c>
      <c r="E983">
        <f>'Liste ECO'!G1026</f>
        <v>0</v>
      </c>
      <c r="F983">
        <f>'Liste ECO'!F1026</f>
        <v>0</v>
      </c>
      <c r="G983">
        <f>VLOOKUP(F983,'Liste CG'!B:C,2,FALSE)</f>
        <v>0</v>
      </c>
      <c r="H983">
        <f>VLOOKUP('Global view'!F983,'Liste CG'!B:E,4,FALSE)</f>
        <v>0</v>
      </c>
      <c r="I983" t="e">
        <f>VLOOKUP(A983,'CG-&gt; CE'!K:M,3,FALSE)</f>
        <v>#N/A</v>
      </c>
      <c r="J983" t="e">
        <f>VLOOKUP(I983,'Liste CG'!B:C,2,FALSE)</f>
        <v>#N/A</v>
      </c>
      <c r="K983" t="e">
        <f>VLOOKUP('Global view'!I983,'Liste CG'!B:E,4,FALSE)</f>
        <v>#N/A</v>
      </c>
    </row>
    <row r="984" spans="1:11" hidden="1" x14ac:dyDescent="0.35">
      <c r="E984" t="str">
        <f>'Liste ECO'!G1027</f>
        <v>CT</v>
      </c>
      <c r="G984">
        <f>VLOOKUP(F984,'Liste CG'!B:C,2,FALSE)</f>
        <v>0</v>
      </c>
      <c r="H984">
        <f>VLOOKUP('Global view'!F984,'Liste CG'!B:E,4,FALSE)</f>
        <v>0</v>
      </c>
      <c r="I984" t="e">
        <f>VLOOKUP(A984,'CG-&gt; CE'!K:M,3,FALSE)</f>
        <v>#N/A</v>
      </c>
      <c r="J984" t="e">
        <f>VLOOKUP(I984,'Liste CG'!B:C,2,FALSE)</f>
        <v>#N/A</v>
      </c>
      <c r="K984" t="e">
        <f>VLOOKUP('Global view'!I984,'Liste CG'!B:E,4,FALSE)</f>
        <v>#N/A</v>
      </c>
    </row>
    <row r="985" spans="1:11" x14ac:dyDescent="0.35">
      <c r="A985" t="str">
        <f>'Liste ECO'!A1028</f>
        <v>951-01</v>
      </c>
      <c r="B985" t="str">
        <f>'Liste ECO'!C1028</f>
        <v>Mali du service ordinaire</v>
      </c>
      <c r="C985" t="str">
        <f>'Liste ECO'!D1028</f>
        <v>D</v>
      </c>
      <c r="D985" t="str">
        <f>'Liste ECO'!E1028</f>
        <v>O</v>
      </c>
      <c r="E985">
        <f>'Liste ECO'!G1028</f>
        <v>76</v>
      </c>
      <c r="F985">
        <f>'Liste ECO'!F1028</f>
        <v>0</v>
      </c>
      <c r="G985">
        <f>VLOOKUP(F985,'Liste CG'!B:C,2,FALSE)</f>
        <v>0</v>
      </c>
      <c r="H985" t="str">
        <f>IF(VLOOKUP('Global view'!F985,'Liste CG'!B:E,4,FALSE)=0,"",VLOOKUP('Global view'!F985,'Liste CG'!B:E,4,FALSE))</f>
        <v/>
      </c>
      <c r="I985" t="e">
        <f>VLOOKUP(A985,'CG-&gt; CE'!K:M,3,FALSE)</f>
        <v>#N/A</v>
      </c>
      <c r="J985" t="e">
        <f>VLOOKUP(I985,'Liste CG'!B:C,2,FALSE)</f>
        <v>#N/A</v>
      </c>
      <c r="K985" t="e">
        <f>IF(VLOOKUP('Global view'!I985,'Liste CG'!B:E,4,FALSE)=0,"",VLOOKUP('Global view'!I985,'Liste CG'!B:E,4,FALSE))</f>
        <v>#N/A</v>
      </c>
    </row>
    <row r="986" spans="1:11" hidden="1" x14ac:dyDescent="0.35">
      <c r="E986">
        <f>'Liste ECO'!G1029</f>
        <v>0</v>
      </c>
      <c r="G986">
        <f>VLOOKUP(F986,'Liste CG'!B:C,2,FALSE)</f>
        <v>0</v>
      </c>
      <c r="H986">
        <f>VLOOKUP('Global view'!F986,'Liste CG'!B:E,4,FALSE)</f>
        <v>0</v>
      </c>
      <c r="I986" t="e">
        <f>VLOOKUP(A986,'CG-&gt; CE'!K:M,3,FALSE)</f>
        <v>#N/A</v>
      </c>
      <c r="J986" t="e">
        <f>VLOOKUP(I986,'Liste CG'!B:C,2,FALSE)</f>
        <v>#N/A</v>
      </c>
      <c r="K986" t="e">
        <f>VLOOKUP('Global view'!I986,'Liste CG'!B:E,4,FALSE)</f>
        <v>#N/A</v>
      </c>
    </row>
    <row r="987" spans="1:11" hidden="1" x14ac:dyDescent="0.35">
      <c r="A987">
        <f>'Liste ECO'!A1030</f>
        <v>952</v>
      </c>
      <c r="B987" t="str">
        <f>'Liste ECO'!C1030</f>
        <v>MALI DU SERVICE EXTRAORDINAIRE</v>
      </c>
      <c r="C987" t="str">
        <f>'Liste ECO'!D1030</f>
        <v>X</v>
      </c>
      <c r="D987">
        <f>'Liste ECO'!E1030</f>
        <v>0</v>
      </c>
      <c r="E987">
        <f>'Liste ECO'!G1030</f>
        <v>0</v>
      </c>
      <c r="F987">
        <f>'Liste ECO'!F1030</f>
        <v>0</v>
      </c>
      <c r="G987">
        <f>VLOOKUP(F987,'Liste CG'!B:C,2,FALSE)</f>
        <v>0</v>
      </c>
      <c r="H987">
        <f>VLOOKUP('Global view'!F987,'Liste CG'!B:E,4,FALSE)</f>
        <v>0</v>
      </c>
      <c r="I987" t="e">
        <f>VLOOKUP(A987,'CG-&gt; CE'!K:M,3,FALSE)</f>
        <v>#N/A</v>
      </c>
      <c r="J987" t="e">
        <f>VLOOKUP(I987,'Liste CG'!B:C,2,FALSE)</f>
        <v>#N/A</v>
      </c>
      <c r="K987" t="e">
        <f>VLOOKUP('Global view'!I987,'Liste CG'!B:E,4,FALSE)</f>
        <v>#N/A</v>
      </c>
    </row>
    <row r="988" spans="1:11" hidden="1" x14ac:dyDescent="0.35">
      <c r="E988">
        <f>'Liste ECO'!G1031</f>
        <v>0</v>
      </c>
      <c r="G988">
        <f>VLOOKUP(F988,'Liste CG'!B:C,2,FALSE)</f>
        <v>0</v>
      </c>
      <c r="H988">
        <f>VLOOKUP('Global view'!F988,'Liste CG'!B:E,4,FALSE)</f>
        <v>0</v>
      </c>
      <c r="I988" t="e">
        <f>VLOOKUP(A988,'CG-&gt; CE'!K:M,3,FALSE)</f>
        <v>#N/A</v>
      </c>
      <c r="J988" t="e">
        <f>VLOOKUP(I988,'Liste CG'!B:C,2,FALSE)</f>
        <v>#N/A</v>
      </c>
      <c r="K988" t="e">
        <f>VLOOKUP('Global view'!I988,'Liste CG'!B:E,4,FALSE)</f>
        <v>#N/A</v>
      </c>
    </row>
    <row r="989" spans="1:11" hidden="1" x14ac:dyDescent="0.35">
      <c r="A989" t="str">
        <f>'Liste ECO'!A1032</f>
        <v>Code</v>
      </c>
      <c r="B989" t="str">
        <f>'Liste ECO'!C1032</f>
        <v>Libellé</v>
      </c>
      <c r="C989" t="str">
        <f>'Liste ECO'!D1032</f>
        <v>D/R</v>
      </c>
      <c r="D989" t="str">
        <f>'Liste ECO'!E1032</f>
        <v>O/E</v>
      </c>
      <c r="E989" t="str">
        <f>'Liste ECO'!G1032</f>
        <v>CT</v>
      </c>
      <c r="F989" t="str">
        <f>'Liste ECO'!F1032</f>
        <v>C Gén</v>
      </c>
      <c r="G989" t="e">
        <f>VLOOKUP(F989,'Liste CG'!B:C,2,FALSE)</f>
        <v>#N/A</v>
      </c>
      <c r="H989" t="e">
        <f>VLOOKUP('Global view'!F989,'Liste CG'!B:E,4,FALSE)</f>
        <v>#N/A</v>
      </c>
      <c r="I989" t="e">
        <f>VLOOKUP(A989,'CG-&gt; CE'!K:M,3,FALSE)</f>
        <v>#N/A</v>
      </c>
      <c r="J989" t="e">
        <f>VLOOKUP(I989,'Liste CG'!B:C,2,FALSE)</f>
        <v>#N/A</v>
      </c>
      <c r="K989" t="e">
        <f>VLOOKUP('Global view'!I989,'Liste CG'!B:E,4,FALSE)</f>
        <v>#N/A</v>
      </c>
    </row>
    <row r="990" spans="1:11" hidden="1" x14ac:dyDescent="0.35">
      <c r="E990">
        <f>'Liste ECO'!G1033</f>
        <v>96</v>
      </c>
      <c r="G990">
        <f>VLOOKUP(F990,'Liste CG'!B:C,2,FALSE)</f>
        <v>0</v>
      </c>
      <c r="H990">
        <f>VLOOKUP('Global view'!F990,'Liste CG'!B:E,4,FALSE)</f>
        <v>0</v>
      </c>
      <c r="I990" t="e">
        <f>VLOOKUP(A990,'CG-&gt; CE'!K:M,3,FALSE)</f>
        <v>#N/A</v>
      </c>
      <c r="J990" t="e">
        <f>VLOOKUP(I990,'Liste CG'!B:C,2,FALSE)</f>
        <v>#N/A</v>
      </c>
      <c r="K990" t="e">
        <f>VLOOKUP('Global view'!I990,'Liste CG'!B:E,4,FALSE)</f>
        <v>#N/A</v>
      </c>
    </row>
    <row r="991" spans="1:11" hidden="1" x14ac:dyDescent="0.35">
      <c r="A991">
        <f>'Liste ECO'!A1034</f>
        <v>0</v>
      </c>
      <c r="B991">
        <f>'Liste ECO'!C1034</f>
        <v>0</v>
      </c>
      <c r="C991" t="str">
        <f>'Liste ECO'!D1034</f>
        <v>X</v>
      </c>
      <c r="D991">
        <f>'Liste ECO'!E1034</f>
        <v>0</v>
      </c>
      <c r="E991">
        <f>'Liste ECO'!G1034</f>
        <v>0</v>
      </c>
      <c r="F991">
        <f>'Liste ECO'!F1034</f>
        <v>0</v>
      </c>
      <c r="G991">
        <f>VLOOKUP(F991,'Liste CG'!B:C,2,FALSE)</f>
        <v>0</v>
      </c>
      <c r="H991">
        <f>VLOOKUP('Global view'!F991,'Liste CG'!B:E,4,FALSE)</f>
        <v>0</v>
      </c>
      <c r="I991" t="e">
        <f>VLOOKUP(A991,'CG-&gt; CE'!K:M,3,FALSE)</f>
        <v>#N/A</v>
      </c>
      <c r="J991" t="e">
        <f>VLOOKUP(I991,'Liste CG'!B:C,2,FALSE)</f>
        <v>#N/A</v>
      </c>
      <c r="K991" t="e">
        <f>VLOOKUP('Global view'!I991,'Liste CG'!B:E,4,FALSE)</f>
        <v>#N/A</v>
      </c>
    </row>
    <row r="992" spans="1:11" hidden="1" x14ac:dyDescent="0.35">
      <c r="E992">
        <f>'Liste ECO'!G1035</f>
        <v>0</v>
      </c>
      <c r="G992">
        <f>VLOOKUP(F992,'Liste CG'!B:C,2,FALSE)</f>
        <v>0</v>
      </c>
      <c r="H992">
        <f>VLOOKUP('Global view'!F992,'Liste CG'!B:E,4,FALSE)</f>
        <v>0</v>
      </c>
      <c r="I992" t="e">
        <f>VLOOKUP(A992,'CG-&gt; CE'!K:M,3,FALSE)</f>
        <v>#N/A</v>
      </c>
      <c r="J992" t="e">
        <f>VLOOKUP(I992,'Liste CG'!B:C,2,FALSE)</f>
        <v>#N/A</v>
      </c>
      <c r="K992" t="e">
        <f>VLOOKUP('Global view'!I992,'Liste CG'!B:E,4,FALSE)</f>
        <v>#N/A</v>
      </c>
    </row>
    <row r="993" spans="1:11" hidden="1" x14ac:dyDescent="0.35">
      <c r="A993">
        <f>'Liste ECO'!A1036</f>
        <v>0</v>
      </c>
      <c r="B993">
        <f>'Liste ECO'!C1036</f>
        <v>0</v>
      </c>
      <c r="C993" t="str">
        <f>'Liste ECO'!D1036</f>
        <v>X</v>
      </c>
      <c r="D993">
        <f>'Liste ECO'!E1036</f>
        <v>0</v>
      </c>
      <c r="E993">
        <f>'Liste ECO'!G1036</f>
        <v>0</v>
      </c>
      <c r="F993">
        <f>'Liste ECO'!F1036</f>
        <v>0</v>
      </c>
      <c r="G993">
        <f>VLOOKUP(F993,'Liste CG'!B:C,2,FALSE)</f>
        <v>0</v>
      </c>
      <c r="H993">
        <f>VLOOKUP('Global view'!F993,'Liste CG'!B:E,4,FALSE)</f>
        <v>0</v>
      </c>
      <c r="I993" t="e">
        <f>VLOOKUP(A993,'CG-&gt; CE'!K:M,3,FALSE)</f>
        <v>#N/A</v>
      </c>
      <c r="J993" t="e">
        <f>VLOOKUP(I993,'Liste CG'!B:C,2,FALSE)</f>
        <v>#N/A</v>
      </c>
      <c r="K993" t="e">
        <f>VLOOKUP('Global view'!I993,'Liste CG'!B:E,4,FALSE)</f>
        <v>#N/A</v>
      </c>
    </row>
    <row r="994" spans="1:11" hidden="1" x14ac:dyDescent="0.35">
      <c r="E994" t="str">
        <f>'Liste ECO'!G1037</f>
        <v>CT</v>
      </c>
      <c r="G994">
        <f>VLOOKUP(F994,'Liste CG'!B:C,2,FALSE)</f>
        <v>0</v>
      </c>
      <c r="H994">
        <f>VLOOKUP('Global view'!F994,'Liste CG'!B:E,4,FALSE)</f>
        <v>0</v>
      </c>
      <c r="I994" t="e">
        <f>VLOOKUP(A994,'CG-&gt; CE'!K:M,3,FALSE)</f>
        <v>#N/A</v>
      </c>
      <c r="J994" t="e">
        <f>VLOOKUP(I994,'Liste CG'!B:C,2,FALSE)</f>
        <v>#N/A</v>
      </c>
      <c r="K994" t="e">
        <f>VLOOKUP('Global view'!I994,'Liste CG'!B:E,4,FALSE)</f>
        <v>#N/A</v>
      </c>
    </row>
    <row r="995" spans="1:11" x14ac:dyDescent="0.35">
      <c r="A995" t="str">
        <f>'Liste ECO'!A1038</f>
        <v>954-01</v>
      </c>
      <c r="B995" t="str">
        <f>'Liste ECO'!C1038</f>
        <v>Prélèvements de l'ordinaire en faveur du fonds de réserves ordinaires</v>
      </c>
      <c r="C995" t="str">
        <f>'Liste ECO'!D1038</f>
        <v>D</v>
      </c>
      <c r="D995" t="str">
        <f>'Liste ECO'!E1038</f>
        <v>O</v>
      </c>
      <c r="E995">
        <f>'Liste ECO'!G1038</f>
        <v>78</v>
      </c>
      <c r="F995">
        <f>'Liste ECO'!F1038</f>
        <v>13104</v>
      </c>
      <c r="G995" t="str">
        <f>VLOOKUP(F995,'Liste CG'!B:C,2,FALSE)</f>
        <v>Fonds de réserve ordinaire</v>
      </c>
      <c r="H995" t="str">
        <f>IF(VLOOKUP('Global view'!F995,'Liste CG'!B:E,4,FALSE)=0,"",VLOOKUP('Global view'!F995,'Liste CG'!B:E,4,FALSE))</f>
        <v>0463</v>
      </c>
      <c r="I995">
        <f>VLOOKUP(A995,'CG-&gt; CE'!K:M,3,FALSE)</f>
        <v>68504</v>
      </c>
      <c r="J995" t="str">
        <f>VLOOKUP(I995,'Liste CG'!B:C,2,FALSE)</f>
        <v>Dotations du service ordinaire au fonds de réserve ordinaire</v>
      </c>
      <c r="K995" t="str">
        <f>IF(VLOOKUP('Global view'!I995,'Liste CG'!B:E,4,FALSE)=0,"",VLOOKUP('Global view'!I995,'Liste CG'!B:E,4,FALSE))</f>
        <v/>
      </c>
    </row>
    <row r="996" spans="1:11" hidden="1" x14ac:dyDescent="0.35">
      <c r="E996">
        <f>'Liste ECO'!G1039</f>
        <v>78</v>
      </c>
      <c r="G996">
        <f>VLOOKUP(F996,'Liste CG'!B:C,2,FALSE)</f>
        <v>0</v>
      </c>
      <c r="H996">
        <f>VLOOKUP('Global view'!F996,'Liste CG'!B:E,4,FALSE)</f>
        <v>0</v>
      </c>
      <c r="I996" t="e">
        <f>VLOOKUP(A996,'CG-&gt; CE'!K:M,3,FALSE)</f>
        <v>#N/A</v>
      </c>
      <c r="J996" t="e">
        <f>VLOOKUP(I996,'Liste CG'!B:C,2,FALSE)</f>
        <v>#N/A</v>
      </c>
      <c r="K996" t="e">
        <f>VLOOKUP('Global view'!I996,'Liste CG'!B:E,4,FALSE)</f>
        <v>#N/A</v>
      </c>
    </row>
    <row r="997" spans="1:11" x14ac:dyDescent="0.35">
      <c r="A997" t="str">
        <f>'Liste ECO'!A1040</f>
        <v>954-51</v>
      </c>
      <c r="B997" t="str">
        <f>'Liste ECO'!C1040</f>
        <v>Prélèvements de l’extraordinaire en faveur du fonds de réserves ordinaires (Uniquement FRBRTC)</v>
      </c>
      <c r="C997" t="str">
        <f>'Liste ECO'!D1040</f>
        <v>D</v>
      </c>
      <c r="D997" t="str">
        <f>'Liste ECO'!E1040</f>
        <v>E</v>
      </c>
      <c r="E997">
        <f>'Liste ECO'!G1040</f>
        <v>98</v>
      </c>
      <c r="F997">
        <f>'Liste ECO'!F1040</f>
        <v>13104</v>
      </c>
      <c r="G997" t="str">
        <f>VLOOKUP(F997,'Liste CG'!B:C,2,FALSE)</f>
        <v>Fonds de réserve ordinaire</v>
      </c>
      <c r="H997" t="str">
        <f>IF(VLOOKUP('Global view'!F997,'Liste CG'!B:E,4,FALSE)=0,"",VLOOKUP('Global view'!F997,'Liste CG'!B:E,4,FALSE))</f>
        <v>0463</v>
      </c>
      <c r="I997">
        <f>VLOOKUP(A997,'CG-&gt; CE'!K:M,3,FALSE)</f>
        <v>68601</v>
      </c>
      <c r="J997" t="str">
        <f>VLOOKUP(I997,'Liste CG'!B:C,2,FALSE)</f>
        <v>Dotations du service extraordinaire au fonds de réserve ordinaire (Uniquement FRBRTC)</v>
      </c>
      <c r="K997" t="str">
        <f>IF(VLOOKUP('Global view'!I997,'Liste CG'!B:E,4,FALSE)=0,"",VLOOKUP('Global view'!I997,'Liste CG'!B:E,4,FALSE))</f>
        <v/>
      </c>
    </row>
    <row r="998" spans="1:11" hidden="1" x14ac:dyDescent="0.35">
      <c r="E998">
        <f>'Liste ECO'!G1041</f>
        <v>0</v>
      </c>
      <c r="G998">
        <f>VLOOKUP(F998,'Liste CG'!B:C,2,FALSE)</f>
        <v>0</v>
      </c>
      <c r="H998">
        <f>VLOOKUP('Global view'!F998,'Liste CG'!B:E,4,FALSE)</f>
        <v>0</v>
      </c>
      <c r="I998" t="e">
        <f>VLOOKUP(A998,'CG-&gt; CE'!K:M,3,FALSE)</f>
        <v>#N/A</v>
      </c>
      <c r="J998" t="e">
        <f>VLOOKUP(I998,'Liste CG'!B:C,2,FALSE)</f>
        <v>#N/A</v>
      </c>
      <c r="K998" t="e">
        <f>VLOOKUP('Global view'!I998,'Liste CG'!B:E,4,FALSE)</f>
        <v>#N/A</v>
      </c>
    </row>
    <row r="999" spans="1:11" hidden="1" x14ac:dyDescent="0.35">
      <c r="A999">
        <f>'Liste ECO'!A1042</f>
        <v>955</v>
      </c>
      <c r="B999" t="str">
        <f>'Liste ECO'!C1042</f>
        <v>PRELEVEMENTS, FONDS DE RESERVES EXTRAORDINAIRES</v>
      </c>
      <c r="C999" t="str">
        <f>'Liste ECO'!D1042</f>
        <v>X</v>
      </c>
      <c r="D999">
        <f>'Liste ECO'!E1042</f>
        <v>0</v>
      </c>
      <c r="E999">
        <f>'Liste ECO'!G1042</f>
        <v>0</v>
      </c>
      <c r="F999">
        <f>'Liste ECO'!F1042</f>
        <v>0</v>
      </c>
      <c r="G999">
        <f>VLOOKUP(F999,'Liste CG'!B:C,2,FALSE)</f>
        <v>0</v>
      </c>
      <c r="H999">
        <f>VLOOKUP('Global view'!F999,'Liste CG'!B:E,4,FALSE)</f>
        <v>0</v>
      </c>
      <c r="I999" t="e">
        <f>VLOOKUP(A999,'CG-&gt; CE'!K:M,3,FALSE)</f>
        <v>#N/A</v>
      </c>
      <c r="J999" t="e">
        <f>VLOOKUP(I999,'Liste CG'!B:C,2,FALSE)</f>
        <v>#N/A</v>
      </c>
      <c r="K999" t="e">
        <f>VLOOKUP('Global view'!I999,'Liste CG'!B:E,4,FALSE)</f>
        <v>#N/A</v>
      </c>
    </row>
    <row r="1000" spans="1:11" hidden="1" x14ac:dyDescent="0.35">
      <c r="E1000">
        <f>'Liste ECO'!G1043</f>
        <v>0</v>
      </c>
      <c r="G1000">
        <f>VLOOKUP(F1000,'Liste CG'!B:C,2,FALSE)</f>
        <v>0</v>
      </c>
      <c r="H1000">
        <f>VLOOKUP('Global view'!F1000,'Liste CG'!B:E,4,FALSE)</f>
        <v>0</v>
      </c>
      <c r="I1000" t="e">
        <f>VLOOKUP(A1000,'CG-&gt; CE'!K:M,3,FALSE)</f>
        <v>#N/A</v>
      </c>
      <c r="J1000" t="e">
        <f>VLOOKUP(I1000,'Liste CG'!B:C,2,FALSE)</f>
        <v>#N/A</v>
      </c>
      <c r="K1000" t="e">
        <f>VLOOKUP('Global view'!I1000,'Liste CG'!B:E,4,FALSE)</f>
        <v>#N/A</v>
      </c>
    </row>
    <row r="1001" spans="1:11" hidden="1" x14ac:dyDescent="0.35">
      <c r="A1001" t="str">
        <f>'Liste ECO'!A1044</f>
        <v>Code</v>
      </c>
      <c r="B1001" t="str">
        <f>'Liste ECO'!C1044</f>
        <v>Libellé</v>
      </c>
      <c r="C1001" t="str">
        <f>'Liste ECO'!D1044</f>
        <v>D/R</v>
      </c>
      <c r="D1001" t="str">
        <f>'Liste ECO'!E1044</f>
        <v>O/E</v>
      </c>
      <c r="E1001" t="str">
        <f>'Liste ECO'!G1044</f>
        <v>CT</v>
      </c>
      <c r="F1001" t="str">
        <f>'Liste ECO'!F1044</f>
        <v>C Gén</v>
      </c>
      <c r="G1001" t="e">
        <f>VLOOKUP(F1001,'Liste CG'!B:C,2,FALSE)</f>
        <v>#N/A</v>
      </c>
      <c r="H1001" t="e">
        <f>VLOOKUP('Global view'!F1001,'Liste CG'!B:E,4,FALSE)</f>
        <v>#N/A</v>
      </c>
      <c r="I1001" t="e">
        <f>VLOOKUP(A1001,'CG-&gt; CE'!K:M,3,FALSE)</f>
        <v>#N/A</v>
      </c>
      <c r="J1001" t="e">
        <f>VLOOKUP(I1001,'Liste CG'!B:C,2,FALSE)</f>
        <v>#N/A</v>
      </c>
      <c r="K1001" t="e">
        <f>VLOOKUP('Global view'!I1001,'Liste CG'!B:E,4,FALSE)</f>
        <v>#N/A</v>
      </c>
    </row>
    <row r="1002" spans="1:11" hidden="1" x14ac:dyDescent="0.35">
      <c r="E1002">
        <f>'Liste ECO'!G1045</f>
        <v>78</v>
      </c>
      <c r="G1002">
        <f>VLOOKUP(F1002,'Liste CG'!B:C,2,FALSE)</f>
        <v>0</v>
      </c>
      <c r="H1002">
        <f>VLOOKUP('Global view'!F1002,'Liste CG'!B:E,4,FALSE)</f>
        <v>0</v>
      </c>
      <c r="I1002" t="e">
        <f>VLOOKUP(A1002,'CG-&gt; CE'!K:M,3,FALSE)</f>
        <v>#N/A</v>
      </c>
      <c r="J1002" t="e">
        <f>VLOOKUP(I1002,'Liste CG'!B:C,2,FALSE)</f>
        <v>#N/A</v>
      </c>
      <c r="K1002" t="e">
        <f>VLOOKUP('Global view'!I1002,'Liste CG'!B:E,4,FALSE)</f>
        <v>#N/A</v>
      </c>
    </row>
    <row r="1003" spans="1:11" x14ac:dyDescent="0.35">
      <c r="A1003" t="str">
        <f>'Liste ECO'!A1046</f>
        <v>955-51</v>
      </c>
      <c r="B1003" t="str">
        <f>'Liste ECO'!C1046</f>
        <v>Prélèvements de l'extrordinaire en faveur du fonds de réserves extraordinaires</v>
      </c>
      <c r="C1003" t="str">
        <f>'Liste ECO'!D1046</f>
        <v>D</v>
      </c>
      <c r="D1003" t="str">
        <f>'Liste ECO'!E1046</f>
        <v>E</v>
      </c>
      <c r="E1003">
        <f>'Liste ECO'!G1046</f>
        <v>98</v>
      </c>
      <c r="F1003">
        <f>'Liste ECO'!F1046</f>
        <v>13105</v>
      </c>
      <c r="G1003" t="str">
        <f>VLOOKUP(F1003,'Liste CG'!B:C,2,FALSE)</f>
        <v>Fonds de réserve extraordinaire</v>
      </c>
      <c r="H1003" t="str">
        <f>IF(VLOOKUP('Global view'!F1003,'Liste CG'!B:E,4,FALSE)=0,"",VLOOKUP('Global view'!F1003,'Liste CG'!B:E,4,FALSE))</f>
        <v>0463</v>
      </c>
      <c r="I1003">
        <f>VLOOKUP(A1003,'CG-&gt; CE'!K:M,3,FALSE)</f>
        <v>68605</v>
      </c>
      <c r="J1003" t="str">
        <f>VLOOKUP(I1003,'Liste CG'!B:C,2,FALSE)</f>
        <v>Dotations du service extraordinaire au fonds de réserve extraordinaire</v>
      </c>
      <c r="K1003" t="str">
        <f>IF(VLOOKUP('Global view'!I1003,'Liste CG'!B:E,4,FALSE)=0,"",VLOOKUP('Global view'!I1003,'Liste CG'!B:E,4,FALSE))</f>
        <v/>
      </c>
    </row>
    <row r="1004" spans="1:11" hidden="1" x14ac:dyDescent="0.35">
      <c r="E1004">
        <f>'Liste ECO'!G1047</f>
        <v>98</v>
      </c>
      <c r="G1004">
        <f>VLOOKUP(F1004,'Liste CG'!B:C,2,FALSE)</f>
        <v>0</v>
      </c>
      <c r="H1004">
        <f>VLOOKUP('Global view'!F1004,'Liste CG'!B:E,4,FALSE)</f>
        <v>0</v>
      </c>
      <c r="I1004" t="e">
        <f>VLOOKUP(A1004,'CG-&gt; CE'!K:M,3,FALSE)</f>
        <v>#N/A</v>
      </c>
      <c r="J1004" t="e">
        <f>VLOOKUP(I1004,'Liste CG'!B:C,2,FALSE)</f>
        <v>#N/A</v>
      </c>
      <c r="K1004" t="e">
        <f>VLOOKUP('Global view'!I1004,'Liste CG'!B:E,4,FALSE)</f>
        <v>#N/A</v>
      </c>
    </row>
    <row r="1005" spans="1:11" hidden="1" x14ac:dyDescent="0.35">
      <c r="A1005">
        <f>'Liste ECO'!A1048</f>
        <v>0</v>
      </c>
      <c r="B1005">
        <f>'Liste ECO'!C1048</f>
        <v>0</v>
      </c>
      <c r="C1005" t="str">
        <f>'Liste ECO'!D1048</f>
        <v>X</v>
      </c>
      <c r="D1005">
        <f>'Liste ECO'!E1048</f>
        <v>0</v>
      </c>
      <c r="E1005">
        <f>'Liste ECO'!G1048</f>
        <v>0</v>
      </c>
      <c r="F1005">
        <f>'Liste ECO'!F1048</f>
        <v>0</v>
      </c>
      <c r="G1005">
        <f>VLOOKUP(F1005,'Liste CG'!B:C,2,FALSE)</f>
        <v>0</v>
      </c>
      <c r="H1005">
        <f>VLOOKUP('Global view'!F1005,'Liste CG'!B:E,4,FALSE)</f>
        <v>0</v>
      </c>
      <c r="I1005" t="e">
        <f>VLOOKUP(A1005,'CG-&gt; CE'!K:M,3,FALSE)</f>
        <v>#N/A</v>
      </c>
      <c r="J1005" t="e">
        <f>VLOOKUP(I1005,'Liste CG'!B:C,2,FALSE)</f>
        <v>#N/A</v>
      </c>
      <c r="K1005" t="e">
        <f>VLOOKUP('Global view'!I1005,'Liste CG'!B:E,4,FALSE)</f>
        <v>#N/A</v>
      </c>
    </row>
    <row r="1006" spans="1:11" hidden="1" x14ac:dyDescent="0.35">
      <c r="E1006">
        <f>'Liste ECO'!G1049</f>
        <v>0</v>
      </c>
      <c r="G1006">
        <f>VLOOKUP(F1006,'Liste CG'!B:C,2,FALSE)</f>
        <v>0</v>
      </c>
      <c r="H1006">
        <f>VLOOKUP('Global view'!F1006,'Liste CG'!B:E,4,FALSE)</f>
        <v>0</v>
      </c>
      <c r="I1006" t="e">
        <f>VLOOKUP(A1006,'CG-&gt; CE'!K:M,3,FALSE)</f>
        <v>#N/A</v>
      </c>
      <c r="J1006" t="e">
        <f>VLOOKUP(I1006,'Liste CG'!B:C,2,FALSE)</f>
        <v>#N/A</v>
      </c>
      <c r="K1006" t="e">
        <f>VLOOKUP('Global view'!I1006,'Liste CG'!B:E,4,FALSE)</f>
        <v>#N/A</v>
      </c>
    </row>
    <row r="1007" spans="1:11" hidden="1" x14ac:dyDescent="0.35">
      <c r="A1007">
        <f>'Liste ECO'!A1050</f>
        <v>0</v>
      </c>
      <c r="B1007">
        <f>'Liste ECO'!C1050</f>
        <v>0</v>
      </c>
      <c r="C1007" t="str">
        <f>'Liste ECO'!D1050</f>
        <v>X</v>
      </c>
      <c r="D1007">
        <f>'Liste ECO'!E1050</f>
        <v>0</v>
      </c>
      <c r="E1007">
        <f>'Liste ECO'!G1050</f>
        <v>0</v>
      </c>
      <c r="F1007">
        <f>'Liste ECO'!F1050</f>
        <v>0</v>
      </c>
      <c r="G1007">
        <f>VLOOKUP(F1007,'Liste CG'!B:C,2,FALSE)</f>
        <v>0</v>
      </c>
      <c r="H1007">
        <f>VLOOKUP('Global view'!F1007,'Liste CG'!B:E,4,FALSE)</f>
        <v>0</v>
      </c>
      <c r="I1007" t="e">
        <f>VLOOKUP(A1007,'CG-&gt; CE'!K:M,3,FALSE)</f>
        <v>#N/A</v>
      </c>
      <c r="J1007" t="e">
        <f>VLOOKUP(I1007,'Liste CG'!B:C,2,FALSE)</f>
        <v>#N/A</v>
      </c>
      <c r="K1007" t="e">
        <f>VLOOKUP('Global view'!I1007,'Liste CG'!B:E,4,FALSE)</f>
        <v>#N/A</v>
      </c>
    </row>
    <row r="1008" spans="1:11" hidden="1" x14ac:dyDescent="0.35">
      <c r="E1008" t="str">
        <f>'Liste ECO'!G1051</f>
        <v>CT</v>
      </c>
      <c r="G1008">
        <f>VLOOKUP(F1008,'Liste CG'!B:C,2,FALSE)</f>
        <v>0</v>
      </c>
      <c r="H1008">
        <f>VLOOKUP('Global view'!F1008,'Liste CG'!B:E,4,FALSE)</f>
        <v>0</v>
      </c>
      <c r="I1008" t="e">
        <f>VLOOKUP(A1008,'CG-&gt; CE'!K:M,3,FALSE)</f>
        <v>#N/A</v>
      </c>
      <c r="J1008" t="e">
        <f>VLOOKUP(I1008,'Liste CG'!B:C,2,FALSE)</f>
        <v>#N/A</v>
      </c>
      <c r="K1008" t="e">
        <f>VLOOKUP('Global view'!I1008,'Liste CG'!B:E,4,FALSE)</f>
        <v>#N/A</v>
      </c>
    </row>
    <row r="1009" spans="1:11" x14ac:dyDescent="0.35">
      <c r="A1009" t="str">
        <f>'Liste ECO'!A1052</f>
        <v>958-01</v>
      </c>
      <c r="B1009" t="str">
        <f>'Liste ECO'!C1052</f>
        <v>Prélèvements en faveur des provisions pour risques et charges</v>
      </c>
      <c r="C1009" t="str">
        <f>'Liste ECO'!D1052</f>
        <v>D</v>
      </c>
      <c r="D1009" t="str">
        <f>'Liste ECO'!E1052</f>
        <v>O</v>
      </c>
      <c r="E1009">
        <f>'Liste ECO'!G1052</f>
        <v>78</v>
      </c>
      <c r="F1009">
        <f>'Liste ECO'!F1052</f>
        <v>16000</v>
      </c>
      <c r="G1009" t="str">
        <f>VLOOKUP(F1009,'Liste CG'!B:C,2,FALSE)</f>
        <v>Provisions pour risques et charges</v>
      </c>
      <c r="H1009" t="str">
        <f>IF(VLOOKUP('Global view'!F1009,'Liste CG'!B:E,4,FALSE)=0,"",VLOOKUP('Global view'!F1009,'Liste CG'!B:E,4,FALSE))</f>
        <v>0463</v>
      </c>
      <c r="I1009">
        <f>VLOOKUP(A1009,'CG-&gt; CE'!K:M,3,FALSE)</f>
        <v>66621</v>
      </c>
      <c r="J1009" t="str">
        <f>VLOOKUP(I1009,'Liste CG'!B:C,2,FALSE)</f>
        <v>Dotations aux provisions pour risques et charges</v>
      </c>
      <c r="K1009" t="str">
        <f>IF(VLOOKUP('Global view'!I1009,'Liste CG'!B:E,4,FALSE)=0,"",VLOOKUP('Global view'!I1009,'Liste CG'!B:E,4,FALSE))</f>
        <v/>
      </c>
    </row>
    <row r="1010" spans="1:11" hidden="1" x14ac:dyDescent="0.35">
      <c r="E1010">
        <f>'Liste ECO'!G1053</f>
        <v>0</v>
      </c>
      <c r="G1010">
        <f>VLOOKUP(F1010,'Liste CG'!B:C,2,FALSE)</f>
        <v>0</v>
      </c>
      <c r="H1010">
        <f>VLOOKUP('Global view'!F1010,'Liste CG'!B:E,4,FALSE)</f>
        <v>0</v>
      </c>
      <c r="I1010" t="e">
        <f>VLOOKUP(A1010,'CG-&gt; CE'!K:M,3,FALSE)</f>
        <v>#N/A</v>
      </c>
      <c r="J1010" t="e">
        <f>VLOOKUP(I1010,'Liste CG'!B:C,2,FALSE)</f>
        <v>#N/A</v>
      </c>
      <c r="K1010" t="e">
        <f>VLOOKUP('Global view'!I1010,'Liste CG'!B:E,4,FALSE)</f>
        <v>#N/A</v>
      </c>
    </row>
    <row r="1011" spans="1:11" hidden="1" x14ac:dyDescent="0.35">
      <c r="A1011">
        <f>'Liste ECO'!A1054</f>
        <v>96</v>
      </c>
      <c r="B1011" t="str">
        <f>'Liste ECO'!C1054</f>
        <v>DETTES ET EMPRUNTS</v>
      </c>
      <c r="C1011" t="str">
        <f>'Liste ECO'!D1054</f>
        <v>X</v>
      </c>
      <c r="D1011">
        <f>'Liste ECO'!E1054</f>
        <v>0</v>
      </c>
      <c r="E1011">
        <f>'Liste ECO'!G1054</f>
        <v>0</v>
      </c>
      <c r="F1011">
        <f>'Liste ECO'!F1054</f>
        <v>0</v>
      </c>
      <c r="G1011">
        <f>VLOOKUP(F1011,'Liste CG'!B:C,2,FALSE)</f>
        <v>0</v>
      </c>
      <c r="H1011">
        <f>VLOOKUP('Global view'!F1011,'Liste CG'!B:E,4,FALSE)</f>
        <v>0</v>
      </c>
      <c r="I1011" t="e">
        <f>VLOOKUP(A1011,'CG-&gt; CE'!K:M,3,FALSE)</f>
        <v>#N/A</v>
      </c>
      <c r="J1011" t="e">
        <f>VLOOKUP(I1011,'Liste CG'!B:C,2,FALSE)</f>
        <v>#N/A</v>
      </c>
      <c r="K1011" t="e">
        <f>VLOOKUP('Global view'!I1011,'Liste CG'!B:E,4,FALSE)</f>
        <v>#N/A</v>
      </c>
    </row>
    <row r="1012" spans="1:11" hidden="1" x14ac:dyDescent="0.35">
      <c r="E1012">
        <f>'Liste ECO'!G1055</f>
        <v>0</v>
      </c>
      <c r="G1012">
        <f>VLOOKUP(F1012,'Liste CG'!B:C,2,FALSE)</f>
        <v>0</v>
      </c>
      <c r="H1012">
        <f>VLOOKUP('Global view'!F1012,'Liste CG'!B:E,4,FALSE)</f>
        <v>0</v>
      </c>
      <c r="I1012" t="e">
        <f>VLOOKUP(A1012,'CG-&gt; CE'!K:M,3,FALSE)</f>
        <v>#N/A</v>
      </c>
      <c r="J1012" t="e">
        <f>VLOOKUP(I1012,'Liste CG'!B:C,2,FALSE)</f>
        <v>#N/A</v>
      </c>
      <c r="K1012" t="e">
        <f>VLOOKUP('Global view'!I1012,'Liste CG'!B:E,4,FALSE)</f>
        <v>#N/A</v>
      </c>
    </row>
    <row r="1013" spans="1:11" hidden="1" x14ac:dyDescent="0.35">
      <c r="A1013">
        <f>'Liste ECO'!A1056</f>
        <v>961</v>
      </c>
      <c r="B1013" t="str">
        <f>'Liste ECO'!C1056</f>
        <v>EMPRUNTS DE L'ENTITE</v>
      </c>
      <c r="C1013" t="str">
        <f>'Liste ECO'!D1056</f>
        <v>X</v>
      </c>
      <c r="D1013">
        <f>'Liste ECO'!E1056</f>
        <v>0</v>
      </c>
      <c r="E1013">
        <f>'Liste ECO'!G1056</f>
        <v>0</v>
      </c>
      <c r="F1013">
        <f>'Liste ECO'!F1056</f>
        <v>0</v>
      </c>
      <c r="G1013">
        <f>VLOOKUP(F1013,'Liste CG'!B:C,2,FALSE)</f>
        <v>0</v>
      </c>
      <c r="H1013">
        <f>VLOOKUP('Global view'!F1013,'Liste CG'!B:E,4,FALSE)</f>
        <v>0</v>
      </c>
      <c r="I1013" t="e">
        <f>VLOOKUP(A1013,'CG-&gt; CE'!K:M,3,FALSE)</f>
        <v>#N/A</v>
      </c>
      <c r="J1013" t="e">
        <f>VLOOKUP(I1013,'Liste CG'!B:C,2,FALSE)</f>
        <v>#N/A</v>
      </c>
      <c r="K1013" t="e">
        <f>VLOOKUP('Global view'!I1013,'Liste CG'!B:E,4,FALSE)</f>
        <v>#N/A</v>
      </c>
    </row>
    <row r="1014" spans="1:11" hidden="1" x14ac:dyDescent="0.35">
      <c r="E1014">
        <f>'Liste ECO'!G1057</f>
        <v>0</v>
      </c>
      <c r="G1014">
        <f>VLOOKUP(F1014,'Liste CG'!B:C,2,FALSE)</f>
        <v>0</v>
      </c>
      <c r="H1014">
        <f>VLOOKUP('Global view'!F1014,'Liste CG'!B:E,4,FALSE)</f>
        <v>0</v>
      </c>
      <c r="I1014" t="e">
        <f>VLOOKUP(A1014,'CG-&gt; CE'!K:M,3,FALSE)</f>
        <v>#N/A</v>
      </c>
      <c r="J1014" t="e">
        <f>VLOOKUP(I1014,'Liste CG'!B:C,2,FALSE)</f>
        <v>#N/A</v>
      </c>
      <c r="K1014" t="e">
        <f>VLOOKUP('Global view'!I1014,'Liste CG'!B:E,4,FALSE)</f>
        <v>#N/A</v>
      </c>
    </row>
    <row r="1015" spans="1:11" hidden="1" x14ac:dyDescent="0.35">
      <c r="A1015" t="str">
        <f>'Liste ECO'!A1058</f>
        <v>Code</v>
      </c>
      <c r="B1015" t="str">
        <f>'Liste ECO'!C1058</f>
        <v>Libellé</v>
      </c>
      <c r="C1015" t="str">
        <f>'Liste ECO'!D1058</f>
        <v>D/R</v>
      </c>
      <c r="D1015" t="str">
        <f>'Liste ECO'!E1058</f>
        <v>O/E</v>
      </c>
      <c r="E1015" t="str">
        <f>'Liste ECO'!G1058</f>
        <v>CT</v>
      </c>
      <c r="F1015" t="str">
        <f>'Liste ECO'!F1058</f>
        <v>C Gén</v>
      </c>
      <c r="G1015" t="e">
        <f>VLOOKUP(F1015,'Liste CG'!B:C,2,FALSE)</f>
        <v>#N/A</v>
      </c>
      <c r="H1015" t="e">
        <f>VLOOKUP('Global view'!F1015,'Liste CG'!B:E,4,FALSE)</f>
        <v>#N/A</v>
      </c>
      <c r="I1015" t="e">
        <f>VLOOKUP(A1015,'CG-&gt; CE'!K:M,3,FALSE)</f>
        <v>#N/A</v>
      </c>
      <c r="J1015" t="e">
        <f>VLOOKUP(I1015,'Liste CG'!B:C,2,FALSE)</f>
        <v>#N/A</v>
      </c>
      <c r="K1015" t="e">
        <f>VLOOKUP('Global view'!I1015,'Liste CG'!B:E,4,FALSE)</f>
        <v>#N/A</v>
      </c>
    </row>
    <row r="1016" spans="1:11" hidden="1" x14ac:dyDescent="0.35">
      <c r="E1016">
        <f>'Liste ECO'!G1059</f>
        <v>82</v>
      </c>
      <c r="G1016">
        <f>VLOOKUP(F1016,'Liste CG'!B:C,2,FALSE)</f>
        <v>0</v>
      </c>
      <c r="H1016">
        <f>VLOOKUP('Global view'!F1016,'Liste CG'!B:E,4,FALSE)</f>
        <v>0</v>
      </c>
      <c r="I1016" t="e">
        <f>VLOOKUP(A1016,'CG-&gt; CE'!K:M,3,FALSE)</f>
        <v>#N/A</v>
      </c>
      <c r="J1016" t="e">
        <f>VLOOKUP(I1016,'Liste CG'!B:C,2,FALSE)</f>
        <v>#N/A</v>
      </c>
      <c r="K1016" t="e">
        <f>VLOOKUP('Global view'!I1016,'Liste CG'!B:E,4,FALSE)</f>
        <v>#N/A</v>
      </c>
    </row>
    <row r="1017" spans="1:11" x14ac:dyDescent="0.35">
      <c r="A1017" t="str">
        <f>'Liste ECO'!A1060</f>
        <v>961-52</v>
      </c>
      <c r="B1017" t="str">
        <f>'Liste ECO'!C1060</f>
        <v xml:space="preserve"> Emprunts à destination spécifique accordés par les pouvoirs publics supérieurs</v>
      </c>
      <c r="C1017" t="str">
        <f>'Liste ECO'!D1060</f>
        <v>R</v>
      </c>
      <c r="D1017" t="str">
        <f>'Liste ECO'!E1060</f>
        <v>E</v>
      </c>
      <c r="E1017">
        <f>'Liste ECO'!G1060</f>
        <v>82</v>
      </c>
      <c r="F1017">
        <f>'Liste ECO'!F1060</f>
        <v>17301</v>
      </c>
      <c r="G1017" t="str">
        <f>VLOOKUP(F1017,'Liste CG'!B:C,2,FALSE)</f>
        <v xml:space="preserve"> Emprunts à destination spécifique accordés par les pouvoirs publics supérieurs</v>
      </c>
      <c r="H1017" t="str">
        <f>IF(VLOOKUP('Global view'!F1017,'Liste CG'!B:E,4,FALSE)=0,"",VLOOKUP('Global view'!F1017,'Liste CG'!B:E,4,FALSE))</f>
        <v>041</v>
      </c>
      <c r="I1017">
        <f>VLOOKUP(A1017,'CG-&gt; CE'!K:M,3,FALSE)</f>
        <v>41303</v>
      </c>
      <c r="J1017" t="str">
        <f>VLOOKUP(I1017,'Liste CG'!B:C,2,FALSE)</f>
        <v>Emprunts à recevoir</v>
      </c>
      <c r="K1017" t="str">
        <f>IF(VLOOKUP('Global view'!I1017,'Liste CG'!B:E,4,FALSE)=0,"",VLOOKUP('Global view'!I1017,'Liste CG'!B:E,4,FALSE))</f>
        <v>Tiers</v>
      </c>
    </row>
    <row r="1018" spans="1:11" hidden="1" x14ac:dyDescent="0.35">
      <c r="E1018">
        <f>'Liste ECO'!G1061</f>
        <v>82</v>
      </c>
      <c r="G1018">
        <f>VLOOKUP(F1018,'Liste CG'!B:C,2,FALSE)</f>
        <v>0</v>
      </c>
      <c r="H1018">
        <f>VLOOKUP('Global view'!F1018,'Liste CG'!B:E,4,FALSE)</f>
        <v>0</v>
      </c>
      <c r="I1018" t="e">
        <f>VLOOKUP(A1018,'CG-&gt; CE'!K:M,3,FALSE)</f>
        <v>#N/A</v>
      </c>
      <c r="J1018" t="e">
        <f>VLOOKUP(I1018,'Liste CG'!B:C,2,FALSE)</f>
        <v>#N/A</v>
      </c>
      <c r="K1018" t="e">
        <f>VLOOKUP('Global view'!I1018,'Liste CG'!B:E,4,FALSE)</f>
        <v>#N/A</v>
      </c>
    </row>
    <row r="1019" spans="1:11" x14ac:dyDescent="0.35">
      <c r="A1019" t="str">
        <f>'Liste ECO'!A1062</f>
        <v>961-54</v>
      </c>
      <c r="B1019" t="str">
        <f>'Liste ECO'!C1062</f>
        <v>Emprunts publics émis</v>
      </c>
      <c r="C1019" t="str">
        <f>'Liste ECO'!D1062</f>
        <v>R</v>
      </c>
      <c r="D1019" t="str">
        <f>'Liste ECO'!E1062</f>
        <v>E</v>
      </c>
      <c r="E1019">
        <f>'Liste ECO'!G1062</f>
        <v>82</v>
      </c>
      <c r="F1019">
        <f>'Liste ECO'!F1062</f>
        <v>17601</v>
      </c>
      <c r="G1019" t="str">
        <f>VLOOKUP(F1019,'Liste CG'!B:C,2,FALSE)</f>
        <v>Emprunts publics</v>
      </c>
      <c r="H1019" t="str">
        <f>IF(VLOOKUP('Global view'!F1019,'Liste CG'!B:E,4,FALSE)=0,"",VLOOKUP('Global view'!F1019,'Liste CG'!B:E,4,FALSE))</f>
        <v>042</v>
      </c>
      <c r="I1019">
        <f>VLOOKUP(A1019,'CG-&gt; CE'!K:M,3,FALSE)</f>
        <v>41303</v>
      </c>
      <c r="J1019" t="str">
        <f>VLOOKUP(I1019,'Liste CG'!B:C,2,FALSE)</f>
        <v>Emprunts à recevoir</v>
      </c>
      <c r="K1019" t="str">
        <f>IF(VLOOKUP('Global view'!I1019,'Liste CG'!B:E,4,FALSE)=0,"",VLOOKUP('Global view'!I1019,'Liste CG'!B:E,4,FALSE))</f>
        <v>Tiers</v>
      </c>
    </row>
    <row r="1020" spans="1:11" hidden="1" x14ac:dyDescent="0.35">
      <c r="E1020">
        <f>'Liste ECO'!G1063</f>
        <v>82</v>
      </c>
      <c r="G1020">
        <f>VLOOKUP(F1020,'Liste CG'!B:C,2,FALSE)</f>
        <v>0</v>
      </c>
      <c r="H1020">
        <f>VLOOKUP('Global view'!F1020,'Liste CG'!B:E,4,FALSE)</f>
        <v>0</v>
      </c>
      <c r="I1020" t="e">
        <f>VLOOKUP(A1020,'CG-&gt; CE'!K:M,3,FALSE)</f>
        <v>#N/A</v>
      </c>
      <c r="J1020" t="e">
        <f>VLOOKUP(I1020,'Liste CG'!B:C,2,FALSE)</f>
        <v>#N/A</v>
      </c>
      <c r="K1020" t="e">
        <f>VLOOKUP('Global view'!I1020,'Liste CG'!B:E,4,FALSE)</f>
        <v>#N/A</v>
      </c>
    </row>
    <row r="1021" spans="1:11" x14ac:dyDescent="0.35">
      <c r="A1021" t="str">
        <f>'Liste ECO'!A1064</f>
        <v>961-56</v>
      </c>
      <c r="B1021" t="str">
        <f>'Liste ECO'!C1064</f>
        <v>Emprunts de préfinancement à charge de l'entité (emprunts de préfinancement à échéance unique inclus)</v>
      </c>
      <c r="C1021" t="str">
        <f>'Liste ECO'!D1064</f>
        <v>R</v>
      </c>
      <c r="D1021" t="str">
        <f>'Liste ECO'!E1064</f>
        <v>E</v>
      </c>
      <c r="E1021">
        <f>'Liste ECO'!G1064</f>
        <v>82</v>
      </c>
      <c r="F1021">
        <f>'Liste ECO'!F1064</f>
        <v>17501</v>
      </c>
      <c r="G1021" t="str">
        <f>VLOOKUP(F1021,'Liste CG'!B:C,2,FALSE)</f>
        <v>Emprunts de préfinancement à charge de l'entité (emprunts de préfinancement à échéance unique inclus)</v>
      </c>
      <c r="H1021" t="str">
        <f>IF(VLOOKUP('Global view'!F1021,'Liste CG'!B:E,4,FALSE)=0,"",VLOOKUP('Global view'!F1021,'Liste CG'!B:E,4,FALSE))</f>
        <v>040</v>
      </c>
      <c r="I1021">
        <f>VLOOKUP(A1021,'CG-&gt; CE'!K:M,3,FALSE)</f>
        <v>41303</v>
      </c>
      <c r="J1021" t="str">
        <f>VLOOKUP(I1021,'Liste CG'!B:C,2,FALSE)</f>
        <v>Emprunts à recevoir</v>
      </c>
      <c r="K1021" t="str">
        <f>IF(VLOOKUP('Global view'!I1021,'Liste CG'!B:E,4,FALSE)=0,"",VLOOKUP('Global view'!I1021,'Liste CG'!B:E,4,FALSE))</f>
        <v>Tiers</v>
      </c>
    </row>
    <row r="1022" spans="1:11" hidden="1" x14ac:dyDescent="0.35">
      <c r="E1022">
        <f>'Liste ECO'!G1065</f>
        <v>0</v>
      </c>
      <c r="G1022">
        <f>VLOOKUP(F1022,'Liste CG'!B:C,2,FALSE)</f>
        <v>0</v>
      </c>
      <c r="H1022">
        <f>VLOOKUP('Global view'!F1022,'Liste CG'!B:E,4,FALSE)</f>
        <v>0</v>
      </c>
      <c r="I1022" t="e">
        <f>VLOOKUP(A1022,'CG-&gt; CE'!K:M,3,FALSE)</f>
        <v>#N/A</v>
      </c>
      <c r="J1022" t="e">
        <f>VLOOKUP(I1022,'Liste CG'!B:C,2,FALSE)</f>
        <v>#N/A</v>
      </c>
      <c r="K1022" t="e">
        <f>VLOOKUP('Global view'!I1022,'Liste CG'!B:E,4,FALSE)</f>
        <v>#N/A</v>
      </c>
    </row>
    <row r="1023" spans="1:11" hidden="1" x14ac:dyDescent="0.35">
      <c r="A1023">
        <f>'Liste ECO'!A1066</f>
        <v>962</v>
      </c>
      <c r="B1023" t="str">
        <f>'Liste ECO'!C1066</f>
        <v>EMPRUNTS A CHARGE DES  POUVOIRS PUBLICS SUPERIEURS</v>
      </c>
      <c r="C1023" t="str">
        <f>'Liste ECO'!D1066</f>
        <v>X</v>
      </c>
      <c r="D1023">
        <f>'Liste ECO'!E1066</f>
        <v>0</v>
      </c>
      <c r="E1023">
        <f>'Liste ECO'!G1066</f>
        <v>0</v>
      </c>
      <c r="F1023">
        <f>'Liste ECO'!F1066</f>
        <v>0</v>
      </c>
      <c r="G1023">
        <f>VLOOKUP(F1023,'Liste CG'!B:C,2,FALSE)</f>
        <v>0</v>
      </c>
      <c r="H1023">
        <f>VLOOKUP('Global view'!F1023,'Liste CG'!B:E,4,FALSE)</f>
        <v>0</v>
      </c>
      <c r="I1023" t="e">
        <f>VLOOKUP(A1023,'CG-&gt; CE'!K:M,3,FALSE)</f>
        <v>#N/A</v>
      </c>
      <c r="J1023" t="e">
        <f>VLOOKUP(I1023,'Liste CG'!B:C,2,FALSE)</f>
        <v>#N/A</v>
      </c>
      <c r="K1023" t="e">
        <f>VLOOKUP('Global view'!I1023,'Liste CG'!B:E,4,FALSE)</f>
        <v>#N/A</v>
      </c>
    </row>
    <row r="1024" spans="1:11" hidden="1" x14ac:dyDescent="0.35">
      <c r="E1024">
        <f>'Liste ECO'!G1067</f>
        <v>0</v>
      </c>
      <c r="G1024">
        <f>VLOOKUP(F1024,'Liste CG'!B:C,2,FALSE)</f>
        <v>0</v>
      </c>
      <c r="H1024">
        <f>VLOOKUP('Global view'!F1024,'Liste CG'!B:E,4,FALSE)</f>
        <v>0</v>
      </c>
      <c r="I1024" t="e">
        <f>VLOOKUP(A1024,'CG-&gt; CE'!K:M,3,FALSE)</f>
        <v>#N/A</v>
      </c>
      <c r="J1024" t="e">
        <f>VLOOKUP(I1024,'Liste CG'!B:C,2,FALSE)</f>
        <v>#N/A</v>
      </c>
      <c r="K1024" t="e">
        <f>VLOOKUP('Global view'!I1024,'Liste CG'!B:E,4,FALSE)</f>
        <v>#N/A</v>
      </c>
    </row>
    <row r="1025" spans="1:11" hidden="1" x14ac:dyDescent="0.35">
      <c r="A1025" t="str">
        <f>'Liste ECO'!A1068</f>
        <v>Code</v>
      </c>
      <c r="B1025" t="str">
        <f>'Liste ECO'!C1068</f>
        <v>Libellé</v>
      </c>
      <c r="C1025" t="str">
        <f>'Liste ECO'!D1068</f>
        <v>D/R</v>
      </c>
      <c r="D1025" t="str">
        <f>'Liste ECO'!E1068</f>
        <v>O/E</v>
      </c>
      <c r="E1025" t="str">
        <f>'Liste ECO'!G1068</f>
        <v>CT</v>
      </c>
      <c r="F1025" t="str">
        <f>'Liste ECO'!F1068</f>
        <v>C Gén</v>
      </c>
      <c r="G1025" t="e">
        <f>VLOOKUP(F1025,'Liste CG'!B:C,2,FALSE)</f>
        <v>#N/A</v>
      </c>
      <c r="H1025" t="e">
        <f>VLOOKUP('Global view'!F1025,'Liste CG'!B:E,4,FALSE)</f>
        <v>#N/A</v>
      </c>
      <c r="I1025" t="e">
        <f>VLOOKUP(A1025,'CG-&gt; CE'!K:M,3,FALSE)</f>
        <v>#N/A</v>
      </c>
      <c r="J1025" t="e">
        <f>VLOOKUP(I1025,'Liste CG'!B:C,2,FALSE)</f>
        <v>#N/A</v>
      </c>
      <c r="K1025" t="e">
        <f>VLOOKUP('Global view'!I1025,'Liste CG'!B:E,4,FALSE)</f>
        <v>#N/A</v>
      </c>
    </row>
    <row r="1026" spans="1:11" hidden="1" x14ac:dyDescent="0.35">
      <c r="E1026">
        <f>'Liste ECO'!G1069</f>
        <v>82</v>
      </c>
      <c r="G1026">
        <f>VLOOKUP(F1026,'Liste CG'!B:C,2,FALSE)</f>
        <v>0</v>
      </c>
      <c r="H1026">
        <f>VLOOKUP('Global view'!F1026,'Liste CG'!B:E,4,FALSE)</f>
        <v>0</v>
      </c>
      <c r="I1026" t="e">
        <f>VLOOKUP(A1026,'CG-&gt; CE'!K:M,3,FALSE)</f>
        <v>#N/A</v>
      </c>
      <c r="J1026" t="e">
        <f>VLOOKUP(I1026,'Liste CG'!B:C,2,FALSE)</f>
        <v>#N/A</v>
      </c>
      <c r="K1026" t="e">
        <f>VLOOKUP('Global view'!I1026,'Liste CG'!B:E,4,FALSE)</f>
        <v>#N/A</v>
      </c>
    </row>
    <row r="1027" spans="1:11" x14ac:dyDescent="0.35">
      <c r="A1027" t="str">
        <f>'Liste ECO'!A1070</f>
        <v>963-51</v>
      </c>
      <c r="B1027" t="str">
        <f>'Liste ECO'!C1070</f>
        <v>Emprunts à charge de tiers</v>
      </c>
      <c r="C1027" t="str">
        <f>'Liste ECO'!D1070</f>
        <v>R</v>
      </c>
      <c r="D1027" t="str">
        <f>'Liste ECO'!E1070</f>
        <v>E</v>
      </c>
      <c r="E1027">
        <f>'Liste ECO'!G1070</f>
        <v>82</v>
      </c>
      <c r="F1027">
        <f>'Liste ECO'!F1070</f>
        <v>17211</v>
      </c>
      <c r="G1027" t="str">
        <f>VLOOKUP(F1027,'Liste CG'!B:C,2,FALSE)</f>
        <v>Emprunts pour le compte de tiers</v>
      </c>
      <c r="H1027" t="str">
        <f>IF(VLOOKUP('Global view'!F1027,'Liste CG'!B:E,4,FALSE)=0,"",VLOOKUP('Global view'!F1027,'Liste CG'!B:E,4,FALSE))</f>
        <v>040</v>
      </c>
      <c r="I1027">
        <f>VLOOKUP(A1027,'CG-&gt; CE'!K:M,3,FALSE)</f>
        <v>17219</v>
      </c>
      <c r="J1027" t="str">
        <f>VLOOKUP(I1027,'Liste CG'!B:C,2,FALSE)</f>
        <v>Remboursement des emprunts à charge de tiers</v>
      </c>
      <c r="K1027" t="str">
        <f>IF(VLOOKUP('Global view'!I1027,'Liste CG'!B:E,4,FALSE)=0,"",VLOOKUP('Global view'!I1027,'Liste CG'!B:E,4,FALSE))</f>
        <v>040</v>
      </c>
    </row>
    <row r="1028" spans="1:11" hidden="1" x14ac:dyDescent="0.35">
      <c r="E1028">
        <f>'Liste ECO'!G1071</f>
        <v>0</v>
      </c>
      <c r="G1028">
        <f>VLOOKUP(F1028,'Liste CG'!B:C,2,FALSE)</f>
        <v>0</v>
      </c>
      <c r="H1028">
        <f>VLOOKUP('Global view'!F1028,'Liste CG'!B:E,4,FALSE)</f>
        <v>0</v>
      </c>
      <c r="I1028" t="e">
        <f>VLOOKUP(A1028,'CG-&gt; CE'!K:M,3,FALSE)</f>
        <v>#N/A</v>
      </c>
      <c r="J1028" t="e">
        <f>VLOOKUP(I1028,'Liste CG'!B:C,2,FALSE)</f>
        <v>#N/A</v>
      </c>
      <c r="K1028" t="e">
        <f>VLOOKUP('Global view'!I1028,'Liste CG'!B:E,4,FALSE)</f>
        <v>#N/A</v>
      </c>
    </row>
    <row r="1029" spans="1:11" hidden="1" x14ac:dyDescent="0.35">
      <c r="A1029">
        <f>'Liste ECO'!A1072</f>
        <v>0</v>
      </c>
      <c r="B1029">
        <f>'Liste ECO'!C1072</f>
        <v>0</v>
      </c>
      <c r="C1029" t="str">
        <f>'Liste ECO'!D1072</f>
        <v>X</v>
      </c>
      <c r="D1029">
        <f>'Liste ECO'!E1072</f>
        <v>0</v>
      </c>
      <c r="E1029">
        <f>'Liste ECO'!G1072</f>
        <v>0</v>
      </c>
      <c r="F1029">
        <f>'Liste ECO'!F1072</f>
        <v>0</v>
      </c>
      <c r="G1029">
        <f>VLOOKUP(F1029,'Liste CG'!B:C,2,FALSE)</f>
        <v>0</v>
      </c>
      <c r="H1029">
        <f>VLOOKUP('Global view'!F1029,'Liste CG'!B:E,4,FALSE)</f>
        <v>0</v>
      </c>
      <c r="I1029" t="e">
        <f>VLOOKUP(A1029,'CG-&gt; CE'!K:M,3,FALSE)</f>
        <v>#N/A</v>
      </c>
      <c r="J1029" t="e">
        <f>VLOOKUP(I1029,'Liste CG'!B:C,2,FALSE)</f>
        <v>#N/A</v>
      </c>
      <c r="K1029" t="e">
        <f>VLOOKUP('Global view'!I1029,'Liste CG'!B:E,4,FALSE)</f>
        <v>#N/A</v>
      </c>
    </row>
    <row r="1030" spans="1:11" hidden="1" x14ac:dyDescent="0.35">
      <c r="E1030">
        <f>'Liste ECO'!G1073</f>
        <v>0</v>
      </c>
      <c r="G1030">
        <f>VLOOKUP(F1030,'Liste CG'!B:C,2,FALSE)</f>
        <v>0</v>
      </c>
      <c r="H1030">
        <f>VLOOKUP('Global view'!F1030,'Liste CG'!B:E,4,FALSE)</f>
        <v>0</v>
      </c>
      <c r="I1030" t="e">
        <f>VLOOKUP(A1030,'CG-&gt; CE'!K:M,3,FALSE)</f>
        <v>#N/A</v>
      </c>
      <c r="J1030" t="e">
        <f>VLOOKUP(I1030,'Liste CG'!B:C,2,FALSE)</f>
        <v>#N/A</v>
      </c>
      <c r="K1030" t="e">
        <f>VLOOKUP('Global view'!I1030,'Liste CG'!B:E,4,FALSE)</f>
        <v>#N/A</v>
      </c>
    </row>
    <row r="1031" spans="1:11" hidden="1" x14ac:dyDescent="0.35">
      <c r="A1031">
        <f>'Liste ECO'!A1074</f>
        <v>0</v>
      </c>
      <c r="B1031">
        <f>'Liste ECO'!C1074</f>
        <v>0</v>
      </c>
      <c r="C1031" t="str">
        <f>'Liste ECO'!D1074</f>
        <v>X</v>
      </c>
      <c r="D1031">
        <f>'Liste ECO'!E1074</f>
        <v>0</v>
      </c>
      <c r="E1031">
        <f>'Liste ECO'!G1074</f>
        <v>0</v>
      </c>
      <c r="F1031">
        <f>'Liste ECO'!F1074</f>
        <v>0</v>
      </c>
      <c r="G1031">
        <f>VLOOKUP(F1031,'Liste CG'!B:C,2,FALSE)</f>
        <v>0</v>
      </c>
      <c r="H1031">
        <f>VLOOKUP('Global view'!F1031,'Liste CG'!B:E,4,FALSE)</f>
        <v>0</v>
      </c>
      <c r="I1031" t="e">
        <f>VLOOKUP(A1031,'CG-&gt; CE'!K:M,3,FALSE)</f>
        <v>#N/A</v>
      </c>
      <c r="J1031" t="e">
        <f>VLOOKUP(I1031,'Liste CG'!B:C,2,FALSE)</f>
        <v>#N/A</v>
      </c>
      <c r="K1031" t="e">
        <f>VLOOKUP('Global view'!I1031,'Liste CG'!B:E,4,FALSE)</f>
        <v>#N/A</v>
      </c>
    </row>
    <row r="1032" spans="1:11" hidden="1" x14ac:dyDescent="0.35">
      <c r="E1032" t="str">
        <f>'Liste ECO'!G1075</f>
        <v>CT</v>
      </c>
      <c r="G1032">
        <f>VLOOKUP(F1032,'Liste CG'!B:C,2,FALSE)</f>
        <v>0</v>
      </c>
      <c r="H1032">
        <f>VLOOKUP('Global view'!F1032,'Liste CG'!B:E,4,FALSE)</f>
        <v>0</v>
      </c>
      <c r="I1032" t="e">
        <f>VLOOKUP(A1032,'CG-&gt; CE'!K:M,3,FALSE)</f>
        <v>#N/A</v>
      </c>
      <c r="J1032" t="e">
        <f>VLOOKUP(I1032,'Liste CG'!B:C,2,FALSE)</f>
        <v>#N/A</v>
      </c>
      <c r="K1032" t="e">
        <f>VLOOKUP('Global view'!I1032,'Liste CG'!B:E,4,FALSE)</f>
        <v>#N/A</v>
      </c>
    </row>
    <row r="1033" spans="1:11" x14ac:dyDescent="0.35">
      <c r="A1033" t="str">
        <f>'Liste ECO'!A1076</f>
        <v>991-01</v>
      </c>
      <c r="B1033" t="str">
        <f>'Liste ECO'!C1076</f>
        <v>Boni du service ordinaire</v>
      </c>
      <c r="C1033" t="str">
        <f>'Liste ECO'!D1076</f>
        <v>R</v>
      </c>
      <c r="D1033" t="str">
        <f>'Liste ECO'!E1076</f>
        <v>O</v>
      </c>
      <c r="E1033">
        <f>'Liste ECO'!G1076</f>
        <v>66</v>
      </c>
      <c r="F1033">
        <f>'Liste ECO'!F1076</f>
        <v>0</v>
      </c>
      <c r="G1033">
        <f>VLOOKUP(F1033,'Liste CG'!B:C,2,FALSE)</f>
        <v>0</v>
      </c>
      <c r="H1033" t="str">
        <f>IF(VLOOKUP('Global view'!F1033,'Liste CG'!B:E,4,FALSE)=0,"",VLOOKUP('Global view'!F1033,'Liste CG'!B:E,4,FALSE))</f>
        <v/>
      </c>
      <c r="I1033" t="e">
        <f>VLOOKUP(A1033,'CG-&gt; CE'!K:M,3,FALSE)</f>
        <v>#N/A</v>
      </c>
      <c r="J1033" t="e">
        <f>VLOOKUP(I1033,'Liste CG'!B:C,2,FALSE)</f>
        <v>#N/A</v>
      </c>
      <c r="K1033" t="e">
        <f>IF(VLOOKUP('Global view'!I1033,'Liste CG'!B:E,4,FALSE)=0,"",VLOOKUP('Global view'!I1033,'Liste CG'!B:E,4,FALSE))</f>
        <v>#N/A</v>
      </c>
    </row>
    <row r="1034" spans="1:11" hidden="1" x14ac:dyDescent="0.35">
      <c r="E1034">
        <f>'Liste ECO'!G1077</f>
        <v>0</v>
      </c>
      <c r="G1034">
        <f>VLOOKUP(F1034,'Liste CG'!B:C,2,FALSE)</f>
        <v>0</v>
      </c>
      <c r="H1034">
        <f>VLOOKUP('Global view'!F1034,'Liste CG'!B:E,4,FALSE)</f>
        <v>0</v>
      </c>
      <c r="I1034" t="e">
        <f>VLOOKUP(A1034,'CG-&gt; CE'!K:M,3,FALSE)</f>
        <v>#N/A</v>
      </c>
      <c r="J1034" t="e">
        <f>VLOOKUP(I1034,'Liste CG'!B:C,2,FALSE)</f>
        <v>#N/A</v>
      </c>
      <c r="K1034" t="e">
        <f>VLOOKUP('Global view'!I1034,'Liste CG'!B:E,4,FALSE)</f>
        <v>#N/A</v>
      </c>
    </row>
    <row r="1035" spans="1:11" hidden="1" x14ac:dyDescent="0.35">
      <c r="A1035">
        <f>'Liste ECO'!A1078</f>
        <v>992</v>
      </c>
      <c r="B1035" t="str">
        <f>'Liste ECO'!C1078</f>
        <v>BONI DU SERVICE EXTRAORDINAIRE</v>
      </c>
      <c r="C1035" t="str">
        <f>'Liste ECO'!D1078</f>
        <v>X</v>
      </c>
      <c r="D1035">
        <f>'Liste ECO'!E1078</f>
        <v>0</v>
      </c>
      <c r="E1035">
        <f>'Liste ECO'!G1078</f>
        <v>0</v>
      </c>
      <c r="F1035">
        <f>'Liste ECO'!F1078</f>
        <v>0</v>
      </c>
      <c r="G1035">
        <f>VLOOKUP(F1035,'Liste CG'!B:C,2,FALSE)</f>
        <v>0</v>
      </c>
      <c r="H1035">
        <f>VLOOKUP('Global view'!F1035,'Liste CG'!B:E,4,FALSE)</f>
        <v>0</v>
      </c>
      <c r="I1035" t="e">
        <f>VLOOKUP(A1035,'CG-&gt; CE'!K:M,3,FALSE)</f>
        <v>#N/A</v>
      </c>
      <c r="J1035" t="e">
        <f>VLOOKUP(I1035,'Liste CG'!B:C,2,FALSE)</f>
        <v>#N/A</v>
      </c>
      <c r="K1035" t="e">
        <f>VLOOKUP('Global view'!I1035,'Liste CG'!B:E,4,FALSE)</f>
        <v>#N/A</v>
      </c>
    </row>
    <row r="1036" spans="1:11" hidden="1" x14ac:dyDescent="0.35">
      <c r="E1036">
        <f>'Liste ECO'!G1079</f>
        <v>0</v>
      </c>
      <c r="G1036">
        <f>VLOOKUP(F1036,'Liste CG'!B:C,2,FALSE)</f>
        <v>0</v>
      </c>
      <c r="H1036">
        <f>VLOOKUP('Global view'!F1036,'Liste CG'!B:E,4,FALSE)</f>
        <v>0</v>
      </c>
      <c r="I1036" t="e">
        <f>VLOOKUP(A1036,'CG-&gt; CE'!K:M,3,FALSE)</f>
        <v>#N/A</v>
      </c>
      <c r="J1036" t="e">
        <f>VLOOKUP(I1036,'Liste CG'!B:C,2,FALSE)</f>
        <v>#N/A</v>
      </c>
      <c r="K1036" t="e">
        <f>VLOOKUP('Global view'!I1036,'Liste CG'!B:E,4,FALSE)</f>
        <v>#N/A</v>
      </c>
    </row>
    <row r="1037" spans="1:11" hidden="1" x14ac:dyDescent="0.35">
      <c r="A1037" t="str">
        <f>'Liste ECO'!A1080</f>
        <v>Code</v>
      </c>
      <c r="B1037" t="str">
        <f>'Liste ECO'!C1080</f>
        <v>Libellé</v>
      </c>
      <c r="C1037" t="str">
        <f>'Liste ECO'!D1080</f>
        <v>D/R</v>
      </c>
      <c r="D1037" t="str">
        <f>'Liste ECO'!E1080</f>
        <v>O/E</v>
      </c>
      <c r="E1037" t="str">
        <f>'Liste ECO'!G1080</f>
        <v>CT</v>
      </c>
      <c r="F1037" t="str">
        <f>'Liste ECO'!F1080</f>
        <v>C Gén</v>
      </c>
      <c r="G1037" t="e">
        <f>VLOOKUP(F1037,'Liste CG'!B:C,2,FALSE)</f>
        <v>#N/A</v>
      </c>
      <c r="H1037" t="e">
        <f>VLOOKUP('Global view'!F1037,'Liste CG'!B:E,4,FALSE)</f>
        <v>#N/A</v>
      </c>
      <c r="I1037" t="e">
        <f>VLOOKUP(A1037,'CG-&gt; CE'!K:M,3,FALSE)</f>
        <v>#N/A</v>
      </c>
      <c r="J1037" t="e">
        <f>VLOOKUP(I1037,'Liste CG'!B:C,2,FALSE)</f>
        <v>#N/A</v>
      </c>
      <c r="K1037" t="e">
        <f>VLOOKUP('Global view'!I1037,'Liste CG'!B:E,4,FALSE)</f>
        <v>#N/A</v>
      </c>
    </row>
    <row r="1038" spans="1:11" hidden="1" x14ac:dyDescent="0.35">
      <c r="E1038">
        <f>'Liste ECO'!G1081</f>
        <v>86</v>
      </c>
      <c r="G1038">
        <f>VLOOKUP(F1038,'Liste CG'!B:C,2,FALSE)</f>
        <v>0</v>
      </c>
      <c r="H1038">
        <f>VLOOKUP('Global view'!F1038,'Liste CG'!B:E,4,FALSE)</f>
        <v>0</v>
      </c>
      <c r="I1038" t="e">
        <f>VLOOKUP(A1038,'CG-&gt; CE'!K:M,3,FALSE)</f>
        <v>#N/A</v>
      </c>
      <c r="J1038" t="e">
        <f>VLOOKUP(I1038,'Liste CG'!B:C,2,FALSE)</f>
        <v>#N/A</v>
      </c>
      <c r="K1038" t="e">
        <f>VLOOKUP('Global view'!I1038,'Liste CG'!B:E,4,FALSE)</f>
        <v>#N/A</v>
      </c>
    </row>
    <row r="1039" spans="1:11" hidden="1" x14ac:dyDescent="0.35">
      <c r="A1039">
        <f>'Liste ECO'!A1082</f>
        <v>0</v>
      </c>
      <c r="B1039">
        <f>'Liste ECO'!C1082</f>
        <v>0</v>
      </c>
      <c r="C1039" t="str">
        <f>'Liste ECO'!D1082</f>
        <v>X</v>
      </c>
      <c r="D1039">
        <f>'Liste ECO'!E1082</f>
        <v>0</v>
      </c>
      <c r="E1039">
        <f>'Liste ECO'!G1082</f>
        <v>0</v>
      </c>
      <c r="F1039">
        <f>'Liste ECO'!F1082</f>
        <v>0</v>
      </c>
      <c r="G1039">
        <f>VLOOKUP(F1039,'Liste CG'!B:C,2,FALSE)</f>
        <v>0</v>
      </c>
      <c r="H1039">
        <f>VLOOKUP('Global view'!F1039,'Liste CG'!B:E,4,FALSE)</f>
        <v>0</v>
      </c>
      <c r="I1039" t="e">
        <f>VLOOKUP(A1039,'CG-&gt; CE'!K:M,3,FALSE)</f>
        <v>#N/A</v>
      </c>
      <c r="J1039" t="e">
        <f>VLOOKUP(I1039,'Liste CG'!B:C,2,FALSE)</f>
        <v>#N/A</v>
      </c>
      <c r="K1039" t="e">
        <f>VLOOKUP('Global view'!I1039,'Liste CG'!B:E,4,FALSE)</f>
        <v>#N/A</v>
      </c>
    </row>
    <row r="1040" spans="1:11" hidden="1" x14ac:dyDescent="0.35">
      <c r="E1040">
        <f>'Liste ECO'!G1083</f>
        <v>0</v>
      </c>
      <c r="G1040">
        <f>VLOOKUP(F1040,'Liste CG'!B:C,2,FALSE)</f>
        <v>0</v>
      </c>
      <c r="H1040">
        <f>VLOOKUP('Global view'!F1040,'Liste CG'!B:E,4,FALSE)</f>
        <v>0</v>
      </c>
      <c r="I1040" t="e">
        <f>VLOOKUP(A1040,'CG-&gt; CE'!K:M,3,FALSE)</f>
        <v>#N/A</v>
      </c>
      <c r="J1040" t="e">
        <f>VLOOKUP(I1040,'Liste CG'!B:C,2,FALSE)</f>
        <v>#N/A</v>
      </c>
      <c r="K1040" t="e">
        <f>VLOOKUP('Global view'!I1040,'Liste CG'!B:E,4,FALSE)</f>
        <v>#N/A</v>
      </c>
    </row>
    <row r="1041" spans="1:11" hidden="1" x14ac:dyDescent="0.35">
      <c r="A1041">
        <f>'Liste ECO'!A1084</f>
        <v>0</v>
      </c>
      <c r="B1041">
        <f>'Liste ECO'!C1084</f>
        <v>0</v>
      </c>
      <c r="C1041" t="str">
        <f>'Liste ECO'!D1084</f>
        <v>X</v>
      </c>
      <c r="D1041">
        <f>'Liste ECO'!E1084</f>
        <v>0</v>
      </c>
      <c r="E1041">
        <f>'Liste ECO'!G1084</f>
        <v>0</v>
      </c>
      <c r="F1041">
        <f>'Liste ECO'!F1084</f>
        <v>0</v>
      </c>
      <c r="G1041">
        <f>VLOOKUP(F1041,'Liste CG'!B:C,2,FALSE)</f>
        <v>0</v>
      </c>
      <c r="H1041">
        <f>VLOOKUP('Global view'!F1041,'Liste CG'!B:E,4,FALSE)</f>
        <v>0</v>
      </c>
      <c r="I1041" t="e">
        <f>VLOOKUP(A1041,'CG-&gt; CE'!K:M,3,FALSE)</f>
        <v>#N/A</v>
      </c>
      <c r="J1041" t="e">
        <f>VLOOKUP(I1041,'Liste CG'!B:C,2,FALSE)</f>
        <v>#N/A</v>
      </c>
      <c r="K1041" t="e">
        <f>VLOOKUP('Global view'!I1041,'Liste CG'!B:E,4,FALSE)</f>
        <v>#N/A</v>
      </c>
    </row>
    <row r="1042" spans="1:11" hidden="1" x14ac:dyDescent="0.35">
      <c r="E1042" t="str">
        <f>'Liste ECO'!G1085</f>
        <v>CT</v>
      </c>
      <c r="G1042">
        <f>VLOOKUP(F1042,'Liste CG'!B:C,2,FALSE)</f>
        <v>0</v>
      </c>
      <c r="H1042">
        <f>VLOOKUP('Global view'!F1042,'Liste CG'!B:E,4,FALSE)</f>
        <v>0</v>
      </c>
      <c r="I1042" t="e">
        <f>VLOOKUP(A1042,'CG-&gt; CE'!K:M,3,FALSE)</f>
        <v>#N/A</v>
      </c>
      <c r="J1042" t="e">
        <f>VLOOKUP(I1042,'Liste CG'!B:C,2,FALSE)</f>
        <v>#N/A</v>
      </c>
      <c r="K1042" t="e">
        <f>VLOOKUP('Global view'!I1042,'Liste CG'!B:E,4,FALSE)</f>
        <v>#N/A</v>
      </c>
    </row>
    <row r="1043" spans="1:11" x14ac:dyDescent="0.35">
      <c r="A1043" t="str">
        <f>'Liste ECO'!A1086</f>
        <v>994-01</v>
      </c>
      <c r="B1043" t="str">
        <f>'Liste ECO'!C1086</f>
        <v>Prélèvements sur le fonds de réserves ordinaires  en faveur du service ordinaire</v>
      </c>
      <c r="C1043" t="str">
        <f>'Liste ECO'!D1086</f>
        <v>R</v>
      </c>
      <c r="D1043" t="str">
        <f>'Liste ECO'!E1086</f>
        <v>O</v>
      </c>
      <c r="E1043">
        <f>'Liste ECO'!G1086</f>
        <v>68</v>
      </c>
      <c r="F1043">
        <f>'Liste ECO'!F1086</f>
        <v>13104</v>
      </c>
      <c r="G1043" t="str">
        <f>VLOOKUP(F1043,'Liste CG'!B:C,2,FALSE)</f>
        <v>Fonds de réserve ordinaire</v>
      </c>
      <c r="H1043" t="str">
        <f>IF(VLOOKUP('Global view'!F1043,'Liste CG'!B:E,4,FALSE)=0,"",VLOOKUP('Global view'!F1043,'Liste CG'!B:E,4,FALSE))</f>
        <v>0463</v>
      </c>
      <c r="I1043">
        <f>VLOOKUP(A1043,'CG-&gt; CE'!K:M,3,FALSE)</f>
        <v>78504</v>
      </c>
      <c r="J1043" t="str">
        <f>VLOOKUP(I1043,'Liste CG'!B:C,2,FALSE)</f>
        <v>Prélèvement sur le fonds de réserve ordinaire en faveur du service ordinaire</v>
      </c>
      <c r="K1043" t="str">
        <f>IF(VLOOKUP('Global view'!I1043,'Liste CG'!B:E,4,FALSE)=0,"",VLOOKUP('Global view'!I1043,'Liste CG'!B:E,4,FALSE))</f>
        <v/>
      </c>
    </row>
    <row r="1044" spans="1:11" hidden="1" x14ac:dyDescent="0.35">
      <c r="E1044">
        <f>'Liste ECO'!G1087</f>
        <v>68</v>
      </c>
      <c r="G1044">
        <f>VLOOKUP(F1044,'Liste CG'!B:C,2,FALSE)</f>
        <v>0</v>
      </c>
      <c r="H1044">
        <f>VLOOKUP('Global view'!F1044,'Liste CG'!B:E,4,FALSE)</f>
        <v>0</v>
      </c>
      <c r="I1044" t="e">
        <f>VLOOKUP(A1044,'CG-&gt; CE'!K:M,3,FALSE)</f>
        <v>#N/A</v>
      </c>
      <c r="J1044" t="e">
        <f>VLOOKUP(I1044,'Liste CG'!B:C,2,FALSE)</f>
        <v>#N/A</v>
      </c>
      <c r="K1044" t="e">
        <f>VLOOKUP('Global view'!I1044,'Liste CG'!B:E,4,FALSE)</f>
        <v>#N/A</v>
      </c>
    </row>
    <row r="1045" spans="1:11" hidden="1" x14ac:dyDescent="0.35">
      <c r="A1045">
        <f>'Liste ECO'!A1088</f>
        <v>0</v>
      </c>
      <c r="B1045">
        <f>'Liste ECO'!C1088</f>
        <v>0</v>
      </c>
      <c r="C1045" t="str">
        <f>'Liste ECO'!D1088</f>
        <v>X</v>
      </c>
      <c r="D1045">
        <f>'Liste ECO'!E1088</f>
        <v>0</v>
      </c>
      <c r="E1045">
        <f>'Liste ECO'!G1088</f>
        <v>0</v>
      </c>
      <c r="F1045">
        <f>'Liste ECO'!F1088</f>
        <v>0</v>
      </c>
      <c r="G1045">
        <f>VLOOKUP(F1045,'Liste CG'!B:C,2,FALSE)</f>
        <v>0</v>
      </c>
      <c r="H1045">
        <f>VLOOKUP('Global view'!F1045,'Liste CG'!B:E,4,FALSE)</f>
        <v>0</v>
      </c>
      <c r="I1045" t="e">
        <f>VLOOKUP(A1045,'CG-&gt; CE'!K:M,3,FALSE)</f>
        <v>#N/A</v>
      </c>
      <c r="J1045" t="e">
        <f>VLOOKUP(I1045,'Liste CG'!B:C,2,FALSE)</f>
        <v>#N/A</v>
      </c>
      <c r="K1045" t="e">
        <f>VLOOKUP('Global view'!I1045,'Liste CG'!B:E,4,FALSE)</f>
        <v>#N/A</v>
      </c>
    </row>
    <row r="1046" spans="1:11" hidden="1" x14ac:dyDescent="0.35">
      <c r="E1046">
        <f>'Liste ECO'!G1089</f>
        <v>0</v>
      </c>
      <c r="G1046">
        <f>VLOOKUP(F1046,'Liste CG'!B:C,2,FALSE)</f>
        <v>0</v>
      </c>
      <c r="H1046">
        <f>VLOOKUP('Global view'!F1046,'Liste CG'!B:E,4,FALSE)</f>
        <v>0</v>
      </c>
      <c r="I1046" t="e">
        <f>VLOOKUP(A1046,'CG-&gt; CE'!K:M,3,FALSE)</f>
        <v>#N/A</v>
      </c>
      <c r="J1046" t="e">
        <f>VLOOKUP(I1046,'Liste CG'!B:C,2,FALSE)</f>
        <v>#N/A</v>
      </c>
      <c r="K1046" t="e">
        <f>VLOOKUP('Global view'!I1046,'Liste CG'!B:E,4,FALSE)</f>
        <v>#N/A</v>
      </c>
    </row>
    <row r="1047" spans="1:11" hidden="1" x14ac:dyDescent="0.35">
      <c r="A1047">
        <f>'Liste ECO'!A1090</f>
        <v>0</v>
      </c>
      <c r="B1047">
        <f>'Liste ECO'!C1090</f>
        <v>0</v>
      </c>
      <c r="C1047" t="str">
        <f>'Liste ECO'!D1090</f>
        <v>X</v>
      </c>
      <c r="D1047">
        <f>'Liste ECO'!E1090</f>
        <v>0</v>
      </c>
      <c r="E1047">
        <f>'Liste ECO'!G1090</f>
        <v>0</v>
      </c>
      <c r="F1047">
        <f>'Liste ECO'!F1090</f>
        <v>0</v>
      </c>
      <c r="G1047">
        <f>VLOOKUP(F1047,'Liste CG'!B:C,2,FALSE)</f>
        <v>0</v>
      </c>
      <c r="H1047">
        <f>VLOOKUP('Global view'!F1047,'Liste CG'!B:E,4,FALSE)</f>
        <v>0</v>
      </c>
      <c r="I1047" t="e">
        <f>VLOOKUP(A1047,'CG-&gt; CE'!K:M,3,FALSE)</f>
        <v>#N/A</v>
      </c>
      <c r="J1047" t="e">
        <f>VLOOKUP(I1047,'Liste CG'!B:C,2,FALSE)</f>
        <v>#N/A</v>
      </c>
      <c r="K1047" t="e">
        <f>VLOOKUP('Global view'!I1047,'Liste CG'!B:E,4,FALSE)</f>
        <v>#N/A</v>
      </c>
    </row>
    <row r="1048" spans="1:11" hidden="1" x14ac:dyDescent="0.35">
      <c r="E1048" t="str">
        <f>'Liste ECO'!G1091</f>
        <v>CT</v>
      </c>
      <c r="G1048">
        <f>VLOOKUP(F1048,'Liste CG'!B:C,2,FALSE)</f>
        <v>0</v>
      </c>
      <c r="H1048">
        <f>VLOOKUP('Global view'!F1048,'Liste CG'!B:E,4,FALSE)</f>
        <v>0</v>
      </c>
      <c r="I1048" t="e">
        <f>VLOOKUP(A1048,'CG-&gt; CE'!K:M,3,FALSE)</f>
        <v>#N/A</v>
      </c>
      <c r="J1048" t="e">
        <f>VLOOKUP(I1048,'Liste CG'!B:C,2,FALSE)</f>
        <v>#N/A</v>
      </c>
      <c r="K1048" t="e">
        <f>VLOOKUP('Global view'!I1048,'Liste CG'!B:E,4,FALSE)</f>
        <v>#N/A</v>
      </c>
    </row>
    <row r="1049" spans="1:11" x14ac:dyDescent="0.35">
      <c r="A1049" t="str">
        <f>'Liste ECO'!A1092</f>
        <v>995-51</v>
      </c>
      <c r="B1049" t="str">
        <f>'Liste ECO'!C1092</f>
        <v>Prélèvements sur le fonds de réserves extraordinaires</v>
      </c>
      <c r="C1049" t="str">
        <f>'Liste ECO'!D1092</f>
        <v>R</v>
      </c>
      <c r="D1049" t="str">
        <f>'Liste ECO'!E1092</f>
        <v>E</v>
      </c>
      <c r="E1049">
        <f>'Liste ECO'!G1092</f>
        <v>88</v>
      </c>
      <c r="F1049">
        <f>'Liste ECO'!F1092</f>
        <v>13105</v>
      </c>
      <c r="G1049" t="str">
        <f>VLOOKUP(F1049,'Liste CG'!B:C,2,FALSE)</f>
        <v>Fonds de réserve extraordinaire</v>
      </c>
      <c r="H1049" t="str">
        <f>IF(VLOOKUP('Global view'!F1049,'Liste CG'!B:E,4,FALSE)=0,"",VLOOKUP('Global view'!F1049,'Liste CG'!B:E,4,FALSE))</f>
        <v>0463</v>
      </c>
      <c r="I1049">
        <f>VLOOKUP(A1049,'CG-&gt; CE'!K:M,3,FALSE)</f>
        <v>78605</v>
      </c>
      <c r="J1049" t="str">
        <f>VLOOKUP(I1049,'Liste CG'!B:C,2,FALSE)</f>
        <v>Prélèvement sur le fonds de réserve extraordinaire en faveur du service extraordinaire</v>
      </c>
      <c r="K1049" t="str">
        <f>IF(VLOOKUP('Global view'!I1049,'Liste CG'!B:E,4,FALSE)=0,"",VLOOKUP('Global view'!I1049,'Liste CG'!B:E,4,FALSE))</f>
        <v/>
      </c>
    </row>
    <row r="1050" spans="1:11" hidden="1" x14ac:dyDescent="0.35">
      <c r="E1050">
        <f>'Liste ECO'!G1093</f>
        <v>88</v>
      </c>
      <c r="G1050">
        <f>VLOOKUP(F1050,'Liste CG'!B:C,2,FALSE)</f>
        <v>0</v>
      </c>
      <c r="H1050">
        <f>VLOOKUP('Global view'!F1050,'Liste CG'!B:E,4,FALSE)</f>
        <v>0</v>
      </c>
      <c r="I1050" t="e">
        <f>VLOOKUP(A1050,'CG-&gt; CE'!K:M,3,FALSE)</f>
        <v>#N/A</v>
      </c>
      <c r="J1050" t="e">
        <f>VLOOKUP(I1050,'Liste CG'!B:C,2,FALSE)</f>
        <v>#N/A</v>
      </c>
      <c r="K1050" t="e">
        <f>VLOOKUP('Global view'!I1050,'Liste CG'!B:E,4,FALSE)</f>
        <v>#N/A</v>
      </c>
    </row>
    <row r="1051" spans="1:11" hidden="1" x14ac:dyDescent="0.35">
      <c r="A1051">
        <f>'Liste ECO'!A1094</f>
        <v>0</v>
      </c>
      <c r="B1051">
        <f>'Liste ECO'!C1094</f>
        <v>0</v>
      </c>
      <c r="C1051" t="str">
        <f>'Liste ECO'!D1094</f>
        <v>X</v>
      </c>
      <c r="D1051">
        <f>'Liste ECO'!E1094</f>
        <v>0</v>
      </c>
      <c r="E1051">
        <f>'Liste ECO'!G1094</f>
        <v>0</v>
      </c>
      <c r="F1051">
        <f>'Liste ECO'!F1094</f>
        <v>0</v>
      </c>
      <c r="G1051">
        <f>VLOOKUP(F1051,'Liste CG'!B:C,2,FALSE)</f>
        <v>0</v>
      </c>
      <c r="H1051">
        <f>VLOOKUP('Global view'!F1051,'Liste CG'!B:E,4,FALSE)</f>
        <v>0</v>
      </c>
      <c r="I1051" t="e">
        <f>VLOOKUP(A1051,'CG-&gt; CE'!K:M,3,FALSE)</f>
        <v>#N/A</v>
      </c>
      <c r="J1051" t="e">
        <f>VLOOKUP(I1051,'Liste CG'!B:C,2,FALSE)</f>
        <v>#N/A</v>
      </c>
      <c r="K1051" t="e">
        <f>VLOOKUP('Global view'!I1051,'Liste CG'!B:E,4,FALSE)</f>
        <v>#N/A</v>
      </c>
    </row>
    <row r="1052" spans="1:11" hidden="1" x14ac:dyDescent="0.35">
      <c r="E1052">
        <f>'Liste ECO'!G1095</f>
        <v>0</v>
      </c>
      <c r="G1052">
        <f>VLOOKUP(F1052,'Liste CG'!B:C,2,FALSE)</f>
        <v>0</v>
      </c>
      <c r="H1052">
        <f>VLOOKUP('Global view'!F1052,'Liste CG'!B:E,4,FALSE)</f>
        <v>0</v>
      </c>
      <c r="I1052" t="e">
        <f>VLOOKUP(A1052,'CG-&gt; CE'!K:M,3,FALSE)</f>
        <v>#N/A</v>
      </c>
      <c r="J1052" t="e">
        <f>VLOOKUP(I1052,'Liste CG'!B:C,2,FALSE)</f>
        <v>#N/A</v>
      </c>
      <c r="K1052" t="e">
        <f>VLOOKUP('Global view'!I1052,'Liste CG'!B:E,4,FALSE)</f>
        <v>#N/A</v>
      </c>
    </row>
    <row r="1053" spans="1:11" hidden="1" x14ac:dyDescent="0.35">
      <c r="A1053">
        <f>'Liste ECO'!A1096</f>
        <v>0</v>
      </c>
      <c r="B1053">
        <f>'Liste ECO'!C1096</f>
        <v>0</v>
      </c>
      <c r="C1053" t="str">
        <f>'Liste ECO'!D1096</f>
        <v>X</v>
      </c>
      <c r="D1053">
        <f>'Liste ECO'!E1096</f>
        <v>0</v>
      </c>
      <c r="E1053">
        <f>'Liste ECO'!G1096</f>
        <v>0</v>
      </c>
      <c r="F1053">
        <f>'Liste ECO'!F1096</f>
        <v>0</v>
      </c>
      <c r="G1053">
        <f>VLOOKUP(F1053,'Liste CG'!B:C,2,FALSE)</f>
        <v>0</v>
      </c>
      <c r="H1053">
        <f>VLOOKUP('Global view'!F1053,'Liste CG'!B:E,4,FALSE)</f>
        <v>0</v>
      </c>
      <c r="I1053" t="e">
        <f>VLOOKUP(A1053,'CG-&gt; CE'!K:M,3,FALSE)</f>
        <v>#N/A</v>
      </c>
      <c r="J1053" t="e">
        <f>VLOOKUP(I1053,'Liste CG'!B:C,2,FALSE)</f>
        <v>#N/A</v>
      </c>
      <c r="K1053" t="e">
        <f>VLOOKUP('Global view'!I1053,'Liste CG'!B:E,4,FALSE)</f>
        <v>#N/A</v>
      </c>
    </row>
    <row r="1054" spans="1:11" hidden="1" x14ac:dyDescent="0.35">
      <c r="E1054" t="str">
        <f>'Liste ECO'!G1097</f>
        <v>CT</v>
      </c>
      <c r="G1054">
        <f>VLOOKUP(F1054,'Liste CG'!B:C,2,FALSE)</f>
        <v>0</v>
      </c>
      <c r="H1054">
        <f>VLOOKUP('Global view'!F1054,'Liste CG'!B:E,4,FALSE)</f>
        <v>0</v>
      </c>
      <c r="I1054" t="e">
        <f>VLOOKUP(A1054,'CG-&gt; CE'!K:M,3,FALSE)</f>
        <v>#N/A</v>
      </c>
      <c r="J1054" t="e">
        <f>VLOOKUP(I1054,'Liste CG'!B:C,2,FALSE)</f>
        <v>#N/A</v>
      </c>
      <c r="K1054" t="e">
        <f>VLOOKUP('Global view'!I1054,'Liste CG'!B:E,4,FALSE)</f>
        <v>#N/A</v>
      </c>
    </row>
    <row r="1055" spans="1:11" x14ac:dyDescent="0.35">
      <c r="A1055" t="str">
        <f>'Liste ECO'!A1098</f>
        <v>998-01</v>
      </c>
      <c r="B1055" t="str">
        <f>'Liste ECO'!C1098</f>
        <v>Utilisation des provisions pour risques et charges</v>
      </c>
      <c r="C1055" t="str">
        <f>'Liste ECO'!D1098</f>
        <v>R</v>
      </c>
      <c r="D1055" t="str">
        <f>'Liste ECO'!E1098</f>
        <v>O</v>
      </c>
      <c r="E1055">
        <f>'Liste ECO'!G1098</f>
        <v>68</v>
      </c>
      <c r="F1055">
        <f>'Liste ECO'!F1098</f>
        <v>16000</v>
      </c>
      <c r="G1055" t="str">
        <f>VLOOKUP(F1055,'Liste CG'!B:C,2,FALSE)</f>
        <v>Provisions pour risques et charges</v>
      </c>
      <c r="H1055" t="str">
        <f>IF(VLOOKUP('Global view'!F1055,'Liste CG'!B:E,4,FALSE)=0,"",VLOOKUP('Global view'!F1055,'Liste CG'!B:E,4,FALSE))</f>
        <v>0463</v>
      </c>
      <c r="I1055">
        <f>VLOOKUP(A1055,'CG-&gt; CE'!K:M,3,FALSE)</f>
        <v>66622</v>
      </c>
      <c r="J1055" t="str">
        <f>VLOOKUP(I1055,'Liste CG'!B:C,2,FALSE)</f>
        <v>Utilisations des provisions pour risques et charges</v>
      </c>
      <c r="K1055" t="str">
        <f>IF(VLOOKUP('Global view'!I1055,'Liste CG'!B:E,4,FALSE)=0,"",VLOOKUP('Global view'!I1055,'Liste CG'!B:E,4,FALSE))</f>
        <v/>
      </c>
    </row>
    <row r="1056" spans="1:11" hidden="1" x14ac:dyDescent="0.35">
      <c r="E1056">
        <f>'Liste ECO'!G1099</f>
        <v>68</v>
      </c>
      <c r="G1056">
        <f>VLOOKUP(F1056,'Liste CG'!B:C,2,FALSE)</f>
        <v>0</v>
      </c>
      <c r="H1056">
        <f>VLOOKUP('Global view'!F1056,'Liste CG'!B:E,4,FALSE)</f>
        <v>0</v>
      </c>
      <c r="I1056" t="e">
        <f>VLOOKUP(A1056,'CG-&gt; CE'!K:M,3,FALSE)</f>
        <v>#N/A</v>
      </c>
      <c r="J1056" t="e">
        <f>VLOOKUP(I1056,'Liste CG'!B:C,2,FALSE)</f>
        <v>#N/A</v>
      </c>
      <c r="K1056" t="e">
        <f>VLOOKUP('Global view'!I1056,'Liste CG'!B:E,4,FALSE)</f>
        <v>#N/A</v>
      </c>
    </row>
    <row r="1057" spans="1:11" hidden="1" x14ac:dyDescent="0.35">
      <c r="A1057">
        <f>'Liste ECO'!A1100</f>
        <v>0</v>
      </c>
      <c r="B1057">
        <f>'Liste ECO'!C1100</f>
        <v>0</v>
      </c>
      <c r="C1057">
        <f>'Liste ECO'!D1100</f>
        <v>0</v>
      </c>
      <c r="D1057">
        <f>'Liste ECO'!E1100</f>
        <v>0</v>
      </c>
      <c r="E1057">
        <f>'Liste ECO'!G1100</f>
        <v>0</v>
      </c>
      <c r="F1057">
        <f>'Liste ECO'!F1100</f>
        <v>0</v>
      </c>
      <c r="G1057">
        <f>VLOOKUP(F1057,'Liste CG'!B:C,2,FALSE)</f>
        <v>0</v>
      </c>
      <c r="H1057">
        <f>VLOOKUP('Global view'!F1057,'Liste CG'!B:E,4,FALSE)</f>
        <v>0</v>
      </c>
      <c r="I1057" t="e">
        <f>VLOOKUP(A1057,'CG-&gt; CE'!K:M,3,FALSE)</f>
        <v>#N/A</v>
      </c>
      <c r="J1057" t="e">
        <f>VLOOKUP(I1057,'Liste CG'!B:C,2,FALSE)</f>
        <v>#N/A</v>
      </c>
      <c r="K1057" t="e">
        <f>VLOOKUP('Global view'!I1057,'Liste CG'!B:E,4,FALSE)</f>
        <v>#N/A</v>
      </c>
    </row>
    <row r="1058" spans="1:11" hidden="1" x14ac:dyDescent="0.35">
      <c r="E1058">
        <f>'Liste ECO'!G1101</f>
        <v>0</v>
      </c>
      <c r="G1058">
        <f>VLOOKUP(F1058,'Liste CG'!B:C,2,FALSE)</f>
        <v>0</v>
      </c>
      <c r="H1058">
        <f>VLOOKUP('Global view'!F1058,'Liste CG'!B:E,4,FALSE)</f>
        <v>0</v>
      </c>
      <c r="I1058" t="e">
        <f>VLOOKUP(A1058,'CG-&gt; CE'!K:M,3,FALSE)</f>
        <v>#N/A</v>
      </c>
      <c r="J1058" t="e">
        <f>VLOOKUP(I1058,'Liste CG'!B:C,2,FALSE)</f>
        <v>#N/A</v>
      </c>
      <c r="K1058" t="e">
        <f>VLOOKUP('Global view'!I1058,'Liste CG'!B:E,4,FALSE)</f>
        <v>#N/A</v>
      </c>
    </row>
    <row r="1059" spans="1:11" hidden="1" x14ac:dyDescent="0.35">
      <c r="A1059">
        <f>'Liste ECO'!A1102</f>
        <v>0</v>
      </c>
      <c r="B1059">
        <f>'Liste ECO'!C1102</f>
        <v>0</v>
      </c>
      <c r="C1059">
        <f>'Liste ECO'!D1102</f>
        <v>0</v>
      </c>
      <c r="D1059">
        <f>'Liste ECO'!E1102</f>
        <v>0</v>
      </c>
      <c r="E1059">
        <f>'Liste ECO'!G1102</f>
        <v>0</v>
      </c>
      <c r="F1059">
        <f>'Liste ECO'!F1102</f>
        <v>0</v>
      </c>
      <c r="G1059">
        <f>VLOOKUP(F1059,'Liste CG'!B:C,2,FALSE)</f>
        <v>0</v>
      </c>
      <c r="H1059">
        <f>VLOOKUP('Global view'!F1059,'Liste CG'!B:E,4,FALSE)</f>
        <v>0</v>
      </c>
      <c r="I1059" t="e">
        <f>VLOOKUP(A1059,'CG-&gt; CE'!K:M,3,FALSE)</f>
        <v>#N/A</v>
      </c>
      <c r="J1059" t="e">
        <f>VLOOKUP(I1059,'Liste CG'!B:C,2,FALSE)</f>
        <v>#N/A</v>
      </c>
      <c r="K1059" t="e">
        <f>VLOOKUP('Global view'!I1059,'Liste CG'!B:E,4,FALSE)</f>
        <v>#N/A</v>
      </c>
    </row>
    <row r="1060" spans="1:11" hidden="1" x14ac:dyDescent="0.35">
      <c r="E1060">
        <f>'Liste ECO'!G1103</f>
        <v>0</v>
      </c>
      <c r="G1060">
        <f>VLOOKUP(F1060,'Liste CG'!B:C,2,FALSE)</f>
        <v>0</v>
      </c>
      <c r="H1060">
        <f>VLOOKUP('Global view'!F1060,'Liste CG'!B:E,4,FALSE)</f>
        <v>0</v>
      </c>
      <c r="I1060" t="e">
        <f>VLOOKUP(A1060,'CG-&gt; CE'!K:M,3,FALSE)</f>
        <v>#N/A</v>
      </c>
      <c r="J1060" t="e">
        <f>VLOOKUP(I1060,'Liste CG'!B:C,2,FALSE)</f>
        <v>#N/A</v>
      </c>
      <c r="K1060" t="e">
        <f>VLOOKUP('Global view'!I1060,'Liste CG'!B:E,4,FALSE)</f>
        <v>#N/A</v>
      </c>
    </row>
    <row r="1061" spans="1:11" hidden="1" x14ac:dyDescent="0.35">
      <c r="A1061">
        <f>'Liste ECO'!A1104</f>
        <v>0</v>
      </c>
      <c r="B1061">
        <f>'Liste ECO'!C1104</f>
        <v>0</v>
      </c>
      <c r="C1061">
        <f>'Liste ECO'!D1104</f>
        <v>0</v>
      </c>
      <c r="D1061">
        <f>'Liste ECO'!E1104</f>
        <v>0</v>
      </c>
      <c r="E1061">
        <f>'Liste ECO'!G1104</f>
        <v>0</v>
      </c>
      <c r="F1061">
        <f>'Liste ECO'!F1104</f>
        <v>0</v>
      </c>
      <c r="G1061">
        <f>VLOOKUP(F1061,'Liste CG'!B:C,2,FALSE)</f>
        <v>0</v>
      </c>
      <c r="H1061">
        <f>VLOOKUP('Global view'!F1061,'Liste CG'!B:E,4,FALSE)</f>
        <v>0</v>
      </c>
      <c r="I1061" t="e">
        <f>VLOOKUP(A1061,'CG-&gt; CE'!K:M,3,FALSE)</f>
        <v>#N/A</v>
      </c>
      <c r="J1061" t="e">
        <f>VLOOKUP(I1061,'Liste CG'!B:C,2,FALSE)</f>
        <v>#N/A</v>
      </c>
      <c r="K1061" t="e">
        <f>VLOOKUP('Global view'!I1061,'Liste CG'!B:E,4,FALSE)</f>
        <v>#N/A</v>
      </c>
    </row>
    <row r="1062" spans="1:11" hidden="1" x14ac:dyDescent="0.35">
      <c r="E1062">
        <f>'Liste ECO'!G1105</f>
        <v>0</v>
      </c>
      <c r="G1062">
        <f>VLOOKUP(F1062,'Liste CG'!B:C,2,FALSE)</f>
        <v>0</v>
      </c>
      <c r="H1062">
        <f>VLOOKUP('Global view'!F1062,'Liste CG'!B:E,4,FALSE)</f>
        <v>0</v>
      </c>
      <c r="I1062" t="e">
        <f>VLOOKUP(A1062,'CG-&gt; CE'!K:M,3,FALSE)</f>
        <v>#N/A</v>
      </c>
      <c r="J1062" t="e">
        <f>VLOOKUP(I1062,'Liste CG'!B:C,2,FALSE)</f>
        <v>#N/A</v>
      </c>
      <c r="K1062" t="e">
        <f>VLOOKUP('Global view'!I1062,'Liste CG'!B:E,4,FALSE)</f>
        <v>#N/A</v>
      </c>
    </row>
    <row r="1063" spans="1:11" hidden="1" x14ac:dyDescent="0.35">
      <c r="A1063">
        <f>'Liste ECO'!A1106</f>
        <v>0</v>
      </c>
      <c r="B1063">
        <f>'Liste ECO'!C1106</f>
        <v>0</v>
      </c>
      <c r="C1063">
        <f>'Liste ECO'!D1106</f>
        <v>0</v>
      </c>
      <c r="D1063">
        <f>'Liste ECO'!E1106</f>
        <v>0</v>
      </c>
      <c r="E1063">
        <f>'Liste ECO'!G1106</f>
        <v>0</v>
      </c>
      <c r="F1063">
        <f>'Liste ECO'!F1106</f>
        <v>0</v>
      </c>
      <c r="G1063">
        <f>VLOOKUP(F1063,'Liste CG'!B:C,2,FALSE)</f>
        <v>0</v>
      </c>
      <c r="H1063">
        <f>VLOOKUP('Global view'!F1063,'Liste CG'!B:E,4,FALSE)</f>
        <v>0</v>
      </c>
      <c r="I1063" t="e">
        <f>VLOOKUP(A1063,'CG-&gt; CE'!K:M,3,FALSE)</f>
        <v>#N/A</v>
      </c>
      <c r="J1063" t="e">
        <f>VLOOKUP(I1063,'Liste CG'!B:C,2,FALSE)</f>
        <v>#N/A</v>
      </c>
      <c r="K1063" t="e">
        <f>VLOOKUP('Global view'!I1063,'Liste CG'!B:E,4,FALSE)</f>
        <v>#N/A</v>
      </c>
    </row>
    <row r="1064" spans="1:11" hidden="1" x14ac:dyDescent="0.35">
      <c r="E1064">
        <f>'Liste ECO'!G1107</f>
        <v>0</v>
      </c>
      <c r="G1064">
        <f>VLOOKUP(F1064,'Liste CG'!B:C,2,FALSE)</f>
        <v>0</v>
      </c>
      <c r="H1064">
        <f>VLOOKUP('Global view'!F1064,'Liste CG'!B:E,4,FALSE)</f>
        <v>0</v>
      </c>
      <c r="I1064" t="e">
        <f>VLOOKUP(A1064,'CG-&gt; CE'!K:M,3,FALSE)</f>
        <v>#N/A</v>
      </c>
      <c r="J1064" t="e">
        <f>VLOOKUP(I1064,'Liste CG'!B:C,2,FALSE)</f>
        <v>#N/A</v>
      </c>
      <c r="K1064" t="e">
        <f>VLOOKUP('Global view'!I1064,'Liste CG'!B:E,4,FALSE)</f>
        <v>#N/A</v>
      </c>
    </row>
    <row r="1065" spans="1:11" hidden="1" x14ac:dyDescent="0.35">
      <c r="A1065">
        <f>'Liste ECO'!A1108</f>
        <v>0</v>
      </c>
      <c r="B1065">
        <f>'Liste ECO'!C1108</f>
        <v>0</v>
      </c>
      <c r="C1065">
        <f>'Liste ECO'!D1108</f>
        <v>0</v>
      </c>
      <c r="D1065">
        <f>'Liste ECO'!E1108</f>
        <v>0</v>
      </c>
      <c r="E1065">
        <f>'Liste ECO'!G1108</f>
        <v>0</v>
      </c>
      <c r="F1065">
        <f>'Liste ECO'!F1108</f>
        <v>0</v>
      </c>
      <c r="G1065">
        <f>VLOOKUP(F1065,'Liste CG'!B:C,2,FALSE)</f>
        <v>0</v>
      </c>
      <c r="H1065">
        <f>VLOOKUP('Global view'!F1065,'Liste CG'!B:E,4,FALSE)</f>
        <v>0</v>
      </c>
      <c r="I1065" t="e">
        <f>VLOOKUP(A1065,'CG-&gt; CE'!K:M,3,FALSE)</f>
        <v>#N/A</v>
      </c>
      <c r="J1065" t="e">
        <f>VLOOKUP(I1065,'Liste CG'!B:C,2,FALSE)</f>
        <v>#N/A</v>
      </c>
      <c r="K1065" t="e">
        <f>VLOOKUP('Global view'!I1065,'Liste CG'!B:E,4,FALSE)</f>
        <v>#N/A</v>
      </c>
    </row>
    <row r="1066" spans="1:11" hidden="1" x14ac:dyDescent="0.35">
      <c r="E1066">
        <f>'Liste ECO'!G1109</f>
        <v>0</v>
      </c>
      <c r="G1066">
        <f>VLOOKUP(F1066,'Liste CG'!B:C,2,FALSE)</f>
        <v>0</v>
      </c>
      <c r="H1066">
        <f>VLOOKUP('Global view'!F1066,'Liste CG'!B:E,4,FALSE)</f>
        <v>0</v>
      </c>
      <c r="I1066" t="e">
        <f>VLOOKUP(A1066,'CG-&gt; CE'!K:M,3,FALSE)</f>
        <v>#N/A</v>
      </c>
      <c r="J1066" t="e">
        <f>VLOOKUP(I1066,'Liste CG'!B:C,2,FALSE)</f>
        <v>#N/A</v>
      </c>
      <c r="K1066" t="e">
        <f>VLOOKUP('Global view'!I1066,'Liste CG'!B:E,4,FALSE)</f>
        <v>#N/A</v>
      </c>
    </row>
    <row r="1067" spans="1:11" hidden="1" x14ac:dyDescent="0.35">
      <c r="A1067">
        <f>'Liste ECO'!A1110</f>
        <v>0</v>
      </c>
      <c r="B1067">
        <f>'Liste ECO'!C1110</f>
        <v>0</v>
      </c>
      <c r="C1067">
        <f>'Liste ECO'!D1110</f>
        <v>0</v>
      </c>
      <c r="D1067">
        <f>'Liste ECO'!E1110</f>
        <v>0</v>
      </c>
      <c r="E1067">
        <f>'Liste ECO'!G1110</f>
        <v>0</v>
      </c>
      <c r="F1067">
        <f>'Liste ECO'!F1110</f>
        <v>0</v>
      </c>
      <c r="G1067">
        <f>VLOOKUP(F1067,'Liste CG'!B:C,2,FALSE)</f>
        <v>0</v>
      </c>
      <c r="H1067">
        <f>VLOOKUP('Global view'!F1067,'Liste CG'!B:E,4,FALSE)</f>
        <v>0</v>
      </c>
      <c r="I1067" t="e">
        <f>VLOOKUP(A1067,'CG-&gt; CE'!K:M,3,FALSE)</f>
        <v>#N/A</v>
      </c>
      <c r="J1067" t="e">
        <f>VLOOKUP(I1067,'Liste CG'!B:C,2,FALSE)</f>
        <v>#N/A</v>
      </c>
      <c r="K1067" t="e">
        <f>VLOOKUP('Global view'!I1067,'Liste CG'!B:E,4,FALSE)</f>
        <v>#N/A</v>
      </c>
    </row>
    <row r="1068" spans="1:11" hidden="1" x14ac:dyDescent="0.35">
      <c r="E1068">
        <f>'Liste ECO'!G1111</f>
        <v>0</v>
      </c>
      <c r="G1068">
        <f>VLOOKUP(F1068,'Liste CG'!B:C,2,FALSE)</f>
        <v>0</v>
      </c>
      <c r="H1068">
        <f>VLOOKUP('Global view'!F1068,'Liste CG'!B:E,4,FALSE)</f>
        <v>0</v>
      </c>
      <c r="I1068" t="e">
        <f>VLOOKUP(A1068,'CG-&gt; CE'!K:M,3,FALSE)</f>
        <v>#N/A</v>
      </c>
      <c r="J1068" t="e">
        <f>VLOOKUP(I1068,'Liste CG'!B:C,2,FALSE)</f>
        <v>#N/A</v>
      </c>
      <c r="K1068" t="e">
        <f>VLOOKUP('Global view'!I1068,'Liste CG'!B:E,4,FALSE)</f>
        <v>#N/A</v>
      </c>
    </row>
    <row r="1069" spans="1:11" hidden="1" x14ac:dyDescent="0.35">
      <c r="A1069">
        <f>'Liste ECO'!A1112</f>
        <v>0</v>
      </c>
      <c r="B1069">
        <f>'Liste ECO'!C1112</f>
        <v>0</v>
      </c>
      <c r="C1069">
        <f>'Liste ECO'!D1112</f>
        <v>0</v>
      </c>
      <c r="D1069">
        <f>'Liste ECO'!E1112</f>
        <v>0</v>
      </c>
      <c r="E1069">
        <f>'Liste ECO'!G1112</f>
        <v>0</v>
      </c>
      <c r="F1069">
        <f>'Liste ECO'!F1112</f>
        <v>0</v>
      </c>
      <c r="G1069">
        <f>VLOOKUP(F1069,'Liste CG'!B:C,2,FALSE)</f>
        <v>0</v>
      </c>
      <c r="H1069">
        <f>VLOOKUP('Global view'!F1069,'Liste CG'!B:E,4,FALSE)</f>
        <v>0</v>
      </c>
      <c r="I1069" t="e">
        <f>VLOOKUP(A1069,'CG-&gt; CE'!K:M,3,FALSE)</f>
        <v>#N/A</v>
      </c>
      <c r="J1069" t="e">
        <f>VLOOKUP(I1069,'Liste CG'!B:C,2,FALSE)</f>
        <v>#N/A</v>
      </c>
      <c r="K1069" t="e">
        <f>VLOOKUP('Global view'!I1069,'Liste CG'!B:E,4,FALSE)</f>
        <v>#N/A</v>
      </c>
    </row>
    <row r="1070" spans="1:11" hidden="1" x14ac:dyDescent="0.35">
      <c r="E1070">
        <f>'Liste ECO'!G1113</f>
        <v>0</v>
      </c>
      <c r="G1070">
        <f>VLOOKUP(F1070,'Liste CG'!B:C,2,FALSE)</f>
        <v>0</v>
      </c>
      <c r="H1070">
        <f>VLOOKUP('Global view'!F1070,'Liste CG'!B:E,4,FALSE)</f>
        <v>0</v>
      </c>
      <c r="I1070" t="e">
        <f>VLOOKUP(A1070,'CG-&gt; CE'!K:M,3,FALSE)</f>
        <v>#N/A</v>
      </c>
      <c r="J1070" t="e">
        <f>VLOOKUP(I1070,'Liste CG'!B:C,2,FALSE)</f>
        <v>#N/A</v>
      </c>
      <c r="K1070" t="e">
        <f>VLOOKUP('Global view'!I1070,'Liste CG'!B:E,4,FALSE)</f>
        <v>#N/A</v>
      </c>
    </row>
    <row r="1071" spans="1:11" hidden="1" x14ac:dyDescent="0.35">
      <c r="A1071">
        <f>'Liste ECO'!A1114</f>
        <v>0</v>
      </c>
      <c r="B1071">
        <f>'Liste ECO'!C1114</f>
        <v>0</v>
      </c>
      <c r="C1071">
        <f>'Liste ECO'!D1114</f>
        <v>0</v>
      </c>
      <c r="D1071">
        <f>'Liste ECO'!E1114</f>
        <v>0</v>
      </c>
      <c r="E1071">
        <f>'Liste ECO'!G1114</f>
        <v>0</v>
      </c>
      <c r="F1071">
        <f>'Liste ECO'!F1114</f>
        <v>0</v>
      </c>
      <c r="G1071">
        <f>VLOOKUP(F1071,'Liste CG'!B:C,2,FALSE)</f>
        <v>0</v>
      </c>
      <c r="H1071">
        <f>VLOOKUP('Global view'!F1071,'Liste CG'!B:E,4,FALSE)</f>
        <v>0</v>
      </c>
      <c r="I1071" t="e">
        <f>VLOOKUP(A1071,'CG-&gt; CE'!K:M,3,FALSE)</f>
        <v>#N/A</v>
      </c>
      <c r="J1071" t="e">
        <f>VLOOKUP(I1071,'Liste CG'!B:C,2,FALSE)</f>
        <v>#N/A</v>
      </c>
      <c r="K1071" t="e">
        <f>VLOOKUP('Global view'!I1071,'Liste CG'!B:E,4,FALSE)</f>
        <v>#N/A</v>
      </c>
    </row>
    <row r="1072" spans="1:11" hidden="1" x14ac:dyDescent="0.35">
      <c r="E1072">
        <f>'Liste ECO'!G1115</f>
        <v>0</v>
      </c>
      <c r="G1072">
        <f>VLOOKUP(F1072,'Liste CG'!B:C,2,FALSE)</f>
        <v>0</v>
      </c>
      <c r="H1072">
        <f>VLOOKUP('Global view'!F1072,'Liste CG'!B:E,4,FALSE)</f>
        <v>0</v>
      </c>
      <c r="I1072" t="e">
        <f>VLOOKUP(A1072,'CG-&gt; CE'!K:M,3,FALSE)</f>
        <v>#N/A</v>
      </c>
      <c r="J1072" t="e">
        <f>VLOOKUP(I1072,'Liste CG'!B:C,2,FALSE)</f>
        <v>#N/A</v>
      </c>
      <c r="K1072" t="e">
        <f>VLOOKUP('Global view'!I1072,'Liste CG'!B:E,4,FALSE)</f>
        <v>#N/A</v>
      </c>
    </row>
    <row r="1073" spans="1:11" hidden="1" x14ac:dyDescent="0.35">
      <c r="A1073">
        <f>'Liste ECO'!A1116</f>
        <v>0</v>
      </c>
      <c r="B1073">
        <f>'Liste ECO'!C1116</f>
        <v>0</v>
      </c>
      <c r="C1073">
        <f>'Liste ECO'!D1116</f>
        <v>0</v>
      </c>
      <c r="D1073">
        <f>'Liste ECO'!E1116</f>
        <v>0</v>
      </c>
      <c r="E1073">
        <f>'Liste ECO'!G1116</f>
        <v>0</v>
      </c>
      <c r="F1073">
        <f>'Liste ECO'!F1116</f>
        <v>0</v>
      </c>
      <c r="G1073">
        <f>VLOOKUP(F1073,'Liste CG'!B:C,2,FALSE)</f>
        <v>0</v>
      </c>
      <c r="H1073">
        <f>VLOOKUP('Global view'!F1073,'Liste CG'!B:E,4,FALSE)</f>
        <v>0</v>
      </c>
      <c r="I1073" t="e">
        <f>VLOOKUP(A1073,'CG-&gt; CE'!K:M,3,FALSE)</f>
        <v>#N/A</v>
      </c>
      <c r="J1073" t="e">
        <f>VLOOKUP(I1073,'Liste CG'!B:C,2,FALSE)</f>
        <v>#N/A</v>
      </c>
      <c r="K1073" t="e">
        <f>VLOOKUP('Global view'!I1073,'Liste CG'!B:E,4,FALSE)</f>
        <v>#N/A</v>
      </c>
    </row>
    <row r="1074" spans="1:11" hidden="1" x14ac:dyDescent="0.35">
      <c r="E1074">
        <f>'Liste ECO'!G1117</f>
        <v>0</v>
      </c>
      <c r="G1074">
        <f>VLOOKUP(F1074,'Liste CG'!B:C,2,FALSE)</f>
        <v>0</v>
      </c>
      <c r="H1074">
        <f>VLOOKUP('Global view'!F1074,'Liste CG'!B:E,4,FALSE)</f>
        <v>0</v>
      </c>
      <c r="I1074" t="e">
        <f>VLOOKUP(A1074,'CG-&gt; CE'!K:M,3,FALSE)</f>
        <v>#N/A</v>
      </c>
      <c r="J1074" t="e">
        <f>VLOOKUP(I1074,'Liste CG'!B:C,2,FALSE)</f>
        <v>#N/A</v>
      </c>
      <c r="K1074" t="e">
        <f>VLOOKUP('Global view'!I1074,'Liste CG'!B:E,4,FALSE)</f>
        <v>#N/A</v>
      </c>
    </row>
    <row r="1075" spans="1:11" hidden="1" x14ac:dyDescent="0.35">
      <c r="A1075">
        <f>'Liste ECO'!A1118</f>
        <v>0</v>
      </c>
      <c r="B1075">
        <f>'Liste ECO'!C1118</f>
        <v>0</v>
      </c>
      <c r="C1075">
        <f>'Liste ECO'!D1118</f>
        <v>0</v>
      </c>
      <c r="D1075">
        <f>'Liste ECO'!E1118</f>
        <v>0</v>
      </c>
      <c r="E1075">
        <f>'Liste ECO'!G1118</f>
        <v>0</v>
      </c>
      <c r="F1075">
        <f>'Liste ECO'!F1118</f>
        <v>0</v>
      </c>
      <c r="G1075">
        <f>VLOOKUP(F1075,'Liste CG'!B:C,2,FALSE)</f>
        <v>0</v>
      </c>
      <c r="H1075">
        <f>VLOOKUP('Global view'!F1075,'Liste CG'!B:E,4,FALSE)</f>
        <v>0</v>
      </c>
      <c r="I1075" t="e">
        <f>VLOOKUP(A1075,'CG-&gt; CE'!K:M,3,FALSE)</f>
        <v>#N/A</v>
      </c>
      <c r="J1075" t="e">
        <f>VLOOKUP(I1075,'Liste CG'!B:C,2,FALSE)</f>
        <v>#N/A</v>
      </c>
      <c r="K1075" t="e">
        <f>VLOOKUP('Global view'!I1075,'Liste CG'!B:E,4,FALSE)</f>
        <v>#N/A</v>
      </c>
    </row>
    <row r="1076" spans="1:11" hidden="1" x14ac:dyDescent="0.35">
      <c r="E1076">
        <f>'Liste ECO'!G1119</f>
        <v>0</v>
      </c>
      <c r="G1076">
        <f>VLOOKUP(F1076,'Liste CG'!B:C,2,FALSE)</f>
        <v>0</v>
      </c>
      <c r="H1076">
        <f>VLOOKUP('Global view'!F1076,'Liste CG'!B:E,4,FALSE)</f>
        <v>0</v>
      </c>
      <c r="I1076" t="e">
        <f>VLOOKUP(A1076,'CG-&gt; CE'!K:M,3,FALSE)</f>
        <v>#N/A</v>
      </c>
      <c r="J1076" t="e">
        <f>VLOOKUP(I1076,'Liste CG'!B:C,2,FALSE)</f>
        <v>#N/A</v>
      </c>
      <c r="K1076" t="e">
        <f>VLOOKUP('Global view'!I1076,'Liste CG'!B:E,4,FALSE)</f>
        <v>#N/A</v>
      </c>
    </row>
    <row r="1077" spans="1:11" hidden="1" x14ac:dyDescent="0.35">
      <c r="A1077">
        <f>'Liste ECO'!A1120</f>
        <v>0</v>
      </c>
      <c r="B1077">
        <f>'Liste ECO'!C1120</f>
        <v>0</v>
      </c>
      <c r="C1077">
        <f>'Liste ECO'!D1120</f>
        <v>0</v>
      </c>
      <c r="D1077">
        <f>'Liste ECO'!E1120</f>
        <v>0</v>
      </c>
      <c r="E1077">
        <f>'Liste ECO'!G1120</f>
        <v>0</v>
      </c>
      <c r="F1077">
        <f>'Liste ECO'!F1120</f>
        <v>0</v>
      </c>
      <c r="G1077">
        <f>VLOOKUP(F1077,'Liste CG'!B:C,2,FALSE)</f>
        <v>0</v>
      </c>
      <c r="H1077">
        <f>VLOOKUP('Global view'!F1077,'Liste CG'!B:E,4,FALSE)</f>
        <v>0</v>
      </c>
      <c r="I1077" t="e">
        <f>VLOOKUP(A1077,'CG-&gt; CE'!K:M,3,FALSE)</f>
        <v>#N/A</v>
      </c>
      <c r="J1077" t="e">
        <f>VLOOKUP(I1077,'Liste CG'!B:C,2,FALSE)</f>
        <v>#N/A</v>
      </c>
      <c r="K1077" t="e">
        <f>VLOOKUP('Global view'!I1077,'Liste CG'!B:E,4,FALSE)</f>
        <v>#N/A</v>
      </c>
    </row>
    <row r="1078" spans="1:11" hidden="1" x14ac:dyDescent="0.35">
      <c r="E1078">
        <f>'Liste ECO'!G1121</f>
        <v>0</v>
      </c>
      <c r="G1078">
        <f>VLOOKUP(F1078,'Liste CG'!B:C,2,FALSE)</f>
        <v>0</v>
      </c>
      <c r="H1078">
        <f>VLOOKUP('Global view'!F1078,'Liste CG'!B:E,4,FALSE)</f>
        <v>0</v>
      </c>
      <c r="I1078" t="e">
        <f>VLOOKUP(A1078,'CG-&gt; CE'!K:M,3,FALSE)</f>
        <v>#N/A</v>
      </c>
      <c r="J1078" t="e">
        <f>VLOOKUP(I1078,'Liste CG'!B:C,2,FALSE)</f>
        <v>#N/A</v>
      </c>
      <c r="K1078" t="e">
        <f>VLOOKUP('Global view'!I1078,'Liste CG'!B:E,4,FALSE)</f>
        <v>#N/A</v>
      </c>
    </row>
    <row r="1079" spans="1:11" hidden="1" x14ac:dyDescent="0.35">
      <c r="A1079">
        <f>'Liste ECO'!A1122</f>
        <v>0</v>
      </c>
      <c r="B1079">
        <f>'Liste ECO'!C1122</f>
        <v>0</v>
      </c>
      <c r="C1079">
        <f>'Liste ECO'!D1122</f>
        <v>0</v>
      </c>
      <c r="D1079">
        <f>'Liste ECO'!E1122</f>
        <v>0</v>
      </c>
      <c r="E1079">
        <f>'Liste ECO'!G1122</f>
        <v>0</v>
      </c>
      <c r="F1079">
        <f>'Liste ECO'!F1122</f>
        <v>0</v>
      </c>
      <c r="G1079">
        <f>VLOOKUP(F1079,'Liste CG'!B:C,2,FALSE)</f>
        <v>0</v>
      </c>
      <c r="H1079">
        <f>VLOOKUP('Global view'!F1079,'Liste CG'!B:E,4,FALSE)</f>
        <v>0</v>
      </c>
      <c r="I1079" t="e">
        <f>VLOOKUP(A1079,'CG-&gt; CE'!K:M,3,FALSE)</f>
        <v>#N/A</v>
      </c>
      <c r="J1079" t="e">
        <f>VLOOKUP(I1079,'Liste CG'!B:C,2,FALSE)</f>
        <v>#N/A</v>
      </c>
      <c r="K1079" t="e">
        <f>VLOOKUP('Global view'!I1079,'Liste CG'!B:E,4,FALSE)</f>
        <v>#N/A</v>
      </c>
    </row>
    <row r="1080" spans="1:11" hidden="1" x14ac:dyDescent="0.35">
      <c r="E1080">
        <f>'Liste ECO'!G1123</f>
        <v>0</v>
      </c>
      <c r="G1080">
        <f>VLOOKUP(F1080,'Liste CG'!B:C,2,FALSE)</f>
        <v>0</v>
      </c>
      <c r="H1080">
        <f>VLOOKUP('Global view'!F1080,'Liste CG'!B:E,4,FALSE)</f>
        <v>0</v>
      </c>
      <c r="I1080" t="e">
        <f>VLOOKUP(A1080,'CG-&gt; CE'!K:M,3,FALSE)</f>
        <v>#N/A</v>
      </c>
      <c r="J1080" t="e">
        <f>VLOOKUP(I1080,'Liste CG'!B:C,2,FALSE)</f>
        <v>#N/A</v>
      </c>
      <c r="K1080" t="e">
        <f>VLOOKUP('Global view'!I1080,'Liste CG'!B:E,4,FALSE)</f>
        <v>#N/A</v>
      </c>
    </row>
    <row r="1081" spans="1:11" hidden="1" x14ac:dyDescent="0.35">
      <c r="A1081">
        <f>'Liste ECO'!A1124</f>
        <v>0</v>
      </c>
      <c r="B1081">
        <f>'Liste ECO'!C1124</f>
        <v>0</v>
      </c>
      <c r="C1081">
        <f>'Liste ECO'!D1124</f>
        <v>0</v>
      </c>
      <c r="D1081">
        <f>'Liste ECO'!E1124</f>
        <v>0</v>
      </c>
      <c r="E1081">
        <f>'Liste ECO'!G1124</f>
        <v>0</v>
      </c>
      <c r="F1081">
        <f>'Liste ECO'!F1124</f>
        <v>0</v>
      </c>
      <c r="G1081">
        <f>VLOOKUP(F1081,'Liste CG'!B:C,2,FALSE)</f>
        <v>0</v>
      </c>
      <c r="H1081">
        <f>VLOOKUP('Global view'!F1081,'Liste CG'!B:E,4,FALSE)</f>
        <v>0</v>
      </c>
      <c r="I1081" t="e">
        <f>VLOOKUP(A1081,'CG-&gt; CE'!K:M,3,FALSE)</f>
        <v>#N/A</v>
      </c>
      <c r="J1081" t="e">
        <f>VLOOKUP(I1081,'Liste CG'!B:C,2,FALSE)</f>
        <v>#N/A</v>
      </c>
      <c r="K1081" t="e">
        <f>VLOOKUP('Global view'!I1081,'Liste CG'!B:E,4,FALSE)</f>
        <v>#N/A</v>
      </c>
    </row>
    <row r="1082" spans="1:11" hidden="1" x14ac:dyDescent="0.35">
      <c r="E1082">
        <f>'Liste ECO'!G1125</f>
        <v>0</v>
      </c>
      <c r="G1082">
        <f>VLOOKUP(F1082,'Liste CG'!B:C,2,FALSE)</f>
        <v>0</v>
      </c>
      <c r="H1082">
        <f>VLOOKUP('Global view'!F1082,'Liste CG'!B:E,4,FALSE)</f>
        <v>0</v>
      </c>
      <c r="I1082" t="e">
        <f>VLOOKUP(A1082,'CG-&gt; CE'!K:M,3,FALSE)</f>
        <v>#N/A</v>
      </c>
      <c r="J1082" t="e">
        <f>VLOOKUP(I1082,'Liste CG'!B:C,2,FALSE)</f>
        <v>#N/A</v>
      </c>
      <c r="K1082" t="e">
        <f>VLOOKUP('Global view'!I1082,'Liste CG'!B:E,4,FALSE)</f>
        <v>#N/A</v>
      </c>
    </row>
    <row r="1083" spans="1:11" hidden="1" x14ac:dyDescent="0.35">
      <c r="A1083">
        <f>'Liste ECO'!A1126</f>
        <v>0</v>
      </c>
      <c r="B1083">
        <f>'Liste ECO'!C1126</f>
        <v>0</v>
      </c>
      <c r="C1083">
        <f>'Liste ECO'!D1126</f>
        <v>0</v>
      </c>
      <c r="D1083">
        <f>'Liste ECO'!E1126</f>
        <v>0</v>
      </c>
      <c r="E1083">
        <f>'Liste ECO'!G1126</f>
        <v>0</v>
      </c>
      <c r="F1083">
        <f>'Liste ECO'!F1126</f>
        <v>0</v>
      </c>
      <c r="G1083">
        <f>VLOOKUP(F1083,'Liste CG'!B:C,2,FALSE)</f>
        <v>0</v>
      </c>
      <c r="H1083">
        <f>VLOOKUP('Global view'!F1083,'Liste CG'!B:E,4,FALSE)</f>
        <v>0</v>
      </c>
      <c r="I1083" t="e">
        <f>VLOOKUP(A1083,'CG-&gt; CE'!K:M,3,FALSE)</f>
        <v>#N/A</v>
      </c>
      <c r="J1083" t="e">
        <f>VLOOKUP(I1083,'Liste CG'!B:C,2,FALSE)</f>
        <v>#N/A</v>
      </c>
      <c r="K1083" t="e">
        <f>VLOOKUP('Global view'!I1083,'Liste CG'!B:E,4,FALSE)</f>
        <v>#N/A</v>
      </c>
    </row>
    <row r="1084" spans="1:11" hidden="1" x14ac:dyDescent="0.35">
      <c r="E1084">
        <f>'Liste ECO'!G1127</f>
        <v>0</v>
      </c>
      <c r="G1084">
        <f>VLOOKUP(F1084,'Liste CG'!B:C,2,FALSE)</f>
        <v>0</v>
      </c>
      <c r="H1084">
        <f>VLOOKUP('Global view'!F1084,'Liste CG'!B:E,4,FALSE)</f>
        <v>0</v>
      </c>
      <c r="I1084" t="e">
        <f>VLOOKUP(A1084,'CG-&gt; CE'!K:M,3,FALSE)</f>
        <v>#N/A</v>
      </c>
      <c r="J1084" t="e">
        <f>VLOOKUP(I1084,'Liste CG'!B:C,2,FALSE)</f>
        <v>#N/A</v>
      </c>
      <c r="K1084" t="e">
        <f>VLOOKUP('Global view'!I1084,'Liste CG'!B:E,4,FALSE)</f>
        <v>#N/A</v>
      </c>
    </row>
    <row r="1085" spans="1:11" hidden="1" x14ac:dyDescent="0.35">
      <c r="A1085">
        <f>'Liste ECO'!A1128</f>
        <v>0</v>
      </c>
      <c r="B1085">
        <f>'Liste ECO'!C1128</f>
        <v>0</v>
      </c>
      <c r="C1085">
        <f>'Liste ECO'!D1128</f>
        <v>0</v>
      </c>
      <c r="D1085">
        <f>'Liste ECO'!E1128</f>
        <v>0</v>
      </c>
      <c r="E1085">
        <f>'Liste ECO'!G1128</f>
        <v>0</v>
      </c>
      <c r="F1085">
        <f>'Liste ECO'!F1128</f>
        <v>0</v>
      </c>
      <c r="G1085">
        <f>VLOOKUP(F1085,'Liste CG'!B:C,2,FALSE)</f>
        <v>0</v>
      </c>
      <c r="H1085">
        <f>VLOOKUP('Global view'!F1085,'Liste CG'!B:E,4,FALSE)</f>
        <v>0</v>
      </c>
      <c r="I1085" t="e">
        <f>VLOOKUP(A1085,'CG-&gt; CE'!K:M,3,FALSE)</f>
        <v>#N/A</v>
      </c>
      <c r="J1085" t="e">
        <f>VLOOKUP(I1085,'Liste CG'!B:C,2,FALSE)</f>
        <v>#N/A</v>
      </c>
      <c r="K1085" t="e">
        <f>VLOOKUP('Global view'!I1085,'Liste CG'!B:E,4,FALSE)</f>
        <v>#N/A</v>
      </c>
    </row>
    <row r="1086" spans="1:11" hidden="1" x14ac:dyDescent="0.35">
      <c r="E1086">
        <f>'Liste ECO'!G1129</f>
        <v>0</v>
      </c>
      <c r="G1086">
        <f>VLOOKUP(F1086,'Liste CG'!B:C,2,FALSE)</f>
        <v>0</v>
      </c>
      <c r="H1086">
        <f>VLOOKUP('Global view'!F1086,'Liste CG'!B:E,4,FALSE)</f>
        <v>0</v>
      </c>
      <c r="I1086" t="e">
        <f>VLOOKUP(A1086,'CG-&gt; CE'!K:M,3,FALSE)</f>
        <v>#N/A</v>
      </c>
      <c r="J1086" t="e">
        <f>VLOOKUP(I1086,'Liste CG'!B:C,2,FALSE)</f>
        <v>#N/A</v>
      </c>
      <c r="K1086" t="e">
        <f>VLOOKUP('Global view'!I1086,'Liste CG'!B:E,4,FALSE)</f>
        <v>#N/A</v>
      </c>
    </row>
    <row r="1087" spans="1:11" hidden="1" x14ac:dyDescent="0.35">
      <c r="A1087">
        <f>'Liste ECO'!A1130</f>
        <v>0</v>
      </c>
      <c r="B1087">
        <f>'Liste ECO'!C1130</f>
        <v>0</v>
      </c>
      <c r="C1087">
        <f>'Liste ECO'!D1130</f>
        <v>0</v>
      </c>
      <c r="D1087">
        <f>'Liste ECO'!E1130</f>
        <v>0</v>
      </c>
      <c r="E1087">
        <f>'Liste ECO'!G1130</f>
        <v>0</v>
      </c>
      <c r="F1087">
        <f>'Liste ECO'!F1130</f>
        <v>0</v>
      </c>
      <c r="G1087">
        <f>VLOOKUP(F1087,'Liste CG'!B:C,2,FALSE)</f>
        <v>0</v>
      </c>
      <c r="H1087">
        <f>VLOOKUP('Global view'!F1087,'Liste CG'!B:E,4,FALSE)</f>
        <v>0</v>
      </c>
      <c r="I1087" t="e">
        <f>VLOOKUP(A1087,'CG-&gt; CE'!K:M,3,FALSE)</f>
        <v>#N/A</v>
      </c>
      <c r="J1087" t="e">
        <f>VLOOKUP(I1087,'Liste CG'!B:C,2,FALSE)</f>
        <v>#N/A</v>
      </c>
      <c r="K1087" t="e">
        <f>VLOOKUP('Global view'!I1087,'Liste CG'!B:E,4,FALSE)</f>
        <v>#N/A</v>
      </c>
    </row>
    <row r="1088" spans="1:11" hidden="1" x14ac:dyDescent="0.35">
      <c r="E1088">
        <f>'Liste ECO'!G1131</f>
        <v>0</v>
      </c>
      <c r="G1088">
        <f>VLOOKUP(F1088,'Liste CG'!B:C,2,FALSE)</f>
        <v>0</v>
      </c>
      <c r="H1088">
        <f>VLOOKUP('Global view'!F1088,'Liste CG'!B:E,4,FALSE)</f>
        <v>0</v>
      </c>
      <c r="I1088" t="e">
        <f>VLOOKUP(A1088,'CG-&gt; CE'!K:M,3,FALSE)</f>
        <v>#N/A</v>
      </c>
      <c r="J1088" t="e">
        <f>VLOOKUP(I1088,'Liste CG'!B:C,2,FALSE)</f>
        <v>#N/A</v>
      </c>
      <c r="K1088" t="e">
        <f>VLOOKUP('Global view'!I1088,'Liste CG'!B:E,4,FALSE)</f>
        <v>#N/A</v>
      </c>
    </row>
    <row r="1089" spans="1:11" hidden="1" x14ac:dyDescent="0.35">
      <c r="A1089">
        <f>'Liste ECO'!A1132</f>
        <v>0</v>
      </c>
      <c r="B1089">
        <f>'Liste ECO'!C1132</f>
        <v>0</v>
      </c>
      <c r="C1089">
        <f>'Liste ECO'!D1132</f>
        <v>0</v>
      </c>
      <c r="D1089">
        <f>'Liste ECO'!E1132</f>
        <v>0</v>
      </c>
      <c r="E1089">
        <f>'Liste ECO'!G1132</f>
        <v>0</v>
      </c>
      <c r="F1089">
        <f>'Liste ECO'!F1132</f>
        <v>0</v>
      </c>
      <c r="G1089">
        <f>VLOOKUP(F1089,'Liste CG'!B:C,2,FALSE)</f>
        <v>0</v>
      </c>
      <c r="H1089">
        <f>VLOOKUP('Global view'!F1089,'Liste CG'!B:E,4,FALSE)</f>
        <v>0</v>
      </c>
      <c r="I1089" t="e">
        <f>VLOOKUP(A1089,'CG-&gt; CE'!K:M,3,FALSE)</f>
        <v>#N/A</v>
      </c>
      <c r="J1089" t="e">
        <f>VLOOKUP(I1089,'Liste CG'!B:C,2,FALSE)</f>
        <v>#N/A</v>
      </c>
      <c r="K1089" t="e">
        <f>VLOOKUP('Global view'!I1089,'Liste CG'!B:E,4,FALSE)</f>
        <v>#N/A</v>
      </c>
    </row>
    <row r="1090" spans="1:11" hidden="1" x14ac:dyDescent="0.35">
      <c r="E1090">
        <f>'Liste ECO'!G1133</f>
        <v>0</v>
      </c>
      <c r="G1090">
        <f>VLOOKUP(F1090,'Liste CG'!B:C,2,FALSE)</f>
        <v>0</v>
      </c>
      <c r="H1090">
        <f>VLOOKUP('Global view'!F1090,'Liste CG'!B:E,4,FALSE)</f>
        <v>0</v>
      </c>
      <c r="I1090" t="e">
        <f>VLOOKUP(A1090,'CG-&gt; CE'!K:M,3,FALSE)</f>
        <v>#N/A</v>
      </c>
      <c r="J1090" t="e">
        <f>VLOOKUP(I1090,'Liste CG'!B:C,2,FALSE)</f>
        <v>#N/A</v>
      </c>
      <c r="K1090" t="e">
        <f>VLOOKUP('Global view'!I1090,'Liste CG'!B:E,4,FALSE)</f>
        <v>#N/A</v>
      </c>
    </row>
    <row r="1091" spans="1:11" hidden="1" x14ac:dyDescent="0.35">
      <c r="A1091">
        <f>'Liste ECO'!A1134</f>
        <v>0</v>
      </c>
      <c r="B1091">
        <f>'Liste ECO'!C1134</f>
        <v>0</v>
      </c>
      <c r="C1091">
        <f>'Liste ECO'!D1134</f>
        <v>0</v>
      </c>
      <c r="D1091">
        <f>'Liste ECO'!E1134</f>
        <v>0</v>
      </c>
      <c r="E1091">
        <f>'Liste ECO'!G1134</f>
        <v>0</v>
      </c>
      <c r="F1091">
        <f>'Liste ECO'!F1134</f>
        <v>0</v>
      </c>
      <c r="G1091">
        <f>VLOOKUP(F1091,'Liste CG'!B:C,2,FALSE)</f>
        <v>0</v>
      </c>
      <c r="H1091">
        <f>VLOOKUP('Global view'!F1091,'Liste CG'!B:E,4,FALSE)</f>
        <v>0</v>
      </c>
      <c r="I1091" t="e">
        <f>VLOOKUP(A1091,'CG-&gt; CE'!K:M,3,FALSE)</f>
        <v>#N/A</v>
      </c>
      <c r="J1091" t="e">
        <f>VLOOKUP(I1091,'Liste CG'!B:C,2,FALSE)</f>
        <v>#N/A</v>
      </c>
      <c r="K1091" t="e">
        <f>VLOOKUP('Global view'!I1091,'Liste CG'!B:E,4,FALSE)</f>
        <v>#N/A</v>
      </c>
    </row>
    <row r="1092" spans="1:11" hidden="1" x14ac:dyDescent="0.35">
      <c r="E1092">
        <f>'Liste ECO'!G1135</f>
        <v>0</v>
      </c>
      <c r="G1092">
        <f>VLOOKUP(F1092,'Liste CG'!B:C,2,FALSE)</f>
        <v>0</v>
      </c>
      <c r="H1092">
        <f>VLOOKUP('Global view'!F1092,'Liste CG'!B:E,4,FALSE)</f>
        <v>0</v>
      </c>
      <c r="I1092" t="e">
        <f>VLOOKUP(A1092,'CG-&gt; CE'!K:M,3,FALSE)</f>
        <v>#N/A</v>
      </c>
      <c r="J1092" t="e">
        <f>VLOOKUP(I1092,'Liste CG'!B:C,2,FALSE)</f>
        <v>#N/A</v>
      </c>
      <c r="K1092" t="e">
        <f>VLOOKUP('Global view'!I1092,'Liste CG'!B:E,4,FALSE)</f>
        <v>#N/A</v>
      </c>
    </row>
    <row r="1093" spans="1:11" hidden="1" x14ac:dyDescent="0.35">
      <c r="A1093">
        <f>'Liste ECO'!A1136</f>
        <v>0</v>
      </c>
      <c r="B1093">
        <f>'Liste ECO'!C1136</f>
        <v>0</v>
      </c>
      <c r="C1093">
        <f>'Liste ECO'!D1136</f>
        <v>0</v>
      </c>
      <c r="D1093">
        <f>'Liste ECO'!E1136</f>
        <v>0</v>
      </c>
      <c r="E1093">
        <f>'Liste ECO'!G1136</f>
        <v>0</v>
      </c>
      <c r="F1093">
        <f>'Liste ECO'!F1136</f>
        <v>0</v>
      </c>
      <c r="G1093">
        <f>VLOOKUP(F1093,'Liste CG'!B:C,2,FALSE)</f>
        <v>0</v>
      </c>
      <c r="H1093">
        <f>VLOOKUP('Global view'!F1093,'Liste CG'!B:E,4,FALSE)</f>
        <v>0</v>
      </c>
      <c r="I1093" t="e">
        <f>VLOOKUP(A1093,'CG-&gt; CE'!K:M,3,FALSE)</f>
        <v>#N/A</v>
      </c>
      <c r="J1093" t="e">
        <f>VLOOKUP(I1093,'Liste CG'!B:C,2,FALSE)</f>
        <v>#N/A</v>
      </c>
      <c r="K1093" t="e">
        <f>VLOOKUP('Global view'!I1093,'Liste CG'!B:E,4,FALSE)</f>
        <v>#N/A</v>
      </c>
    </row>
    <row r="1094" spans="1:11" hidden="1" x14ac:dyDescent="0.35">
      <c r="E1094">
        <f>'Liste ECO'!G1137</f>
        <v>0</v>
      </c>
      <c r="G1094">
        <f>VLOOKUP(F1094,'Liste CG'!B:C,2,FALSE)</f>
        <v>0</v>
      </c>
      <c r="H1094">
        <f>VLOOKUP('Global view'!F1094,'Liste CG'!B:E,4,FALSE)</f>
        <v>0</v>
      </c>
      <c r="I1094" t="e">
        <f>VLOOKUP(A1094,'CG-&gt; CE'!K:M,3,FALSE)</f>
        <v>#N/A</v>
      </c>
      <c r="J1094" t="e">
        <f>VLOOKUP(I1094,'Liste CG'!B:C,2,FALSE)</f>
        <v>#N/A</v>
      </c>
      <c r="K1094" t="e">
        <f>VLOOKUP('Global view'!I1094,'Liste CG'!B:E,4,FALSE)</f>
        <v>#N/A</v>
      </c>
    </row>
    <row r="1095" spans="1:11" hidden="1" x14ac:dyDescent="0.35">
      <c r="A1095">
        <f>'Liste ECO'!A1138</f>
        <v>0</v>
      </c>
      <c r="B1095">
        <f>'Liste ECO'!C1138</f>
        <v>0</v>
      </c>
      <c r="C1095">
        <f>'Liste ECO'!D1138</f>
        <v>0</v>
      </c>
      <c r="D1095">
        <f>'Liste ECO'!E1138</f>
        <v>0</v>
      </c>
      <c r="E1095">
        <f>'Liste ECO'!G1138</f>
        <v>0</v>
      </c>
      <c r="F1095">
        <f>'Liste ECO'!F1138</f>
        <v>0</v>
      </c>
      <c r="G1095">
        <f>VLOOKUP(F1095,'Liste CG'!B:C,2,FALSE)</f>
        <v>0</v>
      </c>
      <c r="H1095">
        <f>VLOOKUP('Global view'!F1095,'Liste CG'!B:E,4,FALSE)</f>
        <v>0</v>
      </c>
      <c r="I1095" t="e">
        <f>VLOOKUP(A1095,'CG-&gt; CE'!K:M,3,FALSE)</f>
        <v>#N/A</v>
      </c>
      <c r="J1095" t="e">
        <f>VLOOKUP(I1095,'Liste CG'!B:C,2,FALSE)</f>
        <v>#N/A</v>
      </c>
      <c r="K1095" t="e">
        <f>VLOOKUP('Global view'!I1095,'Liste CG'!B:E,4,FALSE)</f>
        <v>#N/A</v>
      </c>
    </row>
    <row r="1096" spans="1:11" hidden="1" x14ac:dyDescent="0.35">
      <c r="E1096">
        <f>'Liste ECO'!G1139</f>
        <v>0</v>
      </c>
      <c r="G1096">
        <f>VLOOKUP(F1096,'Liste CG'!B:C,2,FALSE)</f>
        <v>0</v>
      </c>
      <c r="H1096">
        <f>VLOOKUP('Global view'!F1096,'Liste CG'!B:E,4,FALSE)</f>
        <v>0</v>
      </c>
      <c r="I1096" t="e">
        <f>VLOOKUP(A1096,'CG-&gt; CE'!K:M,3,FALSE)</f>
        <v>#N/A</v>
      </c>
      <c r="J1096" t="e">
        <f>VLOOKUP(I1096,'Liste CG'!B:C,2,FALSE)</f>
        <v>#N/A</v>
      </c>
      <c r="K1096" t="e">
        <f>VLOOKUP('Global view'!I1096,'Liste CG'!B:E,4,FALSE)</f>
        <v>#N/A</v>
      </c>
    </row>
    <row r="1097" spans="1:11" hidden="1" x14ac:dyDescent="0.35">
      <c r="A1097">
        <f>'Liste ECO'!A1140</f>
        <v>0</v>
      </c>
      <c r="B1097">
        <f>'Liste ECO'!C1140</f>
        <v>0</v>
      </c>
      <c r="C1097">
        <f>'Liste ECO'!D1140</f>
        <v>0</v>
      </c>
      <c r="D1097">
        <f>'Liste ECO'!E1140</f>
        <v>0</v>
      </c>
      <c r="E1097">
        <f>'Liste ECO'!G1140</f>
        <v>0</v>
      </c>
      <c r="F1097">
        <f>'Liste ECO'!F1140</f>
        <v>0</v>
      </c>
      <c r="G1097">
        <f>VLOOKUP(F1097,'Liste CG'!B:C,2,FALSE)</f>
        <v>0</v>
      </c>
      <c r="H1097">
        <f>VLOOKUP('Global view'!F1097,'Liste CG'!B:E,4,FALSE)</f>
        <v>0</v>
      </c>
      <c r="I1097" t="e">
        <f>VLOOKUP(A1097,'CG-&gt; CE'!K:M,3,FALSE)</f>
        <v>#N/A</v>
      </c>
      <c r="J1097" t="e">
        <f>VLOOKUP(I1097,'Liste CG'!B:C,2,FALSE)</f>
        <v>#N/A</v>
      </c>
      <c r="K1097" t="e">
        <f>VLOOKUP('Global view'!I1097,'Liste CG'!B:E,4,FALSE)</f>
        <v>#N/A</v>
      </c>
    </row>
  </sheetData>
  <autoFilter ref="A1:K1097" xr:uid="{00000000-0009-0000-0000-000003000000}">
    <filterColumn colId="0">
      <customFilters>
        <customFilter val="*-*"/>
      </customFilters>
    </filterColumn>
  </autoFilter>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dimension ref="A1:C1783"/>
  <sheetViews>
    <sheetView topLeftCell="A721" workbookViewId="0">
      <selection activeCell="B728" sqref="B728"/>
    </sheetView>
  </sheetViews>
  <sheetFormatPr baseColWidth="10" defaultRowHeight="14.5" x14ac:dyDescent="0.35"/>
  <cols>
    <col min="1" max="1" width="19.81640625" style="33" customWidth="1"/>
    <col min="2" max="2" width="10" style="206" bestFit="1" customWidth="1"/>
    <col min="3" max="3" width="10.453125" style="152" bestFit="1" customWidth="1"/>
  </cols>
  <sheetData>
    <row r="1" spans="1:3" x14ac:dyDescent="0.35">
      <c r="A1" s="33" t="s">
        <v>1096</v>
      </c>
      <c r="B1" s="182" t="s">
        <v>3054</v>
      </c>
      <c r="C1" s="209" t="s">
        <v>3418</v>
      </c>
    </row>
    <row r="2" spans="1:3" x14ac:dyDescent="0.35">
      <c r="A2" s="33" t="s">
        <v>65</v>
      </c>
      <c r="B2" s="181" t="s">
        <v>65</v>
      </c>
      <c r="C2" s="210"/>
    </row>
    <row r="3" spans="1:3" x14ac:dyDescent="0.35">
      <c r="A3" s="33" t="s">
        <v>65</v>
      </c>
      <c r="B3" s="181" t="s">
        <v>3055</v>
      </c>
      <c r="C3" s="210" t="s">
        <v>3419</v>
      </c>
    </row>
    <row r="4" spans="1:3" x14ac:dyDescent="0.35">
      <c r="A4" s="33" t="s">
        <v>65</v>
      </c>
      <c r="B4" s="181" t="s">
        <v>3055</v>
      </c>
      <c r="C4" s="210" t="s">
        <v>3420</v>
      </c>
    </row>
    <row r="5" spans="1:3" x14ac:dyDescent="0.35">
      <c r="A5" s="33" t="s">
        <v>65</v>
      </c>
      <c r="B5" s="181" t="s">
        <v>3055</v>
      </c>
      <c r="C5" s="210" t="s">
        <v>3421</v>
      </c>
    </row>
    <row r="6" spans="1:3" x14ac:dyDescent="0.35">
      <c r="A6" s="33" t="s">
        <v>65</v>
      </c>
      <c r="B6" s="181" t="s">
        <v>3055</v>
      </c>
      <c r="C6" s="210" t="s">
        <v>3422</v>
      </c>
    </row>
    <row r="7" spans="1:3" x14ac:dyDescent="0.35">
      <c r="A7" s="33" t="s">
        <v>65</v>
      </c>
      <c r="B7" s="181" t="s">
        <v>3055</v>
      </c>
      <c r="C7" s="210" t="s">
        <v>3423</v>
      </c>
    </row>
    <row r="8" spans="1:3" x14ac:dyDescent="0.35">
      <c r="A8" s="33" t="s">
        <v>65</v>
      </c>
      <c r="B8" s="181" t="s">
        <v>3055</v>
      </c>
      <c r="C8" s="210" t="s">
        <v>3424</v>
      </c>
    </row>
    <row r="9" spans="1:3" x14ac:dyDescent="0.35">
      <c r="A9" s="33" t="s">
        <v>65</v>
      </c>
      <c r="B9" s="181" t="s">
        <v>3055</v>
      </c>
      <c r="C9" s="210" t="s">
        <v>3425</v>
      </c>
    </row>
    <row r="10" spans="1:3" x14ac:dyDescent="0.35">
      <c r="A10" s="33" t="s">
        <v>65</v>
      </c>
      <c r="B10" s="181" t="s">
        <v>3055</v>
      </c>
      <c r="C10" s="210" t="s">
        <v>3426</v>
      </c>
    </row>
    <row r="11" spans="1:3" x14ac:dyDescent="0.35">
      <c r="A11" s="33" t="s">
        <v>65</v>
      </c>
      <c r="B11" s="181" t="s">
        <v>3055</v>
      </c>
      <c r="C11" s="210" t="s">
        <v>3427</v>
      </c>
    </row>
    <row r="12" spans="1:3" x14ac:dyDescent="0.35">
      <c r="A12" s="33" t="s">
        <v>65</v>
      </c>
      <c r="B12" s="181" t="s">
        <v>3055</v>
      </c>
      <c r="C12" s="210" t="s">
        <v>3428</v>
      </c>
    </row>
    <row r="13" spans="1:3" x14ac:dyDescent="0.35">
      <c r="A13" s="33" t="s">
        <v>65</v>
      </c>
      <c r="B13" s="181" t="s">
        <v>3055</v>
      </c>
      <c r="C13" s="210" t="s">
        <v>3429</v>
      </c>
    </row>
    <row r="14" spans="1:3" x14ac:dyDescent="0.35">
      <c r="A14" s="33" t="s">
        <v>65</v>
      </c>
      <c r="B14" s="181" t="s">
        <v>3055</v>
      </c>
      <c r="C14" s="210" t="s">
        <v>3430</v>
      </c>
    </row>
    <row r="15" spans="1:3" x14ac:dyDescent="0.35">
      <c r="A15" s="33" t="s">
        <v>65</v>
      </c>
      <c r="B15" s="181" t="s">
        <v>3055</v>
      </c>
      <c r="C15" s="210" t="s">
        <v>3431</v>
      </c>
    </row>
    <row r="16" spans="1:3" x14ac:dyDescent="0.35">
      <c r="A16" s="33" t="s">
        <v>65</v>
      </c>
      <c r="B16" s="181" t="s">
        <v>3055</v>
      </c>
      <c r="C16" s="210" t="s">
        <v>3432</v>
      </c>
    </row>
    <row r="17" spans="1:3" x14ac:dyDescent="0.35">
      <c r="A17" s="33" t="s">
        <v>65</v>
      </c>
      <c r="B17" s="181" t="s">
        <v>3055</v>
      </c>
      <c r="C17" s="210" t="s">
        <v>3433</v>
      </c>
    </row>
    <row r="18" spans="1:3" x14ac:dyDescent="0.35">
      <c r="A18" s="33" t="s">
        <v>65</v>
      </c>
      <c r="B18" s="181" t="s">
        <v>3055</v>
      </c>
      <c r="C18" s="210" t="s">
        <v>3434</v>
      </c>
    </row>
    <row r="19" spans="1:3" x14ac:dyDescent="0.35">
      <c r="A19" s="33" t="s">
        <v>65</v>
      </c>
      <c r="B19" s="181" t="s">
        <v>3055</v>
      </c>
      <c r="C19" s="210" t="s">
        <v>3435</v>
      </c>
    </row>
    <row r="20" spans="1:3" x14ac:dyDescent="0.35">
      <c r="A20" s="33" t="s">
        <v>65</v>
      </c>
      <c r="B20" s="181" t="s">
        <v>3055</v>
      </c>
      <c r="C20" s="210" t="s">
        <v>3436</v>
      </c>
    </row>
    <row r="21" spans="1:3" x14ac:dyDescent="0.35">
      <c r="A21" s="33" t="s">
        <v>65</v>
      </c>
      <c r="B21" s="181" t="s">
        <v>3055</v>
      </c>
      <c r="C21" s="210" t="s">
        <v>3437</v>
      </c>
    </row>
    <row r="22" spans="1:3" x14ac:dyDescent="0.35">
      <c r="A22" s="33" t="s">
        <v>65</v>
      </c>
      <c r="B22" s="181" t="s">
        <v>3055</v>
      </c>
      <c r="C22" s="210" t="s">
        <v>3438</v>
      </c>
    </row>
    <row r="23" spans="1:3" x14ac:dyDescent="0.35">
      <c r="A23" s="33" t="s">
        <v>65</v>
      </c>
      <c r="B23" s="181" t="s">
        <v>3055</v>
      </c>
      <c r="C23" s="210" t="s">
        <v>3439</v>
      </c>
    </row>
    <row r="24" spans="1:3" x14ac:dyDescent="0.35">
      <c r="A24" s="33" t="s">
        <v>65</v>
      </c>
      <c r="B24" s="181" t="s">
        <v>3055</v>
      </c>
      <c r="C24" s="210" t="s">
        <v>3440</v>
      </c>
    </row>
    <row r="25" spans="1:3" x14ac:dyDescent="0.35">
      <c r="A25" s="33" t="s">
        <v>65</v>
      </c>
      <c r="B25" s="181" t="s">
        <v>3055</v>
      </c>
      <c r="C25" s="210" t="s">
        <v>3441</v>
      </c>
    </row>
    <row r="26" spans="1:3" x14ac:dyDescent="0.35">
      <c r="A26" s="33" t="s">
        <v>65</v>
      </c>
      <c r="B26" s="181" t="s">
        <v>3055</v>
      </c>
      <c r="C26" s="210" t="s">
        <v>3442</v>
      </c>
    </row>
    <row r="27" spans="1:3" x14ac:dyDescent="0.35">
      <c r="A27" s="33" t="s">
        <v>65</v>
      </c>
      <c r="B27" s="181" t="s">
        <v>3055</v>
      </c>
      <c r="C27" s="210" t="s">
        <v>3443</v>
      </c>
    </row>
    <row r="28" spans="1:3" x14ac:dyDescent="0.35">
      <c r="A28" s="33" t="s">
        <v>65</v>
      </c>
      <c r="B28" s="181" t="s">
        <v>3055</v>
      </c>
      <c r="C28" s="210" t="s">
        <v>3444</v>
      </c>
    </row>
    <row r="29" spans="1:3" x14ac:dyDescent="0.35">
      <c r="A29" s="33" t="s">
        <v>65</v>
      </c>
      <c r="B29" s="181" t="s">
        <v>3055</v>
      </c>
      <c r="C29" s="210" t="s">
        <v>3445</v>
      </c>
    </row>
    <row r="30" spans="1:3" x14ac:dyDescent="0.35">
      <c r="A30" s="33" t="s">
        <v>65</v>
      </c>
      <c r="B30" s="181" t="s">
        <v>3055</v>
      </c>
      <c r="C30" s="210" t="s">
        <v>3446</v>
      </c>
    </row>
    <row r="31" spans="1:3" x14ac:dyDescent="0.35">
      <c r="A31" s="33" t="s">
        <v>65</v>
      </c>
      <c r="B31" s="181" t="s">
        <v>3055</v>
      </c>
      <c r="C31" s="210" t="s">
        <v>3447</v>
      </c>
    </row>
    <row r="32" spans="1:3" x14ac:dyDescent="0.35">
      <c r="A32" s="33" t="s">
        <v>65</v>
      </c>
      <c r="B32" s="181" t="s">
        <v>3055</v>
      </c>
      <c r="C32" s="210" t="s">
        <v>3448</v>
      </c>
    </row>
    <row r="33" spans="1:3" x14ac:dyDescent="0.35">
      <c r="A33" s="33" t="s">
        <v>65</v>
      </c>
      <c r="B33" s="181" t="s">
        <v>3055</v>
      </c>
      <c r="C33" s="210" t="s">
        <v>3449</v>
      </c>
    </row>
    <row r="34" spans="1:3" x14ac:dyDescent="0.35">
      <c r="A34" s="33" t="s">
        <v>65</v>
      </c>
      <c r="B34" s="181" t="s">
        <v>3055</v>
      </c>
      <c r="C34" s="210" t="s">
        <v>3450</v>
      </c>
    </row>
    <row r="35" spans="1:3" x14ac:dyDescent="0.35">
      <c r="A35" s="33" t="s">
        <v>65</v>
      </c>
      <c r="B35" s="181" t="s">
        <v>3055</v>
      </c>
      <c r="C35" s="210" t="s">
        <v>3451</v>
      </c>
    </row>
    <row r="36" spans="1:3" x14ac:dyDescent="0.35">
      <c r="A36" s="33" t="s">
        <v>65</v>
      </c>
      <c r="B36" s="181" t="s">
        <v>3055</v>
      </c>
      <c r="C36" s="210" t="s">
        <v>3452</v>
      </c>
    </row>
    <row r="37" spans="1:3" x14ac:dyDescent="0.35">
      <c r="A37" s="33" t="s">
        <v>65</v>
      </c>
      <c r="B37" s="181" t="s">
        <v>3055</v>
      </c>
      <c r="C37" s="210" t="s">
        <v>3453</v>
      </c>
    </row>
    <row r="38" spans="1:3" x14ac:dyDescent="0.35">
      <c r="A38" s="33" t="s">
        <v>65</v>
      </c>
      <c r="B38" s="181" t="s">
        <v>3055</v>
      </c>
      <c r="C38" s="210" t="s">
        <v>3454</v>
      </c>
    </row>
    <row r="39" spans="1:3" x14ac:dyDescent="0.35">
      <c r="A39" s="33" t="s">
        <v>65</v>
      </c>
      <c r="B39" s="181" t="s">
        <v>3055</v>
      </c>
      <c r="C39" s="210" t="s">
        <v>3455</v>
      </c>
    </row>
    <row r="40" spans="1:3" x14ac:dyDescent="0.35">
      <c r="A40" s="33" t="s">
        <v>65</v>
      </c>
      <c r="B40" s="181" t="s">
        <v>3055</v>
      </c>
      <c r="C40" s="210" t="s">
        <v>3456</v>
      </c>
    </row>
    <row r="41" spans="1:3" x14ac:dyDescent="0.35">
      <c r="A41" s="33" t="s">
        <v>65</v>
      </c>
      <c r="B41" s="181" t="s">
        <v>3055</v>
      </c>
      <c r="C41" s="210" t="s">
        <v>3457</v>
      </c>
    </row>
    <row r="42" spans="1:3" x14ac:dyDescent="0.35">
      <c r="A42" s="33" t="s">
        <v>65</v>
      </c>
      <c r="B42" s="181" t="s">
        <v>3055</v>
      </c>
      <c r="C42" s="210" t="s">
        <v>3458</v>
      </c>
    </row>
    <row r="43" spans="1:3" x14ac:dyDescent="0.35">
      <c r="A43" s="33" t="s">
        <v>65</v>
      </c>
      <c r="B43" s="181" t="s">
        <v>3055</v>
      </c>
      <c r="C43" s="210" t="s">
        <v>3459</v>
      </c>
    </row>
    <row r="44" spans="1:3" x14ac:dyDescent="0.35">
      <c r="A44" s="33" t="s">
        <v>65</v>
      </c>
      <c r="B44" s="181" t="s">
        <v>3055</v>
      </c>
      <c r="C44" s="210" t="s">
        <v>3460</v>
      </c>
    </row>
    <row r="45" spans="1:3" x14ac:dyDescent="0.35">
      <c r="A45" s="33" t="s">
        <v>65</v>
      </c>
      <c r="B45" s="181" t="s">
        <v>3055</v>
      </c>
      <c r="C45" s="210" t="s">
        <v>3461</v>
      </c>
    </row>
    <row r="46" spans="1:3" x14ac:dyDescent="0.35">
      <c r="A46" s="33" t="s">
        <v>65</v>
      </c>
      <c r="B46" s="181" t="s">
        <v>3055</v>
      </c>
      <c r="C46" s="210" t="s">
        <v>3462</v>
      </c>
    </row>
    <row r="47" spans="1:3" x14ac:dyDescent="0.35">
      <c r="A47" s="33" t="s">
        <v>65</v>
      </c>
      <c r="B47" s="181" t="s">
        <v>3055</v>
      </c>
      <c r="C47" s="210" t="s">
        <v>3463</v>
      </c>
    </row>
    <row r="48" spans="1:3" x14ac:dyDescent="0.35">
      <c r="A48" s="33" t="s">
        <v>65</v>
      </c>
      <c r="B48" s="181" t="s">
        <v>3055</v>
      </c>
      <c r="C48" s="210" t="s">
        <v>3464</v>
      </c>
    </row>
    <row r="49" spans="1:3" x14ac:dyDescent="0.35">
      <c r="A49" s="33" t="s">
        <v>65</v>
      </c>
      <c r="B49" s="181" t="s">
        <v>3055</v>
      </c>
      <c r="C49" s="210" t="s">
        <v>3465</v>
      </c>
    </row>
    <row r="50" spans="1:3" x14ac:dyDescent="0.35">
      <c r="A50" s="33" t="s">
        <v>65</v>
      </c>
      <c r="B50" s="181" t="s">
        <v>3055</v>
      </c>
      <c r="C50" s="210" t="s">
        <v>3466</v>
      </c>
    </row>
    <row r="51" spans="1:3" x14ac:dyDescent="0.35">
      <c r="A51" s="33" t="s">
        <v>65</v>
      </c>
      <c r="B51" s="181" t="s">
        <v>3055</v>
      </c>
      <c r="C51" s="210" t="s">
        <v>3467</v>
      </c>
    </row>
    <row r="52" spans="1:3" x14ac:dyDescent="0.35">
      <c r="A52" s="33" t="s">
        <v>65</v>
      </c>
      <c r="B52" s="181" t="s">
        <v>3055</v>
      </c>
      <c r="C52" s="210" t="s">
        <v>3468</v>
      </c>
    </row>
    <row r="53" spans="1:3" x14ac:dyDescent="0.35">
      <c r="A53" s="33" t="s">
        <v>65</v>
      </c>
      <c r="B53" s="181" t="s">
        <v>3055</v>
      </c>
      <c r="C53" s="210" t="s">
        <v>3469</v>
      </c>
    </row>
    <row r="54" spans="1:3" x14ac:dyDescent="0.35">
      <c r="A54" s="33" t="s">
        <v>65</v>
      </c>
      <c r="B54" s="181" t="s">
        <v>3055</v>
      </c>
      <c r="C54" s="210" t="s">
        <v>3470</v>
      </c>
    </row>
    <row r="55" spans="1:3" x14ac:dyDescent="0.35">
      <c r="A55" s="33" t="s">
        <v>65</v>
      </c>
      <c r="B55" s="181" t="s">
        <v>3055</v>
      </c>
      <c r="C55" s="210" t="s">
        <v>3471</v>
      </c>
    </row>
    <row r="56" spans="1:3" x14ac:dyDescent="0.35">
      <c r="A56" s="33" t="s">
        <v>65</v>
      </c>
      <c r="B56" s="181" t="s">
        <v>3055</v>
      </c>
      <c r="C56" s="210" t="s">
        <v>3472</v>
      </c>
    </row>
    <row r="57" spans="1:3" x14ac:dyDescent="0.35">
      <c r="A57" s="33" t="s">
        <v>65</v>
      </c>
      <c r="B57" s="181" t="s">
        <v>3055</v>
      </c>
      <c r="C57" s="210" t="s">
        <v>3473</v>
      </c>
    </row>
    <row r="58" spans="1:3" x14ac:dyDescent="0.35">
      <c r="A58" s="33" t="s">
        <v>65</v>
      </c>
      <c r="B58" s="181" t="s">
        <v>3055</v>
      </c>
      <c r="C58" s="210" t="s">
        <v>3474</v>
      </c>
    </row>
    <row r="59" spans="1:3" x14ac:dyDescent="0.35">
      <c r="A59" s="33" t="s">
        <v>67</v>
      </c>
      <c r="B59" s="181" t="s">
        <v>67</v>
      </c>
      <c r="C59" s="210"/>
    </row>
    <row r="60" spans="1:3" x14ac:dyDescent="0.35">
      <c r="A60" s="33" t="s">
        <v>67</v>
      </c>
      <c r="B60" s="181" t="s">
        <v>3056</v>
      </c>
      <c r="C60" s="210" t="s">
        <v>3475</v>
      </c>
    </row>
    <row r="61" spans="1:3" x14ac:dyDescent="0.35">
      <c r="A61" s="33" t="s">
        <v>67</v>
      </c>
      <c r="B61" s="181" t="s">
        <v>3056</v>
      </c>
      <c r="C61" s="210" t="s">
        <v>3476</v>
      </c>
    </row>
    <row r="62" spans="1:3" x14ac:dyDescent="0.35">
      <c r="A62" s="33" t="s">
        <v>67</v>
      </c>
      <c r="B62" s="181" t="s">
        <v>3056</v>
      </c>
      <c r="C62" s="211" t="s">
        <v>3477</v>
      </c>
    </row>
    <row r="63" spans="1:3" x14ac:dyDescent="0.35">
      <c r="A63" s="33" t="s">
        <v>67</v>
      </c>
      <c r="B63" s="181" t="s">
        <v>3056</v>
      </c>
      <c r="C63" s="210" t="s">
        <v>3478</v>
      </c>
    </row>
    <row r="64" spans="1:3" x14ac:dyDescent="0.35">
      <c r="A64" s="33" t="s">
        <v>67</v>
      </c>
      <c r="B64" s="181" t="s">
        <v>3056</v>
      </c>
      <c r="C64" s="210" t="s">
        <v>3479</v>
      </c>
    </row>
    <row r="65" spans="1:3" x14ac:dyDescent="0.35">
      <c r="A65" s="33" t="s">
        <v>67</v>
      </c>
      <c r="B65" s="181" t="s">
        <v>3056</v>
      </c>
      <c r="C65" s="210" t="s">
        <v>3480</v>
      </c>
    </row>
    <row r="66" spans="1:3" x14ac:dyDescent="0.35">
      <c r="A66" s="33" t="s">
        <v>67</v>
      </c>
      <c r="B66" s="181" t="s">
        <v>3056</v>
      </c>
      <c r="C66" s="210" t="s">
        <v>3481</v>
      </c>
    </row>
    <row r="67" spans="1:3" x14ac:dyDescent="0.35">
      <c r="A67" s="33" t="s">
        <v>67</v>
      </c>
      <c r="B67" s="181" t="s">
        <v>3056</v>
      </c>
      <c r="C67" s="210" t="s">
        <v>3482</v>
      </c>
    </row>
    <row r="68" spans="1:3" x14ac:dyDescent="0.35">
      <c r="A68" s="33" t="s">
        <v>67</v>
      </c>
      <c r="B68" s="181" t="s">
        <v>3056</v>
      </c>
      <c r="C68" s="210" t="s">
        <v>3483</v>
      </c>
    </row>
    <row r="69" spans="1:3" x14ac:dyDescent="0.35">
      <c r="A69" s="33" t="s">
        <v>67</v>
      </c>
      <c r="B69" s="181" t="s">
        <v>3056</v>
      </c>
      <c r="C69" s="210" t="s">
        <v>3484</v>
      </c>
    </row>
    <row r="70" spans="1:3" x14ac:dyDescent="0.35">
      <c r="A70" s="33" t="s">
        <v>67</v>
      </c>
      <c r="B70" s="181" t="s">
        <v>3056</v>
      </c>
      <c r="C70" s="210" t="s">
        <v>3485</v>
      </c>
    </row>
    <row r="71" spans="1:3" x14ac:dyDescent="0.35">
      <c r="A71" s="33" t="s">
        <v>67</v>
      </c>
      <c r="B71" s="181" t="s">
        <v>3056</v>
      </c>
      <c r="C71" s="210" t="s">
        <v>3486</v>
      </c>
    </row>
    <row r="72" spans="1:3" x14ac:dyDescent="0.35">
      <c r="A72" s="33" t="s">
        <v>67</v>
      </c>
      <c r="B72" s="181" t="s">
        <v>3056</v>
      </c>
      <c r="C72" s="210" t="s">
        <v>3487</v>
      </c>
    </row>
    <row r="73" spans="1:3" x14ac:dyDescent="0.35">
      <c r="A73" s="33" t="s">
        <v>67</v>
      </c>
      <c r="B73" s="181" t="s">
        <v>3056</v>
      </c>
      <c r="C73" s="210" t="s">
        <v>3488</v>
      </c>
    </row>
    <row r="74" spans="1:3" x14ac:dyDescent="0.35">
      <c r="A74" s="33" t="s">
        <v>67</v>
      </c>
      <c r="B74" s="181" t="s">
        <v>3056</v>
      </c>
      <c r="C74" s="210" t="s">
        <v>3489</v>
      </c>
    </row>
    <row r="75" spans="1:3" x14ac:dyDescent="0.35">
      <c r="A75" s="33" t="s">
        <v>67</v>
      </c>
      <c r="B75" s="181" t="s">
        <v>3056</v>
      </c>
      <c r="C75" s="210" t="s">
        <v>3490</v>
      </c>
    </row>
    <row r="76" spans="1:3" x14ac:dyDescent="0.35">
      <c r="A76" s="33" t="s">
        <v>67</v>
      </c>
      <c r="B76" s="181" t="s">
        <v>3056</v>
      </c>
      <c r="C76" s="210" t="s">
        <v>3491</v>
      </c>
    </row>
    <row r="77" spans="1:3" x14ac:dyDescent="0.35">
      <c r="A77" s="33" t="s">
        <v>67</v>
      </c>
      <c r="B77" s="181" t="s">
        <v>3056</v>
      </c>
      <c r="C77" s="210" t="s">
        <v>3492</v>
      </c>
    </row>
    <row r="78" spans="1:3" x14ac:dyDescent="0.35">
      <c r="A78" s="33" t="s">
        <v>67</v>
      </c>
      <c r="B78" s="181" t="s">
        <v>3056</v>
      </c>
      <c r="C78" s="210" t="s">
        <v>3493</v>
      </c>
    </row>
    <row r="79" spans="1:3" x14ac:dyDescent="0.35">
      <c r="A79" s="33" t="s">
        <v>67</v>
      </c>
      <c r="B79" s="181" t="s">
        <v>3056</v>
      </c>
      <c r="C79" s="210" t="s">
        <v>3494</v>
      </c>
    </row>
    <row r="80" spans="1:3" x14ac:dyDescent="0.35">
      <c r="A80" s="33" t="s">
        <v>67</v>
      </c>
      <c r="B80" s="181" t="s">
        <v>3056</v>
      </c>
      <c r="C80" s="210" t="s">
        <v>3495</v>
      </c>
    </row>
    <row r="81" spans="1:3" x14ac:dyDescent="0.35">
      <c r="A81" s="33" t="s">
        <v>67</v>
      </c>
      <c r="B81" s="181" t="s">
        <v>3056</v>
      </c>
      <c r="C81" s="210" t="s">
        <v>3496</v>
      </c>
    </row>
    <row r="82" spans="1:3" x14ac:dyDescent="0.35">
      <c r="A82" s="33" t="s">
        <v>67</v>
      </c>
      <c r="B82" s="181" t="s">
        <v>3056</v>
      </c>
      <c r="C82" s="210" t="s">
        <v>3497</v>
      </c>
    </row>
    <row r="83" spans="1:3" x14ac:dyDescent="0.35">
      <c r="A83" s="33" t="s">
        <v>67</v>
      </c>
      <c r="B83" s="181" t="s">
        <v>3056</v>
      </c>
      <c r="C83" s="210" t="s">
        <v>3498</v>
      </c>
    </row>
    <row r="84" spans="1:3" x14ac:dyDescent="0.35">
      <c r="A84" s="33" t="s">
        <v>67</v>
      </c>
      <c r="B84" s="181" t="s">
        <v>3056</v>
      </c>
      <c r="C84" s="210" t="s">
        <v>3499</v>
      </c>
    </row>
    <row r="85" spans="1:3" x14ac:dyDescent="0.35">
      <c r="A85" s="33" t="s">
        <v>67</v>
      </c>
      <c r="B85" s="181" t="s">
        <v>3056</v>
      </c>
      <c r="C85" s="210" t="s">
        <v>3500</v>
      </c>
    </row>
    <row r="86" spans="1:3" x14ac:dyDescent="0.35">
      <c r="A86" s="33" t="s">
        <v>67</v>
      </c>
      <c r="B86" s="181" t="s">
        <v>3056</v>
      </c>
      <c r="C86" s="210" t="s">
        <v>3501</v>
      </c>
    </row>
    <row r="87" spans="1:3" x14ac:dyDescent="0.35">
      <c r="A87" s="33" t="s">
        <v>67</v>
      </c>
      <c r="B87" s="181" t="s">
        <v>3056</v>
      </c>
      <c r="C87" s="210" t="s">
        <v>3502</v>
      </c>
    </row>
    <row r="88" spans="1:3" x14ac:dyDescent="0.35">
      <c r="A88" s="33" t="s">
        <v>67</v>
      </c>
      <c r="B88" s="181" t="s">
        <v>3056</v>
      </c>
      <c r="C88" s="210" t="s">
        <v>3503</v>
      </c>
    </row>
    <row r="89" spans="1:3" x14ac:dyDescent="0.35">
      <c r="A89" s="33" t="s">
        <v>67</v>
      </c>
      <c r="B89" s="181" t="s">
        <v>3056</v>
      </c>
      <c r="C89" s="210" t="s">
        <v>3504</v>
      </c>
    </row>
    <row r="90" spans="1:3" x14ac:dyDescent="0.35">
      <c r="A90" s="33" t="s">
        <v>67</v>
      </c>
      <c r="B90" s="181" t="s">
        <v>3056</v>
      </c>
      <c r="C90" s="210" t="s">
        <v>3505</v>
      </c>
    </row>
    <row r="91" spans="1:3" x14ac:dyDescent="0.35">
      <c r="A91" s="33" t="s">
        <v>67</v>
      </c>
      <c r="B91" s="181" t="s">
        <v>3056</v>
      </c>
      <c r="C91" s="210" t="s">
        <v>3506</v>
      </c>
    </row>
    <row r="92" spans="1:3" x14ac:dyDescent="0.35">
      <c r="A92" s="33" t="s">
        <v>67</v>
      </c>
      <c r="B92" s="181" t="s">
        <v>3056</v>
      </c>
      <c r="C92" s="210" t="s">
        <v>3507</v>
      </c>
    </row>
    <row r="93" spans="1:3" x14ac:dyDescent="0.35">
      <c r="A93" s="33" t="s">
        <v>67</v>
      </c>
      <c r="B93" s="181" t="s">
        <v>3056</v>
      </c>
      <c r="C93" s="210" t="s">
        <v>3508</v>
      </c>
    </row>
    <row r="94" spans="1:3" x14ac:dyDescent="0.35">
      <c r="A94" s="33" t="s">
        <v>67</v>
      </c>
      <c r="B94" s="181" t="s">
        <v>3056</v>
      </c>
      <c r="C94" s="210" t="s">
        <v>3509</v>
      </c>
    </row>
    <row r="95" spans="1:3" x14ac:dyDescent="0.35">
      <c r="A95" s="33" t="s">
        <v>67</v>
      </c>
      <c r="B95" s="181" t="s">
        <v>3056</v>
      </c>
      <c r="C95" s="210" t="s">
        <v>3510</v>
      </c>
    </row>
    <row r="96" spans="1:3" x14ac:dyDescent="0.35">
      <c r="A96" s="33" t="s">
        <v>67</v>
      </c>
      <c r="B96" s="181" t="s">
        <v>3056</v>
      </c>
      <c r="C96" s="210" t="s">
        <v>3511</v>
      </c>
    </row>
    <row r="97" spans="1:3" x14ac:dyDescent="0.35">
      <c r="A97" s="33" t="s">
        <v>67</v>
      </c>
      <c r="B97" s="181" t="s">
        <v>3056</v>
      </c>
      <c r="C97" s="210" t="s">
        <v>3512</v>
      </c>
    </row>
    <row r="98" spans="1:3" x14ac:dyDescent="0.35">
      <c r="A98" s="33" t="s">
        <v>67</v>
      </c>
      <c r="B98" s="181" t="s">
        <v>3056</v>
      </c>
      <c r="C98" s="210" t="s">
        <v>3513</v>
      </c>
    </row>
    <row r="99" spans="1:3" x14ac:dyDescent="0.35">
      <c r="A99" s="33" t="s">
        <v>67</v>
      </c>
      <c r="B99" s="181" t="s">
        <v>3056</v>
      </c>
      <c r="C99" s="210" t="s">
        <v>3514</v>
      </c>
    </row>
    <row r="100" spans="1:3" x14ac:dyDescent="0.35">
      <c r="A100" s="33" t="s">
        <v>67</v>
      </c>
      <c r="B100" s="181" t="s">
        <v>3056</v>
      </c>
      <c r="C100" s="210" t="s">
        <v>3515</v>
      </c>
    </row>
    <row r="101" spans="1:3" x14ac:dyDescent="0.35">
      <c r="A101" s="33" t="s">
        <v>67</v>
      </c>
      <c r="B101" s="181" t="s">
        <v>3056</v>
      </c>
      <c r="C101" s="210" t="s">
        <v>3516</v>
      </c>
    </row>
    <row r="102" spans="1:3" x14ac:dyDescent="0.35">
      <c r="A102" s="33" t="s">
        <v>67</v>
      </c>
      <c r="B102" s="181" t="s">
        <v>3056</v>
      </c>
      <c r="C102" s="210" t="s">
        <v>3517</v>
      </c>
    </row>
    <row r="103" spans="1:3" x14ac:dyDescent="0.35">
      <c r="A103" s="33" t="s">
        <v>67</v>
      </c>
      <c r="B103" s="181" t="s">
        <v>3056</v>
      </c>
      <c r="C103" s="210" t="s">
        <v>3518</v>
      </c>
    </row>
    <row r="104" spans="1:3" x14ac:dyDescent="0.35">
      <c r="A104" s="33" t="s">
        <v>67</v>
      </c>
      <c r="B104" s="181" t="s">
        <v>3056</v>
      </c>
      <c r="C104" s="210" t="s">
        <v>3519</v>
      </c>
    </row>
    <row r="105" spans="1:3" x14ac:dyDescent="0.35">
      <c r="A105" s="33" t="s">
        <v>67</v>
      </c>
      <c r="B105" s="181" t="s">
        <v>3056</v>
      </c>
      <c r="C105" s="210" t="s">
        <v>3520</v>
      </c>
    </row>
    <row r="106" spans="1:3" x14ac:dyDescent="0.35">
      <c r="A106" s="33" t="s">
        <v>67</v>
      </c>
      <c r="B106" s="181" t="s">
        <v>3056</v>
      </c>
      <c r="C106" s="210" t="s">
        <v>3521</v>
      </c>
    </row>
    <row r="107" spans="1:3" x14ac:dyDescent="0.35">
      <c r="A107" s="33" t="s">
        <v>67</v>
      </c>
      <c r="B107" s="181" t="s">
        <v>3056</v>
      </c>
      <c r="C107" s="210" t="s">
        <v>3522</v>
      </c>
    </row>
    <row r="108" spans="1:3" x14ac:dyDescent="0.35">
      <c r="A108" s="33" t="s">
        <v>67</v>
      </c>
      <c r="B108" s="181" t="s">
        <v>3056</v>
      </c>
      <c r="C108" s="210" t="s">
        <v>3523</v>
      </c>
    </row>
    <row r="109" spans="1:3" x14ac:dyDescent="0.35">
      <c r="A109" s="33" t="s">
        <v>67</v>
      </c>
      <c r="B109" s="181" t="s">
        <v>3056</v>
      </c>
      <c r="C109" s="210" t="s">
        <v>3524</v>
      </c>
    </row>
    <row r="110" spans="1:3" x14ac:dyDescent="0.35">
      <c r="A110" s="33" t="s">
        <v>67</v>
      </c>
      <c r="B110" s="181" t="s">
        <v>3056</v>
      </c>
      <c r="C110" s="210" t="s">
        <v>3525</v>
      </c>
    </row>
    <row r="111" spans="1:3" x14ac:dyDescent="0.35">
      <c r="A111" s="33" t="s">
        <v>67</v>
      </c>
      <c r="B111" s="181" t="s">
        <v>3056</v>
      </c>
      <c r="C111" s="210" t="s">
        <v>3526</v>
      </c>
    </row>
    <row r="112" spans="1:3" x14ac:dyDescent="0.35">
      <c r="A112" s="33" t="s">
        <v>67</v>
      </c>
      <c r="B112" s="181" t="s">
        <v>3056</v>
      </c>
      <c r="C112" s="210" t="s">
        <v>3527</v>
      </c>
    </row>
    <row r="113" spans="1:3" x14ac:dyDescent="0.35">
      <c r="A113" s="33" t="s">
        <v>67</v>
      </c>
      <c r="B113" s="181" t="s">
        <v>3056</v>
      </c>
      <c r="C113" s="210" t="s">
        <v>3528</v>
      </c>
    </row>
    <row r="114" spans="1:3" x14ac:dyDescent="0.35">
      <c r="A114" s="33" t="s">
        <v>67</v>
      </c>
      <c r="B114" s="181" t="s">
        <v>3056</v>
      </c>
      <c r="C114" s="210" t="s">
        <v>3529</v>
      </c>
    </row>
    <row r="115" spans="1:3" x14ac:dyDescent="0.35">
      <c r="A115" s="33" t="s">
        <v>67</v>
      </c>
      <c r="B115" s="181" t="s">
        <v>3056</v>
      </c>
      <c r="C115" s="210" t="s">
        <v>3530</v>
      </c>
    </row>
    <row r="116" spans="1:3" x14ac:dyDescent="0.35">
      <c r="A116" s="33" t="s">
        <v>67</v>
      </c>
      <c r="B116" s="181" t="s">
        <v>3056</v>
      </c>
      <c r="C116" s="210" t="s">
        <v>3531</v>
      </c>
    </row>
    <row r="117" spans="1:3" x14ac:dyDescent="0.35">
      <c r="A117" s="33" t="s">
        <v>67</v>
      </c>
      <c r="B117" s="181" t="s">
        <v>3056</v>
      </c>
      <c r="C117" s="210" t="s">
        <v>3532</v>
      </c>
    </row>
    <row r="118" spans="1:3" x14ac:dyDescent="0.35">
      <c r="A118" s="33" t="s">
        <v>67</v>
      </c>
      <c r="B118" s="181" t="s">
        <v>3056</v>
      </c>
      <c r="C118" s="210" t="s">
        <v>3533</v>
      </c>
    </row>
    <row r="119" spans="1:3" x14ac:dyDescent="0.35">
      <c r="A119" s="33" t="s">
        <v>67</v>
      </c>
      <c r="B119" s="181" t="s">
        <v>3056</v>
      </c>
      <c r="C119" s="210" t="s">
        <v>3534</v>
      </c>
    </row>
    <row r="120" spans="1:3" x14ac:dyDescent="0.35">
      <c r="A120" s="33" t="s">
        <v>67</v>
      </c>
      <c r="B120" s="181" t="s">
        <v>3056</v>
      </c>
      <c r="C120" s="210" t="s">
        <v>3535</v>
      </c>
    </row>
    <row r="121" spans="1:3" x14ac:dyDescent="0.35">
      <c r="A121" s="33" t="s">
        <v>67</v>
      </c>
      <c r="B121" s="181" t="s">
        <v>3056</v>
      </c>
      <c r="C121" s="210" t="s">
        <v>3536</v>
      </c>
    </row>
    <row r="122" spans="1:3" x14ac:dyDescent="0.35">
      <c r="A122" s="33" t="s">
        <v>67</v>
      </c>
      <c r="B122" s="181" t="s">
        <v>3056</v>
      </c>
      <c r="C122" s="210" t="s">
        <v>3537</v>
      </c>
    </row>
    <row r="123" spans="1:3" x14ac:dyDescent="0.35">
      <c r="A123" s="33" t="s">
        <v>67</v>
      </c>
      <c r="B123" s="181" t="s">
        <v>3056</v>
      </c>
      <c r="C123" s="210" t="s">
        <v>3538</v>
      </c>
    </row>
    <row r="124" spans="1:3" x14ac:dyDescent="0.35">
      <c r="A124" s="33" t="s">
        <v>67</v>
      </c>
      <c r="B124" s="181" t="s">
        <v>3056</v>
      </c>
      <c r="C124" s="210" t="s">
        <v>3539</v>
      </c>
    </row>
    <row r="125" spans="1:3" x14ac:dyDescent="0.35">
      <c r="A125" s="33" t="s">
        <v>67</v>
      </c>
      <c r="B125" s="181" t="s">
        <v>3056</v>
      </c>
      <c r="C125" s="210" t="s">
        <v>3540</v>
      </c>
    </row>
    <row r="126" spans="1:3" x14ac:dyDescent="0.35">
      <c r="A126" s="33" t="s">
        <v>67</v>
      </c>
      <c r="B126" s="181" t="s">
        <v>3056</v>
      </c>
      <c r="C126" s="210" t="s">
        <v>3541</v>
      </c>
    </row>
    <row r="127" spans="1:3" x14ac:dyDescent="0.35">
      <c r="A127" s="33" t="s">
        <v>67</v>
      </c>
      <c r="B127" s="181" t="s">
        <v>3056</v>
      </c>
      <c r="C127" s="210" t="s">
        <v>3542</v>
      </c>
    </row>
    <row r="128" spans="1:3" x14ac:dyDescent="0.35">
      <c r="A128" s="33" t="s">
        <v>67</v>
      </c>
      <c r="B128" s="181" t="s">
        <v>3056</v>
      </c>
      <c r="C128" s="210" t="s">
        <v>3543</v>
      </c>
    </row>
    <row r="129" spans="1:3" x14ac:dyDescent="0.35">
      <c r="A129" s="33" t="s">
        <v>67</v>
      </c>
      <c r="B129" s="181" t="s">
        <v>3056</v>
      </c>
      <c r="C129" s="210" t="s">
        <v>3544</v>
      </c>
    </row>
    <row r="130" spans="1:3" x14ac:dyDescent="0.35">
      <c r="A130" s="33" t="s">
        <v>67</v>
      </c>
      <c r="B130" s="181" t="s">
        <v>3056</v>
      </c>
      <c r="C130" s="210" t="s">
        <v>3545</v>
      </c>
    </row>
    <row r="131" spans="1:3" x14ac:dyDescent="0.35">
      <c r="A131" s="33" t="s">
        <v>67</v>
      </c>
      <c r="B131" s="181" t="s">
        <v>3056</v>
      </c>
      <c r="C131" s="210" t="s">
        <v>3546</v>
      </c>
    </row>
    <row r="132" spans="1:3" x14ac:dyDescent="0.35">
      <c r="A132" s="33" t="s">
        <v>67</v>
      </c>
      <c r="B132" s="181" t="s">
        <v>3056</v>
      </c>
      <c r="C132" s="210" t="s">
        <v>3547</v>
      </c>
    </row>
    <row r="133" spans="1:3" x14ac:dyDescent="0.35">
      <c r="A133" s="33" t="s">
        <v>67</v>
      </c>
      <c r="B133" s="181" t="s">
        <v>3056</v>
      </c>
      <c r="C133" s="210" t="s">
        <v>3548</v>
      </c>
    </row>
    <row r="134" spans="1:3" x14ac:dyDescent="0.35">
      <c r="A134" s="33" t="s">
        <v>67</v>
      </c>
      <c r="B134" s="181" t="s">
        <v>3056</v>
      </c>
      <c r="C134" s="210" t="s">
        <v>3549</v>
      </c>
    </row>
    <row r="135" spans="1:3" x14ac:dyDescent="0.35">
      <c r="A135" s="33" t="s">
        <v>67</v>
      </c>
      <c r="B135" s="181" t="s">
        <v>3056</v>
      </c>
      <c r="C135" s="210" t="s">
        <v>3550</v>
      </c>
    </row>
    <row r="136" spans="1:3" x14ac:dyDescent="0.35">
      <c r="A136" s="33" t="s">
        <v>67</v>
      </c>
      <c r="B136" s="181" t="s">
        <v>3056</v>
      </c>
      <c r="C136" s="210" t="s">
        <v>3551</v>
      </c>
    </row>
    <row r="137" spans="1:3" x14ac:dyDescent="0.35">
      <c r="A137" s="33" t="s">
        <v>67</v>
      </c>
      <c r="B137" s="181" t="s">
        <v>3056</v>
      </c>
      <c r="C137" s="210" t="s">
        <v>3552</v>
      </c>
    </row>
    <row r="138" spans="1:3" x14ac:dyDescent="0.35">
      <c r="B138" s="181" t="s">
        <v>3056</v>
      </c>
      <c r="C138" s="212" t="s">
        <v>3553</v>
      </c>
    </row>
    <row r="139" spans="1:3" x14ac:dyDescent="0.35">
      <c r="A139" s="33" t="s">
        <v>67</v>
      </c>
      <c r="B139" s="181" t="s">
        <v>3056</v>
      </c>
      <c r="C139" s="210" t="s">
        <v>3554</v>
      </c>
    </row>
    <row r="140" spans="1:3" x14ac:dyDescent="0.35">
      <c r="A140" s="33" t="s">
        <v>67</v>
      </c>
      <c r="B140" s="181" t="s">
        <v>3056</v>
      </c>
      <c r="C140" s="210" t="s">
        <v>3555</v>
      </c>
    </row>
    <row r="141" spans="1:3" x14ac:dyDescent="0.35">
      <c r="A141" s="33" t="s">
        <v>67</v>
      </c>
      <c r="B141" s="181" t="s">
        <v>3056</v>
      </c>
      <c r="C141" s="210" t="s">
        <v>3556</v>
      </c>
    </row>
    <row r="142" spans="1:3" x14ac:dyDescent="0.35">
      <c r="A142" s="33" t="s">
        <v>67</v>
      </c>
      <c r="B142" s="181" t="s">
        <v>3056</v>
      </c>
      <c r="C142" s="210" t="s">
        <v>3557</v>
      </c>
    </row>
    <row r="143" spans="1:3" x14ac:dyDescent="0.35">
      <c r="A143" s="33" t="s">
        <v>67</v>
      </c>
      <c r="B143" s="181" t="s">
        <v>3056</v>
      </c>
      <c r="C143" s="210" t="s">
        <v>3558</v>
      </c>
    </row>
    <row r="144" spans="1:3" x14ac:dyDescent="0.35">
      <c r="A144" s="33" t="s">
        <v>67</v>
      </c>
      <c r="B144" s="181" t="s">
        <v>3056</v>
      </c>
      <c r="C144" s="210" t="s">
        <v>3559</v>
      </c>
    </row>
    <row r="145" spans="1:3" x14ac:dyDescent="0.35">
      <c r="A145" s="33" t="s">
        <v>67</v>
      </c>
      <c r="B145" s="181" t="s">
        <v>3056</v>
      </c>
      <c r="C145" s="210" t="s">
        <v>3560</v>
      </c>
    </row>
    <row r="146" spans="1:3" x14ac:dyDescent="0.35">
      <c r="A146" s="33" t="s">
        <v>67</v>
      </c>
      <c r="B146" s="181" t="s">
        <v>3056</v>
      </c>
      <c r="C146" s="210" t="s">
        <v>3561</v>
      </c>
    </row>
    <row r="147" spans="1:3" x14ac:dyDescent="0.35">
      <c r="A147" s="33" t="s">
        <v>67</v>
      </c>
      <c r="B147" s="181" t="s">
        <v>3056</v>
      </c>
      <c r="C147" s="210" t="s">
        <v>3562</v>
      </c>
    </row>
    <row r="148" spans="1:3" x14ac:dyDescent="0.35">
      <c r="A148" s="33" t="s">
        <v>67</v>
      </c>
      <c r="B148" s="181" t="s">
        <v>3056</v>
      </c>
      <c r="C148" s="210" t="s">
        <v>3563</v>
      </c>
    </row>
    <row r="149" spans="1:3" x14ac:dyDescent="0.35">
      <c r="A149" s="33" t="s">
        <v>67</v>
      </c>
      <c r="B149" s="181" t="s">
        <v>3056</v>
      </c>
      <c r="C149" s="210" t="s">
        <v>3564</v>
      </c>
    </row>
    <row r="150" spans="1:3" x14ac:dyDescent="0.35">
      <c r="A150" s="33" t="s">
        <v>67</v>
      </c>
      <c r="B150" s="181" t="s">
        <v>3056</v>
      </c>
      <c r="C150" s="210" t="s">
        <v>3565</v>
      </c>
    </row>
    <row r="151" spans="1:3" x14ac:dyDescent="0.35">
      <c r="A151" s="33" t="s">
        <v>67</v>
      </c>
      <c r="B151" s="181" t="s">
        <v>3056</v>
      </c>
      <c r="C151" s="210" t="s">
        <v>3566</v>
      </c>
    </row>
    <row r="152" spans="1:3" x14ac:dyDescent="0.35">
      <c r="A152" s="33" t="s">
        <v>67</v>
      </c>
      <c r="B152" s="181" t="s">
        <v>3056</v>
      </c>
      <c r="C152" s="210" t="s">
        <v>3567</v>
      </c>
    </row>
    <row r="153" spans="1:3" x14ac:dyDescent="0.35">
      <c r="A153" s="33" t="s">
        <v>67</v>
      </c>
      <c r="B153" s="181" t="s">
        <v>3056</v>
      </c>
      <c r="C153" s="210" t="s">
        <v>3568</v>
      </c>
    </row>
    <row r="154" spans="1:3" x14ac:dyDescent="0.35">
      <c r="A154" s="33" t="s">
        <v>67</v>
      </c>
      <c r="B154" s="181" t="s">
        <v>3056</v>
      </c>
      <c r="C154" s="210" t="s">
        <v>3569</v>
      </c>
    </row>
    <row r="155" spans="1:3" x14ac:dyDescent="0.35">
      <c r="A155" s="33" t="s">
        <v>67</v>
      </c>
      <c r="B155" s="181" t="s">
        <v>3056</v>
      </c>
      <c r="C155" s="210" t="s">
        <v>3570</v>
      </c>
    </row>
    <row r="156" spans="1:3" x14ac:dyDescent="0.35">
      <c r="A156" s="33" t="s">
        <v>67</v>
      </c>
      <c r="B156" s="181" t="s">
        <v>3056</v>
      </c>
      <c r="C156" s="210" t="s">
        <v>3571</v>
      </c>
    </row>
    <row r="157" spans="1:3" x14ac:dyDescent="0.35">
      <c r="A157" s="33" t="s">
        <v>67</v>
      </c>
      <c r="B157" s="181" t="s">
        <v>3056</v>
      </c>
      <c r="C157" s="210" t="s">
        <v>3572</v>
      </c>
    </row>
    <row r="158" spans="1:3" x14ac:dyDescent="0.35">
      <c r="A158" s="33" t="s">
        <v>67</v>
      </c>
      <c r="B158" s="181" t="s">
        <v>3056</v>
      </c>
      <c r="C158" s="210" t="s">
        <v>3573</v>
      </c>
    </row>
    <row r="159" spans="1:3" x14ac:dyDescent="0.35">
      <c r="A159" s="33" t="s">
        <v>67</v>
      </c>
      <c r="B159" s="181" t="s">
        <v>3056</v>
      </c>
      <c r="C159" s="210" t="s">
        <v>3574</v>
      </c>
    </row>
    <row r="160" spans="1:3" x14ac:dyDescent="0.35">
      <c r="A160" s="33" t="s">
        <v>67</v>
      </c>
      <c r="B160" s="181" t="s">
        <v>3056</v>
      </c>
      <c r="C160" s="210" t="s">
        <v>3575</v>
      </c>
    </row>
    <row r="161" spans="1:3" x14ac:dyDescent="0.35">
      <c r="A161" s="33" t="s">
        <v>67</v>
      </c>
      <c r="B161" s="183" t="s">
        <v>3056</v>
      </c>
      <c r="C161" s="213" t="s">
        <v>3576</v>
      </c>
    </row>
    <row r="162" spans="1:3" x14ac:dyDescent="0.35">
      <c r="B162" s="41"/>
      <c r="C162" s="41"/>
    </row>
    <row r="163" spans="1:3" x14ac:dyDescent="0.35">
      <c r="A163" s="33" t="s">
        <v>244</v>
      </c>
      <c r="B163" s="183" t="s">
        <v>244</v>
      </c>
      <c r="C163" s="214" t="s">
        <v>3577</v>
      </c>
    </row>
    <row r="164" spans="1:3" x14ac:dyDescent="0.35">
      <c r="A164" s="33" t="s">
        <v>244</v>
      </c>
      <c r="B164" s="181"/>
      <c r="C164" s="210"/>
    </row>
    <row r="165" spans="1:3" x14ac:dyDescent="0.35">
      <c r="B165" s="181"/>
      <c r="C165" s="210" t="s">
        <v>3578</v>
      </c>
    </row>
    <row r="166" spans="1:3" x14ac:dyDescent="0.35">
      <c r="A166" s="33" t="s">
        <v>246</v>
      </c>
      <c r="B166" s="181" t="s">
        <v>246</v>
      </c>
      <c r="C166" s="210"/>
    </row>
    <row r="167" spans="1:3" x14ac:dyDescent="0.35">
      <c r="A167" s="33" t="s">
        <v>246</v>
      </c>
      <c r="B167" s="181" t="s">
        <v>3057</v>
      </c>
      <c r="C167" s="210"/>
    </row>
    <row r="168" spans="1:3" x14ac:dyDescent="0.35">
      <c r="A168" s="33" t="s">
        <v>246</v>
      </c>
      <c r="B168" s="181" t="s">
        <v>3058</v>
      </c>
      <c r="C168" s="210" t="s">
        <v>3579</v>
      </c>
    </row>
    <row r="169" spans="1:3" x14ac:dyDescent="0.35">
      <c r="A169" s="33" t="s">
        <v>246</v>
      </c>
      <c r="B169" s="181" t="s">
        <v>3058</v>
      </c>
      <c r="C169" s="210"/>
    </row>
    <row r="170" spans="1:3" x14ac:dyDescent="0.35">
      <c r="A170" s="33" t="s">
        <v>246</v>
      </c>
      <c r="B170" s="181" t="s">
        <v>3058</v>
      </c>
      <c r="C170" s="210" t="s">
        <v>3580</v>
      </c>
    </row>
    <row r="171" spans="1:3" x14ac:dyDescent="0.35">
      <c r="A171" s="33" t="s">
        <v>246</v>
      </c>
      <c r="B171" s="181" t="s">
        <v>3058</v>
      </c>
      <c r="C171" s="210" t="s">
        <v>3581</v>
      </c>
    </row>
    <row r="172" spans="1:3" x14ac:dyDescent="0.35">
      <c r="A172" s="33" t="s">
        <v>246</v>
      </c>
      <c r="B172" s="181" t="s">
        <v>3058</v>
      </c>
      <c r="C172" s="210" t="s">
        <v>3582</v>
      </c>
    </row>
    <row r="173" spans="1:3" x14ac:dyDescent="0.35">
      <c r="A173" s="33" t="s">
        <v>246</v>
      </c>
      <c r="B173" s="181" t="s">
        <v>3058</v>
      </c>
      <c r="C173" s="210" t="s">
        <v>3583</v>
      </c>
    </row>
    <row r="174" spans="1:3" x14ac:dyDescent="0.35">
      <c r="A174" s="33" t="s">
        <v>248</v>
      </c>
      <c r="B174" s="181" t="s">
        <v>248</v>
      </c>
      <c r="C174" s="210"/>
    </row>
    <row r="175" spans="1:3" x14ac:dyDescent="0.35">
      <c r="A175" s="33" t="s">
        <v>248</v>
      </c>
      <c r="B175" s="181" t="s">
        <v>3059</v>
      </c>
      <c r="C175" s="210"/>
    </row>
    <row r="176" spans="1:3" x14ac:dyDescent="0.35">
      <c r="A176" s="33" t="s">
        <v>248</v>
      </c>
      <c r="B176" s="181" t="s">
        <v>3060</v>
      </c>
      <c r="C176" s="215" t="s">
        <v>3584</v>
      </c>
    </row>
    <row r="177" spans="1:3" x14ac:dyDescent="0.35">
      <c r="A177" s="33" t="s">
        <v>248</v>
      </c>
      <c r="B177" s="181" t="s">
        <v>3060</v>
      </c>
      <c r="C177" s="210"/>
    </row>
    <row r="178" spans="1:3" x14ac:dyDescent="0.35">
      <c r="A178" s="33" t="s">
        <v>248</v>
      </c>
      <c r="B178" s="181" t="s">
        <v>3060</v>
      </c>
      <c r="C178" s="210"/>
    </row>
    <row r="179" spans="1:3" x14ac:dyDescent="0.35">
      <c r="A179" s="33" t="s">
        <v>248</v>
      </c>
      <c r="B179" s="181" t="s">
        <v>3060</v>
      </c>
      <c r="C179" s="210" t="s">
        <v>3585</v>
      </c>
    </row>
    <row r="180" spans="1:3" x14ac:dyDescent="0.35">
      <c r="A180" s="33" t="s">
        <v>248</v>
      </c>
      <c r="B180" s="181" t="s">
        <v>3060</v>
      </c>
      <c r="C180" s="210" t="s">
        <v>3586</v>
      </c>
    </row>
    <row r="181" spans="1:3" x14ac:dyDescent="0.35">
      <c r="A181" s="33" t="s">
        <v>248</v>
      </c>
      <c r="B181" s="181" t="s">
        <v>3060</v>
      </c>
      <c r="C181" s="210" t="s">
        <v>3587</v>
      </c>
    </row>
    <row r="182" spans="1:3" x14ac:dyDescent="0.35">
      <c r="A182" s="33" t="s">
        <v>248</v>
      </c>
      <c r="B182" s="181" t="s">
        <v>3060</v>
      </c>
      <c r="C182" s="210" t="s">
        <v>3588</v>
      </c>
    </row>
    <row r="183" spans="1:3" x14ac:dyDescent="0.35">
      <c r="A183" s="33" t="s">
        <v>248</v>
      </c>
      <c r="B183" s="181" t="s">
        <v>3060</v>
      </c>
      <c r="C183" s="210" t="s">
        <v>3589</v>
      </c>
    </row>
    <row r="184" spans="1:3" x14ac:dyDescent="0.35">
      <c r="B184" s="181" t="s">
        <v>3060</v>
      </c>
      <c r="C184" s="216"/>
    </row>
    <row r="185" spans="1:3" x14ac:dyDescent="0.35">
      <c r="A185" s="33" t="s">
        <v>248</v>
      </c>
      <c r="B185" s="181" t="s">
        <v>3060</v>
      </c>
      <c r="C185" s="210" t="s">
        <v>3590</v>
      </c>
    </row>
    <row r="186" spans="1:3" x14ac:dyDescent="0.35">
      <c r="A186" s="33" t="s">
        <v>248</v>
      </c>
      <c r="B186" s="181" t="s">
        <v>3060</v>
      </c>
      <c r="C186" s="210"/>
    </row>
    <row r="187" spans="1:3" x14ac:dyDescent="0.35">
      <c r="A187" s="33" t="s">
        <v>248</v>
      </c>
      <c r="B187" s="181" t="s">
        <v>3060</v>
      </c>
      <c r="C187" s="210" t="s">
        <v>3591</v>
      </c>
    </row>
    <row r="188" spans="1:3" x14ac:dyDescent="0.35">
      <c r="A188" s="33" t="s">
        <v>248</v>
      </c>
      <c r="B188" s="181" t="s">
        <v>3061</v>
      </c>
      <c r="C188" s="210"/>
    </row>
    <row r="189" spans="1:3" x14ac:dyDescent="0.35">
      <c r="A189" s="33" t="s">
        <v>250</v>
      </c>
      <c r="B189" s="181" t="s">
        <v>250</v>
      </c>
      <c r="C189" s="210" t="s">
        <v>3592</v>
      </c>
    </row>
    <row r="190" spans="1:3" x14ac:dyDescent="0.35">
      <c r="A190" s="33" t="s">
        <v>250</v>
      </c>
      <c r="B190" s="181"/>
      <c r="C190" s="210"/>
    </row>
    <row r="191" spans="1:3" x14ac:dyDescent="0.35">
      <c r="A191" s="33" t="s">
        <v>252</v>
      </c>
      <c r="B191" s="181" t="s">
        <v>252</v>
      </c>
      <c r="C191" s="210"/>
    </row>
    <row r="192" spans="1:3" x14ac:dyDescent="0.35">
      <c r="A192" s="33" t="s">
        <v>252</v>
      </c>
      <c r="B192" s="181"/>
      <c r="C192" s="210"/>
    </row>
    <row r="193" spans="1:3" x14ac:dyDescent="0.35">
      <c r="A193" s="33" t="s">
        <v>254</v>
      </c>
      <c r="B193" s="181" t="s">
        <v>254</v>
      </c>
      <c r="C193" s="210" t="s">
        <v>3593</v>
      </c>
    </row>
    <row r="194" spans="1:3" x14ac:dyDescent="0.35">
      <c r="A194" s="33" t="s">
        <v>254</v>
      </c>
      <c r="B194" s="181"/>
      <c r="C194" s="210"/>
    </row>
    <row r="195" spans="1:3" x14ac:dyDescent="0.35">
      <c r="A195" s="33" t="s">
        <v>256</v>
      </c>
      <c r="B195" s="181" t="s">
        <v>256</v>
      </c>
      <c r="C195" s="210"/>
    </row>
    <row r="196" spans="1:3" x14ac:dyDescent="0.35">
      <c r="A196" s="33" t="s">
        <v>256</v>
      </c>
      <c r="B196" s="182"/>
      <c r="C196" s="211"/>
    </row>
    <row r="197" spans="1:3" x14ac:dyDescent="0.35">
      <c r="A197" s="33" t="s">
        <v>258</v>
      </c>
      <c r="B197" s="181" t="s">
        <v>258</v>
      </c>
      <c r="C197" s="210" t="s">
        <v>3594</v>
      </c>
    </row>
    <row r="198" spans="1:3" x14ac:dyDescent="0.35">
      <c r="A198" s="33" t="s">
        <v>258</v>
      </c>
      <c r="B198" s="181"/>
      <c r="C198" s="210"/>
    </row>
    <row r="199" spans="1:3" x14ac:dyDescent="0.35">
      <c r="A199" s="33" t="s">
        <v>260</v>
      </c>
      <c r="B199" s="181" t="s">
        <v>260</v>
      </c>
      <c r="C199" s="210"/>
    </row>
    <row r="200" spans="1:3" x14ac:dyDescent="0.35">
      <c r="A200" s="33" t="s">
        <v>260</v>
      </c>
      <c r="B200" s="181" t="s">
        <v>3062</v>
      </c>
      <c r="C200" s="210" t="s">
        <v>3595</v>
      </c>
    </row>
    <row r="201" spans="1:3" x14ac:dyDescent="0.35">
      <c r="A201" s="33" t="s">
        <v>260</v>
      </c>
      <c r="B201" s="181" t="s">
        <v>3062</v>
      </c>
      <c r="C201" s="210" t="s">
        <v>3596</v>
      </c>
    </row>
    <row r="202" spans="1:3" x14ac:dyDescent="0.35">
      <c r="A202" s="33" t="s">
        <v>260</v>
      </c>
      <c r="B202" s="181" t="s">
        <v>3062</v>
      </c>
      <c r="C202" s="210" t="s">
        <v>3597</v>
      </c>
    </row>
    <row r="203" spans="1:3" x14ac:dyDescent="0.35">
      <c r="A203" s="33" t="s">
        <v>260</v>
      </c>
      <c r="B203" s="181" t="s">
        <v>3062</v>
      </c>
      <c r="C203" s="210" t="s">
        <v>3598</v>
      </c>
    </row>
    <row r="204" spans="1:3" x14ac:dyDescent="0.35">
      <c r="A204" s="33" t="s">
        <v>262</v>
      </c>
      <c r="B204" s="183" t="s">
        <v>262</v>
      </c>
      <c r="C204" s="214" t="s">
        <v>3599</v>
      </c>
    </row>
    <row r="205" spans="1:3" x14ac:dyDescent="0.35">
      <c r="A205" s="33" t="s">
        <v>262</v>
      </c>
      <c r="B205" s="183" t="s">
        <v>3063</v>
      </c>
      <c r="C205" s="214"/>
    </row>
    <row r="206" spans="1:3" x14ac:dyDescent="0.35">
      <c r="A206" s="33" t="s">
        <v>262</v>
      </c>
      <c r="B206" s="181" t="s">
        <v>3063</v>
      </c>
      <c r="C206" s="214" t="s">
        <v>3600</v>
      </c>
    </row>
    <row r="207" spans="1:3" x14ac:dyDescent="0.35">
      <c r="A207" s="33" t="s">
        <v>262</v>
      </c>
      <c r="B207" s="181" t="s">
        <v>3063</v>
      </c>
      <c r="C207" s="215" t="s">
        <v>3601</v>
      </c>
    </row>
    <row r="208" spans="1:3" x14ac:dyDescent="0.35">
      <c r="A208" s="33" t="s">
        <v>264</v>
      </c>
      <c r="B208" s="181" t="s">
        <v>264</v>
      </c>
      <c r="C208" s="211" t="s">
        <v>3602</v>
      </c>
    </row>
    <row r="209" spans="1:3" x14ac:dyDescent="0.35">
      <c r="A209" s="33" t="s">
        <v>264</v>
      </c>
      <c r="B209" s="181" t="s">
        <v>3064</v>
      </c>
      <c r="C209" s="210"/>
    </row>
    <row r="210" spans="1:3" x14ac:dyDescent="0.35">
      <c r="A210" s="33" t="s">
        <v>264</v>
      </c>
      <c r="B210" s="181" t="s">
        <v>3065</v>
      </c>
      <c r="C210" s="210"/>
    </row>
    <row r="211" spans="1:3" x14ac:dyDescent="0.35">
      <c r="A211" s="33" t="s">
        <v>266</v>
      </c>
      <c r="B211" s="181" t="s">
        <v>266</v>
      </c>
      <c r="C211" s="217" t="s">
        <v>3603</v>
      </c>
    </row>
    <row r="212" spans="1:3" x14ac:dyDescent="0.35">
      <c r="A212" s="33" t="s">
        <v>266</v>
      </c>
      <c r="B212" s="181" t="s">
        <v>3066</v>
      </c>
      <c r="C212" s="210"/>
    </row>
    <row r="213" spans="1:3" x14ac:dyDescent="0.35">
      <c r="A213" s="33" t="s">
        <v>266</v>
      </c>
      <c r="B213" s="181" t="s">
        <v>3067</v>
      </c>
      <c r="C213" s="210"/>
    </row>
    <row r="214" spans="1:3" x14ac:dyDescent="0.35">
      <c r="A214" s="33" t="s">
        <v>266</v>
      </c>
      <c r="B214" s="181" t="s">
        <v>3068</v>
      </c>
      <c r="C214" s="210"/>
    </row>
    <row r="215" spans="1:3" x14ac:dyDescent="0.35">
      <c r="A215" s="33" t="s">
        <v>266</v>
      </c>
      <c r="B215" s="181" t="s">
        <v>3069</v>
      </c>
      <c r="C215" s="210"/>
    </row>
    <row r="216" spans="1:3" x14ac:dyDescent="0.35">
      <c r="A216" s="33" t="s">
        <v>269</v>
      </c>
      <c r="B216" s="181"/>
      <c r="C216" s="210"/>
    </row>
    <row r="217" spans="1:3" x14ac:dyDescent="0.35">
      <c r="A217" s="33" t="s">
        <v>269</v>
      </c>
      <c r="B217" s="181"/>
      <c r="C217" s="210"/>
    </row>
    <row r="218" spans="1:3" x14ac:dyDescent="0.35">
      <c r="A218" s="33" t="s">
        <v>272</v>
      </c>
      <c r="B218" s="181" t="s">
        <v>272</v>
      </c>
      <c r="C218" s="210"/>
    </row>
    <row r="219" spans="1:3" x14ac:dyDescent="0.35">
      <c r="A219" s="33" t="s">
        <v>272</v>
      </c>
      <c r="B219" s="181" t="s">
        <v>3070</v>
      </c>
      <c r="C219" s="210" t="s">
        <v>3604</v>
      </c>
    </row>
    <row r="220" spans="1:3" x14ac:dyDescent="0.35">
      <c r="A220" s="33" t="s">
        <v>272</v>
      </c>
      <c r="B220" s="181" t="s">
        <v>3070</v>
      </c>
      <c r="C220" s="210" t="s">
        <v>3605</v>
      </c>
    </row>
    <row r="221" spans="1:3" x14ac:dyDescent="0.35">
      <c r="A221" s="33" t="s">
        <v>272</v>
      </c>
      <c r="B221" s="181" t="s">
        <v>3070</v>
      </c>
      <c r="C221" s="210" t="s">
        <v>3606</v>
      </c>
    </row>
    <row r="222" spans="1:3" x14ac:dyDescent="0.35">
      <c r="A222" s="33" t="s">
        <v>272</v>
      </c>
      <c r="B222" s="181" t="s">
        <v>3070</v>
      </c>
      <c r="C222" s="210" t="s">
        <v>3607</v>
      </c>
    </row>
    <row r="223" spans="1:3" x14ac:dyDescent="0.35">
      <c r="A223" s="33" t="s">
        <v>272</v>
      </c>
      <c r="B223" s="181" t="s">
        <v>3070</v>
      </c>
      <c r="C223" s="210"/>
    </row>
    <row r="224" spans="1:3" x14ac:dyDescent="0.35">
      <c r="A224" s="33" t="s">
        <v>343</v>
      </c>
      <c r="B224" s="181" t="s">
        <v>343</v>
      </c>
      <c r="C224" s="210"/>
    </row>
    <row r="225" spans="1:3" x14ac:dyDescent="0.35">
      <c r="A225" s="33" t="s">
        <v>343</v>
      </c>
      <c r="B225" s="181" t="s">
        <v>3071</v>
      </c>
      <c r="C225" s="210"/>
    </row>
    <row r="226" spans="1:3" x14ac:dyDescent="0.35">
      <c r="A226" s="33" t="s">
        <v>343</v>
      </c>
      <c r="B226" s="181" t="s">
        <v>3072</v>
      </c>
      <c r="C226" s="210"/>
    </row>
    <row r="227" spans="1:3" x14ac:dyDescent="0.35">
      <c r="A227" s="33" t="s">
        <v>343</v>
      </c>
      <c r="B227" s="182" t="s">
        <v>3072</v>
      </c>
      <c r="C227" s="211" t="s">
        <v>3608</v>
      </c>
    </row>
    <row r="228" spans="1:3" x14ac:dyDescent="0.35">
      <c r="A228" s="33" t="s">
        <v>405</v>
      </c>
      <c r="B228" s="181" t="s">
        <v>3073</v>
      </c>
      <c r="C228" s="218"/>
    </row>
    <row r="229" spans="1:3" x14ac:dyDescent="0.35">
      <c r="A229" s="33" t="s">
        <v>405</v>
      </c>
      <c r="B229" s="182" t="s">
        <v>3074</v>
      </c>
      <c r="C229" s="219"/>
    </row>
    <row r="230" spans="1:3" x14ac:dyDescent="0.35">
      <c r="A230" s="33" t="s">
        <v>405</v>
      </c>
      <c r="B230" s="181" t="s">
        <v>3075</v>
      </c>
      <c r="C230" s="218"/>
    </row>
    <row r="231" spans="1:3" x14ac:dyDescent="0.35">
      <c r="A231" s="33" t="s">
        <v>405</v>
      </c>
      <c r="B231" s="181" t="s">
        <v>3076</v>
      </c>
      <c r="C231" s="218"/>
    </row>
    <row r="232" spans="1:3" x14ac:dyDescent="0.35">
      <c r="A232" s="33" t="s">
        <v>405</v>
      </c>
      <c r="B232" s="181" t="s">
        <v>3077</v>
      </c>
      <c r="C232" s="218"/>
    </row>
    <row r="233" spans="1:3" x14ac:dyDescent="0.35">
      <c r="A233" s="33" t="s">
        <v>416</v>
      </c>
      <c r="B233" s="181" t="s">
        <v>3078</v>
      </c>
      <c r="C233" s="218"/>
    </row>
    <row r="234" spans="1:3" x14ac:dyDescent="0.35">
      <c r="A234" s="33" t="s">
        <v>416</v>
      </c>
      <c r="B234" s="181" t="s">
        <v>3079</v>
      </c>
      <c r="C234" s="218"/>
    </row>
    <row r="235" spans="1:3" x14ac:dyDescent="0.35">
      <c r="A235" s="33" t="s">
        <v>416</v>
      </c>
      <c r="B235" s="181" t="s">
        <v>3080</v>
      </c>
      <c r="C235" s="218"/>
    </row>
    <row r="236" spans="1:3" x14ac:dyDescent="0.35">
      <c r="A236" s="33" t="s">
        <v>416</v>
      </c>
      <c r="B236" s="182" t="s">
        <v>3081</v>
      </c>
      <c r="C236" s="219"/>
    </row>
    <row r="237" spans="1:3" x14ac:dyDescent="0.35">
      <c r="A237" s="33" t="s">
        <v>416</v>
      </c>
      <c r="B237" s="181" t="s">
        <v>3082</v>
      </c>
      <c r="C237" s="218"/>
    </row>
    <row r="238" spans="1:3" x14ac:dyDescent="0.35">
      <c r="A238" s="33" t="s">
        <v>416</v>
      </c>
      <c r="B238" s="181" t="s">
        <v>3083</v>
      </c>
      <c r="C238" s="218"/>
    </row>
    <row r="239" spans="1:3" x14ac:dyDescent="0.35">
      <c r="A239" s="33" t="s">
        <v>416</v>
      </c>
      <c r="B239" s="181" t="s">
        <v>3084</v>
      </c>
      <c r="C239" s="218"/>
    </row>
    <row r="240" spans="1:3" x14ac:dyDescent="0.35">
      <c r="A240" s="33" t="s">
        <v>1083</v>
      </c>
      <c r="B240" s="181" t="s">
        <v>3085</v>
      </c>
      <c r="C240" s="218"/>
    </row>
    <row r="241" spans="1:3" x14ac:dyDescent="0.35">
      <c r="A241" s="33" t="s">
        <v>1083</v>
      </c>
      <c r="B241" s="181" t="s">
        <v>3086</v>
      </c>
      <c r="C241" s="218"/>
    </row>
    <row r="242" spans="1:3" x14ac:dyDescent="0.35">
      <c r="A242" s="33" t="s">
        <v>1083</v>
      </c>
      <c r="B242" s="181" t="s">
        <v>3087</v>
      </c>
      <c r="C242" s="218"/>
    </row>
    <row r="243" spans="1:3" x14ac:dyDescent="0.35">
      <c r="A243" s="33" t="s">
        <v>1083</v>
      </c>
      <c r="B243" s="181" t="s">
        <v>3088</v>
      </c>
      <c r="C243" s="218"/>
    </row>
    <row r="244" spans="1:3" x14ac:dyDescent="0.35">
      <c r="A244" s="33" t="s">
        <v>1083</v>
      </c>
      <c r="B244" s="181" t="s">
        <v>3089</v>
      </c>
      <c r="C244" s="218"/>
    </row>
    <row r="245" spans="1:3" x14ac:dyDescent="0.35">
      <c r="A245" s="33" t="s">
        <v>1083</v>
      </c>
      <c r="B245" s="181" t="s">
        <v>3090</v>
      </c>
      <c r="C245" s="218"/>
    </row>
    <row r="246" spans="1:3" x14ac:dyDescent="0.35">
      <c r="A246" s="33" t="s">
        <v>1083</v>
      </c>
      <c r="B246" s="181" t="s">
        <v>3091</v>
      </c>
      <c r="C246" s="218"/>
    </row>
    <row r="247" spans="1:3" x14ac:dyDescent="0.35">
      <c r="A247" s="33" t="s">
        <v>1083</v>
      </c>
      <c r="B247" s="181" t="s">
        <v>3092</v>
      </c>
      <c r="C247" s="218"/>
    </row>
    <row r="248" spans="1:3" x14ac:dyDescent="0.35">
      <c r="A248" s="33" t="s">
        <v>1083</v>
      </c>
      <c r="B248" s="181" t="s">
        <v>3093</v>
      </c>
      <c r="C248" s="218"/>
    </row>
    <row r="249" spans="1:3" x14ac:dyDescent="0.35">
      <c r="A249" s="33" t="s">
        <v>1083</v>
      </c>
      <c r="B249" s="181" t="s">
        <v>3094</v>
      </c>
      <c r="C249" s="218"/>
    </row>
    <row r="250" spans="1:3" x14ac:dyDescent="0.35">
      <c r="A250" s="33" t="s">
        <v>1083</v>
      </c>
      <c r="B250" s="181" t="s">
        <v>3095</v>
      </c>
      <c r="C250" s="218"/>
    </row>
    <row r="251" spans="1:3" x14ac:dyDescent="0.35">
      <c r="A251" s="33" t="s">
        <v>1083</v>
      </c>
      <c r="B251" s="181" t="s">
        <v>3096</v>
      </c>
      <c r="C251" s="218"/>
    </row>
    <row r="252" spans="1:3" x14ac:dyDescent="0.35">
      <c r="A252" s="33" t="s">
        <v>457</v>
      </c>
      <c r="B252" s="181" t="s">
        <v>3097</v>
      </c>
      <c r="C252" s="218"/>
    </row>
    <row r="253" spans="1:3" x14ac:dyDescent="0.35">
      <c r="A253" s="33" t="s">
        <v>457</v>
      </c>
      <c r="B253" s="181" t="s">
        <v>3098</v>
      </c>
      <c r="C253" s="218"/>
    </row>
    <row r="254" spans="1:3" x14ac:dyDescent="0.35">
      <c r="A254" s="33" t="s">
        <v>457</v>
      </c>
      <c r="B254" s="181" t="s">
        <v>3099</v>
      </c>
      <c r="C254" s="218"/>
    </row>
    <row r="255" spans="1:3" x14ac:dyDescent="0.35">
      <c r="A255" s="33" t="s">
        <v>457</v>
      </c>
      <c r="B255" s="181" t="s">
        <v>3100</v>
      </c>
      <c r="C255" s="218"/>
    </row>
    <row r="256" spans="1:3" x14ac:dyDescent="0.35">
      <c r="A256" s="33" t="s">
        <v>457</v>
      </c>
      <c r="B256" s="181" t="s">
        <v>3101</v>
      </c>
      <c r="C256" s="218"/>
    </row>
    <row r="257" spans="1:3" x14ac:dyDescent="0.35">
      <c r="A257" s="33" t="s">
        <v>457</v>
      </c>
      <c r="B257" s="181" t="s">
        <v>3102</v>
      </c>
      <c r="C257" s="218"/>
    </row>
    <row r="258" spans="1:3" x14ac:dyDescent="0.35">
      <c r="A258" s="33" t="s">
        <v>457</v>
      </c>
      <c r="B258" s="181" t="s">
        <v>3103</v>
      </c>
      <c r="C258" s="218"/>
    </row>
    <row r="259" spans="1:3" x14ac:dyDescent="0.35">
      <c r="A259" s="33" t="s">
        <v>457</v>
      </c>
      <c r="B259" s="181" t="s">
        <v>3104</v>
      </c>
      <c r="C259" s="218"/>
    </row>
    <row r="260" spans="1:3" x14ac:dyDescent="0.35">
      <c r="A260" s="33" t="s">
        <v>457</v>
      </c>
      <c r="B260" s="181" t="s">
        <v>3105</v>
      </c>
      <c r="C260" s="218"/>
    </row>
    <row r="261" spans="1:3" x14ac:dyDescent="0.35">
      <c r="A261" s="33" t="s">
        <v>457</v>
      </c>
      <c r="B261" s="181" t="s">
        <v>3106</v>
      </c>
      <c r="C261" s="218"/>
    </row>
    <row r="262" spans="1:3" x14ac:dyDescent="0.35">
      <c r="A262" s="33" t="s">
        <v>457</v>
      </c>
      <c r="B262" s="181" t="s">
        <v>3107</v>
      </c>
      <c r="C262" s="218"/>
    </row>
    <row r="263" spans="1:3" x14ac:dyDescent="0.35">
      <c r="A263" s="33" t="s">
        <v>457</v>
      </c>
      <c r="B263" s="181" t="s">
        <v>3108</v>
      </c>
      <c r="C263" s="218"/>
    </row>
    <row r="264" spans="1:3" x14ac:dyDescent="0.35">
      <c r="A264" s="33" t="s">
        <v>457</v>
      </c>
      <c r="B264" s="181" t="s">
        <v>3109</v>
      </c>
      <c r="C264" s="218"/>
    </row>
    <row r="265" spans="1:3" x14ac:dyDescent="0.35">
      <c r="A265" s="33" t="s">
        <v>457</v>
      </c>
      <c r="B265" s="181" t="s">
        <v>3110</v>
      </c>
      <c r="C265" s="218"/>
    </row>
    <row r="266" spans="1:3" x14ac:dyDescent="0.35">
      <c r="A266" s="33" t="s">
        <v>457</v>
      </c>
      <c r="B266" s="181" t="s">
        <v>3111</v>
      </c>
      <c r="C266" s="218"/>
    </row>
    <row r="267" spans="1:3" x14ac:dyDescent="0.35">
      <c r="A267" s="33" t="s">
        <v>457</v>
      </c>
      <c r="B267" s="181" t="s">
        <v>3112</v>
      </c>
      <c r="C267" s="218"/>
    </row>
    <row r="268" spans="1:3" x14ac:dyDescent="0.35">
      <c r="A268" s="33" t="s">
        <v>457</v>
      </c>
      <c r="B268" s="181" t="s">
        <v>3108</v>
      </c>
      <c r="C268" s="218"/>
    </row>
    <row r="269" spans="1:3" x14ac:dyDescent="0.35">
      <c r="A269" s="33" t="s">
        <v>457</v>
      </c>
      <c r="B269" s="181" t="s">
        <v>3113</v>
      </c>
      <c r="C269" s="218"/>
    </row>
    <row r="270" spans="1:3" x14ac:dyDescent="0.35">
      <c r="A270" s="33" t="s">
        <v>457</v>
      </c>
      <c r="B270" s="181" t="s">
        <v>3114</v>
      </c>
      <c r="C270" s="218"/>
    </row>
    <row r="271" spans="1:3" x14ac:dyDescent="0.35">
      <c r="A271" s="33" t="s">
        <v>457</v>
      </c>
      <c r="B271" s="181" t="s">
        <v>3115</v>
      </c>
      <c r="C271" s="218"/>
    </row>
    <row r="272" spans="1:3" x14ac:dyDescent="0.35">
      <c r="A272" s="33" t="s">
        <v>457</v>
      </c>
      <c r="B272" s="181" t="s">
        <v>3116</v>
      </c>
      <c r="C272" s="218"/>
    </row>
    <row r="273" spans="1:3" x14ac:dyDescent="0.35">
      <c r="A273" s="33" t="s">
        <v>457</v>
      </c>
      <c r="B273" s="181" t="s">
        <v>3117</v>
      </c>
      <c r="C273" s="218"/>
    </row>
    <row r="274" spans="1:3" x14ac:dyDescent="0.35">
      <c r="A274" s="33" t="s">
        <v>502</v>
      </c>
      <c r="B274" s="181" t="s">
        <v>3118</v>
      </c>
      <c r="C274" s="218"/>
    </row>
    <row r="275" spans="1:3" x14ac:dyDescent="0.35">
      <c r="A275" s="33" t="s">
        <v>502</v>
      </c>
      <c r="B275" s="181" t="s">
        <v>3119</v>
      </c>
      <c r="C275" s="218"/>
    </row>
    <row r="276" spans="1:3" x14ac:dyDescent="0.35">
      <c r="A276" s="33" t="s">
        <v>502</v>
      </c>
      <c r="B276" s="181" t="s">
        <v>3120</v>
      </c>
      <c r="C276" s="218"/>
    </row>
    <row r="277" spans="1:3" x14ac:dyDescent="0.35">
      <c r="A277" s="33" t="s">
        <v>502</v>
      </c>
      <c r="B277" s="181" t="s">
        <v>3121</v>
      </c>
      <c r="C277" s="218"/>
    </row>
    <row r="278" spans="1:3" x14ac:dyDescent="0.35">
      <c r="A278" s="33" t="s">
        <v>511</v>
      </c>
      <c r="B278" s="182" t="s">
        <v>3122</v>
      </c>
      <c r="C278" s="219"/>
    </row>
    <row r="279" spans="1:3" x14ac:dyDescent="0.35">
      <c r="A279" s="33" t="s">
        <v>511</v>
      </c>
      <c r="B279" s="181" t="s">
        <v>3123</v>
      </c>
      <c r="C279" s="218"/>
    </row>
    <row r="280" spans="1:3" x14ac:dyDescent="0.35">
      <c r="A280" s="33" t="s">
        <v>511</v>
      </c>
      <c r="B280" s="181" t="s">
        <v>3124</v>
      </c>
      <c r="C280" s="218"/>
    </row>
    <row r="281" spans="1:3" x14ac:dyDescent="0.35">
      <c r="A281" s="33" t="s">
        <v>511</v>
      </c>
      <c r="B281" s="181" t="s">
        <v>3125</v>
      </c>
      <c r="C281" s="218"/>
    </row>
    <row r="282" spans="1:3" x14ac:dyDescent="0.35">
      <c r="A282" s="33" t="s">
        <v>511</v>
      </c>
      <c r="B282" s="181" t="s">
        <v>3126</v>
      </c>
      <c r="C282" s="218"/>
    </row>
    <row r="283" spans="1:3" x14ac:dyDescent="0.35">
      <c r="A283" s="33" t="s">
        <v>511</v>
      </c>
      <c r="B283" s="181" t="s">
        <v>3122</v>
      </c>
      <c r="C283" s="218"/>
    </row>
    <row r="284" spans="1:3" x14ac:dyDescent="0.35">
      <c r="A284" s="33" t="s">
        <v>511</v>
      </c>
      <c r="B284" s="181" t="s">
        <v>3127</v>
      </c>
      <c r="C284" s="218"/>
    </row>
    <row r="285" spans="1:3" x14ac:dyDescent="0.35">
      <c r="A285" s="33" t="s">
        <v>511</v>
      </c>
      <c r="B285" s="181" t="s">
        <v>3128</v>
      </c>
      <c r="C285" s="218"/>
    </row>
    <row r="286" spans="1:3" x14ac:dyDescent="0.35">
      <c r="A286" s="33" t="s">
        <v>511</v>
      </c>
      <c r="B286" s="181" t="s">
        <v>3129</v>
      </c>
      <c r="C286" s="218"/>
    </row>
    <row r="287" spans="1:3" x14ac:dyDescent="0.35">
      <c r="A287" s="33" t="s">
        <v>511</v>
      </c>
      <c r="B287" s="181" t="s">
        <v>3130</v>
      </c>
      <c r="C287" s="218"/>
    </row>
    <row r="288" spans="1:3" x14ac:dyDescent="0.35">
      <c r="A288" s="33" t="s">
        <v>534</v>
      </c>
      <c r="B288" s="181" t="s">
        <v>3131</v>
      </c>
      <c r="C288" s="218"/>
    </row>
    <row r="289" spans="1:3" x14ac:dyDescent="0.35">
      <c r="A289" s="33" t="s">
        <v>534</v>
      </c>
      <c r="B289" s="181" t="s">
        <v>3132</v>
      </c>
      <c r="C289" s="218"/>
    </row>
    <row r="290" spans="1:3" x14ac:dyDescent="0.35">
      <c r="A290" s="33" t="s">
        <v>534</v>
      </c>
      <c r="B290" s="181" t="s">
        <v>3133</v>
      </c>
      <c r="C290" s="218"/>
    </row>
    <row r="291" spans="1:3" x14ac:dyDescent="0.35">
      <c r="A291" s="33" t="s">
        <v>534</v>
      </c>
      <c r="B291" s="181" t="s">
        <v>3134</v>
      </c>
      <c r="C291" s="218"/>
    </row>
    <row r="292" spans="1:3" x14ac:dyDescent="0.35">
      <c r="A292" s="33" t="s">
        <v>534</v>
      </c>
      <c r="B292" s="181" t="s">
        <v>3135</v>
      </c>
      <c r="C292" s="218"/>
    </row>
    <row r="293" spans="1:3" x14ac:dyDescent="0.35">
      <c r="A293" s="33" t="s">
        <v>534</v>
      </c>
      <c r="B293" s="181" t="s">
        <v>3136</v>
      </c>
      <c r="C293" s="218"/>
    </row>
    <row r="294" spans="1:3" x14ac:dyDescent="0.35">
      <c r="A294" s="33" t="s">
        <v>534</v>
      </c>
      <c r="B294" s="181" t="s">
        <v>3137</v>
      </c>
      <c r="C294" s="218"/>
    </row>
    <row r="295" spans="1:3" x14ac:dyDescent="0.35">
      <c r="A295" s="33" t="s">
        <v>534</v>
      </c>
      <c r="B295" s="181" t="s">
        <v>3138</v>
      </c>
      <c r="C295" s="218"/>
    </row>
    <row r="296" spans="1:3" x14ac:dyDescent="0.35">
      <c r="A296" s="33" t="s">
        <v>534</v>
      </c>
      <c r="B296" s="181" t="s">
        <v>3139</v>
      </c>
      <c r="C296" s="218"/>
    </row>
    <row r="297" spans="1:3" x14ac:dyDescent="0.35">
      <c r="A297" s="33" t="s">
        <v>534</v>
      </c>
      <c r="B297" s="181" t="s">
        <v>3140</v>
      </c>
      <c r="C297" s="218"/>
    </row>
    <row r="298" spans="1:3" x14ac:dyDescent="0.35">
      <c r="A298" s="33" t="s">
        <v>534</v>
      </c>
      <c r="B298" s="181" t="s">
        <v>3141</v>
      </c>
      <c r="C298" s="218"/>
    </row>
    <row r="299" spans="1:3" x14ac:dyDescent="0.35">
      <c r="A299" s="33" t="s">
        <v>534</v>
      </c>
      <c r="B299" s="181" t="s">
        <v>3142</v>
      </c>
      <c r="C299" s="218"/>
    </row>
    <row r="300" spans="1:3" x14ac:dyDescent="0.35">
      <c r="A300" s="33" t="s">
        <v>559</v>
      </c>
      <c r="B300" s="181" t="s">
        <v>3143</v>
      </c>
      <c r="C300" s="218"/>
    </row>
    <row r="301" spans="1:3" x14ac:dyDescent="0.35">
      <c r="A301" s="33" t="s">
        <v>559</v>
      </c>
      <c r="B301" s="181" t="s">
        <v>3144</v>
      </c>
      <c r="C301" s="218"/>
    </row>
    <row r="302" spans="1:3" x14ac:dyDescent="0.35">
      <c r="A302" s="33" t="s">
        <v>559</v>
      </c>
      <c r="B302" s="182" t="s">
        <v>3145</v>
      </c>
      <c r="C302" s="219"/>
    </row>
    <row r="303" spans="1:3" x14ac:dyDescent="0.35">
      <c r="A303" s="33" t="s">
        <v>559</v>
      </c>
      <c r="B303" s="181" t="s">
        <v>3146</v>
      </c>
      <c r="C303" s="218"/>
    </row>
    <row r="304" spans="1:3" x14ac:dyDescent="0.35">
      <c r="A304" s="33" t="s">
        <v>559</v>
      </c>
      <c r="B304" s="181" t="s">
        <v>3147</v>
      </c>
      <c r="C304" s="218"/>
    </row>
    <row r="305" spans="1:3" x14ac:dyDescent="0.35">
      <c r="A305" s="33" t="s">
        <v>559</v>
      </c>
      <c r="B305" s="181" t="s">
        <v>3148</v>
      </c>
      <c r="C305" s="218"/>
    </row>
    <row r="306" spans="1:3" x14ac:dyDescent="0.35">
      <c r="A306" s="33" t="s">
        <v>573</v>
      </c>
      <c r="B306" s="182" t="s">
        <v>3149</v>
      </c>
      <c r="C306" s="219"/>
    </row>
    <row r="307" spans="1:3" x14ac:dyDescent="0.35">
      <c r="A307" s="33" t="s">
        <v>573</v>
      </c>
      <c r="B307" s="181"/>
      <c r="C307" s="218"/>
    </row>
    <row r="308" spans="1:3" x14ac:dyDescent="0.35">
      <c r="A308" s="33" t="s">
        <v>576</v>
      </c>
      <c r="B308" s="181" t="s">
        <v>3150</v>
      </c>
      <c r="C308" s="220"/>
    </row>
    <row r="309" spans="1:3" x14ac:dyDescent="0.35">
      <c r="A309" s="33" t="s">
        <v>576</v>
      </c>
      <c r="B309" s="181"/>
      <c r="C309" s="218"/>
    </row>
    <row r="310" spans="1:3" x14ac:dyDescent="0.35">
      <c r="A310" s="33" t="s">
        <v>579</v>
      </c>
      <c r="B310" s="182" t="s">
        <v>3151</v>
      </c>
      <c r="C310" s="219"/>
    </row>
    <row r="311" spans="1:3" x14ac:dyDescent="0.35">
      <c r="A311" s="33" t="s">
        <v>579</v>
      </c>
      <c r="B311" s="181"/>
      <c r="C311" s="218"/>
    </row>
    <row r="312" spans="1:3" x14ac:dyDescent="0.35">
      <c r="A312" s="33" t="s">
        <v>582</v>
      </c>
      <c r="B312" s="181" t="s">
        <v>3152</v>
      </c>
      <c r="C312" s="218"/>
    </row>
    <row r="313" spans="1:3" x14ac:dyDescent="0.35">
      <c r="A313" s="33" t="s">
        <v>582</v>
      </c>
      <c r="B313" s="181"/>
      <c r="C313" s="218"/>
    </row>
    <row r="314" spans="1:3" x14ac:dyDescent="0.35">
      <c r="A314" s="33" t="s">
        <v>592</v>
      </c>
      <c r="B314" s="181" t="s">
        <v>592</v>
      </c>
      <c r="C314" s="218" t="s">
        <v>3609</v>
      </c>
    </row>
    <row r="315" spans="1:3" x14ac:dyDescent="0.35">
      <c r="A315" s="33" t="s">
        <v>594</v>
      </c>
      <c r="B315" s="181" t="s">
        <v>594</v>
      </c>
      <c r="C315" s="210"/>
    </row>
    <row r="316" spans="1:3" x14ac:dyDescent="0.35">
      <c r="A316" s="33" t="s">
        <v>594</v>
      </c>
      <c r="B316" s="181" t="s">
        <v>3153</v>
      </c>
      <c r="C316" s="210"/>
    </row>
    <row r="317" spans="1:3" x14ac:dyDescent="0.35">
      <c r="A317" s="33" t="s">
        <v>594</v>
      </c>
      <c r="B317" s="181" t="s">
        <v>3154</v>
      </c>
      <c r="C317" s="210"/>
    </row>
    <row r="318" spans="1:3" x14ac:dyDescent="0.35">
      <c r="A318" s="33" t="s">
        <v>596</v>
      </c>
      <c r="B318" s="181" t="s">
        <v>596</v>
      </c>
    </row>
    <row r="319" spans="1:3" x14ac:dyDescent="0.35">
      <c r="A319" s="33" t="s">
        <v>596</v>
      </c>
      <c r="B319" s="181" t="s">
        <v>3155</v>
      </c>
      <c r="C319" s="210"/>
    </row>
    <row r="320" spans="1:3" x14ac:dyDescent="0.35">
      <c r="A320" s="33" t="s">
        <v>596</v>
      </c>
      <c r="B320" s="181" t="s">
        <v>3156</v>
      </c>
      <c r="C320" s="210"/>
    </row>
    <row r="321" spans="1:3" x14ac:dyDescent="0.35">
      <c r="B321" s="181"/>
      <c r="C321" s="210"/>
    </row>
    <row r="322" spans="1:3" x14ac:dyDescent="0.35">
      <c r="A322" s="33" t="s">
        <v>598</v>
      </c>
      <c r="B322" s="181" t="s">
        <v>598</v>
      </c>
      <c r="C322" s="210"/>
    </row>
    <row r="323" spans="1:3" x14ac:dyDescent="0.35">
      <c r="A323" s="33" t="s">
        <v>598</v>
      </c>
      <c r="B323" s="181" t="s">
        <v>3157</v>
      </c>
      <c r="C323" s="210" t="s">
        <v>3610</v>
      </c>
    </row>
    <row r="324" spans="1:3" x14ac:dyDescent="0.35">
      <c r="A324" s="33" t="s">
        <v>598</v>
      </c>
      <c r="B324" s="181" t="s">
        <v>3157</v>
      </c>
      <c r="C324" s="210" t="s">
        <v>3611</v>
      </c>
    </row>
    <row r="325" spans="1:3" x14ac:dyDescent="0.35">
      <c r="A325" s="33" t="s">
        <v>598</v>
      </c>
      <c r="B325" s="181" t="s">
        <v>3157</v>
      </c>
    </row>
    <row r="326" spans="1:3" x14ac:dyDescent="0.35">
      <c r="A326" s="33" t="s">
        <v>601</v>
      </c>
      <c r="B326" s="181" t="s">
        <v>601</v>
      </c>
      <c r="C326" s="210"/>
    </row>
    <row r="327" spans="1:3" x14ac:dyDescent="0.35">
      <c r="A327" s="33" t="s">
        <v>601</v>
      </c>
      <c r="B327" s="181" t="s">
        <v>3158</v>
      </c>
      <c r="C327" s="210" t="s">
        <v>3612</v>
      </c>
    </row>
    <row r="328" spans="1:3" x14ac:dyDescent="0.35">
      <c r="A328" s="33" t="s">
        <v>601</v>
      </c>
      <c r="B328" s="181" t="s">
        <v>3159</v>
      </c>
    </row>
    <row r="329" spans="1:3" x14ac:dyDescent="0.35">
      <c r="A329" s="33" t="s">
        <v>601</v>
      </c>
      <c r="B329" s="181" t="s">
        <v>3160</v>
      </c>
      <c r="C329" s="210" t="s">
        <v>3613</v>
      </c>
    </row>
    <row r="330" spans="1:3" x14ac:dyDescent="0.35">
      <c r="A330" s="33" t="s">
        <v>601</v>
      </c>
      <c r="B330" s="181" t="s">
        <v>3161</v>
      </c>
      <c r="C330" s="210" t="s">
        <v>3614</v>
      </c>
    </row>
    <row r="331" spans="1:3" x14ac:dyDescent="0.35">
      <c r="A331" s="33" t="s">
        <v>601</v>
      </c>
      <c r="B331" s="181" t="s">
        <v>3162</v>
      </c>
      <c r="C331" s="210" t="s">
        <v>3615</v>
      </c>
    </row>
    <row r="332" spans="1:3" x14ac:dyDescent="0.35">
      <c r="A332" s="33" t="s">
        <v>603</v>
      </c>
      <c r="B332" s="181" t="s">
        <v>603</v>
      </c>
    </row>
    <row r="333" spans="1:3" x14ac:dyDescent="0.35">
      <c r="A333" s="33" t="s">
        <v>603</v>
      </c>
      <c r="B333" s="181" t="s">
        <v>3163</v>
      </c>
      <c r="C333" s="210" t="s">
        <v>3616</v>
      </c>
    </row>
    <row r="334" spans="1:3" x14ac:dyDescent="0.35">
      <c r="A334" s="33" t="s">
        <v>603</v>
      </c>
      <c r="B334" s="181" t="s">
        <v>3164</v>
      </c>
    </row>
    <row r="335" spans="1:3" x14ac:dyDescent="0.35">
      <c r="A335" s="33" t="s">
        <v>603</v>
      </c>
      <c r="B335" s="181" t="s">
        <v>3163</v>
      </c>
      <c r="C335" s="210" t="s">
        <v>3617</v>
      </c>
    </row>
    <row r="336" spans="1:3" x14ac:dyDescent="0.35">
      <c r="A336" s="33" t="s">
        <v>605</v>
      </c>
      <c r="B336" s="181" t="s">
        <v>605</v>
      </c>
      <c r="C336" s="210"/>
    </row>
    <row r="337" spans="1:3" x14ac:dyDescent="0.35">
      <c r="A337" s="33" t="s">
        <v>605</v>
      </c>
      <c r="B337" s="181" t="s">
        <v>3165</v>
      </c>
      <c r="C337" s="210" t="s">
        <v>3618</v>
      </c>
    </row>
    <row r="338" spans="1:3" x14ac:dyDescent="0.35">
      <c r="A338" s="33" t="s">
        <v>605</v>
      </c>
      <c r="B338" s="181" t="s">
        <v>3166</v>
      </c>
    </row>
    <row r="339" spans="1:3" x14ac:dyDescent="0.35">
      <c r="A339" s="33" t="s">
        <v>605</v>
      </c>
      <c r="B339" s="182" t="s">
        <v>3167</v>
      </c>
      <c r="C339" s="211" t="s">
        <v>3619</v>
      </c>
    </row>
    <row r="340" spans="1:3" x14ac:dyDescent="0.35">
      <c r="A340" s="33" t="s">
        <v>605</v>
      </c>
      <c r="B340" s="182" t="s">
        <v>3168</v>
      </c>
      <c r="C340" s="221" t="s">
        <v>3620</v>
      </c>
    </row>
    <row r="341" spans="1:3" x14ac:dyDescent="0.35">
      <c r="A341" s="33" t="s">
        <v>605</v>
      </c>
      <c r="B341" s="182" t="s">
        <v>3169</v>
      </c>
      <c r="C341" s="210" t="s">
        <v>3621</v>
      </c>
    </row>
    <row r="342" spans="1:3" x14ac:dyDescent="0.35">
      <c r="A342" s="33" t="s">
        <v>607</v>
      </c>
      <c r="B342" s="185" t="s">
        <v>607</v>
      </c>
      <c r="C342" s="222"/>
    </row>
    <row r="343" spans="1:3" x14ac:dyDescent="0.35">
      <c r="A343" s="33" t="s">
        <v>607</v>
      </c>
      <c r="B343" s="181" t="s">
        <v>3170</v>
      </c>
    </row>
    <row r="344" spans="1:3" x14ac:dyDescent="0.35">
      <c r="A344" s="33" t="s">
        <v>607</v>
      </c>
      <c r="B344" s="181" t="s">
        <v>3170</v>
      </c>
      <c r="C344" s="210" t="s">
        <v>3622</v>
      </c>
    </row>
    <row r="345" spans="1:3" x14ac:dyDescent="0.35">
      <c r="A345" s="33" t="s">
        <v>607</v>
      </c>
      <c r="B345" s="181" t="s">
        <v>3170</v>
      </c>
      <c r="C345" s="210" t="s">
        <v>3623</v>
      </c>
    </row>
    <row r="346" spans="1:3" x14ac:dyDescent="0.35">
      <c r="A346" s="33" t="s">
        <v>607</v>
      </c>
      <c r="B346" s="181" t="s">
        <v>3170</v>
      </c>
      <c r="C346" s="210" t="s">
        <v>3624</v>
      </c>
    </row>
    <row r="347" spans="1:3" x14ac:dyDescent="0.35">
      <c r="A347" s="33" t="s">
        <v>607</v>
      </c>
      <c r="B347" s="181" t="s">
        <v>3170</v>
      </c>
      <c r="C347" s="210" t="s">
        <v>3625</v>
      </c>
    </row>
    <row r="348" spans="1:3" x14ac:dyDescent="0.35">
      <c r="A348" s="33" t="s">
        <v>607</v>
      </c>
      <c r="B348" s="181" t="s">
        <v>3170</v>
      </c>
      <c r="C348" s="210" t="s">
        <v>3626</v>
      </c>
    </row>
    <row r="349" spans="1:3" x14ac:dyDescent="0.35">
      <c r="A349" s="33" t="s">
        <v>607</v>
      </c>
      <c r="B349" s="181" t="s">
        <v>3170</v>
      </c>
      <c r="C349" s="210" t="s">
        <v>3627</v>
      </c>
    </row>
    <row r="350" spans="1:3" x14ac:dyDescent="0.35">
      <c r="A350" s="33" t="s">
        <v>607</v>
      </c>
      <c r="B350" s="181" t="s">
        <v>3170</v>
      </c>
      <c r="C350" s="210" t="s">
        <v>3628</v>
      </c>
    </row>
    <row r="351" spans="1:3" x14ac:dyDescent="0.35">
      <c r="A351" s="33" t="s">
        <v>607</v>
      </c>
      <c r="B351" s="181" t="s">
        <v>3170</v>
      </c>
      <c r="C351" s="210" t="s">
        <v>3629</v>
      </c>
    </row>
    <row r="352" spans="1:3" x14ac:dyDescent="0.35">
      <c r="A352" s="33" t="s">
        <v>607</v>
      </c>
      <c r="B352" s="181" t="s">
        <v>3170</v>
      </c>
      <c r="C352" s="210" t="s">
        <v>3621</v>
      </c>
    </row>
    <row r="353" spans="1:3" x14ac:dyDescent="0.35">
      <c r="A353" s="33" t="s">
        <v>607</v>
      </c>
      <c r="B353" s="181" t="s">
        <v>3170</v>
      </c>
      <c r="C353" s="210" t="s">
        <v>3630</v>
      </c>
    </row>
    <row r="354" spans="1:3" x14ac:dyDescent="0.35">
      <c r="A354" s="33" t="s">
        <v>610</v>
      </c>
      <c r="B354" s="181" t="s">
        <v>610</v>
      </c>
      <c r="C354" s="210"/>
    </row>
    <row r="355" spans="1:3" x14ac:dyDescent="0.35">
      <c r="A355" s="33" t="s">
        <v>610</v>
      </c>
      <c r="B355" s="181" t="s">
        <v>3171</v>
      </c>
      <c r="C355" s="210" t="s">
        <v>3631</v>
      </c>
    </row>
    <row r="356" spans="1:3" x14ac:dyDescent="0.35">
      <c r="A356" s="33" t="s">
        <v>610</v>
      </c>
      <c r="B356" s="181" t="s">
        <v>3172</v>
      </c>
    </row>
    <row r="357" spans="1:3" x14ac:dyDescent="0.35">
      <c r="A357" s="33" t="s">
        <v>610</v>
      </c>
      <c r="B357" s="181" t="s">
        <v>3171</v>
      </c>
      <c r="C357" s="210" t="s">
        <v>3632</v>
      </c>
    </row>
    <row r="358" spans="1:3" x14ac:dyDescent="0.35">
      <c r="A358" s="33" t="s">
        <v>610</v>
      </c>
      <c r="B358" s="181" t="s">
        <v>3171</v>
      </c>
      <c r="C358" s="210" t="s">
        <v>3633</v>
      </c>
    </row>
    <row r="359" spans="1:3" x14ac:dyDescent="0.35">
      <c r="A359" s="33" t="s">
        <v>610</v>
      </c>
      <c r="B359" s="181" t="s">
        <v>3173</v>
      </c>
      <c r="C359" s="210" t="s">
        <v>3634</v>
      </c>
    </row>
    <row r="360" spans="1:3" x14ac:dyDescent="0.35">
      <c r="A360" s="33" t="s">
        <v>610</v>
      </c>
      <c r="B360" s="181" t="s">
        <v>3171</v>
      </c>
      <c r="C360" s="210" t="s">
        <v>3635</v>
      </c>
    </row>
    <row r="361" spans="1:3" x14ac:dyDescent="0.35">
      <c r="A361" s="33" t="s">
        <v>610</v>
      </c>
      <c r="B361" s="181" t="s">
        <v>3171</v>
      </c>
      <c r="C361" s="210" t="s">
        <v>3636</v>
      </c>
    </row>
    <row r="362" spans="1:3" x14ac:dyDescent="0.35">
      <c r="A362" s="33" t="s">
        <v>610</v>
      </c>
      <c r="B362" s="181" t="s">
        <v>3174</v>
      </c>
      <c r="C362" s="210" t="s">
        <v>3637</v>
      </c>
    </row>
    <row r="363" spans="1:3" x14ac:dyDescent="0.35">
      <c r="A363" s="33" t="s">
        <v>610</v>
      </c>
      <c r="B363" s="181" t="s">
        <v>3175</v>
      </c>
      <c r="C363" s="210" t="s">
        <v>3638</v>
      </c>
    </row>
    <row r="364" spans="1:3" x14ac:dyDescent="0.35">
      <c r="A364" s="33" t="s">
        <v>610</v>
      </c>
      <c r="B364" s="181" t="s">
        <v>3175</v>
      </c>
    </row>
    <row r="365" spans="1:3" x14ac:dyDescent="0.35">
      <c r="A365" s="33" t="s">
        <v>610</v>
      </c>
      <c r="B365" s="182" t="s">
        <v>3176</v>
      </c>
      <c r="C365" s="211" t="s">
        <v>3639</v>
      </c>
    </row>
    <row r="366" spans="1:3" x14ac:dyDescent="0.35">
      <c r="A366" s="33" t="s">
        <v>610</v>
      </c>
      <c r="B366" s="182" t="s">
        <v>3175</v>
      </c>
      <c r="C366" s="211" t="s">
        <v>3640</v>
      </c>
    </row>
    <row r="367" spans="1:3" x14ac:dyDescent="0.35">
      <c r="A367" s="33" t="s">
        <v>610</v>
      </c>
      <c r="B367" s="182" t="s">
        <v>3175</v>
      </c>
      <c r="C367" s="210"/>
    </row>
    <row r="368" spans="1:3" x14ac:dyDescent="0.35">
      <c r="A368" s="33" t="s">
        <v>610</v>
      </c>
      <c r="B368" s="182" t="s">
        <v>3175</v>
      </c>
      <c r="C368" s="210" t="s">
        <v>3641</v>
      </c>
    </row>
    <row r="369" spans="1:3" x14ac:dyDescent="0.35">
      <c r="A369" s="33" t="s">
        <v>610</v>
      </c>
      <c r="B369" s="182" t="s">
        <v>3175</v>
      </c>
      <c r="C369" s="210" t="s">
        <v>3642</v>
      </c>
    </row>
    <row r="370" spans="1:3" x14ac:dyDescent="0.35">
      <c r="A370" s="33" t="s">
        <v>610</v>
      </c>
      <c r="B370" s="182" t="s">
        <v>3175</v>
      </c>
      <c r="C370" s="210" t="s">
        <v>3643</v>
      </c>
    </row>
    <row r="371" spans="1:3" x14ac:dyDescent="0.35">
      <c r="A371" s="33" t="s">
        <v>610</v>
      </c>
      <c r="B371" s="181" t="s">
        <v>3173</v>
      </c>
      <c r="C371" s="210" t="s">
        <v>3644</v>
      </c>
    </row>
    <row r="372" spans="1:3" x14ac:dyDescent="0.35">
      <c r="A372" s="33" t="s">
        <v>610</v>
      </c>
      <c r="B372" s="181" t="s">
        <v>3177</v>
      </c>
    </row>
    <row r="373" spans="1:3" x14ac:dyDescent="0.35">
      <c r="A373" s="33" t="s">
        <v>610</v>
      </c>
      <c r="B373" s="181" t="s">
        <v>3175</v>
      </c>
      <c r="C373" s="210" t="s">
        <v>3645</v>
      </c>
    </row>
    <row r="374" spans="1:3" x14ac:dyDescent="0.35">
      <c r="A374" s="33" t="s">
        <v>610</v>
      </c>
      <c r="B374" s="181" t="s">
        <v>3178</v>
      </c>
    </row>
    <row r="375" spans="1:3" x14ac:dyDescent="0.35">
      <c r="A375" s="33" t="s">
        <v>610</v>
      </c>
      <c r="B375" s="181" t="s">
        <v>3171</v>
      </c>
      <c r="C375" s="210" t="s">
        <v>3646</v>
      </c>
    </row>
    <row r="376" spans="1:3" x14ac:dyDescent="0.35">
      <c r="A376" s="33" t="s">
        <v>610</v>
      </c>
      <c r="B376" s="181" t="s">
        <v>3171</v>
      </c>
      <c r="C376" s="210" t="s">
        <v>3647</v>
      </c>
    </row>
    <row r="377" spans="1:3" x14ac:dyDescent="0.35">
      <c r="A377" s="33" t="s">
        <v>610</v>
      </c>
      <c r="B377" s="181" t="s">
        <v>3179</v>
      </c>
      <c r="C377" s="210" t="s">
        <v>3648</v>
      </c>
    </row>
    <row r="378" spans="1:3" x14ac:dyDescent="0.35">
      <c r="A378" s="33" t="s">
        <v>610</v>
      </c>
      <c r="B378" s="181" t="s">
        <v>3171</v>
      </c>
      <c r="C378" s="210" t="s">
        <v>3649</v>
      </c>
    </row>
    <row r="379" spans="1:3" x14ac:dyDescent="0.35">
      <c r="A379" s="33" t="s">
        <v>610</v>
      </c>
      <c r="B379" s="181" t="s">
        <v>3171</v>
      </c>
      <c r="C379" s="210" t="s">
        <v>3650</v>
      </c>
    </row>
    <row r="380" spans="1:3" x14ac:dyDescent="0.35">
      <c r="A380" s="33" t="s">
        <v>610</v>
      </c>
      <c r="B380" s="181" t="s">
        <v>3171</v>
      </c>
      <c r="C380" s="210" t="s">
        <v>3651</v>
      </c>
    </row>
    <row r="381" spans="1:3" x14ac:dyDescent="0.35">
      <c r="A381" s="33" t="s">
        <v>610</v>
      </c>
      <c r="B381" s="181" t="s">
        <v>3173</v>
      </c>
      <c r="C381" s="210"/>
    </row>
    <row r="382" spans="1:3" x14ac:dyDescent="0.35">
      <c r="A382" s="33" t="s">
        <v>610</v>
      </c>
      <c r="B382" s="181" t="s">
        <v>3171</v>
      </c>
      <c r="C382" s="210"/>
    </row>
    <row r="383" spans="1:3" x14ac:dyDescent="0.35">
      <c r="A383" s="33" t="s">
        <v>610</v>
      </c>
      <c r="B383" s="182" t="s">
        <v>3180</v>
      </c>
    </row>
    <row r="384" spans="1:3" x14ac:dyDescent="0.35">
      <c r="A384" s="33" t="s">
        <v>610</v>
      </c>
      <c r="B384" s="181" t="s">
        <v>3179</v>
      </c>
      <c r="C384" s="210" t="s">
        <v>3652</v>
      </c>
    </row>
    <row r="385" spans="1:3" x14ac:dyDescent="0.35">
      <c r="A385" s="33" t="s">
        <v>610</v>
      </c>
      <c r="B385" s="181" t="s">
        <v>3179</v>
      </c>
    </row>
    <row r="386" spans="1:3" x14ac:dyDescent="0.35">
      <c r="A386" s="33" t="s">
        <v>610</v>
      </c>
      <c r="B386" s="181" t="s">
        <v>3179</v>
      </c>
      <c r="C386" s="210" t="s">
        <v>3653</v>
      </c>
    </row>
    <row r="387" spans="1:3" x14ac:dyDescent="0.35">
      <c r="A387" s="33" t="s">
        <v>610</v>
      </c>
      <c r="B387" s="181" t="s">
        <v>3181</v>
      </c>
    </row>
    <row r="388" spans="1:3" x14ac:dyDescent="0.35">
      <c r="A388" s="33" t="s">
        <v>610</v>
      </c>
      <c r="B388" s="181" t="s">
        <v>3171</v>
      </c>
      <c r="C388" s="210" t="s">
        <v>3654</v>
      </c>
    </row>
    <row r="389" spans="1:3" x14ac:dyDescent="0.35">
      <c r="A389" s="33" t="s">
        <v>610</v>
      </c>
      <c r="B389" s="181" t="s">
        <v>3179</v>
      </c>
      <c r="C389" s="210" t="s">
        <v>3655</v>
      </c>
    </row>
    <row r="390" spans="1:3" x14ac:dyDescent="0.35">
      <c r="A390" s="33" t="s">
        <v>610</v>
      </c>
      <c r="B390" s="181" t="s">
        <v>3182</v>
      </c>
      <c r="C390" s="210" t="s">
        <v>3656</v>
      </c>
    </row>
    <row r="391" spans="1:3" x14ac:dyDescent="0.35">
      <c r="A391" s="33" t="s">
        <v>610</v>
      </c>
      <c r="B391" s="181" t="s">
        <v>3183</v>
      </c>
      <c r="C391" s="210" t="s">
        <v>3657</v>
      </c>
    </row>
    <row r="392" spans="1:3" x14ac:dyDescent="0.35">
      <c r="A392" s="33" t="s">
        <v>612</v>
      </c>
      <c r="B392" s="181" t="s">
        <v>612</v>
      </c>
      <c r="C392" s="210"/>
    </row>
    <row r="393" spans="1:3" x14ac:dyDescent="0.35">
      <c r="A393" s="33" t="s">
        <v>612</v>
      </c>
      <c r="B393" s="181" t="s">
        <v>3184</v>
      </c>
      <c r="C393" s="210" t="s">
        <v>3658</v>
      </c>
    </row>
    <row r="394" spans="1:3" x14ac:dyDescent="0.35">
      <c r="A394" s="33" t="s">
        <v>612</v>
      </c>
      <c r="B394" s="181" t="s">
        <v>3185</v>
      </c>
    </row>
    <row r="395" spans="1:3" x14ac:dyDescent="0.35">
      <c r="A395" s="33" t="s">
        <v>612</v>
      </c>
      <c r="B395" s="181" t="s">
        <v>3184</v>
      </c>
      <c r="C395" s="210" t="s">
        <v>3659</v>
      </c>
    </row>
    <row r="396" spans="1:3" x14ac:dyDescent="0.35">
      <c r="A396" s="33" t="s">
        <v>612</v>
      </c>
      <c r="B396" s="181" t="s">
        <v>3184</v>
      </c>
      <c r="C396" s="210" t="s">
        <v>3660</v>
      </c>
    </row>
    <row r="397" spans="1:3" x14ac:dyDescent="0.35">
      <c r="A397" s="33" t="s">
        <v>612</v>
      </c>
      <c r="B397" s="181" t="s">
        <v>3186</v>
      </c>
      <c r="C397" s="210" t="s">
        <v>3661</v>
      </c>
    </row>
    <row r="398" spans="1:3" x14ac:dyDescent="0.35">
      <c r="A398" s="33" t="s">
        <v>612</v>
      </c>
      <c r="B398" s="181" t="s">
        <v>3187</v>
      </c>
      <c r="C398" s="211" t="s">
        <v>3662</v>
      </c>
    </row>
    <row r="399" spans="1:3" x14ac:dyDescent="0.35">
      <c r="A399" s="33" t="s">
        <v>612</v>
      </c>
      <c r="B399" s="181" t="s">
        <v>3187</v>
      </c>
      <c r="C399" s="210" t="s">
        <v>3663</v>
      </c>
    </row>
    <row r="400" spans="1:3" x14ac:dyDescent="0.35">
      <c r="A400" s="33" t="s">
        <v>612</v>
      </c>
      <c r="B400" s="181" t="s">
        <v>3186</v>
      </c>
      <c r="C400" s="210" t="s">
        <v>3664</v>
      </c>
    </row>
    <row r="401" spans="1:3" x14ac:dyDescent="0.35">
      <c r="A401" s="33" t="s">
        <v>615</v>
      </c>
      <c r="B401" s="181" t="s">
        <v>3188</v>
      </c>
      <c r="C401" s="210"/>
    </row>
    <row r="402" spans="1:3" x14ac:dyDescent="0.35">
      <c r="A402" s="33" t="s">
        <v>615</v>
      </c>
      <c r="B402" s="181"/>
      <c r="C402" s="210"/>
    </row>
    <row r="403" spans="1:3" x14ac:dyDescent="0.35">
      <c r="A403" s="33" t="s">
        <v>615</v>
      </c>
      <c r="B403" s="182"/>
      <c r="C403" s="211"/>
    </row>
    <row r="404" spans="1:3" x14ac:dyDescent="0.35">
      <c r="A404" s="33" t="s">
        <v>615</v>
      </c>
      <c r="B404" s="181"/>
      <c r="C404" s="210"/>
    </row>
    <row r="405" spans="1:3" x14ac:dyDescent="0.35">
      <c r="A405" s="33" t="s">
        <v>615</v>
      </c>
      <c r="B405" s="181"/>
      <c r="C405" s="210"/>
    </row>
    <row r="406" spans="1:3" x14ac:dyDescent="0.35">
      <c r="A406" s="33" t="s">
        <v>615</v>
      </c>
      <c r="B406" s="182"/>
      <c r="C406" s="211"/>
    </row>
    <row r="407" spans="1:3" x14ac:dyDescent="0.35">
      <c r="A407" s="33" t="s">
        <v>657</v>
      </c>
      <c r="B407" s="181" t="s">
        <v>3189</v>
      </c>
      <c r="C407" s="210"/>
    </row>
    <row r="408" spans="1:3" x14ac:dyDescent="0.35">
      <c r="A408" s="33" t="s">
        <v>657</v>
      </c>
      <c r="B408" s="181"/>
      <c r="C408" s="210"/>
    </row>
    <row r="409" spans="1:3" x14ac:dyDescent="0.35">
      <c r="A409" s="33" t="s">
        <v>660</v>
      </c>
      <c r="B409" s="182" t="s">
        <v>3190</v>
      </c>
      <c r="C409" s="211"/>
    </row>
    <row r="410" spans="1:3" x14ac:dyDescent="0.35">
      <c r="A410" s="33" t="s">
        <v>660</v>
      </c>
      <c r="B410" s="181"/>
      <c r="C410" s="210"/>
    </row>
    <row r="411" spans="1:3" x14ac:dyDescent="0.35">
      <c r="A411" s="33" t="s">
        <v>663</v>
      </c>
      <c r="B411" s="181" t="s">
        <v>663</v>
      </c>
      <c r="C411" s="210" t="s">
        <v>3665</v>
      </c>
    </row>
    <row r="412" spans="1:3" x14ac:dyDescent="0.35">
      <c r="A412" s="33" t="s">
        <v>665</v>
      </c>
      <c r="B412" s="181" t="s">
        <v>665</v>
      </c>
    </row>
    <row r="413" spans="1:3" x14ac:dyDescent="0.35">
      <c r="A413" s="33" t="s">
        <v>665</v>
      </c>
      <c r="B413" s="182" t="s">
        <v>3191</v>
      </c>
    </row>
    <row r="414" spans="1:3" x14ac:dyDescent="0.35">
      <c r="A414" s="33" t="s">
        <v>665</v>
      </c>
      <c r="B414" s="184" t="s">
        <v>3192</v>
      </c>
      <c r="C414" s="210"/>
    </row>
    <row r="415" spans="1:3" x14ac:dyDescent="0.35">
      <c r="A415" s="33" t="s">
        <v>665</v>
      </c>
      <c r="B415" s="184" t="s">
        <v>3193</v>
      </c>
      <c r="C415" s="181" t="s">
        <v>3666</v>
      </c>
    </row>
    <row r="416" spans="1:3" x14ac:dyDescent="0.35">
      <c r="A416" s="33" t="s">
        <v>665</v>
      </c>
      <c r="B416" s="184" t="s">
        <v>3194</v>
      </c>
    </row>
    <row r="417" spans="1:3" x14ac:dyDescent="0.35">
      <c r="A417" s="33" t="s">
        <v>665</v>
      </c>
      <c r="B417" s="184" t="s">
        <v>3195</v>
      </c>
    </row>
    <row r="418" spans="1:3" x14ac:dyDescent="0.35">
      <c r="A418" s="33" t="s">
        <v>665</v>
      </c>
      <c r="B418" s="184" t="s">
        <v>3196</v>
      </c>
    </row>
    <row r="419" spans="1:3" x14ac:dyDescent="0.35">
      <c r="A419" s="33" t="s">
        <v>665</v>
      </c>
      <c r="B419" s="184" t="s">
        <v>3197</v>
      </c>
    </row>
    <row r="420" spans="1:3" x14ac:dyDescent="0.35">
      <c r="A420" s="33" t="s">
        <v>665</v>
      </c>
      <c r="B420" s="181" t="s">
        <v>3198</v>
      </c>
      <c r="C420" s="211" t="s">
        <v>3667</v>
      </c>
    </row>
    <row r="421" spans="1:3" x14ac:dyDescent="0.35">
      <c r="A421" s="33" t="s">
        <v>665</v>
      </c>
      <c r="B421" s="181" t="s">
        <v>3198</v>
      </c>
      <c r="C421" s="210" t="s">
        <v>3668</v>
      </c>
    </row>
    <row r="422" spans="1:3" x14ac:dyDescent="0.35">
      <c r="A422" s="33" t="s">
        <v>665</v>
      </c>
      <c r="B422" s="181" t="s">
        <v>3198</v>
      </c>
      <c r="C422" s="210" t="s">
        <v>3669</v>
      </c>
    </row>
    <row r="423" spans="1:3" x14ac:dyDescent="0.35">
      <c r="A423" s="33" t="s">
        <v>665</v>
      </c>
      <c r="B423" s="181" t="s">
        <v>3198</v>
      </c>
      <c r="C423" s="210" t="s">
        <v>3670</v>
      </c>
    </row>
    <row r="424" spans="1:3" x14ac:dyDescent="0.35">
      <c r="A424" s="33" t="s">
        <v>665</v>
      </c>
      <c r="B424" s="181" t="s">
        <v>3198</v>
      </c>
      <c r="C424" s="210" t="s">
        <v>3671</v>
      </c>
    </row>
    <row r="425" spans="1:3" x14ac:dyDescent="0.35">
      <c r="A425" s="33" t="s">
        <v>665</v>
      </c>
      <c r="B425" s="181" t="s">
        <v>3198</v>
      </c>
      <c r="C425" s="210" t="s">
        <v>3672</v>
      </c>
    </row>
    <row r="426" spans="1:3" x14ac:dyDescent="0.35">
      <c r="A426" s="33" t="s">
        <v>665</v>
      </c>
      <c r="B426" s="181" t="s">
        <v>3198</v>
      </c>
      <c r="C426" s="210" t="s">
        <v>3673</v>
      </c>
    </row>
    <row r="427" spans="1:3" x14ac:dyDescent="0.35">
      <c r="A427" s="33" t="s">
        <v>665</v>
      </c>
      <c r="B427" s="181" t="s">
        <v>3198</v>
      </c>
      <c r="C427" s="210" t="s">
        <v>3674</v>
      </c>
    </row>
    <row r="428" spans="1:3" x14ac:dyDescent="0.35">
      <c r="A428" s="33" t="s">
        <v>665</v>
      </c>
      <c r="B428" s="181" t="s">
        <v>3198</v>
      </c>
      <c r="C428" s="210" t="s">
        <v>3675</v>
      </c>
    </row>
    <row r="429" spans="1:3" x14ac:dyDescent="0.35">
      <c r="A429" s="33" t="s">
        <v>667</v>
      </c>
      <c r="B429" s="181" t="s">
        <v>667</v>
      </c>
      <c r="C429" s="210"/>
    </row>
    <row r="430" spans="1:3" x14ac:dyDescent="0.35">
      <c r="A430" s="33" t="s">
        <v>667</v>
      </c>
      <c r="B430" s="181" t="s">
        <v>3199</v>
      </c>
    </row>
    <row r="431" spans="1:3" x14ac:dyDescent="0.35">
      <c r="A431" s="33" t="s">
        <v>669</v>
      </c>
      <c r="B431" s="181" t="s">
        <v>669</v>
      </c>
      <c r="C431" s="210"/>
    </row>
    <row r="432" spans="1:3" x14ac:dyDescent="0.35">
      <c r="A432" s="33" t="s">
        <v>669</v>
      </c>
      <c r="B432" s="182"/>
      <c r="C432" s="211"/>
    </row>
    <row r="433" spans="1:3" x14ac:dyDescent="0.35">
      <c r="A433" s="33" t="s">
        <v>672</v>
      </c>
      <c r="B433" s="181" t="s">
        <v>672</v>
      </c>
      <c r="C433" s="210" t="s">
        <v>3676</v>
      </c>
    </row>
    <row r="434" spans="1:3" x14ac:dyDescent="0.35">
      <c r="A434" s="33" t="s">
        <v>672</v>
      </c>
      <c r="B434" s="181" t="s">
        <v>677</v>
      </c>
      <c r="C434" s="210"/>
    </row>
    <row r="435" spans="1:3" x14ac:dyDescent="0.35">
      <c r="A435" s="33" t="s">
        <v>672</v>
      </c>
      <c r="B435" s="181" t="s">
        <v>3200</v>
      </c>
      <c r="C435" s="210" t="s">
        <v>3677</v>
      </c>
    </row>
    <row r="436" spans="1:3" x14ac:dyDescent="0.35">
      <c r="A436" s="33" t="s">
        <v>680</v>
      </c>
      <c r="B436" s="181" t="s">
        <v>680</v>
      </c>
      <c r="C436" s="210"/>
    </row>
    <row r="437" spans="1:3" x14ac:dyDescent="0.35">
      <c r="A437" s="33" t="s">
        <v>680</v>
      </c>
      <c r="B437" s="181" t="s">
        <v>3201</v>
      </c>
      <c r="C437" s="210"/>
    </row>
    <row r="438" spans="1:3" x14ac:dyDescent="0.35">
      <c r="A438" s="33" t="s">
        <v>680</v>
      </c>
      <c r="B438" s="181" t="s">
        <v>3202</v>
      </c>
      <c r="C438" s="210" t="s">
        <v>3678</v>
      </c>
    </row>
    <row r="439" spans="1:3" x14ac:dyDescent="0.35">
      <c r="B439" s="181"/>
      <c r="C439" s="210"/>
    </row>
    <row r="440" spans="1:3" x14ac:dyDescent="0.35">
      <c r="A440" s="33" t="s">
        <v>680</v>
      </c>
      <c r="B440" s="181" t="s">
        <v>3203</v>
      </c>
      <c r="C440" s="210" t="s">
        <v>3679</v>
      </c>
    </row>
    <row r="441" spans="1:3" x14ac:dyDescent="0.35">
      <c r="A441" s="33" t="s">
        <v>680</v>
      </c>
      <c r="B441" s="181" t="s">
        <v>3204</v>
      </c>
      <c r="C441" s="210" t="s">
        <v>3680</v>
      </c>
    </row>
    <row r="442" spans="1:3" x14ac:dyDescent="0.35">
      <c r="A442" s="33" t="s">
        <v>680</v>
      </c>
      <c r="B442" s="181" t="s">
        <v>3204</v>
      </c>
      <c r="C442" s="222"/>
    </row>
    <row r="443" spans="1:3" x14ac:dyDescent="0.35">
      <c r="A443" s="33" t="s">
        <v>680</v>
      </c>
      <c r="B443" s="181" t="s">
        <v>3205</v>
      </c>
      <c r="C443" s="210" t="s">
        <v>3681</v>
      </c>
    </row>
    <row r="444" spans="1:3" x14ac:dyDescent="0.35">
      <c r="A444" s="33" t="s">
        <v>680</v>
      </c>
      <c r="B444" s="181" t="s">
        <v>3206</v>
      </c>
      <c r="C444" s="210" t="s">
        <v>3682</v>
      </c>
    </row>
    <row r="445" spans="1:3" x14ac:dyDescent="0.35">
      <c r="A445" s="33" t="s">
        <v>682</v>
      </c>
      <c r="B445" s="182" t="s">
        <v>682</v>
      </c>
      <c r="C445" s="211"/>
    </row>
    <row r="446" spans="1:3" x14ac:dyDescent="0.35">
      <c r="A446" s="33" t="s">
        <v>682</v>
      </c>
      <c r="B446" s="181" t="s">
        <v>3207</v>
      </c>
      <c r="C446" s="210"/>
    </row>
    <row r="447" spans="1:3" x14ac:dyDescent="0.35">
      <c r="A447" s="33" t="s">
        <v>682</v>
      </c>
      <c r="B447" s="181" t="s">
        <v>3208</v>
      </c>
      <c r="C447" s="210" t="s">
        <v>3683</v>
      </c>
    </row>
    <row r="448" spans="1:3" x14ac:dyDescent="0.35">
      <c r="A448" s="33" t="s">
        <v>682</v>
      </c>
      <c r="B448" s="182" t="s">
        <v>3209</v>
      </c>
      <c r="C448" s="211" t="s">
        <v>3684</v>
      </c>
    </row>
    <row r="449" spans="1:3" x14ac:dyDescent="0.35">
      <c r="A449" s="33" t="s">
        <v>682</v>
      </c>
      <c r="B449" s="181" t="s">
        <v>3210</v>
      </c>
      <c r="C449" s="223" t="s">
        <v>3685</v>
      </c>
    </row>
    <row r="450" spans="1:3" x14ac:dyDescent="0.35">
      <c r="A450" s="33" t="s">
        <v>682</v>
      </c>
      <c r="B450" s="181" t="s">
        <v>3211</v>
      </c>
      <c r="C450" s="210" t="s">
        <v>3682</v>
      </c>
    </row>
    <row r="451" spans="1:3" x14ac:dyDescent="0.35">
      <c r="A451" s="33" t="s">
        <v>684</v>
      </c>
      <c r="B451" s="181" t="s">
        <v>684</v>
      </c>
      <c r="C451" s="210"/>
    </row>
    <row r="452" spans="1:3" x14ac:dyDescent="0.35">
      <c r="A452" s="33" t="s">
        <v>684</v>
      </c>
      <c r="B452" s="182"/>
      <c r="C452" s="211"/>
    </row>
    <row r="453" spans="1:3" x14ac:dyDescent="0.35">
      <c r="A453" s="33" t="s">
        <v>684</v>
      </c>
      <c r="B453" s="182" t="s">
        <v>3212</v>
      </c>
      <c r="C453" s="210" t="s">
        <v>3686</v>
      </c>
    </row>
    <row r="454" spans="1:3" x14ac:dyDescent="0.35">
      <c r="A454" s="33" t="s">
        <v>684</v>
      </c>
      <c r="B454" s="182" t="s">
        <v>3213</v>
      </c>
      <c r="C454" s="222" t="s">
        <v>3687</v>
      </c>
    </row>
    <row r="455" spans="1:3" x14ac:dyDescent="0.35">
      <c r="A455" s="33" t="s">
        <v>688</v>
      </c>
      <c r="B455" s="181" t="s">
        <v>3214</v>
      </c>
      <c r="C455" s="210"/>
    </row>
    <row r="456" spans="1:3" x14ac:dyDescent="0.35">
      <c r="A456" s="33" t="s">
        <v>688</v>
      </c>
      <c r="B456" s="182" t="s">
        <v>3215</v>
      </c>
      <c r="C456" s="211"/>
    </row>
    <row r="457" spans="1:3" x14ac:dyDescent="0.35">
      <c r="A457" s="33" t="s">
        <v>688</v>
      </c>
      <c r="B457" s="181" t="s">
        <v>3216</v>
      </c>
      <c r="C457" s="210"/>
    </row>
    <row r="458" spans="1:3" x14ac:dyDescent="0.35">
      <c r="A458" s="33" t="s">
        <v>691</v>
      </c>
      <c r="B458" s="181" t="s">
        <v>3217</v>
      </c>
      <c r="C458" s="210"/>
    </row>
    <row r="459" spans="1:3" x14ac:dyDescent="0.35">
      <c r="A459" s="33" t="s">
        <v>691</v>
      </c>
      <c r="B459" s="182"/>
      <c r="C459" s="211"/>
    </row>
    <row r="460" spans="1:3" x14ac:dyDescent="0.35">
      <c r="A460" s="33" t="s">
        <v>694</v>
      </c>
      <c r="B460" s="181" t="s">
        <v>694</v>
      </c>
    </row>
    <row r="461" spans="1:3" x14ac:dyDescent="0.35">
      <c r="A461" s="33" t="s">
        <v>694</v>
      </c>
      <c r="B461" s="181"/>
      <c r="C461" s="210"/>
    </row>
    <row r="462" spans="1:3" x14ac:dyDescent="0.35">
      <c r="A462" s="33" t="s">
        <v>694</v>
      </c>
      <c r="B462" s="181"/>
      <c r="C462" s="210" t="s">
        <v>3688</v>
      </c>
    </row>
    <row r="463" spans="1:3" x14ac:dyDescent="0.35">
      <c r="A463" s="33" t="s">
        <v>697</v>
      </c>
      <c r="B463" s="181" t="s">
        <v>697</v>
      </c>
    </row>
    <row r="464" spans="1:3" x14ac:dyDescent="0.35">
      <c r="A464" s="33" t="s">
        <v>697</v>
      </c>
      <c r="B464" s="181" t="s">
        <v>3218</v>
      </c>
    </row>
    <row r="465" spans="1:3" x14ac:dyDescent="0.35">
      <c r="A465" s="33" t="s">
        <v>697</v>
      </c>
      <c r="B465" s="181" t="s">
        <v>3219</v>
      </c>
    </row>
    <row r="466" spans="1:3" x14ac:dyDescent="0.35">
      <c r="A466" s="33" t="s">
        <v>697</v>
      </c>
      <c r="B466" s="181" t="s">
        <v>3220</v>
      </c>
    </row>
    <row r="467" spans="1:3" x14ac:dyDescent="0.35">
      <c r="A467" s="33" t="s">
        <v>697</v>
      </c>
      <c r="B467" s="181" t="s">
        <v>3221</v>
      </c>
    </row>
    <row r="468" spans="1:3" x14ac:dyDescent="0.35">
      <c r="A468" s="33" t="s">
        <v>697</v>
      </c>
      <c r="B468" s="181" t="s">
        <v>3222</v>
      </c>
    </row>
    <row r="469" spans="1:3" x14ac:dyDescent="0.35">
      <c r="A469" s="33" t="s">
        <v>697</v>
      </c>
      <c r="B469" s="181" t="s">
        <v>3223</v>
      </c>
      <c r="C469" s="210" t="s">
        <v>3689</v>
      </c>
    </row>
    <row r="470" spans="1:3" x14ac:dyDescent="0.35">
      <c r="A470" s="33" t="s">
        <v>697</v>
      </c>
      <c r="B470" s="181" t="s">
        <v>3224</v>
      </c>
    </row>
    <row r="471" spans="1:3" x14ac:dyDescent="0.35">
      <c r="A471" s="33" t="s">
        <v>697</v>
      </c>
      <c r="B471" s="181" t="s">
        <v>3225</v>
      </c>
      <c r="C471" s="210" t="s">
        <v>3690</v>
      </c>
    </row>
    <row r="472" spans="1:3" x14ac:dyDescent="0.35">
      <c r="A472" s="33" t="s">
        <v>697</v>
      </c>
      <c r="B472" s="181" t="s">
        <v>3225</v>
      </c>
      <c r="C472" s="210" t="s">
        <v>3691</v>
      </c>
    </row>
    <row r="473" spans="1:3" x14ac:dyDescent="0.35">
      <c r="A473" s="33" t="s">
        <v>697</v>
      </c>
      <c r="B473" s="181" t="s">
        <v>3225</v>
      </c>
      <c r="C473" s="211" t="s">
        <v>3692</v>
      </c>
    </row>
    <row r="474" spans="1:3" x14ac:dyDescent="0.35">
      <c r="A474" s="33" t="s">
        <v>697</v>
      </c>
      <c r="B474" s="181" t="s">
        <v>3225</v>
      </c>
      <c r="C474" s="217" t="s">
        <v>3693</v>
      </c>
    </row>
    <row r="475" spans="1:3" x14ac:dyDescent="0.35">
      <c r="A475" s="33" t="s">
        <v>697</v>
      </c>
      <c r="B475" s="181" t="s">
        <v>3225</v>
      </c>
      <c r="C475" s="210"/>
    </row>
    <row r="476" spans="1:3" x14ac:dyDescent="0.35">
      <c r="A476" s="33" t="s">
        <v>697</v>
      </c>
      <c r="B476" s="181" t="s">
        <v>3225</v>
      </c>
      <c r="C476" s="210" t="s">
        <v>3694</v>
      </c>
    </row>
    <row r="477" spans="1:3" x14ac:dyDescent="0.35">
      <c r="A477" s="33" t="s">
        <v>697</v>
      </c>
      <c r="B477" s="181" t="s">
        <v>3225</v>
      </c>
      <c r="C477" s="211" t="s">
        <v>3695</v>
      </c>
    </row>
    <row r="478" spans="1:3" x14ac:dyDescent="0.35">
      <c r="A478" s="33" t="s">
        <v>697</v>
      </c>
      <c r="B478" s="181" t="s">
        <v>3225</v>
      </c>
      <c r="C478" s="217" t="s">
        <v>3696</v>
      </c>
    </row>
    <row r="479" spans="1:3" x14ac:dyDescent="0.35">
      <c r="A479" s="33" t="s">
        <v>699</v>
      </c>
      <c r="B479" s="181" t="s">
        <v>699</v>
      </c>
      <c r="C479" s="210"/>
    </row>
    <row r="480" spans="1:3" x14ac:dyDescent="0.35">
      <c r="A480" s="33" t="s">
        <v>699</v>
      </c>
      <c r="B480" s="181" t="s">
        <v>3226</v>
      </c>
    </row>
    <row r="481" spans="1:3" x14ac:dyDescent="0.35">
      <c r="A481" s="33" t="s">
        <v>699</v>
      </c>
      <c r="B481" s="181" t="s">
        <v>3227</v>
      </c>
      <c r="C481" s="210" t="s">
        <v>3697</v>
      </c>
    </row>
    <row r="482" spans="1:3" x14ac:dyDescent="0.35">
      <c r="A482" s="33" t="s">
        <v>699</v>
      </c>
      <c r="B482" s="181" t="s">
        <v>3227</v>
      </c>
      <c r="C482" s="217" t="s">
        <v>3698</v>
      </c>
    </row>
    <row r="483" spans="1:3" x14ac:dyDescent="0.35">
      <c r="A483" s="33" t="s">
        <v>699</v>
      </c>
      <c r="B483" s="181" t="s">
        <v>3227</v>
      </c>
      <c r="C483" s="211" t="s">
        <v>3699</v>
      </c>
    </row>
    <row r="484" spans="1:3" x14ac:dyDescent="0.35">
      <c r="A484" s="33" t="s">
        <v>701</v>
      </c>
      <c r="B484" s="181" t="s">
        <v>701</v>
      </c>
      <c r="C484" s="210"/>
    </row>
    <row r="485" spans="1:3" x14ac:dyDescent="0.35">
      <c r="A485" s="33" t="s">
        <v>701</v>
      </c>
      <c r="B485" s="181" t="s">
        <v>3228</v>
      </c>
      <c r="C485" s="210"/>
    </row>
    <row r="486" spans="1:3" x14ac:dyDescent="0.35">
      <c r="A486" s="33" t="s">
        <v>704</v>
      </c>
      <c r="B486" s="181" t="s">
        <v>704</v>
      </c>
    </row>
    <row r="487" spans="1:3" x14ac:dyDescent="0.35">
      <c r="A487" s="33" t="s">
        <v>704</v>
      </c>
      <c r="B487" s="182" t="s">
        <v>3229</v>
      </c>
      <c r="C487" s="210" t="s">
        <v>3700</v>
      </c>
    </row>
    <row r="488" spans="1:3" x14ac:dyDescent="0.35">
      <c r="A488" s="33" t="s">
        <v>770</v>
      </c>
      <c r="B488" s="181" t="s">
        <v>770</v>
      </c>
      <c r="C488" s="210"/>
    </row>
    <row r="489" spans="1:3" x14ac:dyDescent="0.35">
      <c r="A489" s="33" t="s">
        <v>770</v>
      </c>
      <c r="B489" s="181" t="s">
        <v>3230</v>
      </c>
      <c r="C489" s="224" t="s">
        <v>3701</v>
      </c>
    </row>
    <row r="490" spans="1:3" x14ac:dyDescent="0.35">
      <c r="A490" s="33" t="s">
        <v>770</v>
      </c>
      <c r="B490" s="181" t="s">
        <v>3230</v>
      </c>
      <c r="C490" s="214" t="s">
        <v>3702</v>
      </c>
    </row>
    <row r="491" spans="1:3" x14ac:dyDescent="0.35">
      <c r="A491" s="33" t="s">
        <v>770</v>
      </c>
      <c r="B491" s="181" t="s">
        <v>3230</v>
      </c>
      <c r="C491" s="224" t="s">
        <v>3703</v>
      </c>
    </row>
    <row r="492" spans="1:3" x14ac:dyDescent="0.35">
      <c r="A492" s="33" t="s">
        <v>770</v>
      </c>
      <c r="B492" s="181" t="s">
        <v>3230</v>
      </c>
      <c r="C492" s="224" t="s">
        <v>3704</v>
      </c>
    </row>
    <row r="493" spans="1:3" x14ac:dyDescent="0.35">
      <c r="A493" s="33" t="s">
        <v>770</v>
      </c>
      <c r="B493" s="181" t="s">
        <v>3230</v>
      </c>
      <c r="C493" s="224" t="s">
        <v>3705</v>
      </c>
    </row>
    <row r="494" spans="1:3" x14ac:dyDescent="0.35">
      <c r="A494" s="33" t="s">
        <v>770</v>
      </c>
      <c r="B494" s="181" t="s">
        <v>3230</v>
      </c>
      <c r="C494" s="224" t="s">
        <v>3706</v>
      </c>
    </row>
    <row r="495" spans="1:3" x14ac:dyDescent="0.35">
      <c r="A495" s="33" t="s">
        <v>770</v>
      </c>
      <c r="B495" s="181" t="s">
        <v>3230</v>
      </c>
      <c r="C495" s="224" t="s">
        <v>3707</v>
      </c>
    </row>
    <row r="496" spans="1:3" x14ac:dyDescent="0.35">
      <c r="A496" s="33" t="s">
        <v>770</v>
      </c>
      <c r="B496" s="181" t="s">
        <v>3230</v>
      </c>
      <c r="C496" s="224" t="s">
        <v>3708</v>
      </c>
    </row>
    <row r="497" spans="1:3" x14ac:dyDescent="0.35">
      <c r="A497" s="33" t="s">
        <v>276</v>
      </c>
      <c r="B497" s="181" t="s">
        <v>276</v>
      </c>
      <c r="C497" s="210"/>
    </row>
    <row r="498" spans="1:3" x14ac:dyDescent="0.35">
      <c r="A498" s="33" t="s">
        <v>276</v>
      </c>
      <c r="B498" s="181" t="s">
        <v>276</v>
      </c>
      <c r="C498" s="210"/>
    </row>
    <row r="499" spans="1:3" x14ac:dyDescent="0.35">
      <c r="A499" s="33" t="s">
        <v>276</v>
      </c>
      <c r="B499" s="181" t="s">
        <v>3231</v>
      </c>
      <c r="C499" s="210"/>
    </row>
    <row r="500" spans="1:3" x14ac:dyDescent="0.35">
      <c r="A500" s="33" t="s">
        <v>316</v>
      </c>
      <c r="B500" s="181" t="s">
        <v>316</v>
      </c>
    </row>
    <row r="501" spans="1:3" x14ac:dyDescent="0.35">
      <c r="A501" s="33" t="s">
        <v>316</v>
      </c>
      <c r="B501" s="181" t="s">
        <v>3232</v>
      </c>
      <c r="C501" s="210" t="s">
        <v>3709</v>
      </c>
    </row>
    <row r="502" spans="1:3" x14ac:dyDescent="0.35">
      <c r="A502" s="33" t="s">
        <v>316</v>
      </c>
      <c r="B502" s="181" t="s">
        <v>316</v>
      </c>
      <c r="C502" s="210"/>
    </row>
    <row r="503" spans="1:3" x14ac:dyDescent="0.35">
      <c r="A503" s="33" t="s">
        <v>318</v>
      </c>
      <c r="B503" s="181" t="s">
        <v>318</v>
      </c>
      <c r="C503" s="210"/>
    </row>
    <row r="504" spans="1:3" x14ac:dyDescent="0.35">
      <c r="A504" s="33" t="s">
        <v>318</v>
      </c>
      <c r="B504" s="181"/>
      <c r="C504" s="210"/>
    </row>
    <row r="505" spans="1:3" x14ac:dyDescent="0.35">
      <c r="A505" s="33" t="s">
        <v>321</v>
      </c>
      <c r="B505" s="181" t="s">
        <v>321</v>
      </c>
      <c r="C505" s="210"/>
    </row>
    <row r="506" spans="1:3" x14ac:dyDescent="0.35">
      <c r="A506" s="33" t="s">
        <v>321</v>
      </c>
      <c r="B506" s="181"/>
      <c r="C506" s="210"/>
    </row>
    <row r="507" spans="1:3" x14ac:dyDescent="0.35">
      <c r="A507" s="33" t="s">
        <v>324</v>
      </c>
      <c r="B507" s="181" t="s">
        <v>324</v>
      </c>
      <c r="C507" s="210"/>
    </row>
    <row r="508" spans="1:3" x14ac:dyDescent="0.35">
      <c r="A508" s="33" t="s">
        <v>324</v>
      </c>
      <c r="B508" s="181" t="s">
        <v>3233</v>
      </c>
      <c r="C508" s="210" t="s">
        <v>3710</v>
      </c>
    </row>
    <row r="509" spans="1:3" x14ac:dyDescent="0.35">
      <c r="A509" s="33" t="s">
        <v>324</v>
      </c>
      <c r="B509" s="181" t="s">
        <v>3233</v>
      </c>
      <c r="C509" s="210" t="s">
        <v>3711</v>
      </c>
    </row>
    <row r="510" spans="1:3" x14ac:dyDescent="0.35">
      <c r="A510" s="33">
        <v>51</v>
      </c>
      <c r="B510" s="181" t="s">
        <v>3233</v>
      </c>
      <c r="C510" s="210" t="s">
        <v>3712</v>
      </c>
    </row>
    <row r="511" spans="1:3" x14ac:dyDescent="0.35">
      <c r="A511" s="33" t="s">
        <v>324</v>
      </c>
      <c r="B511" s="181" t="s">
        <v>3233</v>
      </c>
      <c r="C511" s="210" t="s">
        <v>3713</v>
      </c>
    </row>
    <row r="512" spans="1:3" x14ac:dyDescent="0.35">
      <c r="A512" s="33" t="s">
        <v>324</v>
      </c>
      <c r="B512" s="181" t="s">
        <v>3233</v>
      </c>
      <c r="C512" s="210" t="s">
        <v>3714</v>
      </c>
    </row>
    <row r="513" spans="1:3" x14ac:dyDescent="0.35">
      <c r="A513" s="33" t="s">
        <v>327</v>
      </c>
      <c r="B513" s="181" t="s">
        <v>327</v>
      </c>
      <c r="C513" s="210"/>
    </row>
    <row r="514" spans="1:3" x14ac:dyDescent="0.35">
      <c r="A514" s="33" t="s">
        <v>327</v>
      </c>
      <c r="B514" s="181" t="s">
        <v>3234</v>
      </c>
      <c r="C514" s="210" t="s">
        <v>3715</v>
      </c>
    </row>
    <row r="515" spans="1:3" x14ac:dyDescent="0.35">
      <c r="A515" s="33" t="s">
        <v>327</v>
      </c>
      <c r="B515" s="181"/>
      <c r="C515" s="210"/>
    </row>
    <row r="516" spans="1:3" x14ac:dyDescent="0.35">
      <c r="A516" s="33" t="s">
        <v>330</v>
      </c>
      <c r="B516" s="181" t="s">
        <v>330</v>
      </c>
      <c r="C516" s="210"/>
    </row>
    <row r="517" spans="1:3" x14ac:dyDescent="0.35">
      <c r="A517" s="33" t="s">
        <v>333</v>
      </c>
      <c r="B517" s="181" t="s">
        <v>333</v>
      </c>
      <c r="C517" s="210"/>
    </row>
    <row r="518" spans="1:3" x14ac:dyDescent="0.35">
      <c r="A518" s="33" t="s">
        <v>333</v>
      </c>
      <c r="B518" s="182"/>
      <c r="C518" s="211"/>
    </row>
    <row r="519" spans="1:3" x14ac:dyDescent="0.35">
      <c r="A519" s="33" t="s">
        <v>336</v>
      </c>
      <c r="B519" s="181" t="s">
        <v>336</v>
      </c>
      <c r="C519" s="210"/>
    </row>
    <row r="520" spans="1:3" x14ac:dyDescent="0.35">
      <c r="A520" s="33" t="s">
        <v>336</v>
      </c>
      <c r="B520" s="181" t="s">
        <v>336</v>
      </c>
      <c r="C520" s="210" t="s">
        <v>3716</v>
      </c>
    </row>
    <row r="521" spans="1:3" x14ac:dyDescent="0.35">
      <c r="A521" s="33" t="s">
        <v>336</v>
      </c>
      <c r="B521" s="181"/>
      <c r="C521" s="210"/>
    </row>
    <row r="522" spans="1:3" x14ac:dyDescent="0.35">
      <c r="A522" s="33" t="s">
        <v>339</v>
      </c>
      <c r="B522" s="182" t="s">
        <v>339</v>
      </c>
      <c r="C522" s="211"/>
    </row>
    <row r="523" spans="1:3" x14ac:dyDescent="0.35">
      <c r="A523" s="33" t="s">
        <v>339</v>
      </c>
      <c r="B523" s="181"/>
      <c r="C523" s="210"/>
    </row>
    <row r="524" spans="1:3" x14ac:dyDescent="0.35">
      <c r="A524" s="33" t="s">
        <v>339</v>
      </c>
      <c r="B524" s="181" t="s">
        <v>3235</v>
      </c>
      <c r="C524" s="210" t="s">
        <v>3717</v>
      </c>
    </row>
    <row r="525" spans="1:3" x14ac:dyDescent="0.35">
      <c r="A525" s="33" t="s">
        <v>339</v>
      </c>
      <c r="B525" s="181" t="s">
        <v>3235</v>
      </c>
      <c r="C525" s="210" t="s">
        <v>3718</v>
      </c>
    </row>
    <row r="526" spans="1:3" x14ac:dyDescent="0.35">
      <c r="A526" s="33" t="s">
        <v>339</v>
      </c>
      <c r="B526" s="181" t="s">
        <v>3235</v>
      </c>
      <c r="C526" s="210" t="s">
        <v>3719</v>
      </c>
    </row>
    <row r="527" spans="1:3" x14ac:dyDescent="0.35">
      <c r="A527" s="33" t="s">
        <v>339</v>
      </c>
      <c r="B527" s="181" t="s">
        <v>3235</v>
      </c>
      <c r="C527" s="210" t="s">
        <v>3720</v>
      </c>
    </row>
    <row r="528" spans="1:3" x14ac:dyDescent="0.35">
      <c r="A528" s="33" t="s">
        <v>339</v>
      </c>
      <c r="B528" s="181" t="s">
        <v>3235</v>
      </c>
      <c r="C528" s="210" t="s">
        <v>3721</v>
      </c>
    </row>
    <row r="529" spans="1:3" x14ac:dyDescent="0.35">
      <c r="A529" s="33" t="s">
        <v>339</v>
      </c>
      <c r="B529" s="181" t="s">
        <v>3235</v>
      </c>
      <c r="C529" s="210" t="s">
        <v>3722</v>
      </c>
    </row>
    <row r="530" spans="1:3" x14ac:dyDescent="0.35">
      <c r="A530" s="33" t="s">
        <v>945</v>
      </c>
      <c r="B530" s="181"/>
      <c r="C530" s="210"/>
    </row>
    <row r="531" spans="1:3" x14ac:dyDescent="0.35">
      <c r="A531" s="33" t="s">
        <v>3049</v>
      </c>
      <c r="B531" s="181" t="s">
        <v>3049</v>
      </c>
      <c r="C531" s="210"/>
    </row>
    <row r="532" spans="1:3" x14ac:dyDescent="0.35">
      <c r="A532" s="33" t="s">
        <v>3049</v>
      </c>
      <c r="B532" s="181" t="s">
        <v>3236</v>
      </c>
      <c r="C532" s="210" t="s">
        <v>3723</v>
      </c>
    </row>
    <row r="533" spans="1:3" x14ac:dyDescent="0.35">
      <c r="A533" s="33" t="s">
        <v>3049</v>
      </c>
      <c r="B533" s="181" t="s">
        <v>3236</v>
      </c>
      <c r="C533" s="210" t="s">
        <v>3724</v>
      </c>
    </row>
    <row r="534" spans="1:3" x14ac:dyDescent="0.35">
      <c r="A534" s="33" t="s">
        <v>3049</v>
      </c>
      <c r="B534" s="181" t="s">
        <v>3236</v>
      </c>
      <c r="C534" s="210" t="s">
        <v>3725</v>
      </c>
    </row>
    <row r="535" spans="1:3" x14ac:dyDescent="0.35">
      <c r="A535" s="33" t="s">
        <v>3049</v>
      </c>
      <c r="B535" s="181" t="s">
        <v>3236</v>
      </c>
      <c r="C535" s="210" t="s">
        <v>3726</v>
      </c>
    </row>
    <row r="536" spans="1:3" x14ac:dyDescent="0.35">
      <c r="A536" s="33" t="s">
        <v>3049</v>
      </c>
      <c r="B536" s="181" t="s">
        <v>3236</v>
      </c>
      <c r="C536" s="210" t="s">
        <v>3727</v>
      </c>
    </row>
    <row r="537" spans="1:3" x14ac:dyDescent="0.35">
      <c r="A537" s="33" t="s">
        <v>3049</v>
      </c>
      <c r="B537" s="181" t="s">
        <v>3236</v>
      </c>
      <c r="C537" s="210" t="s">
        <v>3728</v>
      </c>
    </row>
    <row r="538" spans="1:3" x14ac:dyDescent="0.35">
      <c r="A538" s="33" t="s">
        <v>3049</v>
      </c>
      <c r="B538" s="181" t="s">
        <v>3236</v>
      </c>
      <c r="C538" s="210" t="s">
        <v>3729</v>
      </c>
    </row>
    <row r="539" spans="1:3" x14ac:dyDescent="0.35">
      <c r="A539" s="33" t="s">
        <v>3049</v>
      </c>
      <c r="B539" s="181" t="s">
        <v>3236</v>
      </c>
      <c r="C539" s="210" t="s">
        <v>3730</v>
      </c>
    </row>
    <row r="540" spans="1:3" x14ac:dyDescent="0.35">
      <c r="A540" s="33" t="s">
        <v>3049</v>
      </c>
      <c r="B540" s="181" t="s">
        <v>3236</v>
      </c>
      <c r="C540" s="210" t="s">
        <v>3731</v>
      </c>
    </row>
    <row r="541" spans="1:3" x14ac:dyDescent="0.35">
      <c r="A541" s="33" t="s">
        <v>3049</v>
      </c>
      <c r="B541" s="181" t="s">
        <v>3236</v>
      </c>
      <c r="C541" s="210" t="s">
        <v>3732</v>
      </c>
    </row>
    <row r="542" spans="1:3" x14ac:dyDescent="0.35">
      <c r="A542" s="33" t="s">
        <v>3049</v>
      </c>
      <c r="B542" s="181" t="s">
        <v>3236</v>
      </c>
      <c r="C542" s="210" t="s">
        <v>3733</v>
      </c>
    </row>
    <row r="543" spans="1:3" x14ac:dyDescent="0.35">
      <c r="A543" s="33" t="s">
        <v>3049</v>
      </c>
      <c r="B543" s="181" t="s">
        <v>3236</v>
      </c>
      <c r="C543" s="210" t="s">
        <v>3734</v>
      </c>
    </row>
    <row r="544" spans="1:3" x14ac:dyDescent="0.35">
      <c r="A544" s="33" t="s">
        <v>3049</v>
      </c>
      <c r="B544" s="181" t="s">
        <v>3236</v>
      </c>
      <c r="C544" s="210" t="s">
        <v>3735</v>
      </c>
    </row>
    <row r="545" spans="1:3" x14ac:dyDescent="0.35">
      <c r="A545" s="33" t="s">
        <v>3049</v>
      </c>
      <c r="B545" s="181" t="s">
        <v>3236</v>
      </c>
      <c r="C545" s="210" t="s">
        <v>3736</v>
      </c>
    </row>
    <row r="546" spans="1:3" x14ac:dyDescent="0.35">
      <c r="A546" s="33" t="s">
        <v>3049</v>
      </c>
      <c r="B546" s="181" t="s">
        <v>3236</v>
      </c>
      <c r="C546" s="210" t="s">
        <v>3737</v>
      </c>
    </row>
    <row r="547" spans="1:3" x14ac:dyDescent="0.35">
      <c r="A547" s="33" t="s">
        <v>3049</v>
      </c>
      <c r="B547" s="181" t="s">
        <v>3236</v>
      </c>
      <c r="C547" s="210" t="s">
        <v>3738</v>
      </c>
    </row>
    <row r="548" spans="1:3" x14ac:dyDescent="0.35">
      <c r="A548" s="33" t="s">
        <v>3049</v>
      </c>
      <c r="B548" s="181" t="s">
        <v>3236</v>
      </c>
      <c r="C548" s="210" t="s">
        <v>3739</v>
      </c>
    </row>
    <row r="549" spans="1:3" x14ac:dyDescent="0.35">
      <c r="A549" s="33" t="s">
        <v>3049</v>
      </c>
      <c r="B549" s="181" t="s">
        <v>3236</v>
      </c>
      <c r="C549" s="210" t="s">
        <v>3740</v>
      </c>
    </row>
    <row r="550" spans="1:3" x14ac:dyDescent="0.35">
      <c r="A550" s="33" t="s">
        <v>3049</v>
      </c>
      <c r="B550" s="181" t="s">
        <v>3236</v>
      </c>
      <c r="C550" s="210" t="s">
        <v>3741</v>
      </c>
    </row>
    <row r="551" spans="1:3" x14ac:dyDescent="0.35">
      <c r="A551" s="33" t="s">
        <v>3049</v>
      </c>
      <c r="B551" s="181" t="s">
        <v>3236</v>
      </c>
      <c r="C551" s="210" t="s">
        <v>3742</v>
      </c>
    </row>
    <row r="552" spans="1:3" x14ac:dyDescent="0.35">
      <c r="A552" s="33" t="s">
        <v>3049</v>
      </c>
      <c r="B552" s="181" t="s">
        <v>3236</v>
      </c>
      <c r="C552" s="210" t="s">
        <v>3743</v>
      </c>
    </row>
    <row r="553" spans="1:3" x14ac:dyDescent="0.35">
      <c r="A553" s="33" t="s">
        <v>3049</v>
      </c>
      <c r="B553" s="181" t="s">
        <v>3236</v>
      </c>
      <c r="C553" s="210" t="s">
        <v>3744</v>
      </c>
    </row>
    <row r="554" spans="1:3" x14ac:dyDescent="0.35">
      <c r="A554" s="33" t="s">
        <v>3049</v>
      </c>
      <c r="B554" s="181" t="s">
        <v>3236</v>
      </c>
      <c r="C554" s="210" t="s">
        <v>3745</v>
      </c>
    </row>
    <row r="555" spans="1:3" x14ac:dyDescent="0.35">
      <c r="A555" s="33" t="s">
        <v>3049</v>
      </c>
      <c r="B555" s="181" t="s">
        <v>3236</v>
      </c>
      <c r="C555" s="210" t="s">
        <v>3746</v>
      </c>
    </row>
    <row r="556" spans="1:3" x14ac:dyDescent="0.35">
      <c r="A556" s="33" t="s">
        <v>3049</v>
      </c>
      <c r="B556" s="181" t="s">
        <v>3236</v>
      </c>
      <c r="C556" s="210" t="s">
        <v>3747</v>
      </c>
    </row>
    <row r="557" spans="1:3" x14ac:dyDescent="0.35">
      <c r="A557" s="33" t="s">
        <v>3049</v>
      </c>
      <c r="B557" s="181" t="s">
        <v>3236</v>
      </c>
      <c r="C557" s="210" t="s">
        <v>3748</v>
      </c>
    </row>
    <row r="558" spans="1:3" x14ac:dyDescent="0.35">
      <c r="A558" s="33" t="s">
        <v>3049</v>
      </c>
      <c r="B558" s="181" t="s">
        <v>3236</v>
      </c>
      <c r="C558" s="210" t="s">
        <v>3749</v>
      </c>
    </row>
    <row r="559" spans="1:3" x14ac:dyDescent="0.35">
      <c r="A559" s="33" t="s">
        <v>3049</v>
      </c>
      <c r="B559" s="181" t="s">
        <v>3236</v>
      </c>
      <c r="C559" s="210" t="s">
        <v>3750</v>
      </c>
    </row>
    <row r="560" spans="1:3" x14ac:dyDescent="0.35">
      <c r="A560" s="33" t="s">
        <v>3049</v>
      </c>
      <c r="B560" s="181" t="s">
        <v>3236</v>
      </c>
      <c r="C560" s="210" t="s">
        <v>3751</v>
      </c>
    </row>
    <row r="561" spans="1:3" x14ac:dyDescent="0.35">
      <c r="A561" s="33" t="s">
        <v>3049</v>
      </c>
      <c r="B561" s="181" t="s">
        <v>3236</v>
      </c>
      <c r="C561" s="210" t="s">
        <v>3752</v>
      </c>
    </row>
    <row r="562" spans="1:3" x14ac:dyDescent="0.35">
      <c r="A562" s="33" t="s">
        <v>3049</v>
      </c>
      <c r="B562" s="181" t="s">
        <v>3236</v>
      </c>
      <c r="C562" s="210" t="s">
        <v>3753</v>
      </c>
    </row>
    <row r="563" spans="1:3" x14ac:dyDescent="0.35">
      <c r="A563" s="33" t="s">
        <v>3049</v>
      </c>
      <c r="B563" s="181" t="s">
        <v>3236</v>
      </c>
      <c r="C563" s="210" t="s">
        <v>3754</v>
      </c>
    </row>
    <row r="564" spans="1:3" x14ac:dyDescent="0.35">
      <c r="A564" s="33" t="s">
        <v>3049</v>
      </c>
      <c r="B564" s="181" t="s">
        <v>3236</v>
      </c>
      <c r="C564" s="210" t="s">
        <v>3755</v>
      </c>
    </row>
    <row r="565" spans="1:3" x14ac:dyDescent="0.35">
      <c r="A565" s="33" t="s">
        <v>3049</v>
      </c>
      <c r="B565" s="181" t="s">
        <v>3236</v>
      </c>
      <c r="C565" s="210" t="s">
        <v>3756</v>
      </c>
    </row>
    <row r="566" spans="1:3" x14ac:dyDescent="0.35">
      <c r="A566" s="33" t="s">
        <v>3049</v>
      </c>
      <c r="B566" s="181" t="s">
        <v>3236</v>
      </c>
      <c r="C566" s="210" t="s">
        <v>3757</v>
      </c>
    </row>
    <row r="567" spans="1:3" x14ac:dyDescent="0.35">
      <c r="A567" s="33" t="s">
        <v>3049</v>
      </c>
      <c r="B567" s="181" t="s">
        <v>3236</v>
      </c>
      <c r="C567" s="210" t="s">
        <v>3758</v>
      </c>
    </row>
    <row r="568" spans="1:3" x14ac:dyDescent="0.35">
      <c r="A568" s="33" t="s">
        <v>3049</v>
      </c>
      <c r="B568" s="181" t="s">
        <v>3236</v>
      </c>
      <c r="C568" s="210" t="s">
        <v>3759</v>
      </c>
    </row>
    <row r="569" spans="1:3" x14ac:dyDescent="0.35">
      <c r="A569" s="33" t="s">
        <v>3049</v>
      </c>
      <c r="B569" s="181" t="s">
        <v>3236</v>
      </c>
      <c r="C569" s="210" t="s">
        <v>3760</v>
      </c>
    </row>
    <row r="570" spans="1:3" x14ac:dyDescent="0.35">
      <c r="A570" s="33" t="s">
        <v>3049</v>
      </c>
      <c r="B570" s="181" t="s">
        <v>3236</v>
      </c>
      <c r="C570" s="210" t="s">
        <v>3761</v>
      </c>
    </row>
    <row r="571" spans="1:3" x14ac:dyDescent="0.35">
      <c r="A571" s="33" t="s">
        <v>3049</v>
      </c>
      <c r="B571" s="181" t="s">
        <v>3236</v>
      </c>
      <c r="C571" s="210" t="s">
        <v>3762</v>
      </c>
    </row>
    <row r="572" spans="1:3" x14ac:dyDescent="0.35">
      <c r="A572" s="33" t="s">
        <v>3049</v>
      </c>
      <c r="B572" s="181" t="s">
        <v>3236</v>
      </c>
      <c r="C572" s="210" t="s">
        <v>3763</v>
      </c>
    </row>
    <row r="573" spans="1:3" x14ac:dyDescent="0.35">
      <c r="A573" s="33" t="s">
        <v>3049</v>
      </c>
      <c r="B573" s="181" t="s">
        <v>3236</v>
      </c>
      <c r="C573" s="210" t="s">
        <v>3764</v>
      </c>
    </row>
    <row r="574" spans="1:3" x14ac:dyDescent="0.35">
      <c r="A574" s="33" t="s">
        <v>3049</v>
      </c>
      <c r="B574" s="181" t="s">
        <v>3236</v>
      </c>
      <c r="C574" s="210" t="s">
        <v>3765</v>
      </c>
    </row>
    <row r="575" spans="1:3" x14ac:dyDescent="0.35">
      <c r="A575" s="33" t="s">
        <v>3049</v>
      </c>
      <c r="B575" s="181" t="s">
        <v>3236</v>
      </c>
      <c r="C575" s="210" t="s">
        <v>3766</v>
      </c>
    </row>
    <row r="576" spans="1:3" x14ac:dyDescent="0.35">
      <c r="A576" s="33" t="s">
        <v>1057</v>
      </c>
      <c r="B576" s="181" t="s">
        <v>1057</v>
      </c>
      <c r="C576" s="210"/>
    </row>
    <row r="577" spans="1:3" x14ac:dyDescent="0.35">
      <c r="A577" s="33" t="s">
        <v>1057</v>
      </c>
      <c r="B577" s="181" t="s">
        <v>1057</v>
      </c>
      <c r="C577" s="210" t="s">
        <v>3767</v>
      </c>
    </row>
    <row r="578" spans="1:3" x14ac:dyDescent="0.35">
      <c r="B578" s="184"/>
      <c r="C578" s="216"/>
    </row>
    <row r="579" spans="1:3" x14ac:dyDescent="0.35">
      <c r="A579" s="33" t="s">
        <v>1063</v>
      </c>
      <c r="B579" s="181" t="s">
        <v>1063</v>
      </c>
      <c r="C579" s="210"/>
    </row>
    <row r="580" spans="1:3" x14ac:dyDescent="0.35">
      <c r="A580" s="33" t="s">
        <v>1063</v>
      </c>
      <c r="B580" s="181" t="s">
        <v>3237</v>
      </c>
      <c r="C580" s="210" t="s">
        <v>3768</v>
      </c>
    </row>
    <row r="581" spans="1:3" x14ac:dyDescent="0.35">
      <c r="A581" s="33" t="s">
        <v>1063</v>
      </c>
      <c r="B581" s="181" t="s">
        <v>3237</v>
      </c>
      <c r="C581" s="210" t="s">
        <v>3769</v>
      </c>
    </row>
    <row r="582" spans="1:3" x14ac:dyDescent="0.35">
      <c r="A582" s="33" t="s">
        <v>1063</v>
      </c>
      <c r="B582" s="181" t="s">
        <v>3237</v>
      </c>
      <c r="C582" s="210" t="s">
        <v>3770</v>
      </c>
    </row>
    <row r="583" spans="1:3" x14ac:dyDescent="0.35">
      <c r="A583" s="33" t="s">
        <v>1063</v>
      </c>
      <c r="B583" s="181" t="s">
        <v>3237</v>
      </c>
      <c r="C583" s="217" t="s">
        <v>3771</v>
      </c>
    </row>
    <row r="584" spans="1:3" x14ac:dyDescent="0.35">
      <c r="A584" s="33" t="s">
        <v>1063</v>
      </c>
      <c r="B584" s="186" t="s">
        <v>3238</v>
      </c>
      <c r="C584" s="212" t="s">
        <v>3772</v>
      </c>
    </row>
    <row r="585" spans="1:3" x14ac:dyDescent="0.35">
      <c r="A585" s="33" t="s">
        <v>1063</v>
      </c>
      <c r="B585" s="186" t="s">
        <v>3237</v>
      </c>
      <c r="C585" s="212" t="s">
        <v>3773</v>
      </c>
    </row>
    <row r="586" spans="1:3" x14ac:dyDescent="0.35">
      <c r="A586" s="33" t="s">
        <v>1063</v>
      </c>
      <c r="B586" s="186" t="s">
        <v>3239</v>
      </c>
      <c r="C586" s="225" t="s">
        <v>3774</v>
      </c>
    </row>
    <row r="587" spans="1:3" x14ac:dyDescent="0.35">
      <c r="B587" s="181"/>
      <c r="C587" s="210"/>
    </row>
    <row r="588" spans="1:3" x14ac:dyDescent="0.35">
      <c r="A588" s="33" t="s">
        <v>1065</v>
      </c>
      <c r="B588" s="182" t="s">
        <v>1065</v>
      </c>
      <c r="C588" s="210"/>
    </row>
    <row r="589" spans="1:3" x14ac:dyDescent="0.35">
      <c r="A589" s="33" t="s">
        <v>1065</v>
      </c>
      <c r="B589" s="182" t="s">
        <v>3240</v>
      </c>
      <c r="C589" s="210" t="s">
        <v>3768</v>
      </c>
    </row>
    <row r="590" spans="1:3" x14ac:dyDescent="0.35">
      <c r="A590" s="33" t="s">
        <v>1073</v>
      </c>
      <c r="B590" s="181" t="s">
        <v>1073</v>
      </c>
      <c r="C590" s="210"/>
    </row>
    <row r="591" spans="1:3" x14ac:dyDescent="0.35">
      <c r="A591" s="33" t="s">
        <v>1073</v>
      </c>
      <c r="B591" s="181" t="s">
        <v>3241</v>
      </c>
      <c r="C591" s="210" t="s">
        <v>3775</v>
      </c>
    </row>
    <row r="592" spans="1:3" x14ac:dyDescent="0.35">
      <c r="A592" s="33" t="s">
        <v>1075</v>
      </c>
      <c r="B592" s="181" t="s">
        <v>1075</v>
      </c>
      <c r="C592" s="210"/>
    </row>
    <row r="593" spans="1:3" x14ac:dyDescent="0.35">
      <c r="A593" s="33" t="s">
        <v>71</v>
      </c>
      <c r="B593" s="181" t="s">
        <v>71</v>
      </c>
      <c r="C593" s="210"/>
    </row>
    <row r="594" spans="1:3" x14ac:dyDescent="0.35">
      <c r="A594" s="33" t="s">
        <v>71</v>
      </c>
      <c r="B594" s="181" t="s">
        <v>3242</v>
      </c>
      <c r="C594" s="210" t="s">
        <v>3776</v>
      </c>
    </row>
    <row r="595" spans="1:3" x14ac:dyDescent="0.35">
      <c r="A595" s="33" t="s">
        <v>71</v>
      </c>
      <c r="B595" s="181" t="s">
        <v>3243</v>
      </c>
      <c r="C595" s="210" t="s">
        <v>3777</v>
      </c>
    </row>
    <row r="596" spans="1:3" x14ac:dyDescent="0.35">
      <c r="A596" s="33" t="s">
        <v>71</v>
      </c>
      <c r="B596" s="181"/>
      <c r="C596" s="210"/>
    </row>
    <row r="597" spans="1:3" x14ac:dyDescent="0.35">
      <c r="A597" s="33" t="s">
        <v>71</v>
      </c>
      <c r="B597" s="182"/>
      <c r="C597" s="211"/>
    </row>
    <row r="598" spans="1:3" x14ac:dyDescent="0.35">
      <c r="A598" s="33" t="s">
        <v>71</v>
      </c>
      <c r="B598" s="181"/>
      <c r="C598" s="210"/>
    </row>
    <row r="599" spans="1:3" x14ac:dyDescent="0.35">
      <c r="A599" s="33" t="s">
        <v>73</v>
      </c>
      <c r="B599" s="182" t="s">
        <v>73</v>
      </c>
      <c r="C599" s="211"/>
    </row>
    <row r="600" spans="1:3" x14ac:dyDescent="0.35">
      <c r="A600" s="33" t="s">
        <v>73</v>
      </c>
      <c r="B600" s="181"/>
      <c r="C600" s="210"/>
    </row>
    <row r="601" spans="1:3" x14ac:dyDescent="0.35">
      <c r="A601" s="33" t="s">
        <v>73</v>
      </c>
      <c r="B601" s="181" t="s">
        <v>3244</v>
      </c>
      <c r="C601" s="210" t="s">
        <v>3778</v>
      </c>
    </row>
    <row r="602" spans="1:3" x14ac:dyDescent="0.35">
      <c r="A602" s="33" t="s">
        <v>73</v>
      </c>
      <c r="B602" s="181" t="s">
        <v>3244</v>
      </c>
      <c r="C602" s="211" t="s">
        <v>3779</v>
      </c>
    </row>
    <row r="603" spans="1:3" x14ac:dyDescent="0.35">
      <c r="A603" s="33" t="s">
        <v>73</v>
      </c>
      <c r="B603" s="181" t="s">
        <v>3244</v>
      </c>
      <c r="C603" s="210" t="s">
        <v>3780</v>
      </c>
    </row>
    <row r="604" spans="1:3" x14ac:dyDescent="0.35">
      <c r="A604" s="33" t="s">
        <v>73</v>
      </c>
      <c r="B604" s="181" t="s">
        <v>3244</v>
      </c>
      <c r="C604" s="210" t="s">
        <v>3781</v>
      </c>
    </row>
    <row r="605" spans="1:3" x14ac:dyDescent="0.35">
      <c r="A605" s="33" t="s">
        <v>73</v>
      </c>
      <c r="B605" s="181" t="s">
        <v>3244</v>
      </c>
      <c r="C605" s="210" t="s">
        <v>3782</v>
      </c>
    </row>
    <row r="606" spans="1:3" x14ac:dyDescent="0.35">
      <c r="A606" s="33" t="s">
        <v>73</v>
      </c>
      <c r="B606" s="181" t="s">
        <v>3244</v>
      </c>
      <c r="C606" s="210" t="s">
        <v>3783</v>
      </c>
    </row>
    <row r="607" spans="1:3" x14ac:dyDescent="0.35">
      <c r="A607" s="33" t="s">
        <v>73</v>
      </c>
      <c r="B607" s="181" t="s">
        <v>3244</v>
      </c>
      <c r="C607" s="210" t="s">
        <v>3784</v>
      </c>
    </row>
    <row r="608" spans="1:3" x14ac:dyDescent="0.35">
      <c r="A608" s="33" t="s">
        <v>73</v>
      </c>
      <c r="B608" s="183" t="s">
        <v>3244</v>
      </c>
      <c r="C608" s="226" t="s">
        <v>3785</v>
      </c>
    </row>
    <row r="609" spans="1:3" x14ac:dyDescent="0.35">
      <c r="A609" s="33" t="s">
        <v>73</v>
      </c>
      <c r="B609" s="181" t="s">
        <v>3244</v>
      </c>
      <c r="C609" s="210" t="s">
        <v>3786</v>
      </c>
    </row>
    <row r="610" spans="1:3" x14ac:dyDescent="0.35">
      <c r="A610" s="33" t="s">
        <v>73</v>
      </c>
      <c r="B610" s="181" t="s">
        <v>3244</v>
      </c>
      <c r="C610" s="210" t="s">
        <v>3787</v>
      </c>
    </row>
    <row r="611" spans="1:3" x14ac:dyDescent="0.35">
      <c r="A611" s="33" t="s">
        <v>73</v>
      </c>
      <c r="B611" s="181" t="s">
        <v>3244</v>
      </c>
      <c r="C611" s="210" t="s">
        <v>3788</v>
      </c>
    </row>
    <row r="612" spans="1:3" x14ac:dyDescent="0.35">
      <c r="A612" s="33" t="s">
        <v>73</v>
      </c>
      <c r="B612" s="181" t="s">
        <v>3244</v>
      </c>
      <c r="C612" s="210" t="s">
        <v>3789</v>
      </c>
    </row>
    <row r="613" spans="1:3" x14ac:dyDescent="0.35">
      <c r="A613" s="33" t="s">
        <v>73</v>
      </c>
      <c r="B613" s="181" t="s">
        <v>3244</v>
      </c>
      <c r="C613" s="211" t="s">
        <v>3790</v>
      </c>
    </row>
    <row r="614" spans="1:3" x14ac:dyDescent="0.35">
      <c r="A614" s="33" t="s">
        <v>75</v>
      </c>
      <c r="B614" s="181" t="s">
        <v>75</v>
      </c>
      <c r="C614" s="210"/>
    </row>
    <row r="615" spans="1:3" x14ac:dyDescent="0.35">
      <c r="A615" s="33" t="s">
        <v>75</v>
      </c>
      <c r="B615" s="182" t="s">
        <v>3245</v>
      </c>
      <c r="C615" s="211"/>
    </row>
    <row r="616" spans="1:3" x14ac:dyDescent="0.35">
      <c r="A616" s="33" t="s">
        <v>75</v>
      </c>
      <c r="B616" s="182" t="s">
        <v>3245</v>
      </c>
      <c r="C616" s="210" t="s">
        <v>3778</v>
      </c>
    </row>
    <row r="617" spans="1:3" x14ac:dyDescent="0.35">
      <c r="A617" s="33" t="s">
        <v>75</v>
      </c>
      <c r="B617" s="182" t="s">
        <v>3245</v>
      </c>
      <c r="C617" s="210" t="s">
        <v>3779</v>
      </c>
    </row>
    <row r="618" spans="1:3" x14ac:dyDescent="0.35">
      <c r="A618" s="33" t="s">
        <v>75</v>
      </c>
      <c r="B618" s="182" t="s">
        <v>3245</v>
      </c>
      <c r="C618" s="210" t="s">
        <v>3780</v>
      </c>
    </row>
    <row r="619" spans="1:3" x14ac:dyDescent="0.35">
      <c r="A619" s="33" t="s">
        <v>75</v>
      </c>
      <c r="B619" s="182" t="s">
        <v>3245</v>
      </c>
      <c r="C619" s="210" t="s">
        <v>3781</v>
      </c>
    </row>
    <row r="620" spans="1:3" x14ac:dyDescent="0.35">
      <c r="A620" s="33" t="s">
        <v>75</v>
      </c>
      <c r="B620" s="182" t="s">
        <v>3245</v>
      </c>
      <c r="C620" s="211" t="s">
        <v>3782</v>
      </c>
    </row>
    <row r="621" spans="1:3" x14ac:dyDescent="0.35">
      <c r="A621" s="33" t="s">
        <v>75</v>
      </c>
      <c r="B621" s="182" t="s">
        <v>3245</v>
      </c>
      <c r="C621" s="210" t="s">
        <v>3783</v>
      </c>
    </row>
    <row r="622" spans="1:3" x14ac:dyDescent="0.35">
      <c r="A622" s="33" t="s">
        <v>75</v>
      </c>
      <c r="B622" s="182" t="s">
        <v>3245</v>
      </c>
      <c r="C622" s="210" t="s">
        <v>3784</v>
      </c>
    </row>
    <row r="623" spans="1:3" x14ac:dyDescent="0.35">
      <c r="A623" s="33" t="s">
        <v>75</v>
      </c>
      <c r="B623" s="182" t="s">
        <v>3245</v>
      </c>
      <c r="C623" s="211" t="s">
        <v>3785</v>
      </c>
    </row>
    <row r="624" spans="1:3" x14ac:dyDescent="0.35">
      <c r="A624" s="33" t="s">
        <v>75</v>
      </c>
      <c r="B624" s="182" t="s">
        <v>3245</v>
      </c>
      <c r="C624" s="210" t="s">
        <v>3788</v>
      </c>
    </row>
    <row r="625" spans="1:3" x14ac:dyDescent="0.35">
      <c r="A625" s="33" t="s">
        <v>75</v>
      </c>
      <c r="B625" s="182" t="s">
        <v>3245</v>
      </c>
      <c r="C625" s="210" t="s">
        <v>3789</v>
      </c>
    </row>
    <row r="626" spans="1:3" x14ac:dyDescent="0.35">
      <c r="A626" s="33" t="s">
        <v>75</v>
      </c>
      <c r="B626" s="182" t="s">
        <v>3245</v>
      </c>
      <c r="C626" s="210" t="s">
        <v>3790</v>
      </c>
    </row>
    <row r="627" spans="1:3" x14ac:dyDescent="0.35">
      <c r="A627" s="33" t="s">
        <v>75</v>
      </c>
      <c r="B627" s="182" t="s">
        <v>3245</v>
      </c>
      <c r="C627" s="211" t="s">
        <v>3791</v>
      </c>
    </row>
    <row r="628" spans="1:3" x14ac:dyDescent="0.35">
      <c r="A628" s="33" t="s">
        <v>75</v>
      </c>
      <c r="B628" s="182" t="s">
        <v>3245</v>
      </c>
      <c r="C628" s="210" t="s">
        <v>3792</v>
      </c>
    </row>
    <row r="629" spans="1:3" x14ac:dyDescent="0.35">
      <c r="A629" s="33" t="s">
        <v>77</v>
      </c>
      <c r="B629" s="188" t="s">
        <v>77</v>
      </c>
    </row>
    <row r="630" spans="1:3" x14ac:dyDescent="0.35">
      <c r="A630" s="33" t="s">
        <v>77</v>
      </c>
      <c r="B630" s="189" t="s">
        <v>3246</v>
      </c>
    </row>
    <row r="631" spans="1:3" x14ac:dyDescent="0.35">
      <c r="A631" s="33" t="s">
        <v>77</v>
      </c>
      <c r="B631" s="189" t="s">
        <v>3246</v>
      </c>
    </row>
    <row r="632" spans="1:3" x14ac:dyDescent="0.35">
      <c r="A632" s="33" t="s">
        <v>77</v>
      </c>
      <c r="B632" s="190" t="s">
        <v>3246</v>
      </c>
      <c r="C632" s="210"/>
    </row>
    <row r="633" spans="1:3" x14ac:dyDescent="0.35">
      <c r="A633" s="33" t="s">
        <v>79</v>
      </c>
      <c r="B633" s="181" t="s">
        <v>79</v>
      </c>
      <c r="C633" s="210"/>
    </row>
    <row r="634" spans="1:3" x14ac:dyDescent="0.35">
      <c r="A634" s="33" t="s">
        <v>81</v>
      </c>
      <c r="B634" s="183" t="s">
        <v>81</v>
      </c>
      <c r="C634" s="213" t="s">
        <v>3793</v>
      </c>
    </row>
    <row r="635" spans="1:3" x14ac:dyDescent="0.35">
      <c r="A635" s="33" t="s">
        <v>81</v>
      </c>
      <c r="B635" s="181"/>
      <c r="C635" s="210"/>
    </row>
    <row r="636" spans="1:3" x14ac:dyDescent="0.35">
      <c r="A636" s="33" t="s">
        <v>81</v>
      </c>
      <c r="B636" s="181"/>
      <c r="C636" s="210"/>
    </row>
    <row r="637" spans="1:3" x14ac:dyDescent="0.35">
      <c r="A637" s="33" t="s">
        <v>81</v>
      </c>
      <c r="B637" s="181"/>
      <c r="C637" s="210"/>
    </row>
    <row r="638" spans="1:3" x14ac:dyDescent="0.35">
      <c r="A638" s="33" t="s">
        <v>81</v>
      </c>
      <c r="B638" s="183" t="s">
        <v>81</v>
      </c>
      <c r="C638" s="214" t="s">
        <v>3794</v>
      </c>
    </row>
    <row r="639" spans="1:3" x14ac:dyDescent="0.35">
      <c r="A639" s="33" t="s">
        <v>84</v>
      </c>
      <c r="B639" s="181" t="s">
        <v>84</v>
      </c>
      <c r="C639" s="210"/>
    </row>
    <row r="640" spans="1:3" x14ac:dyDescent="0.35">
      <c r="A640" s="33" t="s">
        <v>84</v>
      </c>
      <c r="B640" s="182" t="s">
        <v>3247</v>
      </c>
      <c r="C640" s="210" t="s">
        <v>3795</v>
      </c>
    </row>
    <row r="641" spans="1:3" x14ac:dyDescent="0.35">
      <c r="A641" s="33" t="s">
        <v>84</v>
      </c>
      <c r="B641" s="181"/>
      <c r="C641" s="210"/>
    </row>
    <row r="642" spans="1:3" x14ac:dyDescent="0.35">
      <c r="A642" s="33" t="s">
        <v>84</v>
      </c>
      <c r="B642" s="182"/>
      <c r="C642" s="211"/>
    </row>
    <row r="643" spans="1:3" x14ac:dyDescent="0.35">
      <c r="A643" s="33" t="s">
        <v>86</v>
      </c>
      <c r="B643" s="181" t="s">
        <v>86</v>
      </c>
      <c r="C643" s="210"/>
    </row>
    <row r="644" spans="1:3" x14ac:dyDescent="0.35">
      <c r="A644" s="33" t="s">
        <v>86</v>
      </c>
      <c r="B644" s="182" t="s">
        <v>3248</v>
      </c>
      <c r="C644" s="211" t="s">
        <v>3796</v>
      </c>
    </row>
    <row r="645" spans="1:3" x14ac:dyDescent="0.35">
      <c r="A645" s="33" t="s">
        <v>86</v>
      </c>
      <c r="B645" s="182" t="s">
        <v>3249</v>
      </c>
      <c r="C645" s="210" t="s">
        <v>3797</v>
      </c>
    </row>
    <row r="646" spans="1:3" x14ac:dyDescent="0.35">
      <c r="A646" s="33" t="s">
        <v>86</v>
      </c>
      <c r="B646" s="182" t="s">
        <v>3250</v>
      </c>
      <c r="C646" s="211" t="s">
        <v>3798</v>
      </c>
    </row>
    <row r="647" spans="1:3" x14ac:dyDescent="0.35">
      <c r="A647" s="33" t="s">
        <v>86</v>
      </c>
      <c r="B647" s="182" t="s">
        <v>3251</v>
      </c>
      <c r="C647" s="210" t="s">
        <v>3799</v>
      </c>
    </row>
    <row r="648" spans="1:3" x14ac:dyDescent="0.35">
      <c r="A648" s="33" t="s">
        <v>86</v>
      </c>
      <c r="B648" s="182" t="s">
        <v>3252</v>
      </c>
      <c r="C648" s="210" t="s">
        <v>3800</v>
      </c>
    </row>
    <row r="649" spans="1:3" x14ac:dyDescent="0.35">
      <c r="A649" s="33" t="s">
        <v>86</v>
      </c>
      <c r="B649" s="182" t="s">
        <v>3253</v>
      </c>
      <c r="C649" s="210" t="s">
        <v>3801</v>
      </c>
    </row>
    <row r="650" spans="1:3" x14ac:dyDescent="0.35">
      <c r="A650" s="33" t="s">
        <v>86</v>
      </c>
      <c r="B650" s="182" t="s">
        <v>3254</v>
      </c>
      <c r="C650" s="210" t="s">
        <v>3802</v>
      </c>
    </row>
    <row r="651" spans="1:3" x14ac:dyDescent="0.35">
      <c r="A651" s="33" t="s">
        <v>86</v>
      </c>
      <c r="B651" s="182" t="s">
        <v>3255</v>
      </c>
      <c r="C651" s="211" t="s">
        <v>3803</v>
      </c>
    </row>
    <row r="652" spans="1:3" x14ac:dyDescent="0.35">
      <c r="A652" s="33" t="s">
        <v>86</v>
      </c>
      <c r="B652" s="182" t="s">
        <v>3256</v>
      </c>
      <c r="C652" s="210" t="s">
        <v>3804</v>
      </c>
    </row>
    <row r="653" spans="1:3" x14ac:dyDescent="0.35">
      <c r="A653" s="33" t="s">
        <v>86</v>
      </c>
      <c r="B653" s="182" t="s">
        <v>3257</v>
      </c>
      <c r="C653" s="210" t="s">
        <v>3805</v>
      </c>
    </row>
    <row r="654" spans="1:3" x14ac:dyDescent="0.35">
      <c r="A654" s="33" t="s">
        <v>86</v>
      </c>
      <c r="B654" s="182" t="s">
        <v>3258</v>
      </c>
      <c r="C654" s="210" t="s">
        <v>3806</v>
      </c>
    </row>
    <row r="655" spans="1:3" x14ac:dyDescent="0.35">
      <c r="A655" s="33" t="s">
        <v>86</v>
      </c>
      <c r="B655" s="182" t="s">
        <v>3259</v>
      </c>
      <c r="C655" s="210" t="s">
        <v>3807</v>
      </c>
    </row>
    <row r="656" spans="1:3" x14ac:dyDescent="0.35">
      <c r="A656" s="33" t="s">
        <v>88</v>
      </c>
      <c r="B656" s="182" t="s">
        <v>88</v>
      </c>
      <c r="C656" s="211"/>
    </row>
    <row r="657" spans="1:3" x14ac:dyDescent="0.35">
      <c r="A657" s="33" t="s">
        <v>88</v>
      </c>
      <c r="B657" s="181" t="s">
        <v>3249</v>
      </c>
      <c r="C657" s="222" t="s">
        <v>3796</v>
      </c>
    </row>
    <row r="658" spans="1:3" x14ac:dyDescent="0.35">
      <c r="A658" s="33" t="s">
        <v>88</v>
      </c>
      <c r="B658" s="181" t="s">
        <v>3249</v>
      </c>
      <c r="C658" s="210" t="s">
        <v>3797</v>
      </c>
    </row>
    <row r="659" spans="1:3" x14ac:dyDescent="0.35">
      <c r="A659" s="33" t="s">
        <v>88</v>
      </c>
      <c r="B659" s="181" t="s">
        <v>3249</v>
      </c>
      <c r="C659" s="211" t="s">
        <v>3798</v>
      </c>
    </row>
    <row r="660" spans="1:3" x14ac:dyDescent="0.35">
      <c r="A660" s="33" t="s">
        <v>88</v>
      </c>
      <c r="B660" s="181" t="s">
        <v>3249</v>
      </c>
      <c r="C660" s="210" t="s">
        <v>3799</v>
      </c>
    </row>
    <row r="661" spans="1:3" x14ac:dyDescent="0.35">
      <c r="A661" s="33" t="s">
        <v>88</v>
      </c>
      <c r="B661" s="181" t="s">
        <v>3249</v>
      </c>
      <c r="C661" s="211" t="s">
        <v>3800</v>
      </c>
    </row>
    <row r="662" spans="1:3" x14ac:dyDescent="0.35">
      <c r="A662" s="33" t="s">
        <v>88</v>
      </c>
      <c r="B662" s="181" t="s">
        <v>3249</v>
      </c>
      <c r="C662" s="210" t="s">
        <v>3801</v>
      </c>
    </row>
    <row r="663" spans="1:3" x14ac:dyDescent="0.35">
      <c r="A663" s="33" t="s">
        <v>88</v>
      </c>
      <c r="B663" s="181" t="s">
        <v>3249</v>
      </c>
      <c r="C663" s="211" t="s">
        <v>3802</v>
      </c>
    </row>
    <row r="664" spans="1:3" x14ac:dyDescent="0.35">
      <c r="A664" s="33" t="s">
        <v>88</v>
      </c>
      <c r="B664" s="181" t="s">
        <v>3249</v>
      </c>
      <c r="C664" s="210" t="s">
        <v>3803</v>
      </c>
    </row>
    <row r="665" spans="1:3" x14ac:dyDescent="0.35">
      <c r="A665" s="33" t="s">
        <v>88</v>
      </c>
      <c r="B665" s="181" t="s">
        <v>3249</v>
      </c>
      <c r="C665" s="211" t="s">
        <v>3805</v>
      </c>
    </row>
    <row r="666" spans="1:3" x14ac:dyDescent="0.35">
      <c r="A666" s="33" t="s">
        <v>88</v>
      </c>
      <c r="B666" s="181" t="s">
        <v>3249</v>
      </c>
      <c r="C666" s="210" t="s">
        <v>3806</v>
      </c>
    </row>
    <row r="667" spans="1:3" x14ac:dyDescent="0.35">
      <c r="A667" s="33" t="s">
        <v>88</v>
      </c>
      <c r="B667" s="208" t="s">
        <v>3249</v>
      </c>
      <c r="C667" s="227" t="s">
        <v>3807</v>
      </c>
    </row>
    <row r="668" spans="1:3" x14ac:dyDescent="0.35">
      <c r="A668" s="33" t="s">
        <v>88</v>
      </c>
      <c r="B668" s="181" t="s">
        <v>3249</v>
      </c>
      <c r="C668" s="216" t="s">
        <v>3808</v>
      </c>
    </row>
    <row r="669" spans="1:3" x14ac:dyDescent="0.35">
      <c r="A669" s="33" t="s">
        <v>88</v>
      </c>
      <c r="B669" s="181" t="s">
        <v>3249</v>
      </c>
      <c r="C669" s="216" t="s">
        <v>3809</v>
      </c>
    </row>
    <row r="670" spans="1:3" x14ac:dyDescent="0.35">
      <c r="A670" s="33" t="s">
        <v>90</v>
      </c>
      <c r="B670" s="181" t="s">
        <v>90</v>
      </c>
      <c r="C670" s="210"/>
    </row>
    <row r="671" spans="1:3" x14ac:dyDescent="0.35">
      <c r="A671" s="33" t="s">
        <v>90</v>
      </c>
      <c r="B671" s="181" t="s">
        <v>3250</v>
      </c>
      <c r="C671" s="216" t="s">
        <v>3808</v>
      </c>
    </row>
    <row r="672" spans="1:3" x14ac:dyDescent="0.35">
      <c r="A672" s="33" t="s">
        <v>90</v>
      </c>
      <c r="B672" s="181" t="s">
        <v>3250</v>
      </c>
      <c r="C672" s="216" t="s">
        <v>3809</v>
      </c>
    </row>
    <row r="673" spans="1:3" x14ac:dyDescent="0.35">
      <c r="A673" s="33" t="s">
        <v>90</v>
      </c>
      <c r="B673" s="181"/>
      <c r="C673" s="216"/>
    </row>
    <row r="674" spans="1:3" x14ac:dyDescent="0.35">
      <c r="A674" s="33" t="s">
        <v>92</v>
      </c>
      <c r="B674" s="183" t="s">
        <v>92</v>
      </c>
      <c r="C674" s="217" t="s">
        <v>3810</v>
      </c>
    </row>
    <row r="675" spans="1:3" x14ac:dyDescent="0.35">
      <c r="A675" s="33" t="s">
        <v>92</v>
      </c>
      <c r="B675" s="181"/>
      <c r="C675" s="210"/>
    </row>
    <row r="676" spans="1:3" x14ac:dyDescent="0.35">
      <c r="A676" s="33" t="s">
        <v>92</v>
      </c>
      <c r="B676" s="181"/>
      <c r="C676" s="210"/>
    </row>
    <row r="677" spans="1:3" x14ac:dyDescent="0.35">
      <c r="A677" s="33" t="s">
        <v>92</v>
      </c>
      <c r="B677" s="181"/>
      <c r="C677" s="210"/>
    </row>
    <row r="678" spans="1:3" x14ac:dyDescent="0.35">
      <c r="A678" s="33" t="s">
        <v>92</v>
      </c>
      <c r="B678" s="183" t="s">
        <v>92</v>
      </c>
      <c r="C678" s="214" t="s">
        <v>3811</v>
      </c>
    </row>
    <row r="679" spans="1:3" x14ac:dyDescent="0.35">
      <c r="A679" s="33" t="s">
        <v>94</v>
      </c>
      <c r="B679" s="183" t="s">
        <v>94</v>
      </c>
      <c r="C679" s="214" t="s">
        <v>3812</v>
      </c>
    </row>
    <row r="680" spans="1:3" x14ac:dyDescent="0.35">
      <c r="A680" s="33" t="s">
        <v>94</v>
      </c>
      <c r="B680" s="181"/>
      <c r="C680" s="210"/>
    </row>
    <row r="681" spans="1:3" x14ac:dyDescent="0.35">
      <c r="A681" s="33" t="s">
        <v>94</v>
      </c>
      <c r="B681" s="181"/>
      <c r="C681" s="210"/>
    </row>
    <row r="682" spans="1:3" x14ac:dyDescent="0.35">
      <c r="A682" s="33" t="s">
        <v>94</v>
      </c>
      <c r="B682" s="182"/>
      <c r="C682" s="211"/>
    </row>
    <row r="683" spans="1:3" x14ac:dyDescent="0.35">
      <c r="A683" s="33" t="s">
        <v>97</v>
      </c>
      <c r="B683" s="181" t="s">
        <v>97</v>
      </c>
      <c r="C683" s="210"/>
    </row>
    <row r="684" spans="1:3" x14ac:dyDescent="0.35">
      <c r="A684" s="33" t="s">
        <v>97</v>
      </c>
      <c r="B684" s="181" t="s">
        <v>3260</v>
      </c>
      <c r="C684" s="210" t="s">
        <v>3813</v>
      </c>
    </row>
    <row r="685" spans="1:3" x14ac:dyDescent="0.35">
      <c r="A685" s="33" t="s">
        <v>99</v>
      </c>
      <c r="B685" s="182" t="s">
        <v>99</v>
      </c>
      <c r="C685" s="211"/>
    </row>
    <row r="686" spans="1:3" x14ac:dyDescent="0.35">
      <c r="A686" s="33" t="s">
        <v>99</v>
      </c>
      <c r="B686" s="181" t="s">
        <v>3261</v>
      </c>
      <c r="C686" s="210"/>
    </row>
    <row r="687" spans="1:3" x14ac:dyDescent="0.35">
      <c r="A687" s="33" t="s">
        <v>99</v>
      </c>
      <c r="B687" s="181" t="s">
        <v>3261</v>
      </c>
      <c r="C687" s="211" t="s">
        <v>3814</v>
      </c>
    </row>
    <row r="688" spans="1:3" x14ac:dyDescent="0.35">
      <c r="A688" s="33" t="s">
        <v>99</v>
      </c>
      <c r="B688" s="181" t="s">
        <v>3261</v>
      </c>
      <c r="C688" s="210" t="s">
        <v>3815</v>
      </c>
    </row>
    <row r="689" spans="1:3" x14ac:dyDescent="0.35">
      <c r="A689" s="33" t="s">
        <v>99</v>
      </c>
      <c r="B689" s="181" t="s">
        <v>3261</v>
      </c>
      <c r="C689" s="211" t="s">
        <v>3816</v>
      </c>
    </row>
    <row r="690" spans="1:3" x14ac:dyDescent="0.35">
      <c r="A690" s="33" t="s">
        <v>99</v>
      </c>
      <c r="B690" s="181" t="s">
        <v>3261</v>
      </c>
      <c r="C690" s="210" t="s">
        <v>3817</v>
      </c>
    </row>
    <row r="691" spans="1:3" x14ac:dyDescent="0.35">
      <c r="A691" s="33" t="s">
        <v>99</v>
      </c>
      <c r="B691" s="181" t="s">
        <v>3261</v>
      </c>
      <c r="C691" s="210" t="s">
        <v>3818</v>
      </c>
    </row>
    <row r="692" spans="1:3" x14ac:dyDescent="0.35">
      <c r="A692" s="33" t="s">
        <v>99</v>
      </c>
      <c r="B692" s="181" t="s">
        <v>3261</v>
      </c>
      <c r="C692" s="210" t="s">
        <v>3819</v>
      </c>
    </row>
    <row r="693" spans="1:3" x14ac:dyDescent="0.35">
      <c r="A693" s="33" t="s">
        <v>99</v>
      </c>
      <c r="B693" s="181" t="s">
        <v>3261</v>
      </c>
      <c r="C693" s="210" t="s">
        <v>3820</v>
      </c>
    </row>
    <row r="694" spans="1:3" x14ac:dyDescent="0.35">
      <c r="A694" s="33" t="s">
        <v>99</v>
      </c>
      <c r="B694" s="181" t="s">
        <v>3261</v>
      </c>
      <c r="C694" s="210" t="s">
        <v>3821</v>
      </c>
    </row>
    <row r="695" spans="1:3" x14ac:dyDescent="0.35">
      <c r="A695" s="33" t="s">
        <v>99</v>
      </c>
      <c r="B695" s="181" t="s">
        <v>3261</v>
      </c>
      <c r="C695" s="210" t="s">
        <v>3822</v>
      </c>
    </row>
    <row r="696" spans="1:3" x14ac:dyDescent="0.35">
      <c r="A696" s="33" t="s">
        <v>99</v>
      </c>
      <c r="B696" s="181" t="s">
        <v>3261</v>
      </c>
      <c r="C696" s="210" t="s">
        <v>3823</v>
      </c>
    </row>
    <row r="697" spans="1:3" x14ac:dyDescent="0.35">
      <c r="A697" s="33" t="s">
        <v>99</v>
      </c>
      <c r="B697" s="181" t="s">
        <v>3261</v>
      </c>
      <c r="C697" s="210" t="s">
        <v>3824</v>
      </c>
    </row>
    <row r="698" spans="1:3" x14ac:dyDescent="0.35">
      <c r="A698" s="33" t="s">
        <v>99</v>
      </c>
      <c r="B698" s="181" t="s">
        <v>3261</v>
      </c>
      <c r="C698" s="211" t="s">
        <v>3825</v>
      </c>
    </row>
    <row r="699" spans="1:3" x14ac:dyDescent="0.35">
      <c r="A699" s="33" t="s">
        <v>101</v>
      </c>
      <c r="B699" s="181" t="s">
        <v>101</v>
      </c>
      <c r="C699" s="210"/>
    </row>
    <row r="700" spans="1:3" x14ac:dyDescent="0.35">
      <c r="A700" s="33" t="s">
        <v>101</v>
      </c>
      <c r="B700" s="181" t="s">
        <v>3262</v>
      </c>
      <c r="C700" s="210"/>
    </row>
    <row r="701" spans="1:3" x14ac:dyDescent="0.35">
      <c r="A701" s="33" t="s">
        <v>101</v>
      </c>
      <c r="B701" s="181" t="s">
        <v>3262</v>
      </c>
      <c r="C701" s="210" t="s">
        <v>3814</v>
      </c>
    </row>
    <row r="702" spans="1:3" x14ac:dyDescent="0.35">
      <c r="A702" s="33" t="s">
        <v>101</v>
      </c>
      <c r="B702" s="181" t="s">
        <v>3262</v>
      </c>
      <c r="C702" s="210" t="s">
        <v>3815</v>
      </c>
    </row>
    <row r="703" spans="1:3" x14ac:dyDescent="0.35">
      <c r="A703" s="33" t="s">
        <v>101</v>
      </c>
      <c r="B703" s="181" t="s">
        <v>3262</v>
      </c>
      <c r="C703" s="210" t="s">
        <v>3816</v>
      </c>
    </row>
    <row r="704" spans="1:3" x14ac:dyDescent="0.35">
      <c r="A704" s="33" t="s">
        <v>101</v>
      </c>
      <c r="B704" s="181" t="s">
        <v>3262</v>
      </c>
      <c r="C704" s="210" t="s">
        <v>3817</v>
      </c>
    </row>
    <row r="705" spans="1:3" x14ac:dyDescent="0.35">
      <c r="A705" s="33" t="s">
        <v>101</v>
      </c>
      <c r="B705" s="181" t="s">
        <v>3262</v>
      </c>
      <c r="C705" s="210" t="s">
        <v>3818</v>
      </c>
    </row>
    <row r="706" spans="1:3" x14ac:dyDescent="0.35">
      <c r="A706" s="33" t="s">
        <v>101</v>
      </c>
      <c r="B706" s="181" t="s">
        <v>3262</v>
      </c>
      <c r="C706" s="210" t="s">
        <v>3819</v>
      </c>
    </row>
    <row r="707" spans="1:3" x14ac:dyDescent="0.35">
      <c r="A707" s="33" t="s">
        <v>101</v>
      </c>
      <c r="B707" s="181" t="s">
        <v>3262</v>
      </c>
      <c r="C707" s="210" t="s">
        <v>3820</v>
      </c>
    </row>
    <row r="708" spans="1:3" x14ac:dyDescent="0.35">
      <c r="A708" s="33" t="s">
        <v>101</v>
      </c>
      <c r="B708" s="181" t="s">
        <v>3262</v>
      </c>
      <c r="C708" s="210" t="s">
        <v>3821</v>
      </c>
    </row>
    <row r="709" spans="1:3" x14ac:dyDescent="0.35">
      <c r="A709" s="33" t="s">
        <v>101</v>
      </c>
      <c r="B709" s="181" t="s">
        <v>3262</v>
      </c>
      <c r="C709" s="210" t="s">
        <v>3823</v>
      </c>
    </row>
    <row r="710" spans="1:3" x14ac:dyDescent="0.35">
      <c r="A710" s="33" t="s">
        <v>101</v>
      </c>
      <c r="B710" s="181" t="s">
        <v>3262</v>
      </c>
      <c r="C710" s="210" t="s">
        <v>3824</v>
      </c>
    </row>
    <row r="711" spans="1:3" x14ac:dyDescent="0.35">
      <c r="A711" s="33" t="s">
        <v>101</v>
      </c>
      <c r="B711" s="181" t="s">
        <v>3262</v>
      </c>
      <c r="C711" s="210" t="s">
        <v>3825</v>
      </c>
    </row>
    <row r="712" spans="1:3" x14ac:dyDescent="0.35">
      <c r="A712" s="33" t="s">
        <v>101</v>
      </c>
      <c r="B712" s="181" t="s">
        <v>3262</v>
      </c>
      <c r="C712" s="216" t="s">
        <v>3826</v>
      </c>
    </row>
    <row r="713" spans="1:3" x14ac:dyDescent="0.35">
      <c r="A713" s="33" t="s">
        <v>101</v>
      </c>
      <c r="B713" s="181" t="s">
        <v>3262</v>
      </c>
      <c r="C713" s="228" t="s">
        <v>3827</v>
      </c>
    </row>
    <row r="714" spans="1:3" x14ac:dyDescent="0.35">
      <c r="A714" s="33" t="s">
        <v>103</v>
      </c>
      <c r="B714" s="182" t="s">
        <v>103</v>
      </c>
      <c r="C714" s="211"/>
    </row>
    <row r="715" spans="1:3" x14ac:dyDescent="0.35">
      <c r="A715" s="33" t="s">
        <v>103</v>
      </c>
      <c r="B715" s="181" t="s">
        <v>3263</v>
      </c>
      <c r="C715" s="216" t="s">
        <v>3826</v>
      </c>
    </row>
    <row r="716" spans="1:3" x14ac:dyDescent="0.35">
      <c r="A716" s="33" t="s">
        <v>103</v>
      </c>
      <c r="B716" s="182" t="s">
        <v>3263</v>
      </c>
      <c r="C716" s="228" t="s">
        <v>3827</v>
      </c>
    </row>
    <row r="717" spans="1:3" x14ac:dyDescent="0.35">
      <c r="A717" s="33" t="s">
        <v>105</v>
      </c>
      <c r="B717" s="183" t="s">
        <v>105</v>
      </c>
      <c r="C717" s="217" t="s">
        <v>3828</v>
      </c>
    </row>
    <row r="718" spans="1:3" x14ac:dyDescent="0.35">
      <c r="A718" s="33" t="s">
        <v>105</v>
      </c>
      <c r="B718" s="183" t="s">
        <v>105</v>
      </c>
      <c r="C718" s="214" t="s">
        <v>3829</v>
      </c>
    </row>
    <row r="719" spans="1:3" x14ac:dyDescent="0.35">
      <c r="A719" s="33" t="s">
        <v>108</v>
      </c>
      <c r="B719" s="182" t="s">
        <v>108</v>
      </c>
      <c r="C719" s="211"/>
    </row>
    <row r="720" spans="1:3" x14ac:dyDescent="0.35">
      <c r="A720" s="33" t="s">
        <v>108</v>
      </c>
      <c r="B720" s="181" t="s">
        <v>3264</v>
      </c>
    </row>
    <row r="721" spans="1:3" x14ac:dyDescent="0.35">
      <c r="A721" s="33" t="s">
        <v>108</v>
      </c>
      <c r="B721" s="181" t="s">
        <v>3264</v>
      </c>
      <c r="C721" s="210" t="s">
        <v>3830</v>
      </c>
    </row>
    <row r="722" spans="1:3" x14ac:dyDescent="0.35">
      <c r="A722" s="33" t="s">
        <v>108</v>
      </c>
      <c r="B722" s="181" t="s">
        <v>3264</v>
      </c>
      <c r="C722" s="210" t="s">
        <v>3831</v>
      </c>
    </row>
    <row r="723" spans="1:3" x14ac:dyDescent="0.35">
      <c r="A723" s="33" t="s">
        <v>108</v>
      </c>
      <c r="B723" s="181" t="s">
        <v>3264</v>
      </c>
      <c r="C723" s="210" t="s">
        <v>3832</v>
      </c>
    </row>
    <row r="724" spans="1:3" x14ac:dyDescent="0.35">
      <c r="A724" s="33" t="s">
        <v>108</v>
      </c>
      <c r="B724" s="181" t="s">
        <v>3264</v>
      </c>
      <c r="C724" s="210" t="s">
        <v>3833</v>
      </c>
    </row>
    <row r="725" spans="1:3" x14ac:dyDescent="0.35">
      <c r="A725" s="33" t="s">
        <v>108</v>
      </c>
      <c r="B725" s="181" t="s">
        <v>3264</v>
      </c>
      <c r="C725" s="210" t="s">
        <v>3834</v>
      </c>
    </row>
    <row r="726" spans="1:3" x14ac:dyDescent="0.35">
      <c r="A726" s="33" t="s">
        <v>108</v>
      </c>
      <c r="B726" s="181" t="s">
        <v>3264</v>
      </c>
      <c r="C726" s="210" t="s">
        <v>3835</v>
      </c>
    </row>
    <row r="727" spans="1:3" x14ac:dyDescent="0.35">
      <c r="A727" s="33" t="s">
        <v>108</v>
      </c>
      <c r="B727" s="181" t="s">
        <v>3264</v>
      </c>
      <c r="C727" s="210" t="s">
        <v>3836</v>
      </c>
    </row>
    <row r="728" spans="1:3" x14ac:dyDescent="0.35">
      <c r="A728" s="33" t="s">
        <v>108</v>
      </c>
      <c r="B728" s="181" t="s">
        <v>3264</v>
      </c>
      <c r="C728" s="211" t="s">
        <v>3837</v>
      </c>
    </row>
    <row r="729" spans="1:3" x14ac:dyDescent="0.35">
      <c r="A729" s="33" t="s">
        <v>108</v>
      </c>
      <c r="B729" s="181" t="s">
        <v>3264</v>
      </c>
      <c r="C729" s="210" t="s">
        <v>3838</v>
      </c>
    </row>
    <row r="730" spans="1:3" x14ac:dyDescent="0.35">
      <c r="A730" s="33" t="s">
        <v>108</v>
      </c>
      <c r="B730" s="181" t="s">
        <v>3264</v>
      </c>
      <c r="C730" s="211" t="s">
        <v>3839</v>
      </c>
    </row>
    <row r="731" spans="1:3" x14ac:dyDescent="0.35">
      <c r="A731" s="33" t="s">
        <v>108</v>
      </c>
      <c r="B731" s="181" t="s">
        <v>3264</v>
      </c>
      <c r="C731" s="210" t="s">
        <v>3840</v>
      </c>
    </row>
    <row r="732" spans="1:3" x14ac:dyDescent="0.35">
      <c r="A732" s="33" t="s">
        <v>108</v>
      </c>
      <c r="B732" s="181" t="s">
        <v>3264</v>
      </c>
      <c r="C732" s="211" t="s">
        <v>3841</v>
      </c>
    </row>
    <row r="733" spans="1:3" x14ac:dyDescent="0.35">
      <c r="A733" s="33" t="s">
        <v>110</v>
      </c>
      <c r="B733" s="181" t="s">
        <v>110</v>
      </c>
      <c r="C733" s="210" t="s">
        <v>3842</v>
      </c>
    </row>
    <row r="734" spans="1:3" x14ac:dyDescent="0.35">
      <c r="A734" s="33" t="s">
        <v>112</v>
      </c>
      <c r="B734" s="183" t="s">
        <v>112</v>
      </c>
      <c r="C734" s="229" t="s">
        <v>3843</v>
      </c>
    </row>
    <row r="735" spans="1:3" x14ac:dyDescent="0.35">
      <c r="A735" s="33" t="s">
        <v>112</v>
      </c>
      <c r="B735" s="181"/>
      <c r="C735" s="210"/>
    </row>
    <row r="736" spans="1:3" x14ac:dyDescent="0.35">
      <c r="A736" s="33" t="s">
        <v>114</v>
      </c>
      <c r="B736" s="181" t="s">
        <v>114</v>
      </c>
      <c r="C736" s="211" t="s">
        <v>3844</v>
      </c>
    </row>
    <row r="737" spans="1:3" x14ac:dyDescent="0.35">
      <c r="A737" s="33" t="s">
        <v>114</v>
      </c>
      <c r="B737" s="182"/>
    </row>
    <row r="738" spans="1:3" x14ac:dyDescent="0.35">
      <c r="A738" s="33" t="s">
        <v>114</v>
      </c>
      <c r="B738" s="181" t="s">
        <v>3265</v>
      </c>
      <c r="C738" s="210" t="s">
        <v>3845</v>
      </c>
    </row>
    <row r="739" spans="1:3" x14ac:dyDescent="0.35">
      <c r="A739" s="33" t="s">
        <v>114</v>
      </c>
      <c r="B739" s="181" t="s">
        <v>3265</v>
      </c>
      <c r="C739" s="210" t="s">
        <v>3846</v>
      </c>
    </row>
    <row r="740" spans="1:3" x14ac:dyDescent="0.35">
      <c r="A740" s="33" t="s">
        <v>114</v>
      </c>
      <c r="B740" s="181" t="s">
        <v>3265</v>
      </c>
      <c r="C740" s="210" t="s">
        <v>3847</v>
      </c>
    </row>
    <row r="741" spans="1:3" x14ac:dyDescent="0.35">
      <c r="A741" s="33" t="s">
        <v>114</v>
      </c>
      <c r="B741" s="181" t="s">
        <v>3265</v>
      </c>
      <c r="C741" s="211" t="s">
        <v>3848</v>
      </c>
    </row>
    <row r="742" spans="1:3" x14ac:dyDescent="0.35">
      <c r="A742" s="33" t="s">
        <v>114</v>
      </c>
      <c r="B742" s="181" t="s">
        <v>3265</v>
      </c>
      <c r="C742" s="210" t="s">
        <v>3849</v>
      </c>
    </row>
    <row r="743" spans="1:3" x14ac:dyDescent="0.35">
      <c r="A743" s="33" t="s">
        <v>114</v>
      </c>
      <c r="B743" s="181" t="s">
        <v>3265</v>
      </c>
      <c r="C743" s="210" t="s">
        <v>3850</v>
      </c>
    </row>
    <row r="744" spans="1:3" x14ac:dyDescent="0.35">
      <c r="A744" s="33" t="s">
        <v>114</v>
      </c>
      <c r="B744" s="181" t="s">
        <v>3265</v>
      </c>
      <c r="C744" s="210" t="s">
        <v>3851</v>
      </c>
    </row>
    <row r="745" spans="1:3" x14ac:dyDescent="0.35">
      <c r="A745" s="33" t="s">
        <v>114</v>
      </c>
      <c r="B745" s="181" t="s">
        <v>3265</v>
      </c>
      <c r="C745" s="211" t="s">
        <v>3852</v>
      </c>
    </row>
    <row r="746" spans="1:3" x14ac:dyDescent="0.35">
      <c r="A746" s="33" t="s">
        <v>114</v>
      </c>
      <c r="B746" s="181" t="s">
        <v>3265</v>
      </c>
      <c r="C746" s="210" t="s">
        <v>3853</v>
      </c>
    </row>
    <row r="747" spans="1:3" x14ac:dyDescent="0.35">
      <c r="A747" s="33" t="s">
        <v>114</v>
      </c>
      <c r="B747" s="181" t="s">
        <v>3265</v>
      </c>
      <c r="C747" s="210" t="s">
        <v>3854</v>
      </c>
    </row>
    <row r="748" spans="1:3" x14ac:dyDescent="0.35">
      <c r="A748" s="33" t="s">
        <v>114</v>
      </c>
      <c r="B748" s="181" t="s">
        <v>3265</v>
      </c>
      <c r="C748" s="210" t="s">
        <v>3855</v>
      </c>
    </row>
    <row r="749" spans="1:3" x14ac:dyDescent="0.35">
      <c r="A749" s="33" t="s">
        <v>114</v>
      </c>
      <c r="B749" s="181" t="s">
        <v>3265</v>
      </c>
      <c r="C749" s="210" t="s">
        <v>3856</v>
      </c>
    </row>
    <row r="750" spans="1:3" x14ac:dyDescent="0.35">
      <c r="B750" s="181"/>
      <c r="C750" s="230" t="s">
        <v>3857</v>
      </c>
    </row>
    <row r="751" spans="1:3" x14ac:dyDescent="0.35">
      <c r="A751" s="33" t="s">
        <v>117</v>
      </c>
      <c r="B751" s="182" t="s">
        <v>117</v>
      </c>
      <c r="C751" s="211"/>
    </row>
    <row r="752" spans="1:3" x14ac:dyDescent="0.35">
      <c r="A752" s="33" t="s">
        <v>117</v>
      </c>
      <c r="B752" s="182" t="s">
        <v>3266</v>
      </c>
      <c r="C752" s="210" t="s">
        <v>3858</v>
      </c>
    </row>
    <row r="753" spans="1:3" x14ac:dyDescent="0.35">
      <c r="A753" s="33" t="s">
        <v>117</v>
      </c>
      <c r="B753" s="182" t="s">
        <v>117</v>
      </c>
      <c r="C753" s="210"/>
    </row>
    <row r="754" spans="1:3" x14ac:dyDescent="0.35">
      <c r="A754" s="33" t="s">
        <v>119</v>
      </c>
      <c r="B754" s="182" t="s">
        <v>119</v>
      </c>
      <c r="C754" s="211"/>
    </row>
    <row r="755" spans="1:3" x14ac:dyDescent="0.35">
      <c r="A755" s="33" t="s">
        <v>119</v>
      </c>
      <c r="B755" s="182" t="s">
        <v>119</v>
      </c>
      <c r="C755" s="210"/>
    </row>
    <row r="756" spans="1:3" x14ac:dyDescent="0.35">
      <c r="A756" s="33" t="s">
        <v>119</v>
      </c>
      <c r="B756" s="181" t="s">
        <v>3267</v>
      </c>
      <c r="C756" s="210" t="s">
        <v>3859</v>
      </c>
    </row>
    <row r="757" spans="1:3" x14ac:dyDescent="0.35">
      <c r="A757" s="33" t="s">
        <v>119</v>
      </c>
      <c r="B757" s="181" t="s">
        <v>3267</v>
      </c>
      <c r="C757" s="210" t="s">
        <v>3860</v>
      </c>
    </row>
    <row r="758" spans="1:3" x14ac:dyDescent="0.35">
      <c r="A758" s="33" t="s">
        <v>119</v>
      </c>
      <c r="B758" s="181" t="s">
        <v>3267</v>
      </c>
      <c r="C758" s="210" t="s">
        <v>3861</v>
      </c>
    </row>
    <row r="759" spans="1:3" x14ac:dyDescent="0.35">
      <c r="A759" s="33" t="s">
        <v>119</v>
      </c>
      <c r="B759" s="181" t="s">
        <v>3267</v>
      </c>
      <c r="C759" s="210" t="s">
        <v>3862</v>
      </c>
    </row>
    <row r="760" spans="1:3" x14ac:dyDescent="0.35">
      <c r="A760" s="33" t="s">
        <v>119</v>
      </c>
      <c r="B760" s="181" t="s">
        <v>3267</v>
      </c>
      <c r="C760" s="211" t="s">
        <v>3863</v>
      </c>
    </row>
    <row r="761" spans="1:3" x14ac:dyDescent="0.35">
      <c r="A761" s="33" t="s">
        <v>119</v>
      </c>
      <c r="B761" s="181" t="s">
        <v>3267</v>
      </c>
      <c r="C761" s="210" t="s">
        <v>3864</v>
      </c>
    </row>
    <row r="762" spans="1:3" x14ac:dyDescent="0.35">
      <c r="A762" s="33" t="s">
        <v>119</v>
      </c>
      <c r="B762" s="181" t="s">
        <v>3267</v>
      </c>
      <c r="C762" s="210" t="s">
        <v>3865</v>
      </c>
    </row>
    <row r="763" spans="1:3" x14ac:dyDescent="0.35">
      <c r="A763" s="33" t="s">
        <v>119</v>
      </c>
      <c r="B763" s="181" t="s">
        <v>3267</v>
      </c>
      <c r="C763" s="210" t="s">
        <v>3866</v>
      </c>
    </row>
    <row r="764" spans="1:3" x14ac:dyDescent="0.35">
      <c r="A764" s="33" t="s">
        <v>119</v>
      </c>
      <c r="B764" s="181" t="s">
        <v>3267</v>
      </c>
      <c r="C764" s="211" t="s">
        <v>3867</v>
      </c>
    </row>
    <row r="765" spans="1:3" x14ac:dyDescent="0.35">
      <c r="A765" s="33" t="s">
        <v>119</v>
      </c>
      <c r="B765" s="181" t="s">
        <v>3267</v>
      </c>
      <c r="C765" s="210" t="s">
        <v>3868</v>
      </c>
    </row>
    <row r="766" spans="1:3" x14ac:dyDescent="0.35">
      <c r="A766" s="33" t="s">
        <v>119</v>
      </c>
      <c r="B766" s="181" t="s">
        <v>3267</v>
      </c>
      <c r="C766" s="211" t="s">
        <v>3869</v>
      </c>
    </row>
    <row r="767" spans="1:3" x14ac:dyDescent="0.35">
      <c r="A767" s="33" t="s">
        <v>119</v>
      </c>
      <c r="B767" s="181" t="s">
        <v>3267</v>
      </c>
      <c r="C767" s="210" t="s">
        <v>3870</v>
      </c>
    </row>
    <row r="768" spans="1:3" x14ac:dyDescent="0.35">
      <c r="A768" s="33" t="s">
        <v>121</v>
      </c>
      <c r="B768" s="182" t="s">
        <v>121</v>
      </c>
      <c r="C768" s="211"/>
    </row>
    <row r="769" spans="1:3" x14ac:dyDescent="0.35">
      <c r="A769" s="33" t="s">
        <v>121</v>
      </c>
      <c r="B769" s="181" t="s">
        <v>121</v>
      </c>
      <c r="C769" s="210"/>
    </row>
    <row r="770" spans="1:3" x14ac:dyDescent="0.35">
      <c r="A770" s="33" t="s">
        <v>121</v>
      </c>
      <c r="B770" s="182" t="s">
        <v>3268</v>
      </c>
      <c r="C770" s="211" t="s">
        <v>3859</v>
      </c>
    </row>
    <row r="771" spans="1:3" x14ac:dyDescent="0.35">
      <c r="A771" s="33" t="s">
        <v>121</v>
      </c>
      <c r="B771" s="182" t="s">
        <v>3268</v>
      </c>
      <c r="C771" s="222" t="s">
        <v>3860</v>
      </c>
    </row>
    <row r="772" spans="1:3" x14ac:dyDescent="0.35">
      <c r="A772" s="33" t="s">
        <v>121</v>
      </c>
      <c r="B772" s="182" t="s">
        <v>3268</v>
      </c>
      <c r="C772" s="210" t="s">
        <v>3861</v>
      </c>
    </row>
    <row r="773" spans="1:3" x14ac:dyDescent="0.35">
      <c r="A773" s="33" t="s">
        <v>121</v>
      </c>
      <c r="B773" s="182" t="s">
        <v>3268</v>
      </c>
      <c r="C773" s="211" t="s">
        <v>3862</v>
      </c>
    </row>
    <row r="774" spans="1:3" x14ac:dyDescent="0.35">
      <c r="A774" s="33" t="s">
        <v>121</v>
      </c>
      <c r="B774" s="182" t="s">
        <v>3268</v>
      </c>
      <c r="C774" s="210" t="s">
        <v>3863</v>
      </c>
    </row>
    <row r="775" spans="1:3" x14ac:dyDescent="0.35">
      <c r="A775" s="33" t="s">
        <v>121</v>
      </c>
      <c r="B775" s="182" t="s">
        <v>3268</v>
      </c>
      <c r="C775" s="211" t="s">
        <v>3864</v>
      </c>
    </row>
    <row r="776" spans="1:3" x14ac:dyDescent="0.35">
      <c r="A776" s="33" t="s">
        <v>121</v>
      </c>
      <c r="B776" s="182" t="s">
        <v>3268</v>
      </c>
      <c r="C776" s="210" t="s">
        <v>3865</v>
      </c>
    </row>
    <row r="777" spans="1:3" x14ac:dyDescent="0.35">
      <c r="A777" s="33" t="s">
        <v>121</v>
      </c>
      <c r="B777" s="182" t="s">
        <v>3268</v>
      </c>
      <c r="C777" s="211" t="s">
        <v>3866</v>
      </c>
    </row>
    <row r="778" spans="1:3" x14ac:dyDescent="0.35">
      <c r="A778" s="33" t="s">
        <v>121</v>
      </c>
      <c r="B778" s="182" t="s">
        <v>3268</v>
      </c>
      <c r="C778" s="210" t="s">
        <v>3868</v>
      </c>
    </row>
    <row r="779" spans="1:3" x14ac:dyDescent="0.35">
      <c r="A779" s="33" t="s">
        <v>121</v>
      </c>
      <c r="B779" s="182" t="s">
        <v>3268</v>
      </c>
      <c r="C779" s="211" t="s">
        <v>3869</v>
      </c>
    </row>
    <row r="780" spans="1:3" x14ac:dyDescent="0.35">
      <c r="A780" s="33" t="s">
        <v>121</v>
      </c>
      <c r="B780" s="182" t="s">
        <v>3268</v>
      </c>
      <c r="C780" s="210" t="s">
        <v>3870</v>
      </c>
    </row>
    <row r="781" spans="1:3" x14ac:dyDescent="0.35">
      <c r="A781" s="33" t="s">
        <v>121</v>
      </c>
      <c r="B781" s="182" t="s">
        <v>3268</v>
      </c>
      <c r="C781" s="231" t="s">
        <v>3871</v>
      </c>
    </row>
    <row r="782" spans="1:3" x14ac:dyDescent="0.35">
      <c r="A782" s="33" t="s">
        <v>121</v>
      </c>
      <c r="B782" s="182" t="s">
        <v>3268</v>
      </c>
      <c r="C782" s="232" t="s">
        <v>3872</v>
      </c>
    </row>
    <row r="783" spans="1:3" x14ac:dyDescent="0.35">
      <c r="A783" s="33" t="s">
        <v>123</v>
      </c>
      <c r="B783" s="181" t="s">
        <v>123</v>
      </c>
      <c r="C783" s="210"/>
    </row>
    <row r="784" spans="1:3" x14ac:dyDescent="0.35">
      <c r="A784" s="33" t="s">
        <v>123</v>
      </c>
      <c r="B784" s="183" t="s">
        <v>123</v>
      </c>
      <c r="C784" s="231" t="s">
        <v>3871</v>
      </c>
    </row>
    <row r="785" spans="1:3" x14ac:dyDescent="0.35">
      <c r="A785" s="33" t="s">
        <v>123</v>
      </c>
      <c r="B785" s="187" t="s">
        <v>3269</v>
      </c>
      <c r="C785" s="232" t="s">
        <v>3872</v>
      </c>
    </row>
    <row r="786" spans="1:3" x14ac:dyDescent="0.35">
      <c r="A786" s="33" t="s">
        <v>125</v>
      </c>
      <c r="B786" s="191" t="s">
        <v>125</v>
      </c>
      <c r="C786" s="217" t="s">
        <v>3873</v>
      </c>
    </row>
    <row r="787" spans="1:3" x14ac:dyDescent="0.35">
      <c r="A787" s="33" t="s">
        <v>125</v>
      </c>
      <c r="B787" s="191" t="s">
        <v>125</v>
      </c>
      <c r="C787" s="213" t="s">
        <v>3874</v>
      </c>
    </row>
    <row r="788" spans="1:3" x14ac:dyDescent="0.35">
      <c r="A788" s="33" t="s">
        <v>128</v>
      </c>
      <c r="B788" s="185" t="s">
        <v>128</v>
      </c>
      <c r="C788" s="222"/>
    </row>
    <row r="789" spans="1:3" x14ac:dyDescent="0.35">
      <c r="A789" s="33" t="s">
        <v>128</v>
      </c>
      <c r="B789" s="181" t="s">
        <v>3270</v>
      </c>
      <c r="C789" s="233" t="s">
        <v>3875</v>
      </c>
    </row>
    <row r="790" spans="1:3" x14ac:dyDescent="0.35">
      <c r="B790" s="190"/>
      <c r="C790" s="230" t="s">
        <v>3876</v>
      </c>
    </row>
    <row r="791" spans="1:3" x14ac:dyDescent="0.35">
      <c r="A791" s="33" t="s">
        <v>128</v>
      </c>
      <c r="B791" s="185" t="s">
        <v>128</v>
      </c>
      <c r="C791" s="222"/>
    </row>
    <row r="792" spans="1:3" x14ac:dyDescent="0.35">
      <c r="A792" s="33" t="s">
        <v>128</v>
      </c>
      <c r="B792" s="181" t="s">
        <v>128</v>
      </c>
      <c r="C792" s="210"/>
    </row>
    <row r="793" spans="1:3" x14ac:dyDescent="0.35">
      <c r="A793" s="33" t="s">
        <v>130</v>
      </c>
      <c r="B793" s="182" t="s">
        <v>130</v>
      </c>
      <c r="C793" s="233" t="s">
        <v>3875</v>
      </c>
    </row>
    <row r="794" spans="1:3" x14ac:dyDescent="0.35">
      <c r="A794" s="33" t="s">
        <v>130</v>
      </c>
      <c r="B794" s="181" t="s">
        <v>130</v>
      </c>
      <c r="C794" s="210"/>
    </row>
    <row r="795" spans="1:3" x14ac:dyDescent="0.35">
      <c r="A795" s="33" t="s">
        <v>130</v>
      </c>
      <c r="B795" s="182" t="s">
        <v>130</v>
      </c>
      <c r="C795" s="211"/>
    </row>
    <row r="796" spans="1:3" x14ac:dyDescent="0.35">
      <c r="A796" s="33" t="s">
        <v>130</v>
      </c>
      <c r="B796" s="181" t="s">
        <v>130</v>
      </c>
      <c r="C796" s="210"/>
    </row>
    <row r="797" spans="1:3" x14ac:dyDescent="0.35">
      <c r="A797" s="33" t="s">
        <v>133</v>
      </c>
      <c r="B797" s="182" t="s">
        <v>133</v>
      </c>
      <c r="C797" s="211"/>
    </row>
    <row r="798" spans="1:3" x14ac:dyDescent="0.35">
      <c r="A798" s="33" t="s">
        <v>135</v>
      </c>
      <c r="B798" s="181" t="s">
        <v>135</v>
      </c>
      <c r="C798" s="210"/>
    </row>
    <row r="799" spans="1:3" x14ac:dyDescent="0.35">
      <c r="A799" s="33" t="s">
        <v>135</v>
      </c>
      <c r="B799" s="181" t="s">
        <v>3271</v>
      </c>
      <c r="C799" s="210"/>
    </row>
    <row r="800" spans="1:3" x14ac:dyDescent="0.35">
      <c r="A800" s="33" t="s">
        <v>135</v>
      </c>
      <c r="B800" s="183" t="s">
        <v>3271</v>
      </c>
      <c r="C800" s="214" t="s">
        <v>3877</v>
      </c>
    </row>
    <row r="801" spans="1:3" x14ac:dyDescent="0.35">
      <c r="A801" s="33" t="s">
        <v>135</v>
      </c>
      <c r="B801" s="183" t="s">
        <v>3271</v>
      </c>
      <c r="C801" s="234" t="s">
        <v>3878</v>
      </c>
    </row>
    <row r="802" spans="1:3" x14ac:dyDescent="0.35">
      <c r="A802" s="33" t="s">
        <v>135</v>
      </c>
      <c r="B802" s="183" t="s">
        <v>3271</v>
      </c>
      <c r="C802" s="214" t="s">
        <v>3879</v>
      </c>
    </row>
    <row r="803" spans="1:3" x14ac:dyDescent="0.35">
      <c r="A803" s="33" t="s">
        <v>135</v>
      </c>
      <c r="B803" s="187" t="s">
        <v>3271</v>
      </c>
      <c r="C803" s="234" t="s">
        <v>3880</v>
      </c>
    </row>
    <row r="804" spans="1:3" x14ac:dyDescent="0.35">
      <c r="A804" s="33" t="s">
        <v>135</v>
      </c>
      <c r="B804" s="183" t="s">
        <v>3271</v>
      </c>
      <c r="C804" s="214" t="s">
        <v>3881</v>
      </c>
    </row>
    <row r="805" spans="1:3" x14ac:dyDescent="0.35">
      <c r="A805" s="33" t="s">
        <v>135</v>
      </c>
      <c r="B805" s="187" t="s">
        <v>3271</v>
      </c>
      <c r="C805" s="234" t="s">
        <v>3882</v>
      </c>
    </row>
    <row r="806" spans="1:3" x14ac:dyDescent="0.35">
      <c r="A806" s="33" t="s">
        <v>135</v>
      </c>
      <c r="B806" s="187" t="s">
        <v>3271</v>
      </c>
      <c r="C806" s="235" t="s">
        <v>3883</v>
      </c>
    </row>
    <row r="807" spans="1:3" x14ac:dyDescent="0.35">
      <c r="A807" s="33" t="s">
        <v>135</v>
      </c>
      <c r="B807" s="187" t="s">
        <v>3271</v>
      </c>
      <c r="C807" s="234" t="s">
        <v>3884</v>
      </c>
    </row>
    <row r="808" spans="1:3" x14ac:dyDescent="0.35">
      <c r="A808" s="33" t="s">
        <v>135</v>
      </c>
      <c r="B808" s="187" t="s">
        <v>3271</v>
      </c>
      <c r="C808" s="226" t="s">
        <v>3885</v>
      </c>
    </row>
    <row r="809" spans="1:3" x14ac:dyDescent="0.35">
      <c r="A809" s="33" t="s">
        <v>135</v>
      </c>
      <c r="B809" s="187" t="s">
        <v>3271</v>
      </c>
      <c r="C809" s="234" t="s">
        <v>3886</v>
      </c>
    </row>
    <row r="810" spans="1:3" x14ac:dyDescent="0.35">
      <c r="A810" s="33" t="s">
        <v>135</v>
      </c>
      <c r="B810" s="187" t="s">
        <v>3271</v>
      </c>
      <c r="C810" s="226" t="s">
        <v>3887</v>
      </c>
    </row>
    <row r="811" spans="1:3" x14ac:dyDescent="0.35">
      <c r="A811" s="33" t="s">
        <v>135</v>
      </c>
      <c r="B811" s="187" t="s">
        <v>3271</v>
      </c>
      <c r="C811" s="234" t="s">
        <v>3888</v>
      </c>
    </row>
    <row r="812" spans="1:3" x14ac:dyDescent="0.35">
      <c r="A812" s="33" t="s">
        <v>135</v>
      </c>
      <c r="B812" s="187" t="s">
        <v>3271</v>
      </c>
      <c r="C812" s="236" t="s">
        <v>3889</v>
      </c>
    </row>
    <row r="813" spans="1:3" x14ac:dyDescent="0.35">
      <c r="A813" s="33" t="s">
        <v>135</v>
      </c>
      <c r="B813" s="187" t="s">
        <v>3271</v>
      </c>
      <c r="C813" s="213" t="s">
        <v>3890</v>
      </c>
    </row>
    <row r="814" spans="1:3" x14ac:dyDescent="0.35">
      <c r="A814" s="33" t="s">
        <v>135</v>
      </c>
      <c r="B814" s="187" t="s">
        <v>3271</v>
      </c>
      <c r="C814" s="236" t="s">
        <v>3891</v>
      </c>
    </row>
    <row r="815" spans="1:3" x14ac:dyDescent="0.35">
      <c r="A815" s="33" t="s">
        <v>135</v>
      </c>
      <c r="B815" s="187" t="s">
        <v>3271</v>
      </c>
      <c r="C815" s="213" t="s">
        <v>3892</v>
      </c>
    </row>
    <row r="816" spans="1:3" x14ac:dyDescent="0.35">
      <c r="A816" s="33" t="s">
        <v>135</v>
      </c>
      <c r="B816" s="187" t="s">
        <v>3271</v>
      </c>
      <c r="C816" s="236" t="s">
        <v>3893</v>
      </c>
    </row>
    <row r="817" spans="1:3" x14ac:dyDescent="0.35">
      <c r="A817" s="33" t="s">
        <v>135</v>
      </c>
      <c r="B817" s="187" t="s">
        <v>3271</v>
      </c>
      <c r="C817" s="213" t="s">
        <v>3894</v>
      </c>
    </row>
    <row r="818" spans="1:3" x14ac:dyDescent="0.35">
      <c r="A818" s="33" t="s">
        <v>135</v>
      </c>
      <c r="B818" s="187" t="s">
        <v>3271</v>
      </c>
      <c r="C818" s="237" t="s">
        <v>3895</v>
      </c>
    </row>
    <row r="819" spans="1:3" x14ac:dyDescent="0.35">
      <c r="A819" s="33" t="s">
        <v>135</v>
      </c>
      <c r="B819" s="187" t="s">
        <v>3271</v>
      </c>
      <c r="C819" s="213" t="s">
        <v>3896</v>
      </c>
    </row>
    <row r="820" spans="1:3" x14ac:dyDescent="0.35">
      <c r="A820" s="33" t="s">
        <v>135</v>
      </c>
      <c r="B820" s="187" t="s">
        <v>3271</v>
      </c>
      <c r="C820" s="236" t="s">
        <v>3897</v>
      </c>
    </row>
    <row r="821" spans="1:3" x14ac:dyDescent="0.35">
      <c r="A821" s="33" t="s">
        <v>135</v>
      </c>
      <c r="B821" s="187" t="s">
        <v>3271</v>
      </c>
      <c r="C821" s="213" t="s">
        <v>3898</v>
      </c>
    </row>
    <row r="822" spans="1:3" x14ac:dyDescent="0.35">
      <c r="A822" s="33" t="s">
        <v>135</v>
      </c>
      <c r="B822" s="187" t="s">
        <v>3271</v>
      </c>
      <c r="C822" s="236" t="s">
        <v>3899</v>
      </c>
    </row>
    <row r="823" spans="1:3" x14ac:dyDescent="0.35">
      <c r="A823" s="33" t="s">
        <v>135</v>
      </c>
      <c r="B823" s="187" t="s">
        <v>3271</v>
      </c>
      <c r="C823" s="213" t="s">
        <v>3900</v>
      </c>
    </row>
    <row r="824" spans="1:3" x14ac:dyDescent="0.35">
      <c r="A824" s="33" t="s">
        <v>135</v>
      </c>
      <c r="B824" s="187" t="s">
        <v>3271</v>
      </c>
      <c r="C824" s="235"/>
    </row>
    <row r="825" spans="1:3" x14ac:dyDescent="0.35">
      <c r="A825" s="33" t="s">
        <v>135</v>
      </c>
      <c r="B825" s="187" t="s">
        <v>3271</v>
      </c>
      <c r="C825" s="231"/>
    </row>
    <row r="826" spans="1:3" x14ac:dyDescent="0.35">
      <c r="A826" s="33" t="s">
        <v>135</v>
      </c>
      <c r="B826" s="187" t="s">
        <v>3271</v>
      </c>
      <c r="C826" s="214"/>
    </row>
    <row r="827" spans="1:3" x14ac:dyDescent="0.35">
      <c r="A827" s="33" t="s">
        <v>135</v>
      </c>
      <c r="B827" s="187" t="s">
        <v>3271</v>
      </c>
      <c r="C827" s="214"/>
    </row>
    <row r="828" spans="1:3" x14ac:dyDescent="0.35">
      <c r="A828" s="33" t="s">
        <v>135</v>
      </c>
      <c r="B828" s="187" t="s">
        <v>3271</v>
      </c>
      <c r="C828" s="231"/>
    </row>
    <row r="829" spans="1:3" x14ac:dyDescent="0.35">
      <c r="A829" s="33" t="s">
        <v>135</v>
      </c>
      <c r="B829" s="187" t="s">
        <v>3271</v>
      </c>
      <c r="C829" s="210" t="s">
        <v>3901</v>
      </c>
    </row>
    <row r="830" spans="1:3" x14ac:dyDescent="0.35">
      <c r="A830" s="33" t="s">
        <v>135</v>
      </c>
      <c r="B830" s="187" t="s">
        <v>3271</v>
      </c>
      <c r="C830" s="210" t="s">
        <v>3902</v>
      </c>
    </row>
    <row r="831" spans="1:3" x14ac:dyDescent="0.35">
      <c r="A831" s="33" t="s">
        <v>135</v>
      </c>
      <c r="B831" s="187" t="s">
        <v>3271</v>
      </c>
      <c r="C831" s="210" t="s">
        <v>3903</v>
      </c>
    </row>
    <row r="832" spans="1:3" x14ac:dyDescent="0.35">
      <c r="A832" s="33" t="s">
        <v>135</v>
      </c>
      <c r="B832" s="187" t="s">
        <v>3271</v>
      </c>
      <c r="C832" s="211" t="s">
        <v>3904</v>
      </c>
    </row>
    <row r="833" spans="1:3" x14ac:dyDescent="0.35">
      <c r="A833" s="33" t="s">
        <v>135</v>
      </c>
      <c r="B833" s="187" t="s">
        <v>3271</v>
      </c>
      <c r="C833" s="210" t="s">
        <v>3905</v>
      </c>
    </row>
    <row r="834" spans="1:3" x14ac:dyDescent="0.35">
      <c r="A834" s="33" t="s">
        <v>135</v>
      </c>
      <c r="B834" s="187" t="s">
        <v>3271</v>
      </c>
      <c r="C834" s="210" t="s">
        <v>3906</v>
      </c>
    </row>
    <row r="835" spans="1:3" x14ac:dyDescent="0.35">
      <c r="A835" s="33" t="s">
        <v>135</v>
      </c>
      <c r="B835" s="187" t="s">
        <v>3271</v>
      </c>
      <c r="C835" s="210" t="s">
        <v>3907</v>
      </c>
    </row>
    <row r="836" spans="1:3" x14ac:dyDescent="0.35">
      <c r="A836" s="33" t="s">
        <v>135</v>
      </c>
      <c r="B836" s="187" t="s">
        <v>3271</v>
      </c>
      <c r="C836" s="210" t="s">
        <v>3908</v>
      </c>
    </row>
    <row r="837" spans="1:3" x14ac:dyDescent="0.35">
      <c r="A837" s="33" t="s">
        <v>135</v>
      </c>
      <c r="B837" s="187" t="s">
        <v>3271</v>
      </c>
      <c r="C837" s="210" t="s">
        <v>3909</v>
      </c>
    </row>
    <row r="838" spans="1:3" x14ac:dyDescent="0.35">
      <c r="A838" s="33" t="s">
        <v>135</v>
      </c>
      <c r="B838" s="187" t="s">
        <v>3271</v>
      </c>
      <c r="C838" s="210" t="s">
        <v>3910</v>
      </c>
    </row>
    <row r="839" spans="1:3" x14ac:dyDescent="0.35">
      <c r="A839" s="33" t="s">
        <v>135</v>
      </c>
      <c r="B839" s="187" t="s">
        <v>3271</v>
      </c>
      <c r="C839" s="210" t="s">
        <v>3911</v>
      </c>
    </row>
    <row r="840" spans="1:3" x14ac:dyDescent="0.35">
      <c r="A840" s="33" t="s">
        <v>135</v>
      </c>
      <c r="B840" s="187" t="s">
        <v>3271</v>
      </c>
      <c r="C840" s="210" t="s">
        <v>3912</v>
      </c>
    </row>
    <row r="841" spans="1:3" x14ac:dyDescent="0.35">
      <c r="A841" s="33" t="s">
        <v>137</v>
      </c>
      <c r="B841" s="181" t="s">
        <v>137</v>
      </c>
      <c r="C841" s="210"/>
    </row>
    <row r="842" spans="1:3" x14ac:dyDescent="0.35">
      <c r="A842" s="33" t="s">
        <v>137</v>
      </c>
      <c r="B842" s="182" t="s">
        <v>3272</v>
      </c>
      <c r="C842" s="214" t="s">
        <v>3877</v>
      </c>
    </row>
    <row r="843" spans="1:3" x14ac:dyDescent="0.35">
      <c r="A843" s="33" t="s">
        <v>137</v>
      </c>
      <c r="B843" s="182" t="s">
        <v>3272</v>
      </c>
      <c r="C843" s="234" t="s">
        <v>3878</v>
      </c>
    </row>
    <row r="844" spans="1:3" x14ac:dyDescent="0.35">
      <c r="A844" s="33" t="s">
        <v>137</v>
      </c>
      <c r="B844" s="182" t="s">
        <v>3272</v>
      </c>
      <c r="C844" s="214" t="s">
        <v>3879</v>
      </c>
    </row>
    <row r="845" spans="1:3" x14ac:dyDescent="0.35">
      <c r="A845" s="33" t="s">
        <v>137</v>
      </c>
      <c r="B845" s="182" t="s">
        <v>3272</v>
      </c>
      <c r="C845" s="234" t="s">
        <v>3880</v>
      </c>
    </row>
    <row r="846" spans="1:3" x14ac:dyDescent="0.35">
      <c r="A846" s="33" t="s">
        <v>137</v>
      </c>
      <c r="B846" s="182" t="s">
        <v>3272</v>
      </c>
      <c r="C846" s="214" t="s">
        <v>3881</v>
      </c>
    </row>
    <row r="847" spans="1:3" x14ac:dyDescent="0.35">
      <c r="A847" s="33" t="s">
        <v>137</v>
      </c>
      <c r="B847" s="182" t="s">
        <v>3272</v>
      </c>
      <c r="C847" s="234" t="s">
        <v>3882</v>
      </c>
    </row>
    <row r="848" spans="1:3" x14ac:dyDescent="0.35">
      <c r="A848" s="33" t="s">
        <v>137</v>
      </c>
      <c r="B848" s="182" t="s">
        <v>3272</v>
      </c>
      <c r="C848" s="235" t="s">
        <v>3883</v>
      </c>
    </row>
    <row r="849" spans="1:3" x14ac:dyDescent="0.35">
      <c r="A849" s="33" t="s">
        <v>137</v>
      </c>
      <c r="B849" s="182" t="s">
        <v>3272</v>
      </c>
      <c r="C849" s="234" t="s">
        <v>3884</v>
      </c>
    </row>
    <row r="850" spans="1:3" x14ac:dyDescent="0.35">
      <c r="A850" s="33" t="s">
        <v>137</v>
      </c>
      <c r="B850" s="182" t="s">
        <v>3272</v>
      </c>
      <c r="C850" s="234" t="s">
        <v>3886</v>
      </c>
    </row>
    <row r="851" spans="1:3" x14ac:dyDescent="0.35">
      <c r="A851" s="33" t="s">
        <v>137</v>
      </c>
      <c r="B851" s="182" t="s">
        <v>3272</v>
      </c>
      <c r="C851" s="226" t="s">
        <v>3887</v>
      </c>
    </row>
    <row r="852" spans="1:3" x14ac:dyDescent="0.35">
      <c r="A852" s="33" t="s">
        <v>137</v>
      </c>
      <c r="B852" s="182" t="s">
        <v>3272</v>
      </c>
      <c r="C852" s="234" t="s">
        <v>3888</v>
      </c>
    </row>
    <row r="853" spans="1:3" x14ac:dyDescent="0.35">
      <c r="A853" s="33" t="s">
        <v>137</v>
      </c>
      <c r="B853" s="182" t="s">
        <v>3272</v>
      </c>
      <c r="C853" s="236" t="s">
        <v>3889</v>
      </c>
    </row>
    <row r="854" spans="1:3" x14ac:dyDescent="0.35">
      <c r="A854" s="33" t="s">
        <v>137</v>
      </c>
      <c r="B854" s="182" t="s">
        <v>3272</v>
      </c>
      <c r="C854" s="213" t="s">
        <v>3890</v>
      </c>
    </row>
    <row r="855" spans="1:3" x14ac:dyDescent="0.35">
      <c r="A855" s="33" t="s">
        <v>137</v>
      </c>
      <c r="B855" s="182" t="s">
        <v>3272</v>
      </c>
      <c r="C855" s="236" t="s">
        <v>3891</v>
      </c>
    </row>
    <row r="856" spans="1:3" x14ac:dyDescent="0.35">
      <c r="A856" s="33" t="s">
        <v>137</v>
      </c>
      <c r="B856" s="182" t="s">
        <v>3272</v>
      </c>
      <c r="C856" s="213" t="s">
        <v>3892</v>
      </c>
    </row>
    <row r="857" spans="1:3" x14ac:dyDescent="0.35">
      <c r="A857" s="33" t="s">
        <v>137</v>
      </c>
      <c r="B857" s="182" t="s">
        <v>3272</v>
      </c>
      <c r="C857" s="236" t="s">
        <v>3893</v>
      </c>
    </row>
    <row r="858" spans="1:3" x14ac:dyDescent="0.35">
      <c r="A858" s="33" t="s">
        <v>137</v>
      </c>
      <c r="B858" s="182" t="s">
        <v>3272</v>
      </c>
      <c r="C858" s="213" t="s">
        <v>3894</v>
      </c>
    </row>
    <row r="859" spans="1:3" x14ac:dyDescent="0.35">
      <c r="A859" s="33" t="s">
        <v>137</v>
      </c>
      <c r="B859" s="182" t="s">
        <v>3272</v>
      </c>
      <c r="C859" s="237" t="s">
        <v>3895</v>
      </c>
    </row>
    <row r="860" spans="1:3" x14ac:dyDescent="0.35">
      <c r="A860" s="33" t="s">
        <v>137</v>
      </c>
      <c r="B860" s="182" t="s">
        <v>3272</v>
      </c>
      <c r="C860" s="213" t="s">
        <v>3896</v>
      </c>
    </row>
    <row r="861" spans="1:3" x14ac:dyDescent="0.35">
      <c r="A861" s="33" t="s">
        <v>137</v>
      </c>
      <c r="B861" s="182" t="s">
        <v>3272</v>
      </c>
      <c r="C861" s="213" t="s">
        <v>3898</v>
      </c>
    </row>
    <row r="862" spans="1:3" x14ac:dyDescent="0.35">
      <c r="A862" s="33" t="s">
        <v>137</v>
      </c>
      <c r="B862" s="182" t="s">
        <v>3272</v>
      </c>
      <c r="C862" s="236" t="s">
        <v>3899</v>
      </c>
    </row>
    <row r="863" spans="1:3" x14ac:dyDescent="0.35">
      <c r="A863" s="33" t="s">
        <v>137</v>
      </c>
      <c r="B863" s="182" t="s">
        <v>3272</v>
      </c>
      <c r="C863" s="213" t="s">
        <v>3900</v>
      </c>
    </row>
    <row r="864" spans="1:3" x14ac:dyDescent="0.35">
      <c r="A864" s="33" t="s">
        <v>137</v>
      </c>
      <c r="B864" s="182" t="s">
        <v>3272</v>
      </c>
      <c r="C864" s="210" t="s">
        <v>3901</v>
      </c>
    </row>
    <row r="865" spans="1:3" x14ac:dyDescent="0.35">
      <c r="A865" s="33" t="s">
        <v>137</v>
      </c>
      <c r="B865" s="182" t="s">
        <v>3272</v>
      </c>
      <c r="C865" s="210" t="s">
        <v>3902</v>
      </c>
    </row>
    <row r="866" spans="1:3" x14ac:dyDescent="0.35">
      <c r="A866" s="33" t="s">
        <v>137</v>
      </c>
      <c r="B866" s="182" t="s">
        <v>3272</v>
      </c>
      <c r="C866" s="210" t="s">
        <v>3903</v>
      </c>
    </row>
    <row r="867" spans="1:3" x14ac:dyDescent="0.35">
      <c r="A867" s="33" t="s">
        <v>137</v>
      </c>
      <c r="B867" s="182" t="s">
        <v>3272</v>
      </c>
      <c r="C867" s="211" t="s">
        <v>3904</v>
      </c>
    </row>
    <row r="868" spans="1:3" x14ac:dyDescent="0.35">
      <c r="A868" s="33" t="s">
        <v>137</v>
      </c>
      <c r="B868" s="182" t="s">
        <v>3272</v>
      </c>
      <c r="C868" s="210" t="s">
        <v>3905</v>
      </c>
    </row>
    <row r="869" spans="1:3" x14ac:dyDescent="0.35">
      <c r="A869" s="33" t="s">
        <v>137</v>
      </c>
      <c r="B869" s="182" t="s">
        <v>3272</v>
      </c>
      <c r="C869" s="210" t="s">
        <v>3906</v>
      </c>
    </row>
    <row r="870" spans="1:3" x14ac:dyDescent="0.35">
      <c r="A870" s="33" t="s">
        <v>137</v>
      </c>
      <c r="B870" s="182" t="s">
        <v>3272</v>
      </c>
      <c r="C870" s="210" t="s">
        <v>3907</v>
      </c>
    </row>
    <row r="871" spans="1:3" x14ac:dyDescent="0.35">
      <c r="A871" s="33" t="s">
        <v>137</v>
      </c>
      <c r="B871" s="182" t="s">
        <v>3272</v>
      </c>
      <c r="C871" s="210" t="s">
        <v>3908</v>
      </c>
    </row>
    <row r="872" spans="1:3" x14ac:dyDescent="0.35">
      <c r="A872" s="33" t="s">
        <v>137</v>
      </c>
      <c r="B872" s="182" t="s">
        <v>3272</v>
      </c>
      <c r="C872" s="210" t="s">
        <v>3910</v>
      </c>
    </row>
    <row r="873" spans="1:3" x14ac:dyDescent="0.35">
      <c r="A873" s="33" t="s">
        <v>137</v>
      </c>
      <c r="B873" s="182" t="s">
        <v>3272</v>
      </c>
      <c r="C873" s="210" t="s">
        <v>3911</v>
      </c>
    </row>
    <row r="874" spans="1:3" x14ac:dyDescent="0.35">
      <c r="A874" s="33" t="s">
        <v>137</v>
      </c>
      <c r="B874" s="182" t="s">
        <v>3272</v>
      </c>
      <c r="C874" s="210" t="s">
        <v>3912</v>
      </c>
    </row>
    <row r="875" spans="1:3" x14ac:dyDescent="0.35">
      <c r="A875" s="33" t="s">
        <v>137</v>
      </c>
      <c r="B875" s="182" t="s">
        <v>3272</v>
      </c>
      <c r="C875" s="210"/>
    </row>
    <row r="876" spans="1:3" x14ac:dyDescent="0.35">
      <c r="A876" s="33" t="s">
        <v>137</v>
      </c>
      <c r="B876" s="182" t="s">
        <v>3272</v>
      </c>
      <c r="C876" s="216" t="s">
        <v>3913</v>
      </c>
    </row>
    <row r="877" spans="1:3" x14ac:dyDescent="0.35">
      <c r="A877" s="33" t="s">
        <v>137</v>
      </c>
      <c r="B877" s="182" t="s">
        <v>3272</v>
      </c>
      <c r="C877" s="216" t="s">
        <v>3914</v>
      </c>
    </row>
    <row r="878" spans="1:3" x14ac:dyDescent="0.35">
      <c r="A878" s="33" t="s">
        <v>139</v>
      </c>
      <c r="B878" s="181" t="s">
        <v>139</v>
      </c>
      <c r="C878" s="210"/>
    </row>
    <row r="879" spans="1:3" x14ac:dyDescent="0.35">
      <c r="B879" s="181"/>
      <c r="C879" s="214" t="s">
        <v>3915</v>
      </c>
    </row>
    <row r="880" spans="1:3" x14ac:dyDescent="0.35">
      <c r="B880" s="181"/>
      <c r="C880" s="214" t="s">
        <v>3916</v>
      </c>
    </row>
    <row r="881" spans="1:3" x14ac:dyDescent="0.35">
      <c r="B881" s="181"/>
      <c r="C881" s="210" t="s">
        <v>3917</v>
      </c>
    </row>
    <row r="882" spans="1:3" x14ac:dyDescent="0.35">
      <c r="B882" s="181"/>
      <c r="C882" s="210" t="s">
        <v>3918</v>
      </c>
    </row>
    <row r="883" spans="1:3" x14ac:dyDescent="0.35">
      <c r="B883" s="181"/>
      <c r="C883" s="216" t="s">
        <v>3913</v>
      </c>
    </row>
    <row r="884" spans="1:3" x14ac:dyDescent="0.35">
      <c r="B884" s="181"/>
      <c r="C884" s="216" t="s">
        <v>3914</v>
      </c>
    </row>
    <row r="885" spans="1:3" x14ac:dyDescent="0.35">
      <c r="B885" s="181"/>
      <c r="C885" s="210"/>
    </row>
    <row r="886" spans="1:3" x14ac:dyDescent="0.35">
      <c r="B886" s="181"/>
      <c r="C886" s="210"/>
    </row>
    <row r="887" spans="1:3" x14ac:dyDescent="0.35">
      <c r="A887" s="33" t="s">
        <v>141</v>
      </c>
      <c r="B887" s="181" t="s">
        <v>141</v>
      </c>
      <c r="C887" s="210"/>
    </row>
    <row r="888" spans="1:3" x14ac:dyDescent="0.35">
      <c r="A888" s="33" t="s">
        <v>141</v>
      </c>
      <c r="B888" s="183" t="s">
        <v>141</v>
      </c>
      <c r="C888" s="214" t="s">
        <v>3919</v>
      </c>
    </row>
    <row r="889" spans="1:3" x14ac:dyDescent="0.35">
      <c r="A889" s="33" t="s">
        <v>141</v>
      </c>
      <c r="B889" s="181" t="s">
        <v>141</v>
      </c>
      <c r="C889" s="235" t="s">
        <v>3920</v>
      </c>
    </row>
    <row r="890" spans="1:3" x14ac:dyDescent="0.35">
      <c r="A890" s="33" t="s">
        <v>141</v>
      </c>
      <c r="B890" s="181" t="s">
        <v>141</v>
      </c>
      <c r="C890" s="235"/>
    </row>
    <row r="891" spans="1:3" x14ac:dyDescent="0.35">
      <c r="B891" s="181"/>
      <c r="C891" s="235" t="s">
        <v>3921</v>
      </c>
    </row>
    <row r="892" spans="1:3" x14ac:dyDescent="0.35">
      <c r="A892" s="33" t="s">
        <v>141</v>
      </c>
      <c r="B892" s="181" t="s">
        <v>141</v>
      </c>
      <c r="C892" s="213" t="s">
        <v>3922</v>
      </c>
    </row>
    <row r="893" spans="1:3" x14ac:dyDescent="0.35">
      <c r="A893" s="33" t="s">
        <v>141</v>
      </c>
      <c r="B893" s="181" t="s">
        <v>141</v>
      </c>
      <c r="C893" s="211" t="s">
        <v>3923</v>
      </c>
    </row>
    <row r="894" spans="1:3" x14ac:dyDescent="0.35">
      <c r="A894" s="33" t="s">
        <v>141</v>
      </c>
      <c r="B894" s="181" t="s">
        <v>141</v>
      </c>
      <c r="C894" s="210" t="s">
        <v>3924</v>
      </c>
    </row>
    <row r="895" spans="1:3" x14ac:dyDescent="0.35">
      <c r="A895" s="33" t="s">
        <v>145</v>
      </c>
      <c r="B895" s="181" t="s">
        <v>145</v>
      </c>
      <c r="C895" s="210" t="s">
        <v>3925</v>
      </c>
    </row>
    <row r="896" spans="1:3" x14ac:dyDescent="0.35">
      <c r="A896" s="33" t="s">
        <v>145</v>
      </c>
      <c r="B896" s="181" t="s">
        <v>3273</v>
      </c>
      <c r="C896" s="210" t="s">
        <v>3926</v>
      </c>
    </row>
    <row r="897" spans="1:3" x14ac:dyDescent="0.35">
      <c r="A897" s="33" t="s">
        <v>145</v>
      </c>
      <c r="B897" s="181" t="s">
        <v>3273</v>
      </c>
      <c r="C897" s="210"/>
    </row>
    <row r="898" spans="1:3" x14ac:dyDescent="0.35">
      <c r="A898" s="33" t="s">
        <v>145</v>
      </c>
      <c r="B898" s="181" t="s">
        <v>3273</v>
      </c>
      <c r="C898" s="211"/>
    </row>
    <row r="899" spans="1:3" x14ac:dyDescent="0.35">
      <c r="A899" s="33" t="s">
        <v>145</v>
      </c>
      <c r="B899" s="181" t="s">
        <v>3273</v>
      </c>
      <c r="C899" s="222"/>
    </row>
    <row r="900" spans="1:3" x14ac:dyDescent="0.35">
      <c r="A900" s="33" t="s">
        <v>148</v>
      </c>
      <c r="B900" s="181" t="s">
        <v>148</v>
      </c>
      <c r="C900" s="210" t="s">
        <v>3927</v>
      </c>
    </row>
    <row r="901" spans="1:3" x14ac:dyDescent="0.35">
      <c r="A901" s="33" t="s">
        <v>148</v>
      </c>
      <c r="B901" s="181" t="s">
        <v>3274</v>
      </c>
      <c r="C901" s="226" t="s">
        <v>3928</v>
      </c>
    </row>
    <row r="902" spans="1:3" x14ac:dyDescent="0.35">
      <c r="A902" s="33" t="s">
        <v>148</v>
      </c>
      <c r="B902" s="181" t="s">
        <v>3274</v>
      </c>
      <c r="C902" s="226"/>
    </row>
    <row r="903" spans="1:3" x14ac:dyDescent="0.35">
      <c r="A903" s="33" t="s">
        <v>148</v>
      </c>
      <c r="B903" s="181" t="s">
        <v>3274</v>
      </c>
      <c r="C903" s="210" t="s">
        <v>3929</v>
      </c>
    </row>
    <row r="904" spans="1:3" x14ac:dyDescent="0.35">
      <c r="A904" s="33" t="s">
        <v>148</v>
      </c>
      <c r="B904" s="181" t="s">
        <v>3274</v>
      </c>
      <c r="C904" s="210" t="s">
        <v>3930</v>
      </c>
    </row>
    <row r="905" spans="1:3" x14ac:dyDescent="0.35">
      <c r="A905" s="33" t="s">
        <v>148</v>
      </c>
      <c r="B905" s="181" t="s">
        <v>3274</v>
      </c>
      <c r="C905" s="210" t="s">
        <v>3931</v>
      </c>
    </row>
    <row r="906" spans="1:3" x14ac:dyDescent="0.35">
      <c r="A906" s="33" t="s">
        <v>148</v>
      </c>
      <c r="B906" s="181" t="s">
        <v>3274</v>
      </c>
      <c r="C906" s="211" t="s">
        <v>3932</v>
      </c>
    </row>
    <row r="907" spans="1:3" x14ac:dyDescent="0.35">
      <c r="A907" s="33" t="s">
        <v>148</v>
      </c>
      <c r="B907" s="181" t="s">
        <v>3274</v>
      </c>
      <c r="C907" s="222" t="s">
        <v>3933</v>
      </c>
    </row>
    <row r="908" spans="1:3" x14ac:dyDescent="0.35">
      <c r="A908" s="33" t="s">
        <v>148</v>
      </c>
      <c r="B908" s="181" t="s">
        <v>3274</v>
      </c>
      <c r="C908" s="210" t="s">
        <v>3934</v>
      </c>
    </row>
    <row r="909" spans="1:3" x14ac:dyDescent="0.35">
      <c r="A909" s="33" t="s">
        <v>148</v>
      </c>
      <c r="B909" s="181" t="s">
        <v>3274</v>
      </c>
      <c r="C909" s="210" t="s">
        <v>3935</v>
      </c>
    </row>
    <row r="910" spans="1:3" x14ac:dyDescent="0.35">
      <c r="A910" s="33" t="s">
        <v>150</v>
      </c>
      <c r="B910" s="182" t="s">
        <v>150</v>
      </c>
      <c r="C910" s="210" t="s">
        <v>3934</v>
      </c>
    </row>
    <row r="911" spans="1:3" x14ac:dyDescent="0.35">
      <c r="A911" s="33" t="s">
        <v>150</v>
      </c>
      <c r="B911" s="182" t="s">
        <v>150</v>
      </c>
      <c r="C911" s="210"/>
    </row>
    <row r="912" spans="1:3" x14ac:dyDescent="0.35">
      <c r="A912" s="33" t="s">
        <v>150</v>
      </c>
      <c r="B912" s="181" t="s">
        <v>3275</v>
      </c>
    </row>
    <row r="913" spans="1:3" x14ac:dyDescent="0.35">
      <c r="A913" s="33" t="s">
        <v>150</v>
      </c>
      <c r="B913" s="181" t="s">
        <v>3275</v>
      </c>
      <c r="C913" s="210" t="s">
        <v>3936</v>
      </c>
    </row>
    <row r="914" spans="1:3" x14ac:dyDescent="0.35">
      <c r="A914" s="33" t="s">
        <v>152</v>
      </c>
      <c r="B914" s="181" t="s">
        <v>152</v>
      </c>
      <c r="C914" s="210"/>
    </row>
    <row r="915" spans="1:3" x14ac:dyDescent="0.35">
      <c r="A915" s="33" t="s">
        <v>152</v>
      </c>
      <c r="B915" s="181" t="s">
        <v>152</v>
      </c>
      <c r="C915" s="210"/>
    </row>
    <row r="916" spans="1:3" x14ac:dyDescent="0.35">
      <c r="A916" s="33" t="s">
        <v>155</v>
      </c>
      <c r="B916" s="181" t="s">
        <v>155</v>
      </c>
      <c r="C916" s="210"/>
    </row>
    <row r="917" spans="1:3" x14ac:dyDescent="0.35">
      <c r="A917" s="33" t="s">
        <v>155</v>
      </c>
      <c r="B917" s="187" t="s">
        <v>3276</v>
      </c>
      <c r="C917" s="226" t="s">
        <v>3937</v>
      </c>
    </row>
    <row r="918" spans="1:3" x14ac:dyDescent="0.35">
      <c r="A918" s="33" t="s">
        <v>157</v>
      </c>
      <c r="B918" s="181" t="s">
        <v>157</v>
      </c>
      <c r="C918" s="210"/>
    </row>
    <row r="919" spans="1:3" x14ac:dyDescent="0.35">
      <c r="A919" s="33" t="s">
        <v>157</v>
      </c>
      <c r="B919" s="183" t="s">
        <v>3277</v>
      </c>
      <c r="C919" s="213" t="s">
        <v>3938</v>
      </c>
    </row>
    <row r="920" spans="1:3" x14ac:dyDescent="0.35">
      <c r="A920" s="33" t="s">
        <v>157</v>
      </c>
      <c r="B920" s="182" t="s">
        <v>3278</v>
      </c>
      <c r="C920" s="211"/>
    </row>
    <row r="921" spans="1:3" x14ac:dyDescent="0.35">
      <c r="A921" s="33" t="s">
        <v>159</v>
      </c>
      <c r="B921" s="181" t="s">
        <v>159</v>
      </c>
      <c r="C921" s="210"/>
    </row>
    <row r="922" spans="1:3" x14ac:dyDescent="0.35">
      <c r="A922" s="33" t="s">
        <v>159</v>
      </c>
      <c r="B922" s="181" t="s">
        <v>3279</v>
      </c>
      <c r="C922" s="210" t="s">
        <v>3939</v>
      </c>
    </row>
    <row r="923" spans="1:3" x14ac:dyDescent="0.35">
      <c r="A923" s="33" t="s">
        <v>159</v>
      </c>
      <c r="B923" s="181" t="s">
        <v>3280</v>
      </c>
      <c r="C923" s="210"/>
    </row>
    <row r="924" spans="1:3" x14ac:dyDescent="0.35">
      <c r="A924" s="33" t="s">
        <v>159</v>
      </c>
      <c r="B924" s="182" t="s">
        <v>3279</v>
      </c>
      <c r="C924" s="211" t="s">
        <v>3940</v>
      </c>
    </row>
    <row r="925" spans="1:3" x14ac:dyDescent="0.35">
      <c r="A925" s="33" t="s">
        <v>161</v>
      </c>
      <c r="B925" s="181" t="s">
        <v>161</v>
      </c>
      <c r="C925" s="210"/>
    </row>
    <row r="926" spans="1:3" x14ac:dyDescent="0.35">
      <c r="A926" s="33" t="s">
        <v>161</v>
      </c>
      <c r="B926" s="181" t="s">
        <v>3281</v>
      </c>
      <c r="C926" s="210" t="s">
        <v>3941</v>
      </c>
    </row>
    <row r="927" spans="1:3" x14ac:dyDescent="0.35">
      <c r="A927" s="33" t="s">
        <v>161</v>
      </c>
      <c r="B927" s="181" t="s">
        <v>3281</v>
      </c>
      <c r="C927" s="210" t="s">
        <v>3941</v>
      </c>
    </row>
    <row r="928" spans="1:3" x14ac:dyDescent="0.35">
      <c r="A928" s="33" t="s">
        <v>163</v>
      </c>
      <c r="B928" s="181" t="s">
        <v>163</v>
      </c>
      <c r="C928" s="238" t="s">
        <v>3942</v>
      </c>
    </row>
    <row r="929" spans="1:3" x14ac:dyDescent="0.35">
      <c r="A929" s="33" t="s">
        <v>163</v>
      </c>
      <c r="B929" s="181" t="s">
        <v>3282</v>
      </c>
      <c r="C929" s="239"/>
    </row>
    <row r="930" spans="1:3" x14ac:dyDescent="0.35">
      <c r="A930" s="33" t="s">
        <v>163</v>
      </c>
      <c r="B930" s="181" t="s">
        <v>3282</v>
      </c>
      <c r="C930" s="210" t="s">
        <v>3943</v>
      </c>
    </row>
    <row r="931" spans="1:3" x14ac:dyDescent="0.35">
      <c r="A931" s="33" t="s">
        <v>165</v>
      </c>
      <c r="B931" s="181" t="s">
        <v>165</v>
      </c>
      <c r="C931" s="210" t="s">
        <v>3944</v>
      </c>
    </row>
    <row r="932" spans="1:3" x14ac:dyDescent="0.35">
      <c r="A932" s="33" t="s">
        <v>165</v>
      </c>
      <c r="B932" s="181" t="s">
        <v>165</v>
      </c>
      <c r="C932" s="210"/>
    </row>
    <row r="933" spans="1:3" x14ac:dyDescent="0.35">
      <c r="A933" s="33" t="s">
        <v>167</v>
      </c>
      <c r="B933" s="181" t="s">
        <v>167</v>
      </c>
      <c r="C933" s="210" t="s">
        <v>3945</v>
      </c>
    </row>
    <row r="934" spans="1:3" x14ac:dyDescent="0.35">
      <c r="A934" s="33" t="s">
        <v>167</v>
      </c>
      <c r="B934" s="181" t="s">
        <v>167</v>
      </c>
      <c r="C934" s="210"/>
    </row>
    <row r="935" spans="1:3" x14ac:dyDescent="0.35">
      <c r="A935" s="33" t="s">
        <v>169</v>
      </c>
      <c r="B935" s="181" t="s">
        <v>169</v>
      </c>
      <c r="C935" s="210" t="s">
        <v>3946</v>
      </c>
    </row>
    <row r="936" spans="1:3" x14ac:dyDescent="0.35">
      <c r="A936" s="33" t="s">
        <v>169</v>
      </c>
      <c r="B936" s="181" t="s">
        <v>169</v>
      </c>
      <c r="C936" s="210"/>
    </row>
    <row r="937" spans="1:3" x14ac:dyDescent="0.35">
      <c r="A937" s="33" t="s">
        <v>171</v>
      </c>
      <c r="B937" s="181" t="s">
        <v>171</v>
      </c>
      <c r="C937" s="210" t="s">
        <v>3947</v>
      </c>
    </row>
    <row r="938" spans="1:3" x14ac:dyDescent="0.35">
      <c r="A938" s="33" t="s">
        <v>171</v>
      </c>
      <c r="B938" s="182" t="s">
        <v>171</v>
      </c>
      <c r="C938" s="211"/>
    </row>
    <row r="939" spans="1:3" x14ac:dyDescent="0.35">
      <c r="A939" s="33" t="s">
        <v>173</v>
      </c>
      <c r="B939" s="181" t="s">
        <v>173</v>
      </c>
      <c r="C939" s="210"/>
    </row>
    <row r="940" spans="1:3" x14ac:dyDescent="0.35">
      <c r="A940" s="33" t="s">
        <v>173</v>
      </c>
      <c r="B940" s="181" t="s">
        <v>3283</v>
      </c>
      <c r="C940" s="210" t="s">
        <v>3948</v>
      </c>
    </row>
    <row r="941" spans="1:3" x14ac:dyDescent="0.35">
      <c r="A941" s="33" t="s">
        <v>173</v>
      </c>
      <c r="B941" s="181" t="s">
        <v>3283</v>
      </c>
      <c r="C941" s="214" t="s">
        <v>3949</v>
      </c>
    </row>
    <row r="942" spans="1:3" x14ac:dyDescent="0.35">
      <c r="A942" s="33" t="s">
        <v>173</v>
      </c>
      <c r="B942" s="181" t="s">
        <v>3283</v>
      </c>
      <c r="C942" s="210" t="s">
        <v>3929</v>
      </c>
    </row>
    <row r="943" spans="1:3" x14ac:dyDescent="0.35">
      <c r="A943" s="33" t="s">
        <v>173</v>
      </c>
      <c r="B943" s="181" t="s">
        <v>3283</v>
      </c>
      <c r="C943" s="210" t="s">
        <v>3950</v>
      </c>
    </row>
    <row r="944" spans="1:3" x14ac:dyDescent="0.35">
      <c r="A944" s="33" t="s">
        <v>173</v>
      </c>
      <c r="B944" s="181" t="s">
        <v>3283</v>
      </c>
      <c r="C944" s="210"/>
    </row>
    <row r="945" spans="1:3" x14ac:dyDescent="0.35">
      <c r="A945" s="33" t="s">
        <v>173</v>
      </c>
      <c r="B945" s="181" t="s">
        <v>3283</v>
      </c>
      <c r="C945" s="210" t="s">
        <v>3951</v>
      </c>
    </row>
    <row r="946" spans="1:3" x14ac:dyDescent="0.35">
      <c r="A946" s="33" t="s">
        <v>176</v>
      </c>
      <c r="B946" s="181" t="s">
        <v>176</v>
      </c>
      <c r="C946" s="210"/>
    </row>
    <row r="947" spans="1:3" x14ac:dyDescent="0.35">
      <c r="A947" s="33" t="s">
        <v>176</v>
      </c>
      <c r="B947" s="181" t="s">
        <v>3284</v>
      </c>
      <c r="C947" s="210" t="s">
        <v>3952</v>
      </c>
    </row>
    <row r="948" spans="1:3" x14ac:dyDescent="0.35">
      <c r="A948" s="33" t="s">
        <v>176</v>
      </c>
      <c r="B948" s="181" t="s">
        <v>3284</v>
      </c>
      <c r="C948" s="210" t="s">
        <v>3953</v>
      </c>
    </row>
    <row r="949" spans="1:3" x14ac:dyDescent="0.35">
      <c r="A949" s="33" t="s">
        <v>176</v>
      </c>
      <c r="B949" s="181" t="s">
        <v>3284</v>
      </c>
      <c r="C949" s="210" t="s">
        <v>3954</v>
      </c>
    </row>
    <row r="950" spans="1:3" x14ac:dyDescent="0.35">
      <c r="A950" s="33" t="s">
        <v>176</v>
      </c>
      <c r="B950" s="181" t="s">
        <v>3284</v>
      </c>
      <c r="C950" s="210" t="s">
        <v>3955</v>
      </c>
    </row>
    <row r="951" spans="1:3" x14ac:dyDescent="0.35">
      <c r="A951" s="33" t="s">
        <v>176</v>
      </c>
      <c r="B951" s="181" t="s">
        <v>3284</v>
      </c>
      <c r="C951" s="210" t="s">
        <v>3956</v>
      </c>
    </row>
    <row r="952" spans="1:3" x14ac:dyDescent="0.35">
      <c r="A952" s="33" t="s">
        <v>176</v>
      </c>
      <c r="B952" s="181" t="s">
        <v>3284</v>
      </c>
      <c r="C952" s="210" t="s">
        <v>3957</v>
      </c>
    </row>
    <row r="953" spans="1:3" x14ac:dyDescent="0.35">
      <c r="A953" s="33" t="s">
        <v>176</v>
      </c>
      <c r="B953" s="181" t="s">
        <v>3284</v>
      </c>
      <c r="C953" s="210" t="s">
        <v>3958</v>
      </c>
    </row>
    <row r="954" spans="1:3" x14ac:dyDescent="0.35">
      <c r="A954" s="33" t="s">
        <v>176</v>
      </c>
      <c r="B954" s="181" t="s">
        <v>3284</v>
      </c>
      <c r="C954" s="210" t="s">
        <v>3959</v>
      </c>
    </row>
    <row r="955" spans="1:3" x14ac:dyDescent="0.35">
      <c r="A955" s="33" t="s">
        <v>176</v>
      </c>
      <c r="B955" s="181" t="s">
        <v>3284</v>
      </c>
      <c r="C955" s="210" t="s">
        <v>3960</v>
      </c>
    </row>
    <row r="956" spans="1:3" x14ac:dyDescent="0.35">
      <c r="A956" s="33" t="s">
        <v>176</v>
      </c>
      <c r="B956" s="181" t="s">
        <v>3284</v>
      </c>
      <c r="C956" s="210" t="s">
        <v>3961</v>
      </c>
    </row>
    <row r="957" spans="1:3" x14ac:dyDescent="0.35">
      <c r="A957" s="33" t="s">
        <v>176</v>
      </c>
      <c r="B957" s="181" t="s">
        <v>3284</v>
      </c>
      <c r="C957" s="152" t="s">
        <v>3962</v>
      </c>
    </row>
    <row r="958" spans="1:3" x14ac:dyDescent="0.35">
      <c r="A958" s="33" t="s">
        <v>176</v>
      </c>
      <c r="B958" s="181" t="s">
        <v>3284</v>
      </c>
      <c r="C958" s="152" t="s">
        <v>3963</v>
      </c>
    </row>
    <row r="959" spans="1:3" x14ac:dyDescent="0.35">
      <c r="A959" s="33" t="s">
        <v>176</v>
      </c>
      <c r="B959" s="181" t="s">
        <v>3284</v>
      </c>
      <c r="C959" s="152" t="s">
        <v>3952</v>
      </c>
    </row>
    <row r="960" spans="1:3" x14ac:dyDescent="0.35">
      <c r="A960" s="33" t="s">
        <v>178</v>
      </c>
      <c r="B960" s="181" t="s">
        <v>178</v>
      </c>
    </row>
    <row r="961" spans="1:3" x14ac:dyDescent="0.35">
      <c r="A961" s="33" t="s">
        <v>178</v>
      </c>
      <c r="B961" s="181" t="s">
        <v>3285</v>
      </c>
      <c r="C961" s="217" t="s">
        <v>3964</v>
      </c>
    </row>
    <row r="962" spans="1:3" x14ac:dyDescent="0.35">
      <c r="A962" s="33" t="s">
        <v>178</v>
      </c>
      <c r="B962" s="181" t="s">
        <v>3285</v>
      </c>
      <c r="C962" s="217" t="s">
        <v>3965</v>
      </c>
    </row>
    <row r="963" spans="1:3" x14ac:dyDescent="0.35">
      <c r="B963" s="181"/>
      <c r="C963" s="217" t="s">
        <v>3966</v>
      </c>
    </row>
    <row r="964" spans="1:3" x14ac:dyDescent="0.35">
      <c r="B964" s="181"/>
      <c r="C964" s="217" t="s">
        <v>3967</v>
      </c>
    </row>
    <row r="965" spans="1:3" x14ac:dyDescent="0.35">
      <c r="A965" s="33" t="s">
        <v>178</v>
      </c>
      <c r="B965" s="181" t="s">
        <v>3285</v>
      </c>
      <c r="C965" s="217" t="s">
        <v>3968</v>
      </c>
    </row>
    <row r="966" spans="1:3" x14ac:dyDescent="0.35">
      <c r="A966" s="33" t="s">
        <v>178</v>
      </c>
      <c r="B966" s="181" t="s">
        <v>3285</v>
      </c>
      <c r="C966" s="217" t="s">
        <v>3969</v>
      </c>
    </row>
    <row r="967" spans="1:3" x14ac:dyDescent="0.35">
      <c r="A967" s="33" t="s">
        <v>178</v>
      </c>
      <c r="B967" s="181" t="s">
        <v>3285</v>
      </c>
      <c r="C967" s="217" t="s">
        <v>3970</v>
      </c>
    </row>
    <row r="968" spans="1:3" x14ac:dyDescent="0.35">
      <c r="A968" s="33" t="s">
        <v>178</v>
      </c>
      <c r="B968" s="181" t="s">
        <v>3285</v>
      </c>
      <c r="C968" s="217" t="s">
        <v>3971</v>
      </c>
    </row>
    <row r="969" spans="1:3" x14ac:dyDescent="0.35">
      <c r="A969" s="33" t="s">
        <v>178</v>
      </c>
      <c r="B969" s="181"/>
    </row>
    <row r="970" spans="1:3" x14ac:dyDescent="0.35">
      <c r="B970" s="181"/>
      <c r="C970" s="210" t="s">
        <v>3972</v>
      </c>
    </row>
    <row r="971" spans="1:3" x14ac:dyDescent="0.35">
      <c r="A971" s="33" t="s">
        <v>180</v>
      </c>
      <c r="B971" s="181" t="s">
        <v>180</v>
      </c>
    </row>
    <row r="972" spans="1:3" x14ac:dyDescent="0.35">
      <c r="A972" s="33" t="s">
        <v>180</v>
      </c>
      <c r="B972" s="181" t="s">
        <v>3286</v>
      </c>
      <c r="C972" s="152" t="s">
        <v>3973</v>
      </c>
    </row>
    <row r="973" spans="1:3" x14ac:dyDescent="0.35">
      <c r="A973" s="33" t="s">
        <v>180</v>
      </c>
      <c r="B973" s="181" t="s">
        <v>3286</v>
      </c>
      <c r="C973" s="152" t="s">
        <v>3963</v>
      </c>
    </row>
    <row r="974" spans="1:3" x14ac:dyDescent="0.35">
      <c r="A974" s="33" t="s">
        <v>182</v>
      </c>
      <c r="B974" s="181" t="s">
        <v>182</v>
      </c>
    </row>
    <row r="975" spans="1:3" x14ac:dyDescent="0.35">
      <c r="A975" s="33" t="s">
        <v>182</v>
      </c>
      <c r="B975" s="181" t="s">
        <v>3287</v>
      </c>
    </row>
    <row r="976" spans="1:3" x14ac:dyDescent="0.35">
      <c r="A976" s="33" t="s">
        <v>182</v>
      </c>
      <c r="B976" s="181" t="s">
        <v>3287</v>
      </c>
      <c r="C976" s="210" t="s">
        <v>3974</v>
      </c>
    </row>
    <row r="977" spans="1:3" x14ac:dyDescent="0.35">
      <c r="A977" s="33" t="s">
        <v>182</v>
      </c>
      <c r="B977" s="181" t="s">
        <v>3287</v>
      </c>
      <c r="C977" s="152" t="s">
        <v>3975</v>
      </c>
    </row>
    <row r="978" spans="1:3" x14ac:dyDescent="0.35">
      <c r="A978" s="33" t="s">
        <v>182</v>
      </c>
      <c r="B978" s="181" t="s">
        <v>3287</v>
      </c>
      <c r="C978" s="152" t="s">
        <v>3976</v>
      </c>
    </row>
    <row r="979" spans="1:3" x14ac:dyDescent="0.35">
      <c r="A979" s="33" t="s">
        <v>182</v>
      </c>
      <c r="B979" s="181" t="s">
        <v>3287</v>
      </c>
      <c r="C979" s="152" t="s">
        <v>3977</v>
      </c>
    </row>
    <row r="980" spans="1:3" x14ac:dyDescent="0.35">
      <c r="A980" s="33" t="s">
        <v>182</v>
      </c>
      <c r="B980" s="181" t="s">
        <v>3287</v>
      </c>
      <c r="C980" s="152" t="s">
        <v>3978</v>
      </c>
    </row>
    <row r="981" spans="1:3" x14ac:dyDescent="0.35">
      <c r="A981" s="33" t="s">
        <v>182</v>
      </c>
      <c r="B981" s="181" t="s">
        <v>3287</v>
      </c>
      <c r="C981" s="152" t="s">
        <v>3979</v>
      </c>
    </row>
    <row r="982" spans="1:3" x14ac:dyDescent="0.35">
      <c r="A982" s="33" t="s">
        <v>182</v>
      </c>
      <c r="B982" s="181" t="s">
        <v>3287</v>
      </c>
      <c r="C982" s="152" t="s">
        <v>3980</v>
      </c>
    </row>
    <row r="983" spans="1:3" x14ac:dyDescent="0.35">
      <c r="A983" s="33" t="s">
        <v>182</v>
      </c>
      <c r="B983" s="181" t="s">
        <v>3287</v>
      </c>
      <c r="C983" s="152" t="s">
        <v>3981</v>
      </c>
    </row>
    <row r="984" spans="1:3" x14ac:dyDescent="0.35">
      <c r="A984" s="33" t="s">
        <v>182</v>
      </c>
      <c r="B984" s="181" t="s">
        <v>3287</v>
      </c>
      <c r="C984" s="152" t="s">
        <v>3982</v>
      </c>
    </row>
    <row r="985" spans="1:3" x14ac:dyDescent="0.35">
      <c r="A985" s="33" t="s">
        <v>182</v>
      </c>
      <c r="B985" s="181" t="s">
        <v>3287</v>
      </c>
      <c r="C985" s="152" t="s">
        <v>3983</v>
      </c>
    </row>
    <row r="986" spans="1:3" x14ac:dyDescent="0.35">
      <c r="A986" s="33" t="s">
        <v>182</v>
      </c>
      <c r="B986" s="181" t="s">
        <v>3287</v>
      </c>
      <c r="C986" s="152" t="s">
        <v>3984</v>
      </c>
    </row>
    <row r="987" spans="1:3" x14ac:dyDescent="0.35">
      <c r="A987" s="33" t="s">
        <v>182</v>
      </c>
      <c r="B987" s="181" t="s">
        <v>3287</v>
      </c>
      <c r="C987" s="152" t="s">
        <v>3985</v>
      </c>
    </row>
    <row r="988" spans="1:3" x14ac:dyDescent="0.35">
      <c r="A988" s="33" t="s">
        <v>182</v>
      </c>
      <c r="B988" s="181" t="s">
        <v>3287</v>
      </c>
      <c r="C988" s="152" t="s">
        <v>3953</v>
      </c>
    </row>
    <row r="989" spans="1:3" x14ac:dyDescent="0.35">
      <c r="A989" s="33" t="s">
        <v>182</v>
      </c>
      <c r="B989" s="181" t="s">
        <v>3287</v>
      </c>
      <c r="C989" s="152" t="s">
        <v>3954</v>
      </c>
    </row>
    <row r="990" spans="1:3" x14ac:dyDescent="0.35">
      <c r="A990" s="33" t="s">
        <v>182</v>
      </c>
      <c r="B990" s="181" t="s">
        <v>3287</v>
      </c>
      <c r="C990" s="152" t="s">
        <v>3955</v>
      </c>
    </row>
    <row r="991" spans="1:3" x14ac:dyDescent="0.35">
      <c r="A991" s="33" t="s">
        <v>182</v>
      </c>
      <c r="B991" s="181" t="s">
        <v>3287</v>
      </c>
      <c r="C991" s="152" t="s">
        <v>3956</v>
      </c>
    </row>
    <row r="992" spans="1:3" x14ac:dyDescent="0.35">
      <c r="A992" s="33" t="s">
        <v>182</v>
      </c>
      <c r="B992" s="181" t="s">
        <v>3287</v>
      </c>
      <c r="C992" s="152" t="s">
        <v>3960</v>
      </c>
    </row>
    <row r="993" spans="1:3" x14ac:dyDescent="0.35">
      <c r="A993" s="33" t="s">
        <v>182</v>
      </c>
      <c r="B993" s="181" t="s">
        <v>3287</v>
      </c>
      <c r="C993" s="152" t="s">
        <v>3962</v>
      </c>
    </row>
    <row r="994" spans="1:3" x14ac:dyDescent="0.35">
      <c r="A994" s="33" t="s">
        <v>182</v>
      </c>
      <c r="B994" s="181" t="s">
        <v>3287</v>
      </c>
      <c r="C994" s="152" t="s">
        <v>3986</v>
      </c>
    </row>
    <row r="995" spans="1:3" x14ac:dyDescent="0.35">
      <c r="A995" s="33" t="s">
        <v>184</v>
      </c>
      <c r="B995" s="181" t="s">
        <v>184</v>
      </c>
    </row>
    <row r="996" spans="1:3" x14ac:dyDescent="0.35">
      <c r="A996" s="33" t="s">
        <v>184</v>
      </c>
      <c r="B996" s="181" t="s">
        <v>184</v>
      </c>
    </row>
    <row r="997" spans="1:3" x14ac:dyDescent="0.35">
      <c r="A997" s="33" t="s">
        <v>186</v>
      </c>
      <c r="B997" s="181" t="s">
        <v>186</v>
      </c>
      <c r="C997" s="152" t="s">
        <v>3987</v>
      </c>
    </row>
    <row r="998" spans="1:3" x14ac:dyDescent="0.35">
      <c r="A998" s="33" t="s">
        <v>186</v>
      </c>
      <c r="B998" s="182" t="s">
        <v>186</v>
      </c>
    </row>
    <row r="999" spans="1:3" x14ac:dyDescent="0.35">
      <c r="A999" s="33" t="s">
        <v>188</v>
      </c>
      <c r="B999" s="181" t="s">
        <v>188</v>
      </c>
    </row>
    <row r="1000" spans="1:3" x14ac:dyDescent="0.35">
      <c r="A1000" s="33" t="s">
        <v>188</v>
      </c>
      <c r="B1000" s="181" t="s">
        <v>188</v>
      </c>
    </row>
    <row r="1001" spans="1:3" x14ac:dyDescent="0.35">
      <c r="A1001" s="33" t="s">
        <v>190</v>
      </c>
      <c r="B1001" s="181" t="s">
        <v>190</v>
      </c>
    </row>
    <row r="1002" spans="1:3" x14ac:dyDescent="0.35">
      <c r="A1002" s="33" t="s">
        <v>190</v>
      </c>
      <c r="B1002" s="181" t="s">
        <v>3288</v>
      </c>
    </row>
    <row r="1003" spans="1:3" x14ac:dyDescent="0.35">
      <c r="A1003" s="33" t="s">
        <v>190</v>
      </c>
      <c r="B1003" s="181" t="s">
        <v>3289</v>
      </c>
    </row>
    <row r="1004" spans="1:3" x14ac:dyDescent="0.35">
      <c r="A1004" s="33" t="s">
        <v>190</v>
      </c>
      <c r="B1004" s="181" t="s">
        <v>3290</v>
      </c>
    </row>
    <row r="1005" spans="1:3" x14ac:dyDescent="0.35">
      <c r="A1005" s="33" t="s">
        <v>190</v>
      </c>
      <c r="B1005" s="181" t="s">
        <v>3291</v>
      </c>
    </row>
    <row r="1006" spans="1:3" x14ac:dyDescent="0.35">
      <c r="A1006" s="33" t="s">
        <v>193</v>
      </c>
      <c r="B1006" s="181" t="s">
        <v>193</v>
      </c>
    </row>
    <row r="1007" spans="1:3" x14ac:dyDescent="0.35">
      <c r="A1007" s="33" t="s">
        <v>193</v>
      </c>
      <c r="B1007" s="181" t="s">
        <v>3292</v>
      </c>
      <c r="C1007" s="152" t="s">
        <v>3988</v>
      </c>
    </row>
    <row r="1008" spans="1:3" x14ac:dyDescent="0.35">
      <c r="A1008" s="33" t="s">
        <v>193</v>
      </c>
      <c r="B1008" s="182" t="s">
        <v>3292</v>
      </c>
      <c r="C1008" s="152" t="s">
        <v>3989</v>
      </c>
    </row>
    <row r="1009" spans="1:3" x14ac:dyDescent="0.35">
      <c r="B1009" s="184"/>
    </row>
    <row r="1010" spans="1:3" x14ac:dyDescent="0.35">
      <c r="A1010" s="33" t="s">
        <v>193</v>
      </c>
      <c r="B1010" s="181" t="s">
        <v>3292</v>
      </c>
      <c r="C1010" s="152" t="s">
        <v>3990</v>
      </c>
    </row>
    <row r="1011" spans="1:3" x14ac:dyDescent="0.35">
      <c r="A1011" s="33" t="s">
        <v>196</v>
      </c>
      <c r="B1011" s="181" t="s">
        <v>196</v>
      </c>
      <c r="C1011" s="152" t="s">
        <v>3991</v>
      </c>
    </row>
    <row r="1012" spans="1:3" x14ac:dyDescent="0.35">
      <c r="A1012" s="33" t="s">
        <v>196</v>
      </c>
      <c r="B1012" s="181" t="s">
        <v>196</v>
      </c>
    </row>
    <row r="1013" spans="1:3" x14ac:dyDescent="0.35">
      <c r="A1013" s="33" t="s">
        <v>196</v>
      </c>
      <c r="B1013" s="181" t="s">
        <v>3293</v>
      </c>
      <c r="C1013" s="210" t="s">
        <v>3992</v>
      </c>
    </row>
    <row r="1014" spans="1:3" x14ac:dyDescent="0.35">
      <c r="A1014" s="33" t="s">
        <v>198</v>
      </c>
      <c r="B1014" s="181" t="s">
        <v>198</v>
      </c>
    </row>
    <row r="1015" spans="1:3" x14ac:dyDescent="0.35">
      <c r="A1015" s="33" t="s">
        <v>198</v>
      </c>
      <c r="B1015" s="181" t="s">
        <v>3294</v>
      </c>
      <c r="C1015" s="152" t="s">
        <v>3993</v>
      </c>
    </row>
    <row r="1016" spans="1:3" x14ac:dyDescent="0.35">
      <c r="A1016" s="33" t="s">
        <v>201</v>
      </c>
      <c r="B1016" s="181" t="s">
        <v>201</v>
      </c>
    </row>
    <row r="1017" spans="1:3" x14ac:dyDescent="0.35">
      <c r="A1017" s="33" t="s">
        <v>201</v>
      </c>
      <c r="B1017" s="181" t="s">
        <v>3295</v>
      </c>
      <c r="C1017" s="152" t="s">
        <v>3994</v>
      </c>
    </row>
    <row r="1018" spans="1:3" x14ac:dyDescent="0.35">
      <c r="B1018" s="181"/>
      <c r="C1018" s="152" t="s">
        <v>3995</v>
      </c>
    </row>
    <row r="1019" spans="1:3" x14ac:dyDescent="0.35">
      <c r="A1019" s="33" t="s">
        <v>203</v>
      </c>
      <c r="B1019" s="181" t="s">
        <v>203</v>
      </c>
    </row>
    <row r="1020" spans="1:3" x14ac:dyDescent="0.35">
      <c r="A1020" s="33" t="s">
        <v>203</v>
      </c>
      <c r="B1020" s="181" t="s">
        <v>3296</v>
      </c>
      <c r="C1020" s="152" t="s">
        <v>3996</v>
      </c>
    </row>
    <row r="1021" spans="1:3" x14ac:dyDescent="0.35">
      <c r="A1021" s="33" t="s">
        <v>203</v>
      </c>
      <c r="B1021" s="181" t="s">
        <v>3296</v>
      </c>
      <c r="C1021" s="240" t="s">
        <v>3997</v>
      </c>
    </row>
    <row r="1022" spans="1:3" x14ac:dyDescent="0.35">
      <c r="A1022" s="33" t="s">
        <v>203</v>
      </c>
      <c r="B1022" s="181" t="s">
        <v>3296</v>
      </c>
      <c r="C1022" s="152" t="s">
        <v>3998</v>
      </c>
    </row>
    <row r="1023" spans="1:3" x14ac:dyDescent="0.35">
      <c r="A1023" s="33" t="s">
        <v>203</v>
      </c>
      <c r="B1023" s="181" t="s">
        <v>3296</v>
      </c>
    </row>
    <row r="1024" spans="1:3" x14ac:dyDescent="0.35">
      <c r="A1024" s="33" t="s">
        <v>203</v>
      </c>
      <c r="B1024" s="181" t="s">
        <v>3296</v>
      </c>
      <c r="C1024" s="152" t="s">
        <v>3999</v>
      </c>
    </row>
    <row r="1025" spans="1:3" x14ac:dyDescent="0.35">
      <c r="A1025" s="33" t="s">
        <v>205</v>
      </c>
      <c r="B1025" s="181" t="s">
        <v>205</v>
      </c>
    </row>
    <row r="1026" spans="1:3" x14ac:dyDescent="0.35">
      <c r="A1026" s="33" t="s">
        <v>205</v>
      </c>
      <c r="B1026" s="183" t="s">
        <v>3297</v>
      </c>
      <c r="C1026" s="41" t="s">
        <v>3995</v>
      </c>
    </row>
    <row r="1027" spans="1:3" x14ac:dyDescent="0.35">
      <c r="A1027" s="33" t="s">
        <v>205</v>
      </c>
      <c r="B1027" s="183" t="s">
        <v>3297</v>
      </c>
      <c r="C1027" s="152" t="s">
        <v>4000</v>
      </c>
    </row>
    <row r="1028" spans="1:3" x14ac:dyDescent="0.35">
      <c r="A1028" s="33" t="s">
        <v>205</v>
      </c>
      <c r="B1028" s="183" t="s">
        <v>3297</v>
      </c>
      <c r="C1028" s="152" t="s">
        <v>4001</v>
      </c>
    </row>
    <row r="1029" spans="1:3" x14ac:dyDescent="0.35">
      <c r="A1029" s="33" t="s">
        <v>205</v>
      </c>
      <c r="B1029" s="183" t="s">
        <v>3297</v>
      </c>
      <c r="C1029" s="152" t="s">
        <v>4002</v>
      </c>
    </row>
    <row r="1030" spans="1:3" x14ac:dyDescent="0.35">
      <c r="A1030" s="33" t="s">
        <v>207</v>
      </c>
      <c r="B1030" s="181" t="s">
        <v>207</v>
      </c>
      <c r="C1030" s="152" t="s">
        <v>4003</v>
      </c>
    </row>
    <row r="1031" spans="1:3" x14ac:dyDescent="0.35">
      <c r="A1031" s="33" t="s">
        <v>207</v>
      </c>
      <c r="B1031" s="181" t="s">
        <v>207</v>
      </c>
    </row>
    <row r="1032" spans="1:3" x14ac:dyDescent="0.35">
      <c r="A1032" s="33" t="s">
        <v>209</v>
      </c>
      <c r="B1032" s="181" t="s">
        <v>209</v>
      </c>
      <c r="C1032" s="152" t="s">
        <v>4004</v>
      </c>
    </row>
    <row r="1033" spans="1:3" x14ac:dyDescent="0.35">
      <c r="A1033" s="33" t="s">
        <v>209</v>
      </c>
      <c r="B1033" s="181" t="s">
        <v>3298</v>
      </c>
    </row>
    <row r="1034" spans="1:3" x14ac:dyDescent="0.35">
      <c r="A1034" s="33" t="s">
        <v>211</v>
      </c>
      <c r="B1034" s="182" t="s">
        <v>211</v>
      </c>
    </row>
    <row r="1035" spans="1:3" x14ac:dyDescent="0.35">
      <c r="A1035" s="33" t="s">
        <v>211</v>
      </c>
      <c r="B1035" s="181" t="s">
        <v>211</v>
      </c>
    </row>
    <row r="1036" spans="1:3" x14ac:dyDescent="0.35">
      <c r="A1036" s="33" t="s">
        <v>214</v>
      </c>
      <c r="B1036" s="181" t="s">
        <v>214</v>
      </c>
      <c r="C1036" s="152" t="s">
        <v>4005</v>
      </c>
    </row>
    <row r="1037" spans="1:3" x14ac:dyDescent="0.35">
      <c r="A1037" s="33" t="s">
        <v>214</v>
      </c>
      <c r="B1037" s="181" t="s">
        <v>3299</v>
      </c>
      <c r="C1037" s="241" t="s">
        <v>4006</v>
      </c>
    </row>
    <row r="1038" spans="1:3" x14ac:dyDescent="0.35">
      <c r="A1038" s="33" t="s">
        <v>214</v>
      </c>
      <c r="B1038" s="183" t="s">
        <v>3299</v>
      </c>
      <c r="C1038" s="242" t="s">
        <v>4007</v>
      </c>
    </row>
    <row r="1039" spans="1:3" x14ac:dyDescent="0.35">
      <c r="A1039" s="33" t="s">
        <v>217</v>
      </c>
      <c r="B1039" s="181" t="s">
        <v>217</v>
      </c>
    </row>
    <row r="1040" spans="1:3" x14ac:dyDescent="0.35">
      <c r="A1040" s="33" t="s">
        <v>217</v>
      </c>
      <c r="B1040" s="181" t="s">
        <v>3300</v>
      </c>
      <c r="C1040" s="152" t="s">
        <v>4008</v>
      </c>
    </row>
    <row r="1041" spans="1:3" x14ac:dyDescent="0.35">
      <c r="A1041" s="33" t="s">
        <v>217</v>
      </c>
      <c r="B1041" s="181" t="s">
        <v>3300</v>
      </c>
      <c r="C1041" s="152" t="s">
        <v>4009</v>
      </c>
    </row>
    <row r="1042" spans="1:3" x14ac:dyDescent="0.35">
      <c r="A1042" s="33" t="s">
        <v>219</v>
      </c>
      <c r="B1042" s="181" t="s">
        <v>219</v>
      </c>
    </row>
    <row r="1043" spans="1:3" x14ac:dyDescent="0.35">
      <c r="A1043" s="33" t="s">
        <v>219</v>
      </c>
      <c r="B1043" s="181" t="s">
        <v>3301</v>
      </c>
      <c r="C1043" s="152" t="s">
        <v>4008</v>
      </c>
    </row>
    <row r="1044" spans="1:3" x14ac:dyDescent="0.35">
      <c r="A1044" s="33" t="s">
        <v>221</v>
      </c>
      <c r="B1044" s="181" t="s">
        <v>221</v>
      </c>
      <c r="C1044" s="152" t="s">
        <v>4010</v>
      </c>
    </row>
    <row r="1045" spans="1:3" x14ac:dyDescent="0.35">
      <c r="A1045" s="33" t="s">
        <v>223</v>
      </c>
      <c r="B1045" s="181" t="s">
        <v>223</v>
      </c>
    </row>
    <row r="1046" spans="1:3" x14ac:dyDescent="0.35">
      <c r="A1046" s="33" t="s">
        <v>223</v>
      </c>
      <c r="B1046" s="181" t="s">
        <v>3302</v>
      </c>
      <c r="C1046" s="152" t="s">
        <v>4008</v>
      </c>
    </row>
    <row r="1047" spans="1:3" x14ac:dyDescent="0.35">
      <c r="A1047" s="33" t="s">
        <v>225</v>
      </c>
      <c r="B1047" s="181" t="s">
        <v>225</v>
      </c>
      <c r="C1047" s="152" t="s">
        <v>4011</v>
      </c>
    </row>
    <row r="1048" spans="1:3" x14ac:dyDescent="0.35">
      <c r="A1048" s="33" t="s">
        <v>225</v>
      </c>
      <c r="B1048" s="181" t="s">
        <v>3303</v>
      </c>
    </row>
    <row r="1049" spans="1:3" x14ac:dyDescent="0.35">
      <c r="A1049" s="33" t="s">
        <v>227</v>
      </c>
      <c r="B1049" s="181" t="s">
        <v>227</v>
      </c>
    </row>
    <row r="1050" spans="1:3" x14ac:dyDescent="0.35">
      <c r="A1050" s="33" t="s">
        <v>227</v>
      </c>
      <c r="B1050" s="181" t="s">
        <v>3304</v>
      </c>
    </row>
    <row r="1051" spans="1:3" x14ac:dyDescent="0.35">
      <c r="A1051" s="33" t="s">
        <v>230</v>
      </c>
      <c r="B1051" s="181" t="s">
        <v>230</v>
      </c>
    </row>
    <row r="1052" spans="1:3" x14ac:dyDescent="0.35">
      <c r="A1052" s="33" t="s">
        <v>230</v>
      </c>
      <c r="B1052" s="181" t="s">
        <v>3305</v>
      </c>
      <c r="C1052" s="152" t="s">
        <v>4012</v>
      </c>
    </row>
    <row r="1053" spans="1:3" x14ac:dyDescent="0.35">
      <c r="A1053" s="33" t="s">
        <v>230</v>
      </c>
      <c r="B1053" s="181" t="s">
        <v>3305</v>
      </c>
      <c r="C1053" s="152" t="s">
        <v>4013</v>
      </c>
    </row>
    <row r="1054" spans="1:3" x14ac:dyDescent="0.35">
      <c r="A1054" s="33" t="s">
        <v>232</v>
      </c>
      <c r="B1054" s="181" t="s">
        <v>232</v>
      </c>
      <c r="C1054" s="210"/>
    </row>
    <row r="1055" spans="1:3" x14ac:dyDescent="0.35">
      <c r="A1055" s="33" t="s">
        <v>232</v>
      </c>
      <c r="B1055" s="181" t="s">
        <v>3306</v>
      </c>
      <c r="C1055" s="210" t="s">
        <v>4014</v>
      </c>
    </row>
    <row r="1056" spans="1:3" x14ac:dyDescent="0.35">
      <c r="A1056" s="33" t="s">
        <v>232</v>
      </c>
      <c r="B1056" s="181" t="s">
        <v>3306</v>
      </c>
      <c r="C1056" s="210" t="s">
        <v>4015</v>
      </c>
    </row>
    <row r="1057" spans="1:3" x14ac:dyDescent="0.35">
      <c r="A1057" s="33" t="s">
        <v>232</v>
      </c>
      <c r="B1057" s="181" t="s">
        <v>3306</v>
      </c>
      <c r="C1057" s="210" t="s">
        <v>4016</v>
      </c>
    </row>
    <row r="1058" spans="1:3" x14ac:dyDescent="0.35">
      <c r="B1058" s="192"/>
      <c r="C1058" s="243" t="s">
        <v>4017</v>
      </c>
    </row>
    <row r="1059" spans="1:3" x14ac:dyDescent="0.35">
      <c r="A1059" s="33" t="s">
        <v>235</v>
      </c>
      <c r="B1059" s="193" t="s">
        <v>3307</v>
      </c>
      <c r="C1059" s="244" t="s">
        <v>3972</v>
      </c>
    </row>
    <row r="1060" spans="1:3" x14ac:dyDescent="0.35">
      <c r="B1060" s="194"/>
      <c r="C1060" s="245"/>
    </row>
    <row r="1061" spans="1:3" x14ac:dyDescent="0.35">
      <c r="B1061" s="194"/>
      <c r="C1061" s="245"/>
    </row>
    <row r="1062" spans="1:3" x14ac:dyDescent="0.35">
      <c r="B1062" s="194"/>
      <c r="C1062" s="245"/>
    </row>
    <row r="1063" spans="1:3" x14ac:dyDescent="0.35">
      <c r="B1063" s="194"/>
      <c r="C1063" s="245"/>
    </row>
    <row r="1064" spans="1:3" x14ac:dyDescent="0.35">
      <c r="A1064" s="33" t="s">
        <v>235</v>
      </c>
      <c r="B1064" s="194" t="s">
        <v>235</v>
      </c>
      <c r="C1064" s="245"/>
    </row>
    <row r="1065" spans="1:3" x14ac:dyDescent="0.35">
      <c r="A1065" s="33" t="s">
        <v>239</v>
      </c>
      <c r="B1065" s="194" t="s">
        <v>3308</v>
      </c>
      <c r="C1065" s="245"/>
    </row>
    <row r="1066" spans="1:3" x14ac:dyDescent="0.35">
      <c r="A1066" s="33" t="s">
        <v>239</v>
      </c>
      <c r="B1066" s="194" t="s">
        <v>239</v>
      </c>
      <c r="C1066" s="245"/>
    </row>
    <row r="1067" spans="1:3" x14ac:dyDescent="0.35">
      <c r="A1067" s="33" t="s">
        <v>347</v>
      </c>
      <c r="B1067" s="181" t="s">
        <v>347</v>
      </c>
      <c r="C1067" s="210" t="s">
        <v>4018</v>
      </c>
    </row>
    <row r="1068" spans="1:3" x14ac:dyDescent="0.35">
      <c r="A1068" s="33" t="s">
        <v>351</v>
      </c>
      <c r="B1068" s="195" t="s">
        <v>351</v>
      </c>
      <c r="C1068" s="246"/>
    </row>
    <row r="1069" spans="1:3" x14ac:dyDescent="0.35">
      <c r="A1069" s="33" t="s">
        <v>351</v>
      </c>
      <c r="B1069" s="181" t="s">
        <v>3309</v>
      </c>
      <c r="C1069" s="210" t="s">
        <v>4019</v>
      </c>
    </row>
    <row r="1070" spans="1:3" x14ac:dyDescent="0.35">
      <c r="B1070" s="190"/>
      <c r="C1070" s="247"/>
    </row>
    <row r="1071" spans="1:3" x14ac:dyDescent="0.35">
      <c r="B1071" s="184"/>
      <c r="C1071" s="247"/>
    </row>
    <row r="1072" spans="1:3" x14ac:dyDescent="0.35">
      <c r="A1072" s="33" t="s">
        <v>351</v>
      </c>
      <c r="B1072" s="181" t="s">
        <v>3310</v>
      </c>
      <c r="C1072" s="210" t="s">
        <v>4020</v>
      </c>
    </row>
    <row r="1073" spans="1:3" x14ac:dyDescent="0.35">
      <c r="A1073" s="33" t="s">
        <v>351</v>
      </c>
      <c r="B1073" s="181" t="s">
        <v>3311</v>
      </c>
      <c r="C1073" s="210" t="s">
        <v>4021</v>
      </c>
    </row>
    <row r="1074" spans="1:3" x14ac:dyDescent="0.35">
      <c r="A1074" s="33" t="s">
        <v>351</v>
      </c>
      <c r="B1074" s="181" t="s">
        <v>3312</v>
      </c>
      <c r="C1074" s="210" t="s">
        <v>4022</v>
      </c>
    </row>
    <row r="1075" spans="1:3" x14ac:dyDescent="0.35">
      <c r="A1075" s="33" t="s">
        <v>351</v>
      </c>
      <c r="B1075" s="181" t="s">
        <v>3313</v>
      </c>
      <c r="C1075" s="240" t="s">
        <v>4023</v>
      </c>
    </row>
    <row r="1076" spans="1:3" x14ac:dyDescent="0.35">
      <c r="B1076" s="184"/>
      <c r="C1076" s="216"/>
    </row>
    <row r="1077" spans="1:3" x14ac:dyDescent="0.35">
      <c r="B1077" s="184"/>
      <c r="C1077" s="216"/>
    </row>
    <row r="1078" spans="1:3" x14ac:dyDescent="0.35">
      <c r="B1078" s="190"/>
      <c r="C1078" s="228"/>
    </row>
    <row r="1079" spans="1:3" x14ac:dyDescent="0.35">
      <c r="B1079" s="184"/>
      <c r="C1079" s="216"/>
    </row>
    <row r="1080" spans="1:3" x14ac:dyDescent="0.35">
      <c r="B1080" s="184"/>
      <c r="C1080" s="216"/>
    </row>
    <row r="1081" spans="1:3" x14ac:dyDescent="0.35">
      <c r="B1081" s="184"/>
      <c r="C1081" s="216"/>
    </row>
    <row r="1082" spans="1:3" x14ac:dyDescent="0.35">
      <c r="B1082" s="184"/>
      <c r="C1082" s="216"/>
    </row>
    <row r="1083" spans="1:3" x14ac:dyDescent="0.35">
      <c r="B1083" s="184"/>
      <c r="C1083" s="216"/>
    </row>
    <row r="1084" spans="1:3" x14ac:dyDescent="0.35">
      <c r="B1084" s="184"/>
      <c r="C1084" s="216"/>
    </row>
    <row r="1085" spans="1:3" x14ac:dyDescent="0.35">
      <c r="B1085" s="184"/>
      <c r="C1085" s="216"/>
    </row>
    <row r="1086" spans="1:3" x14ac:dyDescent="0.35">
      <c r="B1086" s="184"/>
      <c r="C1086" s="216"/>
    </row>
    <row r="1087" spans="1:3" x14ac:dyDescent="0.35">
      <c r="B1087" s="184"/>
      <c r="C1087" s="216"/>
    </row>
    <row r="1088" spans="1:3" x14ac:dyDescent="0.35">
      <c r="B1088" s="184"/>
      <c r="C1088" s="216"/>
    </row>
    <row r="1089" spans="1:3" x14ac:dyDescent="0.35">
      <c r="A1089" s="33" t="s">
        <v>353</v>
      </c>
      <c r="B1089" s="181" t="s">
        <v>353</v>
      </c>
      <c r="C1089" s="210"/>
    </row>
    <row r="1090" spans="1:3" x14ac:dyDescent="0.35">
      <c r="A1090" s="33" t="s">
        <v>353</v>
      </c>
      <c r="B1090" s="181" t="s">
        <v>3314</v>
      </c>
      <c r="C1090" s="210" t="s">
        <v>4024</v>
      </c>
    </row>
    <row r="1091" spans="1:3" ht="29" x14ac:dyDescent="0.35">
      <c r="A1091" s="33" t="s">
        <v>353</v>
      </c>
      <c r="B1091" s="182" t="s">
        <v>3315</v>
      </c>
      <c r="C1091" s="248" t="s">
        <v>4025</v>
      </c>
    </row>
    <row r="1092" spans="1:3" x14ac:dyDescent="0.35">
      <c r="A1092" s="33" t="s">
        <v>353</v>
      </c>
      <c r="B1092" s="181" t="s">
        <v>3316</v>
      </c>
      <c r="C1092" s="210" t="s">
        <v>4026</v>
      </c>
    </row>
    <row r="1093" spans="1:3" x14ac:dyDescent="0.35">
      <c r="A1093" s="33" t="s">
        <v>353</v>
      </c>
      <c r="B1093" s="181" t="s">
        <v>3317</v>
      </c>
      <c r="C1093" s="210" t="s">
        <v>4027</v>
      </c>
    </row>
    <row r="1094" spans="1:3" x14ac:dyDescent="0.35">
      <c r="B1094" s="184"/>
      <c r="C1094" s="216"/>
    </row>
    <row r="1095" spans="1:3" x14ac:dyDescent="0.35">
      <c r="B1095" s="184"/>
      <c r="C1095" s="216"/>
    </row>
    <row r="1096" spans="1:3" x14ac:dyDescent="0.35">
      <c r="B1096" s="184"/>
      <c r="C1096" s="216"/>
    </row>
    <row r="1097" spans="1:3" x14ac:dyDescent="0.35">
      <c r="A1097" s="33" t="s">
        <v>353</v>
      </c>
      <c r="B1097" s="181" t="s">
        <v>3318</v>
      </c>
      <c r="C1097" s="240" t="s">
        <v>4023</v>
      </c>
    </row>
    <row r="1098" spans="1:3" x14ac:dyDescent="0.35">
      <c r="B1098" s="184"/>
      <c r="C1098" s="216"/>
    </row>
    <row r="1099" spans="1:3" x14ac:dyDescent="0.35">
      <c r="B1099" s="184"/>
      <c r="C1099" s="216"/>
    </row>
    <row r="1100" spans="1:3" x14ac:dyDescent="0.35">
      <c r="B1100" s="184"/>
      <c r="C1100" s="216"/>
    </row>
    <row r="1101" spans="1:3" x14ac:dyDescent="0.35">
      <c r="B1101" s="190"/>
      <c r="C1101" s="228"/>
    </row>
    <row r="1102" spans="1:3" x14ac:dyDescent="0.35">
      <c r="B1102" s="184"/>
      <c r="C1102" s="216"/>
    </row>
    <row r="1103" spans="1:3" x14ac:dyDescent="0.35">
      <c r="A1103" s="33" t="s">
        <v>358</v>
      </c>
      <c r="B1103" s="181" t="s">
        <v>358</v>
      </c>
      <c r="C1103" s="210"/>
    </row>
    <row r="1104" spans="1:3" x14ac:dyDescent="0.35">
      <c r="A1104" s="33" t="s">
        <v>358</v>
      </c>
      <c r="B1104" s="181" t="s">
        <v>3319</v>
      </c>
      <c r="C1104" s="210" t="s">
        <v>4028</v>
      </c>
    </row>
    <row r="1105" spans="1:3" x14ac:dyDescent="0.35">
      <c r="A1105" s="33" t="s">
        <v>358</v>
      </c>
      <c r="B1105" s="181" t="s">
        <v>3319</v>
      </c>
      <c r="C1105" s="210" t="s">
        <v>4029</v>
      </c>
    </row>
    <row r="1106" spans="1:3" x14ac:dyDescent="0.35">
      <c r="A1106" s="33" t="s">
        <v>358</v>
      </c>
      <c r="B1106" s="181" t="s">
        <v>3319</v>
      </c>
      <c r="C1106" s="217" t="s">
        <v>4030</v>
      </c>
    </row>
    <row r="1107" spans="1:3" x14ac:dyDescent="0.35">
      <c r="A1107" s="33" t="s">
        <v>358</v>
      </c>
      <c r="B1107" s="181" t="s">
        <v>3319</v>
      </c>
      <c r="C1107" s="240" t="s">
        <v>4031</v>
      </c>
    </row>
    <row r="1108" spans="1:3" x14ac:dyDescent="0.35">
      <c r="B1108" s="184"/>
      <c r="C1108" s="216"/>
    </row>
    <row r="1109" spans="1:3" x14ac:dyDescent="0.35">
      <c r="B1109" s="184"/>
      <c r="C1109" s="249" t="s">
        <v>4032</v>
      </c>
    </row>
    <row r="1110" spans="1:3" x14ac:dyDescent="0.35">
      <c r="A1110" s="33" t="s">
        <v>360</v>
      </c>
      <c r="B1110" s="183" t="s">
        <v>360</v>
      </c>
      <c r="C1110" s="214"/>
    </row>
    <row r="1111" spans="1:3" x14ac:dyDescent="0.35">
      <c r="A1111" s="33" t="s">
        <v>360</v>
      </c>
      <c r="B1111" s="182" t="s">
        <v>360</v>
      </c>
      <c r="C1111" s="211"/>
    </row>
    <row r="1112" spans="1:3" x14ac:dyDescent="0.35">
      <c r="A1112" s="33" t="s">
        <v>360</v>
      </c>
      <c r="B1112" s="181" t="s">
        <v>360</v>
      </c>
      <c r="C1112" s="210"/>
    </row>
    <row r="1113" spans="1:3" x14ac:dyDescent="0.35">
      <c r="A1113" s="33" t="s">
        <v>360</v>
      </c>
      <c r="B1113" s="182" t="s">
        <v>360</v>
      </c>
      <c r="C1113" s="211"/>
    </row>
    <row r="1114" spans="1:3" x14ac:dyDescent="0.35">
      <c r="A1114" s="33" t="s">
        <v>360</v>
      </c>
      <c r="B1114" s="181" t="s">
        <v>360</v>
      </c>
      <c r="C1114" s="210"/>
    </row>
    <row r="1115" spans="1:3" x14ac:dyDescent="0.35">
      <c r="A1115" s="33" t="s">
        <v>360</v>
      </c>
      <c r="B1115" s="182" t="s">
        <v>360</v>
      </c>
      <c r="C1115" s="211"/>
    </row>
    <row r="1116" spans="1:3" x14ac:dyDescent="0.35">
      <c r="A1116" s="33" t="s">
        <v>360</v>
      </c>
      <c r="B1116" s="181" t="s">
        <v>360</v>
      </c>
      <c r="C1116" s="210"/>
    </row>
    <row r="1117" spans="1:3" x14ac:dyDescent="0.35">
      <c r="A1117" s="33" t="s">
        <v>360</v>
      </c>
      <c r="B1117" s="182" t="s">
        <v>360</v>
      </c>
      <c r="C1117" s="211"/>
    </row>
    <row r="1118" spans="1:3" x14ac:dyDescent="0.35">
      <c r="A1118" s="33" t="s">
        <v>360</v>
      </c>
      <c r="B1118" s="181" t="s">
        <v>360</v>
      </c>
      <c r="C1118" s="210"/>
    </row>
    <row r="1119" spans="1:3" x14ac:dyDescent="0.35">
      <c r="A1119" s="33" t="s">
        <v>360</v>
      </c>
      <c r="B1119" s="182" t="s">
        <v>360</v>
      </c>
      <c r="C1119" s="211"/>
    </row>
    <row r="1120" spans="1:3" x14ac:dyDescent="0.35">
      <c r="A1120" s="33" t="s">
        <v>360</v>
      </c>
      <c r="B1120" s="185" t="s">
        <v>360</v>
      </c>
      <c r="C1120" s="222"/>
    </row>
    <row r="1121" spans="1:3" x14ac:dyDescent="0.35">
      <c r="A1121" s="33" t="s">
        <v>362</v>
      </c>
      <c r="B1121" s="181" t="s">
        <v>362</v>
      </c>
      <c r="C1121" s="222"/>
    </row>
    <row r="1122" spans="1:3" x14ac:dyDescent="0.35">
      <c r="A1122" s="33" t="s">
        <v>365</v>
      </c>
      <c r="B1122" s="181" t="s">
        <v>365</v>
      </c>
      <c r="C1122" s="217" t="s">
        <v>4033</v>
      </c>
    </row>
    <row r="1123" spans="1:3" x14ac:dyDescent="0.35">
      <c r="A1123" s="33" t="s">
        <v>369</v>
      </c>
      <c r="B1123" s="181" t="s">
        <v>369</v>
      </c>
      <c r="C1123" s="210"/>
    </row>
    <row r="1124" spans="1:3" x14ac:dyDescent="0.35">
      <c r="A1124" s="33" t="s">
        <v>369</v>
      </c>
      <c r="B1124" s="187" t="s">
        <v>3320</v>
      </c>
      <c r="C1124" s="226" t="s">
        <v>4034</v>
      </c>
    </row>
    <row r="1125" spans="1:3" x14ac:dyDescent="0.35">
      <c r="B1125" s="183"/>
      <c r="C1125" s="211" t="s">
        <v>3936</v>
      </c>
    </row>
    <row r="1126" spans="1:3" x14ac:dyDescent="0.35">
      <c r="A1126" s="33" t="s">
        <v>371</v>
      </c>
      <c r="B1126" s="181" t="s">
        <v>371</v>
      </c>
      <c r="C1126" s="210"/>
    </row>
    <row r="1127" spans="1:3" x14ac:dyDescent="0.35">
      <c r="A1127" s="33" t="s">
        <v>375</v>
      </c>
      <c r="B1127" s="194" t="s">
        <v>375</v>
      </c>
      <c r="C1127" s="245"/>
    </row>
    <row r="1128" spans="1:3" x14ac:dyDescent="0.35">
      <c r="A1128" s="33" t="s">
        <v>375</v>
      </c>
      <c r="B1128" s="182" t="s">
        <v>375</v>
      </c>
      <c r="C1128" s="211"/>
    </row>
    <row r="1129" spans="1:3" x14ac:dyDescent="0.35">
      <c r="A1129" s="33" t="s">
        <v>375</v>
      </c>
      <c r="B1129" s="181" t="s">
        <v>375</v>
      </c>
      <c r="C1129" s="210"/>
    </row>
    <row r="1130" spans="1:3" x14ac:dyDescent="0.35">
      <c r="A1130" s="33" t="s">
        <v>379</v>
      </c>
      <c r="B1130" s="182" t="s">
        <v>379</v>
      </c>
      <c r="C1130" s="211"/>
    </row>
    <row r="1131" spans="1:3" x14ac:dyDescent="0.35">
      <c r="A1131" s="33" t="s">
        <v>386</v>
      </c>
      <c r="B1131" s="181" t="s">
        <v>386</v>
      </c>
      <c r="C1131" s="210"/>
    </row>
    <row r="1132" spans="1:3" x14ac:dyDescent="0.35">
      <c r="A1132" s="33" t="s">
        <v>386</v>
      </c>
      <c r="B1132" s="181" t="s">
        <v>3321</v>
      </c>
      <c r="C1132" s="210"/>
    </row>
    <row r="1133" spans="1:3" x14ac:dyDescent="0.35">
      <c r="A1133" s="33" t="s">
        <v>386</v>
      </c>
      <c r="B1133" s="196" t="s">
        <v>3322</v>
      </c>
      <c r="C1133" s="250"/>
    </row>
    <row r="1134" spans="1:3" x14ac:dyDescent="0.35">
      <c r="A1134" s="33" t="s">
        <v>390</v>
      </c>
      <c r="B1134" s="181" t="s">
        <v>390</v>
      </c>
      <c r="C1134" s="210"/>
    </row>
    <row r="1135" spans="1:3" x14ac:dyDescent="0.35">
      <c r="A1135" s="33" t="s">
        <v>390</v>
      </c>
      <c r="B1135" s="182" t="s">
        <v>3323</v>
      </c>
      <c r="C1135" s="211" t="s">
        <v>4035</v>
      </c>
    </row>
    <row r="1136" spans="1:3" x14ac:dyDescent="0.35">
      <c r="B1136" s="184"/>
      <c r="C1136" s="216"/>
    </row>
    <row r="1137" spans="1:3" x14ac:dyDescent="0.35">
      <c r="B1137" s="184"/>
      <c r="C1137" s="216"/>
    </row>
    <row r="1138" spans="1:3" x14ac:dyDescent="0.35">
      <c r="A1138" s="33" t="s">
        <v>390</v>
      </c>
      <c r="B1138" s="182" t="s">
        <v>3324</v>
      </c>
      <c r="C1138" s="211" t="s">
        <v>4036</v>
      </c>
    </row>
    <row r="1139" spans="1:3" x14ac:dyDescent="0.35">
      <c r="A1139" s="33" t="s">
        <v>390</v>
      </c>
      <c r="B1139" s="181" t="s">
        <v>3325</v>
      </c>
      <c r="C1139" s="210" t="s">
        <v>4037</v>
      </c>
    </row>
    <row r="1140" spans="1:3" x14ac:dyDescent="0.35">
      <c r="A1140" s="33" t="s">
        <v>390</v>
      </c>
      <c r="B1140" s="181" t="s">
        <v>3326</v>
      </c>
      <c r="C1140" s="210" t="s">
        <v>4038</v>
      </c>
    </row>
    <row r="1141" spans="1:3" x14ac:dyDescent="0.35">
      <c r="A1141" s="33" t="s">
        <v>390</v>
      </c>
      <c r="B1141" s="181" t="s">
        <v>3327</v>
      </c>
      <c r="C1141" s="210" t="s">
        <v>4039</v>
      </c>
    </row>
    <row r="1142" spans="1:3" x14ac:dyDescent="0.35">
      <c r="B1142" s="181"/>
      <c r="C1142" s="247"/>
    </row>
    <row r="1143" spans="1:3" x14ac:dyDescent="0.35">
      <c r="B1143" s="184"/>
      <c r="C1143" s="216"/>
    </row>
    <row r="1144" spans="1:3" x14ac:dyDescent="0.35">
      <c r="B1144" s="190"/>
      <c r="C1144" s="228"/>
    </row>
    <row r="1145" spans="1:3" x14ac:dyDescent="0.35">
      <c r="B1145" s="184"/>
      <c r="C1145" s="216"/>
    </row>
    <row r="1146" spans="1:3" x14ac:dyDescent="0.35">
      <c r="B1146" s="184"/>
      <c r="C1146" s="216"/>
    </row>
    <row r="1147" spans="1:3" x14ac:dyDescent="0.35">
      <c r="B1147" s="184"/>
      <c r="C1147" s="216"/>
    </row>
    <row r="1148" spans="1:3" x14ac:dyDescent="0.35">
      <c r="B1148" s="184"/>
      <c r="C1148" s="216"/>
    </row>
    <row r="1149" spans="1:3" x14ac:dyDescent="0.35">
      <c r="B1149" s="184"/>
      <c r="C1149" s="216"/>
    </row>
    <row r="1150" spans="1:3" x14ac:dyDescent="0.35">
      <c r="B1150" s="184"/>
      <c r="C1150" s="216"/>
    </row>
    <row r="1151" spans="1:3" x14ac:dyDescent="0.35">
      <c r="B1151" s="184"/>
      <c r="C1151" s="216"/>
    </row>
    <row r="1152" spans="1:3" x14ac:dyDescent="0.35">
      <c r="B1152" s="184"/>
      <c r="C1152" s="216"/>
    </row>
    <row r="1153" spans="1:3" x14ac:dyDescent="0.35">
      <c r="B1153" s="184"/>
      <c r="C1153" s="216"/>
    </row>
    <row r="1154" spans="1:3" x14ac:dyDescent="0.35">
      <c r="A1154" s="33" t="s">
        <v>392</v>
      </c>
      <c r="B1154" s="181" t="s">
        <v>392</v>
      </c>
      <c r="C1154" s="210"/>
    </row>
    <row r="1155" spans="1:3" x14ac:dyDescent="0.35">
      <c r="A1155" s="33" t="s">
        <v>392</v>
      </c>
      <c r="B1155" s="182" t="s">
        <v>3328</v>
      </c>
      <c r="C1155" s="211" t="s">
        <v>4040</v>
      </c>
    </row>
    <row r="1156" spans="1:3" x14ac:dyDescent="0.35">
      <c r="A1156" s="33" t="s">
        <v>392</v>
      </c>
      <c r="B1156" s="181" t="s">
        <v>3328</v>
      </c>
      <c r="C1156" s="210" t="s">
        <v>4041</v>
      </c>
    </row>
    <row r="1157" spans="1:3" x14ac:dyDescent="0.35">
      <c r="B1157" s="181" t="s">
        <v>3329</v>
      </c>
      <c r="C1157" s="240" t="s">
        <v>4042</v>
      </c>
    </row>
    <row r="1158" spans="1:3" x14ac:dyDescent="0.35">
      <c r="A1158" s="33" t="s">
        <v>394</v>
      </c>
      <c r="B1158" s="181" t="s">
        <v>394</v>
      </c>
      <c r="C1158" s="210"/>
    </row>
    <row r="1159" spans="1:3" x14ac:dyDescent="0.35">
      <c r="A1159" s="33" t="s">
        <v>394</v>
      </c>
      <c r="B1159" s="183" t="s">
        <v>3330</v>
      </c>
      <c r="C1159" s="214" t="s">
        <v>4043</v>
      </c>
    </row>
    <row r="1160" spans="1:3" x14ac:dyDescent="0.35">
      <c r="A1160" s="33" t="s">
        <v>394</v>
      </c>
      <c r="B1160" s="181" t="s">
        <v>3331</v>
      </c>
      <c r="C1160" s="251" t="s">
        <v>4044</v>
      </c>
    </row>
    <row r="1161" spans="1:3" x14ac:dyDescent="0.35">
      <c r="A1161" s="33" t="s">
        <v>394</v>
      </c>
      <c r="B1161" s="181" t="s">
        <v>3332</v>
      </c>
      <c r="C1161" s="210" t="s">
        <v>4039</v>
      </c>
    </row>
    <row r="1162" spans="1:3" x14ac:dyDescent="0.35">
      <c r="B1162" s="184"/>
      <c r="C1162" s="216"/>
    </row>
    <row r="1163" spans="1:3" x14ac:dyDescent="0.35">
      <c r="B1163" s="184"/>
      <c r="C1163" s="216"/>
    </row>
    <row r="1164" spans="1:3" x14ac:dyDescent="0.35">
      <c r="B1164" s="184"/>
      <c r="C1164" s="216"/>
    </row>
    <row r="1165" spans="1:3" x14ac:dyDescent="0.35">
      <c r="B1165" s="184"/>
      <c r="C1165" s="216"/>
    </row>
    <row r="1166" spans="1:3" x14ac:dyDescent="0.35">
      <c r="B1166" s="184"/>
      <c r="C1166" s="216"/>
    </row>
    <row r="1167" spans="1:3" x14ac:dyDescent="0.35">
      <c r="B1167" s="184"/>
      <c r="C1167" s="216"/>
    </row>
    <row r="1168" spans="1:3" x14ac:dyDescent="0.35">
      <c r="B1168" s="184"/>
      <c r="C1168" s="216"/>
    </row>
    <row r="1169" spans="1:3" x14ac:dyDescent="0.35">
      <c r="A1169" s="33" t="s">
        <v>394</v>
      </c>
      <c r="B1169" s="184"/>
      <c r="C1169" s="216"/>
    </row>
    <row r="1170" spans="1:3" x14ac:dyDescent="0.35">
      <c r="A1170" s="33" t="s">
        <v>394</v>
      </c>
      <c r="B1170" s="181" t="s">
        <v>3333</v>
      </c>
      <c r="C1170" s="210" t="s">
        <v>4045</v>
      </c>
    </row>
    <row r="1171" spans="1:3" x14ac:dyDescent="0.35">
      <c r="B1171" s="184"/>
      <c r="C1171" s="245"/>
    </row>
    <row r="1172" spans="1:3" x14ac:dyDescent="0.35">
      <c r="A1172" s="33" t="s">
        <v>396</v>
      </c>
      <c r="B1172" s="181" t="s">
        <v>396</v>
      </c>
      <c r="C1172" s="210"/>
    </row>
    <row r="1173" spans="1:3" x14ac:dyDescent="0.35">
      <c r="A1173" s="33" t="s">
        <v>396</v>
      </c>
      <c r="B1173" s="181" t="s">
        <v>3334</v>
      </c>
      <c r="C1173" s="210" t="s">
        <v>4046</v>
      </c>
    </row>
    <row r="1174" spans="1:3" x14ac:dyDescent="0.35">
      <c r="A1174" s="33" t="s">
        <v>396</v>
      </c>
      <c r="B1174" s="181" t="s">
        <v>3334</v>
      </c>
      <c r="C1174" s="210" t="s">
        <v>4047</v>
      </c>
    </row>
    <row r="1175" spans="1:3" x14ac:dyDescent="0.35">
      <c r="A1175" s="33" t="s">
        <v>396</v>
      </c>
      <c r="B1175" s="181" t="s">
        <v>3334</v>
      </c>
      <c r="C1175" s="210" t="s">
        <v>4048</v>
      </c>
    </row>
    <row r="1176" spans="1:3" x14ac:dyDescent="0.35">
      <c r="A1176" s="33" t="s">
        <v>396</v>
      </c>
      <c r="B1176" s="181" t="s">
        <v>3334</v>
      </c>
      <c r="C1176" s="214" t="s">
        <v>4049</v>
      </c>
    </row>
    <row r="1177" spans="1:3" x14ac:dyDescent="0.35">
      <c r="A1177" s="33" t="s">
        <v>396</v>
      </c>
      <c r="B1177" s="181" t="s">
        <v>3334</v>
      </c>
      <c r="C1177" s="210" t="s">
        <v>4050</v>
      </c>
    </row>
    <row r="1178" spans="1:3" x14ac:dyDescent="0.35">
      <c r="A1178" s="33" t="s">
        <v>396</v>
      </c>
      <c r="B1178" s="181" t="s">
        <v>3334</v>
      </c>
      <c r="C1178" s="210" t="s">
        <v>4051</v>
      </c>
    </row>
    <row r="1179" spans="1:3" x14ac:dyDescent="0.35">
      <c r="A1179" s="33" t="s">
        <v>396</v>
      </c>
      <c r="B1179" s="181" t="s">
        <v>3334</v>
      </c>
      <c r="C1179" s="210" t="s">
        <v>4052</v>
      </c>
    </row>
    <row r="1180" spans="1:3" x14ac:dyDescent="0.35">
      <c r="A1180" s="33" t="s">
        <v>396</v>
      </c>
      <c r="B1180" s="181" t="s">
        <v>3334</v>
      </c>
      <c r="C1180" s="210" t="s">
        <v>4053</v>
      </c>
    </row>
    <row r="1181" spans="1:3" x14ac:dyDescent="0.35">
      <c r="A1181" s="33" t="s">
        <v>396</v>
      </c>
      <c r="B1181" s="181" t="s">
        <v>3334</v>
      </c>
      <c r="C1181" s="210" t="s">
        <v>4039</v>
      </c>
    </row>
    <row r="1182" spans="1:3" x14ac:dyDescent="0.35">
      <c r="A1182" s="33" t="s">
        <v>396</v>
      </c>
      <c r="B1182" s="181" t="s">
        <v>3334</v>
      </c>
      <c r="C1182" s="210" t="s">
        <v>4054</v>
      </c>
    </row>
    <row r="1183" spans="1:3" x14ac:dyDescent="0.35">
      <c r="A1183" s="33" t="s">
        <v>396</v>
      </c>
      <c r="B1183" s="181" t="s">
        <v>3334</v>
      </c>
      <c r="C1183" s="210" t="s">
        <v>4055</v>
      </c>
    </row>
    <row r="1184" spans="1:3" x14ac:dyDescent="0.35">
      <c r="A1184" s="33" t="s">
        <v>399</v>
      </c>
      <c r="B1184" s="181" t="s">
        <v>399</v>
      </c>
      <c r="C1184" s="210"/>
    </row>
    <row r="1185" spans="1:3" x14ac:dyDescent="0.35">
      <c r="A1185" s="33" t="s">
        <v>399</v>
      </c>
      <c r="B1185" s="181" t="s">
        <v>3335</v>
      </c>
      <c r="C1185" s="210" t="s">
        <v>4056</v>
      </c>
    </row>
    <row r="1186" spans="1:3" x14ac:dyDescent="0.35">
      <c r="A1186" s="33" t="s">
        <v>399</v>
      </c>
      <c r="B1186" s="181" t="s">
        <v>3335</v>
      </c>
      <c r="C1186" s="210" t="s">
        <v>4057</v>
      </c>
    </row>
    <row r="1187" spans="1:3" x14ac:dyDescent="0.35">
      <c r="A1187" s="33" t="s">
        <v>399</v>
      </c>
      <c r="B1187" s="183" t="s">
        <v>3335</v>
      </c>
      <c r="C1187" s="252" t="s">
        <v>4058</v>
      </c>
    </row>
    <row r="1188" spans="1:3" x14ac:dyDescent="0.35">
      <c r="A1188" s="33" t="s">
        <v>399</v>
      </c>
      <c r="B1188" s="181" t="s">
        <v>3336</v>
      </c>
      <c r="C1188" s="210" t="s">
        <v>4059</v>
      </c>
    </row>
    <row r="1189" spans="1:3" x14ac:dyDescent="0.35">
      <c r="A1189" s="33" t="s">
        <v>399</v>
      </c>
      <c r="B1189" s="181" t="s">
        <v>3335</v>
      </c>
      <c r="C1189" s="210" t="s">
        <v>4060</v>
      </c>
    </row>
    <row r="1190" spans="1:3" x14ac:dyDescent="0.35">
      <c r="A1190" s="33" t="s">
        <v>399</v>
      </c>
      <c r="B1190" s="182" t="s">
        <v>3335</v>
      </c>
      <c r="C1190" s="211" t="s">
        <v>4061</v>
      </c>
    </row>
    <row r="1191" spans="1:3" x14ac:dyDescent="0.35">
      <c r="A1191" s="33" t="s">
        <v>399</v>
      </c>
      <c r="B1191" s="181" t="s">
        <v>3337</v>
      </c>
      <c r="C1191" s="210"/>
    </row>
    <row r="1192" spans="1:3" x14ac:dyDescent="0.35">
      <c r="A1192" s="33" t="s">
        <v>399</v>
      </c>
      <c r="B1192" s="182" t="s">
        <v>3338</v>
      </c>
      <c r="C1192" s="211" t="s">
        <v>4062</v>
      </c>
    </row>
    <row r="1193" spans="1:3" x14ac:dyDescent="0.35">
      <c r="A1193" s="33" t="s">
        <v>399</v>
      </c>
      <c r="B1193" s="181" t="s">
        <v>3339</v>
      </c>
      <c r="C1193" s="210" t="s">
        <v>4063</v>
      </c>
    </row>
    <row r="1194" spans="1:3" x14ac:dyDescent="0.35">
      <c r="A1194" s="33" t="s">
        <v>399</v>
      </c>
      <c r="B1194" s="183" t="s">
        <v>3339</v>
      </c>
      <c r="C1194" s="214" t="s">
        <v>4064</v>
      </c>
    </row>
    <row r="1195" spans="1:3" x14ac:dyDescent="0.35">
      <c r="A1195" s="33" t="s">
        <v>399</v>
      </c>
      <c r="B1195" s="183" t="s">
        <v>3339</v>
      </c>
      <c r="C1195" s="240" t="s">
        <v>4065</v>
      </c>
    </row>
    <row r="1196" spans="1:3" x14ac:dyDescent="0.35">
      <c r="A1196" s="33" t="s">
        <v>399</v>
      </c>
      <c r="B1196" s="183" t="s">
        <v>3339</v>
      </c>
      <c r="C1196" s="210" t="s">
        <v>4066</v>
      </c>
    </row>
    <row r="1197" spans="1:3" x14ac:dyDescent="0.35">
      <c r="A1197" s="33" t="s">
        <v>399</v>
      </c>
      <c r="B1197" s="183" t="s">
        <v>3339</v>
      </c>
      <c r="C1197" s="211" t="s">
        <v>4067</v>
      </c>
    </row>
    <row r="1198" spans="1:3" x14ac:dyDescent="0.35">
      <c r="A1198" s="33" t="s">
        <v>399</v>
      </c>
      <c r="B1198" s="183" t="s">
        <v>3339</v>
      </c>
      <c r="C1198" s="222" t="s">
        <v>4068</v>
      </c>
    </row>
    <row r="1199" spans="1:3" x14ac:dyDescent="0.35">
      <c r="A1199" s="33" t="s">
        <v>399</v>
      </c>
      <c r="B1199" s="183" t="s">
        <v>3339</v>
      </c>
      <c r="C1199" s="210" t="s">
        <v>4069</v>
      </c>
    </row>
    <row r="1200" spans="1:3" x14ac:dyDescent="0.35">
      <c r="A1200" s="33" t="s">
        <v>399</v>
      </c>
      <c r="B1200" s="181" t="s">
        <v>3336</v>
      </c>
      <c r="C1200" s="210" t="s">
        <v>4070</v>
      </c>
    </row>
    <row r="1201" spans="1:3" x14ac:dyDescent="0.35">
      <c r="A1201" s="33" t="s">
        <v>399</v>
      </c>
      <c r="B1201" s="181" t="s">
        <v>3339</v>
      </c>
      <c r="C1201" s="210" t="s">
        <v>4071</v>
      </c>
    </row>
    <row r="1202" spans="1:3" x14ac:dyDescent="0.35">
      <c r="A1202" s="33" t="s">
        <v>399</v>
      </c>
      <c r="B1202" s="181" t="s">
        <v>3335</v>
      </c>
      <c r="C1202" s="211" t="s">
        <v>4072</v>
      </c>
    </row>
    <row r="1203" spans="1:3" x14ac:dyDescent="0.35">
      <c r="A1203" s="33" t="s">
        <v>399</v>
      </c>
      <c r="B1203" s="181" t="s">
        <v>3335</v>
      </c>
      <c r="C1203" s="210" t="s">
        <v>4073</v>
      </c>
    </row>
    <row r="1204" spans="1:3" x14ac:dyDescent="0.35">
      <c r="A1204" s="33" t="s">
        <v>399</v>
      </c>
      <c r="B1204" s="181" t="s">
        <v>3340</v>
      </c>
      <c r="C1204" s="210" t="s">
        <v>4074</v>
      </c>
    </row>
    <row r="1205" spans="1:3" x14ac:dyDescent="0.35">
      <c r="A1205" s="33" t="s">
        <v>399</v>
      </c>
      <c r="B1205" s="181" t="s">
        <v>3335</v>
      </c>
      <c r="C1205" s="210" t="s">
        <v>4075</v>
      </c>
    </row>
    <row r="1206" spans="1:3" x14ac:dyDescent="0.35">
      <c r="A1206" s="33" t="s">
        <v>399</v>
      </c>
      <c r="B1206" s="182" t="s">
        <v>3335</v>
      </c>
      <c r="C1206" s="211" t="s">
        <v>4076</v>
      </c>
    </row>
    <row r="1207" spans="1:3" x14ac:dyDescent="0.35">
      <c r="A1207" s="33" t="s">
        <v>399</v>
      </c>
      <c r="B1207" s="185" t="s">
        <v>3335</v>
      </c>
      <c r="C1207" s="222" t="s">
        <v>4077</v>
      </c>
    </row>
    <row r="1208" spans="1:3" x14ac:dyDescent="0.35">
      <c r="A1208" s="33" t="s">
        <v>399</v>
      </c>
      <c r="B1208" s="181" t="s">
        <v>3336</v>
      </c>
      <c r="C1208" s="217" t="s">
        <v>4078</v>
      </c>
    </row>
    <row r="1209" spans="1:3" x14ac:dyDescent="0.35">
      <c r="A1209" s="33" t="s">
        <v>399</v>
      </c>
      <c r="B1209" s="181" t="s">
        <v>3335</v>
      </c>
      <c r="C1209" s="217" t="s">
        <v>4079</v>
      </c>
    </row>
    <row r="1210" spans="1:3" x14ac:dyDescent="0.35">
      <c r="A1210" s="33" t="s">
        <v>399</v>
      </c>
      <c r="B1210" s="181" t="s">
        <v>3339</v>
      </c>
      <c r="C1210" s="217" t="s">
        <v>4080</v>
      </c>
    </row>
    <row r="1211" spans="1:3" x14ac:dyDescent="0.35">
      <c r="B1211" s="181"/>
      <c r="C1211" s="238"/>
    </row>
    <row r="1212" spans="1:3" x14ac:dyDescent="0.35">
      <c r="A1212" s="33" t="s">
        <v>399</v>
      </c>
      <c r="B1212" s="181" t="s">
        <v>3340</v>
      </c>
      <c r="C1212" s="210" t="s">
        <v>4081</v>
      </c>
    </row>
    <row r="1213" spans="1:3" x14ac:dyDescent="0.35">
      <c r="A1213" s="33" t="s">
        <v>399</v>
      </c>
      <c r="B1213" s="181" t="s">
        <v>3341</v>
      </c>
      <c r="C1213" s="210" t="s">
        <v>4082</v>
      </c>
    </row>
    <row r="1214" spans="1:3" x14ac:dyDescent="0.35">
      <c r="A1214" s="33" t="s">
        <v>399</v>
      </c>
      <c r="B1214" s="181" t="s">
        <v>3342</v>
      </c>
      <c r="C1214" s="210" t="s">
        <v>4083</v>
      </c>
    </row>
    <row r="1215" spans="1:3" x14ac:dyDescent="0.35">
      <c r="A1215" s="33" t="s">
        <v>399</v>
      </c>
      <c r="B1215" s="181" t="s">
        <v>3336</v>
      </c>
      <c r="C1215" s="210" t="s">
        <v>4084</v>
      </c>
    </row>
    <row r="1216" spans="1:3" x14ac:dyDescent="0.35">
      <c r="A1216" s="33" t="s">
        <v>399</v>
      </c>
      <c r="B1216" s="183" t="s">
        <v>3340</v>
      </c>
      <c r="C1216" s="214" t="s">
        <v>4085</v>
      </c>
    </row>
    <row r="1217" spans="1:3" x14ac:dyDescent="0.35">
      <c r="A1217" s="33" t="s">
        <v>399</v>
      </c>
      <c r="B1217" s="183" t="s">
        <v>3340</v>
      </c>
      <c r="C1217" s="210" t="s">
        <v>4086</v>
      </c>
    </row>
    <row r="1218" spans="1:3" x14ac:dyDescent="0.35">
      <c r="A1218" s="33" t="s">
        <v>399</v>
      </c>
      <c r="B1218" s="183" t="s">
        <v>3335</v>
      </c>
      <c r="C1218" s="235" t="s">
        <v>4087</v>
      </c>
    </row>
    <row r="1219" spans="1:3" x14ac:dyDescent="0.35">
      <c r="B1219" s="184"/>
      <c r="C1219" s="216"/>
    </row>
    <row r="1220" spans="1:3" x14ac:dyDescent="0.35">
      <c r="A1220" s="33" t="s">
        <v>401</v>
      </c>
      <c r="B1220" s="182" t="s">
        <v>401</v>
      </c>
      <c r="C1220" s="211"/>
    </row>
    <row r="1221" spans="1:3" x14ac:dyDescent="0.35">
      <c r="A1221" s="33" t="s">
        <v>401</v>
      </c>
      <c r="B1221" s="185" t="s">
        <v>3343</v>
      </c>
      <c r="C1221" s="222" t="s">
        <v>4088</v>
      </c>
    </row>
    <row r="1222" spans="1:3" x14ac:dyDescent="0.35">
      <c r="A1222" s="33" t="s">
        <v>401</v>
      </c>
      <c r="B1222" s="181" t="s">
        <v>3343</v>
      </c>
      <c r="C1222" s="210" t="s">
        <v>4089</v>
      </c>
    </row>
    <row r="1223" spans="1:3" x14ac:dyDescent="0.35">
      <c r="A1223" s="33" t="s">
        <v>401</v>
      </c>
      <c r="B1223" s="182" t="s">
        <v>3343</v>
      </c>
      <c r="C1223" s="211" t="s">
        <v>4090</v>
      </c>
    </row>
    <row r="1224" spans="1:3" x14ac:dyDescent="0.35">
      <c r="A1224" s="33" t="s">
        <v>401</v>
      </c>
      <c r="B1224" s="181" t="s">
        <v>3344</v>
      </c>
      <c r="C1224" s="210" t="s">
        <v>4091</v>
      </c>
    </row>
    <row r="1225" spans="1:3" x14ac:dyDescent="0.35">
      <c r="A1225" s="33" t="s">
        <v>401</v>
      </c>
      <c r="B1225" s="181" t="s">
        <v>3345</v>
      </c>
      <c r="C1225" s="210" t="s">
        <v>4092</v>
      </c>
    </row>
    <row r="1226" spans="1:3" x14ac:dyDescent="0.35">
      <c r="A1226" s="33" t="s">
        <v>401</v>
      </c>
      <c r="B1226" s="181" t="s">
        <v>3345</v>
      </c>
      <c r="C1226" s="210" t="s">
        <v>4093</v>
      </c>
    </row>
    <row r="1227" spans="1:3" x14ac:dyDescent="0.35">
      <c r="A1227" s="33" t="s">
        <v>401</v>
      </c>
      <c r="B1227" s="187" t="s">
        <v>3344</v>
      </c>
      <c r="C1227" s="226" t="s">
        <v>4094</v>
      </c>
    </row>
    <row r="1228" spans="1:3" x14ac:dyDescent="0.35">
      <c r="A1228" s="33" t="s">
        <v>620</v>
      </c>
      <c r="B1228" s="181" t="s">
        <v>620</v>
      </c>
      <c r="C1228" s="210"/>
    </row>
    <row r="1229" spans="1:3" x14ac:dyDescent="0.35">
      <c r="A1229" s="33" t="s">
        <v>623</v>
      </c>
      <c r="B1229" s="182" t="s">
        <v>623</v>
      </c>
      <c r="C1229" s="211"/>
    </row>
    <row r="1230" spans="1:3" x14ac:dyDescent="0.35">
      <c r="A1230" s="33" t="s">
        <v>623</v>
      </c>
      <c r="B1230" s="181" t="s">
        <v>3346</v>
      </c>
      <c r="C1230" s="210" t="s">
        <v>4095</v>
      </c>
    </row>
    <row r="1231" spans="1:3" x14ac:dyDescent="0.35">
      <c r="A1231" s="33" t="s">
        <v>623</v>
      </c>
      <c r="B1231" s="182" t="s">
        <v>3346</v>
      </c>
      <c r="C1231" s="211" t="s">
        <v>4096</v>
      </c>
    </row>
    <row r="1232" spans="1:3" x14ac:dyDescent="0.35">
      <c r="A1232" s="33" t="s">
        <v>627</v>
      </c>
      <c r="B1232" s="185" t="s">
        <v>627</v>
      </c>
      <c r="C1232" s="222"/>
    </row>
    <row r="1233" spans="1:3" x14ac:dyDescent="0.35">
      <c r="A1233" s="33" t="s">
        <v>629</v>
      </c>
      <c r="B1233" s="181" t="s">
        <v>629</v>
      </c>
      <c r="C1233" s="210"/>
    </row>
    <row r="1234" spans="1:3" x14ac:dyDescent="0.35">
      <c r="A1234" s="33" t="s">
        <v>637</v>
      </c>
      <c r="B1234" s="181" t="s">
        <v>637</v>
      </c>
      <c r="C1234" s="210"/>
    </row>
    <row r="1235" spans="1:3" x14ac:dyDescent="0.35">
      <c r="A1235" s="33" t="s">
        <v>639</v>
      </c>
      <c r="B1235" s="183" t="s">
        <v>639</v>
      </c>
      <c r="C1235" s="214"/>
    </row>
    <row r="1236" spans="1:3" x14ac:dyDescent="0.35">
      <c r="A1236" s="33" t="s">
        <v>639</v>
      </c>
      <c r="B1236" s="181" t="s">
        <v>3347</v>
      </c>
      <c r="C1236" s="210"/>
    </row>
    <row r="1237" spans="1:3" x14ac:dyDescent="0.35">
      <c r="A1237" s="33" t="s">
        <v>639</v>
      </c>
      <c r="B1237" s="181" t="s">
        <v>3347</v>
      </c>
      <c r="C1237" s="210"/>
    </row>
    <row r="1238" spans="1:3" x14ac:dyDescent="0.35">
      <c r="A1238" s="33" t="s">
        <v>639</v>
      </c>
      <c r="B1238" s="183" t="s">
        <v>3347</v>
      </c>
      <c r="C1238" s="214" t="s">
        <v>4097</v>
      </c>
    </row>
    <row r="1239" spans="1:3" x14ac:dyDescent="0.35">
      <c r="A1239" s="33" t="s">
        <v>639</v>
      </c>
      <c r="B1239" s="183" t="s">
        <v>3347</v>
      </c>
      <c r="C1239" s="214" t="s">
        <v>4098</v>
      </c>
    </row>
    <row r="1240" spans="1:3" x14ac:dyDescent="0.35">
      <c r="A1240" s="33" t="s">
        <v>639</v>
      </c>
      <c r="B1240" s="183" t="s">
        <v>3347</v>
      </c>
      <c r="C1240" s="41"/>
    </row>
    <row r="1241" spans="1:3" x14ac:dyDescent="0.35">
      <c r="B1241" s="183" t="s">
        <v>3347</v>
      </c>
      <c r="C1241" s="214" t="s">
        <v>4099</v>
      </c>
    </row>
    <row r="1242" spans="1:3" x14ac:dyDescent="0.35">
      <c r="A1242" s="33" t="s">
        <v>641</v>
      </c>
      <c r="B1242" s="181" t="s">
        <v>641</v>
      </c>
      <c r="C1242" s="210"/>
    </row>
    <row r="1243" spans="1:3" x14ac:dyDescent="0.35">
      <c r="A1243" s="33" t="s">
        <v>643</v>
      </c>
      <c r="B1243" s="181" t="s">
        <v>643</v>
      </c>
      <c r="C1243" s="210"/>
    </row>
    <row r="1244" spans="1:3" x14ac:dyDescent="0.35">
      <c r="A1244" s="33" t="s">
        <v>643</v>
      </c>
      <c r="B1244" s="181" t="s">
        <v>3348</v>
      </c>
      <c r="C1244" s="210"/>
    </row>
    <row r="1245" spans="1:3" x14ac:dyDescent="0.35">
      <c r="A1245" s="33" t="s">
        <v>643</v>
      </c>
      <c r="B1245" s="181" t="s">
        <v>3348</v>
      </c>
      <c r="C1245" s="210"/>
    </row>
    <row r="1246" spans="1:3" x14ac:dyDescent="0.35">
      <c r="A1246" s="33" t="s">
        <v>643</v>
      </c>
      <c r="B1246" s="181" t="s">
        <v>3348</v>
      </c>
      <c r="C1246" s="210"/>
    </row>
    <row r="1247" spans="1:3" x14ac:dyDescent="0.35">
      <c r="A1247" s="33" t="s">
        <v>643</v>
      </c>
      <c r="B1247" s="181" t="s">
        <v>3348</v>
      </c>
      <c r="C1247" s="210"/>
    </row>
    <row r="1248" spans="1:3" x14ac:dyDescent="0.35">
      <c r="A1248" s="33" t="s">
        <v>645</v>
      </c>
      <c r="B1248" s="182" t="s">
        <v>645</v>
      </c>
      <c r="C1248" s="211"/>
    </row>
    <row r="1249" spans="1:3" x14ac:dyDescent="0.35">
      <c r="A1249" s="33" t="s">
        <v>281</v>
      </c>
      <c r="B1249" s="181" t="s">
        <v>281</v>
      </c>
      <c r="C1249" s="210"/>
    </row>
    <row r="1250" spans="1:3" x14ac:dyDescent="0.35">
      <c r="A1250" s="33" t="s">
        <v>281</v>
      </c>
      <c r="B1250" s="181" t="s">
        <v>3349</v>
      </c>
      <c r="C1250" s="210" t="s">
        <v>4100</v>
      </c>
    </row>
    <row r="1251" spans="1:3" x14ac:dyDescent="0.35">
      <c r="A1251" s="33" t="s">
        <v>281</v>
      </c>
      <c r="B1251" s="183" t="s">
        <v>3349</v>
      </c>
      <c r="C1251" s="214"/>
    </row>
    <row r="1252" spans="1:3" x14ac:dyDescent="0.35">
      <c r="A1252" s="33" t="s">
        <v>283</v>
      </c>
      <c r="B1252" s="183" t="s">
        <v>283</v>
      </c>
      <c r="C1252" s="214"/>
    </row>
    <row r="1253" spans="1:3" x14ac:dyDescent="0.35">
      <c r="A1253" s="33" t="s">
        <v>283</v>
      </c>
      <c r="B1253" s="183" t="s">
        <v>3350</v>
      </c>
      <c r="C1253" s="214" t="s">
        <v>4101</v>
      </c>
    </row>
    <row r="1254" spans="1:3" x14ac:dyDescent="0.35">
      <c r="A1254" s="33" t="s">
        <v>285</v>
      </c>
      <c r="B1254" s="183" t="s">
        <v>285</v>
      </c>
      <c r="C1254" s="214"/>
    </row>
    <row r="1255" spans="1:3" x14ac:dyDescent="0.35">
      <c r="A1255" s="33" t="s">
        <v>285</v>
      </c>
      <c r="B1255" s="183" t="s">
        <v>3351</v>
      </c>
      <c r="C1255" s="214" t="s">
        <v>4102</v>
      </c>
    </row>
    <row r="1256" spans="1:3" x14ac:dyDescent="0.35">
      <c r="A1256" s="33" t="s">
        <v>287</v>
      </c>
      <c r="B1256" s="183" t="s">
        <v>287</v>
      </c>
      <c r="C1256" s="214"/>
    </row>
    <row r="1257" spans="1:3" x14ac:dyDescent="0.35">
      <c r="A1257" s="33" t="s">
        <v>289</v>
      </c>
      <c r="B1257" s="183" t="s">
        <v>289</v>
      </c>
      <c r="C1257" s="214"/>
    </row>
    <row r="1258" spans="1:3" x14ac:dyDescent="0.35">
      <c r="A1258" s="33" t="s">
        <v>289</v>
      </c>
      <c r="B1258" s="183" t="s">
        <v>289</v>
      </c>
      <c r="C1258" s="41"/>
    </row>
    <row r="1259" spans="1:3" x14ac:dyDescent="0.35">
      <c r="A1259" s="33" t="s">
        <v>291</v>
      </c>
      <c r="B1259" s="183" t="s">
        <v>291</v>
      </c>
      <c r="C1259" s="214"/>
    </row>
    <row r="1260" spans="1:3" x14ac:dyDescent="0.35">
      <c r="A1260" s="33" t="s">
        <v>291</v>
      </c>
      <c r="B1260" s="187" t="s">
        <v>291</v>
      </c>
      <c r="C1260" s="253" t="s">
        <v>4103</v>
      </c>
    </row>
    <row r="1261" spans="1:3" x14ac:dyDescent="0.35">
      <c r="A1261" s="33" t="s">
        <v>294</v>
      </c>
      <c r="B1261" s="183" t="s">
        <v>294</v>
      </c>
      <c r="C1261" s="214" t="s">
        <v>4104</v>
      </c>
    </row>
    <row r="1262" spans="1:3" x14ac:dyDescent="0.35">
      <c r="A1262" s="33" t="s">
        <v>294</v>
      </c>
      <c r="B1262" s="183" t="s">
        <v>3352</v>
      </c>
      <c r="C1262" s="244" t="s">
        <v>4105</v>
      </c>
    </row>
    <row r="1263" spans="1:3" x14ac:dyDescent="0.35">
      <c r="A1263" s="33" t="s">
        <v>297</v>
      </c>
      <c r="B1263" s="183" t="s">
        <v>297</v>
      </c>
      <c r="C1263" s="214"/>
    </row>
    <row r="1264" spans="1:3" x14ac:dyDescent="0.35">
      <c r="A1264" s="33" t="s">
        <v>297</v>
      </c>
      <c r="B1264" s="183" t="s">
        <v>3353</v>
      </c>
    </row>
    <row r="1265" spans="1:3" x14ac:dyDescent="0.35">
      <c r="A1265" s="33" t="s">
        <v>300</v>
      </c>
      <c r="B1265" s="197" t="s">
        <v>300</v>
      </c>
      <c r="C1265" s="254"/>
    </row>
    <row r="1266" spans="1:3" x14ac:dyDescent="0.35">
      <c r="A1266" s="33" t="s">
        <v>300</v>
      </c>
      <c r="B1266" s="183" t="s">
        <v>3354</v>
      </c>
      <c r="C1266" s="214" t="s">
        <v>4106</v>
      </c>
    </row>
    <row r="1267" spans="1:3" x14ac:dyDescent="0.35">
      <c r="A1267" s="33" t="s">
        <v>300</v>
      </c>
      <c r="B1267" s="183" t="s">
        <v>3354</v>
      </c>
      <c r="C1267" s="214" t="s">
        <v>4107</v>
      </c>
    </row>
    <row r="1268" spans="1:3" x14ac:dyDescent="0.35">
      <c r="A1268" s="33" t="s">
        <v>300</v>
      </c>
      <c r="B1268" s="187" t="s">
        <v>3354</v>
      </c>
      <c r="C1268" s="226" t="s">
        <v>4108</v>
      </c>
    </row>
    <row r="1269" spans="1:3" x14ac:dyDescent="0.35">
      <c r="A1269" s="33" t="s">
        <v>303</v>
      </c>
      <c r="B1269" s="191" t="s">
        <v>303</v>
      </c>
      <c r="C1269" s="235" t="s">
        <v>4109</v>
      </c>
    </row>
    <row r="1270" spans="1:3" x14ac:dyDescent="0.35">
      <c r="A1270" s="33" t="s">
        <v>306</v>
      </c>
      <c r="B1270" s="191" t="s">
        <v>306</v>
      </c>
      <c r="C1270" s="235" t="s">
        <v>4110</v>
      </c>
    </row>
    <row r="1271" spans="1:3" x14ac:dyDescent="0.35">
      <c r="A1271" s="33" t="s">
        <v>309</v>
      </c>
      <c r="B1271" s="197" t="s">
        <v>309</v>
      </c>
      <c r="C1271" s="254"/>
    </row>
    <row r="1272" spans="1:3" x14ac:dyDescent="0.35">
      <c r="A1272" s="33" t="s">
        <v>309</v>
      </c>
      <c r="B1272" s="187" t="s">
        <v>3355</v>
      </c>
      <c r="C1272" s="253" t="s">
        <v>4111</v>
      </c>
    </row>
    <row r="1273" spans="1:3" x14ac:dyDescent="0.35">
      <c r="A1273" s="33" t="s">
        <v>312</v>
      </c>
      <c r="B1273" s="187" t="s">
        <v>312</v>
      </c>
      <c r="C1273" s="226" t="s">
        <v>4112</v>
      </c>
    </row>
    <row r="1274" spans="1:3" x14ac:dyDescent="0.35">
      <c r="A1274" s="33" t="s">
        <v>961</v>
      </c>
      <c r="B1274" s="183" t="s">
        <v>961</v>
      </c>
      <c r="C1274" s="214"/>
    </row>
    <row r="1275" spans="1:3" x14ac:dyDescent="0.35">
      <c r="A1275" s="33" t="s">
        <v>961</v>
      </c>
      <c r="B1275" s="183" t="s">
        <v>3356</v>
      </c>
      <c r="C1275" s="214" t="s">
        <v>4113</v>
      </c>
    </row>
    <row r="1276" spans="1:3" x14ac:dyDescent="0.35">
      <c r="A1276" s="33" t="s">
        <v>961</v>
      </c>
      <c r="B1276" s="183" t="s">
        <v>3356</v>
      </c>
      <c r="C1276" s="224" t="s">
        <v>4114</v>
      </c>
    </row>
    <row r="1277" spans="1:3" x14ac:dyDescent="0.35">
      <c r="A1277" s="33" t="s">
        <v>961</v>
      </c>
      <c r="B1277" s="183" t="s">
        <v>3356</v>
      </c>
      <c r="C1277" s="214" t="s">
        <v>4115</v>
      </c>
    </row>
    <row r="1278" spans="1:3" x14ac:dyDescent="0.35">
      <c r="A1278" s="33" t="s">
        <v>963</v>
      </c>
      <c r="B1278" s="183" t="s">
        <v>963</v>
      </c>
      <c r="C1278" s="214" t="s">
        <v>4116</v>
      </c>
    </row>
    <row r="1279" spans="1:3" x14ac:dyDescent="0.35">
      <c r="A1279" s="33" t="s">
        <v>965</v>
      </c>
      <c r="B1279" s="183" t="s">
        <v>965</v>
      </c>
      <c r="C1279" s="214" t="s">
        <v>4117</v>
      </c>
    </row>
    <row r="1280" spans="1:3" x14ac:dyDescent="0.35">
      <c r="A1280" s="33" t="s">
        <v>967</v>
      </c>
      <c r="B1280" s="183" t="s">
        <v>967</v>
      </c>
      <c r="C1280" s="214"/>
    </row>
    <row r="1281" spans="1:3" x14ac:dyDescent="0.35">
      <c r="A1281" s="33" t="s">
        <v>969</v>
      </c>
      <c r="B1281" s="183" t="s">
        <v>969</v>
      </c>
      <c r="C1281" s="214"/>
    </row>
    <row r="1282" spans="1:3" x14ac:dyDescent="0.35">
      <c r="A1282" s="33" t="s">
        <v>971</v>
      </c>
      <c r="B1282" s="187" t="s">
        <v>971</v>
      </c>
      <c r="C1282" s="226"/>
    </row>
    <row r="1283" spans="1:3" x14ac:dyDescent="0.35">
      <c r="A1283" s="33" t="s">
        <v>996</v>
      </c>
      <c r="B1283" s="191" t="s">
        <v>996</v>
      </c>
      <c r="C1283" s="235" t="s">
        <v>4118</v>
      </c>
    </row>
    <row r="1284" spans="1:3" x14ac:dyDescent="0.35">
      <c r="A1284" s="33" t="s">
        <v>1003</v>
      </c>
      <c r="B1284" s="191" t="s">
        <v>1003</v>
      </c>
      <c r="C1284" s="235"/>
    </row>
    <row r="1285" spans="1:3" x14ac:dyDescent="0.35">
      <c r="A1285" s="33" t="s">
        <v>1008</v>
      </c>
      <c r="B1285" s="191" t="s">
        <v>1008</v>
      </c>
      <c r="C1285" s="235"/>
    </row>
    <row r="1286" spans="1:3" x14ac:dyDescent="0.35">
      <c r="A1286" s="33" t="s">
        <v>3050</v>
      </c>
      <c r="B1286" s="197" t="s">
        <v>3050</v>
      </c>
      <c r="C1286" s="254"/>
    </row>
    <row r="1287" spans="1:3" x14ac:dyDescent="0.35">
      <c r="A1287" s="33" t="s">
        <v>3050</v>
      </c>
      <c r="B1287" s="183" t="s">
        <v>3357</v>
      </c>
      <c r="C1287" s="214" t="s">
        <v>4119</v>
      </c>
    </row>
    <row r="1288" spans="1:3" x14ac:dyDescent="0.35">
      <c r="A1288" s="33" t="s">
        <v>3050</v>
      </c>
      <c r="B1288" s="183" t="s">
        <v>3357</v>
      </c>
      <c r="C1288" s="214" t="s">
        <v>4120</v>
      </c>
    </row>
    <row r="1289" spans="1:3" x14ac:dyDescent="0.35">
      <c r="A1289" s="33" t="s">
        <v>3050</v>
      </c>
      <c r="B1289" s="183" t="s">
        <v>3357</v>
      </c>
      <c r="C1289" s="214" t="s">
        <v>4121</v>
      </c>
    </row>
    <row r="1290" spans="1:3" x14ac:dyDescent="0.35">
      <c r="A1290" s="33" t="s">
        <v>3050</v>
      </c>
      <c r="B1290" s="183" t="s">
        <v>3357</v>
      </c>
      <c r="C1290" s="214" t="s">
        <v>4122</v>
      </c>
    </row>
    <row r="1291" spans="1:3" x14ac:dyDescent="0.35">
      <c r="A1291" s="33" t="s">
        <v>3050</v>
      </c>
      <c r="B1291" s="183" t="s">
        <v>3357</v>
      </c>
      <c r="C1291" s="214" t="s">
        <v>4123</v>
      </c>
    </row>
    <row r="1292" spans="1:3" x14ac:dyDescent="0.35">
      <c r="A1292" s="33" t="s">
        <v>3050</v>
      </c>
      <c r="B1292" s="183" t="s">
        <v>3357</v>
      </c>
      <c r="C1292" s="214" t="s">
        <v>4124</v>
      </c>
    </row>
    <row r="1293" spans="1:3" x14ac:dyDescent="0.35">
      <c r="A1293" s="33" t="s">
        <v>3050</v>
      </c>
      <c r="B1293" s="183" t="s">
        <v>3357</v>
      </c>
      <c r="C1293" s="214" t="s">
        <v>4125</v>
      </c>
    </row>
    <row r="1294" spans="1:3" x14ac:dyDescent="0.35">
      <c r="A1294" s="33" t="s">
        <v>3050</v>
      </c>
      <c r="B1294" s="183" t="s">
        <v>3357</v>
      </c>
      <c r="C1294" s="214" t="s">
        <v>4126</v>
      </c>
    </row>
    <row r="1295" spans="1:3" x14ac:dyDescent="0.35">
      <c r="A1295" s="33" t="s">
        <v>3050</v>
      </c>
      <c r="B1295" s="183" t="s">
        <v>3357</v>
      </c>
      <c r="C1295" s="214" t="s">
        <v>4127</v>
      </c>
    </row>
    <row r="1296" spans="1:3" x14ac:dyDescent="0.35">
      <c r="A1296" s="33" t="s">
        <v>3050</v>
      </c>
      <c r="B1296" s="183" t="s">
        <v>3357</v>
      </c>
      <c r="C1296" s="214" t="s">
        <v>4128</v>
      </c>
    </row>
    <row r="1297" spans="1:3" x14ac:dyDescent="0.35">
      <c r="A1297" s="33" t="s">
        <v>3050</v>
      </c>
      <c r="B1297" s="183" t="s">
        <v>3357</v>
      </c>
      <c r="C1297" s="214" t="s">
        <v>4129</v>
      </c>
    </row>
    <row r="1298" spans="1:3" x14ac:dyDescent="0.35">
      <c r="A1298" s="33" t="s">
        <v>3050</v>
      </c>
      <c r="B1298" s="183" t="s">
        <v>3357</v>
      </c>
      <c r="C1298" s="214" t="s">
        <v>4130</v>
      </c>
    </row>
    <row r="1299" spans="1:3" x14ac:dyDescent="0.35">
      <c r="A1299" s="33" t="s">
        <v>3050</v>
      </c>
      <c r="B1299" s="183" t="s">
        <v>3357</v>
      </c>
      <c r="C1299" s="214" t="s">
        <v>4131</v>
      </c>
    </row>
    <row r="1300" spans="1:3" x14ac:dyDescent="0.35">
      <c r="A1300" s="33" t="s">
        <v>3050</v>
      </c>
      <c r="B1300" s="183" t="s">
        <v>3357</v>
      </c>
      <c r="C1300" s="214" t="s">
        <v>4132</v>
      </c>
    </row>
    <row r="1301" spans="1:3" x14ac:dyDescent="0.35">
      <c r="A1301" s="33" t="s">
        <v>3050</v>
      </c>
      <c r="B1301" s="183" t="s">
        <v>3357</v>
      </c>
      <c r="C1301" s="214" t="s">
        <v>4133</v>
      </c>
    </row>
    <row r="1302" spans="1:3" x14ac:dyDescent="0.35">
      <c r="A1302" s="33" t="s">
        <v>3050</v>
      </c>
      <c r="B1302" s="183" t="s">
        <v>3357</v>
      </c>
      <c r="C1302" s="214" t="s">
        <v>4134</v>
      </c>
    </row>
    <row r="1303" spans="1:3" x14ac:dyDescent="0.35">
      <c r="A1303" s="33" t="s">
        <v>3050</v>
      </c>
      <c r="B1303" s="183" t="s">
        <v>3357</v>
      </c>
      <c r="C1303" s="214" t="s">
        <v>4135</v>
      </c>
    </row>
    <row r="1304" spans="1:3" x14ac:dyDescent="0.35">
      <c r="A1304" s="33" t="s">
        <v>3050</v>
      </c>
      <c r="B1304" s="183" t="s">
        <v>3357</v>
      </c>
      <c r="C1304" s="214" t="s">
        <v>4136</v>
      </c>
    </row>
    <row r="1305" spans="1:3" x14ac:dyDescent="0.35">
      <c r="A1305" s="33" t="s">
        <v>3050</v>
      </c>
      <c r="B1305" s="183" t="s">
        <v>3357</v>
      </c>
      <c r="C1305" s="214" t="s">
        <v>4137</v>
      </c>
    </row>
    <row r="1306" spans="1:3" x14ac:dyDescent="0.35">
      <c r="A1306" s="33" t="s">
        <v>3050</v>
      </c>
      <c r="B1306" s="183" t="s">
        <v>3357</v>
      </c>
      <c r="C1306" s="214" t="s">
        <v>4138</v>
      </c>
    </row>
    <row r="1307" spans="1:3" x14ac:dyDescent="0.35">
      <c r="A1307" s="33" t="s">
        <v>3050</v>
      </c>
      <c r="B1307" s="183" t="s">
        <v>3357</v>
      </c>
      <c r="C1307" s="214" t="s">
        <v>4139</v>
      </c>
    </row>
    <row r="1308" spans="1:3" x14ac:dyDescent="0.35">
      <c r="A1308" s="33" t="s">
        <v>3050</v>
      </c>
      <c r="B1308" s="183" t="s">
        <v>3357</v>
      </c>
      <c r="C1308" s="214" t="s">
        <v>4140</v>
      </c>
    </row>
    <row r="1309" spans="1:3" x14ac:dyDescent="0.35">
      <c r="A1309" s="33" t="s">
        <v>3050</v>
      </c>
      <c r="B1309" s="183" t="s">
        <v>3357</v>
      </c>
      <c r="C1309" s="214" t="s">
        <v>4141</v>
      </c>
    </row>
    <row r="1310" spans="1:3" x14ac:dyDescent="0.35">
      <c r="A1310" s="33" t="s">
        <v>3050</v>
      </c>
      <c r="B1310" s="183" t="s">
        <v>3357</v>
      </c>
      <c r="C1310" s="214" t="s">
        <v>4142</v>
      </c>
    </row>
    <row r="1311" spans="1:3" x14ac:dyDescent="0.35">
      <c r="A1311" s="33" t="s">
        <v>3050</v>
      </c>
      <c r="B1311" s="183" t="s">
        <v>3357</v>
      </c>
      <c r="C1311" s="214" t="s">
        <v>4143</v>
      </c>
    </row>
    <row r="1312" spans="1:3" x14ac:dyDescent="0.35">
      <c r="A1312" s="33" t="s">
        <v>3050</v>
      </c>
      <c r="B1312" s="183" t="s">
        <v>3357</v>
      </c>
      <c r="C1312" s="214" t="s">
        <v>4144</v>
      </c>
    </row>
    <row r="1313" spans="1:3" x14ac:dyDescent="0.35">
      <c r="A1313" s="33" t="s">
        <v>3050</v>
      </c>
      <c r="B1313" s="183" t="s">
        <v>3357</v>
      </c>
      <c r="C1313" s="214" t="s">
        <v>4145</v>
      </c>
    </row>
    <row r="1314" spans="1:3" x14ac:dyDescent="0.35">
      <c r="A1314" s="33" t="s">
        <v>3050</v>
      </c>
      <c r="B1314" s="183" t="s">
        <v>3357</v>
      </c>
      <c r="C1314" s="214" t="s">
        <v>4146</v>
      </c>
    </row>
    <row r="1315" spans="1:3" x14ac:dyDescent="0.35">
      <c r="A1315" s="33" t="s">
        <v>3050</v>
      </c>
      <c r="B1315" s="183" t="s">
        <v>3357</v>
      </c>
      <c r="C1315" s="214" t="s">
        <v>4147</v>
      </c>
    </row>
    <row r="1316" spans="1:3" x14ac:dyDescent="0.35">
      <c r="A1316" s="33" t="s">
        <v>3050</v>
      </c>
      <c r="B1316" s="183" t="s">
        <v>3357</v>
      </c>
      <c r="C1316" s="214" t="s">
        <v>4148</v>
      </c>
    </row>
    <row r="1317" spans="1:3" x14ac:dyDescent="0.35">
      <c r="A1317" s="33" t="s">
        <v>3050</v>
      </c>
      <c r="B1317" s="183" t="s">
        <v>3357</v>
      </c>
      <c r="C1317" s="214" t="s">
        <v>4149</v>
      </c>
    </row>
    <row r="1318" spans="1:3" x14ac:dyDescent="0.35">
      <c r="A1318" s="33" t="s">
        <v>3050</v>
      </c>
      <c r="B1318" s="183" t="s">
        <v>3357</v>
      </c>
      <c r="C1318" s="214" t="s">
        <v>4150</v>
      </c>
    </row>
    <row r="1319" spans="1:3" x14ac:dyDescent="0.35">
      <c r="A1319" s="33" t="s">
        <v>3050</v>
      </c>
      <c r="B1319" s="183" t="s">
        <v>3357</v>
      </c>
      <c r="C1319" s="214" t="s">
        <v>4151</v>
      </c>
    </row>
    <row r="1320" spans="1:3" x14ac:dyDescent="0.35">
      <c r="A1320" s="33" t="s">
        <v>3050</v>
      </c>
      <c r="B1320" s="183" t="s">
        <v>3357</v>
      </c>
      <c r="C1320" s="214" t="s">
        <v>4152</v>
      </c>
    </row>
    <row r="1321" spans="1:3" x14ac:dyDescent="0.35">
      <c r="A1321" s="33" t="s">
        <v>3050</v>
      </c>
      <c r="B1321" s="183" t="s">
        <v>3357</v>
      </c>
      <c r="C1321" s="214" t="s">
        <v>4153</v>
      </c>
    </row>
    <row r="1322" spans="1:3" x14ac:dyDescent="0.35">
      <c r="A1322" s="33" t="s">
        <v>3050</v>
      </c>
      <c r="B1322" s="183" t="s">
        <v>3357</v>
      </c>
      <c r="C1322" s="214" t="s">
        <v>4154</v>
      </c>
    </row>
    <row r="1323" spans="1:3" x14ac:dyDescent="0.35">
      <c r="A1323" s="33" t="s">
        <v>3050</v>
      </c>
      <c r="B1323" s="183" t="s">
        <v>3357</v>
      </c>
      <c r="C1323" s="214" t="s">
        <v>4155</v>
      </c>
    </row>
    <row r="1324" spans="1:3" x14ac:dyDescent="0.35">
      <c r="A1324" s="33" t="s">
        <v>3050</v>
      </c>
      <c r="B1324" s="183" t="s">
        <v>3357</v>
      </c>
      <c r="C1324" s="214" t="s">
        <v>4156</v>
      </c>
    </row>
    <row r="1325" spans="1:3" x14ac:dyDescent="0.35">
      <c r="A1325" s="33" t="s">
        <v>3050</v>
      </c>
      <c r="B1325" s="183" t="s">
        <v>3357</v>
      </c>
      <c r="C1325" s="214" t="s">
        <v>4157</v>
      </c>
    </row>
    <row r="1326" spans="1:3" x14ac:dyDescent="0.35">
      <c r="A1326" s="33" t="s">
        <v>3050</v>
      </c>
      <c r="B1326" s="183" t="s">
        <v>3357</v>
      </c>
      <c r="C1326" s="214" t="s">
        <v>4158</v>
      </c>
    </row>
    <row r="1327" spans="1:3" x14ac:dyDescent="0.35">
      <c r="A1327" s="33" t="s">
        <v>3050</v>
      </c>
      <c r="B1327" s="183" t="s">
        <v>3357</v>
      </c>
      <c r="C1327" s="214" t="s">
        <v>4159</v>
      </c>
    </row>
    <row r="1328" spans="1:3" x14ac:dyDescent="0.35">
      <c r="A1328" s="33" t="s">
        <v>3050</v>
      </c>
      <c r="B1328" s="183" t="s">
        <v>3357</v>
      </c>
      <c r="C1328" s="214" t="s">
        <v>4160</v>
      </c>
    </row>
    <row r="1329" spans="1:3" x14ac:dyDescent="0.35">
      <c r="A1329" s="33" t="s">
        <v>3050</v>
      </c>
      <c r="B1329" s="183" t="s">
        <v>3357</v>
      </c>
      <c r="C1329" s="214" t="s">
        <v>4161</v>
      </c>
    </row>
    <row r="1330" spans="1:3" x14ac:dyDescent="0.35">
      <c r="A1330" s="33" t="s">
        <v>3050</v>
      </c>
      <c r="B1330" s="183" t="s">
        <v>3357</v>
      </c>
      <c r="C1330" s="214" t="s">
        <v>4162</v>
      </c>
    </row>
    <row r="1331" spans="1:3" x14ac:dyDescent="0.35">
      <c r="B1331" s="198"/>
      <c r="C1331" s="231"/>
    </row>
    <row r="1332" spans="1:3" x14ac:dyDescent="0.35">
      <c r="A1332" s="33" t="s">
        <v>355</v>
      </c>
      <c r="B1332" s="187" t="s">
        <v>355</v>
      </c>
      <c r="C1332" s="226"/>
    </row>
    <row r="1333" spans="1:3" x14ac:dyDescent="0.35">
      <c r="A1333" s="33" t="s">
        <v>355</v>
      </c>
      <c r="B1333" s="183" t="s">
        <v>355</v>
      </c>
      <c r="C1333" s="214"/>
    </row>
    <row r="1334" spans="1:3" x14ac:dyDescent="0.35">
      <c r="A1334" s="33" t="s">
        <v>355</v>
      </c>
      <c r="B1334" s="183" t="s">
        <v>355</v>
      </c>
      <c r="C1334" s="214"/>
    </row>
    <row r="1335" spans="1:3" x14ac:dyDescent="0.35">
      <c r="A1335" s="33" t="s">
        <v>355</v>
      </c>
      <c r="B1335" s="187" t="s">
        <v>355</v>
      </c>
      <c r="C1335" s="226"/>
    </row>
    <row r="1336" spans="1:3" x14ac:dyDescent="0.35">
      <c r="A1336" s="33" t="s">
        <v>355</v>
      </c>
      <c r="B1336" s="183" t="s">
        <v>355</v>
      </c>
      <c r="C1336" s="214"/>
    </row>
    <row r="1337" spans="1:3" x14ac:dyDescent="0.35">
      <c r="A1337" s="33" t="s">
        <v>355</v>
      </c>
      <c r="B1337" s="183" t="s">
        <v>355</v>
      </c>
      <c r="C1337" s="214"/>
    </row>
    <row r="1338" spans="1:3" x14ac:dyDescent="0.35">
      <c r="A1338" s="33" t="s">
        <v>355</v>
      </c>
      <c r="B1338" s="187" t="s">
        <v>355</v>
      </c>
      <c r="C1338" s="226"/>
    </row>
    <row r="1339" spans="1:3" x14ac:dyDescent="0.35">
      <c r="A1339" s="33" t="s">
        <v>355</v>
      </c>
      <c r="B1339" s="183" t="s">
        <v>355</v>
      </c>
      <c r="C1339" s="214"/>
    </row>
    <row r="1340" spans="1:3" x14ac:dyDescent="0.35">
      <c r="A1340" s="33" t="s">
        <v>355</v>
      </c>
      <c r="B1340" s="187" t="s">
        <v>355</v>
      </c>
      <c r="C1340" s="226"/>
    </row>
    <row r="1341" spans="1:3" x14ac:dyDescent="0.35">
      <c r="A1341" s="33" t="s">
        <v>355</v>
      </c>
      <c r="B1341" s="183" t="s">
        <v>355</v>
      </c>
      <c r="C1341" s="214"/>
    </row>
    <row r="1342" spans="1:3" x14ac:dyDescent="0.35">
      <c r="A1342" s="33" t="s">
        <v>355</v>
      </c>
      <c r="B1342" s="183" t="s">
        <v>355</v>
      </c>
      <c r="C1342" s="213" t="s">
        <v>4030</v>
      </c>
    </row>
    <row r="1343" spans="1:3" x14ac:dyDescent="0.35">
      <c r="B1343" s="198"/>
      <c r="C1343" s="231"/>
    </row>
    <row r="1344" spans="1:3" x14ac:dyDescent="0.35">
      <c r="B1344" s="198"/>
      <c r="C1344" s="255" t="s">
        <v>4032</v>
      </c>
    </row>
    <row r="1345" spans="1:3" x14ac:dyDescent="0.35">
      <c r="A1345" s="33" t="s">
        <v>1012</v>
      </c>
      <c r="B1345" s="183" t="s">
        <v>3358</v>
      </c>
      <c r="C1345" s="214"/>
    </row>
    <row r="1346" spans="1:3" x14ac:dyDescent="0.35">
      <c r="B1346" s="183"/>
      <c r="C1346" s="214"/>
    </row>
    <row r="1347" spans="1:3" x14ac:dyDescent="0.35">
      <c r="B1347" s="199"/>
      <c r="C1347" s="232"/>
    </row>
    <row r="1348" spans="1:3" x14ac:dyDescent="0.35">
      <c r="A1348" s="33" t="s">
        <v>1018</v>
      </c>
      <c r="B1348" s="191" t="s">
        <v>3359</v>
      </c>
      <c r="C1348" s="235"/>
    </row>
    <row r="1349" spans="1:3" x14ac:dyDescent="0.35">
      <c r="A1349" s="33" t="s">
        <v>1018</v>
      </c>
      <c r="B1349" s="183" t="s">
        <v>3360</v>
      </c>
      <c r="C1349" s="214" t="s">
        <v>4163</v>
      </c>
    </row>
    <row r="1350" spans="1:3" x14ac:dyDescent="0.35">
      <c r="A1350" s="33" t="s">
        <v>1018</v>
      </c>
      <c r="B1350" s="187" t="s">
        <v>3360</v>
      </c>
      <c r="C1350" s="226" t="s">
        <v>4164</v>
      </c>
    </row>
    <row r="1351" spans="1:3" x14ac:dyDescent="0.35">
      <c r="A1351" s="33" t="s">
        <v>1018</v>
      </c>
      <c r="B1351" s="183" t="s">
        <v>3360</v>
      </c>
      <c r="C1351" s="214" t="s">
        <v>4165</v>
      </c>
    </row>
    <row r="1352" spans="1:3" x14ac:dyDescent="0.35">
      <c r="A1352" s="33" t="s">
        <v>1018</v>
      </c>
      <c r="B1352" s="187" t="s">
        <v>3360</v>
      </c>
      <c r="C1352" s="226" t="s">
        <v>4166</v>
      </c>
    </row>
    <row r="1353" spans="1:3" x14ac:dyDescent="0.35">
      <c r="A1353" s="33" t="s">
        <v>1018</v>
      </c>
      <c r="B1353" s="183" t="s">
        <v>3360</v>
      </c>
      <c r="C1353" s="224" t="s">
        <v>4167</v>
      </c>
    </row>
    <row r="1354" spans="1:3" x14ac:dyDescent="0.35">
      <c r="A1354" s="33" t="s">
        <v>1018</v>
      </c>
      <c r="B1354" s="187" t="s">
        <v>3360</v>
      </c>
      <c r="C1354" s="224" t="s">
        <v>4168</v>
      </c>
    </row>
    <row r="1355" spans="1:3" x14ac:dyDescent="0.35">
      <c r="A1355" s="33" t="s">
        <v>1020</v>
      </c>
      <c r="B1355" s="191" t="s">
        <v>1020</v>
      </c>
      <c r="C1355" s="235"/>
    </row>
    <row r="1356" spans="1:3" x14ac:dyDescent="0.35">
      <c r="A1356" s="33" t="s">
        <v>1025</v>
      </c>
      <c r="B1356" s="191" t="s">
        <v>3361</v>
      </c>
      <c r="C1356" s="235" t="s">
        <v>4169</v>
      </c>
    </row>
    <row r="1357" spans="1:3" x14ac:dyDescent="0.35">
      <c r="A1357" s="33" t="s">
        <v>1032</v>
      </c>
      <c r="B1357" s="191" t="s">
        <v>3362</v>
      </c>
      <c r="C1357" s="235" t="s">
        <v>4170</v>
      </c>
    </row>
    <row r="1358" spans="1:3" x14ac:dyDescent="0.35">
      <c r="B1358" s="200"/>
      <c r="C1358" s="256"/>
    </row>
    <row r="1359" spans="1:3" x14ac:dyDescent="0.35">
      <c r="B1359" s="198"/>
      <c r="C1359" s="231"/>
    </row>
    <row r="1360" spans="1:3" x14ac:dyDescent="0.35">
      <c r="B1360" s="199"/>
      <c r="C1360" s="232"/>
    </row>
    <row r="1361" spans="1:3" x14ac:dyDescent="0.35">
      <c r="B1361" s="198"/>
      <c r="C1361" s="231"/>
    </row>
    <row r="1362" spans="1:3" x14ac:dyDescent="0.35">
      <c r="B1362" s="199"/>
      <c r="C1362" s="232"/>
    </row>
    <row r="1363" spans="1:3" x14ac:dyDescent="0.35">
      <c r="B1363" s="200"/>
      <c r="C1363" s="256"/>
    </row>
    <row r="1364" spans="1:3" x14ac:dyDescent="0.35">
      <c r="A1364" s="33" t="s">
        <v>708</v>
      </c>
      <c r="B1364" s="183" t="s">
        <v>708</v>
      </c>
      <c r="C1364" s="214"/>
    </row>
    <row r="1365" spans="1:3" x14ac:dyDescent="0.35">
      <c r="A1365" s="33" t="s">
        <v>708</v>
      </c>
      <c r="B1365" s="187" t="s">
        <v>708</v>
      </c>
      <c r="C1365" s="226"/>
    </row>
    <row r="1366" spans="1:3" x14ac:dyDescent="0.35">
      <c r="A1366" s="33" t="s">
        <v>737</v>
      </c>
      <c r="B1366" s="191" t="s">
        <v>737</v>
      </c>
      <c r="C1366" s="226"/>
    </row>
    <row r="1367" spans="1:3" x14ac:dyDescent="0.35">
      <c r="A1367" s="33" t="s">
        <v>737</v>
      </c>
      <c r="B1367" s="191" t="s">
        <v>3363</v>
      </c>
      <c r="C1367" s="235" t="s">
        <v>4171</v>
      </c>
    </row>
    <row r="1368" spans="1:3" x14ac:dyDescent="0.35">
      <c r="A1368" s="33" t="s">
        <v>737</v>
      </c>
      <c r="B1368" s="183" t="s">
        <v>3363</v>
      </c>
      <c r="C1368" s="214" t="s">
        <v>4172</v>
      </c>
    </row>
    <row r="1369" spans="1:3" x14ac:dyDescent="0.35">
      <c r="A1369" s="33" t="s">
        <v>739</v>
      </c>
      <c r="B1369" s="191" t="s">
        <v>739</v>
      </c>
      <c r="C1369" s="235"/>
    </row>
    <row r="1370" spans="1:3" x14ac:dyDescent="0.35">
      <c r="A1370" s="33" t="s">
        <v>739</v>
      </c>
      <c r="B1370" s="191" t="s">
        <v>3364</v>
      </c>
      <c r="C1370" s="235" t="s">
        <v>4173</v>
      </c>
    </row>
    <row r="1371" spans="1:3" x14ac:dyDescent="0.35">
      <c r="A1371" s="33" t="s">
        <v>739</v>
      </c>
      <c r="B1371" s="191" t="s">
        <v>3364</v>
      </c>
      <c r="C1371" s="235"/>
    </row>
    <row r="1372" spans="1:3" x14ac:dyDescent="0.35">
      <c r="A1372" s="33" t="s">
        <v>739</v>
      </c>
      <c r="B1372" s="191" t="s">
        <v>739</v>
      </c>
      <c r="C1372" s="235"/>
    </row>
    <row r="1373" spans="1:3" x14ac:dyDescent="0.35">
      <c r="A1373" s="33" t="s">
        <v>742</v>
      </c>
      <c r="B1373" s="191" t="s">
        <v>742</v>
      </c>
      <c r="C1373" s="235"/>
    </row>
    <row r="1374" spans="1:3" x14ac:dyDescent="0.35">
      <c r="A1374" s="33" t="s">
        <v>742</v>
      </c>
      <c r="B1374" s="191" t="s">
        <v>3365</v>
      </c>
      <c r="C1374" s="235" t="s">
        <v>4174</v>
      </c>
    </row>
    <row r="1375" spans="1:3" x14ac:dyDescent="0.35">
      <c r="A1375" s="33" t="s">
        <v>747</v>
      </c>
      <c r="B1375" s="191" t="s">
        <v>747</v>
      </c>
      <c r="C1375" s="235"/>
    </row>
    <row r="1376" spans="1:3" x14ac:dyDescent="0.35">
      <c r="A1376" s="33" t="s">
        <v>747</v>
      </c>
      <c r="B1376" s="191" t="s">
        <v>3366</v>
      </c>
      <c r="C1376" s="235" t="s">
        <v>4175</v>
      </c>
    </row>
    <row r="1377" spans="1:3" x14ac:dyDescent="0.35">
      <c r="A1377" s="33" t="s">
        <v>747</v>
      </c>
      <c r="B1377" s="191" t="s">
        <v>747</v>
      </c>
      <c r="C1377" s="235"/>
    </row>
    <row r="1378" spans="1:3" x14ac:dyDescent="0.35">
      <c r="A1378" s="33" t="s">
        <v>747</v>
      </c>
      <c r="B1378" s="191" t="s">
        <v>3366</v>
      </c>
      <c r="C1378" s="231"/>
    </row>
    <row r="1379" spans="1:3" x14ac:dyDescent="0.35">
      <c r="A1379" s="33" t="s">
        <v>751</v>
      </c>
      <c r="B1379" s="183" t="s">
        <v>751</v>
      </c>
      <c r="C1379" s="214"/>
    </row>
    <row r="1380" spans="1:3" x14ac:dyDescent="0.35">
      <c r="A1380" s="33" t="s">
        <v>767</v>
      </c>
      <c r="B1380" s="183" t="s">
        <v>767</v>
      </c>
      <c r="C1380" s="214"/>
    </row>
    <row r="1381" spans="1:3" x14ac:dyDescent="0.35">
      <c r="A1381" s="33" t="s">
        <v>767</v>
      </c>
      <c r="B1381" s="183" t="s">
        <v>3367</v>
      </c>
      <c r="C1381" s="214" t="s">
        <v>4176</v>
      </c>
    </row>
    <row r="1382" spans="1:3" x14ac:dyDescent="0.35">
      <c r="A1382" s="33" t="s">
        <v>767</v>
      </c>
      <c r="B1382" s="183" t="s">
        <v>3367</v>
      </c>
      <c r="C1382" s="214" t="s">
        <v>4177</v>
      </c>
    </row>
    <row r="1383" spans="1:3" x14ac:dyDescent="0.35">
      <c r="A1383" s="33" t="s">
        <v>767</v>
      </c>
      <c r="B1383" s="187" t="s">
        <v>3367</v>
      </c>
      <c r="C1383" s="226" t="s">
        <v>4178</v>
      </c>
    </row>
    <row r="1384" spans="1:3" x14ac:dyDescent="0.35">
      <c r="A1384" s="33" t="s">
        <v>767</v>
      </c>
      <c r="B1384" s="191" t="s">
        <v>3367</v>
      </c>
      <c r="C1384" s="235" t="s">
        <v>4179</v>
      </c>
    </row>
    <row r="1385" spans="1:3" x14ac:dyDescent="0.35">
      <c r="A1385" s="33" t="s">
        <v>767</v>
      </c>
      <c r="B1385" s="191" t="s">
        <v>3367</v>
      </c>
      <c r="C1385" s="235" t="s">
        <v>4180</v>
      </c>
    </row>
    <row r="1386" spans="1:3" x14ac:dyDescent="0.35">
      <c r="A1386" s="33" t="s">
        <v>773</v>
      </c>
      <c r="B1386" s="183" t="s">
        <v>3368</v>
      </c>
      <c r="C1386" s="214"/>
    </row>
    <row r="1387" spans="1:3" x14ac:dyDescent="0.35">
      <c r="A1387" s="33" t="s">
        <v>777</v>
      </c>
      <c r="B1387" s="183" t="s">
        <v>777</v>
      </c>
      <c r="C1387" s="214"/>
    </row>
    <row r="1388" spans="1:3" x14ac:dyDescent="0.35">
      <c r="A1388" s="33" t="s">
        <v>777</v>
      </c>
      <c r="B1388" s="183" t="s">
        <v>3369</v>
      </c>
      <c r="C1388" s="214" t="s">
        <v>4181</v>
      </c>
    </row>
    <row r="1389" spans="1:3" x14ac:dyDescent="0.35">
      <c r="A1389" s="33" t="s">
        <v>777</v>
      </c>
      <c r="B1389" s="187" t="s">
        <v>3369</v>
      </c>
      <c r="C1389" s="226" t="s">
        <v>4182</v>
      </c>
    </row>
    <row r="1390" spans="1:3" x14ac:dyDescent="0.35">
      <c r="A1390" s="33" t="s">
        <v>777</v>
      </c>
      <c r="B1390" s="191" t="s">
        <v>3369</v>
      </c>
      <c r="C1390" s="235" t="s">
        <v>4183</v>
      </c>
    </row>
    <row r="1391" spans="1:3" x14ac:dyDescent="0.35">
      <c r="A1391" s="33" t="s">
        <v>780</v>
      </c>
      <c r="B1391" s="191" t="s">
        <v>780</v>
      </c>
      <c r="C1391" s="235"/>
    </row>
    <row r="1392" spans="1:3" x14ac:dyDescent="0.35">
      <c r="B1392" s="200"/>
      <c r="C1392" s="256"/>
    </row>
    <row r="1393" spans="1:3" x14ac:dyDescent="0.35">
      <c r="A1393" s="33" t="s">
        <v>790</v>
      </c>
      <c r="B1393" s="191" t="s">
        <v>790</v>
      </c>
      <c r="C1393" s="235"/>
    </row>
    <row r="1394" spans="1:3" x14ac:dyDescent="0.35">
      <c r="A1394" s="33" t="s">
        <v>792</v>
      </c>
      <c r="B1394" s="191" t="s">
        <v>792</v>
      </c>
      <c r="C1394" s="235"/>
    </row>
    <row r="1395" spans="1:3" x14ac:dyDescent="0.35">
      <c r="A1395" s="33" t="s">
        <v>794</v>
      </c>
      <c r="B1395" s="191" t="s">
        <v>794</v>
      </c>
      <c r="C1395" s="235"/>
    </row>
    <row r="1396" spans="1:3" x14ac:dyDescent="0.35">
      <c r="A1396" s="33" t="s">
        <v>796</v>
      </c>
      <c r="B1396" s="191" t="s">
        <v>796</v>
      </c>
      <c r="C1396" s="235"/>
    </row>
    <row r="1397" spans="1:3" x14ac:dyDescent="0.35">
      <c r="A1397" s="33" t="s">
        <v>798</v>
      </c>
      <c r="B1397" s="191" t="s">
        <v>798</v>
      </c>
      <c r="C1397" s="235"/>
    </row>
    <row r="1398" spans="1:3" x14ac:dyDescent="0.35">
      <c r="A1398" s="33" t="s">
        <v>879</v>
      </c>
      <c r="B1398" s="183" t="s">
        <v>879</v>
      </c>
      <c r="C1398" s="214"/>
    </row>
    <row r="1399" spans="1:3" x14ac:dyDescent="0.35">
      <c r="A1399" s="33" t="s">
        <v>881</v>
      </c>
      <c r="B1399" s="187" t="s">
        <v>881</v>
      </c>
      <c r="C1399" s="214" t="s">
        <v>4184</v>
      </c>
    </row>
    <row r="1400" spans="1:3" x14ac:dyDescent="0.35">
      <c r="A1400" s="33" t="s">
        <v>884</v>
      </c>
      <c r="B1400" s="183" t="s">
        <v>884</v>
      </c>
      <c r="C1400" s="214"/>
    </row>
    <row r="1401" spans="1:3" x14ac:dyDescent="0.35">
      <c r="A1401" s="33" t="s">
        <v>884</v>
      </c>
      <c r="B1401" s="183" t="s">
        <v>3370</v>
      </c>
      <c r="C1401" s="244" t="s">
        <v>4185</v>
      </c>
    </row>
    <row r="1402" spans="1:3" x14ac:dyDescent="0.35">
      <c r="A1402" s="33" t="s">
        <v>884</v>
      </c>
      <c r="B1402" s="183" t="s">
        <v>3370</v>
      </c>
      <c r="C1402" s="244" t="s">
        <v>4186</v>
      </c>
    </row>
    <row r="1403" spans="1:3" x14ac:dyDescent="0.35">
      <c r="A1403" s="33" t="s">
        <v>884</v>
      </c>
      <c r="B1403" s="183" t="s">
        <v>3370</v>
      </c>
      <c r="C1403" s="244" t="s">
        <v>4187</v>
      </c>
    </row>
    <row r="1404" spans="1:3" x14ac:dyDescent="0.35">
      <c r="A1404" s="33" t="s">
        <v>884</v>
      </c>
      <c r="B1404" s="183" t="s">
        <v>3370</v>
      </c>
      <c r="C1404" s="244" t="s">
        <v>4188</v>
      </c>
    </row>
    <row r="1405" spans="1:3" x14ac:dyDescent="0.35">
      <c r="A1405" s="33" t="s">
        <v>884</v>
      </c>
      <c r="B1405" s="183" t="s">
        <v>3370</v>
      </c>
      <c r="C1405" s="244" t="s">
        <v>4189</v>
      </c>
    </row>
    <row r="1406" spans="1:3" x14ac:dyDescent="0.35">
      <c r="A1406" s="33" t="s">
        <v>884</v>
      </c>
      <c r="B1406" s="183" t="s">
        <v>3370</v>
      </c>
      <c r="C1406" s="244" t="s">
        <v>4190</v>
      </c>
    </row>
    <row r="1407" spans="1:3" x14ac:dyDescent="0.35">
      <c r="A1407" s="33" t="s">
        <v>884</v>
      </c>
      <c r="B1407" s="183" t="s">
        <v>3370</v>
      </c>
      <c r="C1407" s="244" t="s">
        <v>4191</v>
      </c>
    </row>
    <row r="1408" spans="1:3" x14ac:dyDescent="0.35">
      <c r="A1408" s="33" t="s">
        <v>884</v>
      </c>
      <c r="B1408" s="183" t="s">
        <v>3370</v>
      </c>
    </row>
    <row r="1409" spans="1:3" x14ac:dyDescent="0.35">
      <c r="A1409" s="33" t="s">
        <v>884</v>
      </c>
      <c r="B1409" s="183" t="s">
        <v>3370</v>
      </c>
    </row>
    <row r="1410" spans="1:3" x14ac:dyDescent="0.35">
      <c r="A1410" s="33" t="s">
        <v>884</v>
      </c>
      <c r="B1410" s="183" t="s">
        <v>3370</v>
      </c>
      <c r="C1410" s="214" t="s">
        <v>4192</v>
      </c>
    </row>
    <row r="1411" spans="1:3" x14ac:dyDescent="0.35">
      <c r="A1411" s="33" t="s">
        <v>884</v>
      </c>
      <c r="B1411" s="183" t="s">
        <v>3370</v>
      </c>
      <c r="C1411" s="214" t="s">
        <v>4193</v>
      </c>
    </row>
    <row r="1412" spans="1:3" x14ac:dyDescent="0.35">
      <c r="A1412" s="33" t="s">
        <v>884</v>
      </c>
      <c r="B1412" s="183" t="s">
        <v>3370</v>
      </c>
      <c r="C1412" s="214" t="s">
        <v>4194</v>
      </c>
    </row>
    <row r="1413" spans="1:3" x14ac:dyDescent="0.35">
      <c r="A1413" s="33" t="s">
        <v>884</v>
      </c>
      <c r="B1413" s="183" t="s">
        <v>3370</v>
      </c>
      <c r="C1413" s="214" t="s">
        <v>4195</v>
      </c>
    </row>
    <row r="1414" spans="1:3" x14ac:dyDescent="0.35">
      <c r="A1414" s="33" t="s">
        <v>884</v>
      </c>
      <c r="B1414" s="183" t="s">
        <v>3370</v>
      </c>
      <c r="C1414" s="214" t="s">
        <v>4196</v>
      </c>
    </row>
    <row r="1415" spans="1:3" x14ac:dyDescent="0.35">
      <c r="A1415" s="33" t="s">
        <v>884</v>
      </c>
      <c r="B1415" s="183" t="s">
        <v>3370</v>
      </c>
      <c r="C1415" s="214" t="s">
        <v>4197</v>
      </c>
    </row>
    <row r="1416" spans="1:3" x14ac:dyDescent="0.35">
      <c r="A1416" s="33" t="s">
        <v>887</v>
      </c>
      <c r="B1416" s="183" t="s">
        <v>887</v>
      </c>
      <c r="C1416" s="214"/>
    </row>
    <row r="1417" spans="1:3" x14ac:dyDescent="0.35">
      <c r="A1417" s="33" t="s">
        <v>887</v>
      </c>
      <c r="B1417" s="183" t="s">
        <v>3371</v>
      </c>
      <c r="C1417" s="214" t="s">
        <v>4198</v>
      </c>
    </row>
    <row r="1418" spans="1:3" x14ac:dyDescent="0.35">
      <c r="A1418" s="33" t="s">
        <v>891</v>
      </c>
      <c r="B1418" s="187" t="s">
        <v>891</v>
      </c>
      <c r="C1418" s="214"/>
    </row>
    <row r="1419" spans="1:3" x14ac:dyDescent="0.35">
      <c r="A1419" s="33" t="s">
        <v>891</v>
      </c>
      <c r="B1419" s="187" t="s">
        <v>3372</v>
      </c>
      <c r="C1419" s="226" t="s">
        <v>4199</v>
      </c>
    </row>
    <row r="1420" spans="1:3" x14ac:dyDescent="0.35">
      <c r="A1420" s="33" t="s">
        <v>891</v>
      </c>
      <c r="B1420" s="183" t="s">
        <v>3372</v>
      </c>
      <c r="C1420" s="214" t="s">
        <v>4200</v>
      </c>
    </row>
    <row r="1421" spans="1:3" x14ac:dyDescent="0.35">
      <c r="A1421" s="33" t="s">
        <v>891</v>
      </c>
      <c r="B1421" s="183" t="s">
        <v>3372</v>
      </c>
      <c r="C1421" s="214" t="s">
        <v>4201</v>
      </c>
    </row>
    <row r="1422" spans="1:3" x14ac:dyDescent="0.35">
      <c r="A1422" s="33" t="s">
        <v>891</v>
      </c>
      <c r="B1422" s="183" t="s">
        <v>3372</v>
      </c>
      <c r="C1422" s="214" t="s">
        <v>4202</v>
      </c>
    </row>
    <row r="1423" spans="1:3" x14ac:dyDescent="0.35">
      <c r="A1423" s="33" t="s">
        <v>891</v>
      </c>
      <c r="B1423" s="183" t="s">
        <v>3372</v>
      </c>
      <c r="C1423" s="214" t="s">
        <v>4203</v>
      </c>
    </row>
    <row r="1424" spans="1:3" x14ac:dyDescent="0.35">
      <c r="A1424" s="33" t="s">
        <v>891</v>
      </c>
      <c r="B1424" s="183" t="s">
        <v>3372</v>
      </c>
      <c r="C1424" s="244" t="s">
        <v>4204</v>
      </c>
    </row>
    <row r="1425" spans="1:3" x14ac:dyDescent="0.35">
      <c r="A1425" s="33" t="s">
        <v>891</v>
      </c>
      <c r="B1425" s="183" t="s">
        <v>3372</v>
      </c>
      <c r="C1425" s="244" t="s">
        <v>4205</v>
      </c>
    </row>
    <row r="1426" spans="1:3" x14ac:dyDescent="0.35">
      <c r="A1426" s="33" t="s">
        <v>893</v>
      </c>
      <c r="B1426" s="183" t="s">
        <v>893</v>
      </c>
      <c r="C1426" s="214"/>
    </row>
    <row r="1427" spans="1:3" x14ac:dyDescent="0.35">
      <c r="A1427" s="33" t="s">
        <v>896</v>
      </c>
      <c r="B1427" s="183" t="s">
        <v>896</v>
      </c>
      <c r="C1427" s="214"/>
    </row>
    <row r="1428" spans="1:3" x14ac:dyDescent="0.35">
      <c r="A1428" s="33" t="s">
        <v>896</v>
      </c>
      <c r="B1428" s="183" t="s">
        <v>3373</v>
      </c>
      <c r="C1428" s="214" t="s">
        <v>4206</v>
      </c>
    </row>
    <row r="1429" spans="1:3" x14ac:dyDescent="0.35">
      <c r="A1429" s="33" t="s">
        <v>896</v>
      </c>
      <c r="B1429" s="183" t="s">
        <v>3373</v>
      </c>
      <c r="C1429" s="214" t="s">
        <v>4207</v>
      </c>
    </row>
    <row r="1430" spans="1:3" x14ac:dyDescent="0.35">
      <c r="A1430" s="33" t="s">
        <v>898</v>
      </c>
      <c r="B1430" s="183" t="s">
        <v>898</v>
      </c>
      <c r="C1430" s="214"/>
    </row>
    <row r="1431" spans="1:3" x14ac:dyDescent="0.35">
      <c r="A1431" s="33" t="s">
        <v>900</v>
      </c>
      <c r="B1431" s="183" t="s">
        <v>900</v>
      </c>
      <c r="C1431" s="214"/>
    </row>
    <row r="1432" spans="1:3" x14ac:dyDescent="0.35">
      <c r="A1432" s="33" t="s">
        <v>900</v>
      </c>
      <c r="B1432" s="183" t="s">
        <v>3374</v>
      </c>
      <c r="C1432" s="214" t="s">
        <v>4206</v>
      </c>
    </row>
    <row r="1433" spans="1:3" x14ac:dyDescent="0.35">
      <c r="A1433" s="33" t="s">
        <v>900</v>
      </c>
      <c r="B1433" s="183" t="s">
        <v>3374</v>
      </c>
      <c r="C1433" s="244" t="s">
        <v>4207</v>
      </c>
    </row>
    <row r="1434" spans="1:3" x14ac:dyDescent="0.35">
      <c r="A1434" s="33" t="s">
        <v>902</v>
      </c>
      <c r="B1434" s="183" t="s">
        <v>902</v>
      </c>
      <c r="C1434" s="214"/>
    </row>
    <row r="1435" spans="1:3" x14ac:dyDescent="0.35">
      <c r="A1435" s="33" t="s">
        <v>905</v>
      </c>
      <c r="B1435" s="183" t="s">
        <v>905</v>
      </c>
      <c r="C1435" s="214"/>
    </row>
    <row r="1436" spans="1:3" x14ac:dyDescent="0.35">
      <c r="A1436" s="33" t="s">
        <v>905</v>
      </c>
      <c r="B1436" s="183" t="s">
        <v>3375</v>
      </c>
      <c r="C1436" s="214" t="s">
        <v>4208</v>
      </c>
    </row>
    <row r="1437" spans="1:3" x14ac:dyDescent="0.35">
      <c r="A1437" s="33" t="s">
        <v>907</v>
      </c>
      <c r="B1437" s="183" t="s">
        <v>907</v>
      </c>
      <c r="C1437" s="214"/>
    </row>
    <row r="1438" spans="1:3" x14ac:dyDescent="0.35">
      <c r="A1438" s="33" t="s">
        <v>907</v>
      </c>
      <c r="B1438" s="183" t="s">
        <v>3376</v>
      </c>
      <c r="C1438" s="214" t="s">
        <v>4208</v>
      </c>
    </row>
    <row r="1439" spans="1:3" x14ac:dyDescent="0.35">
      <c r="A1439" s="33" t="s">
        <v>909</v>
      </c>
      <c r="B1439" s="183" t="s">
        <v>909</v>
      </c>
      <c r="C1439" s="214"/>
    </row>
    <row r="1440" spans="1:3" x14ac:dyDescent="0.35">
      <c r="A1440" s="33" t="s">
        <v>909</v>
      </c>
      <c r="B1440" s="183" t="s">
        <v>3377</v>
      </c>
      <c r="C1440" s="226" t="s">
        <v>4209</v>
      </c>
    </row>
    <row r="1441" spans="1:3" x14ac:dyDescent="0.35">
      <c r="A1441" s="33" t="s">
        <v>912</v>
      </c>
      <c r="B1441" s="183" t="s">
        <v>912</v>
      </c>
      <c r="C1441" s="214" t="s">
        <v>4210</v>
      </c>
    </row>
    <row r="1442" spans="1:3" x14ac:dyDescent="0.35">
      <c r="A1442" s="33" t="s">
        <v>914</v>
      </c>
      <c r="B1442" s="183" t="s">
        <v>914</v>
      </c>
      <c r="C1442" s="214" t="s">
        <v>4211</v>
      </c>
    </row>
    <row r="1443" spans="1:3" x14ac:dyDescent="0.35">
      <c r="A1443" s="33" t="s">
        <v>914</v>
      </c>
      <c r="B1443" s="183" t="s">
        <v>3378</v>
      </c>
      <c r="C1443" s="214" t="s">
        <v>4212</v>
      </c>
    </row>
    <row r="1444" spans="1:3" x14ac:dyDescent="0.35">
      <c r="A1444" s="33" t="s">
        <v>914</v>
      </c>
      <c r="B1444" s="183" t="s">
        <v>3378</v>
      </c>
    </row>
    <row r="1445" spans="1:3" x14ac:dyDescent="0.35">
      <c r="A1445" s="33" t="s">
        <v>914</v>
      </c>
      <c r="B1445" s="183" t="s">
        <v>3378</v>
      </c>
      <c r="C1445" s="214" t="s">
        <v>4213</v>
      </c>
    </row>
    <row r="1446" spans="1:3" x14ac:dyDescent="0.35">
      <c r="A1446" s="33" t="s">
        <v>914</v>
      </c>
      <c r="B1446" s="183" t="s">
        <v>3378</v>
      </c>
      <c r="C1446" s="214" t="s">
        <v>4214</v>
      </c>
    </row>
    <row r="1447" spans="1:3" x14ac:dyDescent="0.35">
      <c r="A1447" s="33" t="s">
        <v>914</v>
      </c>
      <c r="B1447" s="187" t="s">
        <v>3378</v>
      </c>
      <c r="C1447" s="226" t="s">
        <v>4215</v>
      </c>
    </row>
    <row r="1448" spans="1:3" x14ac:dyDescent="0.35">
      <c r="A1448" s="33" t="s">
        <v>914</v>
      </c>
      <c r="B1448" s="183" t="s">
        <v>3378</v>
      </c>
      <c r="C1448" s="214" t="s">
        <v>4216</v>
      </c>
    </row>
    <row r="1449" spans="1:3" x14ac:dyDescent="0.35">
      <c r="A1449" s="33" t="s">
        <v>914</v>
      </c>
      <c r="B1449" s="183" t="s">
        <v>3378</v>
      </c>
    </row>
    <row r="1450" spans="1:3" x14ac:dyDescent="0.35">
      <c r="A1450" s="33" t="s">
        <v>914</v>
      </c>
      <c r="B1450" s="187" t="s">
        <v>3378</v>
      </c>
    </row>
    <row r="1451" spans="1:3" x14ac:dyDescent="0.35">
      <c r="A1451" s="33" t="s">
        <v>914</v>
      </c>
      <c r="B1451" s="183" t="s">
        <v>3378</v>
      </c>
    </row>
    <row r="1452" spans="1:3" x14ac:dyDescent="0.35">
      <c r="A1452" s="33" t="s">
        <v>914</v>
      </c>
      <c r="B1452" s="183" t="s">
        <v>3378</v>
      </c>
      <c r="C1452" s="244" t="s">
        <v>4217</v>
      </c>
    </row>
    <row r="1453" spans="1:3" x14ac:dyDescent="0.35">
      <c r="A1453" s="33" t="s">
        <v>914</v>
      </c>
      <c r="B1453" s="183" t="s">
        <v>3378</v>
      </c>
      <c r="C1453" s="244" t="s">
        <v>4218</v>
      </c>
    </row>
    <row r="1454" spans="1:3" x14ac:dyDescent="0.35">
      <c r="A1454" s="33" t="s">
        <v>914</v>
      </c>
      <c r="B1454" s="183" t="s">
        <v>3378</v>
      </c>
      <c r="C1454" s="214" t="s">
        <v>4219</v>
      </c>
    </row>
    <row r="1455" spans="1:3" x14ac:dyDescent="0.35">
      <c r="A1455" s="33" t="s">
        <v>914</v>
      </c>
      <c r="B1455" s="183" t="s">
        <v>3378</v>
      </c>
    </row>
    <row r="1456" spans="1:3" x14ac:dyDescent="0.35">
      <c r="A1456" s="33" t="s">
        <v>914</v>
      </c>
      <c r="B1456" s="183" t="s">
        <v>3378</v>
      </c>
      <c r="C1456" s="244" t="s">
        <v>4220</v>
      </c>
    </row>
    <row r="1457" spans="1:3" x14ac:dyDescent="0.35">
      <c r="A1457" s="33" t="s">
        <v>917</v>
      </c>
      <c r="B1457" s="187" t="s">
        <v>917</v>
      </c>
      <c r="C1457" s="214"/>
    </row>
    <row r="1458" spans="1:3" x14ac:dyDescent="0.35">
      <c r="A1458" s="33" t="s">
        <v>917</v>
      </c>
      <c r="B1458" s="187" t="s">
        <v>3379</v>
      </c>
      <c r="C1458" s="214" t="s">
        <v>4221</v>
      </c>
    </row>
    <row r="1459" spans="1:3" x14ac:dyDescent="0.35">
      <c r="A1459" s="33" t="s">
        <v>920</v>
      </c>
      <c r="B1459" s="183" t="s">
        <v>920</v>
      </c>
      <c r="C1459" s="214"/>
    </row>
    <row r="1460" spans="1:3" x14ac:dyDescent="0.35">
      <c r="A1460" s="33" t="s">
        <v>920</v>
      </c>
      <c r="B1460" s="183" t="s">
        <v>3380</v>
      </c>
      <c r="C1460" s="214" t="s">
        <v>4222</v>
      </c>
    </row>
    <row r="1461" spans="1:3" x14ac:dyDescent="0.35">
      <c r="A1461" s="33" t="s">
        <v>922</v>
      </c>
      <c r="B1461" s="187" t="s">
        <v>922</v>
      </c>
      <c r="C1461" s="226"/>
    </row>
    <row r="1462" spans="1:3" x14ac:dyDescent="0.35">
      <c r="A1462" s="33" t="s">
        <v>947</v>
      </c>
      <c r="B1462" s="183" t="s">
        <v>947</v>
      </c>
      <c r="C1462" s="214"/>
    </row>
    <row r="1463" spans="1:3" x14ac:dyDescent="0.35">
      <c r="A1463" s="33" t="s">
        <v>947</v>
      </c>
      <c r="B1463" s="183" t="s">
        <v>3381</v>
      </c>
    </row>
    <row r="1464" spans="1:3" x14ac:dyDescent="0.35">
      <c r="A1464" s="33" t="s">
        <v>947</v>
      </c>
      <c r="B1464" s="187" t="s">
        <v>3381</v>
      </c>
    </row>
    <row r="1465" spans="1:3" x14ac:dyDescent="0.35">
      <c r="A1465" s="33" t="s">
        <v>950</v>
      </c>
      <c r="B1465" s="183" t="s">
        <v>950</v>
      </c>
      <c r="C1465" s="214"/>
    </row>
    <row r="1466" spans="1:3" x14ac:dyDescent="0.35">
      <c r="A1466" s="33" t="s">
        <v>950</v>
      </c>
      <c r="B1466" s="183" t="s">
        <v>3382</v>
      </c>
      <c r="C1466" s="214" t="s">
        <v>4223</v>
      </c>
    </row>
    <row r="1467" spans="1:3" x14ac:dyDescent="0.35">
      <c r="A1467" s="33" t="s">
        <v>953</v>
      </c>
      <c r="B1467" s="187" t="s">
        <v>953</v>
      </c>
      <c r="C1467" s="226"/>
    </row>
    <row r="1468" spans="1:3" x14ac:dyDescent="0.35">
      <c r="A1468" s="33" t="s">
        <v>953</v>
      </c>
      <c r="B1468" s="187" t="s">
        <v>3383</v>
      </c>
      <c r="C1468" s="226" t="s">
        <v>4224</v>
      </c>
    </row>
    <row r="1469" spans="1:3" x14ac:dyDescent="0.35">
      <c r="A1469" s="33" t="s">
        <v>956</v>
      </c>
      <c r="B1469" s="183" t="s">
        <v>956</v>
      </c>
      <c r="C1469" s="214"/>
    </row>
    <row r="1470" spans="1:3" x14ac:dyDescent="0.35">
      <c r="A1470" s="33" t="s">
        <v>956</v>
      </c>
      <c r="B1470" s="183" t="s">
        <v>3384</v>
      </c>
      <c r="C1470" s="214" t="s">
        <v>4225</v>
      </c>
    </row>
    <row r="1471" spans="1:3" x14ac:dyDescent="0.35">
      <c r="A1471" s="33" t="s">
        <v>956</v>
      </c>
      <c r="B1471" s="187" t="s">
        <v>3384</v>
      </c>
      <c r="C1471" s="226" t="s">
        <v>4226</v>
      </c>
    </row>
    <row r="1472" spans="1:3" x14ac:dyDescent="0.35">
      <c r="A1472" s="33" t="s">
        <v>956</v>
      </c>
      <c r="B1472" s="183" t="s">
        <v>3384</v>
      </c>
      <c r="C1472" s="214" t="s">
        <v>4227</v>
      </c>
    </row>
    <row r="1473" spans="1:3" x14ac:dyDescent="0.35">
      <c r="A1473" s="33" t="s">
        <v>1036</v>
      </c>
      <c r="B1473" s="187" t="s">
        <v>1036</v>
      </c>
      <c r="C1473" s="214"/>
    </row>
    <row r="1474" spans="1:3" x14ac:dyDescent="0.35">
      <c r="A1474" s="33" t="s">
        <v>1036</v>
      </c>
      <c r="B1474" s="187" t="s">
        <v>3385</v>
      </c>
      <c r="C1474" s="226" t="s">
        <v>4228</v>
      </c>
    </row>
    <row r="1475" spans="1:3" x14ac:dyDescent="0.35">
      <c r="A1475" s="33" t="s">
        <v>1036</v>
      </c>
      <c r="B1475" s="183" t="s">
        <v>3385</v>
      </c>
      <c r="C1475" s="214"/>
    </row>
    <row r="1476" spans="1:3" x14ac:dyDescent="0.35">
      <c r="A1476" s="33" t="s">
        <v>1036</v>
      </c>
      <c r="B1476" s="187" t="s">
        <v>3385</v>
      </c>
      <c r="C1476" s="214" t="s">
        <v>4229</v>
      </c>
    </row>
    <row r="1477" spans="1:3" x14ac:dyDescent="0.35">
      <c r="A1477" s="33" t="s">
        <v>3051</v>
      </c>
      <c r="B1477" s="183"/>
      <c r="C1477" s="214" t="s">
        <v>4230</v>
      </c>
    </row>
    <row r="1478" spans="1:3" x14ac:dyDescent="0.35">
      <c r="A1478" s="33" t="s">
        <v>1038</v>
      </c>
      <c r="B1478" s="187" t="s">
        <v>1038</v>
      </c>
      <c r="C1478" s="226"/>
    </row>
    <row r="1479" spans="1:3" x14ac:dyDescent="0.35">
      <c r="A1479" s="33" t="s">
        <v>1038</v>
      </c>
      <c r="B1479" s="183" t="s">
        <v>1038</v>
      </c>
      <c r="C1479" s="214"/>
    </row>
    <row r="1480" spans="1:3" x14ac:dyDescent="0.35">
      <c r="A1480" s="33" t="s">
        <v>1038</v>
      </c>
      <c r="B1480" s="187" t="s">
        <v>3386</v>
      </c>
      <c r="C1480" s="226" t="s">
        <v>4231</v>
      </c>
    </row>
    <row r="1481" spans="1:3" x14ac:dyDescent="0.35">
      <c r="A1481" s="33" t="s">
        <v>1040</v>
      </c>
      <c r="B1481" s="187" t="s">
        <v>1040</v>
      </c>
    </row>
    <row r="1482" spans="1:3" x14ac:dyDescent="0.35">
      <c r="A1482" s="33" t="s">
        <v>1040</v>
      </c>
      <c r="B1482" s="183" t="s">
        <v>1040</v>
      </c>
      <c r="C1482" s="214"/>
    </row>
    <row r="1483" spans="1:3" x14ac:dyDescent="0.35">
      <c r="A1483" s="33" t="s">
        <v>1040</v>
      </c>
      <c r="B1483" s="187" t="s">
        <v>3387</v>
      </c>
      <c r="C1483" s="226" t="s">
        <v>4232</v>
      </c>
    </row>
    <row r="1484" spans="1:3" x14ac:dyDescent="0.35">
      <c r="A1484" s="33" t="s">
        <v>1042</v>
      </c>
      <c r="B1484" s="183" t="s">
        <v>1042</v>
      </c>
      <c r="C1484" s="214"/>
    </row>
    <row r="1485" spans="1:3" x14ac:dyDescent="0.35">
      <c r="A1485" s="33" t="s">
        <v>1042</v>
      </c>
      <c r="B1485" s="183" t="s">
        <v>1042</v>
      </c>
      <c r="C1485" s="214"/>
    </row>
    <row r="1486" spans="1:3" x14ac:dyDescent="0.35">
      <c r="A1486" s="33" t="s">
        <v>1046</v>
      </c>
      <c r="B1486" s="183" t="s">
        <v>1046</v>
      </c>
      <c r="C1486" s="214"/>
    </row>
    <row r="1487" spans="1:3" x14ac:dyDescent="0.35">
      <c r="A1487" s="33" t="s">
        <v>1048</v>
      </c>
      <c r="B1487" s="183" t="s">
        <v>1048</v>
      </c>
      <c r="C1487" s="214"/>
    </row>
    <row r="1488" spans="1:3" x14ac:dyDescent="0.35">
      <c r="A1488" s="33" t="s">
        <v>1048</v>
      </c>
      <c r="B1488" s="183" t="s">
        <v>1048</v>
      </c>
      <c r="C1488" s="214"/>
    </row>
    <row r="1489" spans="1:3" x14ac:dyDescent="0.35">
      <c r="A1489" s="33" t="s">
        <v>1051</v>
      </c>
      <c r="B1489" s="187" t="s">
        <v>1051</v>
      </c>
      <c r="C1489" s="226" t="s">
        <v>4233</v>
      </c>
    </row>
    <row r="1490" spans="1:3" x14ac:dyDescent="0.35">
      <c r="A1490" s="33" t="s">
        <v>1051</v>
      </c>
      <c r="B1490" s="183" t="s">
        <v>1051</v>
      </c>
      <c r="C1490" s="214"/>
    </row>
    <row r="1491" spans="1:3" x14ac:dyDescent="0.35">
      <c r="A1491" s="33" t="s">
        <v>1053</v>
      </c>
      <c r="B1491" s="205" t="s">
        <v>1053</v>
      </c>
      <c r="C1491" s="214"/>
    </row>
    <row r="1492" spans="1:3" x14ac:dyDescent="0.35">
      <c r="A1492" s="33" t="s">
        <v>3052</v>
      </c>
      <c r="B1492" s="183" t="s">
        <v>3052</v>
      </c>
      <c r="C1492" s="226"/>
    </row>
    <row r="1493" spans="1:3" x14ac:dyDescent="0.35">
      <c r="A1493" s="33" t="s">
        <v>3052</v>
      </c>
      <c r="B1493" s="183" t="s">
        <v>3388</v>
      </c>
      <c r="C1493" s="41" t="s">
        <v>4234</v>
      </c>
    </row>
    <row r="1494" spans="1:3" x14ac:dyDescent="0.35">
      <c r="A1494" s="33" t="s">
        <v>3052</v>
      </c>
      <c r="B1494" s="183" t="s">
        <v>3388</v>
      </c>
      <c r="C1494" s="41" t="s">
        <v>4235</v>
      </c>
    </row>
    <row r="1495" spans="1:3" x14ac:dyDescent="0.35">
      <c r="A1495" s="33" t="s">
        <v>3052</v>
      </c>
      <c r="B1495" s="183" t="s">
        <v>3388</v>
      </c>
      <c r="C1495" s="41" t="s">
        <v>4236</v>
      </c>
    </row>
    <row r="1496" spans="1:3" x14ac:dyDescent="0.35">
      <c r="A1496" s="33" t="s">
        <v>3052</v>
      </c>
      <c r="B1496" s="183" t="s">
        <v>3388</v>
      </c>
      <c r="C1496" s="41" t="s">
        <v>4237</v>
      </c>
    </row>
    <row r="1497" spans="1:3" x14ac:dyDescent="0.35">
      <c r="A1497" s="33" t="s">
        <v>3052</v>
      </c>
      <c r="B1497" s="183" t="s">
        <v>3388</v>
      </c>
      <c r="C1497" s="41" t="s">
        <v>4238</v>
      </c>
    </row>
    <row r="1498" spans="1:3" x14ac:dyDescent="0.35">
      <c r="A1498" s="33" t="s">
        <v>3052</v>
      </c>
      <c r="B1498" s="183" t="s">
        <v>3388</v>
      </c>
      <c r="C1498" s="41" t="s">
        <v>4239</v>
      </c>
    </row>
    <row r="1499" spans="1:3" x14ac:dyDescent="0.35">
      <c r="A1499" s="33" t="s">
        <v>3052</v>
      </c>
      <c r="B1499" s="183" t="s">
        <v>3388</v>
      </c>
      <c r="C1499" s="41" t="s">
        <v>4240</v>
      </c>
    </row>
    <row r="1500" spans="1:3" x14ac:dyDescent="0.35">
      <c r="A1500" s="33" t="s">
        <v>3052</v>
      </c>
      <c r="B1500" s="183" t="s">
        <v>3388</v>
      </c>
      <c r="C1500" s="41" t="s">
        <v>4241</v>
      </c>
    </row>
    <row r="1501" spans="1:3" x14ac:dyDescent="0.35">
      <c r="A1501" s="33" t="s">
        <v>3052</v>
      </c>
      <c r="B1501" s="183" t="s">
        <v>3388</v>
      </c>
      <c r="C1501" s="41" t="s">
        <v>4242</v>
      </c>
    </row>
    <row r="1502" spans="1:3" x14ac:dyDescent="0.35">
      <c r="A1502" s="33" t="s">
        <v>3052</v>
      </c>
      <c r="B1502" s="183" t="s">
        <v>3388</v>
      </c>
      <c r="C1502" s="41" t="s">
        <v>4243</v>
      </c>
    </row>
    <row r="1503" spans="1:3" x14ac:dyDescent="0.35">
      <c r="A1503" s="33" t="s">
        <v>3052</v>
      </c>
      <c r="B1503" s="187" t="s">
        <v>3388</v>
      </c>
      <c r="C1503" s="41" t="s">
        <v>4244</v>
      </c>
    </row>
    <row r="1504" spans="1:3" x14ac:dyDescent="0.35">
      <c r="A1504" s="33" t="s">
        <v>1060</v>
      </c>
      <c r="B1504" s="183" t="s">
        <v>1060</v>
      </c>
      <c r="C1504" s="214"/>
    </row>
    <row r="1505" spans="1:3" x14ac:dyDescent="0.35">
      <c r="A1505" s="33" t="s">
        <v>1068</v>
      </c>
      <c r="B1505" s="183" t="s">
        <v>1068</v>
      </c>
      <c r="C1505" s="214"/>
    </row>
    <row r="1506" spans="1:3" x14ac:dyDescent="0.35">
      <c r="A1506" s="33" t="s">
        <v>1068</v>
      </c>
      <c r="B1506" s="183" t="s">
        <v>3389</v>
      </c>
      <c r="C1506" s="226"/>
    </row>
    <row r="1507" spans="1:3" x14ac:dyDescent="0.35">
      <c r="A1507" s="33" t="s">
        <v>1068</v>
      </c>
      <c r="B1507" s="183" t="s">
        <v>3389</v>
      </c>
      <c r="C1507" s="214" t="s">
        <v>4245</v>
      </c>
    </row>
    <row r="1508" spans="1:3" x14ac:dyDescent="0.35">
      <c r="A1508" s="33" t="s">
        <v>1068</v>
      </c>
      <c r="B1508" s="183" t="s">
        <v>3389</v>
      </c>
      <c r="C1508" s="226" t="s">
        <v>4246</v>
      </c>
    </row>
    <row r="1509" spans="1:3" x14ac:dyDescent="0.35">
      <c r="A1509" s="33" t="s">
        <v>1068</v>
      </c>
      <c r="B1509" s="183" t="s">
        <v>3389</v>
      </c>
      <c r="C1509" s="214" t="s">
        <v>4247</v>
      </c>
    </row>
    <row r="1510" spans="1:3" x14ac:dyDescent="0.35">
      <c r="A1510" s="33" t="s">
        <v>1068</v>
      </c>
      <c r="B1510" s="183" t="s">
        <v>3389</v>
      </c>
      <c r="C1510" s="226" t="s">
        <v>4248</v>
      </c>
    </row>
    <row r="1511" spans="1:3" x14ac:dyDescent="0.35">
      <c r="A1511" s="33" t="s">
        <v>1070</v>
      </c>
      <c r="B1511" s="183" t="s">
        <v>1070</v>
      </c>
      <c r="C1511" s="214"/>
    </row>
    <row r="1512" spans="1:3" x14ac:dyDescent="0.35">
      <c r="A1512" s="33" t="s">
        <v>712</v>
      </c>
      <c r="B1512" s="187" t="s">
        <v>712</v>
      </c>
      <c r="C1512" s="226"/>
    </row>
    <row r="1513" spans="1:3" x14ac:dyDescent="0.35">
      <c r="A1513" s="33" t="s">
        <v>712</v>
      </c>
      <c r="B1513" s="183" t="s">
        <v>3390</v>
      </c>
      <c r="C1513" s="214"/>
    </row>
    <row r="1514" spans="1:3" x14ac:dyDescent="0.35">
      <c r="A1514" s="33" t="s">
        <v>712</v>
      </c>
      <c r="B1514" s="187" t="s">
        <v>3390</v>
      </c>
      <c r="C1514" s="226"/>
    </row>
    <row r="1515" spans="1:3" x14ac:dyDescent="0.35">
      <c r="A1515" s="33" t="s">
        <v>714</v>
      </c>
      <c r="B1515" s="183" t="s">
        <v>714</v>
      </c>
      <c r="C1515" s="214"/>
    </row>
    <row r="1516" spans="1:3" x14ac:dyDescent="0.35">
      <c r="A1516" s="33" t="s">
        <v>716</v>
      </c>
      <c r="B1516" s="187" t="s">
        <v>716</v>
      </c>
      <c r="C1516" s="214"/>
    </row>
    <row r="1517" spans="1:3" x14ac:dyDescent="0.35">
      <c r="A1517" s="33" t="s">
        <v>716</v>
      </c>
      <c r="B1517" s="183" t="s">
        <v>3391</v>
      </c>
      <c r="C1517" s="226" t="s">
        <v>4249</v>
      </c>
    </row>
    <row r="1518" spans="1:3" x14ac:dyDescent="0.35">
      <c r="A1518" s="33" t="s">
        <v>716</v>
      </c>
      <c r="B1518" s="183" t="s">
        <v>3391</v>
      </c>
      <c r="C1518" s="214" t="s">
        <v>4250</v>
      </c>
    </row>
    <row r="1519" spans="1:3" x14ac:dyDescent="0.35">
      <c r="A1519" s="33" t="s">
        <v>721</v>
      </c>
      <c r="B1519" s="183" t="s">
        <v>721</v>
      </c>
      <c r="C1519" s="214"/>
    </row>
    <row r="1520" spans="1:3" x14ac:dyDescent="0.35">
      <c r="A1520" s="33" t="s">
        <v>721</v>
      </c>
      <c r="B1520" s="187" t="s">
        <v>721</v>
      </c>
      <c r="C1520" s="226"/>
    </row>
    <row r="1521" spans="1:3" x14ac:dyDescent="0.35">
      <c r="A1521" s="33" t="s">
        <v>724</v>
      </c>
      <c r="B1521" s="183" t="s">
        <v>724</v>
      </c>
      <c r="C1521" s="214"/>
    </row>
    <row r="1522" spans="1:3" x14ac:dyDescent="0.35">
      <c r="A1522" s="33" t="s">
        <v>724</v>
      </c>
      <c r="B1522" s="183" t="s">
        <v>3392</v>
      </c>
      <c r="C1522" s="214" t="s">
        <v>4251</v>
      </c>
    </row>
    <row r="1523" spans="1:3" x14ac:dyDescent="0.35">
      <c r="A1523" s="33" t="s">
        <v>727</v>
      </c>
      <c r="B1523" s="187" t="s">
        <v>727</v>
      </c>
      <c r="C1523" s="226"/>
    </row>
    <row r="1524" spans="1:3" x14ac:dyDescent="0.35">
      <c r="A1524" s="33" t="s">
        <v>729</v>
      </c>
      <c r="B1524" s="191" t="s">
        <v>729</v>
      </c>
      <c r="C1524" s="235"/>
    </row>
    <row r="1525" spans="1:3" x14ac:dyDescent="0.35">
      <c r="A1525" s="33" t="s">
        <v>731</v>
      </c>
      <c r="B1525" s="183" t="s">
        <v>731</v>
      </c>
      <c r="C1525" s="214"/>
    </row>
    <row r="1526" spans="1:3" x14ac:dyDescent="0.35">
      <c r="A1526" s="33" t="s">
        <v>754</v>
      </c>
      <c r="B1526" s="183" t="s">
        <v>754</v>
      </c>
      <c r="C1526" s="214"/>
    </row>
    <row r="1527" spans="1:3" x14ac:dyDescent="0.35">
      <c r="A1527" s="33" t="s">
        <v>756</v>
      </c>
      <c r="B1527" s="183" t="s">
        <v>756</v>
      </c>
      <c r="C1527" s="214"/>
    </row>
    <row r="1528" spans="1:3" x14ac:dyDescent="0.35">
      <c r="A1528" s="33" t="s">
        <v>756</v>
      </c>
      <c r="B1528" s="183" t="s">
        <v>3393</v>
      </c>
      <c r="C1528" s="214" t="s">
        <v>4252</v>
      </c>
    </row>
    <row r="1529" spans="1:3" x14ac:dyDescent="0.35">
      <c r="A1529" s="33" t="s">
        <v>759</v>
      </c>
      <c r="B1529" s="183" t="s">
        <v>759</v>
      </c>
      <c r="C1529" s="214"/>
    </row>
    <row r="1530" spans="1:3" x14ac:dyDescent="0.35">
      <c r="A1530" s="33" t="s">
        <v>761</v>
      </c>
      <c r="B1530" s="183" t="s">
        <v>761</v>
      </c>
      <c r="C1530" s="214"/>
    </row>
    <row r="1531" spans="1:3" x14ac:dyDescent="0.35">
      <c r="A1531" s="33" t="s">
        <v>763</v>
      </c>
      <c r="B1531" s="183" t="s">
        <v>763</v>
      </c>
      <c r="C1531" s="214"/>
    </row>
    <row r="1532" spans="1:3" x14ac:dyDescent="0.35">
      <c r="A1532" s="33" t="s">
        <v>785</v>
      </c>
      <c r="B1532" s="183" t="s">
        <v>785</v>
      </c>
      <c r="C1532" s="214"/>
    </row>
    <row r="1533" spans="1:3" x14ac:dyDescent="0.35">
      <c r="A1533" s="33" t="s">
        <v>787</v>
      </c>
      <c r="B1533" s="183" t="s">
        <v>787</v>
      </c>
      <c r="C1533" s="214"/>
    </row>
    <row r="1534" spans="1:3" x14ac:dyDescent="0.35">
      <c r="A1534" s="33" t="s">
        <v>802</v>
      </c>
      <c r="B1534" s="183" t="s">
        <v>802</v>
      </c>
      <c r="C1534" s="214"/>
    </row>
    <row r="1535" spans="1:3" x14ac:dyDescent="0.35">
      <c r="A1535" s="33" t="s">
        <v>802</v>
      </c>
      <c r="B1535" s="183" t="s">
        <v>3394</v>
      </c>
      <c r="C1535" s="214" t="s">
        <v>4253</v>
      </c>
    </row>
    <row r="1536" spans="1:3" x14ac:dyDescent="0.35">
      <c r="A1536" s="33" t="s">
        <v>802</v>
      </c>
      <c r="B1536" s="183" t="s">
        <v>3394</v>
      </c>
      <c r="C1536" s="214" t="s">
        <v>4254</v>
      </c>
    </row>
    <row r="1537" spans="1:3" x14ac:dyDescent="0.35">
      <c r="A1537" s="33" t="s">
        <v>805</v>
      </c>
      <c r="B1537" s="183" t="s">
        <v>805</v>
      </c>
      <c r="C1537" s="214"/>
    </row>
    <row r="1538" spans="1:3" x14ac:dyDescent="0.35">
      <c r="A1538" s="33" t="s">
        <v>805</v>
      </c>
      <c r="B1538" s="183" t="s">
        <v>3395</v>
      </c>
      <c r="C1538" s="214" t="s">
        <v>4255</v>
      </c>
    </row>
    <row r="1539" spans="1:3" x14ac:dyDescent="0.35">
      <c r="A1539" s="33" t="s">
        <v>805</v>
      </c>
      <c r="B1539" s="183" t="s">
        <v>3395</v>
      </c>
      <c r="C1539" s="214" t="s">
        <v>4256</v>
      </c>
    </row>
    <row r="1540" spans="1:3" x14ac:dyDescent="0.35">
      <c r="A1540" s="33" t="s">
        <v>805</v>
      </c>
      <c r="B1540" s="183" t="s">
        <v>3395</v>
      </c>
      <c r="C1540" s="226" t="s">
        <v>4257</v>
      </c>
    </row>
    <row r="1541" spans="1:3" x14ac:dyDescent="0.35">
      <c r="A1541" s="33" t="s">
        <v>805</v>
      </c>
      <c r="B1541" s="183" t="s">
        <v>3395</v>
      </c>
      <c r="C1541" s="214" t="s">
        <v>4258</v>
      </c>
    </row>
    <row r="1542" spans="1:3" x14ac:dyDescent="0.35">
      <c r="A1542" s="33" t="s">
        <v>805</v>
      </c>
      <c r="B1542" s="183" t="s">
        <v>3395</v>
      </c>
      <c r="C1542" s="226" t="s">
        <v>4259</v>
      </c>
    </row>
    <row r="1543" spans="1:3" x14ac:dyDescent="0.35">
      <c r="A1543" s="33" t="s">
        <v>805</v>
      </c>
      <c r="B1543" s="183" t="s">
        <v>3395</v>
      </c>
      <c r="C1543" s="214" t="s">
        <v>4260</v>
      </c>
    </row>
    <row r="1544" spans="1:3" x14ac:dyDescent="0.35">
      <c r="A1544" s="33" t="s">
        <v>805</v>
      </c>
      <c r="B1544" s="183" t="s">
        <v>3395</v>
      </c>
      <c r="C1544" s="226" t="s">
        <v>4261</v>
      </c>
    </row>
    <row r="1545" spans="1:3" x14ac:dyDescent="0.35">
      <c r="A1545" s="33" t="s">
        <v>805</v>
      </c>
      <c r="B1545" s="183" t="s">
        <v>3395</v>
      </c>
      <c r="C1545" s="235" t="s">
        <v>4262</v>
      </c>
    </row>
    <row r="1546" spans="1:3" x14ac:dyDescent="0.35">
      <c r="A1546" s="33" t="s">
        <v>805</v>
      </c>
      <c r="B1546" s="183" t="s">
        <v>3395</v>
      </c>
      <c r="C1546" s="235" t="s">
        <v>4263</v>
      </c>
    </row>
    <row r="1547" spans="1:3" x14ac:dyDescent="0.35">
      <c r="A1547" s="33" t="s">
        <v>805</v>
      </c>
      <c r="B1547" s="183" t="s">
        <v>3395</v>
      </c>
      <c r="C1547" s="214" t="s">
        <v>4264</v>
      </c>
    </row>
    <row r="1548" spans="1:3" x14ac:dyDescent="0.35">
      <c r="A1548" s="33" t="s">
        <v>805</v>
      </c>
      <c r="B1548" s="183" t="s">
        <v>3395</v>
      </c>
      <c r="C1548" s="214" t="s">
        <v>4265</v>
      </c>
    </row>
    <row r="1549" spans="1:3" x14ac:dyDescent="0.35">
      <c r="A1549" s="33" t="s">
        <v>805</v>
      </c>
      <c r="B1549" s="183" t="s">
        <v>3395</v>
      </c>
      <c r="C1549" s="214" t="s">
        <v>4266</v>
      </c>
    </row>
    <row r="1550" spans="1:3" x14ac:dyDescent="0.35">
      <c r="A1550" s="33" t="s">
        <v>805</v>
      </c>
      <c r="B1550" s="183" t="s">
        <v>3395</v>
      </c>
      <c r="C1550" s="214" t="s">
        <v>4267</v>
      </c>
    </row>
    <row r="1551" spans="1:3" x14ac:dyDescent="0.35">
      <c r="A1551" s="33" t="s">
        <v>805</v>
      </c>
      <c r="B1551" s="183" t="s">
        <v>3395</v>
      </c>
      <c r="C1551" s="214" t="s">
        <v>4268</v>
      </c>
    </row>
    <row r="1552" spans="1:3" x14ac:dyDescent="0.35">
      <c r="A1552" s="33" t="s">
        <v>805</v>
      </c>
      <c r="B1552" s="183" t="s">
        <v>3395</v>
      </c>
      <c r="C1552" s="214" t="s">
        <v>4269</v>
      </c>
    </row>
    <row r="1553" spans="1:3" x14ac:dyDescent="0.35">
      <c r="A1553" s="33" t="s">
        <v>805</v>
      </c>
      <c r="B1553" s="183" t="s">
        <v>3395</v>
      </c>
      <c r="C1553" s="214" t="s">
        <v>4270</v>
      </c>
    </row>
    <row r="1554" spans="1:3" x14ac:dyDescent="0.35">
      <c r="A1554" s="33" t="s">
        <v>805</v>
      </c>
      <c r="B1554" s="183" t="s">
        <v>3395</v>
      </c>
      <c r="C1554" s="214" t="s">
        <v>4271</v>
      </c>
    </row>
    <row r="1555" spans="1:3" x14ac:dyDescent="0.35">
      <c r="A1555" s="33" t="s">
        <v>808</v>
      </c>
      <c r="B1555" s="183" t="s">
        <v>808</v>
      </c>
      <c r="C1555" s="214"/>
    </row>
    <row r="1556" spans="1:3" x14ac:dyDescent="0.35">
      <c r="A1556" s="33" t="s">
        <v>808</v>
      </c>
      <c r="B1556" s="183" t="s">
        <v>3396</v>
      </c>
      <c r="C1556" s="214" t="s">
        <v>4272</v>
      </c>
    </row>
    <row r="1557" spans="1:3" x14ac:dyDescent="0.35">
      <c r="A1557" s="33" t="s">
        <v>808</v>
      </c>
      <c r="B1557" s="183" t="s">
        <v>3396</v>
      </c>
      <c r="C1557" s="214" t="s">
        <v>4273</v>
      </c>
    </row>
    <row r="1558" spans="1:3" x14ac:dyDescent="0.35">
      <c r="A1558" s="33" t="s">
        <v>808</v>
      </c>
      <c r="B1558" s="183" t="s">
        <v>3396</v>
      </c>
      <c r="C1558" s="214" t="s">
        <v>4274</v>
      </c>
    </row>
    <row r="1559" spans="1:3" x14ac:dyDescent="0.35">
      <c r="A1559" s="33" t="s">
        <v>808</v>
      </c>
      <c r="B1559" s="183" t="s">
        <v>3396</v>
      </c>
      <c r="C1559" s="214" t="s">
        <v>4275</v>
      </c>
    </row>
    <row r="1560" spans="1:3" x14ac:dyDescent="0.35">
      <c r="A1560" s="33" t="s">
        <v>808</v>
      </c>
      <c r="B1560" s="183" t="s">
        <v>3396</v>
      </c>
      <c r="C1560" s="214" t="s">
        <v>4276</v>
      </c>
    </row>
    <row r="1561" spans="1:3" x14ac:dyDescent="0.35">
      <c r="A1561" s="33" t="s">
        <v>808</v>
      </c>
      <c r="B1561" s="183" t="s">
        <v>3396</v>
      </c>
      <c r="C1561" s="214" t="s">
        <v>4277</v>
      </c>
    </row>
    <row r="1562" spans="1:3" x14ac:dyDescent="0.35">
      <c r="A1562" s="33" t="s">
        <v>808</v>
      </c>
      <c r="B1562" s="183" t="s">
        <v>3396</v>
      </c>
      <c r="C1562" s="253" t="s">
        <v>4278</v>
      </c>
    </row>
    <row r="1563" spans="1:3" x14ac:dyDescent="0.35">
      <c r="A1563" s="33" t="s">
        <v>808</v>
      </c>
      <c r="B1563" s="183" t="s">
        <v>3396</v>
      </c>
      <c r="C1563" s="235" t="s">
        <v>4279</v>
      </c>
    </row>
    <row r="1564" spans="1:3" x14ac:dyDescent="0.35">
      <c r="A1564" s="33" t="s">
        <v>808</v>
      </c>
      <c r="B1564" s="183" t="s">
        <v>3396</v>
      </c>
      <c r="C1564" s="214" t="s">
        <v>4280</v>
      </c>
    </row>
    <row r="1565" spans="1:3" x14ac:dyDescent="0.35">
      <c r="A1565" s="33" t="s">
        <v>808</v>
      </c>
      <c r="B1565" s="183" t="s">
        <v>3396</v>
      </c>
      <c r="C1565" s="214" t="s">
        <v>4281</v>
      </c>
    </row>
    <row r="1566" spans="1:3" x14ac:dyDescent="0.35">
      <c r="A1566" s="33" t="s">
        <v>808</v>
      </c>
      <c r="B1566" s="183" t="s">
        <v>3396</v>
      </c>
      <c r="C1566" s="214" t="s">
        <v>4282</v>
      </c>
    </row>
    <row r="1567" spans="1:3" x14ac:dyDescent="0.35">
      <c r="A1567" s="33" t="s">
        <v>808</v>
      </c>
      <c r="B1567" s="183" t="s">
        <v>3396</v>
      </c>
      <c r="C1567" s="214" t="s">
        <v>4283</v>
      </c>
    </row>
    <row r="1568" spans="1:3" x14ac:dyDescent="0.35">
      <c r="A1568" s="33" t="s">
        <v>808</v>
      </c>
      <c r="B1568" s="183" t="s">
        <v>3396</v>
      </c>
      <c r="C1568" s="214" t="s">
        <v>4284</v>
      </c>
    </row>
    <row r="1569" spans="1:3" x14ac:dyDescent="0.35">
      <c r="A1569" s="33" t="s">
        <v>808</v>
      </c>
      <c r="B1569" s="183" t="s">
        <v>3396</v>
      </c>
      <c r="C1569" s="214" t="s">
        <v>4285</v>
      </c>
    </row>
    <row r="1570" spans="1:3" x14ac:dyDescent="0.35">
      <c r="A1570" s="33" t="s">
        <v>808</v>
      </c>
      <c r="B1570" s="183" t="s">
        <v>3396</v>
      </c>
      <c r="C1570" s="226" t="s">
        <v>4286</v>
      </c>
    </row>
    <row r="1571" spans="1:3" x14ac:dyDescent="0.35">
      <c r="A1571" s="33" t="s">
        <v>808</v>
      </c>
      <c r="B1571" s="183" t="s">
        <v>3396</v>
      </c>
      <c r="C1571" s="235" t="s">
        <v>4287</v>
      </c>
    </row>
    <row r="1572" spans="1:3" x14ac:dyDescent="0.35">
      <c r="A1572" s="33" t="s">
        <v>808</v>
      </c>
      <c r="B1572" s="183" t="s">
        <v>3396</v>
      </c>
      <c r="C1572" s="235" t="s">
        <v>4288</v>
      </c>
    </row>
    <row r="1573" spans="1:3" x14ac:dyDescent="0.35">
      <c r="A1573" s="33" t="s">
        <v>808</v>
      </c>
      <c r="B1573" s="183" t="s">
        <v>3396</v>
      </c>
      <c r="C1573" s="235" t="s">
        <v>4289</v>
      </c>
    </row>
    <row r="1574" spans="1:3" x14ac:dyDescent="0.35">
      <c r="A1574" s="33" t="s">
        <v>808</v>
      </c>
      <c r="B1574" s="183" t="s">
        <v>3396</v>
      </c>
      <c r="C1574" s="235" t="s">
        <v>4290</v>
      </c>
    </row>
    <row r="1575" spans="1:3" x14ac:dyDescent="0.35">
      <c r="A1575" s="33" t="s">
        <v>808</v>
      </c>
      <c r="B1575" s="183" t="s">
        <v>3396</v>
      </c>
      <c r="C1575" s="235" t="s">
        <v>4291</v>
      </c>
    </row>
    <row r="1576" spans="1:3" x14ac:dyDescent="0.35">
      <c r="A1576" s="33" t="s">
        <v>808</v>
      </c>
      <c r="B1576" s="183" t="s">
        <v>3396</v>
      </c>
      <c r="C1576" s="235" t="s">
        <v>4292</v>
      </c>
    </row>
    <row r="1577" spans="1:3" x14ac:dyDescent="0.35">
      <c r="A1577" s="33" t="s">
        <v>811</v>
      </c>
      <c r="B1577" s="191" t="s">
        <v>811</v>
      </c>
      <c r="C1577" s="235"/>
    </row>
    <row r="1578" spans="1:3" x14ac:dyDescent="0.35">
      <c r="A1578" s="33" t="s">
        <v>811</v>
      </c>
      <c r="B1578" s="191" t="s">
        <v>811</v>
      </c>
      <c r="C1578" s="235"/>
    </row>
    <row r="1579" spans="1:3" x14ac:dyDescent="0.35">
      <c r="A1579" s="33" t="s">
        <v>811</v>
      </c>
      <c r="B1579" s="191" t="s">
        <v>811</v>
      </c>
      <c r="C1579" s="235"/>
    </row>
    <row r="1580" spans="1:3" x14ac:dyDescent="0.35">
      <c r="A1580" s="33" t="s">
        <v>815</v>
      </c>
      <c r="B1580" s="183" t="s">
        <v>815</v>
      </c>
      <c r="C1580" s="244" t="s">
        <v>4293</v>
      </c>
    </row>
    <row r="1581" spans="1:3" x14ac:dyDescent="0.35">
      <c r="A1581" s="33" t="s">
        <v>815</v>
      </c>
      <c r="B1581" s="183" t="s">
        <v>3397</v>
      </c>
      <c r="C1581" s="214" t="s">
        <v>4294</v>
      </c>
    </row>
    <row r="1582" spans="1:3" x14ac:dyDescent="0.35">
      <c r="A1582" s="33" t="s">
        <v>815</v>
      </c>
      <c r="B1582" s="183" t="s">
        <v>3397</v>
      </c>
      <c r="C1582" s="214" t="s">
        <v>4295</v>
      </c>
    </row>
    <row r="1583" spans="1:3" x14ac:dyDescent="0.35">
      <c r="A1583" s="33" t="s">
        <v>815</v>
      </c>
      <c r="B1583" s="183" t="s">
        <v>3397</v>
      </c>
      <c r="C1583" s="214" t="s">
        <v>4296</v>
      </c>
    </row>
    <row r="1584" spans="1:3" x14ac:dyDescent="0.35">
      <c r="A1584" s="33" t="s">
        <v>815</v>
      </c>
      <c r="B1584" s="183" t="s">
        <v>3397</v>
      </c>
      <c r="C1584" s="214" t="s">
        <v>4297</v>
      </c>
    </row>
    <row r="1585" spans="1:3" x14ac:dyDescent="0.35">
      <c r="A1585" s="33" t="s">
        <v>815</v>
      </c>
      <c r="B1585" s="183" t="s">
        <v>3397</v>
      </c>
      <c r="C1585" s="214" t="s">
        <v>4298</v>
      </c>
    </row>
    <row r="1586" spans="1:3" x14ac:dyDescent="0.35">
      <c r="A1586" s="33" t="s">
        <v>815</v>
      </c>
      <c r="B1586" s="183" t="s">
        <v>3397</v>
      </c>
      <c r="C1586" s="244" t="s">
        <v>4299</v>
      </c>
    </row>
    <row r="1587" spans="1:3" x14ac:dyDescent="0.35">
      <c r="A1587" s="33" t="s">
        <v>817</v>
      </c>
      <c r="B1587" s="183" t="s">
        <v>817</v>
      </c>
      <c r="C1587" s="214"/>
    </row>
    <row r="1588" spans="1:3" x14ac:dyDescent="0.35">
      <c r="A1588" s="33" t="s">
        <v>817</v>
      </c>
      <c r="B1588" s="183" t="s">
        <v>817</v>
      </c>
      <c r="C1588" s="214"/>
    </row>
    <row r="1589" spans="1:3" x14ac:dyDescent="0.35">
      <c r="A1589" s="33" t="s">
        <v>820</v>
      </c>
      <c r="B1589" s="183" t="s">
        <v>820</v>
      </c>
      <c r="C1589" s="257" t="s">
        <v>4300</v>
      </c>
    </row>
    <row r="1590" spans="1:3" x14ac:dyDescent="0.35">
      <c r="A1590" s="33" t="s">
        <v>820</v>
      </c>
      <c r="B1590" s="183" t="s">
        <v>820</v>
      </c>
      <c r="C1590" s="214"/>
    </row>
    <row r="1591" spans="1:3" x14ac:dyDescent="0.35">
      <c r="A1591" s="33" t="s">
        <v>823</v>
      </c>
      <c r="B1591" s="202" t="s">
        <v>823</v>
      </c>
      <c r="C1591" s="214"/>
    </row>
    <row r="1592" spans="1:3" x14ac:dyDescent="0.35">
      <c r="A1592" s="33" t="s">
        <v>823</v>
      </c>
      <c r="B1592" s="202" t="s">
        <v>823</v>
      </c>
      <c r="C1592" s="214"/>
    </row>
    <row r="1593" spans="1:3" x14ac:dyDescent="0.35">
      <c r="A1593" s="33" t="s">
        <v>826</v>
      </c>
      <c r="B1593" s="202" t="s">
        <v>826</v>
      </c>
    </row>
    <row r="1594" spans="1:3" x14ac:dyDescent="0.35">
      <c r="A1594" s="33" t="s">
        <v>826</v>
      </c>
      <c r="B1594" s="203" t="s">
        <v>826</v>
      </c>
      <c r="C1594" s="226"/>
    </row>
    <row r="1595" spans="1:3" x14ac:dyDescent="0.35">
      <c r="A1595" s="33" t="s">
        <v>829</v>
      </c>
      <c r="B1595" s="204" t="s">
        <v>829</v>
      </c>
      <c r="C1595" s="235"/>
    </row>
    <row r="1596" spans="1:3" x14ac:dyDescent="0.35">
      <c r="A1596" s="33" t="s">
        <v>829</v>
      </c>
      <c r="B1596" s="191" t="s">
        <v>829</v>
      </c>
      <c r="C1596" s="235"/>
    </row>
    <row r="1597" spans="1:3" x14ac:dyDescent="0.35">
      <c r="A1597" s="33" t="s">
        <v>832</v>
      </c>
      <c r="B1597" s="191" t="s">
        <v>832</v>
      </c>
      <c r="C1597" s="235"/>
    </row>
    <row r="1598" spans="1:3" x14ac:dyDescent="0.35">
      <c r="A1598" s="33" t="s">
        <v>832</v>
      </c>
      <c r="B1598" s="191" t="s">
        <v>832</v>
      </c>
      <c r="C1598" s="235"/>
    </row>
    <row r="1599" spans="1:3" x14ac:dyDescent="0.35">
      <c r="A1599" s="33" t="s">
        <v>834</v>
      </c>
      <c r="B1599" s="183" t="s">
        <v>834</v>
      </c>
      <c r="C1599" s="214" t="s">
        <v>4301</v>
      </c>
    </row>
    <row r="1600" spans="1:3" x14ac:dyDescent="0.35">
      <c r="A1600" s="33" t="s">
        <v>834</v>
      </c>
      <c r="B1600" s="187" t="s">
        <v>834</v>
      </c>
      <c r="C1600" s="226"/>
    </row>
    <row r="1601" spans="1:3" x14ac:dyDescent="0.35">
      <c r="A1601" s="33" t="s">
        <v>836</v>
      </c>
      <c r="B1601" s="191" t="s">
        <v>836</v>
      </c>
      <c r="C1601" s="235" t="s">
        <v>4302</v>
      </c>
    </row>
    <row r="1602" spans="1:3" x14ac:dyDescent="0.35">
      <c r="A1602" s="33" t="s">
        <v>836</v>
      </c>
      <c r="B1602" s="183" t="s">
        <v>836</v>
      </c>
      <c r="C1602" s="214"/>
    </row>
    <row r="1603" spans="1:3" x14ac:dyDescent="0.35">
      <c r="A1603" s="33" t="s">
        <v>839</v>
      </c>
      <c r="B1603" s="187" t="s">
        <v>839</v>
      </c>
      <c r="C1603" s="214"/>
    </row>
    <row r="1604" spans="1:3" x14ac:dyDescent="0.35">
      <c r="A1604" s="33" t="s">
        <v>839</v>
      </c>
      <c r="B1604" s="187" t="s">
        <v>3398</v>
      </c>
      <c r="C1604" s="226" t="s">
        <v>4303</v>
      </c>
    </row>
    <row r="1605" spans="1:3" x14ac:dyDescent="0.35">
      <c r="A1605" s="33" t="s">
        <v>839</v>
      </c>
      <c r="B1605" s="187" t="s">
        <v>3398</v>
      </c>
      <c r="C1605" s="235" t="s">
        <v>4304</v>
      </c>
    </row>
    <row r="1606" spans="1:3" x14ac:dyDescent="0.35">
      <c r="A1606" s="33" t="s">
        <v>839</v>
      </c>
      <c r="B1606" s="187" t="s">
        <v>3398</v>
      </c>
      <c r="C1606" s="214" t="s">
        <v>4305</v>
      </c>
    </row>
    <row r="1607" spans="1:3" x14ac:dyDescent="0.35">
      <c r="A1607" s="33" t="s">
        <v>839</v>
      </c>
      <c r="B1607" s="187" t="s">
        <v>3398</v>
      </c>
      <c r="C1607" s="226" t="s">
        <v>4306</v>
      </c>
    </row>
    <row r="1608" spans="1:3" x14ac:dyDescent="0.35">
      <c r="A1608" s="33" t="s">
        <v>839</v>
      </c>
      <c r="B1608" s="187" t="s">
        <v>3398</v>
      </c>
      <c r="C1608" s="235" t="s">
        <v>4307</v>
      </c>
    </row>
    <row r="1609" spans="1:3" x14ac:dyDescent="0.35">
      <c r="A1609" s="33" t="s">
        <v>839</v>
      </c>
      <c r="B1609" s="187" t="s">
        <v>3398</v>
      </c>
      <c r="C1609" s="235" t="s">
        <v>4308</v>
      </c>
    </row>
    <row r="1610" spans="1:3" x14ac:dyDescent="0.35">
      <c r="A1610" s="33" t="s">
        <v>839</v>
      </c>
      <c r="B1610" s="187" t="s">
        <v>3398</v>
      </c>
      <c r="C1610" s="214" t="s">
        <v>4309</v>
      </c>
    </row>
    <row r="1611" spans="1:3" x14ac:dyDescent="0.35">
      <c r="A1611" s="33" t="s">
        <v>841</v>
      </c>
      <c r="B1611" s="183" t="s">
        <v>841</v>
      </c>
      <c r="C1611" s="214"/>
    </row>
    <row r="1612" spans="1:3" x14ac:dyDescent="0.35">
      <c r="A1612" s="33" t="s">
        <v>841</v>
      </c>
      <c r="B1612" s="187" t="s">
        <v>841</v>
      </c>
      <c r="C1612" s="226"/>
    </row>
    <row r="1613" spans="1:3" x14ac:dyDescent="0.35">
      <c r="A1613" s="33" t="s">
        <v>846</v>
      </c>
      <c r="B1613" s="183" t="s">
        <v>846</v>
      </c>
      <c r="C1613" s="214"/>
    </row>
    <row r="1614" spans="1:3" x14ac:dyDescent="0.35">
      <c r="A1614" s="33" t="s">
        <v>846</v>
      </c>
      <c r="B1614" s="183" t="s">
        <v>846</v>
      </c>
      <c r="C1614" s="214"/>
    </row>
    <row r="1615" spans="1:3" x14ac:dyDescent="0.35">
      <c r="A1615" s="33" t="s">
        <v>848</v>
      </c>
      <c r="B1615" s="187" t="s">
        <v>848</v>
      </c>
      <c r="C1615" s="226"/>
    </row>
    <row r="1616" spans="1:3" x14ac:dyDescent="0.35">
      <c r="A1616" s="33" t="s">
        <v>848</v>
      </c>
      <c r="B1616" s="191" t="s">
        <v>848</v>
      </c>
      <c r="C1616" s="235"/>
    </row>
    <row r="1617" spans="1:3" x14ac:dyDescent="0.35">
      <c r="A1617" s="33" t="s">
        <v>850</v>
      </c>
      <c r="B1617" s="191" t="s">
        <v>850</v>
      </c>
      <c r="C1617" s="235"/>
    </row>
    <row r="1618" spans="1:3" x14ac:dyDescent="0.35">
      <c r="A1618" s="33" t="s">
        <v>850</v>
      </c>
      <c r="B1618" s="191" t="s">
        <v>850</v>
      </c>
      <c r="C1618" s="235"/>
    </row>
    <row r="1619" spans="1:3" x14ac:dyDescent="0.35">
      <c r="A1619" s="33" t="s">
        <v>853</v>
      </c>
      <c r="B1619" s="191" t="s">
        <v>853</v>
      </c>
      <c r="C1619" s="235"/>
    </row>
    <row r="1620" spans="1:3" x14ac:dyDescent="0.35">
      <c r="A1620" s="33" t="s">
        <v>853</v>
      </c>
      <c r="B1620" s="191" t="s">
        <v>3399</v>
      </c>
      <c r="C1620" s="235" t="s">
        <v>4310</v>
      </c>
    </row>
    <row r="1621" spans="1:3" x14ac:dyDescent="0.35">
      <c r="A1621" s="33" t="s">
        <v>853</v>
      </c>
      <c r="B1621" s="191" t="s">
        <v>853</v>
      </c>
      <c r="C1621" s="235"/>
    </row>
    <row r="1622" spans="1:3" x14ac:dyDescent="0.35">
      <c r="A1622" s="33" t="s">
        <v>856</v>
      </c>
      <c r="B1622" s="183" t="s">
        <v>856</v>
      </c>
      <c r="C1622" s="214"/>
    </row>
    <row r="1623" spans="1:3" x14ac:dyDescent="0.35">
      <c r="A1623" s="33" t="s">
        <v>856</v>
      </c>
      <c r="B1623" s="183" t="s">
        <v>3400</v>
      </c>
      <c r="C1623" s="214" t="s">
        <v>4311</v>
      </c>
    </row>
    <row r="1624" spans="1:3" x14ac:dyDescent="0.35">
      <c r="A1624" s="33" t="s">
        <v>856</v>
      </c>
      <c r="B1624" s="183" t="s">
        <v>3400</v>
      </c>
      <c r="C1624" s="226"/>
    </row>
    <row r="1625" spans="1:3" x14ac:dyDescent="0.35">
      <c r="A1625" s="33" t="s">
        <v>858</v>
      </c>
      <c r="B1625" s="183" t="s">
        <v>858</v>
      </c>
      <c r="C1625" s="214" t="s">
        <v>4312</v>
      </c>
    </row>
    <row r="1626" spans="1:3" x14ac:dyDescent="0.35">
      <c r="A1626" s="33" t="s">
        <v>858</v>
      </c>
      <c r="B1626" s="187" t="s">
        <v>858</v>
      </c>
      <c r="C1626" s="226"/>
    </row>
    <row r="1627" spans="1:3" x14ac:dyDescent="0.35">
      <c r="A1627" s="33" t="s">
        <v>860</v>
      </c>
      <c r="B1627" s="191" t="s">
        <v>860</v>
      </c>
    </row>
    <row r="1628" spans="1:3" x14ac:dyDescent="0.35">
      <c r="A1628" s="33" t="s">
        <v>860</v>
      </c>
      <c r="B1628" s="191" t="s">
        <v>3401</v>
      </c>
      <c r="C1628" s="235" t="s">
        <v>4313</v>
      </c>
    </row>
    <row r="1629" spans="1:3" x14ac:dyDescent="0.35">
      <c r="A1629" s="33" t="s">
        <v>860</v>
      </c>
      <c r="B1629" s="191" t="s">
        <v>3401</v>
      </c>
      <c r="C1629" s="235"/>
    </row>
    <row r="1630" spans="1:3" x14ac:dyDescent="0.35">
      <c r="A1630" s="33" t="s">
        <v>863</v>
      </c>
      <c r="B1630" s="191" t="s">
        <v>863</v>
      </c>
      <c r="C1630" s="235"/>
    </row>
    <row r="1631" spans="1:3" x14ac:dyDescent="0.35">
      <c r="A1631" s="33" t="s">
        <v>863</v>
      </c>
      <c r="B1631" s="191" t="s">
        <v>3402</v>
      </c>
      <c r="C1631" s="235" t="s">
        <v>4314</v>
      </c>
    </row>
    <row r="1632" spans="1:3" x14ac:dyDescent="0.35">
      <c r="A1632" s="33" t="s">
        <v>863</v>
      </c>
      <c r="B1632" s="191" t="s">
        <v>3402</v>
      </c>
      <c r="C1632" s="235" t="s">
        <v>4315</v>
      </c>
    </row>
    <row r="1633" spans="1:3" x14ac:dyDescent="0.35">
      <c r="A1633" s="33" t="s">
        <v>865</v>
      </c>
      <c r="B1633" s="191" t="s">
        <v>865</v>
      </c>
      <c r="C1633" s="235"/>
    </row>
    <row r="1634" spans="1:3" x14ac:dyDescent="0.35">
      <c r="A1634" s="33" t="s">
        <v>865</v>
      </c>
      <c r="B1634" s="191" t="s">
        <v>3403</v>
      </c>
      <c r="C1634" s="224" t="s">
        <v>4316</v>
      </c>
    </row>
    <row r="1635" spans="1:3" x14ac:dyDescent="0.35">
      <c r="A1635" s="33" t="s">
        <v>867</v>
      </c>
      <c r="B1635" s="191" t="s">
        <v>867</v>
      </c>
      <c r="C1635" s="224"/>
    </row>
    <row r="1636" spans="1:3" x14ac:dyDescent="0.35">
      <c r="A1636" s="33" t="s">
        <v>867</v>
      </c>
      <c r="B1636" s="191" t="s">
        <v>3404</v>
      </c>
      <c r="C1636" s="235" t="s">
        <v>4317</v>
      </c>
    </row>
    <row r="1637" spans="1:3" x14ac:dyDescent="0.35">
      <c r="A1637" s="33" t="s">
        <v>867</v>
      </c>
      <c r="B1637" s="191" t="s">
        <v>3404</v>
      </c>
      <c r="C1637" s="235" t="s">
        <v>4318</v>
      </c>
    </row>
    <row r="1638" spans="1:3" x14ac:dyDescent="0.35">
      <c r="A1638" s="33" t="s">
        <v>867</v>
      </c>
      <c r="B1638" s="191" t="s">
        <v>3404</v>
      </c>
      <c r="C1638" s="235" t="s">
        <v>4319</v>
      </c>
    </row>
    <row r="1639" spans="1:3" x14ac:dyDescent="0.35">
      <c r="A1639" s="33" t="s">
        <v>867</v>
      </c>
      <c r="B1639" s="191" t="s">
        <v>3404</v>
      </c>
      <c r="C1639" s="235" t="s">
        <v>4320</v>
      </c>
    </row>
    <row r="1640" spans="1:3" x14ac:dyDescent="0.35">
      <c r="A1640" s="33" t="s">
        <v>867</v>
      </c>
      <c r="B1640" s="191" t="s">
        <v>3404</v>
      </c>
      <c r="C1640" s="235" t="s">
        <v>4321</v>
      </c>
    </row>
    <row r="1641" spans="1:3" x14ac:dyDescent="0.35">
      <c r="A1641" s="33" t="s">
        <v>867</v>
      </c>
      <c r="B1641" s="191" t="s">
        <v>3404</v>
      </c>
      <c r="C1641" s="235" t="s">
        <v>4322</v>
      </c>
    </row>
    <row r="1642" spans="1:3" x14ac:dyDescent="0.35">
      <c r="A1642" s="33" t="s">
        <v>867</v>
      </c>
      <c r="B1642" s="191" t="s">
        <v>3404</v>
      </c>
      <c r="C1642" s="235" t="s">
        <v>4323</v>
      </c>
    </row>
    <row r="1643" spans="1:3" x14ac:dyDescent="0.35">
      <c r="A1643" s="33" t="s">
        <v>867</v>
      </c>
      <c r="B1643" s="191" t="s">
        <v>3404</v>
      </c>
      <c r="C1643" s="235" t="s">
        <v>4324</v>
      </c>
    </row>
    <row r="1644" spans="1:3" x14ac:dyDescent="0.35">
      <c r="A1644" s="33" t="s">
        <v>867</v>
      </c>
      <c r="B1644" s="191" t="s">
        <v>3404</v>
      </c>
      <c r="C1644" s="235" t="s">
        <v>4325</v>
      </c>
    </row>
    <row r="1645" spans="1:3" x14ac:dyDescent="0.35">
      <c r="A1645" s="33" t="s">
        <v>867</v>
      </c>
      <c r="B1645" s="191" t="s">
        <v>3404</v>
      </c>
      <c r="C1645" s="214" t="s">
        <v>4326</v>
      </c>
    </row>
    <row r="1646" spans="1:3" x14ac:dyDescent="0.35">
      <c r="A1646" s="33" t="s">
        <v>867</v>
      </c>
      <c r="B1646" s="191" t="s">
        <v>3404</v>
      </c>
      <c r="C1646" s="214" t="s">
        <v>4327</v>
      </c>
    </row>
    <row r="1647" spans="1:3" x14ac:dyDescent="0.35">
      <c r="A1647" s="33" t="s">
        <v>867</v>
      </c>
      <c r="B1647" s="191" t="s">
        <v>3404</v>
      </c>
      <c r="C1647" s="214" t="s">
        <v>4328</v>
      </c>
    </row>
    <row r="1648" spans="1:3" x14ac:dyDescent="0.35">
      <c r="A1648" s="33" t="s">
        <v>867</v>
      </c>
      <c r="B1648" s="191" t="s">
        <v>3404</v>
      </c>
      <c r="C1648" s="214" t="s">
        <v>4329</v>
      </c>
    </row>
    <row r="1649" spans="1:3" x14ac:dyDescent="0.35">
      <c r="A1649" s="33" t="s">
        <v>867</v>
      </c>
      <c r="B1649" s="191" t="s">
        <v>3404</v>
      </c>
      <c r="C1649" s="226" t="s">
        <v>4330</v>
      </c>
    </row>
    <row r="1650" spans="1:3" x14ac:dyDescent="0.35">
      <c r="A1650" s="33" t="s">
        <v>870</v>
      </c>
      <c r="B1650" s="191" t="s">
        <v>870</v>
      </c>
    </row>
    <row r="1651" spans="1:3" x14ac:dyDescent="0.35">
      <c r="A1651" s="33" t="s">
        <v>870</v>
      </c>
      <c r="B1651" s="191" t="s">
        <v>3405</v>
      </c>
      <c r="C1651" s="235" t="s">
        <v>4331</v>
      </c>
    </row>
    <row r="1652" spans="1:3" x14ac:dyDescent="0.35">
      <c r="A1652" s="33" t="s">
        <v>872</v>
      </c>
      <c r="B1652" s="204" t="s">
        <v>872</v>
      </c>
      <c r="C1652" s="235"/>
    </row>
    <row r="1653" spans="1:3" x14ac:dyDescent="0.35">
      <c r="A1653" s="33" t="s">
        <v>872</v>
      </c>
      <c r="B1653" s="183" t="s">
        <v>872</v>
      </c>
      <c r="C1653" s="214"/>
    </row>
    <row r="1654" spans="1:3" x14ac:dyDescent="0.35">
      <c r="A1654" s="33" t="s">
        <v>927</v>
      </c>
      <c r="B1654" s="187" t="s">
        <v>927</v>
      </c>
      <c r="C1654" s="226"/>
    </row>
    <row r="1655" spans="1:3" x14ac:dyDescent="0.35">
      <c r="A1655" s="33" t="s">
        <v>930</v>
      </c>
      <c r="B1655" s="191" t="s">
        <v>930</v>
      </c>
      <c r="C1655" s="226"/>
    </row>
    <row r="1656" spans="1:3" x14ac:dyDescent="0.35">
      <c r="A1656" s="33" t="s">
        <v>930</v>
      </c>
      <c r="B1656" s="191" t="s">
        <v>3406</v>
      </c>
      <c r="C1656" s="235" t="s">
        <v>4332</v>
      </c>
    </row>
    <row r="1657" spans="1:3" x14ac:dyDescent="0.35">
      <c r="A1657" s="33" t="s">
        <v>930</v>
      </c>
      <c r="B1657" s="191" t="s">
        <v>3406</v>
      </c>
      <c r="C1657" s="235" t="s">
        <v>4333</v>
      </c>
    </row>
    <row r="1658" spans="1:3" x14ac:dyDescent="0.35">
      <c r="A1658" s="33" t="s">
        <v>933</v>
      </c>
      <c r="B1658" s="183" t="s">
        <v>933</v>
      </c>
      <c r="C1658" s="214"/>
    </row>
    <row r="1659" spans="1:3" x14ac:dyDescent="0.35">
      <c r="A1659" s="33" t="s">
        <v>933</v>
      </c>
      <c r="B1659" s="183" t="s">
        <v>3407</v>
      </c>
    </row>
    <row r="1660" spans="1:3" x14ac:dyDescent="0.35">
      <c r="A1660" s="33" t="s">
        <v>933</v>
      </c>
      <c r="B1660" s="183" t="s">
        <v>3407</v>
      </c>
      <c r="C1660" s="214" t="s">
        <v>4334</v>
      </c>
    </row>
    <row r="1661" spans="1:3" x14ac:dyDescent="0.35">
      <c r="A1661" s="33" t="s">
        <v>936</v>
      </c>
      <c r="B1661" s="183" t="s">
        <v>936</v>
      </c>
      <c r="C1661" s="214"/>
    </row>
    <row r="1662" spans="1:3" x14ac:dyDescent="0.35">
      <c r="A1662" s="33" t="s">
        <v>936</v>
      </c>
      <c r="B1662" s="183" t="s">
        <v>3408</v>
      </c>
      <c r="C1662" s="214" t="s">
        <v>4335</v>
      </c>
    </row>
    <row r="1663" spans="1:3" x14ac:dyDescent="0.35">
      <c r="A1663" s="33" t="s">
        <v>936</v>
      </c>
      <c r="B1663" s="183" t="s">
        <v>3408</v>
      </c>
      <c r="C1663" s="214" t="s">
        <v>4336</v>
      </c>
    </row>
    <row r="1664" spans="1:3" x14ac:dyDescent="0.35">
      <c r="A1664" s="33" t="s">
        <v>939</v>
      </c>
      <c r="B1664" s="201" t="s">
        <v>939</v>
      </c>
      <c r="C1664" s="214"/>
    </row>
    <row r="1665" spans="1:3" x14ac:dyDescent="0.35">
      <c r="B1665" s="198"/>
    </row>
    <row r="1666" spans="1:3" x14ac:dyDescent="0.35">
      <c r="A1666" s="33" t="s">
        <v>973</v>
      </c>
      <c r="B1666" s="187" t="s">
        <v>973</v>
      </c>
      <c r="C1666" s="226"/>
    </row>
    <row r="1667" spans="1:3" x14ac:dyDescent="0.35">
      <c r="A1667" s="33" t="s">
        <v>973</v>
      </c>
      <c r="B1667" s="187" t="s">
        <v>3409</v>
      </c>
      <c r="C1667" s="226" t="s">
        <v>4337</v>
      </c>
    </row>
    <row r="1668" spans="1:3" x14ac:dyDescent="0.35">
      <c r="A1668" s="33" t="s">
        <v>973</v>
      </c>
      <c r="B1668" s="187" t="s">
        <v>3409</v>
      </c>
      <c r="C1668" s="214" t="s">
        <v>4338</v>
      </c>
    </row>
    <row r="1669" spans="1:3" x14ac:dyDescent="0.35">
      <c r="A1669" s="33" t="s">
        <v>973</v>
      </c>
      <c r="B1669" s="187" t="s">
        <v>3409</v>
      </c>
      <c r="C1669" s="226" t="s">
        <v>4339</v>
      </c>
    </row>
    <row r="1670" spans="1:3" x14ac:dyDescent="0.35">
      <c r="A1670" s="33" t="s">
        <v>973</v>
      </c>
      <c r="B1670" s="187" t="s">
        <v>3409</v>
      </c>
      <c r="C1670" s="224" t="s">
        <v>4340</v>
      </c>
    </row>
    <row r="1671" spans="1:3" x14ac:dyDescent="0.35">
      <c r="A1671" s="33" t="s">
        <v>975</v>
      </c>
      <c r="B1671" s="183" t="s">
        <v>975</v>
      </c>
      <c r="C1671" s="214"/>
    </row>
    <row r="1672" spans="1:3" x14ac:dyDescent="0.35">
      <c r="A1672" s="33" t="s">
        <v>975</v>
      </c>
      <c r="B1672" s="187" t="s">
        <v>3410</v>
      </c>
      <c r="C1672" s="226"/>
    </row>
    <row r="1673" spans="1:3" x14ac:dyDescent="0.35">
      <c r="A1673" s="33" t="s">
        <v>977</v>
      </c>
      <c r="B1673" s="191" t="s">
        <v>977</v>
      </c>
      <c r="C1673" s="226"/>
    </row>
    <row r="1674" spans="1:3" x14ac:dyDescent="0.35">
      <c r="A1674" s="33" t="s">
        <v>977</v>
      </c>
      <c r="B1674" s="191" t="s">
        <v>3411</v>
      </c>
      <c r="C1674" s="235" t="s">
        <v>4341</v>
      </c>
    </row>
    <row r="1675" spans="1:3" x14ac:dyDescent="0.35">
      <c r="A1675" s="33" t="s">
        <v>979</v>
      </c>
      <c r="B1675" s="183" t="s">
        <v>979</v>
      </c>
      <c r="C1675" s="214"/>
    </row>
    <row r="1676" spans="1:3" x14ac:dyDescent="0.35">
      <c r="A1676" s="33" t="s">
        <v>981</v>
      </c>
      <c r="B1676" s="187" t="s">
        <v>981</v>
      </c>
      <c r="C1676" s="226"/>
    </row>
    <row r="1677" spans="1:3" x14ac:dyDescent="0.35">
      <c r="A1677" s="33" t="s">
        <v>983</v>
      </c>
      <c r="B1677" s="183" t="s">
        <v>983</v>
      </c>
      <c r="C1677" s="214"/>
    </row>
    <row r="1678" spans="1:3" x14ac:dyDescent="0.35">
      <c r="A1678" s="33" t="s">
        <v>985</v>
      </c>
      <c r="B1678" s="187" t="s">
        <v>985</v>
      </c>
      <c r="C1678" s="226"/>
    </row>
    <row r="1679" spans="1:3" x14ac:dyDescent="0.35">
      <c r="A1679" s="33" t="s">
        <v>987</v>
      </c>
      <c r="B1679" s="183" t="s">
        <v>987</v>
      </c>
      <c r="C1679" s="214"/>
    </row>
    <row r="1680" spans="1:3" x14ac:dyDescent="0.35">
      <c r="A1680" s="33" t="s">
        <v>989</v>
      </c>
      <c r="B1680" s="183" t="s">
        <v>989</v>
      </c>
      <c r="C1680" s="214"/>
    </row>
    <row r="1681" spans="1:3" x14ac:dyDescent="0.35">
      <c r="A1681" s="33" t="s">
        <v>991</v>
      </c>
      <c r="B1681" s="183" t="s">
        <v>991</v>
      </c>
      <c r="C1681" s="214"/>
    </row>
    <row r="1682" spans="1:3" x14ac:dyDescent="0.35">
      <c r="A1682" s="33" t="s">
        <v>993</v>
      </c>
      <c r="B1682" s="183" t="s">
        <v>993</v>
      </c>
      <c r="C1682" s="214"/>
    </row>
    <row r="1683" spans="1:3" x14ac:dyDescent="0.35">
      <c r="A1683" s="33" t="s">
        <v>998</v>
      </c>
      <c r="B1683" s="187" t="s">
        <v>998</v>
      </c>
      <c r="C1683" s="214"/>
    </row>
    <row r="1684" spans="1:3" x14ac:dyDescent="0.35">
      <c r="A1684" s="33" t="s">
        <v>998</v>
      </c>
      <c r="B1684" s="187" t="s">
        <v>3412</v>
      </c>
      <c r="C1684" s="226" t="s">
        <v>4342</v>
      </c>
    </row>
    <row r="1685" spans="1:3" x14ac:dyDescent="0.35">
      <c r="A1685" s="33" t="s">
        <v>1000</v>
      </c>
      <c r="B1685" s="191" t="s">
        <v>1000</v>
      </c>
      <c r="C1685" s="235"/>
    </row>
    <row r="1686" spans="1:3" x14ac:dyDescent="0.35">
      <c r="A1686" s="33" t="s">
        <v>1005</v>
      </c>
      <c r="B1686" s="183" t="s">
        <v>1005</v>
      </c>
      <c r="C1686" s="214"/>
    </row>
    <row r="1687" spans="1:3" x14ac:dyDescent="0.35">
      <c r="A1687" s="33" t="s">
        <v>3053</v>
      </c>
      <c r="B1687" s="183" t="s">
        <v>3053</v>
      </c>
      <c r="C1687" s="226"/>
    </row>
    <row r="1688" spans="1:3" x14ac:dyDescent="0.35">
      <c r="A1688" s="33" t="s">
        <v>3053</v>
      </c>
      <c r="B1688" s="183" t="s">
        <v>3413</v>
      </c>
      <c r="C1688" s="41" t="s">
        <v>4343</v>
      </c>
    </row>
    <row r="1689" spans="1:3" x14ac:dyDescent="0.35">
      <c r="A1689" s="33" t="s">
        <v>3053</v>
      </c>
      <c r="B1689" s="183" t="s">
        <v>3413</v>
      </c>
      <c r="C1689" s="41" t="s">
        <v>4344</v>
      </c>
    </row>
    <row r="1690" spans="1:3" x14ac:dyDescent="0.35">
      <c r="A1690" s="33" t="s">
        <v>3053</v>
      </c>
      <c r="B1690" s="183" t="s">
        <v>3413</v>
      </c>
      <c r="C1690" s="41" t="s">
        <v>4345</v>
      </c>
    </row>
    <row r="1691" spans="1:3" x14ac:dyDescent="0.35">
      <c r="A1691" s="33" t="s">
        <v>3053</v>
      </c>
      <c r="B1691" s="183" t="s">
        <v>3413</v>
      </c>
      <c r="C1691" s="41" t="s">
        <v>4346</v>
      </c>
    </row>
    <row r="1692" spans="1:3" x14ac:dyDescent="0.35">
      <c r="A1692" s="33" t="s">
        <v>3053</v>
      </c>
      <c r="B1692" s="183" t="s">
        <v>3413</v>
      </c>
      <c r="C1692" s="41" t="s">
        <v>4347</v>
      </c>
    </row>
    <row r="1693" spans="1:3" x14ac:dyDescent="0.35">
      <c r="A1693" s="33" t="s">
        <v>3053</v>
      </c>
      <c r="B1693" s="183" t="s">
        <v>3413</v>
      </c>
      <c r="C1693" s="41" t="s">
        <v>4348</v>
      </c>
    </row>
    <row r="1694" spans="1:3" x14ac:dyDescent="0.35">
      <c r="A1694" s="33" t="s">
        <v>3053</v>
      </c>
      <c r="B1694" s="183" t="s">
        <v>3413</v>
      </c>
      <c r="C1694" s="41" t="s">
        <v>4349</v>
      </c>
    </row>
    <row r="1695" spans="1:3" x14ac:dyDescent="0.35">
      <c r="A1695" s="33" t="s">
        <v>3053</v>
      </c>
      <c r="B1695" s="183" t="s">
        <v>3413</v>
      </c>
      <c r="C1695" s="41" t="s">
        <v>4350</v>
      </c>
    </row>
    <row r="1696" spans="1:3" x14ac:dyDescent="0.35">
      <c r="A1696" s="33" t="s">
        <v>3053</v>
      </c>
      <c r="B1696" s="183" t="s">
        <v>3413</v>
      </c>
      <c r="C1696" s="41" t="s">
        <v>4351</v>
      </c>
    </row>
    <row r="1697" spans="1:3" x14ac:dyDescent="0.35">
      <c r="A1697" s="33" t="s">
        <v>3053</v>
      </c>
      <c r="B1697" s="183" t="s">
        <v>3413</v>
      </c>
      <c r="C1697" s="41" t="s">
        <v>4352</v>
      </c>
    </row>
    <row r="1698" spans="1:3" x14ac:dyDescent="0.35">
      <c r="A1698" s="33" t="s">
        <v>3053</v>
      </c>
      <c r="B1698" s="187" t="s">
        <v>3413</v>
      </c>
      <c r="C1698" s="41" t="s">
        <v>4353</v>
      </c>
    </row>
    <row r="1699" spans="1:3" x14ac:dyDescent="0.35">
      <c r="A1699" s="33" t="s">
        <v>1015</v>
      </c>
      <c r="B1699" s="191" t="s">
        <v>1015</v>
      </c>
      <c r="C1699" s="235"/>
    </row>
    <row r="1700" spans="1:3" x14ac:dyDescent="0.35">
      <c r="A1700" s="33" t="s">
        <v>1022</v>
      </c>
      <c r="B1700" s="191" t="s">
        <v>1022</v>
      </c>
      <c r="C1700" s="235"/>
    </row>
    <row r="1701" spans="1:3" x14ac:dyDescent="0.35">
      <c r="A1701" s="33" t="s">
        <v>1027</v>
      </c>
      <c r="B1701" s="191" t="s">
        <v>1027</v>
      </c>
      <c r="C1701" s="235"/>
    </row>
    <row r="1702" spans="1:3" x14ac:dyDescent="0.35">
      <c r="A1702" s="33" t="s">
        <v>1027</v>
      </c>
      <c r="B1702" s="191" t="s">
        <v>3414</v>
      </c>
      <c r="C1702" s="235" t="s">
        <v>4354</v>
      </c>
    </row>
    <row r="1703" spans="1:3" x14ac:dyDescent="0.35">
      <c r="A1703" s="33" t="s">
        <v>1027</v>
      </c>
      <c r="B1703" s="191" t="s">
        <v>3414</v>
      </c>
      <c r="C1703" s="235" t="s">
        <v>4355</v>
      </c>
    </row>
    <row r="1704" spans="1:3" x14ac:dyDescent="0.35">
      <c r="A1704" s="33" t="s">
        <v>1029</v>
      </c>
      <c r="B1704" s="191" t="s">
        <v>1029</v>
      </c>
      <c r="C1704" s="235"/>
    </row>
    <row r="1705" spans="1:3" x14ac:dyDescent="0.35">
      <c r="C1705" s="230" t="s">
        <v>4356</v>
      </c>
    </row>
    <row r="1706" spans="1:3" x14ac:dyDescent="0.35">
      <c r="C1706" s="244" t="s">
        <v>4357</v>
      </c>
    </row>
    <row r="1707" spans="1:3" x14ac:dyDescent="0.35">
      <c r="C1707" s="245" t="s">
        <v>4358</v>
      </c>
    </row>
    <row r="1708" spans="1:3" x14ac:dyDescent="0.35">
      <c r="C1708" s="258" t="s">
        <v>4359</v>
      </c>
    </row>
    <row r="1713" spans="1:3" x14ac:dyDescent="0.35">
      <c r="C1713" s="234" t="s">
        <v>4360</v>
      </c>
    </row>
    <row r="1714" spans="1:3" x14ac:dyDescent="0.35">
      <c r="C1714" s="234" t="s">
        <v>4361</v>
      </c>
    </row>
    <row r="1716" spans="1:3" x14ac:dyDescent="0.35">
      <c r="B1716" s="183"/>
      <c r="C1716" s="223" t="s">
        <v>4362</v>
      </c>
    </row>
    <row r="1724" spans="1:3" x14ac:dyDescent="0.35">
      <c r="C1724" s="245" t="s">
        <v>4363</v>
      </c>
    </row>
    <row r="1725" spans="1:3" x14ac:dyDescent="0.35">
      <c r="A1725" s="33" t="s">
        <v>592</v>
      </c>
      <c r="B1725" s="182" t="s">
        <v>3415</v>
      </c>
      <c r="C1725" s="259" t="s">
        <v>4364</v>
      </c>
    </row>
    <row r="1726" spans="1:3" x14ac:dyDescent="0.35">
      <c r="B1726" s="185"/>
      <c r="C1726" s="260"/>
    </row>
    <row r="1727" spans="1:3" x14ac:dyDescent="0.35">
      <c r="B1727" s="181"/>
      <c r="C1727" s="245"/>
    </row>
    <row r="1728" spans="1:3" x14ac:dyDescent="0.35">
      <c r="B1728" s="184"/>
      <c r="C1728" s="216"/>
    </row>
    <row r="1729" spans="1:3" x14ac:dyDescent="0.35">
      <c r="B1729" s="190"/>
      <c r="C1729" s="228"/>
    </row>
    <row r="1730" spans="1:3" x14ac:dyDescent="0.35">
      <c r="B1730" s="184"/>
      <c r="C1730" s="216"/>
    </row>
    <row r="1731" spans="1:3" x14ac:dyDescent="0.35">
      <c r="B1731" s="184"/>
      <c r="C1731" s="216"/>
    </row>
    <row r="1732" spans="1:3" x14ac:dyDescent="0.35">
      <c r="B1732" s="184"/>
      <c r="C1732" s="216"/>
    </row>
    <row r="1733" spans="1:3" x14ac:dyDescent="0.35">
      <c r="B1733" s="184"/>
      <c r="C1733" s="216"/>
    </row>
    <row r="1734" spans="1:3" x14ac:dyDescent="0.35">
      <c r="B1734" s="184"/>
      <c r="C1734" s="216"/>
    </row>
    <row r="1735" spans="1:3" x14ac:dyDescent="0.35">
      <c r="B1735" s="184"/>
      <c r="C1735" s="216"/>
    </row>
    <row r="1736" spans="1:3" x14ac:dyDescent="0.35">
      <c r="B1736" s="190"/>
      <c r="C1736" s="228"/>
    </row>
    <row r="1737" spans="1:3" x14ac:dyDescent="0.35">
      <c r="A1737" s="33" t="s">
        <v>605</v>
      </c>
      <c r="B1737" s="181" t="s">
        <v>3416</v>
      </c>
    </row>
    <row r="1738" spans="1:3" x14ac:dyDescent="0.35">
      <c r="A1738" s="33" t="s">
        <v>605</v>
      </c>
      <c r="B1738" s="181" t="s">
        <v>3416</v>
      </c>
    </row>
    <row r="1739" spans="1:3" x14ac:dyDescent="0.35">
      <c r="B1739" s="184"/>
      <c r="C1739" s="216"/>
    </row>
    <row r="1740" spans="1:3" x14ac:dyDescent="0.35">
      <c r="B1740" s="184"/>
      <c r="C1740" s="216"/>
    </row>
    <row r="1741" spans="1:3" x14ac:dyDescent="0.35">
      <c r="B1741" s="184"/>
      <c r="C1741" s="216"/>
    </row>
    <row r="1742" spans="1:3" x14ac:dyDescent="0.35">
      <c r="B1742" s="190"/>
      <c r="C1742" s="228"/>
    </row>
    <row r="1743" spans="1:3" x14ac:dyDescent="0.35">
      <c r="B1743" s="207"/>
      <c r="C1743" s="261"/>
    </row>
    <row r="1744" spans="1:3" x14ac:dyDescent="0.35">
      <c r="B1744" s="184"/>
      <c r="C1744" s="216"/>
    </row>
    <row r="1745" spans="1:3" x14ac:dyDescent="0.35">
      <c r="B1745" s="190"/>
      <c r="C1745" s="228"/>
    </row>
    <row r="1746" spans="1:3" x14ac:dyDescent="0.35">
      <c r="B1746" s="184"/>
      <c r="C1746" s="216"/>
    </row>
    <row r="1747" spans="1:3" x14ac:dyDescent="0.35">
      <c r="B1747" s="184"/>
      <c r="C1747" s="216"/>
    </row>
    <row r="1748" spans="1:3" x14ac:dyDescent="0.35">
      <c r="B1748" s="184"/>
      <c r="C1748" s="216"/>
    </row>
    <row r="1749" spans="1:3" x14ac:dyDescent="0.35">
      <c r="B1749" s="184"/>
      <c r="C1749" s="216"/>
    </row>
    <row r="1750" spans="1:3" x14ac:dyDescent="0.35">
      <c r="B1750" s="184"/>
      <c r="C1750" s="216"/>
    </row>
    <row r="1751" spans="1:3" x14ac:dyDescent="0.35">
      <c r="A1751" s="33" t="s">
        <v>610</v>
      </c>
      <c r="B1751" s="181"/>
      <c r="C1751" s="245" t="s">
        <v>4365</v>
      </c>
    </row>
    <row r="1752" spans="1:3" x14ac:dyDescent="0.35">
      <c r="A1752" s="33" t="s">
        <v>665</v>
      </c>
      <c r="B1752" s="181" t="s">
        <v>3198</v>
      </c>
      <c r="C1752" s="245" t="s">
        <v>4366</v>
      </c>
    </row>
    <row r="1753" spans="1:3" x14ac:dyDescent="0.35">
      <c r="A1753" s="33" t="s">
        <v>667</v>
      </c>
      <c r="B1753" s="181" t="s">
        <v>3417</v>
      </c>
      <c r="C1753" s="245" t="s">
        <v>4367</v>
      </c>
    </row>
    <row r="1754" spans="1:3" x14ac:dyDescent="0.35">
      <c r="B1754" s="184"/>
      <c r="C1754" s="216"/>
    </row>
    <row r="1755" spans="1:3" x14ac:dyDescent="0.35">
      <c r="B1755" s="184"/>
      <c r="C1755" s="216"/>
    </row>
    <row r="1756" spans="1:3" x14ac:dyDescent="0.35">
      <c r="B1756" s="184"/>
      <c r="C1756" s="216"/>
    </row>
    <row r="1757" spans="1:3" x14ac:dyDescent="0.35">
      <c r="B1757" s="184"/>
      <c r="C1757" s="216"/>
    </row>
    <row r="1758" spans="1:3" x14ac:dyDescent="0.35">
      <c r="B1758" s="184"/>
      <c r="C1758" s="216"/>
    </row>
    <row r="1759" spans="1:3" x14ac:dyDescent="0.35">
      <c r="B1759" s="184"/>
      <c r="C1759" s="216"/>
    </row>
    <row r="1760" spans="1:3" x14ac:dyDescent="0.35">
      <c r="B1760" s="190"/>
      <c r="C1760" s="228"/>
    </row>
    <row r="1761" spans="2:3" x14ac:dyDescent="0.35">
      <c r="B1761" s="184"/>
      <c r="C1761" s="216"/>
    </row>
    <row r="1762" spans="2:3" x14ac:dyDescent="0.35">
      <c r="B1762" s="184"/>
      <c r="C1762" s="216"/>
    </row>
    <row r="1763" spans="2:3" x14ac:dyDescent="0.35">
      <c r="B1763" s="184"/>
      <c r="C1763" s="216"/>
    </row>
    <row r="1764" spans="2:3" x14ac:dyDescent="0.35">
      <c r="B1764" s="184"/>
      <c r="C1764" s="216"/>
    </row>
    <row r="1765" spans="2:3" x14ac:dyDescent="0.35">
      <c r="B1765" s="190"/>
      <c r="C1765" s="228"/>
    </row>
    <row r="1766" spans="2:3" x14ac:dyDescent="0.35">
      <c r="B1766" s="184"/>
      <c r="C1766" s="216"/>
    </row>
    <row r="1767" spans="2:3" x14ac:dyDescent="0.35">
      <c r="B1767" s="184"/>
      <c r="C1767" s="216"/>
    </row>
    <row r="1768" spans="2:3" x14ac:dyDescent="0.35">
      <c r="B1768" s="184"/>
      <c r="C1768" s="216"/>
    </row>
    <row r="1769" spans="2:3" x14ac:dyDescent="0.35">
      <c r="B1769" s="184"/>
      <c r="C1769" s="216"/>
    </row>
    <row r="1770" spans="2:3" x14ac:dyDescent="0.35">
      <c r="B1770" s="184"/>
      <c r="C1770" s="216"/>
    </row>
    <row r="1771" spans="2:3" x14ac:dyDescent="0.35">
      <c r="B1771" s="184"/>
      <c r="C1771" s="216"/>
    </row>
    <row r="1772" spans="2:3" x14ac:dyDescent="0.35">
      <c r="B1772" s="184"/>
      <c r="C1772" s="216"/>
    </row>
    <row r="1773" spans="2:3" x14ac:dyDescent="0.35">
      <c r="B1773" s="184"/>
      <c r="C1773" s="216"/>
    </row>
    <row r="1774" spans="2:3" x14ac:dyDescent="0.35">
      <c r="B1774" s="181"/>
      <c r="C1774" s="245" t="s">
        <v>4368</v>
      </c>
    </row>
    <row r="1775" spans="2:3" x14ac:dyDescent="0.35">
      <c r="C1775" s="259" t="s">
        <v>4369</v>
      </c>
    </row>
    <row r="1776" spans="2:3" x14ac:dyDescent="0.35">
      <c r="B1776" s="181"/>
      <c r="C1776" s="245" t="s">
        <v>4370</v>
      </c>
    </row>
    <row r="1777" spans="2:3" x14ac:dyDescent="0.35">
      <c r="B1777" s="190"/>
      <c r="C1777" s="259"/>
    </row>
    <row r="1778" spans="2:3" x14ac:dyDescent="0.35">
      <c r="B1778" s="184"/>
      <c r="C1778" s="216"/>
    </row>
    <row r="1779" spans="2:3" x14ac:dyDescent="0.35">
      <c r="B1779" s="190"/>
      <c r="C1779" s="228"/>
    </row>
    <row r="1780" spans="2:3" x14ac:dyDescent="0.35">
      <c r="B1780" s="184"/>
      <c r="C1780" s="217" t="s">
        <v>4371</v>
      </c>
    </row>
    <row r="1781" spans="2:3" x14ac:dyDescent="0.35">
      <c r="C1781" s="210"/>
    </row>
    <row r="1782" spans="2:3" x14ac:dyDescent="0.35">
      <c r="C1782" s="228" t="s">
        <v>3791</v>
      </c>
    </row>
    <row r="1783" spans="2:3" x14ac:dyDescent="0.35">
      <c r="C1783" s="216" t="s">
        <v>3792</v>
      </c>
    </row>
  </sheetData>
  <pageMargins left="0.7" right="0.7" top="0.75" bottom="0.75" header="0.3" footer="0.3"/>
  <pageSetup paperSize="9" orientation="portrait" horizontalDpi="4294967293" verticalDpi="0"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dimension ref="A6:A14"/>
  <sheetViews>
    <sheetView workbookViewId="0">
      <selection activeCell="A14" sqref="A14"/>
    </sheetView>
  </sheetViews>
  <sheetFormatPr baseColWidth="10" defaultRowHeight="14.5" x14ac:dyDescent="0.35"/>
  <sheetData>
    <row r="6" spans="1:1" ht="18.5" x14ac:dyDescent="0.45">
      <c r="A6" s="267" t="s">
        <v>4382</v>
      </c>
    </row>
    <row r="8" spans="1:1" x14ac:dyDescent="0.35">
      <c r="A8" t="s">
        <v>4383</v>
      </c>
    </row>
    <row r="9" spans="1:1" x14ac:dyDescent="0.35">
      <c r="A9" t="s">
        <v>4384</v>
      </c>
    </row>
    <row r="12" spans="1:1" ht="18.5" x14ac:dyDescent="0.45">
      <c r="A12" s="267" t="s">
        <v>4385</v>
      </c>
    </row>
    <row r="14" spans="1:1" x14ac:dyDescent="0.35">
      <c r="A14" t="s">
        <v>4386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dimension ref="A1:D13"/>
  <sheetViews>
    <sheetView workbookViewId="0">
      <selection activeCell="B21" sqref="B21"/>
    </sheetView>
  </sheetViews>
  <sheetFormatPr baseColWidth="10" defaultRowHeight="14.5" x14ac:dyDescent="0.35"/>
  <cols>
    <col min="1" max="1" width="21" customWidth="1"/>
    <col min="2" max="2" width="39.54296875" customWidth="1"/>
    <col min="3" max="3" width="9" customWidth="1"/>
    <col min="4" max="4" width="91.7265625" customWidth="1"/>
  </cols>
  <sheetData>
    <row r="1" spans="1:4" ht="32" x14ac:dyDescent="0.65">
      <c r="A1" s="268" t="s">
        <v>4387</v>
      </c>
      <c r="C1" s="269" t="s">
        <v>4404</v>
      </c>
    </row>
    <row r="3" spans="1:4" s="266" customFormat="1" ht="15.5" x14ac:dyDescent="0.35">
      <c r="A3" s="266" t="s">
        <v>4389</v>
      </c>
      <c r="B3" s="266" t="s">
        <v>4390</v>
      </c>
      <c r="D3" s="266" t="s">
        <v>4393</v>
      </c>
    </row>
    <row r="4" spans="1:4" x14ac:dyDescent="0.35">
      <c r="A4" t="s">
        <v>4388</v>
      </c>
      <c r="B4" t="s">
        <v>4396</v>
      </c>
      <c r="C4" t="s">
        <v>62</v>
      </c>
      <c r="D4" t="s">
        <v>4392</v>
      </c>
    </row>
    <row r="5" spans="1:4" x14ac:dyDescent="0.35">
      <c r="A5" t="s">
        <v>4388</v>
      </c>
      <c r="B5" t="s">
        <v>4397</v>
      </c>
      <c r="C5" t="s">
        <v>62</v>
      </c>
      <c r="D5" t="s">
        <v>4394</v>
      </c>
    </row>
    <row r="6" spans="1:4" x14ac:dyDescent="0.35">
      <c r="A6" t="s">
        <v>4388</v>
      </c>
      <c r="B6" t="s">
        <v>5072</v>
      </c>
      <c r="C6" t="s">
        <v>62</v>
      </c>
      <c r="D6" t="s">
        <v>5073</v>
      </c>
    </row>
    <row r="7" spans="1:4" x14ac:dyDescent="0.35">
      <c r="A7" t="s">
        <v>4395</v>
      </c>
      <c r="B7" t="s">
        <v>4396</v>
      </c>
      <c r="C7" t="s">
        <v>62</v>
      </c>
      <c r="D7" t="s">
        <v>4398</v>
      </c>
    </row>
    <row r="9" spans="1:4" x14ac:dyDescent="0.35">
      <c r="A9" t="s">
        <v>4399</v>
      </c>
      <c r="B9" t="s">
        <v>4400</v>
      </c>
      <c r="C9" t="s">
        <v>62</v>
      </c>
      <c r="D9" t="s">
        <v>4401</v>
      </c>
    </row>
    <row r="10" spans="1:4" x14ac:dyDescent="0.35">
      <c r="A10" t="s">
        <v>4399</v>
      </c>
      <c r="B10" t="s">
        <v>4397</v>
      </c>
      <c r="C10" t="s">
        <v>62</v>
      </c>
      <c r="D10" t="s">
        <v>4394</v>
      </c>
    </row>
    <row r="11" spans="1:4" x14ac:dyDescent="0.35">
      <c r="A11" t="s">
        <v>4399</v>
      </c>
      <c r="B11" t="s">
        <v>4402</v>
      </c>
      <c r="C11" t="s">
        <v>4403</v>
      </c>
      <c r="D11" t="s">
        <v>4405</v>
      </c>
    </row>
    <row r="12" spans="1:4" x14ac:dyDescent="0.35">
      <c r="A12" t="s">
        <v>4399</v>
      </c>
      <c r="B12" t="s">
        <v>4397</v>
      </c>
      <c r="C12" t="s">
        <v>62</v>
      </c>
      <c r="D12" t="s">
        <v>4406</v>
      </c>
    </row>
    <row r="13" spans="1:4" x14ac:dyDescent="0.35">
      <c r="A13" t="s">
        <v>4399</v>
      </c>
      <c r="B13" t="s">
        <v>4407</v>
      </c>
      <c r="C13" t="s">
        <v>4403</v>
      </c>
      <c r="D13" t="s">
        <v>4408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1:C24"/>
  <sheetViews>
    <sheetView workbookViewId="0">
      <selection activeCell="B1" sqref="A1:B24"/>
    </sheetView>
  </sheetViews>
  <sheetFormatPr baseColWidth="10" defaultRowHeight="14.5" x14ac:dyDescent="0.35"/>
  <cols>
    <col min="1" max="1" width="30" style="550" customWidth="1"/>
    <col min="2" max="2" width="11.453125" style="262"/>
  </cols>
  <sheetData>
    <row r="1" spans="1:3" x14ac:dyDescent="0.35">
      <c r="A1" s="548" t="s">
        <v>17</v>
      </c>
      <c r="B1" s="270">
        <v>60</v>
      </c>
      <c r="C1" s="100"/>
    </row>
    <row r="2" spans="1:3" x14ac:dyDescent="0.35">
      <c r="A2" s="548" t="s">
        <v>19</v>
      </c>
      <c r="B2" s="271">
        <v>61</v>
      </c>
      <c r="C2" s="100"/>
    </row>
    <row r="3" spans="1:3" x14ac:dyDescent="0.35">
      <c r="A3" s="548" t="s">
        <v>21</v>
      </c>
      <c r="B3" s="271">
        <v>62</v>
      </c>
      <c r="C3" s="100"/>
    </row>
    <row r="4" spans="1:3" x14ac:dyDescent="0.35">
      <c r="A4" s="548" t="s">
        <v>26</v>
      </c>
      <c r="B4" s="271">
        <v>64</v>
      </c>
      <c r="C4" s="100"/>
    </row>
    <row r="5" spans="1:3" x14ac:dyDescent="0.35">
      <c r="A5" s="548" t="s">
        <v>28</v>
      </c>
      <c r="B5" s="271">
        <v>65</v>
      </c>
      <c r="C5" s="100"/>
    </row>
    <row r="6" spans="1:3" x14ac:dyDescent="0.35">
      <c r="A6" s="548" t="s">
        <v>29</v>
      </c>
      <c r="B6" s="271">
        <v>66</v>
      </c>
      <c r="C6" s="100"/>
    </row>
    <row r="7" spans="1:3" x14ac:dyDescent="0.35">
      <c r="A7" s="548" t="s">
        <v>31</v>
      </c>
      <c r="B7" s="271">
        <v>68</v>
      </c>
      <c r="C7" s="100"/>
    </row>
    <row r="8" spans="1:3" x14ac:dyDescent="0.35">
      <c r="A8" s="548" t="s">
        <v>35</v>
      </c>
      <c r="B8" s="271">
        <v>80</v>
      </c>
      <c r="C8" s="100"/>
    </row>
    <row r="9" spans="1:3" x14ac:dyDescent="0.35">
      <c r="A9" s="548" t="s">
        <v>37</v>
      </c>
      <c r="B9" s="271">
        <v>81</v>
      </c>
      <c r="C9" s="100"/>
    </row>
    <row r="10" spans="1:3" x14ac:dyDescent="0.35">
      <c r="A10" s="548" t="s">
        <v>39</v>
      </c>
      <c r="B10" s="271">
        <v>82</v>
      </c>
      <c r="C10" s="100"/>
    </row>
    <row r="11" spans="1:3" x14ac:dyDescent="0.35">
      <c r="A11" s="548" t="s">
        <v>43</v>
      </c>
      <c r="B11" s="271">
        <v>84</v>
      </c>
      <c r="C11" s="34"/>
    </row>
    <row r="12" spans="1:3" x14ac:dyDescent="0.35">
      <c r="A12" s="548" t="s">
        <v>45</v>
      </c>
      <c r="B12" s="271">
        <v>85</v>
      </c>
      <c r="C12" s="34"/>
    </row>
    <row r="13" spans="1:3" x14ac:dyDescent="0.35">
      <c r="A13" s="548" t="s">
        <v>49</v>
      </c>
      <c r="B13" s="271">
        <v>88</v>
      </c>
      <c r="C13" s="34"/>
    </row>
    <row r="14" spans="1:3" x14ac:dyDescent="0.35">
      <c r="A14" s="549" t="s">
        <v>18</v>
      </c>
      <c r="B14" s="271">
        <v>70</v>
      </c>
    </row>
    <row r="15" spans="1:3" x14ac:dyDescent="0.35">
      <c r="A15" s="549" t="s">
        <v>20</v>
      </c>
      <c r="B15" s="271">
        <v>71</v>
      </c>
    </row>
    <row r="16" spans="1:3" x14ac:dyDescent="0.35">
      <c r="A16" s="549" t="s">
        <v>22</v>
      </c>
      <c r="B16" s="271">
        <v>72</v>
      </c>
    </row>
    <row r="17" spans="1:2" x14ac:dyDescent="0.35">
      <c r="A17" s="549" t="s">
        <v>23</v>
      </c>
      <c r="B17" s="262" t="s">
        <v>4409</v>
      </c>
    </row>
    <row r="18" spans="1:2" x14ac:dyDescent="0.35">
      <c r="A18" s="549" t="s">
        <v>27</v>
      </c>
      <c r="B18" s="271">
        <v>74</v>
      </c>
    </row>
    <row r="19" spans="1:2" x14ac:dyDescent="0.35">
      <c r="A19" s="549" t="s">
        <v>30</v>
      </c>
      <c r="B19" s="262">
        <v>76</v>
      </c>
    </row>
    <row r="20" spans="1:2" x14ac:dyDescent="0.35">
      <c r="A20" s="549" t="s">
        <v>32</v>
      </c>
      <c r="B20" s="262">
        <v>78</v>
      </c>
    </row>
    <row r="21" spans="1:2" x14ac:dyDescent="0.35">
      <c r="A21" s="549" t="s">
        <v>36</v>
      </c>
      <c r="B21" s="262">
        <v>90</v>
      </c>
    </row>
    <row r="22" spans="1:2" x14ac:dyDescent="0.35">
      <c r="A22" s="549" t="s">
        <v>38</v>
      </c>
      <c r="B22" s="262">
        <v>91</v>
      </c>
    </row>
    <row r="23" spans="1:2" x14ac:dyDescent="0.35">
      <c r="A23" s="549" t="s">
        <v>40</v>
      </c>
      <c r="B23" s="262">
        <v>92</v>
      </c>
    </row>
    <row r="24" spans="1:2" x14ac:dyDescent="0.35">
      <c r="A24" s="549" t="s">
        <v>50</v>
      </c>
      <c r="B24" s="262">
        <v>98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dimension ref="A1:J904"/>
  <sheetViews>
    <sheetView topLeftCell="A94" workbookViewId="0">
      <selection activeCell="I97" sqref="I97"/>
    </sheetView>
  </sheetViews>
  <sheetFormatPr baseColWidth="10" defaultColWidth="24.81640625" defaultRowHeight="11.5" x14ac:dyDescent="0.25"/>
  <cols>
    <col min="1" max="1" width="7.1796875" style="386" customWidth="1"/>
    <col min="2" max="2" width="48.54296875" style="2" customWidth="1"/>
    <col min="3" max="3" width="4.81640625" style="2" customWidth="1"/>
    <col min="4" max="4" width="4.54296875" style="2" customWidth="1"/>
    <col min="5" max="5" width="8.54296875" style="2" customWidth="1"/>
    <col min="6" max="6" width="5.7265625" style="2" customWidth="1"/>
    <col min="7" max="7" width="3.453125" style="2" customWidth="1"/>
    <col min="8" max="8" width="57.54296875" style="2" customWidth="1"/>
    <col min="9" max="256" width="24.81640625" style="2"/>
    <col min="257" max="257" width="7.1796875" style="2" customWidth="1"/>
    <col min="258" max="258" width="48.54296875" style="2" customWidth="1"/>
    <col min="259" max="259" width="4.81640625" style="2" customWidth="1"/>
    <col min="260" max="260" width="4.54296875" style="2" customWidth="1"/>
    <col min="261" max="261" width="8.54296875" style="2" customWidth="1"/>
    <col min="262" max="262" width="5.7265625" style="2" customWidth="1"/>
    <col min="263" max="263" width="3.453125" style="2" customWidth="1"/>
    <col min="264" max="264" width="57.54296875" style="2" customWidth="1"/>
    <col min="265" max="512" width="24.81640625" style="2"/>
    <col min="513" max="513" width="7.1796875" style="2" customWidth="1"/>
    <col min="514" max="514" width="48.54296875" style="2" customWidth="1"/>
    <col min="515" max="515" width="4.81640625" style="2" customWidth="1"/>
    <col min="516" max="516" width="4.54296875" style="2" customWidth="1"/>
    <col min="517" max="517" width="8.54296875" style="2" customWidth="1"/>
    <col min="518" max="518" width="5.7265625" style="2" customWidth="1"/>
    <col min="519" max="519" width="3.453125" style="2" customWidth="1"/>
    <col min="520" max="520" width="57.54296875" style="2" customWidth="1"/>
    <col min="521" max="768" width="24.81640625" style="2"/>
    <col min="769" max="769" width="7.1796875" style="2" customWidth="1"/>
    <col min="770" max="770" width="48.54296875" style="2" customWidth="1"/>
    <col min="771" max="771" width="4.81640625" style="2" customWidth="1"/>
    <col min="772" max="772" width="4.54296875" style="2" customWidth="1"/>
    <col min="773" max="773" width="8.54296875" style="2" customWidth="1"/>
    <col min="774" max="774" width="5.7265625" style="2" customWidth="1"/>
    <col min="775" max="775" width="3.453125" style="2" customWidth="1"/>
    <col min="776" max="776" width="57.54296875" style="2" customWidth="1"/>
    <col min="777" max="1024" width="24.81640625" style="2"/>
    <col min="1025" max="1025" width="7.1796875" style="2" customWidth="1"/>
    <col min="1026" max="1026" width="48.54296875" style="2" customWidth="1"/>
    <col min="1027" max="1027" width="4.81640625" style="2" customWidth="1"/>
    <col min="1028" max="1028" width="4.54296875" style="2" customWidth="1"/>
    <col min="1029" max="1029" width="8.54296875" style="2" customWidth="1"/>
    <col min="1030" max="1030" width="5.7265625" style="2" customWidth="1"/>
    <col min="1031" max="1031" width="3.453125" style="2" customWidth="1"/>
    <col min="1032" max="1032" width="57.54296875" style="2" customWidth="1"/>
    <col min="1033" max="1280" width="24.81640625" style="2"/>
    <col min="1281" max="1281" width="7.1796875" style="2" customWidth="1"/>
    <col min="1282" max="1282" width="48.54296875" style="2" customWidth="1"/>
    <col min="1283" max="1283" width="4.81640625" style="2" customWidth="1"/>
    <col min="1284" max="1284" width="4.54296875" style="2" customWidth="1"/>
    <col min="1285" max="1285" width="8.54296875" style="2" customWidth="1"/>
    <col min="1286" max="1286" width="5.7265625" style="2" customWidth="1"/>
    <col min="1287" max="1287" width="3.453125" style="2" customWidth="1"/>
    <col min="1288" max="1288" width="57.54296875" style="2" customWidth="1"/>
    <col min="1289" max="1536" width="24.81640625" style="2"/>
    <col min="1537" max="1537" width="7.1796875" style="2" customWidth="1"/>
    <col min="1538" max="1538" width="48.54296875" style="2" customWidth="1"/>
    <col min="1539" max="1539" width="4.81640625" style="2" customWidth="1"/>
    <col min="1540" max="1540" width="4.54296875" style="2" customWidth="1"/>
    <col min="1541" max="1541" width="8.54296875" style="2" customWidth="1"/>
    <col min="1542" max="1542" width="5.7265625" style="2" customWidth="1"/>
    <col min="1543" max="1543" width="3.453125" style="2" customWidth="1"/>
    <col min="1544" max="1544" width="57.54296875" style="2" customWidth="1"/>
    <col min="1545" max="1792" width="24.81640625" style="2"/>
    <col min="1793" max="1793" width="7.1796875" style="2" customWidth="1"/>
    <col min="1794" max="1794" width="48.54296875" style="2" customWidth="1"/>
    <col min="1795" max="1795" width="4.81640625" style="2" customWidth="1"/>
    <col min="1796" max="1796" width="4.54296875" style="2" customWidth="1"/>
    <col min="1797" max="1797" width="8.54296875" style="2" customWidth="1"/>
    <col min="1798" max="1798" width="5.7265625" style="2" customWidth="1"/>
    <col min="1799" max="1799" width="3.453125" style="2" customWidth="1"/>
    <col min="1800" max="1800" width="57.54296875" style="2" customWidth="1"/>
    <col min="1801" max="2048" width="24.81640625" style="2"/>
    <col min="2049" max="2049" width="7.1796875" style="2" customWidth="1"/>
    <col min="2050" max="2050" width="48.54296875" style="2" customWidth="1"/>
    <col min="2051" max="2051" width="4.81640625" style="2" customWidth="1"/>
    <col min="2052" max="2052" width="4.54296875" style="2" customWidth="1"/>
    <col min="2053" max="2053" width="8.54296875" style="2" customWidth="1"/>
    <col min="2054" max="2054" width="5.7265625" style="2" customWidth="1"/>
    <col min="2055" max="2055" width="3.453125" style="2" customWidth="1"/>
    <col min="2056" max="2056" width="57.54296875" style="2" customWidth="1"/>
    <col min="2057" max="2304" width="24.81640625" style="2"/>
    <col min="2305" max="2305" width="7.1796875" style="2" customWidth="1"/>
    <col min="2306" max="2306" width="48.54296875" style="2" customWidth="1"/>
    <col min="2307" max="2307" width="4.81640625" style="2" customWidth="1"/>
    <col min="2308" max="2308" width="4.54296875" style="2" customWidth="1"/>
    <col min="2309" max="2309" width="8.54296875" style="2" customWidth="1"/>
    <col min="2310" max="2310" width="5.7265625" style="2" customWidth="1"/>
    <col min="2311" max="2311" width="3.453125" style="2" customWidth="1"/>
    <col min="2312" max="2312" width="57.54296875" style="2" customWidth="1"/>
    <col min="2313" max="2560" width="24.81640625" style="2"/>
    <col min="2561" max="2561" width="7.1796875" style="2" customWidth="1"/>
    <col min="2562" max="2562" width="48.54296875" style="2" customWidth="1"/>
    <col min="2563" max="2563" width="4.81640625" style="2" customWidth="1"/>
    <col min="2564" max="2564" width="4.54296875" style="2" customWidth="1"/>
    <col min="2565" max="2565" width="8.54296875" style="2" customWidth="1"/>
    <col min="2566" max="2566" width="5.7265625" style="2" customWidth="1"/>
    <col min="2567" max="2567" width="3.453125" style="2" customWidth="1"/>
    <col min="2568" max="2568" width="57.54296875" style="2" customWidth="1"/>
    <col min="2569" max="2816" width="24.81640625" style="2"/>
    <col min="2817" max="2817" width="7.1796875" style="2" customWidth="1"/>
    <col min="2818" max="2818" width="48.54296875" style="2" customWidth="1"/>
    <col min="2819" max="2819" width="4.81640625" style="2" customWidth="1"/>
    <col min="2820" max="2820" width="4.54296875" style="2" customWidth="1"/>
    <col min="2821" max="2821" width="8.54296875" style="2" customWidth="1"/>
    <col min="2822" max="2822" width="5.7265625" style="2" customWidth="1"/>
    <col min="2823" max="2823" width="3.453125" style="2" customWidth="1"/>
    <col min="2824" max="2824" width="57.54296875" style="2" customWidth="1"/>
    <col min="2825" max="3072" width="24.81640625" style="2"/>
    <col min="3073" max="3073" width="7.1796875" style="2" customWidth="1"/>
    <col min="3074" max="3074" width="48.54296875" style="2" customWidth="1"/>
    <col min="3075" max="3075" width="4.81640625" style="2" customWidth="1"/>
    <col min="3076" max="3076" width="4.54296875" style="2" customWidth="1"/>
    <col min="3077" max="3077" width="8.54296875" style="2" customWidth="1"/>
    <col min="3078" max="3078" width="5.7265625" style="2" customWidth="1"/>
    <col min="3079" max="3079" width="3.453125" style="2" customWidth="1"/>
    <col min="3080" max="3080" width="57.54296875" style="2" customWidth="1"/>
    <col min="3081" max="3328" width="24.81640625" style="2"/>
    <col min="3329" max="3329" width="7.1796875" style="2" customWidth="1"/>
    <col min="3330" max="3330" width="48.54296875" style="2" customWidth="1"/>
    <col min="3331" max="3331" width="4.81640625" style="2" customWidth="1"/>
    <col min="3332" max="3332" width="4.54296875" style="2" customWidth="1"/>
    <col min="3333" max="3333" width="8.54296875" style="2" customWidth="1"/>
    <col min="3334" max="3334" width="5.7265625" style="2" customWidth="1"/>
    <col min="3335" max="3335" width="3.453125" style="2" customWidth="1"/>
    <col min="3336" max="3336" width="57.54296875" style="2" customWidth="1"/>
    <col min="3337" max="3584" width="24.81640625" style="2"/>
    <col min="3585" max="3585" width="7.1796875" style="2" customWidth="1"/>
    <col min="3586" max="3586" width="48.54296875" style="2" customWidth="1"/>
    <col min="3587" max="3587" width="4.81640625" style="2" customWidth="1"/>
    <col min="3588" max="3588" width="4.54296875" style="2" customWidth="1"/>
    <col min="3589" max="3589" width="8.54296875" style="2" customWidth="1"/>
    <col min="3590" max="3590" width="5.7265625" style="2" customWidth="1"/>
    <col min="3591" max="3591" width="3.453125" style="2" customWidth="1"/>
    <col min="3592" max="3592" width="57.54296875" style="2" customWidth="1"/>
    <col min="3593" max="3840" width="24.81640625" style="2"/>
    <col min="3841" max="3841" width="7.1796875" style="2" customWidth="1"/>
    <col min="3842" max="3842" width="48.54296875" style="2" customWidth="1"/>
    <col min="3843" max="3843" width="4.81640625" style="2" customWidth="1"/>
    <col min="3844" max="3844" width="4.54296875" style="2" customWidth="1"/>
    <col min="3845" max="3845" width="8.54296875" style="2" customWidth="1"/>
    <col min="3846" max="3846" width="5.7265625" style="2" customWidth="1"/>
    <col min="3847" max="3847" width="3.453125" style="2" customWidth="1"/>
    <col min="3848" max="3848" width="57.54296875" style="2" customWidth="1"/>
    <col min="3849" max="4096" width="24.81640625" style="2"/>
    <col min="4097" max="4097" width="7.1796875" style="2" customWidth="1"/>
    <col min="4098" max="4098" width="48.54296875" style="2" customWidth="1"/>
    <col min="4099" max="4099" width="4.81640625" style="2" customWidth="1"/>
    <col min="4100" max="4100" width="4.54296875" style="2" customWidth="1"/>
    <col min="4101" max="4101" width="8.54296875" style="2" customWidth="1"/>
    <col min="4102" max="4102" width="5.7265625" style="2" customWidth="1"/>
    <col min="4103" max="4103" width="3.453125" style="2" customWidth="1"/>
    <col min="4104" max="4104" width="57.54296875" style="2" customWidth="1"/>
    <col min="4105" max="4352" width="24.81640625" style="2"/>
    <col min="4353" max="4353" width="7.1796875" style="2" customWidth="1"/>
    <col min="4354" max="4354" width="48.54296875" style="2" customWidth="1"/>
    <col min="4355" max="4355" width="4.81640625" style="2" customWidth="1"/>
    <col min="4356" max="4356" width="4.54296875" style="2" customWidth="1"/>
    <col min="4357" max="4357" width="8.54296875" style="2" customWidth="1"/>
    <col min="4358" max="4358" width="5.7265625" style="2" customWidth="1"/>
    <col min="4359" max="4359" width="3.453125" style="2" customWidth="1"/>
    <col min="4360" max="4360" width="57.54296875" style="2" customWidth="1"/>
    <col min="4361" max="4608" width="24.81640625" style="2"/>
    <col min="4609" max="4609" width="7.1796875" style="2" customWidth="1"/>
    <col min="4610" max="4610" width="48.54296875" style="2" customWidth="1"/>
    <col min="4611" max="4611" width="4.81640625" style="2" customWidth="1"/>
    <col min="4612" max="4612" width="4.54296875" style="2" customWidth="1"/>
    <col min="4613" max="4613" width="8.54296875" style="2" customWidth="1"/>
    <col min="4614" max="4614" width="5.7265625" style="2" customWidth="1"/>
    <col min="4615" max="4615" width="3.453125" style="2" customWidth="1"/>
    <col min="4616" max="4616" width="57.54296875" style="2" customWidth="1"/>
    <col min="4617" max="4864" width="24.81640625" style="2"/>
    <col min="4865" max="4865" width="7.1796875" style="2" customWidth="1"/>
    <col min="4866" max="4866" width="48.54296875" style="2" customWidth="1"/>
    <col min="4867" max="4867" width="4.81640625" style="2" customWidth="1"/>
    <col min="4868" max="4868" width="4.54296875" style="2" customWidth="1"/>
    <col min="4869" max="4869" width="8.54296875" style="2" customWidth="1"/>
    <col min="4870" max="4870" width="5.7265625" style="2" customWidth="1"/>
    <col min="4871" max="4871" width="3.453125" style="2" customWidth="1"/>
    <col min="4872" max="4872" width="57.54296875" style="2" customWidth="1"/>
    <col min="4873" max="5120" width="24.81640625" style="2"/>
    <col min="5121" max="5121" width="7.1796875" style="2" customWidth="1"/>
    <col min="5122" max="5122" width="48.54296875" style="2" customWidth="1"/>
    <col min="5123" max="5123" width="4.81640625" style="2" customWidth="1"/>
    <col min="5124" max="5124" width="4.54296875" style="2" customWidth="1"/>
    <col min="5125" max="5125" width="8.54296875" style="2" customWidth="1"/>
    <col min="5126" max="5126" width="5.7265625" style="2" customWidth="1"/>
    <col min="5127" max="5127" width="3.453125" style="2" customWidth="1"/>
    <col min="5128" max="5128" width="57.54296875" style="2" customWidth="1"/>
    <col min="5129" max="5376" width="24.81640625" style="2"/>
    <col min="5377" max="5377" width="7.1796875" style="2" customWidth="1"/>
    <col min="5378" max="5378" width="48.54296875" style="2" customWidth="1"/>
    <col min="5379" max="5379" width="4.81640625" style="2" customWidth="1"/>
    <col min="5380" max="5380" width="4.54296875" style="2" customWidth="1"/>
    <col min="5381" max="5381" width="8.54296875" style="2" customWidth="1"/>
    <col min="5382" max="5382" width="5.7265625" style="2" customWidth="1"/>
    <col min="5383" max="5383" width="3.453125" style="2" customWidth="1"/>
    <col min="5384" max="5384" width="57.54296875" style="2" customWidth="1"/>
    <col min="5385" max="5632" width="24.81640625" style="2"/>
    <col min="5633" max="5633" width="7.1796875" style="2" customWidth="1"/>
    <col min="5634" max="5634" width="48.54296875" style="2" customWidth="1"/>
    <col min="5635" max="5635" width="4.81640625" style="2" customWidth="1"/>
    <col min="5636" max="5636" width="4.54296875" style="2" customWidth="1"/>
    <col min="5637" max="5637" width="8.54296875" style="2" customWidth="1"/>
    <col min="5638" max="5638" width="5.7265625" style="2" customWidth="1"/>
    <col min="5639" max="5639" width="3.453125" style="2" customWidth="1"/>
    <col min="5640" max="5640" width="57.54296875" style="2" customWidth="1"/>
    <col min="5641" max="5888" width="24.81640625" style="2"/>
    <col min="5889" max="5889" width="7.1796875" style="2" customWidth="1"/>
    <col min="5890" max="5890" width="48.54296875" style="2" customWidth="1"/>
    <col min="5891" max="5891" width="4.81640625" style="2" customWidth="1"/>
    <col min="5892" max="5892" width="4.54296875" style="2" customWidth="1"/>
    <col min="5893" max="5893" width="8.54296875" style="2" customWidth="1"/>
    <col min="5894" max="5894" width="5.7265625" style="2" customWidth="1"/>
    <col min="5895" max="5895" width="3.453125" style="2" customWidth="1"/>
    <col min="5896" max="5896" width="57.54296875" style="2" customWidth="1"/>
    <col min="5897" max="6144" width="24.81640625" style="2"/>
    <col min="6145" max="6145" width="7.1796875" style="2" customWidth="1"/>
    <col min="6146" max="6146" width="48.54296875" style="2" customWidth="1"/>
    <col min="6147" max="6147" width="4.81640625" style="2" customWidth="1"/>
    <col min="6148" max="6148" width="4.54296875" style="2" customWidth="1"/>
    <col min="6149" max="6149" width="8.54296875" style="2" customWidth="1"/>
    <col min="6150" max="6150" width="5.7265625" style="2" customWidth="1"/>
    <col min="6151" max="6151" width="3.453125" style="2" customWidth="1"/>
    <col min="6152" max="6152" width="57.54296875" style="2" customWidth="1"/>
    <col min="6153" max="6400" width="24.81640625" style="2"/>
    <col min="6401" max="6401" width="7.1796875" style="2" customWidth="1"/>
    <col min="6402" max="6402" width="48.54296875" style="2" customWidth="1"/>
    <col min="6403" max="6403" width="4.81640625" style="2" customWidth="1"/>
    <col min="6404" max="6404" width="4.54296875" style="2" customWidth="1"/>
    <col min="6405" max="6405" width="8.54296875" style="2" customWidth="1"/>
    <col min="6406" max="6406" width="5.7265625" style="2" customWidth="1"/>
    <col min="6407" max="6407" width="3.453125" style="2" customWidth="1"/>
    <col min="6408" max="6408" width="57.54296875" style="2" customWidth="1"/>
    <col min="6409" max="6656" width="24.81640625" style="2"/>
    <col min="6657" max="6657" width="7.1796875" style="2" customWidth="1"/>
    <col min="6658" max="6658" width="48.54296875" style="2" customWidth="1"/>
    <col min="6659" max="6659" width="4.81640625" style="2" customWidth="1"/>
    <col min="6660" max="6660" width="4.54296875" style="2" customWidth="1"/>
    <col min="6661" max="6661" width="8.54296875" style="2" customWidth="1"/>
    <col min="6662" max="6662" width="5.7265625" style="2" customWidth="1"/>
    <col min="6663" max="6663" width="3.453125" style="2" customWidth="1"/>
    <col min="6664" max="6664" width="57.54296875" style="2" customWidth="1"/>
    <col min="6665" max="6912" width="24.81640625" style="2"/>
    <col min="6913" max="6913" width="7.1796875" style="2" customWidth="1"/>
    <col min="6914" max="6914" width="48.54296875" style="2" customWidth="1"/>
    <col min="6915" max="6915" width="4.81640625" style="2" customWidth="1"/>
    <col min="6916" max="6916" width="4.54296875" style="2" customWidth="1"/>
    <col min="6917" max="6917" width="8.54296875" style="2" customWidth="1"/>
    <col min="6918" max="6918" width="5.7265625" style="2" customWidth="1"/>
    <col min="6919" max="6919" width="3.453125" style="2" customWidth="1"/>
    <col min="6920" max="6920" width="57.54296875" style="2" customWidth="1"/>
    <col min="6921" max="7168" width="24.81640625" style="2"/>
    <col min="7169" max="7169" width="7.1796875" style="2" customWidth="1"/>
    <col min="7170" max="7170" width="48.54296875" style="2" customWidth="1"/>
    <col min="7171" max="7171" width="4.81640625" style="2" customWidth="1"/>
    <col min="7172" max="7172" width="4.54296875" style="2" customWidth="1"/>
    <col min="7173" max="7173" width="8.54296875" style="2" customWidth="1"/>
    <col min="7174" max="7174" width="5.7265625" style="2" customWidth="1"/>
    <col min="7175" max="7175" width="3.453125" style="2" customWidth="1"/>
    <col min="7176" max="7176" width="57.54296875" style="2" customWidth="1"/>
    <col min="7177" max="7424" width="24.81640625" style="2"/>
    <col min="7425" max="7425" width="7.1796875" style="2" customWidth="1"/>
    <col min="7426" max="7426" width="48.54296875" style="2" customWidth="1"/>
    <col min="7427" max="7427" width="4.81640625" style="2" customWidth="1"/>
    <col min="7428" max="7428" width="4.54296875" style="2" customWidth="1"/>
    <col min="7429" max="7429" width="8.54296875" style="2" customWidth="1"/>
    <col min="7430" max="7430" width="5.7265625" style="2" customWidth="1"/>
    <col min="7431" max="7431" width="3.453125" style="2" customWidth="1"/>
    <col min="7432" max="7432" width="57.54296875" style="2" customWidth="1"/>
    <col min="7433" max="7680" width="24.81640625" style="2"/>
    <col min="7681" max="7681" width="7.1796875" style="2" customWidth="1"/>
    <col min="7682" max="7682" width="48.54296875" style="2" customWidth="1"/>
    <col min="7683" max="7683" width="4.81640625" style="2" customWidth="1"/>
    <col min="7684" max="7684" width="4.54296875" style="2" customWidth="1"/>
    <col min="7685" max="7685" width="8.54296875" style="2" customWidth="1"/>
    <col min="7686" max="7686" width="5.7265625" style="2" customWidth="1"/>
    <col min="7687" max="7687" width="3.453125" style="2" customWidth="1"/>
    <col min="7688" max="7688" width="57.54296875" style="2" customWidth="1"/>
    <col min="7689" max="7936" width="24.81640625" style="2"/>
    <col min="7937" max="7937" width="7.1796875" style="2" customWidth="1"/>
    <col min="7938" max="7938" width="48.54296875" style="2" customWidth="1"/>
    <col min="7939" max="7939" width="4.81640625" style="2" customWidth="1"/>
    <col min="7940" max="7940" width="4.54296875" style="2" customWidth="1"/>
    <col min="7941" max="7941" width="8.54296875" style="2" customWidth="1"/>
    <col min="7942" max="7942" width="5.7265625" style="2" customWidth="1"/>
    <col min="7943" max="7943" width="3.453125" style="2" customWidth="1"/>
    <col min="7944" max="7944" width="57.54296875" style="2" customWidth="1"/>
    <col min="7945" max="8192" width="24.81640625" style="2"/>
    <col min="8193" max="8193" width="7.1796875" style="2" customWidth="1"/>
    <col min="8194" max="8194" width="48.54296875" style="2" customWidth="1"/>
    <col min="8195" max="8195" width="4.81640625" style="2" customWidth="1"/>
    <col min="8196" max="8196" width="4.54296875" style="2" customWidth="1"/>
    <col min="8197" max="8197" width="8.54296875" style="2" customWidth="1"/>
    <col min="8198" max="8198" width="5.7265625" style="2" customWidth="1"/>
    <col min="8199" max="8199" width="3.453125" style="2" customWidth="1"/>
    <col min="8200" max="8200" width="57.54296875" style="2" customWidth="1"/>
    <col min="8201" max="8448" width="24.81640625" style="2"/>
    <col min="8449" max="8449" width="7.1796875" style="2" customWidth="1"/>
    <col min="8450" max="8450" width="48.54296875" style="2" customWidth="1"/>
    <col min="8451" max="8451" width="4.81640625" style="2" customWidth="1"/>
    <col min="8452" max="8452" width="4.54296875" style="2" customWidth="1"/>
    <col min="8453" max="8453" width="8.54296875" style="2" customWidth="1"/>
    <col min="8454" max="8454" width="5.7265625" style="2" customWidth="1"/>
    <col min="8455" max="8455" width="3.453125" style="2" customWidth="1"/>
    <col min="8456" max="8456" width="57.54296875" style="2" customWidth="1"/>
    <col min="8457" max="8704" width="24.81640625" style="2"/>
    <col min="8705" max="8705" width="7.1796875" style="2" customWidth="1"/>
    <col min="8706" max="8706" width="48.54296875" style="2" customWidth="1"/>
    <col min="8707" max="8707" width="4.81640625" style="2" customWidth="1"/>
    <col min="8708" max="8708" width="4.54296875" style="2" customWidth="1"/>
    <col min="8709" max="8709" width="8.54296875" style="2" customWidth="1"/>
    <col min="8710" max="8710" width="5.7265625" style="2" customWidth="1"/>
    <col min="8711" max="8711" width="3.453125" style="2" customWidth="1"/>
    <col min="8712" max="8712" width="57.54296875" style="2" customWidth="1"/>
    <col min="8713" max="8960" width="24.81640625" style="2"/>
    <col min="8961" max="8961" width="7.1796875" style="2" customWidth="1"/>
    <col min="8962" max="8962" width="48.54296875" style="2" customWidth="1"/>
    <col min="8963" max="8963" width="4.81640625" style="2" customWidth="1"/>
    <col min="8964" max="8964" width="4.54296875" style="2" customWidth="1"/>
    <col min="8965" max="8965" width="8.54296875" style="2" customWidth="1"/>
    <col min="8966" max="8966" width="5.7265625" style="2" customWidth="1"/>
    <col min="8967" max="8967" width="3.453125" style="2" customWidth="1"/>
    <col min="8968" max="8968" width="57.54296875" style="2" customWidth="1"/>
    <col min="8969" max="9216" width="24.81640625" style="2"/>
    <col min="9217" max="9217" width="7.1796875" style="2" customWidth="1"/>
    <col min="9218" max="9218" width="48.54296875" style="2" customWidth="1"/>
    <col min="9219" max="9219" width="4.81640625" style="2" customWidth="1"/>
    <col min="9220" max="9220" width="4.54296875" style="2" customWidth="1"/>
    <col min="9221" max="9221" width="8.54296875" style="2" customWidth="1"/>
    <col min="9222" max="9222" width="5.7265625" style="2" customWidth="1"/>
    <col min="9223" max="9223" width="3.453125" style="2" customWidth="1"/>
    <col min="9224" max="9224" width="57.54296875" style="2" customWidth="1"/>
    <col min="9225" max="9472" width="24.81640625" style="2"/>
    <col min="9473" max="9473" width="7.1796875" style="2" customWidth="1"/>
    <col min="9474" max="9474" width="48.54296875" style="2" customWidth="1"/>
    <col min="9475" max="9475" width="4.81640625" style="2" customWidth="1"/>
    <col min="9476" max="9476" width="4.54296875" style="2" customWidth="1"/>
    <col min="9477" max="9477" width="8.54296875" style="2" customWidth="1"/>
    <col min="9478" max="9478" width="5.7265625" style="2" customWidth="1"/>
    <col min="9479" max="9479" width="3.453125" style="2" customWidth="1"/>
    <col min="9480" max="9480" width="57.54296875" style="2" customWidth="1"/>
    <col min="9481" max="9728" width="24.81640625" style="2"/>
    <col min="9729" max="9729" width="7.1796875" style="2" customWidth="1"/>
    <col min="9730" max="9730" width="48.54296875" style="2" customWidth="1"/>
    <col min="9731" max="9731" width="4.81640625" style="2" customWidth="1"/>
    <col min="9732" max="9732" width="4.54296875" style="2" customWidth="1"/>
    <col min="9733" max="9733" width="8.54296875" style="2" customWidth="1"/>
    <col min="9734" max="9734" width="5.7265625" style="2" customWidth="1"/>
    <col min="9735" max="9735" width="3.453125" style="2" customWidth="1"/>
    <col min="9736" max="9736" width="57.54296875" style="2" customWidth="1"/>
    <col min="9737" max="9984" width="24.81640625" style="2"/>
    <col min="9985" max="9985" width="7.1796875" style="2" customWidth="1"/>
    <col min="9986" max="9986" width="48.54296875" style="2" customWidth="1"/>
    <col min="9987" max="9987" width="4.81640625" style="2" customWidth="1"/>
    <col min="9988" max="9988" width="4.54296875" style="2" customWidth="1"/>
    <col min="9989" max="9989" width="8.54296875" style="2" customWidth="1"/>
    <col min="9990" max="9990" width="5.7265625" style="2" customWidth="1"/>
    <col min="9991" max="9991" width="3.453125" style="2" customWidth="1"/>
    <col min="9992" max="9992" width="57.54296875" style="2" customWidth="1"/>
    <col min="9993" max="10240" width="24.81640625" style="2"/>
    <col min="10241" max="10241" width="7.1796875" style="2" customWidth="1"/>
    <col min="10242" max="10242" width="48.54296875" style="2" customWidth="1"/>
    <col min="10243" max="10243" width="4.81640625" style="2" customWidth="1"/>
    <col min="10244" max="10244" width="4.54296875" style="2" customWidth="1"/>
    <col min="10245" max="10245" width="8.54296875" style="2" customWidth="1"/>
    <col min="10246" max="10246" width="5.7265625" style="2" customWidth="1"/>
    <col min="10247" max="10247" width="3.453125" style="2" customWidth="1"/>
    <col min="10248" max="10248" width="57.54296875" style="2" customWidth="1"/>
    <col min="10249" max="10496" width="24.81640625" style="2"/>
    <col min="10497" max="10497" width="7.1796875" style="2" customWidth="1"/>
    <col min="10498" max="10498" width="48.54296875" style="2" customWidth="1"/>
    <col min="10499" max="10499" width="4.81640625" style="2" customWidth="1"/>
    <col min="10500" max="10500" width="4.54296875" style="2" customWidth="1"/>
    <col min="10501" max="10501" width="8.54296875" style="2" customWidth="1"/>
    <col min="10502" max="10502" width="5.7265625" style="2" customWidth="1"/>
    <col min="10503" max="10503" width="3.453125" style="2" customWidth="1"/>
    <col min="10504" max="10504" width="57.54296875" style="2" customWidth="1"/>
    <col min="10505" max="10752" width="24.81640625" style="2"/>
    <col min="10753" max="10753" width="7.1796875" style="2" customWidth="1"/>
    <col min="10754" max="10754" width="48.54296875" style="2" customWidth="1"/>
    <col min="10755" max="10755" width="4.81640625" style="2" customWidth="1"/>
    <col min="10756" max="10756" width="4.54296875" style="2" customWidth="1"/>
    <col min="10757" max="10757" width="8.54296875" style="2" customWidth="1"/>
    <col min="10758" max="10758" width="5.7265625" style="2" customWidth="1"/>
    <col min="10759" max="10759" width="3.453125" style="2" customWidth="1"/>
    <col min="10760" max="10760" width="57.54296875" style="2" customWidth="1"/>
    <col min="10761" max="11008" width="24.81640625" style="2"/>
    <col min="11009" max="11009" width="7.1796875" style="2" customWidth="1"/>
    <col min="11010" max="11010" width="48.54296875" style="2" customWidth="1"/>
    <col min="11011" max="11011" width="4.81640625" style="2" customWidth="1"/>
    <col min="11012" max="11012" width="4.54296875" style="2" customWidth="1"/>
    <col min="11013" max="11013" width="8.54296875" style="2" customWidth="1"/>
    <col min="11014" max="11014" width="5.7265625" style="2" customWidth="1"/>
    <col min="11015" max="11015" width="3.453125" style="2" customWidth="1"/>
    <col min="11016" max="11016" width="57.54296875" style="2" customWidth="1"/>
    <col min="11017" max="11264" width="24.81640625" style="2"/>
    <col min="11265" max="11265" width="7.1796875" style="2" customWidth="1"/>
    <col min="11266" max="11266" width="48.54296875" style="2" customWidth="1"/>
    <col min="11267" max="11267" width="4.81640625" style="2" customWidth="1"/>
    <col min="11268" max="11268" width="4.54296875" style="2" customWidth="1"/>
    <col min="11269" max="11269" width="8.54296875" style="2" customWidth="1"/>
    <col min="11270" max="11270" width="5.7265625" style="2" customWidth="1"/>
    <col min="11271" max="11271" width="3.453125" style="2" customWidth="1"/>
    <col min="11272" max="11272" width="57.54296875" style="2" customWidth="1"/>
    <col min="11273" max="11520" width="24.81640625" style="2"/>
    <col min="11521" max="11521" width="7.1796875" style="2" customWidth="1"/>
    <col min="11522" max="11522" width="48.54296875" style="2" customWidth="1"/>
    <col min="11523" max="11523" width="4.81640625" style="2" customWidth="1"/>
    <col min="11524" max="11524" width="4.54296875" style="2" customWidth="1"/>
    <col min="11525" max="11525" width="8.54296875" style="2" customWidth="1"/>
    <col min="11526" max="11526" width="5.7265625" style="2" customWidth="1"/>
    <col min="11527" max="11527" width="3.453125" style="2" customWidth="1"/>
    <col min="11528" max="11528" width="57.54296875" style="2" customWidth="1"/>
    <col min="11529" max="11776" width="24.81640625" style="2"/>
    <col min="11777" max="11777" width="7.1796875" style="2" customWidth="1"/>
    <col min="11778" max="11778" width="48.54296875" style="2" customWidth="1"/>
    <col min="11779" max="11779" width="4.81640625" style="2" customWidth="1"/>
    <col min="11780" max="11780" width="4.54296875" style="2" customWidth="1"/>
    <col min="11781" max="11781" width="8.54296875" style="2" customWidth="1"/>
    <col min="11782" max="11782" width="5.7265625" style="2" customWidth="1"/>
    <col min="11783" max="11783" width="3.453125" style="2" customWidth="1"/>
    <col min="11784" max="11784" width="57.54296875" style="2" customWidth="1"/>
    <col min="11785" max="12032" width="24.81640625" style="2"/>
    <col min="12033" max="12033" width="7.1796875" style="2" customWidth="1"/>
    <col min="12034" max="12034" width="48.54296875" style="2" customWidth="1"/>
    <col min="12035" max="12035" width="4.81640625" style="2" customWidth="1"/>
    <col min="12036" max="12036" width="4.54296875" style="2" customWidth="1"/>
    <col min="12037" max="12037" width="8.54296875" style="2" customWidth="1"/>
    <col min="12038" max="12038" width="5.7265625" style="2" customWidth="1"/>
    <col min="12039" max="12039" width="3.453125" style="2" customWidth="1"/>
    <col min="12040" max="12040" width="57.54296875" style="2" customWidth="1"/>
    <col min="12041" max="12288" width="24.81640625" style="2"/>
    <col min="12289" max="12289" width="7.1796875" style="2" customWidth="1"/>
    <col min="12290" max="12290" width="48.54296875" style="2" customWidth="1"/>
    <col min="12291" max="12291" width="4.81640625" style="2" customWidth="1"/>
    <col min="12292" max="12292" width="4.54296875" style="2" customWidth="1"/>
    <col min="12293" max="12293" width="8.54296875" style="2" customWidth="1"/>
    <col min="12294" max="12294" width="5.7265625" style="2" customWidth="1"/>
    <col min="12295" max="12295" width="3.453125" style="2" customWidth="1"/>
    <col min="12296" max="12296" width="57.54296875" style="2" customWidth="1"/>
    <col min="12297" max="12544" width="24.81640625" style="2"/>
    <col min="12545" max="12545" width="7.1796875" style="2" customWidth="1"/>
    <col min="12546" max="12546" width="48.54296875" style="2" customWidth="1"/>
    <col min="12547" max="12547" width="4.81640625" style="2" customWidth="1"/>
    <col min="12548" max="12548" width="4.54296875" style="2" customWidth="1"/>
    <col min="12549" max="12549" width="8.54296875" style="2" customWidth="1"/>
    <col min="12550" max="12550" width="5.7265625" style="2" customWidth="1"/>
    <col min="12551" max="12551" width="3.453125" style="2" customWidth="1"/>
    <col min="12552" max="12552" width="57.54296875" style="2" customWidth="1"/>
    <col min="12553" max="12800" width="24.81640625" style="2"/>
    <col min="12801" max="12801" width="7.1796875" style="2" customWidth="1"/>
    <col min="12802" max="12802" width="48.54296875" style="2" customWidth="1"/>
    <col min="12803" max="12803" width="4.81640625" style="2" customWidth="1"/>
    <col min="12804" max="12804" width="4.54296875" style="2" customWidth="1"/>
    <col min="12805" max="12805" width="8.54296875" style="2" customWidth="1"/>
    <col min="12806" max="12806" width="5.7265625" style="2" customWidth="1"/>
    <col min="12807" max="12807" width="3.453125" style="2" customWidth="1"/>
    <col min="12808" max="12808" width="57.54296875" style="2" customWidth="1"/>
    <col min="12809" max="13056" width="24.81640625" style="2"/>
    <col min="13057" max="13057" width="7.1796875" style="2" customWidth="1"/>
    <col min="13058" max="13058" width="48.54296875" style="2" customWidth="1"/>
    <col min="13059" max="13059" width="4.81640625" style="2" customWidth="1"/>
    <col min="13060" max="13060" width="4.54296875" style="2" customWidth="1"/>
    <col min="13061" max="13061" width="8.54296875" style="2" customWidth="1"/>
    <col min="13062" max="13062" width="5.7265625" style="2" customWidth="1"/>
    <col min="13063" max="13063" width="3.453125" style="2" customWidth="1"/>
    <col min="13064" max="13064" width="57.54296875" style="2" customWidth="1"/>
    <col min="13065" max="13312" width="24.81640625" style="2"/>
    <col min="13313" max="13313" width="7.1796875" style="2" customWidth="1"/>
    <col min="13314" max="13314" width="48.54296875" style="2" customWidth="1"/>
    <col min="13315" max="13315" width="4.81640625" style="2" customWidth="1"/>
    <col min="13316" max="13316" width="4.54296875" style="2" customWidth="1"/>
    <col min="13317" max="13317" width="8.54296875" style="2" customWidth="1"/>
    <col min="13318" max="13318" width="5.7265625" style="2" customWidth="1"/>
    <col min="13319" max="13319" width="3.453125" style="2" customWidth="1"/>
    <col min="13320" max="13320" width="57.54296875" style="2" customWidth="1"/>
    <col min="13321" max="13568" width="24.81640625" style="2"/>
    <col min="13569" max="13569" width="7.1796875" style="2" customWidth="1"/>
    <col min="13570" max="13570" width="48.54296875" style="2" customWidth="1"/>
    <col min="13571" max="13571" width="4.81640625" style="2" customWidth="1"/>
    <col min="13572" max="13572" width="4.54296875" style="2" customWidth="1"/>
    <col min="13573" max="13573" width="8.54296875" style="2" customWidth="1"/>
    <col min="13574" max="13574" width="5.7265625" style="2" customWidth="1"/>
    <col min="13575" max="13575" width="3.453125" style="2" customWidth="1"/>
    <col min="13576" max="13576" width="57.54296875" style="2" customWidth="1"/>
    <col min="13577" max="13824" width="24.81640625" style="2"/>
    <col min="13825" max="13825" width="7.1796875" style="2" customWidth="1"/>
    <col min="13826" max="13826" width="48.54296875" style="2" customWidth="1"/>
    <col min="13827" max="13827" width="4.81640625" style="2" customWidth="1"/>
    <col min="13828" max="13828" width="4.54296875" style="2" customWidth="1"/>
    <col min="13829" max="13829" width="8.54296875" style="2" customWidth="1"/>
    <col min="13830" max="13830" width="5.7265625" style="2" customWidth="1"/>
    <col min="13831" max="13831" width="3.453125" style="2" customWidth="1"/>
    <col min="13832" max="13832" width="57.54296875" style="2" customWidth="1"/>
    <col min="13833" max="14080" width="24.81640625" style="2"/>
    <col min="14081" max="14081" width="7.1796875" style="2" customWidth="1"/>
    <col min="14082" max="14082" width="48.54296875" style="2" customWidth="1"/>
    <col min="14083" max="14083" width="4.81640625" style="2" customWidth="1"/>
    <col min="14084" max="14084" width="4.54296875" style="2" customWidth="1"/>
    <col min="14085" max="14085" width="8.54296875" style="2" customWidth="1"/>
    <col min="14086" max="14086" width="5.7265625" style="2" customWidth="1"/>
    <col min="14087" max="14087" width="3.453125" style="2" customWidth="1"/>
    <col min="14088" max="14088" width="57.54296875" style="2" customWidth="1"/>
    <col min="14089" max="14336" width="24.81640625" style="2"/>
    <col min="14337" max="14337" width="7.1796875" style="2" customWidth="1"/>
    <col min="14338" max="14338" width="48.54296875" style="2" customWidth="1"/>
    <col min="14339" max="14339" width="4.81640625" style="2" customWidth="1"/>
    <col min="14340" max="14340" width="4.54296875" style="2" customWidth="1"/>
    <col min="14341" max="14341" width="8.54296875" style="2" customWidth="1"/>
    <col min="14342" max="14342" width="5.7265625" style="2" customWidth="1"/>
    <col min="14343" max="14343" width="3.453125" style="2" customWidth="1"/>
    <col min="14344" max="14344" width="57.54296875" style="2" customWidth="1"/>
    <col min="14345" max="14592" width="24.81640625" style="2"/>
    <col min="14593" max="14593" width="7.1796875" style="2" customWidth="1"/>
    <col min="14594" max="14594" width="48.54296875" style="2" customWidth="1"/>
    <col min="14595" max="14595" width="4.81640625" style="2" customWidth="1"/>
    <col min="14596" max="14596" width="4.54296875" style="2" customWidth="1"/>
    <col min="14597" max="14597" width="8.54296875" style="2" customWidth="1"/>
    <col min="14598" max="14598" width="5.7265625" style="2" customWidth="1"/>
    <col min="14599" max="14599" width="3.453125" style="2" customWidth="1"/>
    <col min="14600" max="14600" width="57.54296875" style="2" customWidth="1"/>
    <col min="14601" max="14848" width="24.81640625" style="2"/>
    <col min="14849" max="14849" width="7.1796875" style="2" customWidth="1"/>
    <col min="14850" max="14850" width="48.54296875" style="2" customWidth="1"/>
    <col min="14851" max="14851" width="4.81640625" style="2" customWidth="1"/>
    <col min="14852" max="14852" width="4.54296875" style="2" customWidth="1"/>
    <col min="14853" max="14853" width="8.54296875" style="2" customWidth="1"/>
    <col min="14854" max="14854" width="5.7265625" style="2" customWidth="1"/>
    <col min="14855" max="14855" width="3.453125" style="2" customWidth="1"/>
    <col min="14856" max="14856" width="57.54296875" style="2" customWidth="1"/>
    <col min="14857" max="15104" width="24.81640625" style="2"/>
    <col min="15105" max="15105" width="7.1796875" style="2" customWidth="1"/>
    <col min="15106" max="15106" width="48.54296875" style="2" customWidth="1"/>
    <col min="15107" max="15107" width="4.81640625" style="2" customWidth="1"/>
    <col min="15108" max="15108" width="4.54296875" style="2" customWidth="1"/>
    <col min="15109" max="15109" width="8.54296875" style="2" customWidth="1"/>
    <col min="15110" max="15110" width="5.7265625" style="2" customWidth="1"/>
    <col min="15111" max="15111" width="3.453125" style="2" customWidth="1"/>
    <col min="15112" max="15112" width="57.54296875" style="2" customWidth="1"/>
    <col min="15113" max="15360" width="24.81640625" style="2"/>
    <col min="15361" max="15361" width="7.1796875" style="2" customWidth="1"/>
    <col min="15362" max="15362" width="48.54296875" style="2" customWidth="1"/>
    <col min="15363" max="15363" width="4.81640625" style="2" customWidth="1"/>
    <col min="15364" max="15364" width="4.54296875" style="2" customWidth="1"/>
    <col min="15365" max="15365" width="8.54296875" style="2" customWidth="1"/>
    <col min="15366" max="15366" width="5.7265625" style="2" customWidth="1"/>
    <col min="15367" max="15367" width="3.453125" style="2" customWidth="1"/>
    <col min="15368" max="15368" width="57.54296875" style="2" customWidth="1"/>
    <col min="15369" max="15616" width="24.81640625" style="2"/>
    <col min="15617" max="15617" width="7.1796875" style="2" customWidth="1"/>
    <col min="15618" max="15618" width="48.54296875" style="2" customWidth="1"/>
    <col min="15619" max="15619" width="4.81640625" style="2" customWidth="1"/>
    <col min="15620" max="15620" width="4.54296875" style="2" customWidth="1"/>
    <col min="15621" max="15621" width="8.54296875" style="2" customWidth="1"/>
    <col min="15622" max="15622" width="5.7265625" style="2" customWidth="1"/>
    <col min="15623" max="15623" width="3.453125" style="2" customWidth="1"/>
    <col min="15624" max="15624" width="57.54296875" style="2" customWidth="1"/>
    <col min="15625" max="15872" width="24.81640625" style="2"/>
    <col min="15873" max="15873" width="7.1796875" style="2" customWidth="1"/>
    <col min="15874" max="15874" width="48.54296875" style="2" customWidth="1"/>
    <col min="15875" max="15875" width="4.81640625" style="2" customWidth="1"/>
    <col min="15876" max="15876" width="4.54296875" style="2" customWidth="1"/>
    <col min="15877" max="15877" width="8.54296875" style="2" customWidth="1"/>
    <col min="15878" max="15878" width="5.7265625" style="2" customWidth="1"/>
    <col min="15879" max="15879" width="3.453125" style="2" customWidth="1"/>
    <col min="15880" max="15880" width="57.54296875" style="2" customWidth="1"/>
    <col min="15881" max="16128" width="24.81640625" style="2"/>
    <col min="16129" max="16129" width="7.1796875" style="2" customWidth="1"/>
    <col min="16130" max="16130" width="48.54296875" style="2" customWidth="1"/>
    <col min="16131" max="16131" width="4.81640625" style="2" customWidth="1"/>
    <col min="16132" max="16132" width="4.54296875" style="2" customWidth="1"/>
    <col min="16133" max="16133" width="8.54296875" style="2" customWidth="1"/>
    <col min="16134" max="16134" width="5.7265625" style="2" customWidth="1"/>
    <col min="16135" max="16135" width="3.453125" style="2" customWidth="1"/>
    <col min="16136" max="16136" width="57.54296875" style="2" customWidth="1"/>
    <col min="16137" max="16384" width="24.81640625" style="2"/>
  </cols>
  <sheetData>
    <row r="1" spans="1:8" ht="15.75" customHeight="1" x14ac:dyDescent="0.25">
      <c r="A1" s="382" t="s">
        <v>0</v>
      </c>
      <c r="H1" s="2" t="s">
        <v>4432</v>
      </c>
    </row>
    <row r="2" spans="1:8" ht="15.75" customHeight="1" x14ac:dyDescent="0.25">
      <c r="A2" s="383" t="s">
        <v>1</v>
      </c>
    </row>
    <row r="3" spans="1:8" ht="15.75" customHeight="1" x14ac:dyDescent="0.25">
      <c r="A3" s="384" t="s">
        <v>2</v>
      </c>
    </row>
    <row r="4" spans="1:8" ht="15.75" customHeight="1" x14ac:dyDescent="0.25">
      <c r="A4" s="384" t="s">
        <v>3</v>
      </c>
    </row>
    <row r="5" spans="1:8" ht="15.75" customHeight="1" x14ac:dyDescent="0.25">
      <c r="A5" s="384" t="s">
        <v>4</v>
      </c>
    </row>
    <row r="6" spans="1:8" ht="15.75" customHeight="1" x14ac:dyDescent="0.25">
      <c r="A6" s="384" t="s">
        <v>5</v>
      </c>
    </row>
    <row r="7" spans="1:8" ht="15.75" customHeight="1" x14ac:dyDescent="0.25">
      <c r="A7" s="383" t="s">
        <v>7</v>
      </c>
    </row>
    <row r="8" spans="1:8" ht="15.75" customHeight="1" x14ac:dyDescent="0.25">
      <c r="A8" s="383" t="s">
        <v>8</v>
      </c>
    </row>
    <row r="9" spans="1:8" ht="15.75" customHeight="1" x14ac:dyDescent="0.25">
      <c r="A9" s="383" t="s">
        <v>9</v>
      </c>
    </row>
    <row r="10" spans="1:8" ht="15.75" customHeight="1" x14ac:dyDescent="0.25">
      <c r="A10" s="383" t="s">
        <v>4433</v>
      </c>
    </row>
    <row r="11" spans="1:8" ht="15.75" customHeight="1" x14ac:dyDescent="0.25">
      <c r="A11" s="383" t="s">
        <v>4434</v>
      </c>
    </row>
    <row r="12" spans="1:8" ht="15.75" customHeight="1" x14ac:dyDescent="0.25">
      <c r="A12" s="383" t="s">
        <v>4435</v>
      </c>
    </row>
    <row r="13" spans="1:8" ht="15.75" customHeight="1" x14ac:dyDescent="0.25">
      <c r="A13" s="383" t="s">
        <v>4436</v>
      </c>
    </row>
    <row r="14" spans="1:8" ht="15.75" customHeight="1" x14ac:dyDescent="0.25">
      <c r="A14" s="383" t="s">
        <v>11</v>
      </c>
    </row>
    <row r="15" spans="1:8" ht="15.75" customHeight="1" x14ac:dyDescent="0.25">
      <c r="A15" s="383" t="s">
        <v>4437</v>
      </c>
    </row>
    <row r="16" spans="1:8" ht="15.75" customHeight="1" x14ac:dyDescent="0.25">
      <c r="A16" s="383" t="s">
        <v>4438</v>
      </c>
    </row>
    <row r="17" spans="1:7" ht="15.75" customHeight="1" x14ac:dyDescent="0.25">
      <c r="A17" s="385" t="s">
        <v>14</v>
      </c>
    </row>
    <row r="18" spans="1:7" ht="15.75" customHeight="1" x14ac:dyDescent="0.25">
      <c r="B18" s="6" t="s">
        <v>15</v>
      </c>
    </row>
    <row r="19" spans="1:7" ht="15.75" customHeight="1" x14ac:dyDescent="0.25">
      <c r="A19" s="572" t="s">
        <v>34</v>
      </c>
      <c r="B19" s="572"/>
      <c r="C19" s="1" t="s">
        <v>16</v>
      </c>
      <c r="G19" s="8"/>
    </row>
    <row r="20" spans="1:7" ht="15.75" customHeight="1" x14ac:dyDescent="0.25">
      <c r="B20" s="7" t="s">
        <v>17</v>
      </c>
      <c r="C20" s="2" t="s">
        <v>18</v>
      </c>
      <c r="D20" s="7"/>
      <c r="E20" s="9"/>
      <c r="G20" s="7"/>
    </row>
    <row r="21" spans="1:7" ht="15.75" customHeight="1" x14ac:dyDescent="0.25">
      <c r="B21" s="7" t="s">
        <v>19</v>
      </c>
      <c r="C21" s="2" t="s">
        <v>20</v>
      </c>
      <c r="G21" s="7"/>
    </row>
    <row r="22" spans="1:7" ht="15.75" customHeight="1" x14ac:dyDescent="0.25">
      <c r="B22" s="7" t="s">
        <v>21</v>
      </c>
      <c r="C22" s="2" t="s">
        <v>22</v>
      </c>
      <c r="G22" s="7"/>
    </row>
    <row r="23" spans="1:7" ht="15.75" customHeight="1" x14ac:dyDescent="0.25">
      <c r="A23" s="387"/>
      <c r="C23" s="2" t="s">
        <v>23</v>
      </c>
      <c r="G23" s="7"/>
    </row>
    <row r="24" spans="1:7" ht="15.75" customHeight="1" x14ac:dyDescent="0.25">
      <c r="B24" s="7" t="s">
        <v>29</v>
      </c>
      <c r="C24" s="2" t="s">
        <v>30</v>
      </c>
      <c r="G24" s="7"/>
    </row>
    <row r="25" spans="1:7" ht="15.75" customHeight="1" x14ac:dyDescent="0.25">
      <c r="B25" s="7" t="s">
        <v>31</v>
      </c>
      <c r="C25" s="2" t="s">
        <v>32</v>
      </c>
      <c r="G25" s="7"/>
    </row>
    <row r="26" spans="1:7" ht="15.75" customHeight="1" x14ac:dyDescent="0.25">
      <c r="B26" s="6" t="s">
        <v>33</v>
      </c>
    </row>
    <row r="27" spans="1:7" ht="15.75" customHeight="1" x14ac:dyDescent="0.25">
      <c r="B27" s="8" t="s">
        <v>34</v>
      </c>
      <c r="C27" s="1" t="s">
        <v>16</v>
      </c>
      <c r="G27" s="8"/>
    </row>
    <row r="28" spans="1:7" ht="15.75" customHeight="1" x14ac:dyDescent="0.25">
      <c r="B28" s="7" t="s">
        <v>35</v>
      </c>
      <c r="C28" s="2" t="s">
        <v>36</v>
      </c>
      <c r="G28" s="7"/>
    </row>
    <row r="29" spans="1:7" ht="15.75" customHeight="1" x14ac:dyDescent="0.25">
      <c r="B29" s="7" t="s">
        <v>37</v>
      </c>
      <c r="C29" s="2" t="s">
        <v>38</v>
      </c>
      <c r="G29" s="7"/>
    </row>
    <row r="30" spans="1:7" ht="15.75" customHeight="1" x14ac:dyDescent="0.25">
      <c r="B30" s="7" t="s">
        <v>39</v>
      </c>
      <c r="C30" s="2" t="s">
        <v>40</v>
      </c>
      <c r="G30" s="7"/>
    </row>
    <row r="31" spans="1:7" ht="15.75" customHeight="1" x14ac:dyDescent="0.25">
      <c r="B31" s="7" t="s">
        <v>47</v>
      </c>
      <c r="C31" s="2" t="s">
        <v>48</v>
      </c>
      <c r="G31" s="7"/>
    </row>
    <row r="32" spans="1:7" ht="15.75" customHeight="1" thickBot="1" x14ac:dyDescent="0.3">
      <c r="B32" s="7" t="s">
        <v>49</v>
      </c>
      <c r="C32" s="2" t="s">
        <v>50</v>
      </c>
      <c r="G32" s="7"/>
    </row>
    <row r="33" spans="1:9" ht="15.75" customHeight="1" x14ac:dyDescent="0.25">
      <c r="I33" s="319" t="s">
        <v>4439</v>
      </c>
    </row>
    <row r="34" spans="1:9" ht="15.75" customHeight="1" x14ac:dyDescent="0.25">
      <c r="A34" s="388" t="s">
        <v>4440</v>
      </c>
      <c r="I34" s="320"/>
    </row>
    <row r="35" spans="1:9" ht="15.75" customHeight="1" x14ac:dyDescent="0.25">
      <c r="I35" s="320"/>
    </row>
    <row r="36" spans="1:9" ht="15.75" customHeight="1" x14ac:dyDescent="0.25">
      <c r="A36" s="382" t="s">
        <v>4441</v>
      </c>
      <c r="I36" s="320"/>
    </row>
    <row r="37" spans="1:9" ht="15.75" customHeight="1" x14ac:dyDescent="0.25">
      <c r="A37" s="382"/>
      <c r="I37" s="320"/>
    </row>
    <row r="38" spans="1:9" ht="15.75" customHeight="1" x14ac:dyDescent="0.25">
      <c r="A38" s="386" t="s">
        <v>4442</v>
      </c>
      <c r="I38" s="320"/>
    </row>
    <row r="39" spans="1:9" ht="15.75" customHeight="1" x14ac:dyDescent="0.25">
      <c r="I39" s="320"/>
    </row>
    <row r="40" spans="1:9" ht="15.75" customHeight="1" x14ac:dyDescent="0.25">
      <c r="A40" s="389" t="s">
        <v>52</v>
      </c>
      <c r="B40" s="121" t="s">
        <v>585</v>
      </c>
      <c r="C40" s="121" t="s">
        <v>54</v>
      </c>
      <c r="D40" s="121" t="s">
        <v>55</v>
      </c>
      <c r="E40" s="121" t="s">
        <v>586</v>
      </c>
      <c r="F40" s="121" t="s">
        <v>587</v>
      </c>
      <c r="I40" s="320"/>
    </row>
    <row r="41" spans="1:9" ht="15.75" customHeight="1" x14ac:dyDescent="0.25">
      <c r="A41" s="135" t="s">
        <v>65</v>
      </c>
      <c r="B41" s="122" t="s">
        <v>4443</v>
      </c>
      <c r="C41" s="123" t="s">
        <v>59</v>
      </c>
      <c r="D41" s="123" t="s">
        <v>60</v>
      </c>
      <c r="E41" s="123">
        <v>77100</v>
      </c>
      <c r="F41" s="123">
        <v>60</v>
      </c>
      <c r="I41" s="320" t="s">
        <v>65</v>
      </c>
    </row>
    <row r="42" spans="1:9" ht="30" customHeight="1" x14ac:dyDescent="0.25">
      <c r="A42" s="391" t="s">
        <v>67</v>
      </c>
      <c r="B42" s="124" t="s">
        <v>4444</v>
      </c>
      <c r="C42" s="125" t="s">
        <v>59</v>
      </c>
      <c r="D42" s="125" t="s">
        <v>60</v>
      </c>
      <c r="E42" s="125">
        <v>77100</v>
      </c>
      <c r="F42" s="125">
        <v>60</v>
      </c>
      <c r="H42" s="321" t="s">
        <v>4445</v>
      </c>
      <c r="I42" s="320" t="s">
        <v>67</v>
      </c>
    </row>
    <row r="43" spans="1:9" ht="15.75" customHeight="1" x14ac:dyDescent="0.25">
      <c r="I43" s="320"/>
    </row>
    <row r="44" spans="1:9" ht="15.75" customHeight="1" x14ac:dyDescent="0.25">
      <c r="A44" s="382" t="s">
        <v>4446</v>
      </c>
      <c r="I44" s="320"/>
    </row>
    <row r="45" spans="1:9" ht="15.75" customHeight="1" x14ac:dyDescent="0.25">
      <c r="A45" s="382"/>
      <c r="I45" s="320"/>
    </row>
    <row r="46" spans="1:9" ht="15.75" customHeight="1" x14ac:dyDescent="0.25">
      <c r="A46" s="386" t="s">
        <v>4447</v>
      </c>
      <c r="I46" s="320"/>
    </row>
    <row r="47" spans="1:9" ht="15.75" customHeight="1" x14ac:dyDescent="0.25">
      <c r="I47" s="320"/>
    </row>
    <row r="48" spans="1:9" ht="15.75" customHeight="1" x14ac:dyDescent="0.25">
      <c r="A48" s="389" t="s">
        <v>52</v>
      </c>
      <c r="B48" s="121" t="s">
        <v>585</v>
      </c>
      <c r="C48" s="121" t="s">
        <v>54</v>
      </c>
      <c r="D48" s="121" t="s">
        <v>55</v>
      </c>
      <c r="E48" s="121" t="s">
        <v>586</v>
      </c>
      <c r="F48" s="121" t="s">
        <v>587</v>
      </c>
      <c r="I48" s="320"/>
    </row>
    <row r="49" spans="1:9" s="325" customFormat="1" ht="23" x14ac:dyDescent="0.25">
      <c r="A49" s="392" t="s">
        <v>71</v>
      </c>
      <c r="B49" s="323" t="s">
        <v>4448</v>
      </c>
      <c r="C49" s="324" t="s">
        <v>61</v>
      </c>
      <c r="D49" s="324" t="s">
        <v>60</v>
      </c>
      <c r="E49" s="324">
        <v>62001</v>
      </c>
      <c r="F49" s="324">
        <v>70</v>
      </c>
      <c r="H49" s="326" t="s">
        <v>4449</v>
      </c>
      <c r="I49" s="327" t="s">
        <v>73</v>
      </c>
    </row>
    <row r="50" spans="1:9" ht="15.75" customHeight="1" x14ac:dyDescent="0.25">
      <c r="A50" s="390" t="s">
        <v>73</v>
      </c>
      <c r="B50" s="122" t="s">
        <v>4450</v>
      </c>
      <c r="C50" s="123" t="s">
        <v>61</v>
      </c>
      <c r="D50" s="123" t="s">
        <v>60</v>
      </c>
      <c r="E50" s="123">
        <v>62002</v>
      </c>
      <c r="F50" s="123">
        <v>70</v>
      </c>
      <c r="H50" s="328" t="s">
        <v>4451</v>
      </c>
      <c r="I50" s="320" t="s">
        <v>77</v>
      </c>
    </row>
    <row r="51" spans="1:9" s="325" customFormat="1" ht="15.75" customHeight="1" x14ac:dyDescent="0.25">
      <c r="A51" s="393" t="s">
        <v>75</v>
      </c>
      <c r="B51" s="323" t="s">
        <v>4452</v>
      </c>
      <c r="C51" s="324" t="s">
        <v>61</v>
      </c>
      <c r="D51" s="324" t="s">
        <v>60</v>
      </c>
      <c r="E51" s="324">
        <v>62003</v>
      </c>
      <c r="F51" s="324">
        <v>70</v>
      </c>
      <c r="H51" s="326" t="s">
        <v>4453</v>
      </c>
      <c r="I51" s="327" t="s">
        <v>4454</v>
      </c>
    </row>
    <row r="52" spans="1:9" s="325" customFormat="1" ht="15.75" customHeight="1" x14ac:dyDescent="0.25">
      <c r="A52" s="393" t="s">
        <v>77</v>
      </c>
      <c r="B52" s="323" t="s">
        <v>4455</v>
      </c>
      <c r="C52" s="324" t="s">
        <v>61</v>
      </c>
      <c r="D52" s="324" t="s">
        <v>60</v>
      </c>
      <c r="E52" s="324">
        <v>62004</v>
      </c>
      <c r="F52" s="324">
        <v>70</v>
      </c>
      <c r="H52" s="326" t="s">
        <v>4456</v>
      </c>
      <c r="I52" s="327" t="s">
        <v>71</v>
      </c>
    </row>
    <row r="53" spans="1:9" s="325" customFormat="1" ht="23" x14ac:dyDescent="0.25">
      <c r="A53" s="393" t="s">
        <v>79</v>
      </c>
      <c r="B53" s="323" t="s">
        <v>4457</v>
      </c>
      <c r="C53" s="324" t="s">
        <v>61</v>
      </c>
      <c r="D53" s="324" t="s">
        <v>60</v>
      </c>
      <c r="E53" s="324">
        <v>62005</v>
      </c>
      <c r="F53" s="324">
        <v>70</v>
      </c>
      <c r="H53" s="326" t="s">
        <v>4458</v>
      </c>
      <c r="I53" s="327" t="s">
        <v>75</v>
      </c>
    </row>
    <row r="54" spans="1:9" s="325" customFormat="1" ht="40.5" customHeight="1" x14ac:dyDescent="0.25">
      <c r="A54" s="393" t="s">
        <v>4459</v>
      </c>
      <c r="B54" s="323" t="s">
        <v>4460</v>
      </c>
      <c r="C54" s="324" t="s">
        <v>61</v>
      </c>
      <c r="D54" s="324" t="s">
        <v>60</v>
      </c>
      <c r="E54" s="324">
        <v>62008</v>
      </c>
      <c r="F54" s="324">
        <v>70</v>
      </c>
      <c r="H54" s="326" t="s">
        <v>4461</v>
      </c>
      <c r="I54" s="327" t="s">
        <v>4462</v>
      </c>
    </row>
    <row r="55" spans="1:9" ht="23" x14ac:dyDescent="0.25">
      <c r="A55" s="390" t="s">
        <v>4463</v>
      </c>
      <c r="B55" s="122" t="s">
        <v>4464</v>
      </c>
      <c r="C55" s="123" t="s">
        <v>61</v>
      </c>
      <c r="D55" s="123" t="s">
        <v>60</v>
      </c>
      <c r="E55" s="123">
        <v>62011</v>
      </c>
      <c r="F55" s="123">
        <v>70</v>
      </c>
      <c r="I55" s="320" t="s">
        <v>79</v>
      </c>
    </row>
    <row r="56" spans="1:9" x14ac:dyDescent="0.25">
      <c r="A56" s="390" t="s">
        <v>4465</v>
      </c>
      <c r="B56" s="122" t="s">
        <v>4466</v>
      </c>
      <c r="C56" s="123" t="s">
        <v>61</v>
      </c>
      <c r="D56" s="123" t="s">
        <v>60</v>
      </c>
      <c r="E56" s="123">
        <v>62012</v>
      </c>
      <c r="F56" s="123">
        <v>70</v>
      </c>
      <c r="I56" s="320" t="s">
        <v>4462</v>
      </c>
    </row>
    <row r="57" spans="1:9" x14ac:dyDescent="0.25">
      <c r="A57" s="390" t="s">
        <v>4467</v>
      </c>
      <c r="B57" s="122" t="s">
        <v>4468</v>
      </c>
      <c r="C57" s="123" t="s">
        <v>61</v>
      </c>
      <c r="D57" s="123" t="s">
        <v>60</v>
      </c>
      <c r="E57" s="123">
        <v>62019</v>
      </c>
      <c r="F57" s="123">
        <v>70</v>
      </c>
      <c r="I57" s="320" t="s">
        <v>4462</v>
      </c>
    </row>
    <row r="58" spans="1:9" x14ac:dyDescent="0.25">
      <c r="A58" s="391" t="s">
        <v>4469</v>
      </c>
      <c r="B58" s="124" t="s">
        <v>4470</v>
      </c>
      <c r="C58" s="125" t="s">
        <v>61</v>
      </c>
      <c r="D58" s="125" t="s">
        <v>60</v>
      </c>
      <c r="E58" s="125">
        <v>62022</v>
      </c>
      <c r="F58" s="125">
        <v>70</v>
      </c>
      <c r="I58" s="320" t="s">
        <v>71</v>
      </c>
    </row>
    <row r="59" spans="1:9" ht="15.75" customHeight="1" x14ac:dyDescent="0.25">
      <c r="I59" s="320"/>
    </row>
    <row r="60" spans="1:9" ht="15.75" customHeight="1" x14ac:dyDescent="0.25">
      <c r="A60" s="386" t="s">
        <v>4471</v>
      </c>
      <c r="I60" s="320"/>
    </row>
    <row r="61" spans="1:9" ht="15.75" customHeight="1" x14ac:dyDescent="0.25">
      <c r="I61" s="320"/>
    </row>
    <row r="62" spans="1:9" ht="15.75" customHeight="1" x14ac:dyDescent="0.25">
      <c r="A62" s="389" t="s">
        <v>52</v>
      </c>
      <c r="B62" s="121" t="s">
        <v>585</v>
      </c>
      <c r="C62" s="121" t="s">
        <v>54</v>
      </c>
      <c r="D62" s="121" t="s">
        <v>55</v>
      </c>
      <c r="E62" s="121" t="s">
        <v>586</v>
      </c>
      <c r="F62" s="121" t="s">
        <v>587</v>
      </c>
      <c r="I62" s="320"/>
    </row>
    <row r="63" spans="1:9" s="325" customFormat="1" x14ac:dyDescent="0.25">
      <c r="A63" s="393" t="s">
        <v>84</v>
      </c>
      <c r="B63" s="323" t="s">
        <v>4472</v>
      </c>
      <c r="C63" s="324" t="s">
        <v>61</v>
      </c>
      <c r="D63" s="324" t="s">
        <v>60</v>
      </c>
      <c r="E63" s="324">
        <v>62101</v>
      </c>
      <c r="F63" s="324">
        <v>70</v>
      </c>
      <c r="H63" s="325" t="s">
        <v>4473</v>
      </c>
      <c r="I63" s="327" t="s">
        <v>86</v>
      </c>
    </row>
    <row r="64" spans="1:9" x14ac:dyDescent="0.25">
      <c r="A64" s="390" t="s">
        <v>86</v>
      </c>
      <c r="B64" s="122" t="s">
        <v>4474</v>
      </c>
      <c r="C64" s="123" t="s">
        <v>61</v>
      </c>
      <c r="D64" s="123" t="s">
        <v>60</v>
      </c>
      <c r="E64" s="123">
        <v>62102</v>
      </c>
      <c r="F64" s="123">
        <v>70</v>
      </c>
      <c r="I64" s="320" t="s">
        <v>90</v>
      </c>
    </row>
    <row r="65" spans="1:9" s="325" customFormat="1" x14ac:dyDescent="0.25">
      <c r="A65" s="393" t="s">
        <v>88</v>
      </c>
      <c r="B65" s="323" t="s">
        <v>4475</v>
      </c>
      <c r="C65" s="324" t="s">
        <v>61</v>
      </c>
      <c r="D65" s="324" t="s">
        <v>60</v>
      </c>
      <c r="E65" s="324">
        <v>62103</v>
      </c>
      <c r="F65" s="324">
        <v>70</v>
      </c>
      <c r="H65" s="330" t="s">
        <v>4476</v>
      </c>
      <c r="I65" s="327" t="s">
        <v>4454</v>
      </c>
    </row>
    <row r="66" spans="1:9" s="325" customFormat="1" x14ac:dyDescent="0.25">
      <c r="A66" s="393" t="s">
        <v>90</v>
      </c>
      <c r="B66" s="323" t="s">
        <v>4477</v>
      </c>
      <c r="C66" s="324" t="s">
        <v>61</v>
      </c>
      <c r="D66" s="324" t="s">
        <v>60</v>
      </c>
      <c r="E66" s="324">
        <v>62104</v>
      </c>
      <c r="F66" s="324">
        <v>70</v>
      </c>
      <c r="H66" s="330" t="s">
        <v>4476</v>
      </c>
      <c r="I66" s="327" t="s">
        <v>84</v>
      </c>
    </row>
    <row r="67" spans="1:9" s="325" customFormat="1" ht="23" x14ac:dyDescent="0.25">
      <c r="A67" s="393" t="s">
        <v>4478</v>
      </c>
      <c r="B67" s="323" t="s">
        <v>4479</v>
      </c>
      <c r="C67" s="324" t="s">
        <v>61</v>
      </c>
      <c r="D67" s="324" t="s">
        <v>60</v>
      </c>
      <c r="E67" s="324">
        <v>62105</v>
      </c>
      <c r="F67" s="324">
        <v>70</v>
      </c>
      <c r="H67" s="330" t="s">
        <v>4476</v>
      </c>
      <c r="I67" s="327" t="s">
        <v>88</v>
      </c>
    </row>
    <row r="68" spans="1:9" ht="23" x14ac:dyDescent="0.25">
      <c r="A68" s="390" t="s">
        <v>4480</v>
      </c>
      <c r="B68" s="122" t="s">
        <v>4481</v>
      </c>
      <c r="C68" s="123" t="s">
        <v>61</v>
      </c>
      <c r="D68" s="123" t="s">
        <v>60</v>
      </c>
      <c r="E68" s="123">
        <v>62112</v>
      </c>
      <c r="F68" s="123">
        <v>70</v>
      </c>
      <c r="I68" s="320" t="s">
        <v>4462</v>
      </c>
    </row>
    <row r="69" spans="1:9" x14ac:dyDescent="0.25">
      <c r="A69" s="390" t="s">
        <v>4482</v>
      </c>
      <c r="B69" s="122" t="s">
        <v>4483</v>
      </c>
      <c r="C69" s="123" t="s">
        <v>61</v>
      </c>
      <c r="D69" s="123" t="s">
        <v>60</v>
      </c>
      <c r="E69" s="123">
        <v>62121</v>
      </c>
      <c r="F69" s="123">
        <v>70</v>
      </c>
      <c r="I69" s="320" t="s">
        <v>94</v>
      </c>
    </row>
    <row r="70" spans="1:9" x14ac:dyDescent="0.25">
      <c r="A70" s="391" t="s">
        <v>94</v>
      </c>
      <c r="B70" s="124" t="s">
        <v>4484</v>
      </c>
      <c r="C70" s="125" t="s">
        <v>61</v>
      </c>
      <c r="D70" s="125" t="s">
        <v>60</v>
      </c>
      <c r="E70" s="125">
        <v>62129</v>
      </c>
      <c r="F70" s="125">
        <v>70</v>
      </c>
      <c r="I70" s="320" t="s">
        <v>94</v>
      </c>
    </row>
    <row r="71" spans="1:9" ht="15.75" customHeight="1" x14ac:dyDescent="0.25">
      <c r="I71" s="320"/>
    </row>
    <row r="72" spans="1:9" ht="15.75" customHeight="1" x14ac:dyDescent="0.25">
      <c r="A72" s="386" t="s">
        <v>4485</v>
      </c>
      <c r="I72" s="320"/>
    </row>
    <row r="73" spans="1:9" ht="15.75" customHeight="1" x14ac:dyDescent="0.25">
      <c r="I73" s="331" t="s">
        <v>4486</v>
      </c>
    </row>
    <row r="74" spans="1:9" ht="15.75" customHeight="1" x14ac:dyDescent="0.25">
      <c r="A74" s="389" t="s">
        <v>52</v>
      </c>
      <c r="B74" s="121" t="s">
        <v>585</v>
      </c>
      <c r="C74" s="121" t="s">
        <v>54</v>
      </c>
      <c r="D74" s="121" t="s">
        <v>55</v>
      </c>
      <c r="E74" s="121" t="s">
        <v>586</v>
      </c>
      <c r="F74" s="121" t="s">
        <v>587</v>
      </c>
      <c r="I74" s="320"/>
    </row>
    <row r="75" spans="1:9" s="325" customFormat="1" ht="24" customHeight="1" x14ac:dyDescent="0.25">
      <c r="A75" s="393" t="s">
        <v>97</v>
      </c>
      <c r="B75" s="323" t="s">
        <v>4487</v>
      </c>
      <c r="C75" s="324" t="s">
        <v>61</v>
      </c>
      <c r="D75" s="324" t="s">
        <v>60</v>
      </c>
      <c r="E75" s="324">
        <v>62201</v>
      </c>
      <c r="F75" s="324">
        <v>70</v>
      </c>
      <c r="H75" s="330" t="s">
        <v>4473</v>
      </c>
      <c r="I75" s="327" t="s">
        <v>99</v>
      </c>
    </row>
    <row r="76" spans="1:9" ht="18" customHeight="1" x14ac:dyDescent="0.25">
      <c r="A76" s="390" t="s">
        <v>99</v>
      </c>
      <c r="B76" s="122" t="s">
        <v>4488</v>
      </c>
      <c r="C76" s="123" t="s">
        <v>61</v>
      </c>
      <c r="D76" s="123" t="s">
        <v>60</v>
      </c>
      <c r="E76" s="123">
        <v>62202</v>
      </c>
      <c r="F76" s="123">
        <v>70</v>
      </c>
      <c r="I76" s="320" t="s">
        <v>103</v>
      </c>
    </row>
    <row r="77" spans="1:9" s="325" customFormat="1" ht="23" x14ac:dyDescent="0.25">
      <c r="A77" s="393" t="s">
        <v>101</v>
      </c>
      <c r="B77" s="323" t="s">
        <v>4489</v>
      </c>
      <c r="C77" s="324" t="s">
        <v>61</v>
      </c>
      <c r="D77" s="324" t="s">
        <v>60</v>
      </c>
      <c r="E77" s="324">
        <v>62203</v>
      </c>
      <c r="F77" s="324">
        <v>70</v>
      </c>
      <c r="H77" s="330" t="s">
        <v>4476</v>
      </c>
      <c r="I77" s="327" t="s">
        <v>4454</v>
      </c>
    </row>
    <row r="78" spans="1:9" s="325" customFormat="1" ht="23" x14ac:dyDescent="0.25">
      <c r="A78" s="393" t="s">
        <v>103</v>
      </c>
      <c r="B78" s="323" t="s">
        <v>4490</v>
      </c>
      <c r="C78" s="324" t="s">
        <v>61</v>
      </c>
      <c r="D78" s="324" t="s">
        <v>60</v>
      </c>
      <c r="E78" s="324">
        <v>62204</v>
      </c>
      <c r="F78" s="324">
        <v>70</v>
      </c>
      <c r="H78" s="330" t="s">
        <v>4476</v>
      </c>
      <c r="I78" s="327" t="s">
        <v>97</v>
      </c>
    </row>
    <row r="79" spans="1:9" s="325" customFormat="1" ht="23" x14ac:dyDescent="0.25">
      <c r="A79" s="393" t="s">
        <v>4491</v>
      </c>
      <c r="B79" s="323" t="s">
        <v>4492</v>
      </c>
      <c r="C79" s="324" t="s">
        <v>61</v>
      </c>
      <c r="D79" s="324" t="s">
        <v>60</v>
      </c>
      <c r="E79" s="324">
        <v>62205</v>
      </c>
      <c r="F79" s="324">
        <v>70</v>
      </c>
      <c r="H79" s="330" t="s">
        <v>4476</v>
      </c>
      <c r="I79" s="327" t="s">
        <v>101</v>
      </c>
    </row>
    <row r="80" spans="1:9" s="325" customFormat="1" ht="28.5" customHeight="1" x14ac:dyDescent="0.25">
      <c r="A80" s="393" t="s">
        <v>4493</v>
      </c>
      <c r="B80" s="323" t="s">
        <v>4494</v>
      </c>
      <c r="C80" s="324" t="s">
        <v>61</v>
      </c>
      <c r="D80" s="324" t="s">
        <v>60</v>
      </c>
      <c r="E80" s="324">
        <v>62208</v>
      </c>
      <c r="F80" s="324">
        <v>70</v>
      </c>
      <c r="H80" s="330" t="s">
        <v>4495</v>
      </c>
      <c r="I80" s="327" t="s">
        <v>4462</v>
      </c>
    </row>
    <row r="81" spans="1:9" ht="23" x14ac:dyDescent="0.25">
      <c r="A81" s="390" t="s">
        <v>4496</v>
      </c>
      <c r="B81" s="122" t="s">
        <v>4497</v>
      </c>
      <c r="C81" s="123" t="s">
        <v>61</v>
      </c>
      <c r="D81" s="123" t="s">
        <v>60</v>
      </c>
      <c r="E81" s="123">
        <v>62212</v>
      </c>
      <c r="F81" s="123">
        <v>70</v>
      </c>
      <c r="I81" s="327" t="s">
        <v>4462</v>
      </c>
    </row>
    <row r="82" spans="1:9" ht="23" x14ac:dyDescent="0.25">
      <c r="A82" s="390" t="s">
        <v>4498</v>
      </c>
      <c r="B82" s="122" t="s">
        <v>4499</v>
      </c>
      <c r="C82" s="123" t="s">
        <v>61</v>
      </c>
      <c r="D82" s="123" t="s">
        <v>60</v>
      </c>
      <c r="E82" s="123">
        <v>62219</v>
      </c>
      <c r="F82" s="123">
        <v>70</v>
      </c>
      <c r="I82" s="327" t="s">
        <v>4462</v>
      </c>
    </row>
    <row r="83" spans="1:9" ht="23" x14ac:dyDescent="0.25">
      <c r="A83" s="390" t="s">
        <v>4500</v>
      </c>
      <c r="B83" s="122" t="s">
        <v>4501</v>
      </c>
      <c r="C83" s="123" t="s">
        <v>61</v>
      </c>
      <c r="D83" s="123" t="s">
        <v>60</v>
      </c>
      <c r="E83" s="123">
        <v>62401</v>
      </c>
      <c r="F83" s="123">
        <v>70</v>
      </c>
      <c r="H83" s="321" t="s">
        <v>4502</v>
      </c>
      <c r="I83" s="320" t="s">
        <v>108</v>
      </c>
    </row>
    <row r="84" spans="1:9" ht="23" x14ac:dyDescent="0.25">
      <c r="A84" s="390" t="s">
        <v>4503</v>
      </c>
      <c r="B84" s="122" t="s">
        <v>4504</v>
      </c>
      <c r="C84" s="123" t="s">
        <v>61</v>
      </c>
      <c r="D84" s="123" t="s">
        <v>60</v>
      </c>
      <c r="E84" s="123">
        <v>62402</v>
      </c>
      <c r="F84" s="123">
        <v>70</v>
      </c>
      <c r="H84" s="321" t="s">
        <v>4505</v>
      </c>
      <c r="I84" s="320" t="s">
        <v>114</v>
      </c>
    </row>
    <row r="85" spans="1:9" ht="23" x14ac:dyDescent="0.25">
      <c r="A85" s="394" t="s">
        <v>4506</v>
      </c>
      <c r="B85" s="332" t="s">
        <v>4507</v>
      </c>
      <c r="C85" s="333" t="s">
        <v>61</v>
      </c>
      <c r="D85" s="333" t="s">
        <v>60</v>
      </c>
      <c r="E85" s="333">
        <v>62423</v>
      </c>
      <c r="F85" s="333">
        <v>70</v>
      </c>
      <c r="G85" s="334"/>
      <c r="H85" s="335" t="s">
        <v>4508</v>
      </c>
      <c r="I85" s="320" t="s">
        <v>112</v>
      </c>
    </row>
    <row r="86" spans="1:9" ht="28.5" customHeight="1" x14ac:dyDescent="0.25">
      <c r="A86" s="390" t="s">
        <v>4509</v>
      </c>
      <c r="B86" s="122" t="s">
        <v>4510</v>
      </c>
      <c r="C86" s="123" t="s">
        <v>61</v>
      </c>
      <c r="D86" s="123" t="s">
        <v>60</v>
      </c>
      <c r="E86" s="123">
        <v>62411</v>
      </c>
      <c r="F86" s="123">
        <v>70</v>
      </c>
      <c r="I86" s="320" t="s">
        <v>108</v>
      </c>
    </row>
    <row r="87" spans="1:9" ht="27" customHeight="1" x14ac:dyDescent="0.25">
      <c r="A87" s="390" t="s">
        <v>4511</v>
      </c>
      <c r="B87" s="122" t="s">
        <v>4512</v>
      </c>
      <c r="C87" s="123" t="s">
        <v>61</v>
      </c>
      <c r="D87" s="123" t="s">
        <v>60</v>
      </c>
      <c r="E87" s="123">
        <v>62412</v>
      </c>
      <c r="F87" s="123">
        <v>70</v>
      </c>
      <c r="I87" s="320" t="s">
        <v>108</v>
      </c>
    </row>
    <row r="88" spans="1:9" x14ac:dyDescent="0.25">
      <c r="A88" s="391" t="s">
        <v>4513</v>
      </c>
      <c r="B88" s="124" t="s">
        <v>115</v>
      </c>
      <c r="C88" s="125" t="s">
        <v>61</v>
      </c>
      <c r="D88" s="125" t="s">
        <v>60</v>
      </c>
      <c r="E88" s="125">
        <v>62429</v>
      </c>
      <c r="F88" s="125">
        <v>70</v>
      </c>
      <c r="H88" s="321" t="s">
        <v>4514</v>
      </c>
      <c r="I88" s="320" t="s">
        <v>114</v>
      </c>
    </row>
    <row r="89" spans="1:9" ht="15.75" customHeight="1" x14ac:dyDescent="0.25">
      <c r="I89" s="320"/>
    </row>
    <row r="90" spans="1:9" ht="15.75" customHeight="1" x14ac:dyDescent="0.25">
      <c r="A90" s="386" t="s">
        <v>4515</v>
      </c>
      <c r="I90" s="320"/>
    </row>
    <row r="91" spans="1:9" ht="15.75" customHeight="1" x14ac:dyDescent="0.25">
      <c r="I91" s="320"/>
    </row>
    <row r="92" spans="1:9" ht="15.75" customHeight="1" x14ac:dyDescent="0.25">
      <c r="A92" s="395" t="s">
        <v>52</v>
      </c>
      <c r="B92" s="336" t="s">
        <v>585</v>
      </c>
      <c r="C92" s="336" t="s">
        <v>54</v>
      </c>
      <c r="D92" s="336" t="s">
        <v>55</v>
      </c>
      <c r="E92" s="336" t="s">
        <v>586</v>
      </c>
      <c r="F92" s="336" t="s">
        <v>587</v>
      </c>
      <c r="I92" s="320"/>
    </row>
    <row r="93" spans="1:9" s="325" customFormat="1" ht="23" x14ac:dyDescent="0.25">
      <c r="A93" s="392" t="s">
        <v>117</v>
      </c>
      <c r="B93" s="337" t="s">
        <v>4516</v>
      </c>
      <c r="C93" s="338" t="s">
        <v>61</v>
      </c>
      <c r="D93" s="338" t="s">
        <v>60</v>
      </c>
      <c r="E93" s="338">
        <v>62501</v>
      </c>
      <c r="F93" s="339">
        <v>70</v>
      </c>
      <c r="H93" s="330" t="s">
        <v>4473</v>
      </c>
      <c r="I93" s="327" t="s">
        <v>119</v>
      </c>
    </row>
    <row r="94" spans="1:9" ht="25.9" customHeight="1" x14ac:dyDescent="0.25">
      <c r="A94" s="390" t="s">
        <v>119</v>
      </c>
      <c r="B94" s="328" t="s">
        <v>4517</v>
      </c>
      <c r="C94" s="340" t="s">
        <v>61</v>
      </c>
      <c r="D94" s="340" t="s">
        <v>60</v>
      </c>
      <c r="E94" s="340">
        <v>62502</v>
      </c>
      <c r="F94" s="123">
        <v>70</v>
      </c>
      <c r="I94" s="320" t="s">
        <v>123</v>
      </c>
    </row>
    <row r="95" spans="1:9" s="325" customFormat="1" ht="23" x14ac:dyDescent="0.25">
      <c r="A95" s="393" t="s">
        <v>121</v>
      </c>
      <c r="B95" s="326" t="s">
        <v>4518</v>
      </c>
      <c r="C95" s="341" t="s">
        <v>61</v>
      </c>
      <c r="D95" s="341" t="s">
        <v>60</v>
      </c>
      <c r="E95" s="341">
        <v>62503</v>
      </c>
      <c r="F95" s="324">
        <v>70</v>
      </c>
      <c r="H95" s="330" t="s">
        <v>4476</v>
      </c>
      <c r="I95" s="327" t="s">
        <v>4462</v>
      </c>
    </row>
    <row r="96" spans="1:9" s="325" customFormat="1" ht="23" x14ac:dyDescent="0.25">
      <c r="A96" s="393" t="s">
        <v>4519</v>
      </c>
      <c r="B96" s="326" t="s">
        <v>4520</v>
      </c>
      <c r="C96" s="341" t="s">
        <v>61</v>
      </c>
      <c r="D96" s="341" t="s">
        <v>60</v>
      </c>
      <c r="E96" s="341">
        <v>62505</v>
      </c>
      <c r="F96" s="324">
        <v>70</v>
      </c>
      <c r="H96" s="330" t="s">
        <v>4476</v>
      </c>
      <c r="I96" s="327" t="s">
        <v>121</v>
      </c>
    </row>
    <row r="97" spans="1:9" ht="23" x14ac:dyDescent="0.25">
      <c r="A97" s="390" t="s">
        <v>4521</v>
      </c>
      <c r="B97" s="328" t="s">
        <v>4522</v>
      </c>
      <c r="C97" s="340" t="s">
        <v>61</v>
      </c>
      <c r="D97" s="340" t="s">
        <v>60</v>
      </c>
      <c r="E97" s="340">
        <v>62512</v>
      </c>
      <c r="F97" s="123">
        <v>70</v>
      </c>
      <c r="I97" s="320" t="s">
        <v>4523</v>
      </c>
    </row>
    <row r="98" spans="1:9" x14ac:dyDescent="0.25">
      <c r="A98" s="390" t="s">
        <v>4524</v>
      </c>
      <c r="B98" s="328" t="s">
        <v>4525</v>
      </c>
      <c r="C98" s="340" t="s">
        <v>61</v>
      </c>
      <c r="D98" s="340" t="s">
        <v>60</v>
      </c>
      <c r="E98" s="340">
        <v>62521</v>
      </c>
      <c r="F98" s="123">
        <v>70</v>
      </c>
      <c r="I98" s="320" t="s">
        <v>4526</v>
      </c>
    </row>
    <row r="99" spans="1:9" s="325" customFormat="1" ht="23" x14ac:dyDescent="0.25">
      <c r="A99" s="393" t="s">
        <v>4527</v>
      </c>
      <c r="B99" s="326" t="s">
        <v>4528</v>
      </c>
      <c r="C99" s="341" t="s">
        <v>61</v>
      </c>
      <c r="D99" s="341" t="s">
        <v>60</v>
      </c>
      <c r="E99" s="341">
        <v>62541</v>
      </c>
      <c r="F99" s="324">
        <v>70</v>
      </c>
      <c r="H99" s="330" t="s">
        <v>4473</v>
      </c>
      <c r="I99" s="327" t="s">
        <v>119</v>
      </c>
    </row>
    <row r="100" spans="1:9" ht="23" x14ac:dyDescent="0.25">
      <c r="A100" s="390" t="s">
        <v>4529</v>
      </c>
      <c r="B100" s="328" t="s">
        <v>4530</v>
      </c>
      <c r="C100" s="340" t="s">
        <v>61</v>
      </c>
      <c r="D100" s="340" t="s">
        <v>60</v>
      </c>
      <c r="E100" s="340">
        <v>62542</v>
      </c>
      <c r="F100" s="123">
        <v>70</v>
      </c>
      <c r="I100" s="320" t="s">
        <v>123</v>
      </c>
    </row>
    <row r="101" spans="1:9" s="325" customFormat="1" ht="23" x14ac:dyDescent="0.25">
      <c r="A101" s="393" t="s">
        <v>4531</v>
      </c>
      <c r="B101" s="326" t="s">
        <v>4532</v>
      </c>
      <c r="C101" s="341" t="s">
        <v>61</v>
      </c>
      <c r="D101" s="341" t="s">
        <v>60</v>
      </c>
      <c r="E101" s="341">
        <v>62543</v>
      </c>
      <c r="F101" s="324">
        <v>70</v>
      </c>
      <c r="H101" s="330" t="s">
        <v>4473</v>
      </c>
      <c r="I101" s="327" t="s">
        <v>4462</v>
      </c>
    </row>
    <row r="102" spans="1:9" s="325" customFormat="1" ht="23" x14ac:dyDescent="0.25">
      <c r="A102" s="393" t="s">
        <v>4533</v>
      </c>
      <c r="B102" s="326" t="s">
        <v>4534</v>
      </c>
      <c r="C102" s="341" t="s">
        <v>61</v>
      </c>
      <c r="D102" s="341" t="s">
        <v>60</v>
      </c>
      <c r="E102" s="341">
        <v>62544</v>
      </c>
      <c r="F102" s="324">
        <v>70</v>
      </c>
      <c r="H102" s="330" t="s">
        <v>4535</v>
      </c>
      <c r="I102" s="327" t="s">
        <v>4462</v>
      </c>
    </row>
    <row r="103" spans="1:9" s="325" customFormat="1" ht="23" x14ac:dyDescent="0.25">
      <c r="A103" s="396" t="s">
        <v>4536</v>
      </c>
      <c r="B103" s="342" t="s">
        <v>4537</v>
      </c>
      <c r="C103" s="343" t="s">
        <v>61</v>
      </c>
      <c r="D103" s="343" t="s">
        <v>60</v>
      </c>
      <c r="E103" s="343">
        <v>62545</v>
      </c>
      <c r="F103" s="344">
        <v>70</v>
      </c>
      <c r="H103" s="330" t="s">
        <v>4476</v>
      </c>
      <c r="I103" s="327" t="s">
        <v>121</v>
      </c>
    </row>
    <row r="104" spans="1:9" ht="15.75" customHeight="1" x14ac:dyDescent="0.25">
      <c r="I104" s="320"/>
    </row>
    <row r="105" spans="1:9" ht="15.75" customHeight="1" x14ac:dyDescent="0.25">
      <c r="A105" s="386" t="s">
        <v>4538</v>
      </c>
      <c r="I105" s="320"/>
    </row>
    <row r="106" spans="1:9" ht="15.75" customHeight="1" x14ac:dyDescent="0.25">
      <c r="I106" s="320"/>
    </row>
    <row r="107" spans="1:9" ht="15.75" customHeight="1" x14ac:dyDescent="0.25">
      <c r="A107" s="389" t="s">
        <v>52</v>
      </c>
      <c r="B107" s="121" t="s">
        <v>585</v>
      </c>
      <c r="C107" s="121" t="s">
        <v>54</v>
      </c>
      <c r="D107" s="121" t="s">
        <v>55</v>
      </c>
      <c r="E107" s="121" t="s">
        <v>586</v>
      </c>
      <c r="F107" s="121" t="s">
        <v>587</v>
      </c>
      <c r="I107" s="320"/>
    </row>
    <row r="108" spans="1:9" ht="15.75" customHeight="1" x14ac:dyDescent="0.25">
      <c r="A108" s="390" t="s">
        <v>128</v>
      </c>
      <c r="B108" s="122" t="s">
        <v>4539</v>
      </c>
      <c r="C108" s="123" t="s">
        <v>61</v>
      </c>
      <c r="D108" s="123" t="s">
        <v>60</v>
      </c>
      <c r="E108" s="123">
        <v>62600</v>
      </c>
      <c r="F108" s="123">
        <v>70</v>
      </c>
      <c r="H108" s="2" t="s">
        <v>4540</v>
      </c>
      <c r="I108" s="320" t="s">
        <v>128</v>
      </c>
    </row>
    <row r="109" spans="1:9" ht="15.75" customHeight="1" x14ac:dyDescent="0.25">
      <c r="A109" s="391" t="s">
        <v>130</v>
      </c>
      <c r="B109" s="124" t="s">
        <v>4541</v>
      </c>
      <c r="C109" s="125" t="s">
        <v>61</v>
      </c>
      <c r="D109" s="125" t="s">
        <v>60</v>
      </c>
      <c r="E109" s="125">
        <v>62600</v>
      </c>
      <c r="F109" s="125">
        <v>70</v>
      </c>
      <c r="I109" s="320" t="s">
        <v>130</v>
      </c>
    </row>
    <row r="110" spans="1:9" ht="15.75" customHeight="1" x14ac:dyDescent="0.25">
      <c r="I110" s="320"/>
    </row>
    <row r="111" spans="1:9" ht="15.75" customHeight="1" x14ac:dyDescent="0.25">
      <c r="A111" s="386" t="s">
        <v>4542</v>
      </c>
      <c r="I111" s="320"/>
    </row>
    <row r="112" spans="1:9" ht="15.75" customHeight="1" x14ac:dyDescent="0.25">
      <c r="I112" s="320"/>
    </row>
    <row r="113" spans="1:9" ht="15.75" customHeight="1" x14ac:dyDescent="0.25">
      <c r="A113" s="389" t="s">
        <v>52</v>
      </c>
      <c r="B113" s="121" t="s">
        <v>585</v>
      </c>
      <c r="C113" s="121" t="s">
        <v>54</v>
      </c>
      <c r="D113" s="121" t="s">
        <v>55</v>
      </c>
      <c r="E113" s="121" t="s">
        <v>586</v>
      </c>
      <c r="F113" s="121" t="s">
        <v>587</v>
      </c>
      <c r="I113" s="320"/>
    </row>
    <row r="114" spans="1:9" ht="27" customHeight="1" x14ac:dyDescent="0.25">
      <c r="A114" s="390" t="s">
        <v>133</v>
      </c>
      <c r="B114" s="122" t="s">
        <v>4543</v>
      </c>
      <c r="C114" s="123" t="s">
        <v>61</v>
      </c>
      <c r="D114" s="123" t="s">
        <v>60</v>
      </c>
      <c r="E114" s="123">
        <v>62701</v>
      </c>
      <c r="F114" s="123">
        <v>70</v>
      </c>
      <c r="I114" s="320" t="s">
        <v>4544</v>
      </c>
    </row>
    <row r="115" spans="1:9" ht="18.75" customHeight="1" x14ac:dyDescent="0.25">
      <c r="A115" s="391" t="s">
        <v>135</v>
      </c>
      <c r="B115" s="124" t="s">
        <v>4545</v>
      </c>
      <c r="C115" s="125" t="s">
        <v>61</v>
      </c>
      <c r="D115" s="125" t="s">
        <v>60</v>
      </c>
      <c r="E115" s="125">
        <v>62702</v>
      </c>
      <c r="F115" s="125">
        <v>70</v>
      </c>
      <c r="I115" s="320" t="s">
        <v>4544</v>
      </c>
    </row>
    <row r="116" spans="1:9" ht="15.75" customHeight="1" x14ac:dyDescent="0.25">
      <c r="I116" s="320"/>
    </row>
    <row r="117" spans="1:9" ht="15.75" customHeight="1" x14ac:dyDescent="0.25">
      <c r="A117" s="386" t="s">
        <v>4546</v>
      </c>
      <c r="I117" s="320"/>
    </row>
    <row r="118" spans="1:9" ht="15.75" customHeight="1" x14ac:dyDescent="0.25">
      <c r="I118" s="320"/>
    </row>
    <row r="119" spans="1:9" ht="15.75" customHeight="1" x14ac:dyDescent="0.25">
      <c r="A119" s="389" t="s">
        <v>52</v>
      </c>
      <c r="B119" s="121" t="s">
        <v>585</v>
      </c>
      <c r="C119" s="121" t="s">
        <v>54</v>
      </c>
      <c r="D119" s="121" t="s">
        <v>55</v>
      </c>
      <c r="E119" s="121" t="s">
        <v>586</v>
      </c>
      <c r="F119" s="121" t="s">
        <v>587</v>
      </c>
      <c r="I119" s="320"/>
    </row>
    <row r="120" spans="1:9" ht="15.75" customHeight="1" x14ac:dyDescent="0.25">
      <c r="A120" s="390" t="s">
        <v>4547</v>
      </c>
      <c r="B120" s="122" t="s">
        <v>4548</v>
      </c>
      <c r="C120" s="123" t="s">
        <v>61</v>
      </c>
      <c r="D120" s="123" t="s">
        <v>60</v>
      </c>
      <c r="E120" s="123">
        <v>62801</v>
      </c>
      <c r="F120" s="123">
        <v>70</v>
      </c>
      <c r="I120" s="320" t="s">
        <v>4544</v>
      </c>
    </row>
    <row r="121" spans="1:9" ht="15.75" customHeight="1" x14ac:dyDescent="0.25">
      <c r="A121" s="391" t="s">
        <v>4549</v>
      </c>
      <c r="B121" s="124" t="s">
        <v>4550</v>
      </c>
      <c r="C121" s="125" t="s">
        <v>61</v>
      </c>
      <c r="D121" s="125" t="s">
        <v>60</v>
      </c>
      <c r="E121" s="125">
        <v>62801</v>
      </c>
      <c r="F121" s="125">
        <v>70</v>
      </c>
      <c r="I121" s="320" t="s">
        <v>4544</v>
      </c>
    </row>
    <row r="122" spans="1:9" ht="15.75" customHeight="1" x14ac:dyDescent="0.25">
      <c r="I122" s="320"/>
    </row>
    <row r="123" spans="1:9" ht="15.75" customHeight="1" x14ac:dyDescent="0.25">
      <c r="A123" s="382" t="s">
        <v>4551</v>
      </c>
      <c r="I123" s="320"/>
    </row>
    <row r="124" spans="1:9" ht="15.75" customHeight="1" x14ac:dyDescent="0.25">
      <c r="I124" s="320"/>
    </row>
    <row r="125" spans="1:9" ht="15.75" customHeight="1" x14ac:dyDescent="0.25">
      <c r="A125" s="386" t="s">
        <v>4552</v>
      </c>
      <c r="I125" s="320"/>
    </row>
    <row r="126" spans="1:9" ht="15.75" customHeight="1" x14ac:dyDescent="0.25">
      <c r="I126" s="320"/>
    </row>
    <row r="127" spans="1:9" ht="15.75" customHeight="1" x14ac:dyDescent="0.25">
      <c r="A127" s="389" t="s">
        <v>52</v>
      </c>
      <c r="B127" s="121" t="s">
        <v>585</v>
      </c>
      <c r="C127" s="121" t="s">
        <v>54</v>
      </c>
      <c r="D127" s="121" t="s">
        <v>55</v>
      </c>
      <c r="E127" s="121" t="s">
        <v>586</v>
      </c>
      <c r="F127" s="121" t="s">
        <v>587</v>
      </c>
      <c r="I127" s="320"/>
    </row>
    <row r="128" spans="1:9" ht="15.75" customHeight="1" x14ac:dyDescent="0.25">
      <c r="A128" s="390" t="s">
        <v>145</v>
      </c>
      <c r="B128" s="122" t="s">
        <v>4553</v>
      </c>
      <c r="C128" s="123" t="s">
        <v>61</v>
      </c>
      <c r="D128" s="123" t="s">
        <v>60</v>
      </c>
      <c r="E128" s="123">
        <v>61101</v>
      </c>
      <c r="F128" s="123">
        <v>71</v>
      </c>
      <c r="I128" s="320" t="s">
        <v>145</v>
      </c>
    </row>
    <row r="129" spans="1:9" x14ac:dyDescent="0.25">
      <c r="A129" s="390" t="s">
        <v>4554</v>
      </c>
      <c r="B129" s="122" t="s">
        <v>4555</v>
      </c>
      <c r="C129" s="123" t="s">
        <v>61</v>
      </c>
      <c r="D129" s="123" t="s">
        <v>60</v>
      </c>
      <c r="E129" s="123">
        <v>61102</v>
      </c>
      <c r="F129" s="123">
        <v>71</v>
      </c>
      <c r="I129" s="320" t="s">
        <v>145</v>
      </c>
    </row>
    <row r="130" spans="1:9" ht="16.5" customHeight="1" x14ac:dyDescent="0.25">
      <c r="A130" s="390" t="s">
        <v>4556</v>
      </c>
      <c r="B130" s="122" t="s">
        <v>4557</v>
      </c>
      <c r="C130" s="123" t="s">
        <v>61</v>
      </c>
      <c r="D130" s="123" t="s">
        <v>60</v>
      </c>
      <c r="E130" s="123">
        <v>61103</v>
      </c>
      <c r="F130" s="123">
        <v>71</v>
      </c>
      <c r="I130" s="320" t="s">
        <v>145</v>
      </c>
    </row>
    <row r="131" spans="1:9" s="325" customFormat="1" ht="17.25" customHeight="1" x14ac:dyDescent="0.25">
      <c r="A131" s="393" t="s">
        <v>4558</v>
      </c>
      <c r="B131" s="323" t="s">
        <v>4559</v>
      </c>
      <c r="C131" s="324" t="s">
        <v>61</v>
      </c>
      <c r="D131" s="324" t="s">
        <v>60</v>
      </c>
      <c r="E131" s="324">
        <v>61104</v>
      </c>
      <c r="F131" s="324">
        <v>71</v>
      </c>
      <c r="H131" s="326" t="s">
        <v>4476</v>
      </c>
      <c r="I131" s="327" t="s">
        <v>145</v>
      </c>
    </row>
    <row r="132" spans="1:9" ht="15.75" customHeight="1" x14ac:dyDescent="0.25">
      <c r="A132" s="391" t="s">
        <v>4560</v>
      </c>
      <c r="B132" s="124" t="s">
        <v>4561</v>
      </c>
      <c r="C132" s="125" t="s">
        <v>61</v>
      </c>
      <c r="D132" s="125" t="s">
        <v>60</v>
      </c>
      <c r="E132" s="125">
        <v>61109</v>
      </c>
      <c r="F132" s="125">
        <v>71</v>
      </c>
      <c r="I132" s="320"/>
    </row>
    <row r="133" spans="1:9" ht="15.75" customHeight="1" x14ac:dyDescent="0.25">
      <c r="I133" s="320"/>
    </row>
    <row r="134" spans="1:9" ht="15.75" customHeight="1" x14ac:dyDescent="0.25">
      <c r="A134" s="386" t="s">
        <v>4562</v>
      </c>
      <c r="I134" s="320"/>
    </row>
    <row r="135" spans="1:9" ht="15.75" customHeight="1" x14ac:dyDescent="0.25">
      <c r="I135" s="320"/>
    </row>
    <row r="136" spans="1:9" ht="15.75" customHeight="1" x14ac:dyDescent="0.25">
      <c r="A136" s="389" t="s">
        <v>52</v>
      </c>
      <c r="B136" s="121" t="s">
        <v>585</v>
      </c>
      <c r="C136" s="121" t="s">
        <v>54</v>
      </c>
      <c r="D136" s="121" t="s">
        <v>55</v>
      </c>
      <c r="E136" s="121" t="s">
        <v>586</v>
      </c>
      <c r="F136" s="121" t="s">
        <v>587</v>
      </c>
      <c r="I136" s="320"/>
    </row>
    <row r="137" spans="1:9" x14ac:dyDescent="0.25">
      <c r="A137" s="390" t="s">
        <v>148</v>
      </c>
      <c r="B137" s="122" t="s">
        <v>4563</v>
      </c>
      <c r="C137" s="123" t="s">
        <v>61</v>
      </c>
      <c r="D137" s="123" t="s">
        <v>60</v>
      </c>
      <c r="E137" s="123">
        <v>61201</v>
      </c>
      <c r="F137" s="123">
        <v>71</v>
      </c>
      <c r="I137" s="320" t="s">
        <v>148</v>
      </c>
    </row>
    <row r="138" spans="1:9" ht="23" x14ac:dyDescent="0.25">
      <c r="A138" s="390" t="s">
        <v>4564</v>
      </c>
      <c r="B138" s="122" t="s">
        <v>4565</v>
      </c>
      <c r="C138" s="123" t="s">
        <v>61</v>
      </c>
      <c r="D138" s="123" t="s">
        <v>60</v>
      </c>
      <c r="E138" s="123">
        <v>61202</v>
      </c>
      <c r="F138" s="123">
        <v>71</v>
      </c>
      <c r="I138" s="320" t="s">
        <v>148</v>
      </c>
    </row>
    <row r="139" spans="1:9" ht="23" x14ac:dyDescent="0.25">
      <c r="A139" s="390" t="s">
        <v>4566</v>
      </c>
      <c r="B139" s="122" t="s">
        <v>4567</v>
      </c>
      <c r="C139" s="123" t="s">
        <v>61</v>
      </c>
      <c r="D139" s="123" t="s">
        <v>60</v>
      </c>
      <c r="E139" s="123">
        <v>61203</v>
      </c>
      <c r="F139" s="123">
        <v>71</v>
      </c>
      <c r="I139" s="320" t="s">
        <v>148</v>
      </c>
    </row>
    <row r="140" spans="1:9" s="325" customFormat="1" ht="23" x14ac:dyDescent="0.25">
      <c r="A140" s="393" t="s">
        <v>4568</v>
      </c>
      <c r="B140" s="323" t="s">
        <v>4569</v>
      </c>
      <c r="C140" s="324" t="s">
        <v>61</v>
      </c>
      <c r="D140" s="324" t="s">
        <v>60</v>
      </c>
      <c r="E140" s="324">
        <v>61204</v>
      </c>
      <c r="F140" s="324">
        <v>71</v>
      </c>
      <c r="H140" s="345" t="s">
        <v>4570</v>
      </c>
      <c r="I140" s="327" t="s">
        <v>148</v>
      </c>
    </row>
    <row r="141" spans="1:9" x14ac:dyDescent="0.25">
      <c r="A141" s="390" t="s">
        <v>4571</v>
      </c>
      <c r="B141" s="122" t="s">
        <v>4572</v>
      </c>
      <c r="C141" s="123" t="s">
        <v>61</v>
      </c>
      <c r="D141" s="123" t="s">
        <v>60</v>
      </c>
      <c r="E141" s="123">
        <v>61209</v>
      </c>
      <c r="F141" s="123">
        <v>71</v>
      </c>
      <c r="I141" s="320" t="s">
        <v>148</v>
      </c>
    </row>
    <row r="142" spans="1:9" ht="23" x14ac:dyDescent="0.25">
      <c r="A142" s="390" t="s">
        <v>150</v>
      </c>
      <c r="B142" s="122" t="s">
        <v>4573</v>
      </c>
      <c r="C142" s="123" t="s">
        <v>61</v>
      </c>
      <c r="D142" s="123" t="s">
        <v>60</v>
      </c>
      <c r="E142" s="123">
        <v>61206</v>
      </c>
      <c r="F142" s="123">
        <v>71</v>
      </c>
      <c r="I142" s="320" t="s">
        <v>4574</v>
      </c>
    </row>
    <row r="143" spans="1:9" x14ac:dyDescent="0.25">
      <c r="A143" s="391" t="s">
        <v>4575</v>
      </c>
      <c r="B143" s="124" t="s">
        <v>4576</v>
      </c>
      <c r="C143" s="125" t="s">
        <v>61</v>
      </c>
      <c r="D143" s="125" t="s">
        <v>60</v>
      </c>
      <c r="E143" s="125">
        <v>61209</v>
      </c>
      <c r="F143" s="125">
        <v>71</v>
      </c>
      <c r="I143" s="320" t="s">
        <v>148</v>
      </c>
    </row>
    <row r="144" spans="1:9" ht="15.75" customHeight="1" x14ac:dyDescent="0.25">
      <c r="I144" s="320"/>
    </row>
    <row r="145" spans="1:9" ht="15.75" customHeight="1" x14ac:dyDescent="0.25">
      <c r="A145" s="386" t="s">
        <v>4577</v>
      </c>
      <c r="I145" s="320"/>
    </row>
    <row r="146" spans="1:9" ht="15.75" customHeight="1" x14ac:dyDescent="0.25">
      <c r="I146" s="320"/>
    </row>
    <row r="147" spans="1:9" ht="15.75" customHeight="1" x14ac:dyDescent="0.25">
      <c r="A147" s="389" t="s">
        <v>52</v>
      </c>
      <c r="B147" s="121" t="s">
        <v>585</v>
      </c>
      <c r="C147" s="121" t="s">
        <v>54</v>
      </c>
      <c r="D147" s="121" t="s">
        <v>55</v>
      </c>
      <c r="E147" s="121" t="s">
        <v>586</v>
      </c>
      <c r="F147" s="121" t="s">
        <v>587</v>
      </c>
      <c r="I147" s="320"/>
    </row>
    <row r="148" spans="1:9" x14ac:dyDescent="0.25">
      <c r="A148" s="390" t="s">
        <v>4578</v>
      </c>
      <c r="B148" s="122" t="s">
        <v>4579</v>
      </c>
      <c r="C148" s="123" t="s">
        <v>61</v>
      </c>
      <c r="D148" s="123" t="s">
        <v>60</v>
      </c>
      <c r="E148" s="123">
        <v>60111</v>
      </c>
      <c r="F148" s="123">
        <v>71</v>
      </c>
      <c r="I148" s="320" t="s">
        <v>235</v>
      </c>
    </row>
    <row r="149" spans="1:9" ht="18" customHeight="1" x14ac:dyDescent="0.25">
      <c r="A149" s="390" t="s">
        <v>155</v>
      </c>
      <c r="B149" s="122" t="s">
        <v>156</v>
      </c>
      <c r="C149" s="123" t="s">
        <v>61</v>
      </c>
      <c r="D149" s="123" t="s">
        <v>60</v>
      </c>
      <c r="E149" s="123">
        <v>60711</v>
      </c>
      <c r="F149" s="123">
        <v>71</v>
      </c>
      <c r="I149" s="320" t="s">
        <v>155</v>
      </c>
    </row>
    <row r="150" spans="1:9" ht="23" x14ac:dyDescent="0.25">
      <c r="A150" s="390" t="s">
        <v>4580</v>
      </c>
      <c r="B150" s="122" t="s">
        <v>4581</v>
      </c>
      <c r="C150" s="123" t="s">
        <v>61</v>
      </c>
      <c r="D150" s="123" t="s">
        <v>60</v>
      </c>
      <c r="E150" s="123">
        <v>60140</v>
      </c>
      <c r="F150" s="123">
        <v>71</v>
      </c>
      <c r="I150" s="320" t="s">
        <v>239</v>
      </c>
    </row>
    <row r="151" spans="1:9" ht="26.25" customHeight="1" x14ac:dyDescent="0.25">
      <c r="A151" s="390" t="s">
        <v>157</v>
      </c>
      <c r="B151" s="122" t="s">
        <v>158</v>
      </c>
      <c r="C151" s="123" t="s">
        <v>61</v>
      </c>
      <c r="D151" s="123" t="s">
        <v>60</v>
      </c>
      <c r="E151" s="123">
        <v>60740</v>
      </c>
      <c r="F151" s="123">
        <v>71</v>
      </c>
      <c r="H151" s="321" t="s">
        <v>4582</v>
      </c>
      <c r="I151" s="320" t="s">
        <v>157</v>
      </c>
    </row>
    <row r="152" spans="1:9" ht="15.75" customHeight="1" x14ac:dyDescent="0.25">
      <c r="A152" s="390" t="s">
        <v>159</v>
      </c>
      <c r="B152" s="122" t="s">
        <v>4583</v>
      </c>
      <c r="C152" s="123" t="s">
        <v>61</v>
      </c>
      <c r="D152" s="123" t="s">
        <v>60</v>
      </c>
      <c r="E152" s="123">
        <v>61311</v>
      </c>
      <c r="F152" s="123">
        <v>71</v>
      </c>
      <c r="I152" s="320" t="s">
        <v>159</v>
      </c>
    </row>
    <row r="153" spans="1:9" x14ac:dyDescent="0.25">
      <c r="A153" s="390" t="s">
        <v>161</v>
      </c>
      <c r="B153" s="122" t="s">
        <v>4584</v>
      </c>
      <c r="C153" s="123" t="s">
        <v>61</v>
      </c>
      <c r="D153" s="123" t="s">
        <v>60</v>
      </c>
      <c r="E153" s="123">
        <v>61312</v>
      </c>
      <c r="F153" s="123">
        <v>71</v>
      </c>
      <c r="I153" s="320" t="s">
        <v>161</v>
      </c>
    </row>
    <row r="154" spans="1:9" s="325" customFormat="1" x14ac:dyDescent="0.25">
      <c r="A154" s="393" t="s">
        <v>165</v>
      </c>
      <c r="B154" s="323" t="s">
        <v>4585</v>
      </c>
      <c r="C154" s="324" t="s">
        <v>61</v>
      </c>
      <c r="D154" s="324" t="s">
        <v>60</v>
      </c>
      <c r="E154" s="324">
        <v>61312</v>
      </c>
      <c r="F154" s="324">
        <v>71</v>
      </c>
      <c r="H154" s="325" t="s">
        <v>4473</v>
      </c>
      <c r="I154" s="327" t="s">
        <v>161</v>
      </c>
    </row>
    <row r="155" spans="1:9" ht="23" x14ac:dyDescent="0.25">
      <c r="A155" s="390" t="s">
        <v>167</v>
      </c>
      <c r="B155" s="122" t="s">
        <v>168</v>
      </c>
      <c r="C155" s="123" t="s">
        <v>61</v>
      </c>
      <c r="D155" s="123" t="s">
        <v>60</v>
      </c>
      <c r="E155" s="123">
        <v>61313</v>
      </c>
      <c r="F155" s="123">
        <v>71</v>
      </c>
      <c r="H155" s="346" t="s">
        <v>4586</v>
      </c>
      <c r="I155" s="320" t="s">
        <v>167</v>
      </c>
    </row>
    <row r="156" spans="1:9" ht="26.25" customHeight="1" x14ac:dyDescent="0.25">
      <c r="A156" s="390" t="s">
        <v>169</v>
      </c>
      <c r="B156" s="122" t="s">
        <v>170</v>
      </c>
      <c r="C156" s="123" t="s">
        <v>61</v>
      </c>
      <c r="D156" s="123" t="s">
        <v>60</v>
      </c>
      <c r="E156" s="123">
        <v>61313</v>
      </c>
      <c r="F156" s="123">
        <v>71</v>
      </c>
      <c r="H156" s="321" t="s">
        <v>4587</v>
      </c>
      <c r="I156" s="320" t="s">
        <v>169</v>
      </c>
    </row>
    <row r="157" spans="1:9" x14ac:dyDescent="0.25">
      <c r="A157" s="390" t="s">
        <v>4588</v>
      </c>
      <c r="B157" s="122" t="s">
        <v>4589</v>
      </c>
      <c r="C157" s="123" t="s">
        <v>61</v>
      </c>
      <c r="D157" s="123" t="s">
        <v>60</v>
      </c>
      <c r="E157" s="123">
        <v>61314</v>
      </c>
      <c r="F157" s="123">
        <v>71</v>
      </c>
      <c r="I157" s="320" t="s">
        <v>159</v>
      </c>
    </row>
    <row r="158" spans="1:9" x14ac:dyDescent="0.25">
      <c r="A158" s="390" t="s">
        <v>4590</v>
      </c>
      <c r="B158" s="122" t="s">
        <v>4591</v>
      </c>
      <c r="C158" s="123" t="s">
        <v>61</v>
      </c>
      <c r="D158" s="123" t="s">
        <v>60</v>
      </c>
      <c r="E158" s="123">
        <v>61319</v>
      </c>
      <c r="F158" s="123">
        <v>71</v>
      </c>
      <c r="I158" s="320" t="s">
        <v>4592</v>
      </c>
    </row>
    <row r="159" spans="1:9" x14ac:dyDescent="0.25">
      <c r="A159" s="390" t="s">
        <v>4593</v>
      </c>
      <c r="B159" s="122" t="s">
        <v>164</v>
      </c>
      <c r="C159" s="123" t="s">
        <v>61</v>
      </c>
      <c r="D159" s="123" t="s">
        <v>60</v>
      </c>
      <c r="E159" s="123">
        <v>61315</v>
      </c>
      <c r="F159" s="123">
        <v>71</v>
      </c>
      <c r="I159" s="320" t="s">
        <v>163</v>
      </c>
    </row>
    <row r="160" spans="1:9" x14ac:dyDescent="0.25">
      <c r="A160" s="390" t="s">
        <v>4594</v>
      </c>
      <c r="B160" s="122" t="s">
        <v>166</v>
      </c>
      <c r="C160" s="123" t="s">
        <v>61</v>
      </c>
      <c r="D160" s="123" t="s">
        <v>60</v>
      </c>
      <c r="E160" s="123">
        <v>61319</v>
      </c>
      <c r="F160" s="123">
        <v>71</v>
      </c>
      <c r="I160" s="320" t="s">
        <v>165</v>
      </c>
    </row>
    <row r="161" spans="1:9" x14ac:dyDescent="0.25">
      <c r="A161" s="390" t="s">
        <v>4595</v>
      </c>
      <c r="B161" s="122" t="s">
        <v>4596</v>
      </c>
      <c r="C161" s="123" t="s">
        <v>61</v>
      </c>
      <c r="D161" s="123" t="s">
        <v>60</v>
      </c>
      <c r="E161" s="123">
        <v>61319</v>
      </c>
      <c r="F161" s="123">
        <v>71</v>
      </c>
      <c r="I161" s="320" t="s">
        <v>4592</v>
      </c>
    </row>
    <row r="162" spans="1:9" ht="16.5" customHeight="1" x14ac:dyDescent="0.25">
      <c r="A162" s="390" t="s">
        <v>171</v>
      </c>
      <c r="B162" s="122" t="s">
        <v>172</v>
      </c>
      <c r="C162" s="123" t="s">
        <v>61</v>
      </c>
      <c r="D162" s="123" t="s">
        <v>60</v>
      </c>
      <c r="E162" s="123">
        <v>61316</v>
      </c>
      <c r="F162" s="123">
        <v>71</v>
      </c>
      <c r="I162" s="320" t="s">
        <v>171</v>
      </c>
    </row>
    <row r="163" spans="1:9" ht="15.75" customHeight="1" x14ac:dyDescent="0.25">
      <c r="A163" s="390" t="s">
        <v>4597</v>
      </c>
      <c r="B163" s="122" t="s">
        <v>4598</v>
      </c>
      <c r="C163" s="123" t="s">
        <v>61</v>
      </c>
      <c r="D163" s="123" t="s">
        <v>60</v>
      </c>
      <c r="E163" s="123">
        <v>61319</v>
      </c>
      <c r="F163" s="123">
        <v>71</v>
      </c>
      <c r="I163" s="320" t="s">
        <v>173</v>
      </c>
    </row>
    <row r="164" spans="1:9" x14ac:dyDescent="0.25">
      <c r="A164" s="391" t="s">
        <v>173</v>
      </c>
      <c r="B164" s="124" t="s">
        <v>174</v>
      </c>
      <c r="C164" s="125" t="s">
        <v>61</v>
      </c>
      <c r="D164" s="125" t="s">
        <v>60</v>
      </c>
      <c r="E164" s="125">
        <v>61319</v>
      </c>
      <c r="F164" s="125">
        <v>71</v>
      </c>
      <c r="I164" s="320" t="s">
        <v>173</v>
      </c>
    </row>
    <row r="165" spans="1:9" ht="15.75" customHeight="1" x14ac:dyDescent="0.25">
      <c r="I165" s="320"/>
    </row>
    <row r="166" spans="1:9" ht="15.75" customHeight="1" x14ac:dyDescent="0.25">
      <c r="A166" s="386" t="s">
        <v>4599</v>
      </c>
      <c r="I166" s="320"/>
    </row>
    <row r="167" spans="1:9" ht="15.75" customHeight="1" x14ac:dyDescent="0.25">
      <c r="I167" s="320"/>
    </row>
    <row r="168" spans="1:9" ht="15.75" customHeight="1" x14ac:dyDescent="0.25">
      <c r="A168" s="389" t="s">
        <v>52</v>
      </c>
      <c r="B168" s="121" t="s">
        <v>585</v>
      </c>
      <c r="C168" s="121" t="s">
        <v>54</v>
      </c>
      <c r="D168" s="121" t="s">
        <v>55</v>
      </c>
      <c r="E168" s="121" t="s">
        <v>586</v>
      </c>
      <c r="F168" s="121" t="s">
        <v>587</v>
      </c>
      <c r="I168" s="320"/>
    </row>
    <row r="169" spans="1:9" x14ac:dyDescent="0.25">
      <c r="A169" s="390" t="s">
        <v>4600</v>
      </c>
      <c r="B169" s="122" t="s">
        <v>4601</v>
      </c>
      <c r="C169" s="123" t="s">
        <v>61</v>
      </c>
      <c r="D169" s="123" t="s">
        <v>60</v>
      </c>
      <c r="E169" s="123">
        <v>60112</v>
      </c>
      <c r="F169" s="123">
        <v>71</v>
      </c>
      <c r="I169" s="320" t="s">
        <v>235</v>
      </c>
    </row>
    <row r="170" spans="1:9" x14ac:dyDescent="0.25">
      <c r="A170" s="390" t="s">
        <v>176</v>
      </c>
      <c r="B170" s="122" t="s">
        <v>177</v>
      </c>
      <c r="C170" s="123" t="s">
        <v>61</v>
      </c>
      <c r="D170" s="123" t="s">
        <v>60</v>
      </c>
      <c r="E170" s="123">
        <v>60712</v>
      </c>
      <c r="F170" s="123">
        <v>71</v>
      </c>
      <c r="I170" s="320" t="s">
        <v>176</v>
      </c>
    </row>
    <row r="171" spans="1:9" ht="23" x14ac:dyDescent="0.25">
      <c r="A171" s="390" t="s">
        <v>4602</v>
      </c>
      <c r="B171" s="122" t="s">
        <v>4603</v>
      </c>
      <c r="C171" s="123" t="s">
        <v>61</v>
      </c>
      <c r="D171" s="123" t="s">
        <v>60</v>
      </c>
      <c r="E171" s="123">
        <v>60140</v>
      </c>
      <c r="F171" s="123">
        <v>71</v>
      </c>
      <c r="I171" s="320" t="s">
        <v>239</v>
      </c>
    </row>
    <row r="172" spans="1:9" ht="15.75" customHeight="1" x14ac:dyDescent="0.25">
      <c r="A172" s="390" t="s">
        <v>178</v>
      </c>
      <c r="B172" s="122" t="s">
        <v>179</v>
      </c>
      <c r="C172" s="123" t="s">
        <v>61</v>
      </c>
      <c r="D172" s="123" t="s">
        <v>60</v>
      </c>
      <c r="E172" s="123">
        <v>60740</v>
      </c>
      <c r="F172" s="123">
        <v>71</v>
      </c>
      <c r="I172" s="320" t="s">
        <v>178</v>
      </c>
    </row>
    <row r="173" spans="1:9" ht="23" x14ac:dyDescent="0.25">
      <c r="A173" s="390" t="s">
        <v>180</v>
      </c>
      <c r="B173" s="122" t="s">
        <v>4604</v>
      </c>
      <c r="C173" s="123" t="s">
        <v>61</v>
      </c>
      <c r="D173" s="123" t="s">
        <v>60</v>
      </c>
      <c r="E173" s="123">
        <v>61322</v>
      </c>
      <c r="F173" s="123">
        <v>71</v>
      </c>
      <c r="I173" s="320" t="s">
        <v>180</v>
      </c>
    </row>
    <row r="174" spans="1:9" ht="12" customHeight="1" x14ac:dyDescent="0.25">
      <c r="A174" s="390" t="s">
        <v>182</v>
      </c>
      <c r="B174" s="122" t="s">
        <v>4605</v>
      </c>
      <c r="C174" s="123" t="s">
        <v>61</v>
      </c>
      <c r="D174" s="123" t="s">
        <v>60</v>
      </c>
      <c r="E174" s="123">
        <v>61321</v>
      </c>
      <c r="F174" s="123">
        <v>71</v>
      </c>
      <c r="I174" s="320" t="s">
        <v>182</v>
      </c>
    </row>
    <row r="175" spans="1:9" ht="27.75" customHeight="1" x14ac:dyDescent="0.25">
      <c r="A175" s="390" t="s">
        <v>186</v>
      </c>
      <c r="B175" s="122" t="s">
        <v>4606</v>
      </c>
      <c r="C175" s="123" t="s">
        <v>61</v>
      </c>
      <c r="D175" s="123" t="s">
        <v>60</v>
      </c>
      <c r="E175" s="123">
        <v>61509</v>
      </c>
      <c r="F175" s="123">
        <v>71</v>
      </c>
      <c r="H175" s="321" t="s">
        <v>4607</v>
      </c>
      <c r="I175" s="320" t="s">
        <v>186</v>
      </c>
    </row>
    <row r="176" spans="1:9" ht="15" customHeight="1" x14ac:dyDescent="0.25">
      <c r="A176" s="390" t="s">
        <v>188</v>
      </c>
      <c r="B176" s="122" t="s">
        <v>4608</v>
      </c>
      <c r="C176" s="123" t="s">
        <v>61</v>
      </c>
      <c r="D176" s="123" t="s">
        <v>60</v>
      </c>
      <c r="E176" s="123">
        <v>61609</v>
      </c>
      <c r="F176" s="123">
        <v>71</v>
      </c>
      <c r="I176" s="320" t="s">
        <v>188</v>
      </c>
    </row>
    <row r="177" spans="1:10" x14ac:dyDescent="0.25">
      <c r="A177" s="390" t="s">
        <v>4609</v>
      </c>
      <c r="B177" s="122" t="s">
        <v>4610</v>
      </c>
      <c r="C177" s="123" t="s">
        <v>61</v>
      </c>
      <c r="D177" s="123" t="s">
        <v>60</v>
      </c>
      <c r="E177" s="123">
        <v>61321</v>
      </c>
      <c r="F177" s="123">
        <v>71</v>
      </c>
      <c r="H177" s="2" t="s">
        <v>4611</v>
      </c>
      <c r="I177" s="320" t="s">
        <v>182</v>
      </c>
    </row>
    <row r="178" spans="1:10" x14ac:dyDescent="0.25">
      <c r="A178" s="390" t="s">
        <v>190</v>
      </c>
      <c r="B178" s="122" t="s">
        <v>185</v>
      </c>
      <c r="C178" s="123" t="s">
        <v>61</v>
      </c>
      <c r="D178" s="123" t="s">
        <v>60</v>
      </c>
      <c r="E178" s="123">
        <v>61323</v>
      </c>
      <c r="F178" s="123">
        <v>71</v>
      </c>
      <c r="H178" s="2" t="s">
        <v>4612</v>
      </c>
      <c r="I178" s="320" t="s">
        <v>184</v>
      </c>
    </row>
    <row r="179" spans="1:10" x14ac:dyDescent="0.25">
      <c r="A179" s="390" t="s">
        <v>4613</v>
      </c>
      <c r="B179" s="122" t="s">
        <v>4614</v>
      </c>
      <c r="C179" s="123" t="s">
        <v>61</v>
      </c>
      <c r="D179" s="123" t="s">
        <v>60</v>
      </c>
      <c r="E179" s="123">
        <v>61327</v>
      </c>
      <c r="F179" s="123">
        <v>71</v>
      </c>
      <c r="I179" s="320" t="s">
        <v>190</v>
      </c>
      <c r="J179" s="347" t="s">
        <v>4615</v>
      </c>
    </row>
    <row r="180" spans="1:10" ht="15" customHeight="1" x14ac:dyDescent="0.25">
      <c r="A180" s="390" t="s">
        <v>4616</v>
      </c>
      <c r="B180" s="122" t="s">
        <v>4617</v>
      </c>
      <c r="C180" s="123" t="s">
        <v>61</v>
      </c>
      <c r="D180" s="123" t="s">
        <v>60</v>
      </c>
      <c r="E180" s="123">
        <v>61327</v>
      </c>
      <c r="F180" s="123">
        <v>71</v>
      </c>
      <c r="I180" s="320" t="s">
        <v>190</v>
      </c>
      <c r="J180" s="347" t="s">
        <v>4618</v>
      </c>
    </row>
    <row r="181" spans="1:10" x14ac:dyDescent="0.25">
      <c r="A181" s="390" t="s">
        <v>4619</v>
      </c>
      <c r="B181" s="122" t="s">
        <v>4620</v>
      </c>
      <c r="C181" s="123" t="s">
        <v>61</v>
      </c>
      <c r="D181" s="123" t="s">
        <v>60</v>
      </c>
      <c r="E181" s="123">
        <v>61327</v>
      </c>
      <c r="F181" s="123">
        <v>71</v>
      </c>
      <c r="I181" s="320" t="s">
        <v>190</v>
      </c>
      <c r="J181" s="347" t="s">
        <v>4621</v>
      </c>
    </row>
    <row r="182" spans="1:10" x14ac:dyDescent="0.25">
      <c r="A182" s="390" t="s">
        <v>4622</v>
      </c>
      <c r="B182" s="122" t="s">
        <v>4623</v>
      </c>
      <c r="C182" s="123" t="s">
        <v>61</v>
      </c>
      <c r="D182" s="123" t="s">
        <v>60</v>
      </c>
      <c r="E182" s="123">
        <v>61327</v>
      </c>
      <c r="F182" s="123">
        <v>71</v>
      </c>
      <c r="I182" s="320" t="s">
        <v>190</v>
      </c>
      <c r="J182" s="347" t="s">
        <v>4615</v>
      </c>
    </row>
    <row r="183" spans="1:10" x14ac:dyDescent="0.25">
      <c r="A183" s="391" t="s">
        <v>198</v>
      </c>
      <c r="B183" s="124" t="s">
        <v>199</v>
      </c>
      <c r="C183" s="125" t="s">
        <v>61</v>
      </c>
      <c r="D183" s="125" t="s">
        <v>60</v>
      </c>
      <c r="E183" s="125">
        <v>61329</v>
      </c>
      <c r="F183" s="125">
        <v>71</v>
      </c>
      <c r="I183" s="320" t="s">
        <v>198</v>
      </c>
    </row>
    <row r="184" spans="1:10" ht="15.75" customHeight="1" x14ac:dyDescent="0.25">
      <c r="I184" s="320"/>
    </row>
    <row r="185" spans="1:10" ht="15.75" customHeight="1" x14ac:dyDescent="0.25">
      <c r="A185" s="386" t="s">
        <v>4624</v>
      </c>
      <c r="I185" s="320"/>
    </row>
    <row r="186" spans="1:10" ht="15.75" customHeight="1" x14ac:dyDescent="0.25">
      <c r="I186" s="320"/>
    </row>
    <row r="187" spans="1:10" ht="15.75" customHeight="1" x14ac:dyDescent="0.25">
      <c r="A187" s="389" t="s">
        <v>52</v>
      </c>
      <c r="B187" s="121" t="s">
        <v>585</v>
      </c>
      <c r="C187" s="121" t="s">
        <v>54</v>
      </c>
      <c r="D187" s="121" t="s">
        <v>55</v>
      </c>
      <c r="E187" s="121" t="s">
        <v>586</v>
      </c>
      <c r="F187" s="121" t="s">
        <v>587</v>
      </c>
      <c r="I187" s="320"/>
    </row>
    <row r="188" spans="1:10" x14ac:dyDescent="0.25">
      <c r="A188" s="390" t="s">
        <v>4625</v>
      </c>
      <c r="B188" s="122" t="s">
        <v>4626</v>
      </c>
      <c r="C188" s="123" t="s">
        <v>61</v>
      </c>
      <c r="D188" s="123" t="s">
        <v>60</v>
      </c>
      <c r="E188" s="123">
        <v>60113</v>
      </c>
      <c r="F188" s="123">
        <v>71</v>
      </c>
      <c r="I188" s="320" t="s">
        <v>235</v>
      </c>
    </row>
    <row r="189" spans="1:10" ht="14.25" customHeight="1" x14ac:dyDescent="0.25">
      <c r="A189" s="390" t="s">
        <v>201</v>
      </c>
      <c r="B189" s="122" t="s">
        <v>4627</v>
      </c>
      <c r="C189" s="123" t="s">
        <v>61</v>
      </c>
      <c r="D189" s="123" t="s">
        <v>60</v>
      </c>
      <c r="E189" s="123">
        <v>60713</v>
      </c>
      <c r="F189" s="123">
        <v>71</v>
      </c>
      <c r="I189" s="320" t="s">
        <v>201</v>
      </c>
    </row>
    <row r="190" spans="1:10" ht="15" customHeight="1" x14ac:dyDescent="0.25">
      <c r="A190" s="390" t="s">
        <v>203</v>
      </c>
      <c r="B190" s="122" t="s">
        <v>4628</v>
      </c>
      <c r="C190" s="123" t="s">
        <v>61</v>
      </c>
      <c r="D190" s="123" t="s">
        <v>60</v>
      </c>
      <c r="E190" s="123">
        <v>60714</v>
      </c>
      <c r="F190" s="123">
        <v>71</v>
      </c>
      <c r="H190" s="321" t="s">
        <v>4629</v>
      </c>
      <c r="I190" s="320" t="s">
        <v>203</v>
      </c>
    </row>
    <row r="191" spans="1:10" x14ac:dyDescent="0.25">
      <c r="A191" s="390" t="s">
        <v>205</v>
      </c>
      <c r="B191" s="122" t="s">
        <v>1077</v>
      </c>
      <c r="C191" s="123" t="s">
        <v>61</v>
      </c>
      <c r="D191" s="123" t="s">
        <v>60</v>
      </c>
      <c r="E191" s="123">
        <v>61331</v>
      </c>
      <c r="F191" s="123">
        <v>71</v>
      </c>
      <c r="I191" s="320" t="s">
        <v>205</v>
      </c>
    </row>
    <row r="192" spans="1:10" x14ac:dyDescent="0.25">
      <c r="A192" s="390" t="s">
        <v>207</v>
      </c>
      <c r="B192" s="122" t="s">
        <v>208</v>
      </c>
      <c r="C192" s="123" t="s">
        <v>61</v>
      </c>
      <c r="D192" s="123" t="s">
        <v>60</v>
      </c>
      <c r="E192" s="123">
        <v>61509</v>
      </c>
      <c r="F192" s="123">
        <v>71</v>
      </c>
      <c r="I192" s="320" t="s">
        <v>207</v>
      </c>
    </row>
    <row r="193" spans="1:9" x14ac:dyDescent="0.25">
      <c r="A193" s="390" t="s">
        <v>209</v>
      </c>
      <c r="B193" s="122" t="s">
        <v>4630</v>
      </c>
      <c r="C193" s="123" t="s">
        <v>61</v>
      </c>
      <c r="D193" s="123" t="s">
        <v>60</v>
      </c>
      <c r="E193" s="123">
        <v>61601</v>
      </c>
      <c r="F193" s="123">
        <v>71</v>
      </c>
      <c r="I193" s="320" t="s">
        <v>209</v>
      </c>
    </row>
    <row r="194" spans="1:9" x14ac:dyDescent="0.25">
      <c r="A194" s="390" t="s">
        <v>4631</v>
      </c>
      <c r="B194" s="122" t="s">
        <v>4632</v>
      </c>
      <c r="C194" s="123" t="s">
        <v>61</v>
      </c>
      <c r="D194" s="123" t="s">
        <v>60</v>
      </c>
      <c r="E194" s="123">
        <v>61332</v>
      </c>
      <c r="F194" s="123">
        <v>71</v>
      </c>
      <c r="H194" s="2" t="s">
        <v>4633</v>
      </c>
      <c r="I194" s="320" t="s">
        <v>203</v>
      </c>
    </row>
    <row r="195" spans="1:9" x14ac:dyDescent="0.25">
      <c r="A195" s="390" t="s">
        <v>4634</v>
      </c>
      <c r="B195" s="122" t="s">
        <v>4635</v>
      </c>
      <c r="C195" s="123" t="s">
        <v>61</v>
      </c>
      <c r="D195" s="123" t="s">
        <v>60</v>
      </c>
      <c r="E195" s="123">
        <v>61333</v>
      </c>
      <c r="F195" s="123">
        <v>71</v>
      </c>
      <c r="H195" s="2" t="s">
        <v>4633</v>
      </c>
      <c r="I195" s="320" t="s">
        <v>203</v>
      </c>
    </row>
    <row r="196" spans="1:9" x14ac:dyDescent="0.25">
      <c r="A196" s="390" t="s">
        <v>4636</v>
      </c>
      <c r="B196" s="122" t="s">
        <v>4637</v>
      </c>
      <c r="C196" s="123" t="s">
        <v>61</v>
      </c>
      <c r="D196" s="123" t="s">
        <v>60</v>
      </c>
      <c r="E196" s="123">
        <v>61335</v>
      </c>
      <c r="F196" s="123">
        <v>71</v>
      </c>
      <c r="I196" s="320" t="s">
        <v>211</v>
      </c>
    </row>
    <row r="197" spans="1:9" x14ac:dyDescent="0.25">
      <c r="A197" s="391" t="s">
        <v>211</v>
      </c>
      <c r="B197" s="124" t="s">
        <v>1078</v>
      </c>
      <c r="C197" s="125" t="s">
        <v>61</v>
      </c>
      <c r="D197" s="125" t="s">
        <v>60</v>
      </c>
      <c r="E197" s="125">
        <v>61339</v>
      </c>
      <c r="F197" s="125">
        <v>71</v>
      </c>
      <c r="I197" s="320"/>
    </row>
    <row r="198" spans="1:9" ht="15.75" customHeight="1" x14ac:dyDescent="0.25">
      <c r="I198" s="320"/>
    </row>
    <row r="199" spans="1:9" ht="15.75" customHeight="1" x14ac:dyDescent="0.25">
      <c r="A199" s="386" t="s">
        <v>4638</v>
      </c>
      <c r="I199" s="320"/>
    </row>
    <row r="200" spans="1:9" ht="15.75" customHeight="1" x14ac:dyDescent="0.25">
      <c r="I200" s="320"/>
    </row>
    <row r="201" spans="1:9" ht="15.75" customHeight="1" x14ac:dyDescent="0.25">
      <c r="A201" s="389" t="s">
        <v>52</v>
      </c>
      <c r="B201" s="121" t="s">
        <v>585</v>
      </c>
      <c r="C201" s="121" t="s">
        <v>54</v>
      </c>
      <c r="D201" s="121" t="s">
        <v>55</v>
      </c>
      <c r="E201" s="121" t="s">
        <v>586</v>
      </c>
      <c r="F201" s="121" t="s">
        <v>587</v>
      </c>
      <c r="I201" s="320"/>
    </row>
    <row r="202" spans="1:9" x14ac:dyDescent="0.25">
      <c r="A202" s="391" t="s">
        <v>214</v>
      </c>
      <c r="B202" s="124" t="s">
        <v>4639</v>
      </c>
      <c r="C202" s="125" t="s">
        <v>61</v>
      </c>
      <c r="D202" s="125" t="s">
        <v>60</v>
      </c>
      <c r="E202" s="125">
        <v>61000</v>
      </c>
      <c r="F202" s="125">
        <v>71</v>
      </c>
      <c r="I202" s="320" t="s">
        <v>214</v>
      </c>
    </row>
    <row r="203" spans="1:9" ht="15.75" customHeight="1" x14ac:dyDescent="0.25">
      <c r="I203" s="320"/>
    </row>
    <row r="204" spans="1:9" ht="15.75" customHeight="1" x14ac:dyDescent="0.25">
      <c r="A204" s="386" t="s">
        <v>4640</v>
      </c>
      <c r="I204" s="320"/>
    </row>
    <row r="205" spans="1:9" ht="15.75" customHeight="1" x14ac:dyDescent="0.25">
      <c r="I205" s="320"/>
    </row>
    <row r="206" spans="1:9" ht="15.75" customHeight="1" x14ac:dyDescent="0.25">
      <c r="A206" s="389" t="s">
        <v>52</v>
      </c>
      <c r="B206" s="121" t="s">
        <v>585</v>
      </c>
      <c r="C206" s="121" t="s">
        <v>54</v>
      </c>
      <c r="D206" s="121" t="s">
        <v>55</v>
      </c>
      <c r="E206" s="121" t="s">
        <v>586</v>
      </c>
      <c r="F206" s="121" t="s">
        <v>587</v>
      </c>
      <c r="I206" s="320"/>
    </row>
    <row r="207" spans="1:9" x14ac:dyDescent="0.25">
      <c r="A207" s="390" t="s">
        <v>4641</v>
      </c>
      <c r="B207" s="122" t="s">
        <v>4642</v>
      </c>
      <c r="C207" s="123" t="s">
        <v>61</v>
      </c>
      <c r="D207" s="123" t="s">
        <v>60</v>
      </c>
      <c r="E207" s="123">
        <v>60115</v>
      </c>
      <c r="F207" s="123">
        <v>71</v>
      </c>
      <c r="I207" s="320" t="s">
        <v>235</v>
      </c>
    </row>
    <row r="208" spans="1:9" ht="23" x14ac:dyDescent="0.25">
      <c r="A208" s="390" t="s">
        <v>217</v>
      </c>
      <c r="B208" s="122" t="s">
        <v>4643</v>
      </c>
      <c r="C208" s="123" t="s">
        <v>61</v>
      </c>
      <c r="D208" s="123" t="s">
        <v>60</v>
      </c>
      <c r="E208" s="123">
        <v>60715</v>
      </c>
      <c r="F208" s="123">
        <v>71</v>
      </c>
      <c r="I208" s="320" t="s">
        <v>217</v>
      </c>
    </row>
    <row r="209" spans="1:9" x14ac:dyDescent="0.25">
      <c r="A209" s="390" t="s">
        <v>4644</v>
      </c>
      <c r="B209" s="122" t="s">
        <v>4645</v>
      </c>
      <c r="C209" s="123" t="s">
        <v>61</v>
      </c>
      <c r="D209" s="123" t="s">
        <v>60</v>
      </c>
      <c r="E209" s="123">
        <v>60715</v>
      </c>
      <c r="F209" s="123">
        <v>71</v>
      </c>
      <c r="I209" s="320" t="s">
        <v>217</v>
      </c>
    </row>
    <row r="210" spans="1:9" x14ac:dyDescent="0.25">
      <c r="A210" s="390" t="s">
        <v>219</v>
      </c>
      <c r="B210" s="122" t="s">
        <v>1079</v>
      </c>
      <c r="C210" s="123" t="s">
        <v>61</v>
      </c>
      <c r="D210" s="123" t="s">
        <v>60</v>
      </c>
      <c r="E210" s="123">
        <v>61341</v>
      </c>
      <c r="F210" s="123">
        <v>71</v>
      </c>
      <c r="I210" s="320" t="s">
        <v>219</v>
      </c>
    </row>
    <row r="211" spans="1:9" x14ac:dyDescent="0.25">
      <c r="A211" s="390" t="s">
        <v>221</v>
      </c>
      <c r="B211" s="122" t="s">
        <v>1080</v>
      </c>
      <c r="C211" s="123" t="s">
        <v>61</v>
      </c>
      <c r="D211" s="123" t="s">
        <v>60</v>
      </c>
      <c r="E211" s="123">
        <v>61501</v>
      </c>
      <c r="F211" s="123">
        <v>71</v>
      </c>
      <c r="I211" s="320" t="s">
        <v>221</v>
      </c>
    </row>
    <row r="212" spans="1:9" x14ac:dyDescent="0.25">
      <c r="A212" s="390" t="s">
        <v>223</v>
      </c>
      <c r="B212" s="122" t="s">
        <v>1081</v>
      </c>
      <c r="C212" s="123" t="s">
        <v>61</v>
      </c>
      <c r="D212" s="123" t="s">
        <v>60</v>
      </c>
      <c r="E212" s="123">
        <v>61604</v>
      </c>
      <c r="F212" s="123">
        <v>71</v>
      </c>
      <c r="I212" s="320" t="s">
        <v>223</v>
      </c>
    </row>
    <row r="213" spans="1:9" x14ac:dyDescent="0.25">
      <c r="A213" s="390" t="s">
        <v>225</v>
      </c>
      <c r="B213" s="122" t="s">
        <v>4646</v>
      </c>
      <c r="C213" s="123" t="s">
        <v>61</v>
      </c>
      <c r="D213" s="123" t="s">
        <v>60</v>
      </c>
      <c r="E213" s="123">
        <v>61343</v>
      </c>
      <c r="F213" s="123">
        <v>71</v>
      </c>
      <c r="I213" s="320" t="s">
        <v>225</v>
      </c>
    </row>
    <row r="214" spans="1:9" x14ac:dyDescent="0.25">
      <c r="A214" s="391" t="s">
        <v>227</v>
      </c>
      <c r="B214" s="124" t="s">
        <v>4647</v>
      </c>
      <c r="C214" s="125" t="s">
        <v>61</v>
      </c>
      <c r="D214" s="125" t="s">
        <v>60</v>
      </c>
      <c r="E214" s="125">
        <v>61349</v>
      </c>
      <c r="F214" s="125">
        <v>71</v>
      </c>
      <c r="I214" s="320" t="s">
        <v>227</v>
      </c>
    </row>
    <row r="215" spans="1:9" ht="15.75" customHeight="1" x14ac:dyDescent="0.25">
      <c r="I215" s="320"/>
    </row>
    <row r="216" spans="1:9" ht="15.75" customHeight="1" x14ac:dyDescent="0.25">
      <c r="A216" s="386" t="s">
        <v>4648</v>
      </c>
      <c r="I216" s="320"/>
    </row>
    <row r="217" spans="1:9" ht="15.75" customHeight="1" x14ac:dyDescent="0.25">
      <c r="I217" s="320"/>
    </row>
    <row r="218" spans="1:9" ht="15.75" customHeight="1" x14ac:dyDescent="0.25">
      <c r="A218" s="389" t="s">
        <v>52</v>
      </c>
      <c r="B218" s="121" t="s">
        <v>585</v>
      </c>
      <c r="C218" s="121" t="s">
        <v>54</v>
      </c>
      <c r="D218" s="121" t="s">
        <v>55</v>
      </c>
      <c r="E218" s="121" t="s">
        <v>586</v>
      </c>
      <c r="F218" s="121" t="s">
        <v>587</v>
      </c>
      <c r="I218" s="320"/>
    </row>
    <row r="219" spans="1:9" x14ac:dyDescent="0.25">
      <c r="A219" s="390" t="s">
        <v>230</v>
      </c>
      <c r="B219" s="122" t="s">
        <v>231</v>
      </c>
      <c r="C219" s="123" t="s">
        <v>61</v>
      </c>
      <c r="D219" s="123" t="s">
        <v>60</v>
      </c>
      <c r="E219" s="123">
        <v>65801</v>
      </c>
      <c r="F219" s="123">
        <v>71</v>
      </c>
      <c r="I219" s="320" t="s">
        <v>230</v>
      </c>
    </row>
    <row r="220" spans="1:9" ht="14.25" customHeight="1" x14ac:dyDescent="0.25">
      <c r="A220" s="391" t="s">
        <v>232</v>
      </c>
      <c r="B220" s="124" t="s">
        <v>1082</v>
      </c>
      <c r="C220" s="125" t="s">
        <v>61</v>
      </c>
      <c r="D220" s="125" t="s">
        <v>60</v>
      </c>
      <c r="E220" s="125">
        <v>61602</v>
      </c>
      <c r="F220" s="125">
        <v>71</v>
      </c>
      <c r="I220" s="320" t="s">
        <v>232</v>
      </c>
    </row>
    <row r="221" spans="1:9" ht="15.75" customHeight="1" x14ac:dyDescent="0.25">
      <c r="I221" s="320"/>
    </row>
    <row r="222" spans="1:9" ht="15.75" customHeight="1" x14ac:dyDescent="0.25">
      <c r="A222" s="382" t="s">
        <v>4649</v>
      </c>
      <c r="I222" s="320"/>
    </row>
    <row r="223" spans="1:9" ht="15.75" customHeight="1" x14ac:dyDescent="0.25">
      <c r="I223" s="320"/>
    </row>
    <row r="224" spans="1:9" ht="15.75" customHeight="1" x14ac:dyDescent="0.25">
      <c r="A224" s="386" t="s">
        <v>4650</v>
      </c>
      <c r="I224" s="320"/>
    </row>
    <row r="225" spans="1:9" ht="15.75" customHeight="1" x14ac:dyDescent="0.25">
      <c r="I225" s="320"/>
    </row>
    <row r="226" spans="1:9" ht="15.75" customHeight="1" x14ac:dyDescent="0.25">
      <c r="A226" s="389" t="s">
        <v>52</v>
      </c>
      <c r="B226" s="121" t="s">
        <v>585</v>
      </c>
      <c r="C226" s="121" t="s">
        <v>54</v>
      </c>
      <c r="D226" s="121" t="s">
        <v>55</v>
      </c>
      <c r="E226" s="121" t="s">
        <v>586</v>
      </c>
      <c r="F226" s="121" t="s">
        <v>587</v>
      </c>
      <c r="I226" s="320"/>
    </row>
    <row r="227" spans="1:9" ht="15.75" customHeight="1" x14ac:dyDescent="0.25">
      <c r="A227" s="390" t="s">
        <v>244</v>
      </c>
      <c r="B227" s="122" t="s">
        <v>4651</v>
      </c>
      <c r="C227" s="123" t="s">
        <v>59</v>
      </c>
      <c r="D227" s="123" t="s">
        <v>60</v>
      </c>
      <c r="E227" s="123">
        <v>71301</v>
      </c>
      <c r="F227" s="123">
        <v>60</v>
      </c>
      <c r="I227" s="320" t="s">
        <v>244</v>
      </c>
    </row>
    <row r="228" spans="1:9" x14ac:dyDescent="0.25">
      <c r="A228" s="390" t="s">
        <v>246</v>
      </c>
      <c r="B228" s="122" t="s">
        <v>4652</v>
      </c>
      <c r="C228" s="123" t="s">
        <v>59</v>
      </c>
      <c r="D228" s="123" t="s">
        <v>60</v>
      </c>
      <c r="E228" s="123">
        <v>71302</v>
      </c>
      <c r="F228" s="123">
        <v>60</v>
      </c>
      <c r="I228" s="320" t="s">
        <v>258</v>
      </c>
    </row>
    <row r="229" spans="1:9" x14ac:dyDescent="0.25">
      <c r="A229" s="390" t="s">
        <v>248</v>
      </c>
      <c r="B229" s="122" t="s">
        <v>4653</v>
      </c>
      <c r="C229" s="123" t="s">
        <v>59</v>
      </c>
      <c r="D229" s="123" t="s">
        <v>60</v>
      </c>
      <c r="E229" s="123">
        <v>71309</v>
      </c>
      <c r="F229" s="123">
        <v>60</v>
      </c>
      <c r="I229" s="320" t="s">
        <v>250</v>
      </c>
    </row>
    <row r="230" spans="1:9" x14ac:dyDescent="0.25">
      <c r="A230" s="390" t="s">
        <v>250</v>
      </c>
      <c r="B230" s="122" t="s">
        <v>4654</v>
      </c>
      <c r="C230" s="123" t="s">
        <v>59</v>
      </c>
      <c r="D230" s="123" t="s">
        <v>60</v>
      </c>
      <c r="E230" s="123">
        <v>71309</v>
      </c>
      <c r="F230" s="123">
        <v>60</v>
      </c>
      <c r="I230" s="320" t="s">
        <v>252</v>
      </c>
    </row>
    <row r="231" spans="1:9" x14ac:dyDescent="0.25">
      <c r="A231" s="390" t="s">
        <v>252</v>
      </c>
      <c r="B231" s="122" t="s">
        <v>4655</v>
      </c>
      <c r="C231" s="123" t="s">
        <v>59</v>
      </c>
      <c r="D231" s="123" t="s">
        <v>60</v>
      </c>
      <c r="E231" s="123">
        <v>71304</v>
      </c>
      <c r="F231" s="123">
        <v>60</v>
      </c>
      <c r="I231" s="320" t="s">
        <v>260</v>
      </c>
    </row>
    <row r="232" spans="1:9" ht="14.25" customHeight="1" x14ac:dyDescent="0.25">
      <c r="A232" s="390" t="s">
        <v>254</v>
      </c>
      <c r="B232" s="122" t="s">
        <v>4656</v>
      </c>
      <c r="C232" s="123" t="s">
        <v>59</v>
      </c>
      <c r="D232" s="123" t="s">
        <v>60</v>
      </c>
      <c r="E232" s="123">
        <v>71309</v>
      </c>
      <c r="F232" s="123">
        <v>60</v>
      </c>
      <c r="I232" s="320" t="s">
        <v>254</v>
      </c>
    </row>
    <row r="233" spans="1:9" ht="15.75" customHeight="1" x14ac:dyDescent="0.25">
      <c r="A233" s="390" t="s">
        <v>256</v>
      </c>
      <c r="B233" s="122" t="s">
        <v>4657</v>
      </c>
      <c r="C233" s="123" t="s">
        <v>59</v>
      </c>
      <c r="D233" s="123" t="s">
        <v>60</v>
      </c>
      <c r="E233" s="123">
        <v>71309</v>
      </c>
      <c r="F233" s="123">
        <v>60</v>
      </c>
      <c r="I233" s="320" t="s">
        <v>248</v>
      </c>
    </row>
    <row r="234" spans="1:9" x14ac:dyDescent="0.25">
      <c r="A234" s="390" t="s">
        <v>258</v>
      </c>
      <c r="B234" s="122" t="s">
        <v>4658</v>
      </c>
      <c r="C234" s="123" t="s">
        <v>59</v>
      </c>
      <c r="D234" s="123" t="s">
        <v>60</v>
      </c>
      <c r="E234" s="123">
        <v>71309</v>
      </c>
      <c r="F234" s="123">
        <v>60</v>
      </c>
      <c r="I234" s="320" t="s">
        <v>248</v>
      </c>
    </row>
    <row r="235" spans="1:9" ht="14.25" customHeight="1" x14ac:dyDescent="0.25">
      <c r="A235" s="390" t="s">
        <v>260</v>
      </c>
      <c r="B235" s="122" t="s">
        <v>4659</v>
      </c>
      <c r="C235" s="123" t="s">
        <v>59</v>
      </c>
      <c r="D235" s="123" t="s">
        <v>60</v>
      </c>
      <c r="E235" s="123">
        <v>71309</v>
      </c>
      <c r="F235" s="123">
        <v>60</v>
      </c>
      <c r="I235" s="320" t="s">
        <v>248</v>
      </c>
    </row>
    <row r="236" spans="1:9" ht="15.75" customHeight="1" x14ac:dyDescent="0.25">
      <c r="A236" s="390" t="s">
        <v>262</v>
      </c>
      <c r="B236" s="122" t="s">
        <v>4660</v>
      </c>
      <c r="C236" s="123" t="s">
        <v>59</v>
      </c>
      <c r="D236" s="123" t="s">
        <v>60</v>
      </c>
      <c r="E236" s="123">
        <v>71309</v>
      </c>
      <c r="F236" s="123">
        <v>60</v>
      </c>
      <c r="I236" s="320" t="s">
        <v>248</v>
      </c>
    </row>
    <row r="237" spans="1:9" ht="16.5" customHeight="1" x14ac:dyDescent="0.25">
      <c r="A237" s="390" t="s">
        <v>264</v>
      </c>
      <c r="B237" s="122" t="s">
        <v>4661</v>
      </c>
      <c r="C237" s="123" t="s">
        <v>59</v>
      </c>
      <c r="D237" s="123" t="s">
        <v>60</v>
      </c>
      <c r="E237" s="123">
        <v>71360</v>
      </c>
      <c r="F237" s="123">
        <v>60</v>
      </c>
      <c r="I237" s="320" t="s">
        <v>264</v>
      </c>
    </row>
    <row r="238" spans="1:9" x14ac:dyDescent="0.25">
      <c r="A238" s="390" t="s">
        <v>4662</v>
      </c>
      <c r="B238" s="122" t="s">
        <v>4663</v>
      </c>
      <c r="C238" s="123" t="s">
        <v>59</v>
      </c>
      <c r="D238" s="123" t="s">
        <v>60</v>
      </c>
      <c r="E238" s="123">
        <v>71360</v>
      </c>
      <c r="F238" s="123">
        <v>60</v>
      </c>
      <c r="I238" s="320" t="s">
        <v>264</v>
      </c>
    </row>
    <row r="239" spans="1:9" x14ac:dyDescent="0.25">
      <c r="A239" s="390" t="s">
        <v>4664</v>
      </c>
      <c r="B239" s="122" t="s">
        <v>4665</v>
      </c>
      <c r="C239" s="123" t="s">
        <v>59</v>
      </c>
      <c r="D239" s="123" t="s">
        <v>60</v>
      </c>
      <c r="E239" s="123">
        <v>71360</v>
      </c>
      <c r="F239" s="123">
        <v>60</v>
      </c>
      <c r="I239" s="320" t="s">
        <v>264</v>
      </c>
    </row>
    <row r="240" spans="1:9" ht="23" x14ac:dyDescent="0.25">
      <c r="A240" s="390" t="s">
        <v>4666</v>
      </c>
      <c r="B240" s="122" t="s">
        <v>4667</v>
      </c>
      <c r="C240" s="123" t="s">
        <v>59</v>
      </c>
      <c r="D240" s="123" t="s">
        <v>60</v>
      </c>
      <c r="E240" s="123">
        <v>71309</v>
      </c>
      <c r="F240" s="123">
        <v>60</v>
      </c>
      <c r="I240" s="320" t="s">
        <v>256</v>
      </c>
    </row>
    <row r="241" spans="1:9" x14ac:dyDescent="0.25">
      <c r="A241" s="391" t="s">
        <v>266</v>
      </c>
      <c r="B241" s="124" t="s">
        <v>4668</v>
      </c>
      <c r="C241" s="125" t="s">
        <v>59</v>
      </c>
      <c r="D241" s="125" t="s">
        <v>60</v>
      </c>
      <c r="E241" s="125">
        <v>71309</v>
      </c>
      <c r="F241" s="125">
        <v>60</v>
      </c>
      <c r="I241" s="320" t="s">
        <v>266</v>
      </c>
    </row>
    <row r="242" spans="1:9" ht="15.75" customHeight="1" x14ac:dyDescent="0.25">
      <c r="I242" s="320"/>
    </row>
    <row r="243" spans="1:9" ht="15.75" customHeight="1" x14ac:dyDescent="0.25">
      <c r="A243" s="386" t="s">
        <v>4669</v>
      </c>
      <c r="I243" s="320"/>
    </row>
    <row r="244" spans="1:9" ht="15.75" customHeight="1" x14ac:dyDescent="0.25">
      <c r="I244" s="320"/>
    </row>
    <row r="245" spans="1:9" ht="15.75" customHeight="1" x14ac:dyDescent="0.25">
      <c r="A245" s="389" t="s">
        <v>52</v>
      </c>
      <c r="B245" s="121" t="s">
        <v>585</v>
      </c>
      <c r="C245" s="121" t="s">
        <v>54</v>
      </c>
      <c r="D245" s="121" t="s">
        <v>55</v>
      </c>
      <c r="E245" s="121" t="s">
        <v>586</v>
      </c>
      <c r="F245" s="121" t="s">
        <v>587</v>
      </c>
      <c r="I245" s="320"/>
    </row>
    <row r="246" spans="1:9" x14ac:dyDescent="0.25">
      <c r="A246" s="391" t="s">
        <v>269</v>
      </c>
      <c r="B246" s="124" t="s">
        <v>270</v>
      </c>
      <c r="C246" s="125" t="s">
        <v>59</v>
      </c>
      <c r="D246" s="125" t="s">
        <v>60</v>
      </c>
      <c r="E246" s="125">
        <v>71309</v>
      </c>
      <c r="F246" s="125">
        <v>60</v>
      </c>
      <c r="I246" s="320"/>
    </row>
    <row r="247" spans="1:9" ht="15.75" customHeight="1" x14ac:dyDescent="0.25">
      <c r="I247" s="320" t="s">
        <v>269</v>
      </c>
    </row>
    <row r="248" spans="1:9" ht="15.75" customHeight="1" x14ac:dyDescent="0.25">
      <c r="A248" s="386" t="s">
        <v>4670</v>
      </c>
      <c r="I248" s="320"/>
    </row>
    <row r="249" spans="1:9" ht="15.75" customHeight="1" x14ac:dyDescent="0.25">
      <c r="I249" s="320"/>
    </row>
    <row r="250" spans="1:9" ht="15.75" customHeight="1" x14ac:dyDescent="0.25">
      <c r="A250" s="389" t="s">
        <v>52</v>
      </c>
      <c r="B250" s="121" t="s">
        <v>585</v>
      </c>
      <c r="C250" s="121" t="s">
        <v>54</v>
      </c>
      <c r="D250" s="121" t="s">
        <v>55</v>
      </c>
      <c r="E250" s="121" t="s">
        <v>586</v>
      </c>
      <c r="F250" s="121" t="s">
        <v>587</v>
      </c>
      <c r="I250" s="320"/>
    </row>
    <row r="251" spans="1:9" ht="23" x14ac:dyDescent="0.25">
      <c r="A251" s="391" t="s">
        <v>272</v>
      </c>
      <c r="B251" s="124" t="s">
        <v>4671</v>
      </c>
      <c r="C251" s="125" t="s">
        <v>59</v>
      </c>
      <c r="D251" s="125" t="s">
        <v>60</v>
      </c>
      <c r="E251" s="125">
        <v>71320</v>
      </c>
      <c r="F251" s="125">
        <v>60</v>
      </c>
      <c r="I251" s="320" t="s">
        <v>272</v>
      </c>
    </row>
    <row r="252" spans="1:9" ht="15.75" customHeight="1" x14ac:dyDescent="0.25">
      <c r="I252" s="320"/>
    </row>
    <row r="253" spans="1:9" ht="15.75" customHeight="1" x14ac:dyDescent="0.25">
      <c r="A253" s="386" t="s">
        <v>4672</v>
      </c>
      <c r="I253" s="320"/>
    </row>
    <row r="254" spans="1:9" ht="15.75" customHeight="1" x14ac:dyDescent="0.25">
      <c r="I254" s="320"/>
    </row>
    <row r="255" spans="1:9" ht="15.75" customHeight="1" x14ac:dyDescent="0.25">
      <c r="A255" s="389" t="s">
        <v>52</v>
      </c>
      <c r="B255" s="121" t="s">
        <v>585</v>
      </c>
      <c r="C255" s="121" t="s">
        <v>54</v>
      </c>
      <c r="D255" s="121" t="s">
        <v>55</v>
      </c>
      <c r="E255" s="121" t="s">
        <v>586</v>
      </c>
      <c r="F255" s="121" t="s">
        <v>587</v>
      </c>
      <c r="I255" s="320"/>
    </row>
    <row r="256" spans="1:9" ht="23" x14ac:dyDescent="0.25">
      <c r="A256" s="391" t="s">
        <v>4673</v>
      </c>
      <c r="B256" s="124" t="s">
        <v>4674</v>
      </c>
      <c r="C256" s="125" t="s">
        <v>59</v>
      </c>
      <c r="D256" s="125" t="s">
        <v>60</v>
      </c>
      <c r="E256" s="125">
        <v>71320</v>
      </c>
      <c r="F256" s="125">
        <v>60</v>
      </c>
      <c r="I256" s="320" t="s">
        <v>272</v>
      </c>
    </row>
    <row r="257" spans="1:9" ht="15.75" customHeight="1" x14ac:dyDescent="0.25">
      <c r="I257" s="320"/>
    </row>
    <row r="258" spans="1:9" ht="15.75" customHeight="1" x14ac:dyDescent="0.25">
      <c r="A258" s="382" t="s">
        <v>4675</v>
      </c>
      <c r="I258" s="320"/>
    </row>
    <row r="259" spans="1:9" ht="15.75" customHeight="1" x14ac:dyDescent="0.25">
      <c r="I259" s="320"/>
    </row>
    <row r="260" spans="1:9" ht="15.75" customHeight="1" x14ac:dyDescent="0.25">
      <c r="A260" s="386" t="s">
        <v>4676</v>
      </c>
      <c r="I260" s="320"/>
    </row>
    <row r="261" spans="1:9" ht="15.75" customHeight="1" x14ac:dyDescent="0.25">
      <c r="I261" s="320"/>
    </row>
    <row r="262" spans="1:9" ht="15.75" customHeight="1" x14ac:dyDescent="0.25">
      <c r="A262" s="389" t="s">
        <v>52</v>
      </c>
      <c r="B262" s="121" t="s">
        <v>585</v>
      </c>
      <c r="C262" s="121" t="s">
        <v>54</v>
      </c>
      <c r="D262" s="121" t="s">
        <v>55</v>
      </c>
      <c r="E262" s="121" t="s">
        <v>586</v>
      </c>
      <c r="F262" s="121" t="s">
        <v>587</v>
      </c>
      <c r="I262" s="320"/>
    </row>
    <row r="263" spans="1:9" ht="15.75" customHeight="1" x14ac:dyDescent="0.25">
      <c r="A263" s="390" t="s">
        <v>4677</v>
      </c>
      <c r="B263" s="122" t="s">
        <v>4678</v>
      </c>
      <c r="C263" s="123" t="s">
        <v>59</v>
      </c>
      <c r="D263" s="123" t="s">
        <v>60</v>
      </c>
      <c r="E263" s="123">
        <v>71301</v>
      </c>
      <c r="F263" s="123">
        <v>60</v>
      </c>
      <c r="I263" s="320" t="s">
        <v>246</v>
      </c>
    </row>
    <row r="264" spans="1:9" ht="23" x14ac:dyDescent="0.25">
      <c r="A264" s="390" t="s">
        <v>4679</v>
      </c>
      <c r="B264" s="122" t="s">
        <v>4680</v>
      </c>
      <c r="C264" s="123" t="s">
        <v>59</v>
      </c>
      <c r="D264" s="123" t="s">
        <v>60</v>
      </c>
      <c r="E264" s="123">
        <v>71320</v>
      </c>
      <c r="F264" s="123">
        <v>60</v>
      </c>
      <c r="H264" s="321" t="s">
        <v>4681</v>
      </c>
      <c r="I264" s="320" t="s">
        <v>272</v>
      </c>
    </row>
    <row r="265" spans="1:9" x14ac:dyDescent="0.25">
      <c r="A265" s="391" t="s">
        <v>4682</v>
      </c>
      <c r="B265" s="124" t="s">
        <v>4683</v>
      </c>
      <c r="C265" s="125" t="s">
        <v>59</v>
      </c>
      <c r="D265" s="125" t="s">
        <v>60</v>
      </c>
      <c r="E265" s="125">
        <v>71309</v>
      </c>
      <c r="F265" s="125">
        <v>60</v>
      </c>
      <c r="I265" s="320" t="s">
        <v>246</v>
      </c>
    </row>
    <row r="266" spans="1:9" ht="15.75" customHeight="1" x14ac:dyDescent="0.25">
      <c r="I266" s="320"/>
    </row>
    <row r="267" spans="1:9" ht="15.75" customHeight="1" x14ac:dyDescent="0.25">
      <c r="A267" s="388" t="s">
        <v>4684</v>
      </c>
      <c r="I267" s="320"/>
    </row>
    <row r="268" spans="1:9" ht="15.75" customHeight="1" x14ac:dyDescent="0.25">
      <c r="A268" s="382"/>
      <c r="I268" s="320"/>
    </row>
    <row r="269" spans="1:9" ht="15.75" customHeight="1" x14ac:dyDescent="0.25">
      <c r="A269" s="382" t="s">
        <v>4685</v>
      </c>
      <c r="I269" s="320"/>
    </row>
    <row r="270" spans="1:9" ht="15.75" customHeight="1" x14ac:dyDescent="0.25">
      <c r="A270" s="382"/>
      <c r="I270" s="320"/>
    </row>
    <row r="271" spans="1:9" ht="15.75" customHeight="1" x14ac:dyDescent="0.25">
      <c r="A271" s="386" t="s">
        <v>4686</v>
      </c>
      <c r="I271" s="320"/>
    </row>
    <row r="272" spans="1:9" ht="15.75" customHeight="1" x14ac:dyDescent="0.25">
      <c r="I272" s="320"/>
    </row>
    <row r="273" spans="1:9" ht="15.75" customHeight="1" x14ac:dyDescent="0.25">
      <c r="A273" s="389" t="s">
        <v>52</v>
      </c>
      <c r="B273" s="121" t="s">
        <v>585</v>
      </c>
      <c r="C273" s="121" t="s">
        <v>54</v>
      </c>
      <c r="D273" s="121" t="s">
        <v>55</v>
      </c>
      <c r="E273" s="121" t="s">
        <v>586</v>
      </c>
      <c r="F273" s="121" t="s">
        <v>587</v>
      </c>
      <c r="I273" s="320"/>
    </row>
    <row r="274" spans="1:9" ht="23" x14ac:dyDescent="0.25">
      <c r="A274" s="391" t="s">
        <v>276</v>
      </c>
      <c r="B274" s="124" t="s">
        <v>4687</v>
      </c>
      <c r="C274" s="125" t="s">
        <v>59</v>
      </c>
      <c r="D274" s="125" t="s">
        <v>60</v>
      </c>
      <c r="E274" s="125">
        <v>77100</v>
      </c>
      <c r="F274" s="125">
        <v>62</v>
      </c>
      <c r="I274" s="320" t="s">
        <v>276</v>
      </c>
    </row>
    <row r="275" spans="1:9" ht="15.75" customHeight="1" x14ac:dyDescent="0.25">
      <c r="I275" s="320"/>
    </row>
    <row r="276" spans="1:9" ht="15.75" customHeight="1" x14ac:dyDescent="0.25">
      <c r="A276" s="382" t="s">
        <v>4688</v>
      </c>
      <c r="I276" s="320"/>
    </row>
    <row r="277" spans="1:9" ht="15.75" customHeight="1" x14ac:dyDescent="0.25">
      <c r="I277" s="320"/>
    </row>
    <row r="278" spans="1:9" ht="15.75" customHeight="1" x14ac:dyDescent="0.25">
      <c r="A278" s="386" t="s">
        <v>4689</v>
      </c>
      <c r="I278" s="320"/>
    </row>
    <row r="279" spans="1:9" ht="15.75" customHeight="1" x14ac:dyDescent="0.25">
      <c r="I279" s="320"/>
    </row>
    <row r="280" spans="1:9" ht="15.75" customHeight="1" x14ac:dyDescent="0.25">
      <c r="A280" s="389" t="s">
        <v>52</v>
      </c>
      <c r="B280" s="121" t="s">
        <v>585</v>
      </c>
      <c r="C280" s="121" t="s">
        <v>54</v>
      </c>
      <c r="D280" s="121" t="s">
        <v>55</v>
      </c>
      <c r="E280" s="121" t="s">
        <v>586</v>
      </c>
      <c r="F280" s="121" t="s">
        <v>587</v>
      </c>
      <c r="I280" s="320"/>
    </row>
    <row r="281" spans="1:9" ht="14.25" customHeight="1" x14ac:dyDescent="0.25">
      <c r="A281" s="390" t="s">
        <v>281</v>
      </c>
      <c r="B281" s="122" t="s">
        <v>4690</v>
      </c>
      <c r="C281" s="123" t="s">
        <v>61</v>
      </c>
      <c r="D281" s="123" t="s">
        <v>60</v>
      </c>
      <c r="E281" s="123">
        <v>65104</v>
      </c>
      <c r="F281" s="123" t="s">
        <v>4691</v>
      </c>
      <c r="I281" s="320" t="s">
        <v>4692</v>
      </c>
    </row>
    <row r="282" spans="1:9" x14ac:dyDescent="0.25">
      <c r="A282" s="390" t="s">
        <v>285</v>
      </c>
      <c r="B282" s="122" t="s">
        <v>4693</v>
      </c>
      <c r="C282" s="123" t="s">
        <v>61</v>
      </c>
      <c r="D282" s="123" t="s">
        <v>60</v>
      </c>
      <c r="E282" s="123">
        <v>65424</v>
      </c>
      <c r="F282" s="123" t="s">
        <v>4691</v>
      </c>
      <c r="I282" s="320" t="s">
        <v>285</v>
      </c>
    </row>
    <row r="283" spans="1:9" x14ac:dyDescent="0.25">
      <c r="A283" s="390" t="s">
        <v>289</v>
      </c>
      <c r="B283" s="122" t="s">
        <v>4694</v>
      </c>
      <c r="C283" s="123" t="s">
        <v>61</v>
      </c>
      <c r="D283" s="123" t="s">
        <v>60</v>
      </c>
      <c r="E283" s="123">
        <v>65104</v>
      </c>
      <c r="F283" s="123" t="s">
        <v>4691</v>
      </c>
      <c r="I283" s="320" t="s">
        <v>289</v>
      </c>
    </row>
    <row r="284" spans="1:9" x14ac:dyDescent="0.25">
      <c r="A284" s="391" t="s">
        <v>291</v>
      </c>
      <c r="B284" s="124" t="s">
        <v>292</v>
      </c>
      <c r="C284" s="125" t="s">
        <v>61</v>
      </c>
      <c r="D284" s="125" t="s">
        <v>60</v>
      </c>
      <c r="E284" s="125">
        <v>65104</v>
      </c>
      <c r="F284" s="125" t="s">
        <v>4691</v>
      </c>
      <c r="I284" s="320" t="s">
        <v>291</v>
      </c>
    </row>
    <row r="285" spans="1:9" ht="15.75" customHeight="1" x14ac:dyDescent="0.25">
      <c r="I285" s="320"/>
    </row>
    <row r="286" spans="1:9" ht="15.75" customHeight="1" x14ac:dyDescent="0.25">
      <c r="A286" s="386" t="s">
        <v>4695</v>
      </c>
      <c r="I286" s="320"/>
    </row>
    <row r="287" spans="1:9" ht="15.75" customHeight="1" x14ac:dyDescent="0.25">
      <c r="I287" s="320"/>
    </row>
    <row r="288" spans="1:9" ht="15.75" customHeight="1" x14ac:dyDescent="0.25">
      <c r="A288" s="389" t="s">
        <v>52</v>
      </c>
      <c r="B288" s="121" t="s">
        <v>585</v>
      </c>
      <c r="C288" s="121" t="s">
        <v>54</v>
      </c>
      <c r="D288" s="121" t="s">
        <v>55</v>
      </c>
      <c r="E288" s="121" t="s">
        <v>586</v>
      </c>
      <c r="F288" s="121" t="s">
        <v>587</v>
      </c>
      <c r="I288" s="320"/>
    </row>
    <row r="289" spans="1:9" ht="23" x14ac:dyDescent="0.25">
      <c r="A289" s="391" t="s">
        <v>294</v>
      </c>
      <c r="B289" s="124" t="s">
        <v>4696</v>
      </c>
      <c r="C289" s="125" t="s">
        <v>61</v>
      </c>
      <c r="D289" s="125" t="s">
        <v>60</v>
      </c>
      <c r="E289" s="125">
        <v>65144</v>
      </c>
      <c r="F289" s="125" t="s">
        <v>4691</v>
      </c>
      <c r="I289" s="320" t="s">
        <v>294</v>
      </c>
    </row>
    <row r="290" spans="1:9" ht="15.75" customHeight="1" x14ac:dyDescent="0.25">
      <c r="I290" s="320"/>
    </row>
    <row r="291" spans="1:9" ht="15.75" customHeight="1" x14ac:dyDescent="0.25">
      <c r="A291" s="386" t="s">
        <v>4697</v>
      </c>
      <c r="I291" s="320"/>
    </row>
    <row r="292" spans="1:9" ht="15.75" customHeight="1" x14ac:dyDescent="0.25">
      <c r="I292" s="320"/>
    </row>
    <row r="293" spans="1:9" ht="15.75" customHeight="1" x14ac:dyDescent="0.25">
      <c r="A293" s="389" t="s">
        <v>52</v>
      </c>
      <c r="B293" s="121" t="s">
        <v>585</v>
      </c>
      <c r="C293" s="121" t="s">
        <v>54</v>
      </c>
      <c r="D293" s="121" t="s">
        <v>55</v>
      </c>
      <c r="E293" s="121" t="s">
        <v>586</v>
      </c>
      <c r="F293" s="121" t="s">
        <v>587</v>
      </c>
      <c r="I293" s="320"/>
    </row>
    <row r="294" spans="1:9" ht="12" customHeight="1" x14ac:dyDescent="0.25">
      <c r="A294" s="391" t="s">
        <v>297</v>
      </c>
      <c r="B294" s="124" t="s">
        <v>4698</v>
      </c>
      <c r="C294" s="125" t="s">
        <v>61</v>
      </c>
      <c r="D294" s="125" t="s">
        <v>60</v>
      </c>
      <c r="E294" s="125">
        <v>65214</v>
      </c>
      <c r="F294" s="125" t="s">
        <v>4691</v>
      </c>
      <c r="I294" s="320" t="s">
        <v>297</v>
      </c>
    </row>
    <row r="295" spans="1:9" ht="15.75" customHeight="1" x14ac:dyDescent="0.25">
      <c r="I295" s="320"/>
    </row>
    <row r="296" spans="1:9" ht="15.75" customHeight="1" x14ac:dyDescent="0.25">
      <c r="A296" s="386" t="s">
        <v>4699</v>
      </c>
      <c r="I296" s="320"/>
    </row>
    <row r="297" spans="1:9" ht="15.75" customHeight="1" x14ac:dyDescent="0.25">
      <c r="I297" s="320"/>
    </row>
    <row r="298" spans="1:9" ht="15.75" customHeight="1" x14ac:dyDescent="0.25">
      <c r="A298" s="389" t="s">
        <v>52</v>
      </c>
      <c r="B298" s="121" t="s">
        <v>585</v>
      </c>
      <c r="C298" s="121" t="s">
        <v>54</v>
      </c>
      <c r="D298" s="121" t="s">
        <v>55</v>
      </c>
      <c r="E298" s="121" t="s">
        <v>586</v>
      </c>
      <c r="F298" s="121" t="s">
        <v>587</v>
      </c>
      <c r="I298" s="320"/>
    </row>
    <row r="299" spans="1:9" s="325" customFormat="1" ht="15.75" customHeight="1" x14ac:dyDescent="0.25">
      <c r="A299" s="397" t="s">
        <v>300</v>
      </c>
      <c r="B299" s="348" t="s">
        <v>4700</v>
      </c>
      <c r="C299" s="17" t="s">
        <v>61</v>
      </c>
      <c r="D299" s="17" t="s">
        <v>60</v>
      </c>
      <c r="E299" s="17">
        <v>65728</v>
      </c>
      <c r="F299" s="17" t="s">
        <v>4691</v>
      </c>
      <c r="H299" s="349" t="s">
        <v>4701</v>
      </c>
      <c r="I299" s="320" t="s">
        <v>300</v>
      </c>
    </row>
    <row r="300" spans="1:9" ht="15.75" customHeight="1" x14ac:dyDescent="0.25">
      <c r="I300" s="320"/>
    </row>
    <row r="301" spans="1:9" ht="15.75" customHeight="1" x14ac:dyDescent="0.25">
      <c r="A301" s="386" t="s">
        <v>4702</v>
      </c>
      <c r="I301" s="320"/>
    </row>
    <row r="302" spans="1:9" ht="15.75" customHeight="1" x14ac:dyDescent="0.25">
      <c r="I302" s="320"/>
    </row>
    <row r="303" spans="1:9" ht="15.75" customHeight="1" x14ac:dyDescent="0.25">
      <c r="A303" s="389" t="s">
        <v>52</v>
      </c>
      <c r="B303" s="121" t="s">
        <v>585</v>
      </c>
      <c r="C303" s="121" t="s">
        <v>54</v>
      </c>
      <c r="D303" s="121" t="s">
        <v>55</v>
      </c>
      <c r="E303" s="121" t="s">
        <v>586</v>
      </c>
      <c r="F303" s="121" t="s">
        <v>587</v>
      </c>
      <c r="I303" s="320"/>
    </row>
    <row r="304" spans="1:9" ht="15.75" customHeight="1" x14ac:dyDescent="0.25">
      <c r="A304" s="390" t="s">
        <v>303</v>
      </c>
      <c r="B304" s="122" t="s">
        <v>4703</v>
      </c>
      <c r="C304" s="123" t="s">
        <v>61</v>
      </c>
      <c r="D304" s="123" t="s">
        <v>60</v>
      </c>
      <c r="E304" s="123">
        <v>65721</v>
      </c>
      <c r="F304" s="123" t="s">
        <v>4691</v>
      </c>
      <c r="I304" s="320" t="s">
        <v>303</v>
      </c>
    </row>
    <row r="305" spans="1:10" ht="15.75" customHeight="1" x14ac:dyDescent="0.25">
      <c r="A305" s="391" t="s">
        <v>4704</v>
      </c>
      <c r="B305" s="124" t="s">
        <v>4705</v>
      </c>
      <c r="C305" s="125" t="s">
        <v>61</v>
      </c>
      <c r="D305" s="125" t="s">
        <v>60</v>
      </c>
      <c r="E305" s="125">
        <v>65721</v>
      </c>
      <c r="F305" s="125" t="s">
        <v>4691</v>
      </c>
      <c r="H305" s="350" t="s">
        <v>4706</v>
      </c>
      <c r="I305" s="331" t="s">
        <v>303</v>
      </c>
      <c r="J305" s="347" t="s">
        <v>4707</v>
      </c>
    </row>
    <row r="306" spans="1:10" ht="15.75" customHeight="1" x14ac:dyDescent="0.25">
      <c r="I306" s="320"/>
    </row>
    <row r="307" spans="1:10" ht="15.75" customHeight="1" x14ac:dyDescent="0.25">
      <c r="A307" s="386" t="s">
        <v>4708</v>
      </c>
      <c r="I307" s="320"/>
    </row>
    <row r="308" spans="1:10" ht="15.75" customHeight="1" x14ac:dyDescent="0.25">
      <c r="I308" s="320"/>
    </row>
    <row r="309" spans="1:10" ht="15.75" customHeight="1" x14ac:dyDescent="0.25">
      <c r="A309" s="389" t="s">
        <v>52</v>
      </c>
      <c r="B309" s="121" t="s">
        <v>585</v>
      </c>
      <c r="C309" s="121" t="s">
        <v>54</v>
      </c>
      <c r="D309" s="121" t="s">
        <v>55</v>
      </c>
      <c r="E309" s="121" t="s">
        <v>586</v>
      </c>
      <c r="F309" s="121" t="s">
        <v>587</v>
      </c>
      <c r="I309" s="320"/>
    </row>
    <row r="310" spans="1:10" ht="15.75" customHeight="1" x14ac:dyDescent="0.25">
      <c r="A310" s="391" t="s">
        <v>306</v>
      </c>
      <c r="B310" s="124" t="s">
        <v>307</v>
      </c>
      <c r="C310" s="125" t="s">
        <v>61</v>
      </c>
      <c r="D310" s="125" t="s">
        <v>60</v>
      </c>
      <c r="E310" s="125">
        <v>65726</v>
      </c>
      <c r="F310" s="125" t="s">
        <v>4691</v>
      </c>
      <c r="I310" s="320" t="s">
        <v>306</v>
      </c>
    </row>
    <row r="311" spans="1:10" ht="15.75" customHeight="1" x14ac:dyDescent="0.25">
      <c r="I311" s="320"/>
    </row>
    <row r="312" spans="1:10" ht="15.75" customHeight="1" x14ac:dyDescent="0.25">
      <c r="A312" s="386" t="s">
        <v>4709</v>
      </c>
      <c r="I312" s="320"/>
    </row>
    <row r="313" spans="1:10" ht="15.75" customHeight="1" x14ac:dyDescent="0.25">
      <c r="I313" s="320"/>
    </row>
    <row r="314" spans="1:10" ht="15.75" customHeight="1" x14ac:dyDescent="0.25">
      <c r="A314" s="389" t="s">
        <v>52</v>
      </c>
      <c r="B314" s="121" t="s">
        <v>585</v>
      </c>
      <c r="C314" s="121" t="s">
        <v>54</v>
      </c>
      <c r="D314" s="121" t="s">
        <v>55</v>
      </c>
      <c r="E314" s="121" t="s">
        <v>586</v>
      </c>
      <c r="F314" s="121" t="s">
        <v>587</v>
      </c>
      <c r="I314" s="320"/>
    </row>
    <row r="315" spans="1:10" ht="23" x14ac:dyDescent="0.25">
      <c r="A315" s="391" t="s">
        <v>309</v>
      </c>
      <c r="B315" s="124" t="s">
        <v>4710</v>
      </c>
      <c r="C315" s="125" t="s">
        <v>61</v>
      </c>
      <c r="D315" s="125" t="s">
        <v>60</v>
      </c>
      <c r="E315" s="125">
        <v>65304</v>
      </c>
      <c r="F315" s="125" t="s">
        <v>4691</v>
      </c>
      <c r="I315" s="320" t="s">
        <v>309</v>
      </c>
    </row>
    <row r="316" spans="1:10" ht="15.75" customHeight="1" x14ac:dyDescent="0.25">
      <c r="I316" s="320"/>
    </row>
    <row r="317" spans="1:10" ht="15.75" customHeight="1" x14ac:dyDescent="0.25">
      <c r="A317" s="386" t="s">
        <v>4711</v>
      </c>
      <c r="I317" s="320"/>
    </row>
    <row r="318" spans="1:10" ht="15.75" customHeight="1" x14ac:dyDescent="0.25">
      <c r="I318" s="320"/>
    </row>
    <row r="319" spans="1:10" ht="15.75" customHeight="1" x14ac:dyDescent="0.25">
      <c r="A319" s="389" t="s">
        <v>52</v>
      </c>
      <c r="B319" s="121" t="s">
        <v>585</v>
      </c>
      <c r="C319" s="121" t="s">
        <v>54</v>
      </c>
      <c r="D319" s="121" t="s">
        <v>55</v>
      </c>
      <c r="E319" s="121" t="s">
        <v>586</v>
      </c>
      <c r="F319" s="121" t="s">
        <v>587</v>
      </c>
      <c r="I319" s="320"/>
    </row>
    <row r="320" spans="1:10" x14ac:dyDescent="0.25">
      <c r="A320" s="391" t="s">
        <v>312</v>
      </c>
      <c r="B320" s="124" t="s">
        <v>313</v>
      </c>
      <c r="C320" s="125" t="s">
        <v>61</v>
      </c>
      <c r="D320" s="125" t="s">
        <v>60</v>
      </c>
      <c r="E320" s="125">
        <v>65722</v>
      </c>
      <c r="F320" s="125" t="s">
        <v>4691</v>
      </c>
      <c r="I320" s="320" t="s">
        <v>312</v>
      </c>
    </row>
    <row r="321" spans="1:9" ht="15.75" customHeight="1" x14ac:dyDescent="0.25">
      <c r="I321" s="320"/>
    </row>
    <row r="322" spans="1:9" ht="15.75" customHeight="1" x14ac:dyDescent="0.25">
      <c r="A322" s="382" t="s">
        <v>4712</v>
      </c>
      <c r="I322" s="320"/>
    </row>
    <row r="323" spans="1:9" ht="15.75" customHeight="1" x14ac:dyDescent="0.25">
      <c r="I323" s="320"/>
    </row>
    <row r="324" spans="1:9" ht="15.75" customHeight="1" x14ac:dyDescent="0.25">
      <c r="A324" s="386" t="s">
        <v>4713</v>
      </c>
      <c r="H324" s="2" t="s">
        <v>4714</v>
      </c>
      <c r="I324" s="320"/>
    </row>
    <row r="325" spans="1:9" ht="15.75" customHeight="1" x14ac:dyDescent="0.25">
      <c r="I325" s="320"/>
    </row>
    <row r="326" spans="1:9" ht="15.75" customHeight="1" x14ac:dyDescent="0.25">
      <c r="A326" s="389" t="s">
        <v>52</v>
      </c>
      <c r="B326" s="121" t="s">
        <v>585</v>
      </c>
      <c r="C326" s="121" t="s">
        <v>54</v>
      </c>
      <c r="D326" s="121" t="s">
        <v>55</v>
      </c>
      <c r="E326" s="121" t="s">
        <v>586</v>
      </c>
      <c r="F326" s="121" t="s">
        <v>587</v>
      </c>
      <c r="I326" s="320"/>
    </row>
    <row r="327" spans="1:9" x14ac:dyDescent="0.25">
      <c r="A327" s="391" t="s">
        <v>4715</v>
      </c>
      <c r="B327" s="124" t="s">
        <v>4716</v>
      </c>
      <c r="C327" s="125" t="s">
        <v>61</v>
      </c>
      <c r="D327" s="125" t="s">
        <v>60</v>
      </c>
      <c r="E327" s="125">
        <v>65711</v>
      </c>
      <c r="F327" s="125" t="s">
        <v>4691</v>
      </c>
      <c r="I327" s="320" t="s">
        <v>643</v>
      </c>
    </row>
    <row r="328" spans="1:9" s="325" customFormat="1" ht="23" x14ac:dyDescent="0.25">
      <c r="A328" s="397" t="s">
        <v>4717</v>
      </c>
      <c r="B328" s="348" t="s">
        <v>4718</v>
      </c>
      <c r="C328" s="17" t="s">
        <v>61</v>
      </c>
      <c r="D328" s="17" t="s">
        <v>60</v>
      </c>
      <c r="E328" s="17">
        <v>65711</v>
      </c>
      <c r="F328" s="344" t="s">
        <v>4691</v>
      </c>
      <c r="H328" s="325" t="s">
        <v>4476</v>
      </c>
      <c r="I328" s="320" t="s">
        <v>643</v>
      </c>
    </row>
    <row r="329" spans="1:9" s="325" customFormat="1" ht="24.75" customHeight="1" x14ac:dyDescent="0.25">
      <c r="A329" s="397" t="s">
        <v>4719</v>
      </c>
      <c r="B329" s="348" t="s">
        <v>4720</v>
      </c>
      <c r="C329" s="17" t="s">
        <v>61</v>
      </c>
      <c r="D329" s="17" t="s">
        <v>60</v>
      </c>
      <c r="E329" s="17">
        <v>65711</v>
      </c>
      <c r="F329" s="344" t="s">
        <v>4691</v>
      </c>
      <c r="H329" s="345" t="s">
        <v>4721</v>
      </c>
      <c r="I329" s="327" t="s">
        <v>643</v>
      </c>
    </row>
    <row r="330" spans="1:9" ht="15.75" customHeight="1" x14ac:dyDescent="0.25">
      <c r="I330" s="320"/>
    </row>
    <row r="331" spans="1:9" ht="15.75" customHeight="1" x14ac:dyDescent="0.25">
      <c r="A331" s="386" t="s">
        <v>4722</v>
      </c>
      <c r="I331" s="320"/>
    </row>
    <row r="332" spans="1:9" ht="15.75" customHeight="1" x14ac:dyDescent="0.25">
      <c r="I332" s="320"/>
    </row>
    <row r="333" spans="1:9" ht="15.75" customHeight="1" x14ac:dyDescent="0.25">
      <c r="A333" s="389" t="s">
        <v>52</v>
      </c>
      <c r="B333" s="121" t="s">
        <v>585</v>
      </c>
      <c r="C333" s="121" t="s">
        <v>54</v>
      </c>
      <c r="D333" s="121" t="s">
        <v>55</v>
      </c>
      <c r="E333" s="121" t="s">
        <v>586</v>
      </c>
      <c r="F333" s="121" t="s">
        <v>587</v>
      </c>
      <c r="I333" s="320"/>
    </row>
    <row r="334" spans="1:9" ht="15.75" customHeight="1" x14ac:dyDescent="0.25">
      <c r="A334" s="391" t="s">
        <v>4723</v>
      </c>
      <c r="B334" s="124" t="s">
        <v>4724</v>
      </c>
      <c r="C334" s="125" t="s">
        <v>61</v>
      </c>
      <c r="D334" s="125" t="s">
        <v>60</v>
      </c>
      <c r="E334" s="125">
        <v>65711</v>
      </c>
      <c r="F334" s="125" t="s">
        <v>4691</v>
      </c>
      <c r="I334" s="320" t="s">
        <v>643</v>
      </c>
    </row>
    <row r="335" spans="1:9" ht="15.75" customHeight="1" x14ac:dyDescent="0.25">
      <c r="A335" s="398"/>
      <c r="B335" s="328"/>
      <c r="C335" s="340"/>
      <c r="D335" s="340"/>
      <c r="E335" s="340"/>
      <c r="F335" s="340"/>
      <c r="I335" s="320"/>
    </row>
    <row r="336" spans="1:9" ht="15.75" customHeight="1" x14ac:dyDescent="0.25">
      <c r="A336" s="382" t="s">
        <v>4725</v>
      </c>
      <c r="I336" s="320"/>
    </row>
    <row r="337" spans="1:9" ht="15.75" customHeight="1" x14ac:dyDescent="0.25">
      <c r="I337" s="320"/>
    </row>
    <row r="338" spans="1:9" ht="15.75" customHeight="1" x14ac:dyDescent="0.25">
      <c r="A338" s="386" t="s">
        <v>4726</v>
      </c>
      <c r="I338" s="320"/>
    </row>
    <row r="339" spans="1:9" ht="15.75" customHeight="1" x14ac:dyDescent="0.25">
      <c r="I339" s="320"/>
    </row>
    <row r="340" spans="1:9" ht="15.75" customHeight="1" x14ac:dyDescent="0.25">
      <c r="A340" s="389" t="s">
        <v>52</v>
      </c>
      <c r="B340" s="121" t="s">
        <v>585</v>
      </c>
      <c r="C340" s="121" t="s">
        <v>54</v>
      </c>
      <c r="D340" s="121" t="s">
        <v>55</v>
      </c>
      <c r="E340" s="121" t="s">
        <v>586</v>
      </c>
      <c r="F340" s="121" t="s">
        <v>587</v>
      </c>
      <c r="I340" s="320"/>
    </row>
    <row r="341" spans="1:9" ht="15.75" customHeight="1" x14ac:dyDescent="0.25">
      <c r="A341" s="390" t="s">
        <v>316</v>
      </c>
      <c r="B341" s="122" t="s">
        <v>317</v>
      </c>
      <c r="C341" s="123" t="s">
        <v>59</v>
      </c>
      <c r="D341" s="123" t="s">
        <v>60</v>
      </c>
      <c r="E341" s="123">
        <v>75721</v>
      </c>
      <c r="F341" s="123">
        <v>62</v>
      </c>
      <c r="I341" s="320" t="s">
        <v>316</v>
      </c>
    </row>
    <row r="342" spans="1:9" ht="15" customHeight="1" x14ac:dyDescent="0.25">
      <c r="A342" s="391" t="s">
        <v>318</v>
      </c>
      <c r="B342" s="124" t="s">
        <v>4727</v>
      </c>
      <c r="C342" s="125" t="s">
        <v>59</v>
      </c>
      <c r="D342" s="125" t="s">
        <v>60</v>
      </c>
      <c r="E342" s="125">
        <v>75504</v>
      </c>
      <c r="F342" s="125">
        <v>62</v>
      </c>
      <c r="I342" s="320" t="s">
        <v>318</v>
      </c>
    </row>
    <row r="343" spans="1:9" ht="15.75" customHeight="1" x14ac:dyDescent="0.25">
      <c r="I343" s="320"/>
    </row>
    <row r="344" spans="1:9" ht="15.75" customHeight="1" x14ac:dyDescent="0.25">
      <c r="A344" s="386" t="s">
        <v>4728</v>
      </c>
      <c r="I344" s="320"/>
    </row>
    <row r="345" spans="1:9" ht="15.75" customHeight="1" x14ac:dyDescent="0.25">
      <c r="I345" s="320"/>
    </row>
    <row r="346" spans="1:9" ht="15.75" customHeight="1" x14ac:dyDescent="0.25">
      <c r="A346" s="389" t="s">
        <v>52</v>
      </c>
      <c r="B346" s="121" t="s">
        <v>585</v>
      </c>
      <c r="C346" s="121" t="s">
        <v>54</v>
      </c>
      <c r="D346" s="121" t="s">
        <v>55</v>
      </c>
      <c r="E346" s="121" t="s">
        <v>586</v>
      </c>
      <c r="F346" s="121" t="s">
        <v>587</v>
      </c>
      <c r="I346" s="320"/>
    </row>
    <row r="347" spans="1:9" ht="15.75" customHeight="1" x14ac:dyDescent="0.25">
      <c r="A347" s="391" t="s">
        <v>4729</v>
      </c>
      <c r="B347" s="124" t="s">
        <v>4730</v>
      </c>
      <c r="C347" s="125" t="s">
        <v>59</v>
      </c>
      <c r="D347" s="125" t="s">
        <v>60</v>
      </c>
      <c r="E347" s="125">
        <v>75404</v>
      </c>
      <c r="F347" s="125">
        <v>62</v>
      </c>
      <c r="I347" s="320" t="s">
        <v>4731</v>
      </c>
    </row>
    <row r="348" spans="1:9" ht="15.75" customHeight="1" x14ac:dyDescent="0.25">
      <c r="I348" s="320"/>
    </row>
    <row r="349" spans="1:9" ht="15.75" customHeight="1" x14ac:dyDescent="0.25">
      <c r="A349" s="386" t="s">
        <v>4732</v>
      </c>
      <c r="I349" s="320"/>
    </row>
    <row r="350" spans="1:9" ht="15.75" customHeight="1" x14ac:dyDescent="0.25">
      <c r="I350" s="320"/>
    </row>
    <row r="351" spans="1:9" ht="15.75" customHeight="1" x14ac:dyDescent="0.25">
      <c r="A351" s="389" t="s">
        <v>52</v>
      </c>
      <c r="B351" s="121" t="s">
        <v>585</v>
      </c>
      <c r="C351" s="121" t="s">
        <v>54</v>
      </c>
      <c r="D351" s="121" t="s">
        <v>55</v>
      </c>
      <c r="E351" s="121" t="s">
        <v>586</v>
      </c>
      <c r="F351" s="121" t="s">
        <v>587</v>
      </c>
      <c r="I351" s="320"/>
    </row>
    <row r="352" spans="1:9" ht="23" x14ac:dyDescent="0.25">
      <c r="A352" s="391" t="s">
        <v>321</v>
      </c>
      <c r="B352" s="124" t="s">
        <v>4733</v>
      </c>
      <c r="C352" s="125" t="s">
        <v>59</v>
      </c>
      <c r="D352" s="125" t="s">
        <v>60</v>
      </c>
      <c r="E352" s="125">
        <v>75214</v>
      </c>
      <c r="F352" s="125">
        <v>62</v>
      </c>
      <c r="I352" s="320" t="s">
        <v>321</v>
      </c>
    </row>
    <row r="353" spans="1:9" ht="15.75" customHeight="1" x14ac:dyDescent="0.25">
      <c r="I353" s="320"/>
    </row>
    <row r="354" spans="1:9" ht="15.75" customHeight="1" x14ac:dyDescent="0.25">
      <c r="A354" s="386" t="s">
        <v>4734</v>
      </c>
      <c r="I354" s="320"/>
    </row>
    <row r="355" spans="1:9" ht="15.75" customHeight="1" x14ac:dyDescent="0.25">
      <c r="I355" s="320"/>
    </row>
    <row r="356" spans="1:9" ht="15.75" customHeight="1" x14ac:dyDescent="0.25">
      <c r="A356" s="389" t="s">
        <v>52</v>
      </c>
      <c r="B356" s="121" t="s">
        <v>585</v>
      </c>
      <c r="C356" s="121" t="s">
        <v>54</v>
      </c>
      <c r="D356" s="121" t="s">
        <v>55</v>
      </c>
      <c r="E356" s="121" t="s">
        <v>586</v>
      </c>
      <c r="F356" s="121" t="s">
        <v>587</v>
      </c>
      <c r="I356" s="320"/>
    </row>
    <row r="357" spans="1:9" s="325" customFormat="1" x14ac:dyDescent="0.25">
      <c r="A357" s="397" t="s">
        <v>324</v>
      </c>
      <c r="B357" s="351" t="s">
        <v>4735</v>
      </c>
      <c r="C357" s="18" t="s">
        <v>59</v>
      </c>
      <c r="D357" s="18" t="s">
        <v>60</v>
      </c>
      <c r="E357" s="18">
        <v>75788</v>
      </c>
      <c r="F357" s="18">
        <v>62</v>
      </c>
      <c r="H357" s="325" t="s">
        <v>4736</v>
      </c>
      <c r="I357" s="320" t="s">
        <v>324</v>
      </c>
    </row>
    <row r="358" spans="1:9" ht="15.75" customHeight="1" x14ac:dyDescent="0.25">
      <c r="I358" s="320"/>
    </row>
    <row r="359" spans="1:9" ht="15.75" customHeight="1" x14ac:dyDescent="0.25">
      <c r="A359" s="386" t="s">
        <v>4737</v>
      </c>
      <c r="I359" s="320"/>
    </row>
    <row r="360" spans="1:9" ht="15.75" customHeight="1" x14ac:dyDescent="0.25">
      <c r="I360" s="320"/>
    </row>
    <row r="361" spans="1:9" ht="15.75" customHeight="1" x14ac:dyDescent="0.25">
      <c r="A361" s="389" t="s">
        <v>52</v>
      </c>
      <c r="B361" s="121" t="s">
        <v>585</v>
      </c>
      <c r="C361" s="121" t="s">
        <v>54</v>
      </c>
      <c r="D361" s="121" t="s">
        <v>55</v>
      </c>
      <c r="E361" s="121" t="s">
        <v>586</v>
      </c>
      <c r="F361" s="121" t="s">
        <v>587</v>
      </c>
      <c r="I361" s="320"/>
    </row>
    <row r="362" spans="1:9" ht="15.75" customHeight="1" x14ac:dyDescent="0.25">
      <c r="A362" s="391" t="s">
        <v>327</v>
      </c>
      <c r="B362" s="124" t="s">
        <v>328</v>
      </c>
      <c r="C362" s="125" t="s">
        <v>59</v>
      </c>
      <c r="D362" s="125" t="s">
        <v>60</v>
      </c>
      <c r="E362" s="125">
        <v>75781</v>
      </c>
      <c r="F362" s="125">
        <v>62</v>
      </c>
      <c r="I362" s="320" t="s">
        <v>327</v>
      </c>
    </row>
    <row r="363" spans="1:9" ht="15.75" customHeight="1" x14ac:dyDescent="0.25">
      <c r="I363" s="320"/>
    </row>
    <row r="364" spans="1:9" ht="15.75" customHeight="1" x14ac:dyDescent="0.25">
      <c r="A364" s="386" t="s">
        <v>4738</v>
      </c>
      <c r="I364" s="320"/>
    </row>
    <row r="365" spans="1:9" ht="15.75" customHeight="1" x14ac:dyDescent="0.25">
      <c r="I365" s="320"/>
    </row>
    <row r="366" spans="1:9" ht="15.75" customHeight="1" x14ac:dyDescent="0.25">
      <c r="A366" s="389" t="s">
        <v>52</v>
      </c>
      <c r="B366" s="121" t="s">
        <v>585</v>
      </c>
      <c r="C366" s="121" t="s">
        <v>54</v>
      </c>
      <c r="D366" s="121" t="s">
        <v>55</v>
      </c>
      <c r="E366" s="121" t="s">
        <v>586</v>
      </c>
      <c r="F366" s="121" t="s">
        <v>587</v>
      </c>
      <c r="I366" s="320"/>
    </row>
    <row r="367" spans="1:9" ht="15.75" customHeight="1" x14ac:dyDescent="0.25">
      <c r="A367" s="391" t="s">
        <v>330</v>
      </c>
      <c r="B367" s="124" t="s">
        <v>4739</v>
      </c>
      <c r="C367" s="125" t="s">
        <v>59</v>
      </c>
      <c r="D367" s="125" t="s">
        <v>60</v>
      </c>
      <c r="E367" s="125">
        <v>75726</v>
      </c>
      <c r="F367" s="125">
        <v>62</v>
      </c>
      <c r="I367" s="320" t="s">
        <v>330</v>
      </c>
    </row>
    <row r="368" spans="1:9" ht="15.75" customHeight="1" x14ac:dyDescent="0.25">
      <c r="I368" s="320"/>
    </row>
    <row r="369" spans="1:9" ht="15.75" customHeight="1" x14ac:dyDescent="0.25">
      <c r="A369" s="386" t="s">
        <v>4740</v>
      </c>
      <c r="I369" s="320"/>
    </row>
    <row r="370" spans="1:9" ht="15.75" customHeight="1" x14ac:dyDescent="0.25">
      <c r="I370" s="320"/>
    </row>
    <row r="371" spans="1:9" ht="15.75" customHeight="1" x14ac:dyDescent="0.25">
      <c r="A371" s="389" t="s">
        <v>52</v>
      </c>
      <c r="B371" s="121" t="s">
        <v>585</v>
      </c>
      <c r="C371" s="121" t="s">
        <v>54</v>
      </c>
      <c r="D371" s="121" t="s">
        <v>55</v>
      </c>
      <c r="E371" s="121" t="s">
        <v>586</v>
      </c>
      <c r="F371" s="121" t="s">
        <v>587</v>
      </c>
      <c r="I371" s="320"/>
    </row>
    <row r="372" spans="1:9" ht="23" x14ac:dyDescent="0.25">
      <c r="A372" s="391" t="s">
        <v>333</v>
      </c>
      <c r="B372" s="124" t="s">
        <v>4741</v>
      </c>
      <c r="C372" s="125" t="s">
        <v>59</v>
      </c>
      <c r="D372" s="125" t="s">
        <v>60</v>
      </c>
      <c r="E372" s="125">
        <v>75304</v>
      </c>
      <c r="F372" s="125">
        <v>62</v>
      </c>
      <c r="I372" s="320" t="s">
        <v>333</v>
      </c>
    </row>
    <row r="373" spans="1:9" ht="15.75" customHeight="1" x14ac:dyDescent="0.25">
      <c r="I373" s="320"/>
    </row>
    <row r="374" spans="1:9" ht="15.75" customHeight="1" x14ac:dyDescent="0.25">
      <c r="A374" s="386" t="s">
        <v>4742</v>
      </c>
      <c r="I374" s="320"/>
    </row>
    <row r="375" spans="1:9" ht="15.75" customHeight="1" x14ac:dyDescent="0.25">
      <c r="I375" s="320"/>
    </row>
    <row r="376" spans="1:9" ht="15.75" customHeight="1" x14ac:dyDescent="0.25">
      <c r="A376" s="389" t="s">
        <v>52</v>
      </c>
      <c r="B376" s="121" t="s">
        <v>585</v>
      </c>
      <c r="C376" s="121" t="s">
        <v>54</v>
      </c>
      <c r="D376" s="121" t="s">
        <v>55</v>
      </c>
      <c r="E376" s="121" t="s">
        <v>586</v>
      </c>
      <c r="F376" s="121" t="s">
        <v>587</v>
      </c>
      <c r="I376" s="320"/>
    </row>
    <row r="377" spans="1:9" ht="15.75" customHeight="1" x14ac:dyDescent="0.25">
      <c r="A377" s="391" t="s">
        <v>336</v>
      </c>
      <c r="B377" s="124" t="s">
        <v>4743</v>
      </c>
      <c r="C377" s="125" t="s">
        <v>59</v>
      </c>
      <c r="D377" s="125" t="s">
        <v>60</v>
      </c>
      <c r="E377" s="125">
        <v>75782</v>
      </c>
      <c r="F377" s="125">
        <v>62</v>
      </c>
      <c r="I377" s="320" t="s">
        <v>336</v>
      </c>
    </row>
    <row r="378" spans="1:9" ht="15.75" customHeight="1" x14ac:dyDescent="0.25">
      <c r="I378" s="320"/>
    </row>
    <row r="379" spans="1:9" ht="15.75" customHeight="1" x14ac:dyDescent="0.25">
      <c r="A379" s="382" t="s">
        <v>4744</v>
      </c>
      <c r="I379" s="320"/>
    </row>
    <row r="380" spans="1:9" ht="15.75" customHeight="1" x14ac:dyDescent="0.25">
      <c r="I380" s="320"/>
    </row>
    <row r="381" spans="1:9" ht="15.75" customHeight="1" x14ac:dyDescent="0.25">
      <c r="A381" s="386" t="s">
        <v>4745</v>
      </c>
      <c r="H381" s="2" t="s">
        <v>4746</v>
      </c>
      <c r="I381" s="320"/>
    </row>
    <row r="382" spans="1:9" ht="15.75" customHeight="1" x14ac:dyDescent="0.25">
      <c r="I382" s="320"/>
    </row>
    <row r="383" spans="1:9" ht="15.75" customHeight="1" x14ac:dyDescent="0.25">
      <c r="A383" s="389" t="s">
        <v>52</v>
      </c>
      <c r="B383" s="121" t="s">
        <v>585</v>
      </c>
      <c r="C383" s="121" t="s">
        <v>54</v>
      </c>
      <c r="D383" s="121" t="s">
        <v>55</v>
      </c>
      <c r="E383" s="121" t="s">
        <v>586</v>
      </c>
      <c r="F383" s="121" t="s">
        <v>587</v>
      </c>
      <c r="I383" s="320"/>
    </row>
    <row r="384" spans="1:9" ht="15.75" customHeight="1" x14ac:dyDescent="0.25">
      <c r="A384" s="399" t="s">
        <v>4747</v>
      </c>
      <c r="B384" s="124" t="s">
        <v>4748</v>
      </c>
      <c r="C384" s="125" t="s">
        <v>59</v>
      </c>
      <c r="D384" s="125" t="s">
        <v>60</v>
      </c>
      <c r="E384" s="125">
        <v>75711</v>
      </c>
      <c r="F384" s="125">
        <v>62</v>
      </c>
      <c r="I384" s="320" t="s">
        <v>339</v>
      </c>
    </row>
    <row r="385" spans="1:9" s="325" customFormat="1" ht="24" customHeight="1" x14ac:dyDescent="0.25">
      <c r="A385" s="397" t="s">
        <v>4749</v>
      </c>
      <c r="B385" s="352" t="s">
        <v>4750</v>
      </c>
      <c r="C385" s="344" t="s">
        <v>59</v>
      </c>
      <c r="D385" s="344" t="s">
        <v>60</v>
      </c>
      <c r="E385" s="344">
        <v>75711</v>
      </c>
      <c r="F385" s="344">
        <v>62</v>
      </c>
      <c r="H385" s="325" t="s">
        <v>4476</v>
      </c>
      <c r="I385" s="320" t="s">
        <v>339</v>
      </c>
    </row>
    <row r="386" spans="1:9" s="325" customFormat="1" ht="23" x14ac:dyDescent="0.25">
      <c r="A386" s="397" t="s">
        <v>4751</v>
      </c>
      <c r="B386" s="352" t="s">
        <v>4752</v>
      </c>
      <c r="C386" s="344" t="s">
        <v>59</v>
      </c>
      <c r="D386" s="344" t="s">
        <v>60</v>
      </c>
      <c r="E386" s="344">
        <v>75711</v>
      </c>
      <c r="F386" s="344">
        <v>62</v>
      </c>
      <c r="H386" s="345" t="s">
        <v>4476</v>
      </c>
      <c r="I386" s="320" t="s">
        <v>339</v>
      </c>
    </row>
    <row r="387" spans="1:9" ht="15.75" customHeight="1" x14ac:dyDescent="0.25">
      <c r="I387" s="320"/>
    </row>
    <row r="388" spans="1:9" ht="15.75" customHeight="1" x14ac:dyDescent="0.25">
      <c r="A388" s="386" t="s">
        <v>4753</v>
      </c>
      <c r="I388" s="320"/>
    </row>
    <row r="389" spans="1:9" ht="15.75" customHeight="1" x14ac:dyDescent="0.25">
      <c r="I389" s="320"/>
    </row>
    <row r="390" spans="1:9" ht="15.75" customHeight="1" x14ac:dyDescent="0.25">
      <c r="A390" s="389" t="s">
        <v>52</v>
      </c>
      <c r="B390" s="121" t="s">
        <v>585</v>
      </c>
      <c r="C390" s="121" t="s">
        <v>54</v>
      </c>
      <c r="D390" s="121" t="s">
        <v>55</v>
      </c>
      <c r="E390" s="121" t="s">
        <v>586</v>
      </c>
      <c r="F390" s="121" t="s">
        <v>587</v>
      </c>
      <c r="I390" s="320"/>
    </row>
    <row r="391" spans="1:9" x14ac:dyDescent="0.25">
      <c r="A391" s="391" t="s">
        <v>339</v>
      </c>
      <c r="B391" s="124" t="s">
        <v>4754</v>
      </c>
      <c r="C391" s="125" t="s">
        <v>59</v>
      </c>
      <c r="D391" s="125" t="s">
        <v>60</v>
      </c>
      <c r="E391" s="125">
        <v>75711</v>
      </c>
      <c r="F391" s="125">
        <v>62</v>
      </c>
      <c r="I391" s="320" t="s">
        <v>339</v>
      </c>
    </row>
    <row r="392" spans="1:9" ht="15.75" customHeight="1" x14ac:dyDescent="0.25">
      <c r="I392" s="320"/>
    </row>
    <row r="393" spans="1:9" ht="15.75" customHeight="1" x14ac:dyDescent="0.25">
      <c r="A393" s="386" t="s">
        <v>4755</v>
      </c>
      <c r="I393" s="320"/>
    </row>
    <row r="394" spans="1:9" ht="15.75" customHeight="1" x14ac:dyDescent="0.25">
      <c r="I394" s="320"/>
    </row>
    <row r="395" spans="1:9" ht="15.75" customHeight="1" x14ac:dyDescent="0.25">
      <c r="A395" s="389" t="s">
        <v>52</v>
      </c>
      <c r="B395" s="121" t="s">
        <v>585</v>
      </c>
      <c r="C395" s="121" t="s">
        <v>54</v>
      </c>
      <c r="D395" s="121" t="s">
        <v>55</v>
      </c>
      <c r="E395" s="121" t="s">
        <v>586</v>
      </c>
      <c r="F395" s="121" t="s">
        <v>587</v>
      </c>
      <c r="I395" s="320"/>
    </row>
    <row r="396" spans="1:9" s="325" customFormat="1" x14ac:dyDescent="0.25">
      <c r="A396" s="396" t="s">
        <v>4756</v>
      </c>
      <c r="B396" s="352" t="s">
        <v>4757</v>
      </c>
      <c r="C396" s="344" t="s">
        <v>59</v>
      </c>
      <c r="D396" s="344" t="s">
        <v>60</v>
      </c>
      <c r="E396" s="344">
        <v>75711</v>
      </c>
      <c r="F396" s="344">
        <v>62</v>
      </c>
      <c r="H396" s="325" t="s">
        <v>4473</v>
      </c>
      <c r="I396" s="320" t="s">
        <v>339</v>
      </c>
    </row>
    <row r="397" spans="1:9" ht="15.75" customHeight="1" x14ac:dyDescent="0.25">
      <c r="I397" s="320"/>
    </row>
    <row r="398" spans="1:9" ht="15.75" customHeight="1" x14ac:dyDescent="0.25">
      <c r="I398" s="320"/>
    </row>
    <row r="399" spans="1:9" ht="15.75" customHeight="1" x14ac:dyDescent="0.25">
      <c r="A399" s="382" t="s">
        <v>4758</v>
      </c>
      <c r="I399" s="320"/>
    </row>
    <row r="400" spans="1:9" ht="15.75" customHeight="1" x14ac:dyDescent="0.25">
      <c r="I400" s="320"/>
    </row>
    <row r="401" spans="1:9" ht="15.75" customHeight="1" x14ac:dyDescent="0.25">
      <c r="A401" s="386" t="s">
        <v>4759</v>
      </c>
      <c r="I401" s="320"/>
    </row>
    <row r="402" spans="1:9" ht="15.75" customHeight="1" x14ac:dyDescent="0.25">
      <c r="I402" s="320"/>
    </row>
    <row r="403" spans="1:9" ht="15.75" customHeight="1" x14ac:dyDescent="0.25">
      <c r="A403" s="389" t="s">
        <v>52</v>
      </c>
      <c r="B403" s="121" t="s">
        <v>585</v>
      </c>
      <c r="C403" s="121" t="s">
        <v>54</v>
      </c>
      <c r="D403" s="121" t="s">
        <v>55</v>
      </c>
      <c r="E403" s="121" t="s">
        <v>586</v>
      </c>
      <c r="F403" s="121" t="s">
        <v>587</v>
      </c>
      <c r="I403" s="320"/>
    </row>
    <row r="404" spans="1:9" x14ac:dyDescent="0.25">
      <c r="A404" s="390" t="s">
        <v>4760</v>
      </c>
      <c r="B404" s="122" t="s">
        <v>4761</v>
      </c>
      <c r="C404" s="123" t="s">
        <v>59</v>
      </c>
      <c r="D404" s="123" t="s">
        <v>60</v>
      </c>
      <c r="E404" s="123">
        <v>75711</v>
      </c>
      <c r="F404" s="123">
        <v>62</v>
      </c>
      <c r="I404" s="320" t="s">
        <v>339</v>
      </c>
    </row>
    <row r="405" spans="1:9" x14ac:dyDescent="0.25">
      <c r="A405" s="391" t="s">
        <v>4762</v>
      </c>
      <c r="B405" s="124" t="s">
        <v>4763</v>
      </c>
      <c r="C405" s="125" t="s">
        <v>59</v>
      </c>
      <c r="D405" s="125" t="s">
        <v>60</v>
      </c>
      <c r="E405" s="125">
        <v>75711</v>
      </c>
      <c r="F405" s="125">
        <v>62</v>
      </c>
      <c r="I405" s="320" t="s">
        <v>339</v>
      </c>
    </row>
    <row r="406" spans="1:9" ht="15.75" customHeight="1" x14ac:dyDescent="0.25">
      <c r="I406" s="320"/>
    </row>
    <row r="407" spans="1:9" ht="15.75" customHeight="1" x14ac:dyDescent="0.25">
      <c r="A407" s="388" t="s">
        <v>4764</v>
      </c>
      <c r="I407" s="320"/>
    </row>
    <row r="408" spans="1:9" ht="15.75" customHeight="1" x14ac:dyDescent="0.25">
      <c r="A408" s="382"/>
      <c r="I408" s="320"/>
    </row>
    <row r="409" spans="1:9" ht="15.75" customHeight="1" x14ac:dyDescent="0.25">
      <c r="A409" s="382" t="s">
        <v>4765</v>
      </c>
      <c r="I409" s="320"/>
    </row>
    <row r="410" spans="1:9" ht="15.75" customHeight="1" x14ac:dyDescent="0.25">
      <c r="I410" s="320"/>
    </row>
    <row r="411" spans="1:9" ht="15.75" customHeight="1" x14ac:dyDescent="0.25">
      <c r="A411" s="386" t="s">
        <v>4766</v>
      </c>
      <c r="I411" s="320"/>
    </row>
    <row r="412" spans="1:9" ht="15.75" customHeight="1" x14ac:dyDescent="0.25">
      <c r="I412" s="320"/>
    </row>
    <row r="413" spans="1:9" ht="15.75" customHeight="1" x14ac:dyDescent="0.25">
      <c r="A413" s="389" t="s">
        <v>52</v>
      </c>
      <c r="B413" s="121" t="s">
        <v>585</v>
      </c>
      <c r="C413" s="121" t="s">
        <v>54</v>
      </c>
      <c r="D413" s="121" t="s">
        <v>55</v>
      </c>
      <c r="E413" s="121" t="s">
        <v>586</v>
      </c>
      <c r="F413" s="121" t="s">
        <v>587</v>
      </c>
      <c r="I413" s="320"/>
    </row>
    <row r="414" spans="1:9" x14ac:dyDescent="0.25">
      <c r="A414" s="390" t="s">
        <v>4767</v>
      </c>
      <c r="B414" s="122" t="s">
        <v>356</v>
      </c>
      <c r="C414" s="123" t="s">
        <v>61</v>
      </c>
      <c r="D414" s="123" t="s">
        <v>60</v>
      </c>
      <c r="E414" s="123">
        <v>67111</v>
      </c>
      <c r="F414" s="123">
        <v>72</v>
      </c>
      <c r="I414" s="320" t="s">
        <v>355</v>
      </c>
    </row>
    <row r="415" spans="1:9" ht="23" x14ac:dyDescent="0.25">
      <c r="A415" s="391" t="s">
        <v>4768</v>
      </c>
      <c r="B415" s="124" t="s">
        <v>359</v>
      </c>
      <c r="C415" s="125" t="s">
        <v>61</v>
      </c>
      <c r="D415" s="125" t="s">
        <v>60</v>
      </c>
      <c r="E415" s="125">
        <v>67111</v>
      </c>
      <c r="F415" s="125">
        <v>72</v>
      </c>
      <c r="I415" s="320" t="s">
        <v>358</v>
      </c>
    </row>
    <row r="416" spans="1:9" ht="15.75" customHeight="1" x14ac:dyDescent="0.25">
      <c r="I416" s="320"/>
    </row>
    <row r="417" spans="1:9" ht="15.75" customHeight="1" x14ac:dyDescent="0.25">
      <c r="A417" s="386" t="s">
        <v>4769</v>
      </c>
      <c r="I417" s="320"/>
    </row>
    <row r="418" spans="1:9" ht="15.75" customHeight="1" x14ac:dyDescent="0.25">
      <c r="I418" s="320"/>
    </row>
    <row r="419" spans="1:9" ht="15.75" customHeight="1" x14ac:dyDescent="0.25">
      <c r="A419" s="389" t="s">
        <v>52</v>
      </c>
      <c r="B419" s="121" t="s">
        <v>585</v>
      </c>
      <c r="C419" s="121" t="s">
        <v>54</v>
      </c>
      <c r="D419" s="121" t="s">
        <v>55</v>
      </c>
      <c r="E419" s="121" t="s">
        <v>586</v>
      </c>
      <c r="F419" s="121" t="s">
        <v>587</v>
      </c>
      <c r="I419" s="320"/>
    </row>
    <row r="420" spans="1:9" ht="15.75" customHeight="1" x14ac:dyDescent="0.25">
      <c r="A420" s="391" t="s">
        <v>4770</v>
      </c>
      <c r="B420" s="124" t="s">
        <v>4771</v>
      </c>
      <c r="C420" s="125" t="s">
        <v>61</v>
      </c>
      <c r="D420" s="125" t="s">
        <v>60</v>
      </c>
      <c r="E420" s="125">
        <v>67100</v>
      </c>
      <c r="F420" s="125">
        <v>72</v>
      </c>
      <c r="H420" s="2" t="s">
        <v>4772</v>
      </c>
      <c r="I420" s="320" t="s">
        <v>347</v>
      </c>
    </row>
    <row r="421" spans="1:9" ht="15.75" customHeight="1" x14ac:dyDescent="0.25">
      <c r="I421" s="320"/>
    </row>
    <row r="422" spans="1:9" ht="15.75" customHeight="1" x14ac:dyDescent="0.25">
      <c r="A422" s="386" t="s">
        <v>4773</v>
      </c>
      <c r="I422" s="320"/>
    </row>
    <row r="423" spans="1:9" ht="15.75" customHeight="1" x14ac:dyDescent="0.25">
      <c r="I423" s="320"/>
    </row>
    <row r="424" spans="1:9" ht="15.75" customHeight="1" x14ac:dyDescent="0.25">
      <c r="A424" s="389" t="s">
        <v>52</v>
      </c>
      <c r="B424" s="121" t="s">
        <v>585</v>
      </c>
      <c r="C424" s="121" t="s">
        <v>54</v>
      </c>
      <c r="D424" s="121" t="s">
        <v>55</v>
      </c>
      <c r="E424" s="121" t="s">
        <v>586</v>
      </c>
      <c r="F424" s="121" t="s">
        <v>587</v>
      </c>
      <c r="I424" s="320"/>
    </row>
    <row r="425" spans="1:9" s="321" customFormat="1" x14ac:dyDescent="0.35">
      <c r="A425" s="391" t="s">
        <v>343</v>
      </c>
      <c r="B425" s="124" t="s">
        <v>4774</v>
      </c>
      <c r="C425" s="125" t="s">
        <v>59</v>
      </c>
      <c r="D425" s="125" t="s">
        <v>60</v>
      </c>
      <c r="E425" s="125">
        <v>77100</v>
      </c>
      <c r="F425" s="125">
        <v>61</v>
      </c>
      <c r="H425" s="321" t="s">
        <v>4775</v>
      </c>
      <c r="I425" s="353" t="s">
        <v>343</v>
      </c>
    </row>
    <row r="426" spans="1:9" ht="15.75" customHeight="1" x14ac:dyDescent="0.25">
      <c r="I426" s="320"/>
    </row>
    <row r="427" spans="1:9" ht="15.75" customHeight="1" x14ac:dyDescent="0.25">
      <c r="A427" s="386" t="s">
        <v>4776</v>
      </c>
      <c r="I427" s="320"/>
    </row>
    <row r="428" spans="1:9" ht="15.75" customHeight="1" x14ac:dyDescent="0.25">
      <c r="I428" s="320"/>
    </row>
    <row r="429" spans="1:9" ht="15.75" customHeight="1" x14ac:dyDescent="0.25">
      <c r="A429" s="389" t="s">
        <v>52</v>
      </c>
      <c r="B429" s="121" t="s">
        <v>585</v>
      </c>
      <c r="C429" s="121" t="s">
        <v>54</v>
      </c>
      <c r="D429" s="121" t="s">
        <v>55</v>
      </c>
      <c r="E429" s="121" t="s">
        <v>586</v>
      </c>
      <c r="F429" s="121" t="s">
        <v>587</v>
      </c>
      <c r="I429" s="320"/>
    </row>
    <row r="430" spans="1:9" ht="15.75" customHeight="1" x14ac:dyDescent="0.25">
      <c r="A430" s="391" t="s">
        <v>4777</v>
      </c>
      <c r="B430" s="124" t="s">
        <v>4778</v>
      </c>
      <c r="C430" s="125" t="s">
        <v>59</v>
      </c>
      <c r="D430" s="125" t="s">
        <v>60</v>
      </c>
      <c r="E430" s="125">
        <v>77100</v>
      </c>
      <c r="F430" s="125">
        <v>61</v>
      </c>
      <c r="I430" s="320" t="s">
        <v>343</v>
      </c>
    </row>
    <row r="431" spans="1:9" ht="15.75" customHeight="1" x14ac:dyDescent="0.25">
      <c r="I431" s="320"/>
    </row>
    <row r="432" spans="1:9" ht="15.75" customHeight="1" x14ac:dyDescent="0.25">
      <c r="I432" s="320"/>
    </row>
    <row r="433" spans="1:9" ht="15.75" customHeight="1" x14ac:dyDescent="0.25">
      <c r="A433" s="382" t="s">
        <v>4779</v>
      </c>
      <c r="I433" s="320"/>
    </row>
    <row r="434" spans="1:9" ht="15.75" customHeight="1" x14ac:dyDescent="0.25">
      <c r="I434" s="320"/>
    </row>
    <row r="435" spans="1:9" s="354" customFormat="1" ht="15.75" customHeight="1" x14ac:dyDescent="0.25">
      <c r="A435" s="400" t="s">
        <v>4780</v>
      </c>
      <c r="I435" s="355"/>
    </row>
    <row r="436" spans="1:9" ht="15.75" customHeight="1" x14ac:dyDescent="0.25">
      <c r="I436" s="320"/>
    </row>
    <row r="437" spans="1:9" ht="15.75" customHeight="1" x14ac:dyDescent="0.25">
      <c r="A437" s="389" t="s">
        <v>52</v>
      </c>
      <c r="B437" s="121" t="s">
        <v>585</v>
      </c>
      <c r="C437" s="121" t="s">
        <v>54</v>
      </c>
      <c r="D437" s="121" t="s">
        <v>55</v>
      </c>
      <c r="E437" s="121" t="s">
        <v>586</v>
      </c>
      <c r="F437" s="121" t="s">
        <v>587</v>
      </c>
      <c r="I437" s="320"/>
    </row>
    <row r="438" spans="1:9" s="354" customFormat="1" ht="37.5" customHeight="1" x14ac:dyDescent="0.25">
      <c r="A438" s="401" t="s">
        <v>369</v>
      </c>
      <c r="B438" s="356" t="s">
        <v>370</v>
      </c>
      <c r="C438" s="141" t="s">
        <v>61</v>
      </c>
      <c r="D438" s="141" t="s">
        <v>60</v>
      </c>
      <c r="E438" s="141">
        <v>63121</v>
      </c>
      <c r="F438" s="141">
        <v>72</v>
      </c>
      <c r="H438" s="357" t="s">
        <v>4781</v>
      </c>
      <c r="I438" s="355" t="s">
        <v>369</v>
      </c>
    </row>
    <row r="439" spans="1:9" ht="15.75" customHeight="1" x14ac:dyDescent="0.25">
      <c r="I439" s="320"/>
    </row>
    <row r="440" spans="1:9" ht="15.75" customHeight="1" x14ac:dyDescent="0.25">
      <c r="A440" s="386" t="s">
        <v>4782</v>
      </c>
      <c r="I440" s="320"/>
    </row>
    <row r="441" spans="1:9" ht="15.75" customHeight="1" x14ac:dyDescent="0.25">
      <c r="I441" s="320"/>
    </row>
    <row r="442" spans="1:9" ht="15.75" customHeight="1" x14ac:dyDescent="0.25">
      <c r="A442" s="389" t="s">
        <v>52</v>
      </c>
      <c r="B442" s="121" t="s">
        <v>585</v>
      </c>
      <c r="C442" s="121" t="s">
        <v>54</v>
      </c>
      <c r="D442" s="121" t="s">
        <v>55</v>
      </c>
      <c r="E442" s="121" t="s">
        <v>586</v>
      </c>
      <c r="F442" s="121" t="s">
        <v>587</v>
      </c>
      <c r="I442" s="320"/>
    </row>
    <row r="443" spans="1:9" ht="15.75" customHeight="1" x14ac:dyDescent="0.25">
      <c r="A443" s="390" t="s">
        <v>4783</v>
      </c>
      <c r="B443" s="122" t="s">
        <v>4784</v>
      </c>
      <c r="C443" s="123" t="s">
        <v>61</v>
      </c>
      <c r="D443" s="123" t="s">
        <v>60</v>
      </c>
      <c r="E443" s="123">
        <v>63122</v>
      </c>
      <c r="F443" s="123">
        <v>72</v>
      </c>
      <c r="I443" s="320" t="s">
        <v>371</v>
      </c>
    </row>
    <row r="444" spans="1:9" ht="15.75" customHeight="1" x14ac:dyDescent="0.25">
      <c r="A444" s="391" t="s">
        <v>375</v>
      </c>
      <c r="B444" s="124" t="s">
        <v>4785</v>
      </c>
      <c r="C444" s="125" t="s">
        <v>61</v>
      </c>
      <c r="D444" s="125" t="s">
        <v>60</v>
      </c>
      <c r="E444" s="125">
        <v>67151</v>
      </c>
      <c r="F444" s="125">
        <v>72</v>
      </c>
      <c r="I444" s="320" t="s">
        <v>375</v>
      </c>
    </row>
    <row r="445" spans="1:9" ht="15.75" customHeight="1" x14ac:dyDescent="0.25">
      <c r="I445" s="320"/>
    </row>
    <row r="446" spans="1:9" ht="15.75" customHeight="1" x14ac:dyDescent="0.25">
      <c r="I446" s="320"/>
    </row>
    <row r="447" spans="1:9" ht="15.75" customHeight="1" x14ac:dyDescent="0.25">
      <c r="A447" s="382" t="s">
        <v>4786</v>
      </c>
      <c r="I447" s="320"/>
    </row>
    <row r="448" spans="1:9" ht="15.75" customHeight="1" x14ac:dyDescent="0.25">
      <c r="I448" s="320"/>
    </row>
    <row r="449" spans="1:10" ht="15.75" customHeight="1" x14ac:dyDescent="0.25">
      <c r="A449" s="386" t="s">
        <v>4787</v>
      </c>
      <c r="I449" s="320"/>
    </row>
    <row r="450" spans="1:10" ht="15.75" customHeight="1" x14ac:dyDescent="0.25">
      <c r="I450" s="320"/>
    </row>
    <row r="451" spans="1:10" ht="15.75" customHeight="1" x14ac:dyDescent="0.25">
      <c r="A451" s="389" t="s">
        <v>52</v>
      </c>
      <c r="B451" s="121" t="s">
        <v>585</v>
      </c>
      <c r="C451" s="121" t="s">
        <v>54</v>
      </c>
      <c r="D451" s="121" t="s">
        <v>55</v>
      </c>
      <c r="E451" s="121" t="s">
        <v>586</v>
      </c>
      <c r="F451" s="121" t="s">
        <v>587</v>
      </c>
      <c r="I451" s="320"/>
    </row>
    <row r="452" spans="1:10" ht="15.75" customHeight="1" x14ac:dyDescent="0.25">
      <c r="A452" s="391" t="s">
        <v>379</v>
      </c>
      <c r="B452" s="124" t="s">
        <v>380</v>
      </c>
      <c r="C452" s="125" t="s">
        <v>61</v>
      </c>
      <c r="D452" s="125" t="s">
        <v>60</v>
      </c>
      <c r="E452" s="125">
        <v>63211</v>
      </c>
      <c r="F452" s="125">
        <v>72</v>
      </c>
      <c r="I452" s="320" t="s">
        <v>379</v>
      </c>
    </row>
    <row r="453" spans="1:10" ht="15.75" customHeight="1" x14ac:dyDescent="0.25">
      <c r="I453" s="320"/>
    </row>
    <row r="454" spans="1:10" ht="15.75" customHeight="1" x14ac:dyDescent="0.25">
      <c r="A454" s="386" t="s">
        <v>4788</v>
      </c>
      <c r="I454" s="320"/>
    </row>
    <row r="455" spans="1:10" ht="15.75" customHeight="1" x14ac:dyDescent="0.25">
      <c r="I455" s="320"/>
    </row>
    <row r="456" spans="1:10" ht="15.75" customHeight="1" x14ac:dyDescent="0.25">
      <c r="A456" s="389" t="s">
        <v>52</v>
      </c>
      <c r="B456" s="121" t="s">
        <v>585</v>
      </c>
      <c r="C456" s="121" t="s">
        <v>54</v>
      </c>
      <c r="D456" s="121" t="s">
        <v>55</v>
      </c>
      <c r="E456" s="121" t="s">
        <v>586</v>
      </c>
      <c r="F456" s="121" t="s">
        <v>587</v>
      </c>
      <c r="I456" s="320"/>
    </row>
    <row r="457" spans="1:10" ht="15" customHeight="1" x14ac:dyDescent="0.25">
      <c r="A457" s="390" t="s">
        <v>4789</v>
      </c>
      <c r="B457" s="122" t="s">
        <v>4790</v>
      </c>
      <c r="C457" s="123" t="s">
        <v>61</v>
      </c>
      <c r="D457" s="123" t="s">
        <v>60</v>
      </c>
      <c r="E457" s="123">
        <v>63212</v>
      </c>
      <c r="F457" s="123">
        <v>72</v>
      </c>
      <c r="I457" s="320" t="s">
        <v>386</v>
      </c>
    </row>
    <row r="458" spans="1:10" ht="16.5" customHeight="1" x14ac:dyDescent="0.25">
      <c r="A458" s="390" t="s">
        <v>386</v>
      </c>
      <c r="B458" s="122" t="s">
        <v>4791</v>
      </c>
      <c r="C458" s="123" t="s">
        <v>61</v>
      </c>
      <c r="D458" s="123" t="s">
        <v>60</v>
      </c>
      <c r="E458" s="123">
        <v>63212</v>
      </c>
      <c r="F458" s="123">
        <v>72</v>
      </c>
      <c r="I458" s="320" t="s">
        <v>386</v>
      </c>
    </row>
    <row r="459" spans="1:10" ht="15.75" customHeight="1" x14ac:dyDescent="0.25">
      <c r="A459" s="391" t="s">
        <v>388</v>
      </c>
      <c r="B459" s="124" t="s">
        <v>4792</v>
      </c>
      <c r="C459" s="125" t="s">
        <v>61</v>
      </c>
      <c r="D459" s="125" t="s">
        <v>60</v>
      </c>
      <c r="E459" s="125">
        <v>67151</v>
      </c>
      <c r="F459" s="125">
        <v>72</v>
      </c>
      <c r="I459" s="331" t="s">
        <v>381</v>
      </c>
      <c r="J459" s="347" t="s">
        <v>4793</v>
      </c>
    </row>
    <row r="460" spans="1:10" ht="15.75" customHeight="1" x14ac:dyDescent="0.25">
      <c r="I460" s="320"/>
    </row>
    <row r="461" spans="1:10" ht="15.75" customHeight="1" x14ac:dyDescent="0.25">
      <c r="A461" s="382" t="s">
        <v>4794</v>
      </c>
      <c r="I461" s="320"/>
    </row>
    <row r="462" spans="1:10" ht="15.75" customHeight="1" x14ac:dyDescent="0.25">
      <c r="I462" s="320"/>
    </row>
    <row r="463" spans="1:10" ht="15.75" customHeight="1" x14ac:dyDescent="0.25">
      <c r="A463" s="386" t="s">
        <v>4795</v>
      </c>
      <c r="I463" s="320"/>
    </row>
    <row r="464" spans="1:10" ht="15.75" customHeight="1" x14ac:dyDescent="0.25">
      <c r="I464" s="320"/>
    </row>
    <row r="465" spans="1:9" ht="15.75" customHeight="1" x14ac:dyDescent="0.25">
      <c r="A465" s="389" t="s">
        <v>52</v>
      </c>
      <c r="B465" s="121" t="s">
        <v>585</v>
      </c>
      <c r="C465" s="121" t="s">
        <v>54</v>
      </c>
      <c r="D465" s="121" t="s">
        <v>55</v>
      </c>
      <c r="E465" s="121" t="s">
        <v>586</v>
      </c>
      <c r="F465" s="121" t="s">
        <v>587</v>
      </c>
      <c r="I465" s="320" t="s">
        <v>405</v>
      </c>
    </row>
    <row r="466" spans="1:9" x14ac:dyDescent="0.25">
      <c r="A466" s="390" t="s">
        <v>405</v>
      </c>
      <c r="B466" s="122" t="s">
        <v>4796</v>
      </c>
      <c r="C466" s="123" t="s">
        <v>59</v>
      </c>
      <c r="D466" s="123" t="s">
        <v>60</v>
      </c>
      <c r="E466" s="123">
        <v>70110</v>
      </c>
      <c r="F466" s="123">
        <v>61</v>
      </c>
      <c r="I466" s="320" t="s">
        <v>405</v>
      </c>
    </row>
    <row r="467" spans="1:9" ht="23" x14ac:dyDescent="0.25">
      <c r="A467" s="390" t="s">
        <v>4797</v>
      </c>
      <c r="B467" s="122" t="s">
        <v>4798</v>
      </c>
      <c r="C467" s="123" t="s">
        <v>59</v>
      </c>
      <c r="D467" s="123" t="s">
        <v>60</v>
      </c>
      <c r="E467" s="123">
        <v>70110</v>
      </c>
      <c r="F467" s="123">
        <v>61</v>
      </c>
      <c r="I467" s="320" t="s">
        <v>405</v>
      </c>
    </row>
    <row r="468" spans="1:9" x14ac:dyDescent="0.25">
      <c r="A468" s="390" t="s">
        <v>4799</v>
      </c>
      <c r="B468" s="122" t="s">
        <v>410</v>
      </c>
      <c r="C468" s="123" t="s">
        <v>59</v>
      </c>
      <c r="D468" s="123" t="s">
        <v>60</v>
      </c>
      <c r="E468" s="123">
        <v>70110</v>
      </c>
      <c r="F468" s="123">
        <v>61</v>
      </c>
      <c r="I468" s="320" t="s">
        <v>405</v>
      </c>
    </row>
    <row r="469" spans="1:9" x14ac:dyDescent="0.25">
      <c r="A469" s="390" t="s">
        <v>4800</v>
      </c>
      <c r="B469" s="122" t="s">
        <v>412</v>
      </c>
      <c r="C469" s="123" t="s">
        <v>59</v>
      </c>
      <c r="D469" s="123" t="s">
        <v>60</v>
      </c>
      <c r="E469" s="123">
        <v>70110</v>
      </c>
      <c r="F469" s="123">
        <v>61</v>
      </c>
      <c r="I469" s="320" t="s">
        <v>405</v>
      </c>
    </row>
    <row r="470" spans="1:9" ht="15.75" customHeight="1" x14ac:dyDescent="0.25">
      <c r="A470" s="391" t="s">
        <v>4801</v>
      </c>
      <c r="B470" s="124" t="s">
        <v>414</v>
      </c>
      <c r="C470" s="125" t="s">
        <v>59</v>
      </c>
      <c r="D470" s="125" t="s">
        <v>60</v>
      </c>
      <c r="E470" s="125">
        <v>70110</v>
      </c>
      <c r="F470" s="125">
        <v>61</v>
      </c>
      <c r="I470" s="320" t="s">
        <v>405</v>
      </c>
    </row>
    <row r="471" spans="1:9" ht="15.75" customHeight="1" x14ac:dyDescent="0.25">
      <c r="I471" s="320"/>
    </row>
    <row r="472" spans="1:9" ht="15.75" customHeight="1" x14ac:dyDescent="0.25">
      <c r="A472" s="386" t="s">
        <v>4802</v>
      </c>
      <c r="I472" s="320"/>
    </row>
    <row r="473" spans="1:9" ht="15.75" customHeight="1" x14ac:dyDescent="0.25">
      <c r="I473" s="320"/>
    </row>
    <row r="474" spans="1:9" ht="15.75" customHeight="1" x14ac:dyDescent="0.25">
      <c r="A474" s="389" t="s">
        <v>52</v>
      </c>
      <c r="B474" s="121" t="s">
        <v>585</v>
      </c>
      <c r="C474" s="121" t="s">
        <v>54</v>
      </c>
      <c r="D474" s="121" t="s">
        <v>55</v>
      </c>
      <c r="E474" s="121" t="s">
        <v>586</v>
      </c>
      <c r="F474" s="121" t="s">
        <v>587</v>
      </c>
      <c r="I474" s="320"/>
    </row>
    <row r="475" spans="1:9" ht="15.75" customHeight="1" x14ac:dyDescent="0.25">
      <c r="A475" s="390" t="s">
        <v>416</v>
      </c>
      <c r="B475" s="122" t="s">
        <v>419</v>
      </c>
      <c r="C475" s="123" t="s">
        <v>59</v>
      </c>
      <c r="D475" s="123" t="s">
        <v>60</v>
      </c>
      <c r="E475" s="123">
        <v>70120</v>
      </c>
      <c r="F475" s="123">
        <v>61</v>
      </c>
      <c r="I475" s="320" t="s">
        <v>416</v>
      </c>
    </row>
    <row r="476" spans="1:9" ht="15.75" customHeight="1" x14ac:dyDescent="0.25">
      <c r="A476" s="390" t="s">
        <v>4803</v>
      </c>
      <c r="B476" s="122" t="s">
        <v>421</v>
      </c>
      <c r="C476" s="123" t="s">
        <v>59</v>
      </c>
      <c r="D476" s="123" t="s">
        <v>60</v>
      </c>
      <c r="E476" s="123">
        <v>70120</v>
      </c>
      <c r="F476" s="123">
        <v>61</v>
      </c>
      <c r="I476" s="320" t="s">
        <v>416</v>
      </c>
    </row>
    <row r="477" spans="1:9" ht="15.75" customHeight="1" x14ac:dyDescent="0.25">
      <c r="A477" s="390" t="s">
        <v>4804</v>
      </c>
      <c r="B477" s="122" t="s">
        <v>423</v>
      </c>
      <c r="C477" s="123" t="s">
        <v>59</v>
      </c>
      <c r="D477" s="123" t="s">
        <v>60</v>
      </c>
      <c r="E477" s="123">
        <v>70120</v>
      </c>
      <c r="F477" s="123">
        <v>61</v>
      </c>
      <c r="I477" s="320" t="s">
        <v>416</v>
      </c>
    </row>
    <row r="478" spans="1:9" ht="15.75" customHeight="1" x14ac:dyDescent="0.25">
      <c r="A478" s="390" t="s">
        <v>4805</v>
      </c>
      <c r="B478" s="122" t="s">
        <v>425</v>
      </c>
      <c r="C478" s="123" t="s">
        <v>59</v>
      </c>
      <c r="D478" s="123" t="s">
        <v>60</v>
      </c>
      <c r="E478" s="123">
        <v>70120</v>
      </c>
      <c r="F478" s="123">
        <v>61</v>
      </c>
      <c r="I478" s="320" t="s">
        <v>416</v>
      </c>
    </row>
    <row r="479" spans="1:9" ht="15.75" customHeight="1" x14ac:dyDescent="0.25">
      <c r="A479" s="390" t="s">
        <v>4806</v>
      </c>
      <c r="B479" s="122" t="s">
        <v>427</v>
      </c>
      <c r="C479" s="123" t="s">
        <v>59</v>
      </c>
      <c r="D479" s="123" t="s">
        <v>60</v>
      </c>
      <c r="E479" s="123">
        <v>70120</v>
      </c>
      <c r="F479" s="123">
        <v>61</v>
      </c>
      <c r="I479" s="320" t="s">
        <v>416</v>
      </c>
    </row>
    <row r="480" spans="1:9" ht="15.75" customHeight="1" x14ac:dyDescent="0.25">
      <c r="A480" s="391" t="s">
        <v>4807</v>
      </c>
      <c r="B480" s="124" t="s">
        <v>429</v>
      </c>
      <c r="C480" s="125" t="s">
        <v>59</v>
      </c>
      <c r="D480" s="125" t="s">
        <v>60</v>
      </c>
      <c r="E480" s="125">
        <v>70120</v>
      </c>
      <c r="F480" s="125">
        <v>61</v>
      </c>
      <c r="I480" s="320" t="s">
        <v>416</v>
      </c>
    </row>
    <row r="481" spans="1:9" ht="15.75" customHeight="1" x14ac:dyDescent="0.25">
      <c r="I481" s="320"/>
    </row>
    <row r="482" spans="1:9" ht="15.75" customHeight="1" x14ac:dyDescent="0.25">
      <c r="A482" s="386" t="s">
        <v>4808</v>
      </c>
      <c r="I482" s="320"/>
    </row>
    <row r="483" spans="1:9" ht="15.75" customHeight="1" x14ac:dyDescent="0.25">
      <c r="I483" s="320"/>
    </row>
    <row r="484" spans="1:9" ht="15.75" customHeight="1" x14ac:dyDescent="0.25">
      <c r="A484" s="389" t="s">
        <v>52</v>
      </c>
      <c r="B484" s="121" t="s">
        <v>585</v>
      </c>
      <c r="C484" s="121" t="s">
        <v>54</v>
      </c>
      <c r="D484" s="121" t="s">
        <v>55</v>
      </c>
      <c r="E484" s="121" t="s">
        <v>586</v>
      </c>
      <c r="F484" s="121" t="s">
        <v>587</v>
      </c>
      <c r="I484" s="320"/>
    </row>
    <row r="485" spans="1:9" ht="14.25" customHeight="1" x14ac:dyDescent="0.25">
      <c r="A485" s="390" t="s">
        <v>1083</v>
      </c>
      <c r="B485" s="122" t="s">
        <v>435</v>
      </c>
      <c r="C485" s="123" t="s">
        <v>59</v>
      </c>
      <c r="D485" s="123" t="s">
        <v>60</v>
      </c>
      <c r="E485" s="123">
        <v>70130</v>
      </c>
      <c r="F485" s="123">
        <v>61</v>
      </c>
      <c r="I485" s="320" t="s">
        <v>431</v>
      </c>
    </row>
    <row r="486" spans="1:9" ht="15" customHeight="1" x14ac:dyDescent="0.25">
      <c r="A486" s="390" t="s">
        <v>4809</v>
      </c>
      <c r="B486" s="122" t="s">
        <v>437</v>
      </c>
      <c r="C486" s="123" t="s">
        <v>59</v>
      </c>
      <c r="D486" s="123" t="s">
        <v>60</v>
      </c>
      <c r="E486" s="123">
        <v>70130</v>
      </c>
      <c r="F486" s="123">
        <v>61</v>
      </c>
      <c r="I486" s="320" t="s">
        <v>431</v>
      </c>
    </row>
    <row r="487" spans="1:9" ht="23" x14ac:dyDescent="0.25">
      <c r="A487" s="390" t="s">
        <v>4810</v>
      </c>
      <c r="B487" s="122" t="s">
        <v>439</v>
      </c>
      <c r="C487" s="123" t="s">
        <v>59</v>
      </c>
      <c r="D487" s="123" t="s">
        <v>60</v>
      </c>
      <c r="E487" s="123">
        <v>70130</v>
      </c>
      <c r="F487" s="123">
        <v>61</v>
      </c>
      <c r="I487" s="320" t="s">
        <v>431</v>
      </c>
    </row>
    <row r="488" spans="1:9" ht="12" customHeight="1" x14ac:dyDescent="0.25">
      <c r="A488" s="390" t="s">
        <v>4811</v>
      </c>
      <c r="B488" s="122" t="s">
        <v>4812</v>
      </c>
      <c r="C488" s="123" t="s">
        <v>59</v>
      </c>
      <c r="D488" s="123" t="s">
        <v>60</v>
      </c>
      <c r="E488" s="123">
        <v>70130</v>
      </c>
      <c r="F488" s="123">
        <v>61</v>
      </c>
      <c r="I488" s="320" t="s">
        <v>431</v>
      </c>
    </row>
    <row r="489" spans="1:9" x14ac:dyDescent="0.25">
      <c r="A489" s="390" t="s">
        <v>4813</v>
      </c>
      <c r="B489" s="122" t="s">
        <v>441</v>
      </c>
      <c r="C489" s="123" t="s">
        <v>59</v>
      </c>
      <c r="D489" s="123" t="s">
        <v>60</v>
      </c>
      <c r="E489" s="123">
        <v>70130</v>
      </c>
      <c r="F489" s="123">
        <v>61</v>
      </c>
      <c r="I489" s="320" t="s">
        <v>431</v>
      </c>
    </row>
    <row r="490" spans="1:9" x14ac:dyDescent="0.25">
      <c r="A490" s="390" t="s">
        <v>4814</v>
      </c>
      <c r="B490" s="122" t="s">
        <v>443</v>
      </c>
      <c r="C490" s="123" t="s">
        <v>59</v>
      </c>
      <c r="D490" s="123" t="s">
        <v>60</v>
      </c>
      <c r="E490" s="123">
        <v>70130</v>
      </c>
      <c r="F490" s="123">
        <v>61</v>
      </c>
      <c r="I490" s="320" t="s">
        <v>431</v>
      </c>
    </row>
    <row r="491" spans="1:9" x14ac:dyDescent="0.25">
      <c r="A491" s="390" t="s">
        <v>4815</v>
      </c>
      <c r="B491" s="122" t="s">
        <v>445</v>
      </c>
      <c r="C491" s="123" t="s">
        <v>59</v>
      </c>
      <c r="D491" s="123" t="s">
        <v>60</v>
      </c>
      <c r="E491" s="123">
        <v>70130</v>
      </c>
      <c r="F491" s="123">
        <v>61</v>
      </c>
      <c r="I491" s="320" t="s">
        <v>431</v>
      </c>
    </row>
    <row r="492" spans="1:9" x14ac:dyDescent="0.25">
      <c r="A492" s="390" t="s">
        <v>4816</v>
      </c>
      <c r="B492" s="122" t="s">
        <v>447</v>
      </c>
      <c r="C492" s="123" t="s">
        <v>59</v>
      </c>
      <c r="D492" s="123" t="s">
        <v>60</v>
      </c>
      <c r="E492" s="123">
        <v>70130</v>
      </c>
      <c r="F492" s="123">
        <v>61</v>
      </c>
      <c r="I492" s="320" t="s">
        <v>431</v>
      </c>
    </row>
    <row r="493" spans="1:9" x14ac:dyDescent="0.25">
      <c r="A493" s="390" t="s">
        <v>4817</v>
      </c>
      <c r="B493" s="122" t="s">
        <v>449</v>
      </c>
      <c r="C493" s="123" t="s">
        <v>59</v>
      </c>
      <c r="D493" s="123" t="s">
        <v>60</v>
      </c>
      <c r="E493" s="123">
        <v>70130</v>
      </c>
      <c r="F493" s="123">
        <v>61</v>
      </c>
      <c r="I493" s="320" t="s">
        <v>431</v>
      </c>
    </row>
    <row r="494" spans="1:9" x14ac:dyDescent="0.25">
      <c r="A494" s="390" t="s">
        <v>4818</v>
      </c>
      <c r="B494" s="122" t="s">
        <v>451</v>
      </c>
      <c r="C494" s="123" t="s">
        <v>59</v>
      </c>
      <c r="D494" s="123" t="s">
        <v>60</v>
      </c>
      <c r="E494" s="123">
        <v>70130</v>
      </c>
      <c r="F494" s="123">
        <v>61</v>
      </c>
      <c r="I494" s="320" t="s">
        <v>431</v>
      </c>
    </row>
    <row r="495" spans="1:9" x14ac:dyDescent="0.25">
      <c r="A495" s="390" t="s">
        <v>4819</v>
      </c>
      <c r="B495" s="122" t="s">
        <v>453</v>
      </c>
      <c r="C495" s="123" t="s">
        <v>59</v>
      </c>
      <c r="D495" s="123" t="s">
        <v>60</v>
      </c>
      <c r="E495" s="123">
        <v>70130</v>
      </c>
      <c r="F495" s="123">
        <v>61</v>
      </c>
      <c r="I495" s="320" t="s">
        <v>431</v>
      </c>
    </row>
    <row r="496" spans="1:9" x14ac:dyDescent="0.25">
      <c r="A496" s="391" t="s">
        <v>4820</v>
      </c>
      <c r="B496" s="124" t="s">
        <v>455</v>
      </c>
      <c r="C496" s="125" t="s">
        <v>59</v>
      </c>
      <c r="D496" s="125" t="s">
        <v>60</v>
      </c>
      <c r="E496" s="125">
        <v>70130</v>
      </c>
      <c r="F496" s="125">
        <v>61</v>
      </c>
      <c r="I496" s="320" t="s">
        <v>431</v>
      </c>
    </row>
    <row r="497" spans="1:9" ht="15.75" customHeight="1" x14ac:dyDescent="0.25">
      <c r="I497" s="320"/>
    </row>
    <row r="498" spans="1:9" ht="15.75" customHeight="1" x14ac:dyDescent="0.25">
      <c r="A498" s="386" t="s">
        <v>4821</v>
      </c>
      <c r="I498" s="320"/>
    </row>
    <row r="499" spans="1:9" ht="15.75" customHeight="1" x14ac:dyDescent="0.25">
      <c r="I499" s="320"/>
    </row>
    <row r="500" spans="1:9" ht="15.75" customHeight="1" x14ac:dyDescent="0.25">
      <c r="A500" s="389" t="s">
        <v>52</v>
      </c>
      <c r="B500" s="121" t="s">
        <v>585</v>
      </c>
      <c r="C500" s="121" t="s">
        <v>54</v>
      </c>
      <c r="D500" s="121" t="s">
        <v>55</v>
      </c>
      <c r="E500" s="121" t="s">
        <v>586</v>
      </c>
      <c r="F500" s="121" t="s">
        <v>587</v>
      </c>
      <c r="I500" s="320"/>
    </row>
    <row r="501" spans="1:9" x14ac:dyDescent="0.25">
      <c r="A501" s="390" t="s">
        <v>457</v>
      </c>
      <c r="B501" s="122" t="s">
        <v>4822</v>
      </c>
      <c r="C501" s="123" t="s">
        <v>59</v>
      </c>
      <c r="D501" s="123" t="s">
        <v>60</v>
      </c>
      <c r="E501" s="123">
        <v>70140</v>
      </c>
      <c r="F501" s="123">
        <v>61</v>
      </c>
      <c r="I501" s="320" t="s">
        <v>457</v>
      </c>
    </row>
    <row r="502" spans="1:9" x14ac:dyDescent="0.25">
      <c r="A502" s="390" t="s">
        <v>4823</v>
      </c>
      <c r="B502" s="122" t="s">
        <v>460</v>
      </c>
      <c r="C502" s="123" t="s">
        <v>59</v>
      </c>
      <c r="D502" s="123" t="s">
        <v>60</v>
      </c>
      <c r="E502" s="123">
        <v>70140</v>
      </c>
      <c r="F502" s="123">
        <v>61</v>
      </c>
      <c r="I502" s="320" t="s">
        <v>457</v>
      </c>
    </row>
    <row r="503" spans="1:9" x14ac:dyDescent="0.25">
      <c r="A503" s="390" t="s">
        <v>4824</v>
      </c>
      <c r="B503" s="122" t="s">
        <v>462</v>
      </c>
      <c r="C503" s="123" t="s">
        <v>59</v>
      </c>
      <c r="D503" s="123" t="s">
        <v>60</v>
      </c>
      <c r="E503" s="123">
        <v>70140</v>
      </c>
      <c r="F503" s="123">
        <v>61</v>
      </c>
      <c r="I503" s="320" t="s">
        <v>457</v>
      </c>
    </row>
    <row r="504" spans="1:9" x14ac:dyDescent="0.25">
      <c r="A504" s="390" t="s">
        <v>4825</v>
      </c>
      <c r="B504" s="122" t="s">
        <v>464</v>
      </c>
      <c r="C504" s="123" t="s">
        <v>59</v>
      </c>
      <c r="D504" s="123" t="s">
        <v>60</v>
      </c>
      <c r="E504" s="123">
        <v>70140</v>
      </c>
      <c r="F504" s="123">
        <v>61</v>
      </c>
      <c r="I504" s="320" t="s">
        <v>457</v>
      </c>
    </row>
    <row r="505" spans="1:9" x14ac:dyDescent="0.25">
      <c r="A505" s="390" t="s">
        <v>4826</v>
      </c>
      <c r="B505" s="122" t="s">
        <v>466</v>
      </c>
      <c r="C505" s="123" t="s">
        <v>59</v>
      </c>
      <c r="D505" s="123" t="s">
        <v>60</v>
      </c>
      <c r="E505" s="123">
        <v>70140</v>
      </c>
      <c r="F505" s="123">
        <v>61</v>
      </c>
      <c r="I505" s="320" t="s">
        <v>457</v>
      </c>
    </row>
    <row r="506" spans="1:9" x14ac:dyDescent="0.25">
      <c r="A506" s="390" t="s">
        <v>4827</v>
      </c>
      <c r="B506" s="122" t="s">
        <v>468</v>
      </c>
      <c r="C506" s="123" t="s">
        <v>59</v>
      </c>
      <c r="D506" s="123" t="s">
        <v>60</v>
      </c>
      <c r="E506" s="123">
        <v>70140</v>
      </c>
      <c r="F506" s="123">
        <v>61</v>
      </c>
      <c r="I506" s="320" t="s">
        <v>457</v>
      </c>
    </row>
    <row r="507" spans="1:9" x14ac:dyDescent="0.25">
      <c r="A507" s="390" t="s">
        <v>4828</v>
      </c>
      <c r="B507" s="122" t="s">
        <v>470</v>
      </c>
      <c r="C507" s="123" t="s">
        <v>59</v>
      </c>
      <c r="D507" s="123" t="s">
        <v>60</v>
      </c>
      <c r="E507" s="123">
        <v>70140</v>
      </c>
      <c r="F507" s="123">
        <v>61</v>
      </c>
      <c r="I507" s="320" t="s">
        <v>457</v>
      </c>
    </row>
    <row r="508" spans="1:9" s="325" customFormat="1" ht="23" x14ac:dyDescent="0.25">
      <c r="A508" s="393" t="s">
        <v>4829</v>
      </c>
      <c r="B508" s="323" t="s">
        <v>472</v>
      </c>
      <c r="C508" s="324" t="s">
        <v>59</v>
      </c>
      <c r="D508" s="324" t="s">
        <v>60</v>
      </c>
      <c r="E508" s="324">
        <v>70140</v>
      </c>
      <c r="F508" s="324">
        <v>61</v>
      </c>
      <c r="H508" s="345" t="s">
        <v>4830</v>
      </c>
      <c r="I508" s="320" t="s">
        <v>457</v>
      </c>
    </row>
    <row r="509" spans="1:9" x14ac:dyDescent="0.25">
      <c r="A509" s="390" t="s">
        <v>4831</v>
      </c>
      <c r="B509" s="122" t="s">
        <v>474</v>
      </c>
      <c r="C509" s="123" t="s">
        <v>59</v>
      </c>
      <c r="D509" s="123" t="s">
        <v>60</v>
      </c>
      <c r="E509" s="123">
        <v>70140</v>
      </c>
      <c r="F509" s="123">
        <v>61</v>
      </c>
      <c r="I509" s="320" t="s">
        <v>457</v>
      </c>
    </row>
    <row r="510" spans="1:9" x14ac:dyDescent="0.25">
      <c r="A510" s="390" t="s">
        <v>4832</v>
      </c>
      <c r="B510" s="122" t="s">
        <v>476</v>
      </c>
      <c r="C510" s="123" t="s">
        <v>59</v>
      </c>
      <c r="D510" s="123" t="s">
        <v>60</v>
      </c>
      <c r="E510" s="123">
        <v>70140</v>
      </c>
      <c r="F510" s="123">
        <v>61</v>
      </c>
      <c r="I510" s="320" t="s">
        <v>457</v>
      </c>
    </row>
    <row r="511" spans="1:9" x14ac:dyDescent="0.25">
      <c r="A511" s="390" t="s">
        <v>4833</v>
      </c>
      <c r="B511" s="122" t="s">
        <v>478</v>
      </c>
      <c r="C511" s="123" t="s">
        <v>59</v>
      </c>
      <c r="D511" s="123" t="s">
        <v>60</v>
      </c>
      <c r="E511" s="123">
        <v>70140</v>
      </c>
      <c r="F511" s="123">
        <v>61</v>
      </c>
      <c r="I511" s="320" t="s">
        <v>457</v>
      </c>
    </row>
    <row r="512" spans="1:9" x14ac:dyDescent="0.25">
      <c r="A512" s="390" t="s">
        <v>4834</v>
      </c>
      <c r="B512" s="122" t="s">
        <v>480</v>
      </c>
      <c r="C512" s="123" t="s">
        <v>59</v>
      </c>
      <c r="D512" s="123" t="s">
        <v>60</v>
      </c>
      <c r="E512" s="123">
        <v>70140</v>
      </c>
      <c r="F512" s="123">
        <v>61</v>
      </c>
      <c r="I512" s="320" t="s">
        <v>457</v>
      </c>
    </row>
    <row r="513" spans="1:9" x14ac:dyDescent="0.25">
      <c r="A513" s="390" t="s">
        <v>4835</v>
      </c>
      <c r="B513" s="122" t="s">
        <v>482</v>
      </c>
      <c r="C513" s="123" t="s">
        <v>59</v>
      </c>
      <c r="D513" s="123" t="s">
        <v>60</v>
      </c>
      <c r="E513" s="123">
        <v>70140</v>
      </c>
      <c r="F513" s="123">
        <v>61</v>
      </c>
      <c r="I513" s="320" t="s">
        <v>457</v>
      </c>
    </row>
    <row r="514" spans="1:9" x14ac:dyDescent="0.25">
      <c r="A514" s="390" t="s">
        <v>4836</v>
      </c>
      <c r="B514" s="122" t="s">
        <v>484</v>
      </c>
      <c r="C514" s="123" t="s">
        <v>59</v>
      </c>
      <c r="D514" s="123" t="s">
        <v>60</v>
      </c>
      <c r="E514" s="123">
        <v>70140</v>
      </c>
      <c r="F514" s="123">
        <v>61</v>
      </c>
      <c r="I514" s="320" t="s">
        <v>457</v>
      </c>
    </row>
    <row r="515" spans="1:9" x14ac:dyDescent="0.25">
      <c r="A515" s="390" t="s">
        <v>4837</v>
      </c>
      <c r="B515" s="122" t="s">
        <v>4838</v>
      </c>
      <c r="C515" s="123" t="s">
        <v>59</v>
      </c>
      <c r="D515" s="123" t="s">
        <v>60</v>
      </c>
      <c r="E515" s="123">
        <v>70140</v>
      </c>
      <c r="F515" s="123">
        <v>61</v>
      </c>
      <c r="I515" s="320" t="s">
        <v>457</v>
      </c>
    </row>
    <row r="516" spans="1:9" x14ac:dyDescent="0.25">
      <c r="A516" s="390" t="s">
        <v>4839</v>
      </c>
      <c r="B516" s="122" t="s">
        <v>486</v>
      </c>
      <c r="C516" s="123" t="s">
        <v>59</v>
      </c>
      <c r="D516" s="123" t="s">
        <v>60</v>
      </c>
      <c r="E516" s="123">
        <v>70140</v>
      </c>
      <c r="F516" s="123">
        <v>61</v>
      </c>
      <c r="I516" s="320" t="s">
        <v>457</v>
      </c>
    </row>
    <row r="517" spans="1:9" x14ac:dyDescent="0.25">
      <c r="A517" s="390" t="s">
        <v>4840</v>
      </c>
      <c r="B517" s="122" t="s">
        <v>488</v>
      </c>
      <c r="C517" s="123" t="s">
        <v>59</v>
      </c>
      <c r="D517" s="123" t="s">
        <v>60</v>
      </c>
      <c r="E517" s="123">
        <v>70140</v>
      </c>
      <c r="F517" s="123">
        <v>61</v>
      </c>
      <c r="I517" s="320" t="s">
        <v>457</v>
      </c>
    </row>
    <row r="518" spans="1:9" s="354" customFormat="1" ht="23" x14ac:dyDescent="0.25">
      <c r="A518" s="402" t="s">
        <v>4841</v>
      </c>
      <c r="B518" s="358" t="s">
        <v>4842</v>
      </c>
      <c r="C518" s="359" t="s">
        <v>59</v>
      </c>
      <c r="D518" s="359" t="s">
        <v>60</v>
      </c>
      <c r="E518" s="359">
        <v>70140</v>
      </c>
      <c r="F518" s="359">
        <v>61</v>
      </c>
      <c r="H518" s="345" t="s">
        <v>4843</v>
      </c>
      <c r="I518" s="320" t="s">
        <v>457</v>
      </c>
    </row>
    <row r="519" spans="1:9" x14ac:dyDescent="0.25">
      <c r="A519" s="390" t="s">
        <v>4844</v>
      </c>
      <c r="B519" s="122" t="s">
        <v>490</v>
      </c>
      <c r="C519" s="123" t="s">
        <v>59</v>
      </c>
      <c r="D519" s="123" t="s">
        <v>60</v>
      </c>
      <c r="E519" s="123">
        <v>70140</v>
      </c>
      <c r="F519" s="123">
        <v>61</v>
      </c>
      <c r="I519" s="320" t="s">
        <v>457</v>
      </c>
    </row>
    <row r="520" spans="1:9" x14ac:dyDescent="0.25">
      <c r="A520" s="390" t="s">
        <v>4845</v>
      </c>
      <c r="B520" s="122" t="s">
        <v>492</v>
      </c>
      <c r="C520" s="123" t="s">
        <v>59</v>
      </c>
      <c r="D520" s="123" t="s">
        <v>60</v>
      </c>
      <c r="E520" s="123">
        <v>70140</v>
      </c>
      <c r="F520" s="123">
        <v>61</v>
      </c>
      <c r="I520" s="320" t="s">
        <v>457</v>
      </c>
    </row>
    <row r="521" spans="1:9" x14ac:dyDescent="0.25">
      <c r="A521" s="390" t="s">
        <v>4846</v>
      </c>
      <c r="B521" s="122" t="s">
        <v>494</v>
      </c>
      <c r="C521" s="123" t="s">
        <v>59</v>
      </c>
      <c r="D521" s="123" t="s">
        <v>60</v>
      </c>
      <c r="E521" s="123">
        <v>70140</v>
      </c>
      <c r="F521" s="123">
        <v>61</v>
      </c>
      <c r="I521" s="320" t="s">
        <v>457</v>
      </c>
    </row>
    <row r="522" spans="1:9" s="16" customFormat="1" ht="12" x14ac:dyDescent="0.3">
      <c r="A522" s="403" t="s">
        <v>4847</v>
      </c>
      <c r="B522" s="323" t="s">
        <v>496</v>
      </c>
      <c r="C522" s="324" t="s">
        <v>59</v>
      </c>
      <c r="D522" s="324" t="s">
        <v>60</v>
      </c>
      <c r="E522" s="324">
        <v>70140</v>
      </c>
      <c r="F522" s="324">
        <v>61</v>
      </c>
      <c r="H522" s="325" t="s">
        <v>4476</v>
      </c>
      <c r="I522" s="320" t="s">
        <v>457</v>
      </c>
    </row>
    <row r="523" spans="1:9" s="362" customFormat="1" ht="23" x14ac:dyDescent="0.25">
      <c r="A523" s="393" t="s">
        <v>4848</v>
      </c>
      <c r="B523" s="360" t="s">
        <v>498</v>
      </c>
      <c r="C523" s="361" t="s">
        <v>59</v>
      </c>
      <c r="D523" s="361" t="s">
        <v>60</v>
      </c>
      <c r="E523" s="324">
        <v>70140</v>
      </c>
      <c r="F523" s="324">
        <v>61</v>
      </c>
      <c r="H523" s="363" t="s">
        <v>4849</v>
      </c>
      <c r="I523" s="320" t="s">
        <v>457</v>
      </c>
    </row>
    <row r="524" spans="1:9" x14ac:dyDescent="0.25">
      <c r="A524" s="391" t="s">
        <v>4850</v>
      </c>
      <c r="B524" s="124" t="s">
        <v>500</v>
      </c>
      <c r="C524" s="125" t="s">
        <v>59</v>
      </c>
      <c r="D524" s="125" t="s">
        <v>60</v>
      </c>
      <c r="E524" s="125">
        <v>70140</v>
      </c>
      <c r="F524" s="125">
        <v>61</v>
      </c>
      <c r="I524" s="320" t="s">
        <v>457</v>
      </c>
    </row>
    <row r="525" spans="1:9" ht="15.75" customHeight="1" x14ac:dyDescent="0.25">
      <c r="I525" s="320"/>
    </row>
    <row r="526" spans="1:9" ht="15.75" customHeight="1" x14ac:dyDescent="0.25">
      <c r="A526" s="386" t="s">
        <v>4851</v>
      </c>
      <c r="I526" s="320"/>
    </row>
    <row r="527" spans="1:9" ht="15.75" customHeight="1" x14ac:dyDescent="0.25">
      <c r="I527" s="320"/>
    </row>
    <row r="528" spans="1:9" ht="15.75" customHeight="1" x14ac:dyDescent="0.25">
      <c r="A528" s="389" t="s">
        <v>52</v>
      </c>
      <c r="B528" s="121" t="s">
        <v>585</v>
      </c>
      <c r="C528" s="121" t="s">
        <v>54</v>
      </c>
      <c r="D528" s="121" t="s">
        <v>55</v>
      </c>
      <c r="E528" s="121" t="s">
        <v>586</v>
      </c>
      <c r="F528" s="121" t="s">
        <v>587</v>
      </c>
      <c r="I528" s="320"/>
    </row>
    <row r="529" spans="1:9" x14ac:dyDescent="0.25">
      <c r="A529" s="390" t="s">
        <v>502</v>
      </c>
      <c r="B529" s="122" t="s">
        <v>505</v>
      </c>
      <c r="C529" s="123" t="s">
        <v>59</v>
      </c>
      <c r="D529" s="123" t="s">
        <v>60</v>
      </c>
      <c r="E529" s="123">
        <v>70150</v>
      </c>
      <c r="F529" s="123">
        <v>61</v>
      </c>
      <c r="I529" s="320" t="s">
        <v>502</v>
      </c>
    </row>
    <row r="530" spans="1:9" ht="12.75" customHeight="1" x14ac:dyDescent="0.25">
      <c r="A530" s="390" t="s">
        <v>4852</v>
      </c>
      <c r="B530" s="122" t="s">
        <v>4853</v>
      </c>
      <c r="C530" s="123" t="s">
        <v>59</v>
      </c>
      <c r="D530" s="123" t="s">
        <v>60</v>
      </c>
      <c r="E530" s="123">
        <v>70150</v>
      </c>
      <c r="F530" s="123">
        <v>61</v>
      </c>
      <c r="I530" s="320" t="s">
        <v>502</v>
      </c>
    </row>
    <row r="531" spans="1:9" s="325" customFormat="1" x14ac:dyDescent="0.25">
      <c r="A531" s="393" t="s">
        <v>4854</v>
      </c>
      <c r="B531" s="323" t="s">
        <v>507</v>
      </c>
      <c r="C531" s="324" t="s">
        <v>59</v>
      </c>
      <c r="D531" s="324" t="s">
        <v>60</v>
      </c>
      <c r="E531" s="324">
        <v>70150</v>
      </c>
      <c r="F531" s="324">
        <v>61</v>
      </c>
      <c r="H531" s="325" t="s">
        <v>4476</v>
      </c>
      <c r="I531" s="320" t="s">
        <v>502</v>
      </c>
    </row>
    <row r="532" spans="1:9" ht="14.25" customHeight="1" x14ac:dyDescent="0.25">
      <c r="A532" s="391" t="s">
        <v>4855</v>
      </c>
      <c r="B532" s="124" t="s">
        <v>509</v>
      </c>
      <c r="C532" s="125" t="s">
        <v>59</v>
      </c>
      <c r="D532" s="125" t="s">
        <v>60</v>
      </c>
      <c r="E532" s="125">
        <v>70150</v>
      </c>
      <c r="F532" s="125">
        <v>61</v>
      </c>
      <c r="I532" s="320" t="s">
        <v>502</v>
      </c>
    </row>
    <row r="533" spans="1:9" ht="15.75" customHeight="1" x14ac:dyDescent="0.25">
      <c r="I533" s="320"/>
    </row>
    <row r="534" spans="1:9" ht="15.75" customHeight="1" x14ac:dyDescent="0.25">
      <c r="A534" s="386" t="s">
        <v>4856</v>
      </c>
      <c r="I534" s="320"/>
    </row>
    <row r="535" spans="1:9" ht="15.75" customHeight="1" x14ac:dyDescent="0.25">
      <c r="I535" s="320"/>
    </row>
    <row r="536" spans="1:9" ht="15.75" customHeight="1" x14ac:dyDescent="0.25">
      <c r="A536" s="389" t="s">
        <v>52</v>
      </c>
      <c r="B536" s="121" t="s">
        <v>585</v>
      </c>
      <c r="C536" s="121" t="s">
        <v>54</v>
      </c>
      <c r="D536" s="121" t="s">
        <v>55</v>
      </c>
      <c r="E536" s="121" t="s">
        <v>586</v>
      </c>
      <c r="F536" s="121" t="s">
        <v>587</v>
      </c>
      <c r="I536" s="320"/>
    </row>
    <row r="537" spans="1:9" s="325" customFormat="1" ht="23" x14ac:dyDescent="0.25">
      <c r="A537" s="393" t="s">
        <v>511</v>
      </c>
      <c r="B537" s="323" t="s">
        <v>514</v>
      </c>
      <c r="C537" s="324" t="s">
        <v>59</v>
      </c>
      <c r="D537" s="324" t="s">
        <v>60</v>
      </c>
      <c r="E537" s="324">
        <v>70160</v>
      </c>
      <c r="F537" s="324">
        <v>61</v>
      </c>
      <c r="H537" s="326" t="s">
        <v>4857</v>
      </c>
      <c r="I537" s="320" t="s">
        <v>511</v>
      </c>
    </row>
    <row r="538" spans="1:9" x14ac:dyDescent="0.25">
      <c r="A538" s="390" t="s">
        <v>4858</v>
      </c>
      <c r="B538" s="122" t="s">
        <v>516</v>
      </c>
      <c r="C538" s="123" t="s">
        <v>59</v>
      </c>
      <c r="D538" s="123" t="s">
        <v>60</v>
      </c>
      <c r="E538" s="123">
        <v>70160</v>
      </c>
      <c r="F538" s="123">
        <v>61</v>
      </c>
      <c r="H538" s="364"/>
      <c r="I538" s="320" t="s">
        <v>511</v>
      </c>
    </row>
    <row r="539" spans="1:9" x14ac:dyDescent="0.25">
      <c r="A539" s="390" t="s">
        <v>4859</v>
      </c>
      <c r="B539" s="122" t="s">
        <v>518</v>
      </c>
      <c r="C539" s="123" t="s">
        <v>59</v>
      </c>
      <c r="D539" s="123" t="s">
        <v>60</v>
      </c>
      <c r="E539" s="123">
        <v>70160</v>
      </c>
      <c r="F539" s="123">
        <v>61</v>
      </c>
      <c r="H539" s="364"/>
      <c r="I539" s="320" t="s">
        <v>511</v>
      </c>
    </row>
    <row r="540" spans="1:9" s="325" customFormat="1" x14ac:dyDescent="0.25">
      <c r="A540" s="393" t="s">
        <v>4860</v>
      </c>
      <c r="B540" s="323" t="s">
        <v>520</v>
      </c>
      <c r="C540" s="324" t="s">
        <v>59</v>
      </c>
      <c r="D540" s="324" t="s">
        <v>60</v>
      </c>
      <c r="E540" s="324">
        <v>70160</v>
      </c>
      <c r="F540" s="324">
        <v>61</v>
      </c>
      <c r="H540" s="365" t="s">
        <v>4857</v>
      </c>
      <c r="I540" s="320" t="s">
        <v>511</v>
      </c>
    </row>
    <row r="541" spans="1:9" x14ac:dyDescent="0.25">
      <c r="A541" s="390" t="s">
        <v>4861</v>
      </c>
      <c r="B541" s="122" t="s">
        <v>522</v>
      </c>
      <c r="C541" s="123" t="s">
        <v>59</v>
      </c>
      <c r="D541" s="123" t="s">
        <v>60</v>
      </c>
      <c r="E541" s="123">
        <v>70160</v>
      </c>
      <c r="F541" s="123">
        <v>61</v>
      </c>
      <c r="H541" s="364"/>
      <c r="I541" s="320" t="s">
        <v>511</v>
      </c>
    </row>
    <row r="542" spans="1:9" ht="12.75" customHeight="1" x14ac:dyDescent="0.25">
      <c r="A542" s="390" t="s">
        <v>4862</v>
      </c>
      <c r="B542" s="122" t="s">
        <v>524</v>
      </c>
      <c r="C542" s="123" t="s">
        <v>59</v>
      </c>
      <c r="D542" s="123" t="s">
        <v>60</v>
      </c>
      <c r="E542" s="123">
        <v>70160</v>
      </c>
      <c r="F542" s="123">
        <v>61</v>
      </c>
      <c r="I542" s="320" t="s">
        <v>511</v>
      </c>
    </row>
    <row r="543" spans="1:9" x14ac:dyDescent="0.25">
      <c r="A543" s="390" t="s">
        <v>4863</v>
      </c>
      <c r="B543" s="122" t="s">
        <v>4864</v>
      </c>
      <c r="C543" s="123" t="s">
        <v>59</v>
      </c>
      <c r="D543" s="123" t="s">
        <v>60</v>
      </c>
      <c r="E543" s="123">
        <v>70160</v>
      </c>
      <c r="F543" s="123">
        <v>61</v>
      </c>
      <c r="I543" s="320" t="s">
        <v>511</v>
      </c>
    </row>
    <row r="544" spans="1:9" x14ac:dyDescent="0.25">
      <c r="A544" s="390" t="s">
        <v>4865</v>
      </c>
      <c r="B544" s="122" t="s">
        <v>526</v>
      </c>
      <c r="C544" s="123" t="s">
        <v>59</v>
      </c>
      <c r="D544" s="123" t="s">
        <v>60</v>
      </c>
      <c r="E544" s="123">
        <v>70160</v>
      </c>
      <c r="F544" s="123">
        <v>61</v>
      </c>
      <c r="I544" s="320" t="s">
        <v>511</v>
      </c>
    </row>
    <row r="545" spans="1:9" x14ac:dyDescent="0.25">
      <c r="A545" s="390" t="s">
        <v>4866</v>
      </c>
      <c r="B545" s="122" t="s">
        <v>528</v>
      </c>
      <c r="C545" s="123" t="s">
        <v>59</v>
      </c>
      <c r="D545" s="123" t="s">
        <v>60</v>
      </c>
      <c r="E545" s="123">
        <v>70160</v>
      </c>
      <c r="F545" s="123">
        <v>61</v>
      </c>
      <c r="I545" s="320" t="s">
        <v>511</v>
      </c>
    </row>
    <row r="546" spans="1:9" x14ac:dyDescent="0.25">
      <c r="A546" s="390" t="s">
        <v>4867</v>
      </c>
      <c r="B546" s="122" t="s">
        <v>530</v>
      </c>
      <c r="C546" s="123" t="s">
        <v>59</v>
      </c>
      <c r="D546" s="123" t="s">
        <v>60</v>
      </c>
      <c r="E546" s="123">
        <v>70160</v>
      </c>
      <c r="F546" s="123">
        <v>61</v>
      </c>
      <c r="I546" s="320" t="s">
        <v>511</v>
      </c>
    </row>
    <row r="547" spans="1:9" ht="14.25" customHeight="1" x14ac:dyDescent="0.25">
      <c r="A547" s="390" t="s">
        <v>4868</v>
      </c>
      <c r="B547" s="122" t="s">
        <v>4869</v>
      </c>
      <c r="C547" s="123" t="s">
        <v>59</v>
      </c>
      <c r="D547" s="123" t="s">
        <v>60</v>
      </c>
      <c r="E547" s="123">
        <v>70160</v>
      </c>
      <c r="F547" s="123">
        <v>61</v>
      </c>
      <c r="I547" s="320" t="s">
        <v>511</v>
      </c>
    </row>
    <row r="548" spans="1:9" x14ac:dyDescent="0.25">
      <c r="A548" s="391" t="s">
        <v>4870</v>
      </c>
      <c r="B548" s="124" t="s">
        <v>532</v>
      </c>
      <c r="C548" s="125" t="s">
        <v>59</v>
      </c>
      <c r="D548" s="125" t="s">
        <v>60</v>
      </c>
      <c r="E548" s="125">
        <v>70160</v>
      </c>
      <c r="F548" s="125">
        <v>61</v>
      </c>
      <c r="I548" s="320" t="s">
        <v>511</v>
      </c>
    </row>
    <row r="549" spans="1:9" ht="15.75" customHeight="1" x14ac:dyDescent="0.25">
      <c r="I549" s="320"/>
    </row>
    <row r="550" spans="1:9" ht="15.75" customHeight="1" x14ac:dyDescent="0.25">
      <c r="A550" s="386" t="s">
        <v>4871</v>
      </c>
      <c r="I550" s="320"/>
    </row>
    <row r="551" spans="1:9" ht="15.75" customHeight="1" x14ac:dyDescent="0.25">
      <c r="I551" s="320"/>
    </row>
    <row r="552" spans="1:9" ht="15.75" customHeight="1" x14ac:dyDescent="0.25">
      <c r="A552" s="389" t="s">
        <v>52</v>
      </c>
      <c r="B552" s="121" t="s">
        <v>585</v>
      </c>
      <c r="C552" s="121" t="s">
        <v>54</v>
      </c>
      <c r="D552" s="121" t="s">
        <v>55</v>
      </c>
      <c r="E552" s="121" t="s">
        <v>586</v>
      </c>
      <c r="F552" s="121" t="s">
        <v>587</v>
      </c>
      <c r="I552" s="320"/>
    </row>
    <row r="553" spans="1:9" ht="23" x14ac:dyDescent="0.25">
      <c r="A553" s="390" t="s">
        <v>4872</v>
      </c>
      <c r="B553" s="122" t="s">
        <v>537</v>
      </c>
      <c r="C553" s="123" t="s">
        <v>59</v>
      </c>
      <c r="D553" s="123" t="s">
        <v>60</v>
      </c>
      <c r="E553" s="123">
        <v>70170</v>
      </c>
      <c r="F553" s="123">
        <v>61</v>
      </c>
      <c r="I553" s="320" t="s">
        <v>534</v>
      </c>
    </row>
    <row r="554" spans="1:9" ht="16.5" customHeight="1" x14ac:dyDescent="0.25">
      <c r="A554" s="390" t="s">
        <v>4873</v>
      </c>
      <c r="B554" s="122" t="s">
        <v>539</v>
      </c>
      <c r="C554" s="123" t="s">
        <v>59</v>
      </c>
      <c r="D554" s="123" t="s">
        <v>60</v>
      </c>
      <c r="E554" s="123">
        <v>70170</v>
      </c>
      <c r="F554" s="123">
        <v>61</v>
      </c>
      <c r="I554" s="320" t="s">
        <v>534</v>
      </c>
    </row>
    <row r="555" spans="1:9" x14ac:dyDescent="0.25">
      <c r="A555" s="390" t="s">
        <v>4874</v>
      </c>
      <c r="B555" s="122" t="s">
        <v>541</v>
      </c>
      <c r="C555" s="123" t="s">
        <v>59</v>
      </c>
      <c r="D555" s="123" t="s">
        <v>60</v>
      </c>
      <c r="E555" s="123">
        <v>70170</v>
      </c>
      <c r="F555" s="123">
        <v>61</v>
      </c>
      <c r="I555" s="320" t="s">
        <v>534</v>
      </c>
    </row>
    <row r="556" spans="1:9" ht="23" x14ac:dyDescent="0.25">
      <c r="A556" s="390" t="s">
        <v>4875</v>
      </c>
      <c r="B556" s="122" t="s">
        <v>543</v>
      </c>
      <c r="C556" s="123" t="s">
        <v>59</v>
      </c>
      <c r="D556" s="123" t="s">
        <v>60</v>
      </c>
      <c r="E556" s="123">
        <v>70170</v>
      </c>
      <c r="F556" s="123">
        <v>61</v>
      </c>
      <c r="I556" s="320" t="s">
        <v>534</v>
      </c>
    </row>
    <row r="557" spans="1:9" x14ac:dyDescent="0.25">
      <c r="A557" s="390" t="s">
        <v>4876</v>
      </c>
      <c r="B557" s="122" t="s">
        <v>545</v>
      </c>
      <c r="C557" s="123" t="s">
        <v>59</v>
      </c>
      <c r="D557" s="123" t="s">
        <v>60</v>
      </c>
      <c r="E557" s="123">
        <v>70170</v>
      </c>
      <c r="F557" s="123">
        <v>61</v>
      </c>
      <c r="I557" s="320" t="s">
        <v>534</v>
      </c>
    </row>
    <row r="558" spans="1:9" x14ac:dyDescent="0.25">
      <c r="A558" s="390" t="s">
        <v>4877</v>
      </c>
      <c r="B558" s="122" t="s">
        <v>547</v>
      </c>
      <c r="C558" s="123" t="s">
        <v>59</v>
      </c>
      <c r="D558" s="123" t="s">
        <v>60</v>
      </c>
      <c r="E558" s="123">
        <v>70170</v>
      </c>
      <c r="F558" s="123">
        <v>61</v>
      </c>
      <c r="I558" s="320" t="s">
        <v>534</v>
      </c>
    </row>
    <row r="559" spans="1:9" ht="23" x14ac:dyDescent="0.25">
      <c r="A559" s="390" t="s">
        <v>4878</v>
      </c>
      <c r="B559" s="122" t="s">
        <v>4879</v>
      </c>
      <c r="C559" s="123" t="s">
        <v>59</v>
      </c>
      <c r="D559" s="123" t="s">
        <v>60</v>
      </c>
      <c r="E559" s="123">
        <v>70170</v>
      </c>
      <c r="F559" s="123">
        <v>61</v>
      </c>
      <c r="I559" s="320" t="s">
        <v>534</v>
      </c>
    </row>
    <row r="560" spans="1:9" x14ac:dyDescent="0.25">
      <c r="A560" s="390" t="s">
        <v>4880</v>
      </c>
      <c r="B560" s="122" t="s">
        <v>549</v>
      </c>
      <c r="C560" s="123" t="s">
        <v>59</v>
      </c>
      <c r="D560" s="123" t="s">
        <v>60</v>
      </c>
      <c r="E560" s="123">
        <v>70170</v>
      </c>
      <c r="F560" s="123">
        <v>61</v>
      </c>
      <c r="I560" s="320" t="s">
        <v>534</v>
      </c>
    </row>
    <row r="561" spans="1:9" x14ac:dyDescent="0.25">
      <c r="A561" s="390" t="s">
        <v>4881</v>
      </c>
      <c r="B561" s="122" t="s">
        <v>551</v>
      </c>
      <c r="C561" s="123" t="s">
        <v>59</v>
      </c>
      <c r="D561" s="123" t="s">
        <v>60</v>
      </c>
      <c r="E561" s="123">
        <v>70170</v>
      </c>
      <c r="F561" s="123">
        <v>61</v>
      </c>
      <c r="I561" s="320" t="s">
        <v>534</v>
      </c>
    </row>
    <row r="562" spans="1:9" x14ac:dyDescent="0.25">
      <c r="A562" s="390" t="s">
        <v>4882</v>
      </c>
      <c r="B562" s="122" t="s">
        <v>4883</v>
      </c>
      <c r="C562" s="123" t="s">
        <v>59</v>
      </c>
      <c r="D562" s="123" t="s">
        <v>60</v>
      </c>
      <c r="E562" s="123">
        <v>70170</v>
      </c>
      <c r="F562" s="123">
        <v>61</v>
      </c>
      <c r="I562" s="320" t="s">
        <v>534</v>
      </c>
    </row>
    <row r="563" spans="1:9" x14ac:dyDescent="0.25">
      <c r="A563" s="390" t="s">
        <v>4884</v>
      </c>
      <c r="B563" s="122" t="s">
        <v>553</v>
      </c>
      <c r="C563" s="123" t="s">
        <v>59</v>
      </c>
      <c r="D563" s="123" t="s">
        <v>60</v>
      </c>
      <c r="E563" s="123">
        <v>70170</v>
      </c>
      <c r="F563" s="123">
        <v>61</v>
      </c>
      <c r="I563" s="320" t="s">
        <v>534</v>
      </c>
    </row>
    <row r="564" spans="1:9" ht="23" x14ac:dyDescent="0.25">
      <c r="A564" s="390" t="s">
        <v>4885</v>
      </c>
      <c r="B564" s="122" t="s">
        <v>555</v>
      </c>
      <c r="C564" s="123" t="s">
        <v>59</v>
      </c>
      <c r="D564" s="123" t="s">
        <v>60</v>
      </c>
      <c r="E564" s="123">
        <v>70170</v>
      </c>
      <c r="F564" s="123">
        <v>61</v>
      </c>
      <c r="I564" s="320" t="s">
        <v>534</v>
      </c>
    </row>
    <row r="565" spans="1:9" x14ac:dyDescent="0.25">
      <c r="A565" s="391" t="s">
        <v>4886</v>
      </c>
      <c r="B565" s="124" t="s">
        <v>557</v>
      </c>
      <c r="C565" s="125" t="s">
        <v>59</v>
      </c>
      <c r="D565" s="125" t="s">
        <v>60</v>
      </c>
      <c r="E565" s="125">
        <v>70170</v>
      </c>
      <c r="F565" s="125">
        <v>61</v>
      </c>
      <c r="I565" s="320" t="s">
        <v>534</v>
      </c>
    </row>
    <row r="566" spans="1:9" ht="15.75" customHeight="1" x14ac:dyDescent="0.25">
      <c r="I566" s="320"/>
    </row>
    <row r="567" spans="1:9" ht="15.75" customHeight="1" x14ac:dyDescent="0.25">
      <c r="A567" s="386" t="s">
        <v>4887</v>
      </c>
      <c r="I567" s="320"/>
    </row>
    <row r="568" spans="1:9" ht="15.75" customHeight="1" x14ac:dyDescent="0.25">
      <c r="I568" s="320"/>
    </row>
    <row r="569" spans="1:9" ht="15.75" customHeight="1" x14ac:dyDescent="0.25">
      <c r="A569" s="389" t="s">
        <v>52</v>
      </c>
      <c r="B569" s="121" t="s">
        <v>585</v>
      </c>
      <c r="C569" s="121" t="s">
        <v>54</v>
      </c>
      <c r="D569" s="121" t="s">
        <v>55</v>
      </c>
      <c r="E569" s="121" t="s">
        <v>586</v>
      </c>
      <c r="F569" s="121" t="s">
        <v>587</v>
      </c>
      <c r="I569" s="320"/>
    </row>
    <row r="570" spans="1:9" x14ac:dyDescent="0.25">
      <c r="A570" s="390" t="s">
        <v>4888</v>
      </c>
      <c r="B570" s="122" t="s">
        <v>4889</v>
      </c>
      <c r="C570" s="123" t="s">
        <v>59</v>
      </c>
      <c r="D570" s="123" t="s">
        <v>60</v>
      </c>
      <c r="E570" s="123">
        <v>70190</v>
      </c>
      <c r="F570" s="123">
        <v>61</v>
      </c>
      <c r="I570" s="320" t="s">
        <v>559</v>
      </c>
    </row>
    <row r="571" spans="1:9" x14ac:dyDescent="0.25">
      <c r="A571" s="390" t="s">
        <v>4890</v>
      </c>
      <c r="B571" s="122" t="s">
        <v>562</v>
      </c>
      <c r="C571" s="123" t="s">
        <v>59</v>
      </c>
      <c r="D571" s="123" t="s">
        <v>60</v>
      </c>
      <c r="E571" s="123">
        <v>70190</v>
      </c>
      <c r="F571" s="123">
        <v>61</v>
      </c>
      <c r="I571" s="320" t="s">
        <v>559</v>
      </c>
    </row>
    <row r="572" spans="1:9" x14ac:dyDescent="0.25">
      <c r="A572" s="390" t="s">
        <v>4891</v>
      </c>
      <c r="B572" s="122" t="s">
        <v>564</v>
      </c>
      <c r="C572" s="123" t="s">
        <v>59</v>
      </c>
      <c r="D572" s="123" t="s">
        <v>60</v>
      </c>
      <c r="E572" s="123">
        <v>70190</v>
      </c>
      <c r="F572" s="123">
        <v>61</v>
      </c>
      <c r="I572" s="320" t="s">
        <v>559</v>
      </c>
    </row>
    <row r="573" spans="1:9" x14ac:dyDescent="0.25">
      <c r="A573" s="390" t="s">
        <v>4892</v>
      </c>
      <c r="B573" s="122" t="s">
        <v>566</v>
      </c>
      <c r="C573" s="123" t="s">
        <v>59</v>
      </c>
      <c r="D573" s="123" t="s">
        <v>60</v>
      </c>
      <c r="E573" s="123">
        <v>70190</v>
      </c>
      <c r="F573" s="123">
        <v>61</v>
      </c>
      <c r="I573" s="320" t="s">
        <v>559</v>
      </c>
    </row>
    <row r="574" spans="1:9" x14ac:dyDescent="0.25">
      <c r="A574" s="390" t="s">
        <v>4893</v>
      </c>
      <c r="B574" s="122" t="s">
        <v>4894</v>
      </c>
      <c r="C574" s="123" t="s">
        <v>59</v>
      </c>
      <c r="D574" s="123" t="s">
        <v>60</v>
      </c>
      <c r="E574" s="123">
        <v>70190</v>
      </c>
      <c r="F574" s="123">
        <v>61</v>
      </c>
      <c r="I574" s="320" t="s">
        <v>559</v>
      </c>
    </row>
    <row r="575" spans="1:9" ht="12.75" customHeight="1" x14ac:dyDescent="0.25">
      <c r="A575" s="390" t="s">
        <v>4895</v>
      </c>
      <c r="B575" s="122" t="s">
        <v>4896</v>
      </c>
      <c r="C575" s="123" t="s">
        <v>59</v>
      </c>
      <c r="D575" s="123" t="s">
        <v>60</v>
      </c>
      <c r="E575" s="123">
        <v>70190</v>
      </c>
      <c r="F575" s="123">
        <v>61</v>
      </c>
      <c r="I575" s="320" t="s">
        <v>559</v>
      </c>
    </row>
    <row r="576" spans="1:9" s="325" customFormat="1" x14ac:dyDescent="0.25">
      <c r="A576" s="393" t="s">
        <v>4897</v>
      </c>
      <c r="B576" s="323" t="s">
        <v>568</v>
      </c>
      <c r="C576" s="324" t="s">
        <v>59</v>
      </c>
      <c r="D576" s="324" t="s">
        <v>60</v>
      </c>
      <c r="E576" s="324">
        <v>70190</v>
      </c>
      <c r="F576" s="324">
        <v>61</v>
      </c>
      <c r="H576" s="325" t="s">
        <v>4476</v>
      </c>
      <c r="I576" s="320" t="s">
        <v>559</v>
      </c>
    </row>
    <row r="577" spans="1:9" x14ac:dyDescent="0.25">
      <c r="A577" s="391" t="s">
        <v>4898</v>
      </c>
      <c r="B577" s="124" t="s">
        <v>570</v>
      </c>
      <c r="C577" s="125" t="s">
        <v>59</v>
      </c>
      <c r="D577" s="125" t="s">
        <v>60</v>
      </c>
      <c r="E577" s="125">
        <v>70190</v>
      </c>
      <c r="F577" s="125">
        <v>61</v>
      </c>
      <c r="I577" s="320" t="s">
        <v>559</v>
      </c>
    </row>
    <row r="578" spans="1:9" ht="15.75" customHeight="1" x14ac:dyDescent="0.25">
      <c r="H578" s="1"/>
      <c r="I578" s="320"/>
    </row>
    <row r="579" spans="1:9" ht="15.75" customHeight="1" x14ac:dyDescent="0.25">
      <c r="A579" s="382" t="s">
        <v>4899</v>
      </c>
      <c r="I579" s="320"/>
    </row>
    <row r="580" spans="1:9" ht="15.75" customHeight="1" x14ac:dyDescent="0.25">
      <c r="I580" s="320"/>
    </row>
    <row r="581" spans="1:9" ht="15.75" customHeight="1" x14ac:dyDescent="0.25">
      <c r="A581" s="386" t="s">
        <v>4900</v>
      </c>
      <c r="I581" s="320"/>
    </row>
    <row r="582" spans="1:9" ht="15.75" customHeight="1" x14ac:dyDescent="0.25">
      <c r="I582" s="320"/>
    </row>
    <row r="583" spans="1:9" ht="15.75" customHeight="1" x14ac:dyDescent="0.25">
      <c r="A583" s="389" t="s">
        <v>52</v>
      </c>
      <c r="B583" s="121" t="s">
        <v>585</v>
      </c>
      <c r="C583" s="121" t="s">
        <v>54</v>
      </c>
      <c r="D583" s="121" t="s">
        <v>55</v>
      </c>
      <c r="E583" s="121" t="s">
        <v>586</v>
      </c>
      <c r="F583" s="121" t="s">
        <v>587</v>
      </c>
      <c r="I583" s="320"/>
    </row>
    <row r="584" spans="1:9" ht="15.75" customHeight="1" x14ac:dyDescent="0.25">
      <c r="A584" s="391" t="s">
        <v>573</v>
      </c>
      <c r="B584" s="124" t="s">
        <v>574</v>
      </c>
      <c r="C584" s="125" t="s">
        <v>59</v>
      </c>
      <c r="D584" s="125" t="s">
        <v>60</v>
      </c>
      <c r="E584" s="125">
        <v>70710</v>
      </c>
      <c r="F584" s="125">
        <v>61</v>
      </c>
      <c r="I584" s="320" t="s">
        <v>573</v>
      </c>
    </row>
    <row r="585" spans="1:9" ht="15.75" customHeight="1" x14ac:dyDescent="0.25">
      <c r="I585" s="320"/>
    </row>
    <row r="586" spans="1:9" ht="15.75" customHeight="1" x14ac:dyDescent="0.25">
      <c r="A586" s="386" t="s">
        <v>4901</v>
      </c>
      <c r="I586" s="320"/>
    </row>
    <row r="587" spans="1:9" ht="15.75" customHeight="1" x14ac:dyDescent="0.25">
      <c r="I587" s="320"/>
    </row>
    <row r="588" spans="1:9" ht="15.75" customHeight="1" x14ac:dyDescent="0.25">
      <c r="A588" s="389" t="s">
        <v>52</v>
      </c>
      <c r="B588" s="121" t="s">
        <v>585</v>
      </c>
      <c r="C588" s="121" t="s">
        <v>54</v>
      </c>
      <c r="D588" s="121" t="s">
        <v>55</v>
      </c>
      <c r="E588" s="121" t="s">
        <v>586</v>
      </c>
      <c r="F588" s="121" t="s">
        <v>587</v>
      </c>
      <c r="I588" s="320"/>
    </row>
    <row r="589" spans="1:9" ht="15.75" customHeight="1" x14ac:dyDescent="0.25">
      <c r="A589" s="391" t="s">
        <v>576</v>
      </c>
      <c r="B589" s="124" t="s">
        <v>577</v>
      </c>
      <c r="C589" s="125" t="s">
        <v>59</v>
      </c>
      <c r="D589" s="125" t="s">
        <v>60</v>
      </c>
      <c r="E589" s="125">
        <v>70720</v>
      </c>
      <c r="F589" s="125">
        <v>61</v>
      </c>
      <c r="I589" s="320" t="s">
        <v>576</v>
      </c>
    </row>
    <row r="590" spans="1:9" ht="15.75" customHeight="1" x14ac:dyDescent="0.25">
      <c r="I590" s="320"/>
    </row>
    <row r="591" spans="1:9" ht="15.75" customHeight="1" x14ac:dyDescent="0.25">
      <c r="A591" s="386" t="s">
        <v>4902</v>
      </c>
      <c r="I591" s="320"/>
    </row>
    <row r="592" spans="1:9" ht="15.75" customHeight="1" x14ac:dyDescent="0.25">
      <c r="I592" s="320"/>
    </row>
    <row r="593" spans="1:9" ht="15.75" customHeight="1" x14ac:dyDescent="0.25">
      <c r="A593" s="389" t="s">
        <v>52</v>
      </c>
      <c r="B593" s="121" t="s">
        <v>585</v>
      </c>
      <c r="C593" s="121" t="s">
        <v>54</v>
      </c>
      <c r="D593" s="121" t="s">
        <v>55</v>
      </c>
      <c r="E593" s="121" t="s">
        <v>586</v>
      </c>
      <c r="F593" s="121" t="s">
        <v>587</v>
      </c>
      <c r="I593" s="320"/>
    </row>
    <row r="594" spans="1:9" ht="15.75" customHeight="1" x14ac:dyDescent="0.25">
      <c r="A594" s="391" t="s">
        <v>579</v>
      </c>
      <c r="B594" s="124" t="s">
        <v>580</v>
      </c>
      <c r="C594" s="125" t="s">
        <v>59</v>
      </c>
      <c r="D594" s="125" t="s">
        <v>60</v>
      </c>
      <c r="E594" s="125">
        <v>70730</v>
      </c>
      <c r="F594" s="125">
        <v>61</v>
      </c>
      <c r="I594" s="320" t="s">
        <v>579</v>
      </c>
    </row>
    <row r="595" spans="1:9" ht="15.75" customHeight="1" x14ac:dyDescent="0.25">
      <c r="A595" s="398"/>
      <c r="B595" s="328"/>
      <c r="C595" s="340"/>
      <c r="D595" s="340"/>
      <c r="E595" s="340"/>
      <c r="F595" s="340"/>
      <c r="I595" s="320"/>
    </row>
    <row r="596" spans="1:9" ht="15.75" customHeight="1" x14ac:dyDescent="0.3">
      <c r="A596" s="404" t="s">
        <v>4903</v>
      </c>
      <c r="B596" s="16"/>
      <c r="C596" s="16"/>
      <c r="D596" s="16"/>
      <c r="E596" s="16"/>
      <c r="F596" s="16"/>
      <c r="I596" s="320"/>
    </row>
    <row r="597" spans="1:9" ht="15.75" customHeight="1" x14ac:dyDescent="0.3">
      <c r="A597" s="404"/>
      <c r="B597" s="16"/>
      <c r="C597" s="16"/>
      <c r="D597" s="16"/>
      <c r="E597" s="16"/>
      <c r="F597" s="16"/>
      <c r="I597" s="320"/>
    </row>
    <row r="598" spans="1:9" ht="15.75" customHeight="1" x14ac:dyDescent="0.25">
      <c r="A598" s="405" t="s">
        <v>52</v>
      </c>
      <c r="B598" s="18" t="s">
        <v>585</v>
      </c>
      <c r="C598" s="18" t="s">
        <v>54</v>
      </c>
      <c r="D598" s="18" t="s">
        <v>55</v>
      </c>
      <c r="E598" s="18" t="s">
        <v>586</v>
      </c>
      <c r="F598" s="18" t="s">
        <v>587</v>
      </c>
      <c r="I598" s="320"/>
    </row>
    <row r="599" spans="1:9" ht="24.75" customHeight="1" x14ac:dyDescent="0.25">
      <c r="A599" s="406" t="s">
        <v>582</v>
      </c>
      <c r="B599" s="19" t="s">
        <v>4904</v>
      </c>
      <c r="C599" s="20" t="s">
        <v>59</v>
      </c>
      <c r="D599" s="20" t="s">
        <v>60</v>
      </c>
      <c r="E599" s="20">
        <v>70740</v>
      </c>
      <c r="F599" s="20">
        <v>61</v>
      </c>
      <c r="I599" s="320" t="s">
        <v>582</v>
      </c>
    </row>
    <row r="600" spans="1:9" ht="15.75" customHeight="1" x14ac:dyDescent="0.3">
      <c r="A600" s="404"/>
      <c r="B600" s="16"/>
      <c r="C600" s="16"/>
      <c r="D600" s="16"/>
      <c r="E600" s="16"/>
      <c r="F600" s="16"/>
      <c r="I600" s="320"/>
    </row>
    <row r="601" spans="1:9" ht="15.75" customHeight="1" x14ac:dyDescent="0.3">
      <c r="A601" s="404" t="s">
        <v>584</v>
      </c>
      <c r="B601" s="16"/>
      <c r="C601" s="16"/>
      <c r="D601" s="16"/>
      <c r="E601" s="16"/>
      <c r="F601" s="16"/>
      <c r="I601" s="320"/>
    </row>
    <row r="602" spans="1:9" ht="15.75" customHeight="1" x14ac:dyDescent="0.3">
      <c r="A602" s="404"/>
      <c r="B602" s="16"/>
      <c r="C602" s="16"/>
      <c r="D602" s="16"/>
      <c r="E602" s="16"/>
      <c r="F602" s="16"/>
      <c r="I602" s="320"/>
    </row>
    <row r="603" spans="1:9" ht="15.75" customHeight="1" x14ac:dyDescent="0.25">
      <c r="A603" s="405" t="s">
        <v>52</v>
      </c>
      <c r="B603" s="18" t="s">
        <v>585</v>
      </c>
      <c r="C603" s="18" t="s">
        <v>54</v>
      </c>
      <c r="D603" s="18" t="s">
        <v>55</v>
      </c>
      <c r="E603" s="18" t="s">
        <v>586</v>
      </c>
      <c r="F603" s="18" t="s">
        <v>587</v>
      </c>
      <c r="I603" s="320"/>
    </row>
    <row r="604" spans="1:9" ht="24.75" customHeight="1" x14ac:dyDescent="0.25">
      <c r="A604" s="406" t="s">
        <v>588</v>
      </c>
      <c r="B604" s="19" t="s">
        <v>589</v>
      </c>
      <c r="C604" s="20" t="s">
        <v>59</v>
      </c>
      <c r="D604" s="20" t="s">
        <v>60</v>
      </c>
      <c r="E604" s="20">
        <v>70750</v>
      </c>
      <c r="F604" s="20">
        <v>61</v>
      </c>
      <c r="I604" s="320" t="s">
        <v>588</v>
      </c>
    </row>
    <row r="605" spans="1:9" ht="15.75" customHeight="1" x14ac:dyDescent="0.25">
      <c r="A605" s="398"/>
      <c r="B605" s="328"/>
      <c r="C605" s="340"/>
      <c r="D605" s="340"/>
      <c r="E605" s="340"/>
      <c r="F605" s="340"/>
      <c r="I605" s="320"/>
    </row>
    <row r="606" spans="1:9" ht="15.75" customHeight="1" x14ac:dyDescent="0.25">
      <c r="A606" s="382" t="s">
        <v>4905</v>
      </c>
      <c r="I606" s="320"/>
    </row>
    <row r="607" spans="1:9" ht="15.75" customHeight="1" x14ac:dyDescent="0.25">
      <c r="I607" s="320"/>
    </row>
    <row r="608" spans="1:9" ht="15.75" customHeight="1" x14ac:dyDescent="0.25">
      <c r="A608" s="386" t="s">
        <v>4906</v>
      </c>
      <c r="I608" s="320"/>
    </row>
    <row r="609" spans="1:9" ht="15.75" customHeight="1" x14ac:dyDescent="0.25">
      <c r="I609" s="320"/>
    </row>
    <row r="610" spans="1:9" ht="15.75" customHeight="1" x14ac:dyDescent="0.25">
      <c r="A610" s="389" t="s">
        <v>52</v>
      </c>
      <c r="B610" s="121" t="s">
        <v>585</v>
      </c>
      <c r="C610" s="121" t="s">
        <v>54</v>
      </c>
      <c r="D610" s="121" t="s">
        <v>55</v>
      </c>
      <c r="E610" s="121" t="s">
        <v>586</v>
      </c>
      <c r="F610" s="121" t="s">
        <v>587</v>
      </c>
      <c r="I610" s="320"/>
    </row>
    <row r="611" spans="1:9" ht="23" x14ac:dyDescent="0.25">
      <c r="A611" s="390" t="s">
        <v>4907</v>
      </c>
      <c r="B611" s="122" t="s">
        <v>4908</v>
      </c>
      <c r="C611" s="123" t="s">
        <v>59</v>
      </c>
      <c r="D611" s="123" t="s">
        <v>60</v>
      </c>
      <c r="E611" s="123">
        <v>77100</v>
      </c>
      <c r="F611" s="123">
        <v>61</v>
      </c>
      <c r="I611" s="320" t="s">
        <v>598</v>
      </c>
    </row>
    <row r="612" spans="1:9" x14ac:dyDescent="0.25">
      <c r="A612" s="390" t="s">
        <v>592</v>
      </c>
      <c r="B612" s="122" t="s">
        <v>4909</v>
      </c>
      <c r="C612" s="123" t="s">
        <v>59</v>
      </c>
      <c r="D612" s="123" t="s">
        <v>60</v>
      </c>
      <c r="E612" s="123">
        <v>72401</v>
      </c>
      <c r="F612" s="123">
        <v>61</v>
      </c>
      <c r="I612" s="320" t="s">
        <v>592</v>
      </c>
    </row>
    <row r="613" spans="1:9" x14ac:dyDescent="0.25">
      <c r="A613" s="390" t="s">
        <v>594</v>
      </c>
      <c r="B613" s="122" t="s">
        <v>595</v>
      </c>
      <c r="C613" s="123" t="s">
        <v>59</v>
      </c>
      <c r="D613" s="123" t="s">
        <v>60</v>
      </c>
      <c r="E613" s="123">
        <v>70910</v>
      </c>
      <c r="F613" s="123">
        <v>61</v>
      </c>
      <c r="H613" s="2" t="s">
        <v>4910</v>
      </c>
      <c r="I613" s="320" t="s">
        <v>594</v>
      </c>
    </row>
    <row r="614" spans="1:9" x14ac:dyDescent="0.25">
      <c r="A614" s="390" t="s">
        <v>4911</v>
      </c>
      <c r="B614" s="122" t="s">
        <v>1084</v>
      </c>
      <c r="C614" s="123" t="s">
        <v>59</v>
      </c>
      <c r="D614" s="123" t="s">
        <v>60</v>
      </c>
      <c r="E614" s="123">
        <v>73300</v>
      </c>
      <c r="F614" s="123">
        <v>61</v>
      </c>
      <c r="H614" s="2" t="s">
        <v>4912</v>
      </c>
      <c r="I614" s="320" t="s">
        <v>598</v>
      </c>
    </row>
    <row r="615" spans="1:9" ht="23" x14ac:dyDescent="0.25">
      <c r="A615" s="390" t="s">
        <v>596</v>
      </c>
      <c r="B615" s="122" t="s">
        <v>4913</v>
      </c>
      <c r="C615" s="123" t="s">
        <v>59</v>
      </c>
      <c r="D615" s="123" t="s">
        <v>60</v>
      </c>
      <c r="E615" s="123">
        <v>72111</v>
      </c>
      <c r="F615" s="123">
        <v>61</v>
      </c>
      <c r="I615" s="320" t="s">
        <v>596</v>
      </c>
    </row>
    <row r="616" spans="1:9" ht="15" customHeight="1" x14ac:dyDescent="0.25">
      <c r="A616" s="391" t="s">
        <v>598</v>
      </c>
      <c r="B616" s="124" t="s">
        <v>599</v>
      </c>
      <c r="C616" s="125" t="s">
        <v>59</v>
      </c>
      <c r="D616" s="125" t="s">
        <v>60</v>
      </c>
      <c r="E616" s="125">
        <v>71309</v>
      </c>
      <c r="F616" s="125">
        <v>61</v>
      </c>
      <c r="I616" s="320" t="s">
        <v>598</v>
      </c>
    </row>
    <row r="617" spans="1:9" ht="15.75" customHeight="1" x14ac:dyDescent="0.25">
      <c r="I617" s="320"/>
    </row>
    <row r="618" spans="1:9" ht="15.75" customHeight="1" x14ac:dyDescent="0.25">
      <c r="A618" s="388" t="s">
        <v>4914</v>
      </c>
      <c r="I618" s="320"/>
    </row>
    <row r="619" spans="1:9" ht="15.75" customHeight="1" x14ac:dyDescent="0.25">
      <c r="A619" s="400"/>
      <c r="I619" s="320"/>
    </row>
    <row r="620" spans="1:9" ht="15.75" customHeight="1" x14ac:dyDescent="0.25">
      <c r="A620" s="382" t="s">
        <v>4915</v>
      </c>
      <c r="I620" s="320"/>
    </row>
    <row r="621" spans="1:9" ht="15.75" customHeight="1" x14ac:dyDescent="0.25">
      <c r="I621" s="320"/>
    </row>
    <row r="622" spans="1:9" ht="15.75" customHeight="1" x14ac:dyDescent="0.25">
      <c r="A622" s="386" t="s">
        <v>4916</v>
      </c>
      <c r="I622" s="320"/>
    </row>
    <row r="623" spans="1:9" ht="15.75" customHeight="1" x14ac:dyDescent="0.25">
      <c r="I623" s="320"/>
    </row>
    <row r="624" spans="1:9" ht="15.75" customHeight="1" x14ac:dyDescent="0.25">
      <c r="A624" s="389" t="s">
        <v>52</v>
      </c>
      <c r="B624" s="121" t="s">
        <v>585</v>
      </c>
      <c r="C624" s="121" t="s">
        <v>54</v>
      </c>
      <c r="D624" s="121" t="s">
        <v>55</v>
      </c>
      <c r="E624" s="121" t="s">
        <v>586</v>
      </c>
      <c r="F624" s="121" t="s">
        <v>587</v>
      </c>
      <c r="I624" s="320"/>
    </row>
    <row r="625" spans="1:9" ht="15.75" customHeight="1" x14ac:dyDescent="0.25">
      <c r="A625" s="391" t="s">
        <v>4917</v>
      </c>
      <c r="B625" s="124" t="s">
        <v>752</v>
      </c>
      <c r="C625" s="125" t="s">
        <v>59</v>
      </c>
      <c r="D625" s="125" t="s">
        <v>60</v>
      </c>
      <c r="E625" s="125">
        <v>77100</v>
      </c>
      <c r="F625" s="125">
        <v>61</v>
      </c>
      <c r="I625" s="320" t="s">
        <v>669</v>
      </c>
    </row>
    <row r="626" spans="1:9" ht="15.75" customHeight="1" x14ac:dyDescent="0.25">
      <c r="I626" s="320"/>
    </row>
    <row r="627" spans="1:9" ht="15.75" customHeight="1" x14ac:dyDescent="0.25">
      <c r="A627" s="382" t="s">
        <v>4918</v>
      </c>
      <c r="I627" s="320"/>
    </row>
    <row r="628" spans="1:9" ht="15.75" customHeight="1" x14ac:dyDescent="0.25">
      <c r="I628" s="320"/>
    </row>
    <row r="629" spans="1:9" ht="24.75" customHeight="1" x14ac:dyDescent="0.25">
      <c r="A629" s="569" t="s">
        <v>4919</v>
      </c>
      <c r="B629" s="569"/>
      <c r="C629" s="569"/>
      <c r="D629" s="569"/>
      <c r="E629" s="569"/>
      <c r="F629" s="569"/>
      <c r="I629" s="320"/>
    </row>
    <row r="630" spans="1:9" ht="15.75" customHeight="1" x14ac:dyDescent="0.25">
      <c r="I630" s="320"/>
    </row>
    <row r="631" spans="1:9" ht="15.75" customHeight="1" x14ac:dyDescent="0.25">
      <c r="A631" s="389" t="s">
        <v>52</v>
      </c>
      <c r="B631" s="121" t="s">
        <v>585</v>
      </c>
      <c r="C631" s="121" t="s">
        <v>54</v>
      </c>
      <c r="D631" s="121" t="s">
        <v>55</v>
      </c>
      <c r="E631" s="121" t="s">
        <v>586</v>
      </c>
      <c r="F631" s="121" t="s">
        <v>587</v>
      </c>
      <c r="I631" s="320"/>
    </row>
    <row r="632" spans="1:9" s="325" customFormat="1" ht="22.5" customHeight="1" x14ac:dyDescent="0.25">
      <c r="A632" s="397" t="s">
        <v>620</v>
      </c>
      <c r="B632" s="348" t="s">
        <v>4920</v>
      </c>
      <c r="C632" s="17" t="s">
        <v>61</v>
      </c>
      <c r="D632" s="17" t="s">
        <v>60</v>
      </c>
      <c r="E632" s="17">
        <v>63411</v>
      </c>
      <c r="F632" s="17">
        <v>72</v>
      </c>
      <c r="H632" s="330" t="s">
        <v>4921</v>
      </c>
      <c r="I632" s="327" t="s">
        <v>620</v>
      </c>
    </row>
    <row r="633" spans="1:9" ht="15.75" customHeight="1" x14ac:dyDescent="0.25">
      <c r="I633" s="320"/>
    </row>
    <row r="634" spans="1:9" ht="15.75" customHeight="1" x14ac:dyDescent="0.25">
      <c r="A634" s="386" t="s">
        <v>4922</v>
      </c>
      <c r="I634" s="320"/>
    </row>
    <row r="635" spans="1:9" ht="15.75" customHeight="1" x14ac:dyDescent="0.25">
      <c r="I635" s="320"/>
    </row>
    <row r="636" spans="1:9" ht="15.75" customHeight="1" x14ac:dyDescent="0.25">
      <c r="A636" s="389" t="s">
        <v>52</v>
      </c>
      <c r="B636" s="121" t="s">
        <v>585</v>
      </c>
      <c r="C636" s="121" t="s">
        <v>54</v>
      </c>
      <c r="D636" s="121" t="s">
        <v>55</v>
      </c>
      <c r="E636" s="121" t="s">
        <v>586</v>
      </c>
      <c r="F636" s="121" t="s">
        <v>587</v>
      </c>
      <c r="I636" s="320"/>
    </row>
    <row r="637" spans="1:9" ht="23" x14ac:dyDescent="0.25">
      <c r="A637" s="390" t="s">
        <v>623</v>
      </c>
      <c r="B637" s="122" t="s">
        <v>4923</v>
      </c>
      <c r="C637" s="123" t="s">
        <v>61</v>
      </c>
      <c r="D637" s="123" t="s">
        <v>60</v>
      </c>
      <c r="E637" s="123">
        <v>63412</v>
      </c>
      <c r="F637" s="123">
        <v>72</v>
      </c>
      <c r="I637" s="320" t="s">
        <v>623</v>
      </c>
    </row>
    <row r="638" spans="1:9" ht="15.75" customHeight="1" x14ac:dyDescent="0.25">
      <c r="A638" s="391" t="s">
        <v>4924</v>
      </c>
      <c r="B638" s="124" t="s">
        <v>4925</v>
      </c>
      <c r="C638" s="125" t="s">
        <v>61</v>
      </c>
      <c r="D638" s="125" t="s">
        <v>60</v>
      </c>
      <c r="E638" s="125">
        <v>62802</v>
      </c>
      <c r="F638" s="125">
        <v>72</v>
      </c>
      <c r="I638" s="320" t="s">
        <v>4926</v>
      </c>
    </row>
    <row r="639" spans="1:9" ht="15.75" customHeight="1" x14ac:dyDescent="0.25">
      <c r="I639" s="320"/>
    </row>
    <row r="640" spans="1:9" ht="15.75" customHeight="1" x14ac:dyDescent="0.25">
      <c r="A640" s="382" t="s">
        <v>4927</v>
      </c>
      <c r="I640" s="320"/>
    </row>
    <row r="641" spans="1:9" ht="13.5" customHeight="1" x14ac:dyDescent="0.25">
      <c r="I641" s="320"/>
    </row>
    <row r="642" spans="1:9" ht="25.5" customHeight="1" x14ac:dyDescent="0.25">
      <c r="A642" s="573" t="s">
        <v>4928</v>
      </c>
      <c r="B642" s="573"/>
      <c r="C642" s="573"/>
      <c r="D642" s="573"/>
      <c r="E642" s="573"/>
      <c r="F642" s="573"/>
      <c r="H642" s="321"/>
      <c r="I642" s="320"/>
    </row>
    <row r="643" spans="1:9" ht="15.75" customHeight="1" x14ac:dyDescent="0.25">
      <c r="I643" s="320"/>
    </row>
    <row r="644" spans="1:9" ht="15.75" customHeight="1" x14ac:dyDescent="0.25">
      <c r="A644" s="389" t="s">
        <v>52</v>
      </c>
      <c r="B644" s="121" t="s">
        <v>585</v>
      </c>
      <c r="C644" s="121" t="s">
        <v>54</v>
      </c>
      <c r="D644" s="121" t="s">
        <v>55</v>
      </c>
      <c r="E644" s="121" t="s">
        <v>586</v>
      </c>
      <c r="F644" s="121" t="s">
        <v>587</v>
      </c>
      <c r="I644" s="320"/>
    </row>
    <row r="645" spans="1:9" s="325" customFormat="1" ht="23" x14ac:dyDescent="0.25">
      <c r="A645" s="396" t="s">
        <v>627</v>
      </c>
      <c r="B645" s="352" t="s">
        <v>4929</v>
      </c>
      <c r="C645" s="344" t="s">
        <v>61</v>
      </c>
      <c r="D645" s="344" t="s">
        <v>60</v>
      </c>
      <c r="E645" s="344">
        <v>63611</v>
      </c>
      <c r="F645" s="344">
        <v>72</v>
      </c>
      <c r="H645" s="330" t="s">
        <v>4930</v>
      </c>
      <c r="I645" s="327" t="s">
        <v>627</v>
      </c>
    </row>
    <row r="646" spans="1:9" ht="15.75" customHeight="1" x14ac:dyDescent="0.25">
      <c r="I646" s="320"/>
    </row>
    <row r="647" spans="1:9" ht="28.5" customHeight="1" x14ac:dyDescent="0.25">
      <c r="A647" s="573" t="s">
        <v>4931</v>
      </c>
      <c r="B647" s="573"/>
      <c r="C647" s="573"/>
      <c r="D647" s="573"/>
      <c r="E647" s="573"/>
      <c r="F647" s="573"/>
      <c r="I647" s="320"/>
    </row>
    <row r="648" spans="1:9" ht="15.75" customHeight="1" x14ac:dyDescent="0.25">
      <c r="I648" s="320"/>
    </row>
    <row r="649" spans="1:9" ht="15.75" customHeight="1" x14ac:dyDescent="0.25">
      <c r="A649" s="389" t="s">
        <v>52</v>
      </c>
      <c r="B649" s="121" t="s">
        <v>585</v>
      </c>
      <c r="C649" s="121" t="s">
        <v>54</v>
      </c>
      <c r="D649" s="121" t="s">
        <v>55</v>
      </c>
      <c r="E649" s="121" t="s">
        <v>586</v>
      </c>
      <c r="F649" s="121" t="s">
        <v>587</v>
      </c>
      <c r="I649" s="320"/>
    </row>
    <row r="650" spans="1:9" ht="25.5" customHeight="1" x14ac:dyDescent="0.25">
      <c r="A650" s="391" t="s">
        <v>629</v>
      </c>
      <c r="B650" s="124" t="s">
        <v>4932</v>
      </c>
      <c r="C650" s="125" t="s">
        <v>61</v>
      </c>
      <c r="D650" s="125" t="s">
        <v>60</v>
      </c>
      <c r="E650" s="125">
        <v>63612</v>
      </c>
      <c r="F650" s="125">
        <v>72</v>
      </c>
      <c r="I650" s="320" t="s">
        <v>629</v>
      </c>
    </row>
    <row r="651" spans="1:9" ht="15.75" customHeight="1" x14ac:dyDescent="0.25">
      <c r="I651" s="320"/>
    </row>
    <row r="652" spans="1:9" ht="15.75" customHeight="1" x14ac:dyDescent="0.25">
      <c r="A652" s="386" t="s">
        <v>4933</v>
      </c>
      <c r="I652" s="320"/>
    </row>
    <row r="653" spans="1:9" ht="15.75" customHeight="1" x14ac:dyDescent="0.25">
      <c r="I653" s="320"/>
    </row>
    <row r="654" spans="1:9" ht="15.75" customHeight="1" x14ac:dyDescent="0.25">
      <c r="A654" s="389" t="s">
        <v>52</v>
      </c>
      <c r="B654" s="121" t="s">
        <v>585</v>
      </c>
      <c r="C654" s="121" t="s">
        <v>54</v>
      </c>
      <c r="D654" s="121" t="s">
        <v>55</v>
      </c>
      <c r="E654" s="121" t="s">
        <v>586</v>
      </c>
      <c r="F654" s="121" t="s">
        <v>587</v>
      </c>
      <c r="I654" s="320"/>
    </row>
    <row r="655" spans="1:9" ht="21.75" customHeight="1" x14ac:dyDescent="0.25">
      <c r="A655" s="391" t="s">
        <v>637</v>
      </c>
      <c r="B655" s="124" t="s">
        <v>638</v>
      </c>
      <c r="C655" s="125" t="s">
        <v>61</v>
      </c>
      <c r="D655" s="125" t="s">
        <v>60</v>
      </c>
      <c r="E655" s="125">
        <v>63613</v>
      </c>
      <c r="F655" s="125">
        <v>72</v>
      </c>
      <c r="I655" s="320" t="s">
        <v>637</v>
      </c>
    </row>
    <row r="656" spans="1:9" ht="15.75" customHeight="1" x14ac:dyDescent="0.25">
      <c r="I656" s="320"/>
    </row>
    <row r="657" spans="1:9" ht="15.75" customHeight="1" x14ac:dyDescent="0.25">
      <c r="A657" s="386" t="s">
        <v>4934</v>
      </c>
      <c r="I657" s="320"/>
    </row>
    <row r="658" spans="1:9" ht="15.75" customHeight="1" x14ac:dyDescent="0.25">
      <c r="I658" s="320"/>
    </row>
    <row r="659" spans="1:9" ht="15.75" customHeight="1" x14ac:dyDescent="0.25">
      <c r="A659" s="389" t="s">
        <v>52</v>
      </c>
      <c r="B659" s="121" t="s">
        <v>585</v>
      </c>
      <c r="C659" s="121" t="s">
        <v>54</v>
      </c>
      <c r="D659" s="121" t="s">
        <v>55</v>
      </c>
      <c r="E659" s="121" t="s">
        <v>586</v>
      </c>
      <c r="F659" s="121" t="s">
        <v>587</v>
      </c>
      <c r="I659" s="320"/>
    </row>
    <row r="660" spans="1:9" ht="23" x14ac:dyDescent="0.25">
      <c r="A660" s="390" t="s">
        <v>639</v>
      </c>
      <c r="B660" s="122" t="s">
        <v>4935</v>
      </c>
      <c r="C660" s="123" t="s">
        <v>61</v>
      </c>
      <c r="D660" s="123" t="s">
        <v>60</v>
      </c>
      <c r="E660" s="123">
        <v>63617</v>
      </c>
      <c r="F660" s="123">
        <v>72</v>
      </c>
      <c r="I660" s="320" t="s">
        <v>639</v>
      </c>
    </row>
    <row r="661" spans="1:9" x14ac:dyDescent="0.25">
      <c r="A661" s="391" t="s">
        <v>641</v>
      </c>
      <c r="B661" s="124" t="s">
        <v>642</v>
      </c>
      <c r="C661" s="125" t="s">
        <v>61</v>
      </c>
      <c r="D661" s="125" t="s">
        <v>60</v>
      </c>
      <c r="E661" s="125">
        <v>63618</v>
      </c>
      <c r="F661" s="125">
        <v>72</v>
      </c>
      <c r="I661" s="320" t="s">
        <v>641</v>
      </c>
    </row>
    <row r="662" spans="1:9" s="325" customFormat="1" ht="34.5" x14ac:dyDescent="0.25">
      <c r="A662" s="397" t="s">
        <v>645</v>
      </c>
      <c r="B662" s="348" t="s">
        <v>4936</v>
      </c>
      <c r="C662" s="17" t="s">
        <v>61</v>
      </c>
      <c r="D662" s="17" t="s">
        <v>60</v>
      </c>
      <c r="E662" s="17">
        <v>63627</v>
      </c>
      <c r="F662" s="17">
        <v>72</v>
      </c>
      <c r="H662" s="330" t="s">
        <v>4937</v>
      </c>
      <c r="I662" s="327" t="s">
        <v>645</v>
      </c>
    </row>
    <row r="663" spans="1:9" ht="15.75" customHeight="1" x14ac:dyDescent="0.25">
      <c r="I663" s="320"/>
    </row>
    <row r="664" spans="1:9" ht="15.75" customHeight="1" x14ac:dyDescent="0.25">
      <c r="A664" s="382" t="s">
        <v>647</v>
      </c>
      <c r="I664" s="320"/>
    </row>
    <row r="665" spans="1:9" ht="15.75" customHeight="1" x14ac:dyDescent="0.25">
      <c r="I665" s="320"/>
    </row>
    <row r="666" spans="1:9" ht="27" customHeight="1" x14ac:dyDescent="0.25">
      <c r="A666" s="573" t="s">
        <v>4938</v>
      </c>
      <c r="B666" s="573"/>
      <c r="C666" s="573"/>
      <c r="D666" s="573"/>
      <c r="E666" s="573"/>
      <c r="F666" s="573"/>
      <c r="I666" s="320"/>
    </row>
    <row r="667" spans="1:9" ht="15.75" customHeight="1" x14ac:dyDescent="0.25">
      <c r="I667" s="320"/>
    </row>
    <row r="668" spans="1:9" ht="15.75" customHeight="1" x14ac:dyDescent="0.25">
      <c r="A668" s="389" t="s">
        <v>52</v>
      </c>
      <c r="B668" s="121" t="s">
        <v>585</v>
      </c>
      <c r="C668" s="121" t="s">
        <v>54</v>
      </c>
      <c r="D668" s="121" t="s">
        <v>55</v>
      </c>
      <c r="E668" s="121" t="s">
        <v>586</v>
      </c>
      <c r="F668" s="121" t="s">
        <v>587</v>
      </c>
      <c r="I668" s="320"/>
    </row>
    <row r="669" spans="1:9" ht="23" x14ac:dyDescent="0.25">
      <c r="A669" s="391" t="s">
        <v>4939</v>
      </c>
      <c r="B669" s="124" t="s">
        <v>4940</v>
      </c>
      <c r="C669" s="125" t="s">
        <v>61</v>
      </c>
      <c r="D669" s="125" t="s">
        <v>60</v>
      </c>
      <c r="E669" s="125">
        <v>63611</v>
      </c>
      <c r="F669" s="125">
        <v>72</v>
      </c>
      <c r="H669" s="330" t="s">
        <v>4941</v>
      </c>
      <c r="I669" s="320" t="s">
        <v>4731</v>
      </c>
    </row>
    <row r="670" spans="1:9" ht="15.75" customHeight="1" x14ac:dyDescent="0.25">
      <c r="I670" s="320"/>
    </row>
    <row r="671" spans="1:9" ht="15.75" customHeight="1" x14ac:dyDescent="0.25">
      <c r="A671" s="386" t="s">
        <v>4942</v>
      </c>
      <c r="I671" s="320"/>
    </row>
    <row r="672" spans="1:9" ht="15.75" customHeight="1" x14ac:dyDescent="0.25">
      <c r="I672" s="320"/>
    </row>
    <row r="673" spans="1:9" ht="15.75" customHeight="1" x14ac:dyDescent="0.25">
      <c r="A673" s="389" t="s">
        <v>52</v>
      </c>
      <c r="B673" s="121" t="s">
        <v>585</v>
      </c>
      <c r="C673" s="121" t="s">
        <v>54</v>
      </c>
      <c r="D673" s="121" t="s">
        <v>55</v>
      </c>
      <c r="E673" s="121" t="s">
        <v>586</v>
      </c>
      <c r="F673" s="121" t="s">
        <v>587</v>
      </c>
      <c r="I673" s="320"/>
    </row>
    <row r="674" spans="1:9" ht="15.75" customHeight="1" x14ac:dyDescent="0.25">
      <c r="A674" s="390" t="s">
        <v>650</v>
      </c>
      <c r="B674" s="122" t="s">
        <v>652</v>
      </c>
      <c r="C674" s="123" t="s">
        <v>61</v>
      </c>
      <c r="D674" s="123" t="s">
        <v>60</v>
      </c>
      <c r="E674" s="123">
        <v>63612</v>
      </c>
      <c r="F674" s="123">
        <v>72</v>
      </c>
      <c r="I674" s="331" t="s">
        <v>650</v>
      </c>
    </row>
    <row r="675" spans="1:9" ht="15.75" customHeight="1" x14ac:dyDescent="0.25">
      <c r="A675" s="391" t="s">
        <v>4943</v>
      </c>
      <c r="B675" s="124" t="s">
        <v>654</v>
      </c>
      <c r="C675" s="125" t="s">
        <v>61</v>
      </c>
      <c r="D675" s="125" t="s">
        <v>60</v>
      </c>
      <c r="E675" s="125">
        <v>63612</v>
      </c>
      <c r="F675" s="125">
        <v>72</v>
      </c>
      <c r="I675" s="331" t="s">
        <v>4943</v>
      </c>
    </row>
    <row r="676" spans="1:9" ht="15.75" customHeight="1" x14ac:dyDescent="0.25">
      <c r="I676" s="320"/>
    </row>
    <row r="677" spans="1:9" ht="28.5" customHeight="1" x14ac:dyDescent="0.25">
      <c r="A677" s="573" t="s">
        <v>4944</v>
      </c>
      <c r="B677" s="573"/>
      <c r="C677" s="573"/>
      <c r="D677" s="573"/>
      <c r="E677" s="573"/>
      <c r="F677" s="573"/>
      <c r="I677" s="320"/>
    </row>
    <row r="678" spans="1:9" ht="15.75" customHeight="1" x14ac:dyDescent="0.25">
      <c r="I678" s="320"/>
    </row>
    <row r="679" spans="1:9" ht="15.75" customHeight="1" x14ac:dyDescent="0.25">
      <c r="A679" s="389" t="s">
        <v>52</v>
      </c>
      <c r="B679" s="121" t="s">
        <v>585</v>
      </c>
      <c r="C679" s="121" t="s">
        <v>54</v>
      </c>
      <c r="D679" s="121" t="s">
        <v>55</v>
      </c>
      <c r="E679" s="121" t="s">
        <v>586</v>
      </c>
      <c r="F679" s="121" t="s">
        <v>587</v>
      </c>
      <c r="I679" s="320"/>
    </row>
    <row r="680" spans="1:9" ht="23.25" customHeight="1" x14ac:dyDescent="0.25">
      <c r="A680" s="391" t="s">
        <v>4945</v>
      </c>
      <c r="B680" s="124" t="s">
        <v>4946</v>
      </c>
      <c r="C680" s="125" t="s">
        <v>61</v>
      </c>
      <c r="D680" s="125" t="s">
        <v>60</v>
      </c>
      <c r="E680" s="125">
        <v>63617</v>
      </c>
      <c r="F680" s="125">
        <v>72</v>
      </c>
      <c r="I680" s="320" t="s">
        <v>639</v>
      </c>
    </row>
    <row r="681" spans="1:9" ht="15.75" customHeight="1" x14ac:dyDescent="0.25">
      <c r="I681" s="320"/>
    </row>
    <row r="682" spans="1:9" ht="15.75" customHeight="1" x14ac:dyDescent="0.25">
      <c r="I682" s="320"/>
    </row>
    <row r="683" spans="1:9" ht="15.75" customHeight="1" x14ac:dyDescent="0.25">
      <c r="A683" s="382" t="s">
        <v>4947</v>
      </c>
      <c r="I683" s="320"/>
    </row>
    <row r="684" spans="1:9" ht="15.75" customHeight="1" x14ac:dyDescent="0.25">
      <c r="I684" s="320"/>
    </row>
    <row r="685" spans="1:9" ht="23.25" customHeight="1" x14ac:dyDescent="0.25">
      <c r="A685" s="569" t="s">
        <v>4948</v>
      </c>
      <c r="B685" s="569"/>
      <c r="C685" s="569"/>
      <c r="D685" s="569"/>
      <c r="E685" s="569"/>
      <c r="F685" s="569"/>
      <c r="I685" s="320"/>
    </row>
    <row r="686" spans="1:9" ht="15.75" customHeight="1" x14ac:dyDescent="0.25">
      <c r="I686" s="320"/>
    </row>
    <row r="687" spans="1:9" ht="15.75" customHeight="1" x14ac:dyDescent="0.25">
      <c r="A687" s="389" t="s">
        <v>52</v>
      </c>
      <c r="B687" s="121" t="s">
        <v>585</v>
      </c>
      <c r="C687" s="121" t="s">
        <v>54</v>
      </c>
      <c r="D687" s="121" t="s">
        <v>55</v>
      </c>
      <c r="E687" s="121" t="s">
        <v>586</v>
      </c>
      <c r="F687" s="121" t="s">
        <v>587</v>
      </c>
      <c r="I687" s="320"/>
    </row>
    <row r="688" spans="1:9" ht="23" x14ac:dyDescent="0.25">
      <c r="A688" s="391" t="s">
        <v>657</v>
      </c>
      <c r="B688" s="124" t="s">
        <v>4949</v>
      </c>
      <c r="C688" s="125" t="s">
        <v>59</v>
      </c>
      <c r="D688" s="125" t="s">
        <v>60</v>
      </c>
      <c r="E688" s="125">
        <v>73401</v>
      </c>
      <c r="F688" s="125">
        <v>61</v>
      </c>
      <c r="I688" s="320" t="s">
        <v>657</v>
      </c>
    </row>
    <row r="689" spans="1:9" ht="15.75" customHeight="1" x14ac:dyDescent="0.25">
      <c r="I689" s="320"/>
    </row>
    <row r="690" spans="1:9" ht="15.75" customHeight="1" x14ac:dyDescent="0.25">
      <c r="I690" s="320"/>
    </row>
    <row r="691" spans="1:9" ht="24" customHeight="1" x14ac:dyDescent="0.25">
      <c r="A691" s="569" t="s">
        <v>4950</v>
      </c>
      <c r="B691" s="569"/>
      <c r="C691" s="569"/>
      <c r="D691" s="569"/>
      <c r="E691" s="569"/>
      <c r="F691" s="569"/>
      <c r="I691" s="320"/>
    </row>
    <row r="692" spans="1:9" ht="15.75" customHeight="1" x14ac:dyDescent="0.25">
      <c r="I692" s="320"/>
    </row>
    <row r="693" spans="1:9" ht="15.75" customHeight="1" x14ac:dyDescent="0.25">
      <c r="A693" s="389" t="s">
        <v>52</v>
      </c>
      <c r="B693" s="121" t="s">
        <v>585</v>
      </c>
      <c r="C693" s="121" t="s">
        <v>54</v>
      </c>
      <c r="D693" s="121" t="s">
        <v>55</v>
      </c>
      <c r="E693" s="121" t="s">
        <v>586</v>
      </c>
      <c r="F693" s="121" t="s">
        <v>587</v>
      </c>
      <c r="I693" s="320"/>
    </row>
    <row r="694" spans="1:9" ht="23" x14ac:dyDescent="0.25">
      <c r="A694" s="399" t="s">
        <v>660</v>
      </c>
      <c r="B694" s="14" t="s">
        <v>4951</v>
      </c>
      <c r="C694" s="366" t="s">
        <v>59</v>
      </c>
      <c r="D694" s="366" t="s">
        <v>60</v>
      </c>
      <c r="E694" s="366">
        <v>73403</v>
      </c>
      <c r="F694" s="366">
        <v>61</v>
      </c>
      <c r="I694" s="320" t="s">
        <v>660</v>
      </c>
    </row>
    <row r="695" spans="1:9" ht="15.75" customHeight="1" x14ac:dyDescent="0.25">
      <c r="I695" s="320"/>
    </row>
    <row r="696" spans="1:9" ht="15.75" customHeight="1" x14ac:dyDescent="0.25">
      <c r="A696" s="386" t="s">
        <v>4952</v>
      </c>
      <c r="I696" s="320"/>
    </row>
    <row r="697" spans="1:9" ht="15.75" customHeight="1" x14ac:dyDescent="0.25">
      <c r="I697" s="320"/>
    </row>
    <row r="698" spans="1:9" ht="15.75" customHeight="1" x14ac:dyDescent="0.25">
      <c r="A698" s="389" t="s">
        <v>52</v>
      </c>
      <c r="B698" s="121" t="s">
        <v>585</v>
      </c>
      <c r="C698" s="121" t="s">
        <v>54</v>
      </c>
      <c r="D698" s="121" t="s">
        <v>55</v>
      </c>
      <c r="E698" s="121" t="s">
        <v>586</v>
      </c>
      <c r="F698" s="121" t="s">
        <v>587</v>
      </c>
      <c r="I698" s="320"/>
    </row>
    <row r="699" spans="1:9" ht="23" x14ac:dyDescent="0.25">
      <c r="A699" s="391" t="s">
        <v>663</v>
      </c>
      <c r="B699" s="124" t="s">
        <v>4953</v>
      </c>
      <c r="C699" s="125" t="s">
        <v>59</v>
      </c>
      <c r="D699" s="125" t="s">
        <v>60</v>
      </c>
      <c r="E699" s="125">
        <v>75144</v>
      </c>
      <c r="F699" s="125">
        <v>61</v>
      </c>
      <c r="I699" s="320" t="s">
        <v>663</v>
      </c>
    </row>
    <row r="700" spans="1:9" ht="15.75" customHeight="1" x14ac:dyDescent="0.25">
      <c r="I700" s="320"/>
    </row>
    <row r="701" spans="1:9" ht="15.75" customHeight="1" x14ac:dyDescent="0.25">
      <c r="A701" s="386" t="s">
        <v>4954</v>
      </c>
      <c r="I701" s="320"/>
    </row>
    <row r="702" spans="1:9" ht="15.75" customHeight="1" x14ac:dyDescent="0.25">
      <c r="I702" s="320"/>
    </row>
    <row r="703" spans="1:9" ht="15.75" customHeight="1" x14ac:dyDescent="0.25">
      <c r="A703" s="389" t="s">
        <v>52</v>
      </c>
      <c r="B703" s="121" t="s">
        <v>585</v>
      </c>
      <c r="C703" s="141" t="s">
        <v>54</v>
      </c>
      <c r="D703" s="141" t="s">
        <v>55</v>
      </c>
      <c r="E703" s="141" t="s">
        <v>586</v>
      </c>
      <c r="F703" s="141" t="s">
        <v>587</v>
      </c>
      <c r="I703" s="320"/>
    </row>
    <row r="704" spans="1:9" ht="23" x14ac:dyDescent="0.25">
      <c r="A704" s="390" t="s">
        <v>665</v>
      </c>
      <c r="B704" s="367" t="s">
        <v>4955</v>
      </c>
      <c r="C704" s="368" t="s">
        <v>59</v>
      </c>
      <c r="D704" s="368" t="s">
        <v>60</v>
      </c>
      <c r="E704" s="368">
        <v>73405</v>
      </c>
      <c r="F704" s="123">
        <v>61</v>
      </c>
      <c r="I704" s="320" t="s">
        <v>665</v>
      </c>
    </row>
    <row r="705" spans="1:9" ht="22.15" customHeight="1" x14ac:dyDescent="0.25">
      <c r="A705" s="390" t="s">
        <v>667</v>
      </c>
      <c r="B705" s="142" t="s">
        <v>4956</v>
      </c>
      <c r="C705" s="369" t="s">
        <v>59</v>
      </c>
      <c r="D705" s="369" t="s">
        <v>60</v>
      </c>
      <c r="E705" s="369">
        <v>73405</v>
      </c>
      <c r="F705" s="123">
        <v>61</v>
      </c>
      <c r="I705" s="320" t="s">
        <v>667</v>
      </c>
    </row>
    <row r="706" spans="1:9" ht="23" x14ac:dyDescent="0.25">
      <c r="A706" s="390" t="s">
        <v>4957</v>
      </c>
      <c r="B706" s="142" t="s">
        <v>4958</v>
      </c>
      <c r="C706" s="369" t="s">
        <v>59</v>
      </c>
      <c r="D706" s="369" t="s">
        <v>60</v>
      </c>
      <c r="E706" s="369">
        <v>73405</v>
      </c>
      <c r="F706" s="123">
        <v>61</v>
      </c>
      <c r="I706" s="320" t="s">
        <v>665</v>
      </c>
    </row>
    <row r="707" spans="1:9" ht="23" x14ac:dyDescent="0.25">
      <c r="A707" s="390" t="s">
        <v>4959</v>
      </c>
      <c r="B707" s="142" t="s">
        <v>4960</v>
      </c>
      <c r="C707" s="369" t="s">
        <v>59</v>
      </c>
      <c r="D707" s="369" t="s">
        <v>60</v>
      </c>
      <c r="E707" s="369">
        <v>73405</v>
      </c>
      <c r="F707" s="123">
        <v>61</v>
      </c>
      <c r="I707" s="320" t="s">
        <v>665</v>
      </c>
    </row>
    <row r="708" spans="1:9" ht="23" x14ac:dyDescent="0.25">
      <c r="A708" s="390" t="s">
        <v>4961</v>
      </c>
      <c r="B708" s="142" t="s">
        <v>4962</v>
      </c>
      <c r="C708" s="369" t="s">
        <v>59</v>
      </c>
      <c r="D708" s="369" t="s">
        <v>60</v>
      </c>
      <c r="E708" s="369">
        <v>73405</v>
      </c>
      <c r="F708" s="123">
        <v>61</v>
      </c>
      <c r="I708" s="320" t="s">
        <v>667</v>
      </c>
    </row>
    <row r="709" spans="1:9" ht="23" x14ac:dyDescent="0.25">
      <c r="A709" s="390" t="s">
        <v>669</v>
      </c>
      <c r="B709" s="142" t="s">
        <v>4963</v>
      </c>
      <c r="C709" s="369" t="s">
        <v>59</v>
      </c>
      <c r="D709" s="369" t="s">
        <v>60</v>
      </c>
      <c r="E709" s="369">
        <v>72141</v>
      </c>
      <c r="F709" s="123">
        <v>61</v>
      </c>
      <c r="I709" s="320" t="s">
        <v>669</v>
      </c>
    </row>
    <row r="710" spans="1:9" s="325" customFormat="1" ht="23" x14ac:dyDescent="0.25">
      <c r="A710" s="393" t="s">
        <v>4964</v>
      </c>
      <c r="B710" s="329" t="s">
        <v>4965</v>
      </c>
      <c r="C710" s="370" t="s">
        <v>59</v>
      </c>
      <c r="D710" s="370" t="s">
        <v>60</v>
      </c>
      <c r="E710" s="370">
        <v>73405</v>
      </c>
      <c r="F710" s="324">
        <v>61</v>
      </c>
      <c r="H710" s="330" t="s">
        <v>4476</v>
      </c>
      <c r="I710" s="327" t="s">
        <v>667</v>
      </c>
    </row>
    <row r="711" spans="1:9" s="325" customFormat="1" ht="23" x14ac:dyDescent="0.25">
      <c r="A711" s="393" t="s">
        <v>4966</v>
      </c>
      <c r="B711" s="329" t="s">
        <v>4967</v>
      </c>
      <c r="C711" s="370" t="s">
        <v>59</v>
      </c>
      <c r="D711" s="370">
        <v>0</v>
      </c>
      <c r="E711" s="370">
        <v>73405</v>
      </c>
      <c r="F711" s="324">
        <v>61</v>
      </c>
      <c r="H711" s="330" t="s">
        <v>4476</v>
      </c>
      <c r="I711" s="327" t="s">
        <v>667</v>
      </c>
    </row>
    <row r="712" spans="1:9" s="325" customFormat="1" ht="23" x14ac:dyDescent="0.25">
      <c r="A712" s="393" t="s">
        <v>4968</v>
      </c>
      <c r="B712" s="329" t="s">
        <v>4969</v>
      </c>
      <c r="C712" s="370" t="s">
        <v>59</v>
      </c>
      <c r="D712" s="370">
        <v>0</v>
      </c>
      <c r="E712" s="370">
        <v>73405</v>
      </c>
      <c r="F712" s="324">
        <v>61</v>
      </c>
      <c r="H712" s="330" t="s">
        <v>4476</v>
      </c>
      <c r="I712" s="327" t="s">
        <v>667</v>
      </c>
    </row>
    <row r="713" spans="1:9" s="325" customFormat="1" ht="23" x14ac:dyDescent="0.25">
      <c r="A713" s="393" t="s">
        <v>4970</v>
      </c>
      <c r="B713" s="329" t="s">
        <v>4971</v>
      </c>
      <c r="C713" s="370" t="s">
        <v>59</v>
      </c>
      <c r="D713" s="370">
        <v>0</v>
      </c>
      <c r="E713" s="370">
        <v>73405</v>
      </c>
      <c r="F713" s="324">
        <v>61</v>
      </c>
      <c r="H713" s="330" t="s">
        <v>4476</v>
      </c>
      <c r="I713" s="327" t="s">
        <v>665</v>
      </c>
    </row>
    <row r="714" spans="1:9" s="325" customFormat="1" ht="23" x14ac:dyDescent="0.25">
      <c r="A714" s="393" t="s">
        <v>4972</v>
      </c>
      <c r="B714" s="329" t="s">
        <v>4973</v>
      </c>
      <c r="C714" s="370" t="s">
        <v>59</v>
      </c>
      <c r="D714" s="370">
        <v>0</v>
      </c>
      <c r="E714" s="370">
        <v>73405</v>
      </c>
      <c r="F714" s="324">
        <v>61</v>
      </c>
      <c r="H714" s="330" t="s">
        <v>4476</v>
      </c>
      <c r="I714" s="327" t="s">
        <v>667</v>
      </c>
    </row>
    <row r="715" spans="1:9" s="325" customFormat="1" ht="23" x14ac:dyDescent="0.25">
      <c r="A715" s="393" t="s">
        <v>4974</v>
      </c>
      <c r="B715" s="329" t="s">
        <v>4975</v>
      </c>
      <c r="C715" s="370" t="s">
        <v>59</v>
      </c>
      <c r="D715" s="370">
        <v>0</v>
      </c>
      <c r="E715" s="370">
        <v>73405</v>
      </c>
      <c r="F715" s="324">
        <v>61</v>
      </c>
      <c r="H715" s="330" t="s">
        <v>4476</v>
      </c>
      <c r="I715" s="327" t="s">
        <v>665</v>
      </c>
    </row>
    <row r="716" spans="1:9" s="325" customFormat="1" ht="34.5" x14ac:dyDescent="0.25">
      <c r="A716" s="393" t="s">
        <v>4976</v>
      </c>
      <c r="B716" s="329" t="s">
        <v>4977</v>
      </c>
      <c r="C716" s="370" t="s">
        <v>59</v>
      </c>
      <c r="D716" s="370">
        <v>0</v>
      </c>
      <c r="E716" s="370">
        <v>73405</v>
      </c>
      <c r="F716" s="324">
        <v>61</v>
      </c>
      <c r="H716" s="330" t="s">
        <v>4476</v>
      </c>
      <c r="I716" s="327" t="s">
        <v>665</v>
      </c>
    </row>
    <row r="717" spans="1:9" s="325" customFormat="1" ht="34.5" x14ac:dyDescent="0.25">
      <c r="A717" s="393" t="s">
        <v>4978</v>
      </c>
      <c r="B717" s="329" t="s">
        <v>4979</v>
      </c>
      <c r="C717" s="370" t="s">
        <v>59</v>
      </c>
      <c r="D717" s="370">
        <v>0</v>
      </c>
      <c r="E717" s="370">
        <v>73405</v>
      </c>
      <c r="F717" s="324">
        <v>61</v>
      </c>
      <c r="H717" s="330" t="s">
        <v>4476</v>
      </c>
      <c r="I717" s="327" t="s">
        <v>665</v>
      </c>
    </row>
    <row r="718" spans="1:9" ht="12" customHeight="1" x14ac:dyDescent="0.25">
      <c r="A718" s="391" t="s">
        <v>4980</v>
      </c>
      <c r="B718" s="143" t="s">
        <v>4981</v>
      </c>
      <c r="C718" s="371" t="s">
        <v>59</v>
      </c>
      <c r="D718" s="371" t="s">
        <v>60</v>
      </c>
      <c r="E718" s="371">
        <v>73405</v>
      </c>
      <c r="F718" s="125">
        <v>61</v>
      </c>
      <c r="I718" s="320" t="s">
        <v>4982</v>
      </c>
    </row>
    <row r="719" spans="1:9" ht="15.75" customHeight="1" x14ac:dyDescent="0.25">
      <c r="I719" s="320"/>
    </row>
    <row r="720" spans="1:9" ht="34.5" customHeight="1" x14ac:dyDescent="0.35">
      <c r="A720" s="570" t="s">
        <v>4983</v>
      </c>
      <c r="B720" s="571"/>
      <c r="C720" s="568"/>
      <c r="D720" s="568"/>
      <c r="E720" s="568"/>
      <c r="F720" s="568"/>
      <c r="H720" s="321" t="s">
        <v>4984</v>
      </c>
      <c r="I720" s="320"/>
    </row>
    <row r="721" spans="1:9" ht="15.75" customHeight="1" x14ac:dyDescent="0.25">
      <c r="A721" s="389" t="s">
        <v>52</v>
      </c>
      <c r="B721" s="121" t="s">
        <v>585</v>
      </c>
      <c r="C721" s="121" t="s">
        <v>54</v>
      </c>
      <c r="D721" s="121" t="s">
        <v>55</v>
      </c>
      <c r="E721" s="121" t="s">
        <v>586</v>
      </c>
      <c r="F721" s="121" t="s">
        <v>587</v>
      </c>
      <c r="I721" s="320"/>
    </row>
    <row r="722" spans="1:9" s="325" customFormat="1" x14ac:dyDescent="0.25">
      <c r="A722" s="392" t="s">
        <v>672</v>
      </c>
      <c r="B722" s="322" t="s">
        <v>4985</v>
      </c>
      <c r="C722" s="372" t="s">
        <v>59</v>
      </c>
      <c r="D722" s="372" t="s">
        <v>60</v>
      </c>
      <c r="E722" s="372">
        <v>73406</v>
      </c>
      <c r="F722" s="372">
        <v>61</v>
      </c>
      <c r="H722" s="325" t="s">
        <v>4473</v>
      </c>
      <c r="I722" s="327" t="s">
        <v>672</v>
      </c>
    </row>
    <row r="723" spans="1:9" x14ac:dyDescent="0.25">
      <c r="A723" s="390" t="s">
        <v>4986</v>
      </c>
      <c r="B723" s="142" t="s">
        <v>4987</v>
      </c>
      <c r="C723" s="369" t="s">
        <v>59</v>
      </c>
      <c r="D723" s="369" t="s">
        <v>60</v>
      </c>
      <c r="E723" s="369">
        <v>73406</v>
      </c>
      <c r="F723" s="369">
        <v>61</v>
      </c>
      <c r="I723" s="320" t="s">
        <v>665</v>
      </c>
    </row>
    <row r="724" spans="1:9" x14ac:dyDescent="0.25">
      <c r="A724" s="390" t="s">
        <v>4988</v>
      </c>
      <c r="B724" s="142" t="s">
        <v>4989</v>
      </c>
      <c r="C724" s="369" t="s">
        <v>59</v>
      </c>
      <c r="D724" s="369" t="s">
        <v>60</v>
      </c>
      <c r="E724" s="369">
        <v>73406</v>
      </c>
      <c r="F724" s="369">
        <v>61</v>
      </c>
      <c r="I724" s="320" t="s">
        <v>665</v>
      </c>
    </row>
    <row r="725" spans="1:9" s="325" customFormat="1" ht="23" x14ac:dyDescent="0.25">
      <c r="A725" s="393" t="s">
        <v>4990</v>
      </c>
      <c r="B725" s="329" t="s">
        <v>4991</v>
      </c>
      <c r="C725" s="370" t="s">
        <v>59</v>
      </c>
      <c r="D725" s="370" t="s">
        <v>60</v>
      </c>
      <c r="E725" s="370">
        <v>73406</v>
      </c>
      <c r="F725" s="370">
        <v>61</v>
      </c>
      <c r="H725" s="330" t="s">
        <v>4473</v>
      </c>
      <c r="I725" s="327" t="s">
        <v>665</v>
      </c>
    </row>
    <row r="726" spans="1:9" s="325" customFormat="1" x14ac:dyDescent="0.25">
      <c r="A726" s="393" t="s">
        <v>4992</v>
      </c>
      <c r="B726" s="329" t="s">
        <v>4993</v>
      </c>
      <c r="C726" s="370" t="s">
        <v>59</v>
      </c>
      <c r="D726" s="370" t="s">
        <v>60</v>
      </c>
      <c r="E726" s="370">
        <v>73406</v>
      </c>
      <c r="F726" s="370">
        <v>61</v>
      </c>
      <c r="H726" s="330" t="s">
        <v>4473</v>
      </c>
      <c r="I726" s="327" t="s">
        <v>665</v>
      </c>
    </row>
    <row r="727" spans="1:9" ht="23" x14ac:dyDescent="0.25">
      <c r="A727" s="390" t="s">
        <v>4994</v>
      </c>
      <c r="B727" s="142" t="s">
        <v>4995</v>
      </c>
      <c r="C727" s="369" t="s">
        <v>59</v>
      </c>
      <c r="D727" s="369" t="s">
        <v>60</v>
      </c>
      <c r="E727" s="369">
        <v>73406</v>
      </c>
      <c r="F727" s="369">
        <v>61</v>
      </c>
      <c r="H727" s="330" t="s">
        <v>4996</v>
      </c>
      <c r="I727" s="320" t="s">
        <v>665</v>
      </c>
    </row>
    <row r="728" spans="1:9" s="325" customFormat="1" ht="23" x14ac:dyDescent="0.25">
      <c r="A728" s="393" t="s">
        <v>4997</v>
      </c>
      <c r="B728" s="329" t="s">
        <v>4998</v>
      </c>
      <c r="C728" s="370" t="s">
        <v>59</v>
      </c>
      <c r="D728" s="370" t="s">
        <v>60</v>
      </c>
      <c r="E728" s="370">
        <v>73406</v>
      </c>
      <c r="F728" s="370">
        <v>61</v>
      </c>
      <c r="H728" s="330" t="s">
        <v>4476</v>
      </c>
      <c r="I728" s="327" t="s">
        <v>4986</v>
      </c>
    </row>
    <row r="729" spans="1:9" x14ac:dyDescent="0.25">
      <c r="A729" s="391" t="s">
        <v>4999</v>
      </c>
      <c r="B729" s="143" t="s">
        <v>5000</v>
      </c>
      <c r="C729" s="371" t="s">
        <v>59</v>
      </c>
      <c r="D729" s="371" t="s">
        <v>60</v>
      </c>
      <c r="E729" s="371">
        <v>73406</v>
      </c>
      <c r="F729" s="371">
        <v>61</v>
      </c>
      <c r="H729" s="373"/>
      <c r="I729" s="320" t="s">
        <v>665</v>
      </c>
    </row>
    <row r="730" spans="1:9" ht="15.75" customHeight="1" x14ac:dyDescent="0.25">
      <c r="I730" s="320"/>
    </row>
    <row r="731" spans="1:9" ht="15.75" customHeight="1" x14ac:dyDescent="0.25">
      <c r="A731" s="386" t="s">
        <v>5001</v>
      </c>
      <c r="I731" s="320"/>
    </row>
    <row r="732" spans="1:9" ht="15.75" customHeight="1" x14ac:dyDescent="0.25">
      <c r="I732" s="320"/>
    </row>
    <row r="733" spans="1:9" ht="15.75" customHeight="1" x14ac:dyDescent="0.25">
      <c r="A733" s="389" t="s">
        <v>52</v>
      </c>
      <c r="B733" s="121" t="s">
        <v>585</v>
      </c>
      <c r="C733" s="121" t="s">
        <v>54</v>
      </c>
      <c r="D733" s="121" t="s">
        <v>55</v>
      </c>
      <c r="E733" s="121" t="s">
        <v>586</v>
      </c>
      <c r="F733" s="121" t="s">
        <v>587</v>
      </c>
      <c r="I733" s="320"/>
    </row>
    <row r="734" spans="1:9" x14ac:dyDescent="0.25">
      <c r="A734" s="391" t="s">
        <v>5002</v>
      </c>
      <c r="B734" s="124" t="s">
        <v>5003</v>
      </c>
      <c r="C734" s="125" t="s">
        <v>59</v>
      </c>
      <c r="D734" s="125" t="s">
        <v>60</v>
      </c>
      <c r="E734" s="125">
        <v>77100</v>
      </c>
      <c r="F734" s="125">
        <v>61</v>
      </c>
      <c r="I734" s="320" t="s">
        <v>4731</v>
      </c>
    </row>
    <row r="735" spans="1:9" ht="15.75" customHeight="1" x14ac:dyDescent="0.25">
      <c r="I735" s="320"/>
    </row>
    <row r="736" spans="1:9" ht="15.75" customHeight="1" x14ac:dyDescent="0.25">
      <c r="A736" s="382" t="s">
        <v>5004</v>
      </c>
      <c r="I736" s="320"/>
    </row>
    <row r="737" spans="1:9" ht="15.75" customHeight="1" x14ac:dyDescent="0.25">
      <c r="I737" s="320"/>
    </row>
    <row r="738" spans="1:9" ht="15.75" customHeight="1" x14ac:dyDescent="0.25">
      <c r="A738" s="386" t="s">
        <v>5005</v>
      </c>
      <c r="I738" s="320"/>
    </row>
    <row r="739" spans="1:9" ht="15.75" customHeight="1" x14ac:dyDescent="0.25">
      <c r="I739" s="320"/>
    </row>
    <row r="740" spans="1:9" ht="15.75" customHeight="1" x14ac:dyDescent="0.25">
      <c r="A740" s="389" t="s">
        <v>52</v>
      </c>
      <c r="B740" s="121" t="s">
        <v>585</v>
      </c>
      <c r="C740" s="121" t="s">
        <v>54</v>
      </c>
      <c r="D740" s="121" t="s">
        <v>55</v>
      </c>
      <c r="E740" s="121" t="s">
        <v>586</v>
      </c>
      <c r="F740" s="121" t="s">
        <v>587</v>
      </c>
      <c r="I740" s="320"/>
    </row>
    <row r="741" spans="1:9" ht="23" x14ac:dyDescent="0.25">
      <c r="A741" s="391" t="s">
        <v>688</v>
      </c>
      <c r="B741" s="124" t="s">
        <v>1085</v>
      </c>
      <c r="C741" s="125" t="s">
        <v>59</v>
      </c>
      <c r="D741" s="125" t="s">
        <v>60</v>
      </c>
      <c r="E741" s="125">
        <v>73611</v>
      </c>
      <c r="F741" s="125">
        <v>61</v>
      </c>
      <c r="I741" s="320" t="s">
        <v>688</v>
      </c>
    </row>
    <row r="742" spans="1:9" ht="15.75" customHeight="1" x14ac:dyDescent="0.25">
      <c r="I742" s="320"/>
    </row>
    <row r="743" spans="1:9" ht="15.75" customHeight="1" x14ac:dyDescent="0.25">
      <c r="A743" s="386" t="s">
        <v>5006</v>
      </c>
      <c r="I743" s="320"/>
    </row>
    <row r="744" spans="1:9" ht="15.75" customHeight="1" x14ac:dyDescent="0.25">
      <c r="I744" s="320"/>
    </row>
    <row r="745" spans="1:9" ht="15.75" customHeight="1" x14ac:dyDescent="0.25">
      <c r="A745" s="389" t="s">
        <v>52</v>
      </c>
      <c r="B745" s="121" t="s">
        <v>585</v>
      </c>
      <c r="C745" s="121" t="s">
        <v>54</v>
      </c>
      <c r="D745" s="121" t="s">
        <v>55</v>
      </c>
      <c r="E745" s="121" t="s">
        <v>586</v>
      </c>
      <c r="F745" s="121" t="s">
        <v>587</v>
      </c>
      <c r="I745" s="320"/>
    </row>
    <row r="746" spans="1:9" ht="23" x14ac:dyDescent="0.25">
      <c r="A746" s="391" t="s">
        <v>691</v>
      </c>
      <c r="B746" s="124" t="s">
        <v>1086</v>
      </c>
      <c r="C746" s="125" t="s">
        <v>59</v>
      </c>
      <c r="D746" s="125" t="s">
        <v>60</v>
      </c>
      <c r="E746" s="125">
        <v>73619</v>
      </c>
      <c r="F746" s="125">
        <v>61</v>
      </c>
      <c r="I746" s="320" t="s">
        <v>691</v>
      </c>
    </row>
    <row r="747" spans="1:9" ht="15.75" customHeight="1" x14ac:dyDescent="0.25">
      <c r="I747" s="320"/>
    </row>
    <row r="748" spans="1:9" ht="15.75" customHeight="1" x14ac:dyDescent="0.25">
      <c r="A748" s="386" t="s">
        <v>5007</v>
      </c>
      <c r="I748" s="320"/>
    </row>
    <row r="749" spans="1:9" ht="15.75" customHeight="1" x14ac:dyDescent="0.25">
      <c r="I749" s="320"/>
    </row>
    <row r="750" spans="1:9" ht="15.75" customHeight="1" x14ac:dyDescent="0.25">
      <c r="A750" s="389" t="s">
        <v>52</v>
      </c>
      <c r="B750" s="121" t="s">
        <v>585</v>
      </c>
      <c r="C750" s="121" t="s">
        <v>54</v>
      </c>
      <c r="D750" s="121" t="s">
        <v>55</v>
      </c>
      <c r="E750" s="121" t="s">
        <v>586</v>
      </c>
      <c r="F750" s="121" t="s">
        <v>587</v>
      </c>
      <c r="I750" s="320"/>
    </row>
    <row r="751" spans="1:9" ht="23" x14ac:dyDescent="0.25">
      <c r="A751" s="390" t="s">
        <v>697</v>
      </c>
      <c r="B751" s="122" t="s">
        <v>5008</v>
      </c>
      <c r="C751" s="123" t="s">
        <v>59</v>
      </c>
      <c r="D751" s="123" t="s">
        <v>60</v>
      </c>
      <c r="E751" s="123">
        <v>73619</v>
      </c>
      <c r="F751" s="123">
        <v>61</v>
      </c>
      <c r="I751" s="320" t="s">
        <v>697</v>
      </c>
    </row>
    <row r="752" spans="1:9" ht="23" x14ac:dyDescent="0.25">
      <c r="A752" s="390" t="s">
        <v>699</v>
      </c>
      <c r="B752" s="122" t="s">
        <v>700</v>
      </c>
      <c r="C752" s="123" t="s">
        <v>59</v>
      </c>
      <c r="D752" s="123" t="s">
        <v>60</v>
      </c>
      <c r="E752" s="123">
        <v>73619</v>
      </c>
      <c r="F752" s="123">
        <v>61</v>
      </c>
      <c r="I752" s="320" t="s">
        <v>699</v>
      </c>
    </row>
    <row r="753" spans="1:9" ht="23" x14ac:dyDescent="0.25">
      <c r="A753" s="390" t="s">
        <v>701</v>
      </c>
      <c r="B753" s="122" t="s">
        <v>702</v>
      </c>
      <c r="C753" s="123" t="s">
        <v>59</v>
      </c>
      <c r="D753" s="123" t="s">
        <v>60</v>
      </c>
      <c r="E753" s="123">
        <v>72161</v>
      </c>
      <c r="F753" s="123">
        <v>61</v>
      </c>
      <c r="I753" s="320" t="s">
        <v>701</v>
      </c>
    </row>
    <row r="754" spans="1:9" x14ac:dyDescent="0.25">
      <c r="A754" s="391" t="s">
        <v>5009</v>
      </c>
      <c r="B754" s="124" t="s">
        <v>5010</v>
      </c>
      <c r="C754" s="125" t="s">
        <v>59</v>
      </c>
      <c r="D754" s="125" t="s">
        <v>60</v>
      </c>
      <c r="E754" s="125">
        <v>73619</v>
      </c>
      <c r="F754" s="125">
        <v>61</v>
      </c>
      <c r="I754" s="320" t="s">
        <v>697</v>
      </c>
    </row>
    <row r="755" spans="1:9" ht="15.75" customHeight="1" x14ac:dyDescent="0.25">
      <c r="I755" s="320"/>
    </row>
    <row r="756" spans="1:9" ht="15.75" customHeight="1" x14ac:dyDescent="0.25">
      <c r="A756" s="386" t="s">
        <v>5011</v>
      </c>
      <c r="I756" s="320"/>
    </row>
    <row r="757" spans="1:9" ht="15.75" customHeight="1" x14ac:dyDescent="0.25">
      <c r="I757" s="320"/>
    </row>
    <row r="758" spans="1:9" ht="15.75" customHeight="1" x14ac:dyDescent="0.25">
      <c r="A758" s="389" t="s">
        <v>52</v>
      </c>
      <c r="B758" s="121" t="s">
        <v>585</v>
      </c>
      <c r="C758" s="121" t="s">
        <v>54</v>
      </c>
      <c r="D758" s="121" t="s">
        <v>55</v>
      </c>
      <c r="E758" s="121" t="s">
        <v>586</v>
      </c>
      <c r="F758" s="121" t="s">
        <v>587</v>
      </c>
      <c r="I758" s="320"/>
    </row>
    <row r="759" spans="1:9" ht="21" customHeight="1" x14ac:dyDescent="0.25">
      <c r="A759" s="391" t="s">
        <v>5012</v>
      </c>
      <c r="B759" s="124" t="s">
        <v>5013</v>
      </c>
      <c r="C759" s="125" t="s">
        <v>59</v>
      </c>
      <c r="D759" s="125" t="s">
        <v>60</v>
      </c>
      <c r="E759" s="125">
        <v>77100</v>
      </c>
      <c r="F759" s="125">
        <v>61</v>
      </c>
      <c r="I759" s="320" t="s">
        <v>4731</v>
      </c>
    </row>
    <row r="760" spans="1:9" ht="15.75" customHeight="1" x14ac:dyDescent="0.25">
      <c r="I760" s="320"/>
    </row>
    <row r="761" spans="1:9" ht="15.75" customHeight="1" x14ac:dyDescent="0.25">
      <c r="A761" s="382" t="s">
        <v>5014</v>
      </c>
      <c r="I761" s="320"/>
    </row>
    <row r="762" spans="1:9" ht="15.75" customHeight="1" x14ac:dyDescent="0.25">
      <c r="I762" s="320"/>
    </row>
    <row r="763" spans="1:9" ht="15.75" customHeight="1" x14ac:dyDescent="0.25">
      <c r="A763" s="386" t="s">
        <v>5015</v>
      </c>
      <c r="I763" s="320"/>
    </row>
    <row r="764" spans="1:9" ht="15.75" customHeight="1" x14ac:dyDescent="0.25">
      <c r="I764" s="320"/>
    </row>
    <row r="765" spans="1:9" ht="15.75" customHeight="1" x14ac:dyDescent="0.25">
      <c r="A765" s="389" t="s">
        <v>52</v>
      </c>
      <c r="B765" s="121" t="s">
        <v>585</v>
      </c>
      <c r="C765" s="121" t="s">
        <v>54</v>
      </c>
      <c r="D765" s="121" t="s">
        <v>55</v>
      </c>
      <c r="E765" s="121" t="s">
        <v>586</v>
      </c>
      <c r="F765" s="121" t="s">
        <v>587</v>
      </c>
      <c r="I765" s="320"/>
    </row>
    <row r="766" spans="1:9" ht="13.5" customHeight="1" x14ac:dyDescent="0.25">
      <c r="A766" s="391" t="s">
        <v>5016</v>
      </c>
      <c r="B766" s="124" t="s">
        <v>5017</v>
      </c>
      <c r="C766" s="125" t="s">
        <v>59</v>
      </c>
      <c r="D766" s="125" t="s">
        <v>60</v>
      </c>
      <c r="E766" s="125">
        <v>73611</v>
      </c>
      <c r="F766" s="125">
        <v>61</v>
      </c>
      <c r="I766" s="320" t="s">
        <v>4731</v>
      </c>
    </row>
    <row r="767" spans="1:9" ht="15.75" customHeight="1" x14ac:dyDescent="0.25">
      <c r="I767" s="320"/>
    </row>
    <row r="768" spans="1:9" ht="15.75" customHeight="1" x14ac:dyDescent="0.25">
      <c r="A768" s="388" t="s">
        <v>5018</v>
      </c>
      <c r="I768" s="320"/>
    </row>
    <row r="769" spans="1:9" ht="15.75" customHeight="1" x14ac:dyDescent="0.25">
      <c r="A769" s="382"/>
      <c r="I769" s="320"/>
    </row>
    <row r="770" spans="1:9" ht="15.75" customHeight="1" x14ac:dyDescent="0.25">
      <c r="A770" s="382" t="s">
        <v>5019</v>
      </c>
      <c r="I770" s="320"/>
    </row>
    <row r="771" spans="1:9" ht="15.75" customHeight="1" x14ac:dyDescent="0.25">
      <c r="I771" s="320"/>
    </row>
    <row r="772" spans="1:9" ht="15.75" customHeight="1" x14ac:dyDescent="0.25">
      <c r="A772" s="386" t="s">
        <v>5020</v>
      </c>
      <c r="I772" s="320"/>
    </row>
    <row r="773" spans="1:9" ht="15.75" customHeight="1" x14ac:dyDescent="0.25">
      <c r="I773" s="320"/>
    </row>
    <row r="774" spans="1:9" ht="15.75" customHeight="1" x14ac:dyDescent="0.25">
      <c r="A774" s="389" t="s">
        <v>52</v>
      </c>
      <c r="B774" s="121" t="s">
        <v>585</v>
      </c>
      <c r="C774" s="121" t="s">
        <v>54</v>
      </c>
      <c r="D774" s="121" t="s">
        <v>55</v>
      </c>
      <c r="E774" s="121" t="s">
        <v>586</v>
      </c>
      <c r="F774" s="121" t="s">
        <v>587</v>
      </c>
      <c r="I774" s="320"/>
    </row>
    <row r="775" spans="1:9" ht="23" x14ac:dyDescent="0.25">
      <c r="A775" s="399" t="s">
        <v>770</v>
      </c>
      <c r="B775" s="374" t="s">
        <v>5021</v>
      </c>
      <c r="C775" s="375" t="s">
        <v>59</v>
      </c>
      <c r="D775" s="375" t="s">
        <v>60</v>
      </c>
      <c r="E775" s="375">
        <v>74143</v>
      </c>
      <c r="F775" s="375">
        <v>61</v>
      </c>
      <c r="I775" s="320" t="s">
        <v>770</v>
      </c>
    </row>
    <row r="776" spans="1:9" x14ac:dyDescent="0.25">
      <c r="A776" s="398"/>
      <c r="B776" s="328"/>
      <c r="C776" s="340"/>
      <c r="D776" s="340"/>
      <c r="E776" s="340"/>
      <c r="F776" s="340"/>
      <c r="I776" s="320"/>
    </row>
    <row r="777" spans="1:9" ht="15.75" customHeight="1" x14ac:dyDescent="0.25">
      <c r="I777" s="320"/>
    </row>
    <row r="778" spans="1:9" ht="15.75" customHeight="1" x14ac:dyDescent="0.25">
      <c r="I778" s="320"/>
    </row>
    <row r="779" spans="1:9" ht="15.75" customHeight="1" x14ac:dyDescent="0.25">
      <c r="A779" s="388" t="s">
        <v>5022</v>
      </c>
      <c r="I779" s="320"/>
    </row>
    <row r="780" spans="1:9" ht="15.75" customHeight="1" x14ac:dyDescent="0.25">
      <c r="A780" s="382"/>
      <c r="I780" s="320"/>
    </row>
    <row r="781" spans="1:9" ht="15.75" customHeight="1" x14ac:dyDescent="0.25">
      <c r="I781" s="320"/>
    </row>
    <row r="782" spans="1:9" ht="15.75" customHeight="1" x14ac:dyDescent="0.25">
      <c r="A782" s="382" t="s">
        <v>5023</v>
      </c>
      <c r="I782" s="320"/>
    </row>
    <row r="783" spans="1:9" ht="15.75" customHeight="1" x14ac:dyDescent="0.25">
      <c r="I783" s="320"/>
    </row>
    <row r="784" spans="1:9" ht="15.75" customHeight="1" x14ac:dyDescent="0.25">
      <c r="A784" s="386" t="s">
        <v>5024</v>
      </c>
      <c r="I784" s="320"/>
    </row>
    <row r="785" spans="1:9" ht="15.75" customHeight="1" x14ac:dyDescent="0.25">
      <c r="I785" s="320"/>
    </row>
    <row r="786" spans="1:9" ht="15.75" customHeight="1" x14ac:dyDescent="0.25">
      <c r="A786" s="389" t="s">
        <v>52</v>
      </c>
      <c r="B786" s="121" t="s">
        <v>585</v>
      </c>
      <c r="C786" s="121" t="s">
        <v>54</v>
      </c>
      <c r="D786" s="121" t="s">
        <v>55</v>
      </c>
      <c r="E786" s="121" t="s">
        <v>586</v>
      </c>
      <c r="F786" s="121" t="s">
        <v>587</v>
      </c>
      <c r="I786" s="320"/>
    </row>
    <row r="787" spans="1:9" ht="24" customHeight="1" x14ac:dyDescent="0.25">
      <c r="A787" s="399" t="s">
        <v>945</v>
      </c>
      <c r="B787" s="374" t="s">
        <v>5025</v>
      </c>
      <c r="C787" s="375" t="s">
        <v>59</v>
      </c>
      <c r="D787" s="375" t="s">
        <v>60</v>
      </c>
      <c r="E787" s="375">
        <v>74515</v>
      </c>
      <c r="F787" s="375">
        <v>62</v>
      </c>
      <c r="I787" s="320" t="s">
        <v>945</v>
      </c>
    </row>
    <row r="788" spans="1:9" ht="15.75" customHeight="1" x14ac:dyDescent="0.25">
      <c r="I788" s="320"/>
    </row>
    <row r="789" spans="1:9" ht="15.75" customHeight="1" x14ac:dyDescent="0.25">
      <c r="I789" s="320"/>
    </row>
    <row r="790" spans="1:9" ht="15.75" customHeight="1" x14ac:dyDescent="0.25">
      <c r="A790" s="386" t="s">
        <v>5026</v>
      </c>
      <c r="I790" s="320"/>
    </row>
    <row r="791" spans="1:9" ht="15.75" customHeight="1" x14ac:dyDescent="0.25">
      <c r="I791" s="320"/>
    </row>
    <row r="792" spans="1:9" ht="15.75" customHeight="1" x14ac:dyDescent="0.25">
      <c r="A792" s="389" t="s">
        <v>52</v>
      </c>
      <c r="B792" s="121" t="s">
        <v>585</v>
      </c>
      <c r="C792" s="121" t="s">
        <v>54</v>
      </c>
      <c r="D792" s="121" t="s">
        <v>55</v>
      </c>
      <c r="E792" s="121" t="s">
        <v>586</v>
      </c>
      <c r="F792" s="121" t="s">
        <v>587</v>
      </c>
      <c r="I792" s="320"/>
    </row>
    <row r="793" spans="1:9" ht="28.15" customHeight="1" x14ac:dyDescent="0.25">
      <c r="A793" s="399" t="s">
        <v>5027</v>
      </c>
      <c r="B793" s="14" t="s">
        <v>5028</v>
      </c>
      <c r="C793" s="366" t="s">
        <v>59</v>
      </c>
      <c r="D793" s="366" t="s">
        <v>60</v>
      </c>
      <c r="E793" s="366">
        <v>74515</v>
      </c>
      <c r="F793" s="366">
        <v>62</v>
      </c>
      <c r="I793" s="320" t="s">
        <v>945</v>
      </c>
    </row>
    <row r="794" spans="1:9" ht="15.75" customHeight="1" x14ac:dyDescent="0.25">
      <c r="I794" s="320"/>
    </row>
    <row r="795" spans="1:9" ht="15.75" customHeight="1" x14ac:dyDescent="0.25">
      <c r="I795" s="320"/>
    </row>
    <row r="796" spans="1:9" ht="15.75" customHeight="1" x14ac:dyDescent="0.25">
      <c r="A796" s="382" t="s">
        <v>5029</v>
      </c>
      <c r="I796" s="320"/>
    </row>
    <row r="797" spans="1:9" ht="15.75" customHeight="1" x14ac:dyDescent="0.25">
      <c r="I797" s="320"/>
    </row>
    <row r="798" spans="1:9" ht="15.75" customHeight="1" x14ac:dyDescent="0.25">
      <c r="A798" s="386" t="s">
        <v>5030</v>
      </c>
      <c r="I798" s="320"/>
    </row>
    <row r="799" spans="1:9" ht="15.75" customHeight="1" x14ac:dyDescent="0.25">
      <c r="I799" s="320"/>
    </row>
    <row r="800" spans="1:9" ht="15.75" customHeight="1" x14ac:dyDescent="0.25">
      <c r="A800" s="389" t="s">
        <v>52</v>
      </c>
      <c r="B800" s="121" t="s">
        <v>585</v>
      </c>
      <c r="C800" s="121" t="s">
        <v>54</v>
      </c>
      <c r="D800" s="121" t="s">
        <v>55</v>
      </c>
      <c r="E800" s="121" t="s">
        <v>586</v>
      </c>
      <c r="F800" s="121" t="s">
        <v>587</v>
      </c>
      <c r="I800" s="320"/>
    </row>
    <row r="801" spans="1:10" ht="23.25" customHeight="1" x14ac:dyDescent="0.25">
      <c r="A801" s="399" t="s">
        <v>5031</v>
      </c>
      <c r="B801" s="14" t="s">
        <v>5032</v>
      </c>
      <c r="C801" s="366" t="s">
        <v>59</v>
      </c>
      <c r="D801" s="366" t="s">
        <v>60</v>
      </c>
      <c r="E801" s="366">
        <v>74525</v>
      </c>
      <c r="F801" s="366">
        <v>62</v>
      </c>
      <c r="I801" s="320" t="s">
        <v>4731</v>
      </c>
      <c r="J801" s="347" t="s">
        <v>5033</v>
      </c>
    </row>
    <row r="802" spans="1:10" ht="15.75" customHeight="1" x14ac:dyDescent="0.25">
      <c r="I802" s="320"/>
    </row>
    <row r="803" spans="1:10" ht="15.75" customHeight="1" x14ac:dyDescent="0.25">
      <c r="A803" s="382" t="s">
        <v>5034</v>
      </c>
      <c r="I803" s="320"/>
    </row>
    <row r="804" spans="1:10" ht="15.75" customHeight="1" x14ac:dyDescent="0.25">
      <c r="I804" s="320"/>
    </row>
    <row r="805" spans="1:10" ht="15.75" customHeight="1" x14ac:dyDescent="0.25">
      <c r="A805" s="386" t="s">
        <v>5035</v>
      </c>
      <c r="I805" s="320"/>
    </row>
    <row r="806" spans="1:10" ht="15.75" customHeight="1" x14ac:dyDescent="0.25">
      <c r="I806" s="320"/>
    </row>
    <row r="807" spans="1:10" ht="15.75" customHeight="1" x14ac:dyDescent="0.25">
      <c r="A807" s="389" t="s">
        <v>52</v>
      </c>
      <c r="B807" s="121" t="s">
        <v>585</v>
      </c>
      <c r="C807" s="121" t="s">
        <v>54</v>
      </c>
      <c r="D807" s="121" t="s">
        <v>55</v>
      </c>
      <c r="E807" s="121" t="s">
        <v>586</v>
      </c>
      <c r="F807" s="121" t="s">
        <v>587</v>
      </c>
      <c r="I807" s="320"/>
    </row>
    <row r="808" spans="1:10" ht="15.75" customHeight="1" x14ac:dyDescent="0.25">
      <c r="A808" s="399" t="s">
        <v>5036</v>
      </c>
      <c r="B808" s="14" t="s">
        <v>5037</v>
      </c>
      <c r="C808" s="366" t="s">
        <v>59</v>
      </c>
      <c r="D808" s="366" t="s">
        <v>60</v>
      </c>
      <c r="E808" s="366">
        <v>74545</v>
      </c>
      <c r="F808" s="366">
        <v>62</v>
      </c>
      <c r="I808" s="320" t="s">
        <v>4731</v>
      </c>
    </row>
    <row r="809" spans="1:10" ht="15.75" customHeight="1" x14ac:dyDescent="0.25">
      <c r="I809" s="320"/>
    </row>
    <row r="810" spans="1:10" ht="15.75" customHeight="1" x14ac:dyDescent="0.25">
      <c r="A810" s="386" t="s">
        <v>5038</v>
      </c>
      <c r="I810" s="320"/>
    </row>
    <row r="811" spans="1:10" ht="15.75" customHeight="1" x14ac:dyDescent="0.25">
      <c r="I811" s="320"/>
    </row>
    <row r="812" spans="1:10" ht="15.75" customHeight="1" x14ac:dyDescent="0.25">
      <c r="A812" s="395" t="s">
        <v>52</v>
      </c>
      <c r="B812" s="336" t="s">
        <v>585</v>
      </c>
      <c r="C812" s="336" t="s">
        <v>54</v>
      </c>
      <c r="D812" s="336" t="s">
        <v>55</v>
      </c>
      <c r="E812" s="336" t="s">
        <v>586</v>
      </c>
      <c r="F812" s="336" t="s">
        <v>587</v>
      </c>
      <c r="I812" s="320"/>
    </row>
    <row r="813" spans="1:10" ht="23" x14ac:dyDescent="0.25">
      <c r="A813" s="407" t="s">
        <v>5039</v>
      </c>
      <c r="B813" s="367" t="s">
        <v>5040</v>
      </c>
      <c r="C813" s="376" t="s">
        <v>59</v>
      </c>
      <c r="D813" s="376" t="s">
        <v>60</v>
      </c>
      <c r="E813" s="368">
        <v>74213</v>
      </c>
      <c r="F813" s="377">
        <v>62</v>
      </c>
      <c r="I813" s="320" t="s">
        <v>4731</v>
      </c>
    </row>
    <row r="814" spans="1:10" ht="23" x14ac:dyDescent="0.25">
      <c r="A814" s="408" t="s">
        <v>5041</v>
      </c>
      <c r="B814" s="143" t="s">
        <v>5042</v>
      </c>
      <c r="C814" s="378" t="s">
        <v>59</v>
      </c>
      <c r="D814" s="378" t="s">
        <v>60</v>
      </c>
      <c r="E814" s="371">
        <v>74565</v>
      </c>
      <c r="F814" s="125">
        <v>62</v>
      </c>
      <c r="I814" s="320" t="s">
        <v>4731</v>
      </c>
    </row>
    <row r="815" spans="1:10" ht="15.75" customHeight="1" x14ac:dyDescent="0.25">
      <c r="I815" s="320"/>
    </row>
    <row r="816" spans="1:10" ht="15.75" customHeight="1" x14ac:dyDescent="0.25">
      <c r="A816" s="388" t="s">
        <v>5043</v>
      </c>
      <c r="I816" s="320"/>
    </row>
    <row r="817" spans="1:9" ht="15.75" customHeight="1" x14ac:dyDescent="0.25">
      <c r="A817" s="382"/>
      <c r="I817" s="320"/>
    </row>
    <row r="818" spans="1:9" ht="15.75" customHeight="1" x14ac:dyDescent="0.25">
      <c r="A818" s="382" t="s">
        <v>5044</v>
      </c>
      <c r="I818" s="320"/>
    </row>
    <row r="819" spans="1:9" ht="15.75" customHeight="1" x14ac:dyDescent="0.25">
      <c r="I819" s="320"/>
    </row>
    <row r="820" spans="1:9" ht="15.75" customHeight="1" x14ac:dyDescent="0.25">
      <c r="A820" s="386" t="s">
        <v>5045</v>
      </c>
      <c r="I820" s="320"/>
    </row>
    <row r="821" spans="1:9" ht="15.75" customHeight="1" x14ac:dyDescent="0.25">
      <c r="I821" s="320"/>
    </row>
    <row r="822" spans="1:9" ht="15.75" customHeight="1" x14ac:dyDescent="0.25">
      <c r="A822" s="389" t="s">
        <v>52</v>
      </c>
      <c r="B822" s="121" t="s">
        <v>585</v>
      </c>
      <c r="C822" s="121" t="s">
        <v>54</v>
      </c>
      <c r="D822" s="121" t="s">
        <v>55</v>
      </c>
      <c r="E822" s="121" t="s">
        <v>586</v>
      </c>
      <c r="F822" s="121" t="s">
        <v>587</v>
      </c>
      <c r="I822" s="320"/>
    </row>
    <row r="823" spans="1:9" ht="23" x14ac:dyDescent="0.25">
      <c r="A823" s="409" t="s">
        <v>961</v>
      </c>
      <c r="B823" s="379" t="s">
        <v>5046</v>
      </c>
      <c r="C823" s="377" t="s">
        <v>61</v>
      </c>
      <c r="D823" s="377" t="s">
        <v>60</v>
      </c>
      <c r="E823" s="377">
        <v>64103</v>
      </c>
      <c r="F823" s="377" t="s">
        <v>4691</v>
      </c>
      <c r="I823" s="320" t="s">
        <v>5047</v>
      </c>
    </row>
    <row r="824" spans="1:9" x14ac:dyDescent="0.25">
      <c r="A824" s="390" t="s">
        <v>965</v>
      </c>
      <c r="B824" s="122" t="s">
        <v>5048</v>
      </c>
      <c r="C824" s="123" t="s">
        <v>61</v>
      </c>
      <c r="D824" s="123" t="s">
        <v>60</v>
      </c>
      <c r="E824" s="123">
        <v>64423</v>
      </c>
      <c r="F824" s="123" t="s">
        <v>4691</v>
      </c>
      <c r="I824" s="320" t="s">
        <v>965</v>
      </c>
    </row>
    <row r="825" spans="1:9" ht="23" x14ac:dyDescent="0.25">
      <c r="A825" s="390" t="s">
        <v>969</v>
      </c>
      <c r="B825" s="122" t="s">
        <v>970</v>
      </c>
      <c r="C825" s="123" t="s">
        <v>61</v>
      </c>
      <c r="D825" s="123" t="s">
        <v>60</v>
      </c>
      <c r="E825" s="123">
        <v>64103</v>
      </c>
      <c r="F825" s="123" t="s">
        <v>4691</v>
      </c>
      <c r="I825" s="320" t="s">
        <v>969</v>
      </c>
    </row>
    <row r="826" spans="1:9" ht="14.25" customHeight="1" x14ac:dyDescent="0.25">
      <c r="A826" s="391" t="s">
        <v>971</v>
      </c>
      <c r="B826" s="124" t="s">
        <v>972</v>
      </c>
      <c r="C826" s="125" t="s">
        <v>61</v>
      </c>
      <c r="D826" s="125" t="s">
        <v>60</v>
      </c>
      <c r="E826" s="125">
        <v>64103</v>
      </c>
      <c r="F826" s="125" t="s">
        <v>4691</v>
      </c>
      <c r="I826" s="320" t="s">
        <v>971</v>
      </c>
    </row>
    <row r="827" spans="1:9" ht="15.75" customHeight="1" x14ac:dyDescent="0.25">
      <c r="I827" s="320"/>
    </row>
    <row r="828" spans="1:9" ht="15.75" customHeight="1" x14ac:dyDescent="0.25">
      <c r="A828" s="386" t="s">
        <v>5049</v>
      </c>
      <c r="I828" s="320"/>
    </row>
    <row r="829" spans="1:9" ht="15.75" customHeight="1" x14ac:dyDescent="0.25">
      <c r="I829" s="320"/>
    </row>
    <row r="830" spans="1:9" ht="15.75" customHeight="1" x14ac:dyDescent="0.25">
      <c r="A830" s="389" t="s">
        <v>52</v>
      </c>
      <c r="B830" s="121" t="s">
        <v>585</v>
      </c>
      <c r="C830" s="121" t="s">
        <v>54</v>
      </c>
      <c r="D830" s="121" t="s">
        <v>55</v>
      </c>
      <c r="E830" s="121" t="s">
        <v>586</v>
      </c>
      <c r="F830" s="121" t="s">
        <v>587</v>
      </c>
      <c r="I830" s="320"/>
    </row>
    <row r="831" spans="1:9" ht="23" x14ac:dyDescent="0.25">
      <c r="A831" s="399" t="s">
        <v>996</v>
      </c>
      <c r="B831" s="374" t="s">
        <v>5050</v>
      </c>
      <c r="C831" s="375" t="s">
        <v>61</v>
      </c>
      <c r="D831" s="375" t="s">
        <v>60</v>
      </c>
      <c r="E831" s="375">
        <v>64143</v>
      </c>
      <c r="F831" s="375" t="s">
        <v>4691</v>
      </c>
      <c r="I831" s="320" t="s">
        <v>996</v>
      </c>
    </row>
    <row r="832" spans="1:9" ht="15.75" customHeight="1" x14ac:dyDescent="0.25">
      <c r="I832" s="320"/>
    </row>
    <row r="833" spans="1:9" ht="15.75" customHeight="1" x14ac:dyDescent="0.25">
      <c r="A833" s="386" t="s">
        <v>5051</v>
      </c>
      <c r="I833" s="320"/>
    </row>
    <row r="834" spans="1:9" ht="15.75" customHeight="1" x14ac:dyDescent="0.25">
      <c r="I834" s="320"/>
    </row>
    <row r="835" spans="1:9" ht="15.75" customHeight="1" x14ac:dyDescent="0.25">
      <c r="A835" s="389" t="s">
        <v>52</v>
      </c>
      <c r="B835" s="121" t="s">
        <v>585</v>
      </c>
      <c r="C835" s="121" t="s">
        <v>54</v>
      </c>
      <c r="D835" s="121" t="s">
        <v>55</v>
      </c>
      <c r="E835" s="121" t="s">
        <v>586</v>
      </c>
      <c r="F835" s="121" t="s">
        <v>587</v>
      </c>
      <c r="I835" s="320"/>
    </row>
    <row r="836" spans="1:9" ht="19.5" customHeight="1" x14ac:dyDescent="0.25">
      <c r="A836" s="399" t="s">
        <v>1003</v>
      </c>
      <c r="B836" s="374" t="s">
        <v>1004</v>
      </c>
      <c r="C836" s="375" t="s">
        <v>61</v>
      </c>
      <c r="D836" s="375" t="s">
        <v>60</v>
      </c>
      <c r="E836" s="375">
        <v>64213</v>
      </c>
      <c r="F836" s="375" t="s">
        <v>4691</v>
      </c>
      <c r="I836" s="320" t="s">
        <v>1003</v>
      </c>
    </row>
    <row r="837" spans="1:9" ht="15.75" customHeight="1" x14ac:dyDescent="0.25">
      <c r="I837" s="320"/>
    </row>
    <row r="838" spans="1:9" ht="15.75" customHeight="1" x14ac:dyDescent="0.25">
      <c r="A838" s="386" t="s">
        <v>5052</v>
      </c>
      <c r="I838" s="320"/>
    </row>
    <row r="839" spans="1:9" ht="15.75" customHeight="1" x14ac:dyDescent="0.25">
      <c r="I839" s="320"/>
    </row>
    <row r="840" spans="1:9" ht="15.75" customHeight="1" x14ac:dyDescent="0.25">
      <c r="A840" s="389" t="s">
        <v>52</v>
      </c>
      <c r="B840" s="121" t="s">
        <v>585</v>
      </c>
      <c r="C840" s="121" t="s">
        <v>54</v>
      </c>
      <c r="D840" s="121" t="s">
        <v>55</v>
      </c>
      <c r="E840" s="121" t="s">
        <v>586</v>
      </c>
      <c r="F840" s="121" t="s">
        <v>587</v>
      </c>
      <c r="I840" s="320"/>
    </row>
    <row r="841" spans="1:9" ht="23" x14ac:dyDescent="0.25">
      <c r="A841" s="391" t="s">
        <v>1008</v>
      </c>
      <c r="B841" s="124" t="s">
        <v>5053</v>
      </c>
      <c r="C841" s="125" t="s">
        <v>61</v>
      </c>
      <c r="D841" s="125" t="s">
        <v>60</v>
      </c>
      <c r="E841" s="125">
        <v>64303</v>
      </c>
      <c r="F841" s="125" t="s">
        <v>4691</v>
      </c>
      <c r="I841" s="320" t="s">
        <v>1008</v>
      </c>
    </row>
    <row r="842" spans="1:9" ht="15.75" customHeight="1" x14ac:dyDescent="0.25">
      <c r="I842" s="320"/>
    </row>
    <row r="843" spans="1:9" ht="15.75" customHeight="1" x14ac:dyDescent="0.25">
      <c r="A843" s="382" t="s">
        <v>5054</v>
      </c>
      <c r="I843" s="320"/>
    </row>
    <row r="844" spans="1:9" ht="15.75" customHeight="1" x14ac:dyDescent="0.25">
      <c r="I844" s="320"/>
    </row>
    <row r="845" spans="1:9" ht="15.75" customHeight="1" x14ac:dyDescent="0.25">
      <c r="A845" s="386" t="s">
        <v>5055</v>
      </c>
      <c r="I845" s="320"/>
    </row>
    <row r="846" spans="1:9" ht="15.75" customHeight="1" x14ac:dyDescent="0.25">
      <c r="I846" s="320"/>
    </row>
    <row r="847" spans="1:9" ht="15.75" customHeight="1" x14ac:dyDescent="0.25">
      <c r="A847" s="389" t="s">
        <v>52</v>
      </c>
      <c r="B847" s="121" t="s">
        <v>585</v>
      </c>
      <c r="C847" s="121" t="s">
        <v>54</v>
      </c>
      <c r="D847" s="121" t="s">
        <v>55</v>
      </c>
      <c r="E847" s="121" t="s">
        <v>586</v>
      </c>
      <c r="F847" s="121" t="s">
        <v>587</v>
      </c>
      <c r="I847" s="320"/>
    </row>
    <row r="848" spans="1:9" ht="15.75" customHeight="1" x14ac:dyDescent="0.25">
      <c r="A848" s="391" t="s">
        <v>1012</v>
      </c>
      <c r="B848" s="124" t="s">
        <v>1058</v>
      </c>
      <c r="C848" s="125" t="s">
        <v>59</v>
      </c>
      <c r="D848" s="125" t="s">
        <v>60</v>
      </c>
      <c r="E848" s="125"/>
      <c r="F848" s="125">
        <v>66</v>
      </c>
      <c r="I848" s="320" t="s">
        <v>1057</v>
      </c>
    </row>
    <row r="849" spans="1:9" ht="15.75" customHeight="1" x14ac:dyDescent="0.25">
      <c r="I849" s="320"/>
    </row>
    <row r="850" spans="1:9" ht="15.75" customHeight="1" x14ac:dyDescent="0.25">
      <c r="I850" s="320"/>
    </row>
    <row r="851" spans="1:9" ht="15.75" customHeight="1" x14ac:dyDescent="0.25">
      <c r="A851" s="386" t="s">
        <v>5056</v>
      </c>
      <c r="I851" s="320"/>
    </row>
    <row r="852" spans="1:9" ht="15.75" customHeight="1" x14ac:dyDescent="0.25">
      <c r="I852" s="320"/>
    </row>
    <row r="853" spans="1:9" ht="15.75" customHeight="1" x14ac:dyDescent="0.25">
      <c r="A853" s="389" t="s">
        <v>52</v>
      </c>
      <c r="B853" s="121" t="s">
        <v>585</v>
      </c>
      <c r="C853" s="121" t="s">
        <v>54</v>
      </c>
      <c r="D853" s="121" t="s">
        <v>55</v>
      </c>
      <c r="E853" s="121" t="s">
        <v>586</v>
      </c>
      <c r="F853" s="121" t="s">
        <v>587</v>
      </c>
      <c r="I853" s="320"/>
    </row>
    <row r="854" spans="1:9" ht="20.25" customHeight="1" x14ac:dyDescent="0.25">
      <c r="A854" s="399" t="s">
        <v>1018</v>
      </c>
      <c r="B854" s="374" t="s">
        <v>5057</v>
      </c>
      <c r="C854" s="375" t="s">
        <v>61</v>
      </c>
      <c r="D854" s="375" t="s">
        <v>60</v>
      </c>
      <c r="E854" s="375">
        <v>68504</v>
      </c>
      <c r="F854" s="375">
        <v>78</v>
      </c>
      <c r="I854" s="320" t="s">
        <v>1018</v>
      </c>
    </row>
    <row r="855" spans="1:9" ht="15.75" customHeight="1" x14ac:dyDescent="0.25">
      <c r="I855" s="320"/>
    </row>
    <row r="856" spans="1:9" ht="15.75" customHeight="1" x14ac:dyDescent="0.25">
      <c r="A856" s="386" t="s">
        <v>5058</v>
      </c>
      <c r="I856" s="320"/>
    </row>
    <row r="857" spans="1:9" ht="15.75" customHeight="1" x14ac:dyDescent="0.25">
      <c r="I857" s="320"/>
    </row>
    <row r="858" spans="1:9" ht="15.75" customHeight="1" x14ac:dyDescent="0.25">
      <c r="A858" s="389" t="s">
        <v>52</v>
      </c>
      <c r="B858" s="121" t="s">
        <v>585</v>
      </c>
      <c r="C858" s="121" t="s">
        <v>54</v>
      </c>
      <c r="D858" s="121" t="s">
        <v>55</v>
      </c>
      <c r="E858" s="121" t="s">
        <v>586</v>
      </c>
      <c r="F858" s="121" t="s">
        <v>587</v>
      </c>
      <c r="I858" s="320"/>
    </row>
    <row r="859" spans="1:9" ht="21" customHeight="1" x14ac:dyDescent="0.25">
      <c r="A859" s="399" t="s">
        <v>1025</v>
      </c>
      <c r="B859" s="374" t="s">
        <v>5059</v>
      </c>
      <c r="C859" s="375" t="s">
        <v>61</v>
      </c>
      <c r="D859" s="375" t="s">
        <v>60</v>
      </c>
      <c r="E859" s="375">
        <v>68505</v>
      </c>
      <c r="F859" s="375">
        <v>78</v>
      </c>
      <c r="I859" s="320" t="s">
        <v>1025</v>
      </c>
    </row>
    <row r="860" spans="1:9" ht="15.75" customHeight="1" x14ac:dyDescent="0.25">
      <c r="I860" s="320"/>
    </row>
    <row r="861" spans="1:9" ht="15.75" customHeight="1" x14ac:dyDescent="0.25">
      <c r="I861" s="320"/>
    </row>
    <row r="862" spans="1:9" ht="15.75" customHeight="1" x14ac:dyDescent="0.25">
      <c r="A862" s="386" t="s">
        <v>5060</v>
      </c>
      <c r="I862" s="320"/>
    </row>
    <row r="863" spans="1:9" ht="15.75" customHeight="1" x14ac:dyDescent="0.25">
      <c r="I863" s="320"/>
    </row>
    <row r="864" spans="1:9" ht="15.75" customHeight="1" x14ac:dyDescent="0.25">
      <c r="A864" s="389" t="s">
        <v>52</v>
      </c>
      <c r="B864" s="121" t="s">
        <v>585</v>
      </c>
      <c r="C864" s="121" t="s">
        <v>54</v>
      </c>
      <c r="D864" s="121" t="s">
        <v>55</v>
      </c>
      <c r="E864" s="121" t="s">
        <v>586</v>
      </c>
      <c r="F864" s="121" t="s">
        <v>587</v>
      </c>
      <c r="I864" s="320"/>
    </row>
    <row r="865" spans="1:9" ht="23" x14ac:dyDescent="0.25">
      <c r="A865" s="391" t="s">
        <v>1032</v>
      </c>
      <c r="B865" s="124" t="s">
        <v>5061</v>
      </c>
      <c r="C865" s="125" t="s">
        <v>61</v>
      </c>
      <c r="D865" s="125" t="s">
        <v>60</v>
      </c>
      <c r="E865" s="125">
        <v>66621</v>
      </c>
      <c r="F865" s="125">
        <v>78</v>
      </c>
      <c r="I865" s="320" t="s">
        <v>1032</v>
      </c>
    </row>
    <row r="866" spans="1:9" ht="15.75" customHeight="1" x14ac:dyDescent="0.25">
      <c r="I866" s="320"/>
    </row>
    <row r="867" spans="1:9" ht="15.75" customHeight="1" x14ac:dyDescent="0.25">
      <c r="A867" s="382" t="s">
        <v>5062</v>
      </c>
      <c r="I867" s="320"/>
    </row>
    <row r="868" spans="1:9" ht="15.75" customHeight="1" x14ac:dyDescent="0.25">
      <c r="I868" s="320"/>
    </row>
    <row r="869" spans="1:9" ht="15.75" customHeight="1" x14ac:dyDescent="0.25">
      <c r="A869" s="386" t="s">
        <v>5063</v>
      </c>
      <c r="I869" s="320"/>
    </row>
    <row r="870" spans="1:9" ht="15.75" customHeight="1" x14ac:dyDescent="0.25">
      <c r="I870" s="320"/>
    </row>
    <row r="871" spans="1:9" ht="15.75" customHeight="1" x14ac:dyDescent="0.25">
      <c r="A871" s="389" t="s">
        <v>52</v>
      </c>
      <c r="B871" s="121" t="s">
        <v>585</v>
      </c>
      <c r="C871" s="121" t="s">
        <v>54</v>
      </c>
      <c r="D871" s="121" t="s">
        <v>55</v>
      </c>
      <c r="E871" s="121" t="s">
        <v>586</v>
      </c>
      <c r="F871" s="121" t="s">
        <v>587</v>
      </c>
      <c r="I871" s="320"/>
    </row>
    <row r="872" spans="1:9" ht="23" x14ac:dyDescent="0.25">
      <c r="A872" s="391" t="s">
        <v>5064</v>
      </c>
      <c r="B872" s="124" t="s">
        <v>5065</v>
      </c>
      <c r="C872" s="125" t="s">
        <v>59</v>
      </c>
      <c r="D872" s="125" t="s">
        <v>60</v>
      </c>
      <c r="E872" s="125">
        <v>74303</v>
      </c>
      <c r="F872" s="125">
        <v>62</v>
      </c>
      <c r="I872" s="320" t="s">
        <v>4731</v>
      </c>
    </row>
    <row r="873" spans="1:9" ht="15.75" customHeight="1" x14ac:dyDescent="0.25">
      <c r="I873" s="320"/>
    </row>
    <row r="874" spans="1:9" ht="15.75" customHeight="1" x14ac:dyDescent="0.25">
      <c r="I874" s="320"/>
    </row>
    <row r="875" spans="1:9" ht="15.75" customHeight="1" x14ac:dyDescent="0.25">
      <c r="A875" s="382" t="s">
        <v>5066</v>
      </c>
      <c r="I875" s="320"/>
    </row>
    <row r="876" spans="1:9" ht="15.75" customHeight="1" x14ac:dyDescent="0.25">
      <c r="I876" s="320"/>
    </row>
    <row r="877" spans="1:9" ht="15.75" customHeight="1" x14ac:dyDescent="0.25">
      <c r="A877" s="386" t="s">
        <v>5067</v>
      </c>
      <c r="I877" s="320"/>
    </row>
    <row r="878" spans="1:9" ht="15.75" customHeight="1" x14ac:dyDescent="0.25">
      <c r="I878" s="320"/>
    </row>
    <row r="879" spans="1:9" ht="15.75" customHeight="1" x14ac:dyDescent="0.25">
      <c r="A879" s="389" t="s">
        <v>52</v>
      </c>
      <c r="B879" s="121" t="s">
        <v>585</v>
      </c>
      <c r="C879" s="121" t="s">
        <v>54</v>
      </c>
      <c r="D879" s="121" t="s">
        <v>55</v>
      </c>
      <c r="E879" s="121" t="s">
        <v>586</v>
      </c>
      <c r="F879" s="121" t="s">
        <v>587</v>
      </c>
      <c r="I879" s="320"/>
    </row>
    <row r="880" spans="1:9" x14ac:dyDescent="0.25">
      <c r="A880" s="391" t="s">
        <v>1057</v>
      </c>
      <c r="B880" s="124" t="s">
        <v>1013</v>
      </c>
      <c r="C880" s="125" t="s">
        <v>61</v>
      </c>
      <c r="D880" s="125" t="s">
        <v>60</v>
      </c>
      <c r="E880" s="125"/>
      <c r="F880" s="125">
        <v>76</v>
      </c>
      <c r="I880" s="320" t="s">
        <v>1012</v>
      </c>
    </row>
    <row r="881" spans="1:9" ht="15.75" customHeight="1" x14ac:dyDescent="0.25">
      <c r="I881" s="320"/>
    </row>
    <row r="882" spans="1:9" ht="15.75" customHeight="1" x14ac:dyDescent="0.25">
      <c r="I882" s="320"/>
    </row>
    <row r="883" spans="1:9" ht="15.75" customHeight="1" x14ac:dyDescent="0.25">
      <c r="A883" s="386" t="s">
        <v>5068</v>
      </c>
      <c r="I883" s="320"/>
    </row>
    <row r="884" spans="1:9" ht="15.75" customHeight="1" x14ac:dyDescent="0.25">
      <c r="I884" s="320"/>
    </row>
    <row r="885" spans="1:9" ht="15.75" customHeight="1" x14ac:dyDescent="0.25">
      <c r="A885" s="389" t="s">
        <v>52</v>
      </c>
      <c r="B885" s="121" t="s">
        <v>585</v>
      </c>
      <c r="C885" s="121" t="s">
        <v>54</v>
      </c>
      <c r="D885" s="121" t="s">
        <v>55</v>
      </c>
      <c r="E885" s="121" t="s">
        <v>586</v>
      </c>
      <c r="F885" s="121" t="s">
        <v>587</v>
      </c>
      <c r="I885" s="320"/>
    </row>
    <row r="886" spans="1:9" x14ac:dyDescent="0.25">
      <c r="A886" s="391" t="s">
        <v>1063</v>
      </c>
      <c r="B886" s="124" t="s">
        <v>5069</v>
      </c>
      <c r="C886" s="125" t="s">
        <v>59</v>
      </c>
      <c r="D886" s="125" t="s">
        <v>60</v>
      </c>
      <c r="E886" s="125">
        <v>78504</v>
      </c>
      <c r="F886" s="125">
        <v>68</v>
      </c>
      <c r="I886" s="320" t="s">
        <v>1063</v>
      </c>
    </row>
    <row r="887" spans="1:9" ht="15.75" customHeight="1" x14ac:dyDescent="0.25">
      <c r="I887" s="320"/>
    </row>
    <row r="888" spans="1:9" ht="15.75" customHeight="1" x14ac:dyDescent="0.25">
      <c r="I888" s="320"/>
    </row>
    <row r="889" spans="1:9" ht="15.75" customHeight="1" x14ac:dyDescent="0.25">
      <c r="I889" s="320"/>
    </row>
    <row r="890" spans="1:9" ht="15.75" customHeight="1" x14ac:dyDescent="0.25">
      <c r="A890" s="386" t="s">
        <v>5070</v>
      </c>
      <c r="I890" s="320"/>
    </row>
    <row r="891" spans="1:9" ht="15.75" customHeight="1" x14ac:dyDescent="0.25">
      <c r="I891" s="320"/>
    </row>
    <row r="892" spans="1:9" ht="15.75" customHeight="1" x14ac:dyDescent="0.25">
      <c r="A892" s="389" t="s">
        <v>52</v>
      </c>
      <c r="B892" s="121" t="s">
        <v>585</v>
      </c>
      <c r="C892" s="121" t="s">
        <v>54</v>
      </c>
      <c r="D892" s="121" t="s">
        <v>55</v>
      </c>
      <c r="E892" s="121" t="s">
        <v>586</v>
      </c>
      <c r="F892" s="121" t="s">
        <v>587</v>
      </c>
      <c r="I892" s="320"/>
    </row>
    <row r="893" spans="1:9" x14ac:dyDescent="0.25">
      <c r="A893" s="390" t="s">
        <v>1073</v>
      </c>
      <c r="B893" s="122" t="s">
        <v>1074</v>
      </c>
      <c r="C893" s="123" t="s">
        <v>59</v>
      </c>
      <c r="D893" s="123" t="s">
        <v>60</v>
      </c>
      <c r="E893" s="123">
        <v>66622</v>
      </c>
      <c r="F893" s="123">
        <v>68</v>
      </c>
      <c r="I893" s="320" t="s">
        <v>1073</v>
      </c>
    </row>
    <row r="894" spans="1:9" ht="12" thickBot="1" x14ac:dyDescent="0.3">
      <c r="A894" s="391" t="s">
        <v>1075</v>
      </c>
      <c r="B894" s="124" t="s">
        <v>1076</v>
      </c>
      <c r="C894" s="125" t="s">
        <v>59</v>
      </c>
      <c r="D894" s="125" t="s">
        <v>60</v>
      </c>
      <c r="E894" s="125">
        <v>77111</v>
      </c>
      <c r="F894" s="125">
        <v>68</v>
      </c>
      <c r="I894" s="380" t="s">
        <v>1075</v>
      </c>
    </row>
    <row r="895" spans="1:9" ht="15.75" customHeight="1" x14ac:dyDescent="0.25"/>
    <row r="896" spans="1:9" ht="15.75" customHeight="1" x14ac:dyDescent="0.25"/>
    <row r="897" spans="1:6" ht="15.75" customHeight="1" x14ac:dyDescent="0.25">
      <c r="A897" s="410"/>
      <c r="B897" s="364"/>
      <c r="C897" s="364"/>
      <c r="D897" s="364"/>
      <c r="E897" s="364"/>
      <c r="F897" s="364"/>
    </row>
    <row r="898" spans="1:6" ht="15.75" customHeight="1" x14ac:dyDescent="0.25">
      <c r="A898" s="411"/>
      <c r="B898" s="381"/>
      <c r="C898" s="381"/>
      <c r="D898" s="381"/>
      <c r="E898" s="381"/>
      <c r="F898" s="381"/>
    </row>
    <row r="899" spans="1:6" ht="15.75" customHeight="1" x14ac:dyDescent="0.25">
      <c r="A899" s="398"/>
      <c r="B899" s="328"/>
      <c r="C899" s="340"/>
      <c r="D899" s="340"/>
      <c r="E899" s="340"/>
      <c r="F899" s="340"/>
    </row>
    <row r="900" spans="1:6" ht="15.75" customHeight="1" x14ac:dyDescent="0.25">
      <c r="A900" s="398"/>
      <c r="B900" s="328"/>
      <c r="C900" s="340"/>
      <c r="D900" s="340"/>
      <c r="E900" s="340"/>
      <c r="F900" s="340"/>
    </row>
    <row r="901" spans="1:6" ht="15.75" customHeight="1" x14ac:dyDescent="0.25">
      <c r="A901" s="410"/>
      <c r="B901" s="364"/>
      <c r="C901" s="364"/>
      <c r="D901" s="364"/>
      <c r="E901" s="364"/>
      <c r="F901" s="364"/>
    </row>
    <row r="902" spans="1:6" ht="15.75" customHeight="1" x14ac:dyDescent="0.25">
      <c r="A902" s="410"/>
      <c r="B902" s="364"/>
      <c r="C902" s="364"/>
      <c r="D902" s="364"/>
      <c r="E902" s="364"/>
      <c r="F902" s="364"/>
    </row>
    <row r="903" spans="1:6" ht="15.75" customHeight="1" x14ac:dyDescent="0.25">
      <c r="A903" s="411"/>
      <c r="B903" s="381"/>
      <c r="C903" s="381"/>
      <c r="D903" s="381"/>
      <c r="E903" s="381"/>
      <c r="F903" s="381"/>
    </row>
    <row r="904" spans="1:6" ht="15.75" customHeight="1" x14ac:dyDescent="0.25">
      <c r="A904" s="398"/>
      <c r="B904" s="328"/>
      <c r="C904" s="340"/>
      <c r="D904" s="340"/>
      <c r="E904" s="340"/>
      <c r="F904" s="340"/>
    </row>
  </sheetData>
  <mergeCells count="9">
    <mergeCell ref="A685:F685"/>
    <mergeCell ref="A691:F691"/>
    <mergeCell ref="A720:F720"/>
    <mergeCell ref="A19:B19"/>
    <mergeCell ref="A629:F629"/>
    <mergeCell ref="A642:F642"/>
    <mergeCell ref="A647:F647"/>
    <mergeCell ref="A666:F666"/>
    <mergeCell ref="A677:F677"/>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0"/>
  <dimension ref="A1:J964"/>
  <sheetViews>
    <sheetView zoomScale="70" zoomScaleNormal="70" workbookViewId="0">
      <selection activeCell="A11" sqref="A11"/>
    </sheetView>
  </sheetViews>
  <sheetFormatPr baseColWidth="10" defaultRowHeight="14.5" x14ac:dyDescent="0.35"/>
  <cols>
    <col min="1" max="1" width="181.453125" customWidth="1"/>
    <col min="2" max="2" width="119" bestFit="1" customWidth="1"/>
    <col min="10" max="10" width="67.81640625" customWidth="1"/>
  </cols>
  <sheetData>
    <row r="1" spans="1:10" x14ac:dyDescent="0.35">
      <c r="A1" s="446" t="s">
        <v>6732</v>
      </c>
    </row>
    <row r="3" spans="1:10" x14ac:dyDescent="0.35">
      <c r="A3" t="s">
        <v>5078</v>
      </c>
    </row>
    <row r="4" spans="1:10" x14ac:dyDescent="0.35">
      <c r="B4" t="s">
        <v>5079</v>
      </c>
    </row>
    <row r="5" spans="1:10" x14ac:dyDescent="0.35">
      <c r="B5" t="s">
        <v>5080</v>
      </c>
    </row>
    <row r="7" spans="1:10" x14ac:dyDescent="0.35">
      <c r="A7" t="s">
        <v>5081</v>
      </c>
    </row>
    <row r="8" spans="1:10" x14ac:dyDescent="0.35">
      <c r="B8" t="s">
        <v>5082</v>
      </c>
    </row>
    <row r="10" spans="1:10" x14ac:dyDescent="0.35">
      <c r="A10" s="269" t="s">
        <v>5104</v>
      </c>
      <c r="B10" t="s">
        <v>5103</v>
      </c>
      <c r="J10" s="269"/>
    </row>
    <row r="11" spans="1:10" x14ac:dyDescent="0.35">
      <c r="A11" s="269" t="s">
        <v>5105</v>
      </c>
      <c r="B11" t="s">
        <v>5102</v>
      </c>
    </row>
    <row r="12" spans="1:10" x14ac:dyDescent="0.35">
      <c r="A12" s="269" t="s">
        <v>5106</v>
      </c>
    </row>
    <row r="13" spans="1:10" x14ac:dyDescent="0.35">
      <c r="A13" s="269" t="s">
        <v>5107</v>
      </c>
    </row>
    <row r="14" spans="1:10" x14ac:dyDescent="0.35">
      <c r="A14" s="269" t="s">
        <v>5108</v>
      </c>
    </row>
    <row r="15" spans="1:10" x14ac:dyDescent="0.35">
      <c r="A15" s="269" t="s">
        <v>5109</v>
      </c>
    </row>
    <row r="16" spans="1:10" x14ac:dyDescent="0.35">
      <c r="A16" s="269" t="s">
        <v>5110</v>
      </c>
    </row>
    <row r="17" spans="1:1" x14ac:dyDescent="0.35">
      <c r="A17" s="269" t="s">
        <v>5111</v>
      </c>
    </row>
    <row r="18" spans="1:1" x14ac:dyDescent="0.35">
      <c r="A18" s="269" t="s">
        <v>5112</v>
      </c>
    </row>
    <row r="19" spans="1:1" x14ac:dyDescent="0.35">
      <c r="A19" s="269" t="s">
        <v>5113</v>
      </c>
    </row>
    <row r="20" spans="1:1" x14ac:dyDescent="0.35">
      <c r="A20" s="269" t="s">
        <v>5114</v>
      </c>
    </row>
    <row r="21" spans="1:1" x14ac:dyDescent="0.35">
      <c r="A21" s="269" t="s">
        <v>5115</v>
      </c>
    </row>
    <row r="22" spans="1:1" x14ac:dyDescent="0.35">
      <c r="A22" s="269" t="s">
        <v>5116</v>
      </c>
    </row>
    <row r="23" spans="1:1" x14ac:dyDescent="0.35">
      <c r="A23" s="269" t="s">
        <v>5117</v>
      </c>
    </row>
    <row r="24" spans="1:1" x14ac:dyDescent="0.35">
      <c r="A24" s="269" t="s">
        <v>5118</v>
      </c>
    </row>
    <row r="25" spans="1:1" x14ac:dyDescent="0.35">
      <c r="A25" s="269" t="s">
        <v>5119</v>
      </c>
    </row>
    <row r="26" spans="1:1" x14ac:dyDescent="0.35">
      <c r="A26" s="269" t="s">
        <v>5120</v>
      </c>
    </row>
    <row r="27" spans="1:1" x14ac:dyDescent="0.35">
      <c r="A27" s="269" t="s">
        <v>5121</v>
      </c>
    </row>
    <row r="28" spans="1:1" x14ac:dyDescent="0.35">
      <c r="A28" s="269" t="s">
        <v>5122</v>
      </c>
    </row>
    <row r="29" spans="1:1" x14ac:dyDescent="0.35">
      <c r="A29" s="269" t="s">
        <v>5123</v>
      </c>
    </row>
    <row r="30" spans="1:1" x14ac:dyDescent="0.35">
      <c r="A30" s="269" t="s">
        <v>5124</v>
      </c>
    </row>
    <row r="31" spans="1:1" x14ac:dyDescent="0.35">
      <c r="A31" s="269" t="s">
        <v>5125</v>
      </c>
    </row>
    <row r="32" spans="1:1" x14ac:dyDescent="0.35">
      <c r="A32" s="269" t="s">
        <v>5126</v>
      </c>
    </row>
    <row r="33" spans="1:1" x14ac:dyDescent="0.35">
      <c r="A33" s="269" t="s">
        <v>5127</v>
      </c>
    </row>
    <row r="34" spans="1:1" x14ac:dyDescent="0.35">
      <c r="A34" s="269" t="s">
        <v>5128</v>
      </c>
    </row>
    <row r="35" spans="1:1" x14ac:dyDescent="0.35">
      <c r="A35" s="269" t="s">
        <v>5129</v>
      </c>
    </row>
    <row r="36" spans="1:1" x14ac:dyDescent="0.35">
      <c r="A36" s="269" t="s">
        <v>5130</v>
      </c>
    </row>
    <row r="37" spans="1:1" x14ac:dyDescent="0.35">
      <c r="A37" s="269" t="s">
        <v>5131</v>
      </c>
    </row>
    <row r="38" spans="1:1" x14ac:dyDescent="0.35">
      <c r="A38" s="269" t="s">
        <v>5132</v>
      </c>
    </row>
    <row r="39" spans="1:1" x14ac:dyDescent="0.35">
      <c r="A39" s="269" t="s">
        <v>5133</v>
      </c>
    </row>
    <row r="40" spans="1:1" x14ac:dyDescent="0.35">
      <c r="A40" s="269" t="s">
        <v>5134</v>
      </c>
    </row>
    <row r="41" spans="1:1" x14ac:dyDescent="0.35">
      <c r="A41" s="269" t="s">
        <v>5135</v>
      </c>
    </row>
    <row r="42" spans="1:1" x14ac:dyDescent="0.35">
      <c r="A42" s="269" t="s">
        <v>5136</v>
      </c>
    </row>
    <row r="43" spans="1:1" x14ac:dyDescent="0.35">
      <c r="A43" s="269" t="s">
        <v>5137</v>
      </c>
    </row>
    <row r="44" spans="1:1" x14ac:dyDescent="0.35">
      <c r="A44" s="269" t="s">
        <v>5138</v>
      </c>
    </row>
    <row r="45" spans="1:1" x14ac:dyDescent="0.35">
      <c r="A45" s="269" t="s">
        <v>5139</v>
      </c>
    </row>
    <row r="46" spans="1:1" x14ac:dyDescent="0.35">
      <c r="A46" s="269" t="s">
        <v>5140</v>
      </c>
    </row>
    <row r="47" spans="1:1" x14ac:dyDescent="0.35">
      <c r="A47" s="269" t="s">
        <v>5141</v>
      </c>
    </row>
    <row r="48" spans="1:1" x14ac:dyDescent="0.35">
      <c r="A48" s="269" t="s">
        <v>5142</v>
      </c>
    </row>
    <row r="49" spans="1:1" x14ac:dyDescent="0.35">
      <c r="A49" s="269" t="s">
        <v>5143</v>
      </c>
    </row>
    <row r="50" spans="1:1" x14ac:dyDescent="0.35">
      <c r="A50" s="269" t="s">
        <v>5144</v>
      </c>
    </row>
    <row r="51" spans="1:1" x14ac:dyDescent="0.35">
      <c r="A51" s="269" t="s">
        <v>5145</v>
      </c>
    </row>
    <row r="52" spans="1:1" x14ac:dyDescent="0.35">
      <c r="A52" s="269" t="s">
        <v>5146</v>
      </c>
    </row>
    <row r="53" spans="1:1" x14ac:dyDescent="0.35">
      <c r="A53" s="269" t="s">
        <v>5147</v>
      </c>
    </row>
    <row r="54" spans="1:1" x14ac:dyDescent="0.35">
      <c r="A54" s="269" t="s">
        <v>5148</v>
      </c>
    </row>
    <row r="55" spans="1:1" x14ac:dyDescent="0.35">
      <c r="A55" s="269" t="s">
        <v>5149</v>
      </c>
    </row>
    <row r="56" spans="1:1" x14ac:dyDescent="0.35">
      <c r="A56" s="269" t="s">
        <v>5150</v>
      </c>
    </row>
    <row r="57" spans="1:1" x14ac:dyDescent="0.35">
      <c r="A57" s="269" t="s">
        <v>5151</v>
      </c>
    </row>
    <row r="58" spans="1:1" x14ac:dyDescent="0.35">
      <c r="A58" s="269" t="s">
        <v>5152</v>
      </c>
    </row>
    <row r="59" spans="1:1" x14ac:dyDescent="0.35">
      <c r="A59" s="269" t="s">
        <v>5153</v>
      </c>
    </row>
    <row r="60" spans="1:1" x14ac:dyDescent="0.35">
      <c r="A60" s="269" t="s">
        <v>5154</v>
      </c>
    </row>
    <row r="61" spans="1:1" x14ac:dyDescent="0.35">
      <c r="A61" s="269" t="s">
        <v>5155</v>
      </c>
    </row>
    <row r="62" spans="1:1" x14ac:dyDescent="0.35">
      <c r="A62" s="269" t="s">
        <v>5156</v>
      </c>
    </row>
    <row r="63" spans="1:1" x14ac:dyDescent="0.35">
      <c r="A63" s="269" t="s">
        <v>5157</v>
      </c>
    </row>
    <row r="64" spans="1:1" x14ac:dyDescent="0.35">
      <c r="A64" s="269" t="s">
        <v>5158</v>
      </c>
    </row>
    <row r="65" spans="1:1" x14ac:dyDescent="0.35">
      <c r="A65" s="269" t="s">
        <v>5159</v>
      </c>
    </row>
    <row r="66" spans="1:1" x14ac:dyDescent="0.35">
      <c r="A66" s="269" t="s">
        <v>5160</v>
      </c>
    </row>
    <row r="67" spans="1:1" x14ac:dyDescent="0.35">
      <c r="A67" s="269" t="s">
        <v>5161</v>
      </c>
    </row>
    <row r="68" spans="1:1" x14ac:dyDescent="0.35">
      <c r="A68" s="269" t="s">
        <v>5162</v>
      </c>
    </row>
    <row r="69" spans="1:1" x14ac:dyDescent="0.35">
      <c r="A69" s="269" t="s">
        <v>5163</v>
      </c>
    </row>
    <row r="70" spans="1:1" x14ac:dyDescent="0.35">
      <c r="A70" s="269" t="s">
        <v>5164</v>
      </c>
    </row>
    <row r="71" spans="1:1" x14ac:dyDescent="0.35">
      <c r="A71" s="269" t="s">
        <v>5165</v>
      </c>
    </row>
    <row r="72" spans="1:1" x14ac:dyDescent="0.35">
      <c r="A72" s="269" t="s">
        <v>5166</v>
      </c>
    </row>
    <row r="73" spans="1:1" x14ac:dyDescent="0.35">
      <c r="A73" s="269" t="s">
        <v>5167</v>
      </c>
    </row>
    <row r="74" spans="1:1" x14ac:dyDescent="0.35">
      <c r="A74" s="269" t="s">
        <v>5168</v>
      </c>
    </row>
    <row r="75" spans="1:1" x14ac:dyDescent="0.35">
      <c r="A75" s="269" t="s">
        <v>5169</v>
      </c>
    </row>
    <row r="76" spans="1:1" x14ac:dyDescent="0.35">
      <c r="A76" s="269" t="s">
        <v>5170</v>
      </c>
    </row>
    <row r="77" spans="1:1" x14ac:dyDescent="0.35">
      <c r="A77" s="269" t="s">
        <v>5171</v>
      </c>
    </row>
    <row r="78" spans="1:1" x14ac:dyDescent="0.35">
      <c r="A78" s="269" t="s">
        <v>5172</v>
      </c>
    </row>
    <row r="79" spans="1:1" x14ac:dyDescent="0.35">
      <c r="A79" s="269" t="s">
        <v>5173</v>
      </c>
    </row>
    <row r="80" spans="1:1" x14ac:dyDescent="0.35">
      <c r="A80" s="269" t="s">
        <v>5174</v>
      </c>
    </row>
    <row r="81" spans="1:1" x14ac:dyDescent="0.35">
      <c r="A81" s="269" t="s">
        <v>5175</v>
      </c>
    </row>
    <row r="82" spans="1:1" x14ac:dyDescent="0.35">
      <c r="A82" s="269" t="s">
        <v>5176</v>
      </c>
    </row>
    <row r="83" spans="1:1" x14ac:dyDescent="0.35">
      <c r="A83" s="269" t="s">
        <v>5177</v>
      </c>
    </row>
    <row r="84" spans="1:1" x14ac:dyDescent="0.35">
      <c r="A84" s="269" t="s">
        <v>5178</v>
      </c>
    </row>
    <row r="85" spans="1:1" x14ac:dyDescent="0.35">
      <c r="A85" s="269" t="s">
        <v>5179</v>
      </c>
    </row>
    <row r="86" spans="1:1" x14ac:dyDescent="0.35">
      <c r="A86" s="269" t="s">
        <v>5180</v>
      </c>
    </row>
    <row r="87" spans="1:1" x14ac:dyDescent="0.35">
      <c r="A87" s="269" t="s">
        <v>5181</v>
      </c>
    </row>
    <row r="88" spans="1:1" x14ac:dyDescent="0.35">
      <c r="A88" s="269" t="s">
        <v>5182</v>
      </c>
    </row>
    <row r="89" spans="1:1" x14ac:dyDescent="0.35">
      <c r="A89" s="269" t="s">
        <v>5183</v>
      </c>
    </row>
    <row r="90" spans="1:1" x14ac:dyDescent="0.35">
      <c r="A90" s="269" t="s">
        <v>5184</v>
      </c>
    </row>
    <row r="91" spans="1:1" x14ac:dyDescent="0.35">
      <c r="A91" s="269" t="s">
        <v>5185</v>
      </c>
    </row>
    <row r="92" spans="1:1" x14ac:dyDescent="0.35">
      <c r="A92" s="269" t="s">
        <v>5186</v>
      </c>
    </row>
    <row r="93" spans="1:1" x14ac:dyDescent="0.35">
      <c r="A93" s="269" t="s">
        <v>5187</v>
      </c>
    </row>
    <row r="94" spans="1:1" x14ac:dyDescent="0.35">
      <c r="A94" s="269" t="s">
        <v>5188</v>
      </c>
    </row>
    <row r="95" spans="1:1" x14ac:dyDescent="0.35">
      <c r="A95" s="269" t="s">
        <v>5189</v>
      </c>
    </row>
    <row r="96" spans="1:1" x14ac:dyDescent="0.35">
      <c r="A96" s="269" t="s">
        <v>5190</v>
      </c>
    </row>
    <row r="97" spans="1:1" x14ac:dyDescent="0.35">
      <c r="A97" s="269" t="s">
        <v>5191</v>
      </c>
    </row>
    <row r="98" spans="1:1" x14ac:dyDescent="0.35">
      <c r="A98" s="269" t="s">
        <v>5192</v>
      </c>
    </row>
    <row r="99" spans="1:1" x14ac:dyDescent="0.35">
      <c r="A99" s="269" t="s">
        <v>5193</v>
      </c>
    </row>
    <row r="100" spans="1:1" x14ac:dyDescent="0.35">
      <c r="A100" s="269" t="s">
        <v>5194</v>
      </c>
    </row>
    <row r="101" spans="1:1" x14ac:dyDescent="0.35">
      <c r="A101" s="269" t="s">
        <v>5195</v>
      </c>
    </row>
    <row r="102" spans="1:1" x14ac:dyDescent="0.35">
      <c r="A102" s="269" t="s">
        <v>5196</v>
      </c>
    </row>
    <row r="103" spans="1:1" x14ac:dyDescent="0.35">
      <c r="A103" s="269" t="s">
        <v>5197</v>
      </c>
    </row>
    <row r="104" spans="1:1" x14ac:dyDescent="0.35">
      <c r="A104" s="269" t="s">
        <v>5198</v>
      </c>
    </row>
    <row r="105" spans="1:1" x14ac:dyDescent="0.35">
      <c r="A105" s="269" t="s">
        <v>5199</v>
      </c>
    </row>
    <row r="106" spans="1:1" x14ac:dyDescent="0.35">
      <c r="A106" s="269" t="s">
        <v>5200</v>
      </c>
    </row>
    <row r="107" spans="1:1" x14ac:dyDescent="0.35">
      <c r="A107" s="269" t="s">
        <v>5201</v>
      </c>
    </row>
    <row r="108" spans="1:1" x14ac:dyDescent="0.35">
      <c r="A108" s="269" t="s">
        <v>5202</v>
      </c>
    </row>
    <row r="109" spans="1:1" x14ac:dyDescent="0.35">
      <c r="A109" s="269" t="s">
        <v>5203</v>
      </c>
    </row>
    <row r="110" spans="1:1" x14ac:dyDescent="0.35">
      <c r="A110" s="269" t="s">
        <v>5204</v>
      </c>
    </row>
    <row r="111" spans="1:1" x14ac:dyDescent="0.35">
      <c r="A111" s="269" t="s">
        <v>5205</v>
      </c>
    </row>
    <row r="112" spans="1:1" x14ac:dyDescent="0.35">
      <c r="A112" s="269" t="s">
        <v>5206</v>
      </c>
    </row>
    <row r="113" spans="1:1" x14ac:dyDescent="0.35">
      <c r="A113" s="269" t="s">
        <v>5207</v>
      </c>
    </row>
    <row r="114" spans="1:1" x14ac:dyDescent="0.35">
      <c r="A114" s="269" t="s">
        <v>5208</v>
      </c>
    </row>
    <row r="115" spans="1:1" x14ac:dyDescent="0.35">
      <c r="A115" s="269" t="s">
        <v>5209</v>
      </c>
    </row>
    <row r="116" spans="1:1" x14ac:dyDescent="0.35">
      <c r="A116" s="269" t="s">
        <v>5210</v>
      </c>
    </row>
    <row r="117" spans="1:1" x14ac:dyDescent="0.35">
      <c r="A117" s="269" t="s">
        <v>5211</v>
      </c>
    </row>
    <row r="118" spans="1:1" x14ac:dyDescent="0.35">
      <c r="A118" s="269" t="s">
        <v>5212</v>
      </c>
    </row>
    <row r="119" spans="1:1" x14ac:dyDescent="0.35">
      <c r="A119" s="269" t="s">
        <v>5213</v>
      </c>
    </row>
    <row r="120" spans="1:1" x14ac:dyDescent="0.35">
      <c r="A120" s="269" t="s">
        <v>5214</v>
      </c>
    </row>
    <row r="121" spans="1:1" x14ac:dyDescent="0.35">
      <c r="A121" s="269" t="s">
        <v>5215</v>
      </c>
    </row>
    <row r="122" spans="1:1" x14ac:dyDescent="0.35">
      <c r="A122" s="269" t="s">
        <v>5216</v>
      </c>
    </row>
    <row r="123" spans="1:1" x14ac:dyDescent="0.35">
      <c r="A123" s="269" t="s">
        <v>5217</v>
      </c>
    </row>
    <row r="124" spans="1:1" x14ac:dyDescent="0.35">
      <c r="A124" s="269" t="s">
        <v>5218</v>
      </c>
    </row>
    <row r="125" spans="1:1" x14ac:dyDescent="0.35">
      <c r="A125" s="269" t="s">
        <v>5219</v>
      </c>
    </row>
    <row r="126" spans="1:1" x14ac:dyDescent="0.35">
      <c r="A126" s="269" t="s">
        <v>5220</v>
      </c>
    </row>
    <row r="127" spans="1:1" x14ac:dyDescent="0.35">
      <c r="A127" s="269" t="s">
        <v>5221</v>
      </c>
    </row>
    <row r="128" spans="1:1" x14ac:dyDescent="0.35">
      <c r="A128" s="269" t="s">
        <v>5222</v>
      </c>
    </row>
    <row r="129" spans="1:1" x14ac:dyDescent="0.35">
      <c r="A129" s="269" t="s">
        <v>5223</v>
      </c>
    </row>
    <row r="130" spans="1:1" x14ac:dyDescent="0.35">
      <c r="A130" s="269" t="s">
        <v>5224</v>
      </c>
    </row>
    <row r="131" spans="1:1" x14ac:dyDescent="0.35">
      <c r="A131" s="269" t="s">
        <v>5225</v>
      </c>
    </row>
    <row r="132" spans="1:1" x14ac:dyDescent="0.35">
      <c r="A132" s="269" t="s">
        <v>5226</v>
      </c>
    </row>
    <row r="133" spans="1:1" x14ac:dyDescent="0.35">
      <c r="A133" s="269" t="s">
        <v>5227</v>
      </c>
    </row>
    <row r="134" spans="1:1" x14ac:dyDescent="0.35">
      <c r="A134" s="269" t="s">
        <v>5228</v>
      </c>
    </row>
    <row r="135" spans="1:1" x14ac:dyDescent="0.35">
      <c r="A135" s="269" t="s">
        <v>5229</v>
      </c>
    </row>
    <row r="136" spans="1:1" x14ac:dyDescent="0.35">
      <c r="A136" s="269" t="s">
        <v>5230</v>
      </c>
    </row>
    <row r="137" spans="1:1" x14ac:dyDescent="0.35">
      <c r="A137" s="269" t="s">
        <v>5231</v>
      </c>
    </row>
    <row r="138" spans="1:1" x14ac:dyDescent="0.35">
      <c r="A138" s="269" t="s">
        <v>5232</v>
      </c>
    </row>
    <row r="139" spans="1:1" x14ac:dyDescent="0.35">
      <c r="A139" s="269" t="s">
        <v>5233</v>
      </c>
    </row>
    <row r="140" spans="1:1" x14ac:dyDescent="0.35">
      <c r="A140" s="269" t="s">
        <v>5234</v>
      </c>
    </row>
    <row r="141" spans="1:1" x14ac:dyDescent="0.35">
      <c r="A141" s="269" t="s">
        <v>5235</v>
      </c>
    </row>
    <row r="142" spans="1:1" x14ac:dyDescent="0.35">
      <c r="A142" s="269" t="s">
        <v>5236</v>
      </c>
    </row>
    <row r="143" spans="1:1" x14ac:dyDescent="0.35">
      <c r="A143" s="269" t="s">
        <v>5237</v>
      </c>
    </row>
    <row r="144" spans="1:1" x14ac:dyDescent="0.35">
      <c r="A144" s="269" t="s">
        <v>5238</v>
      </c>
    </row>
    <row r="145" spans="1:1" x14ac:dyDescent="0.35">
      <c r="A145" s="269" t="s">
        <v>5239</v>
      </c>
    </row>
    <row r="146" spans="1:1" x14ac:dyDescent="0.35">
      <c r="A146" s="269" t="s">
        <v>5240</v>
      </c>
    </row>
    <row r="147" spans="1:1" x14ac:dyDescent="0.35">
      <c r="A147" s="269" t="s">
        <v>5241</v>
      </c>
    </row>
    <row r="148" spans="1:1" x14ac:dyDescent="0.35">
      <c r="A148" s="269" t="s">
        <v>5242</v>
      </c>
    </row>
    <row r="149" spans="1:1" x14ac:dyDescent="0.35">
      <c r="A149" s="269" t="s">
        <v>5243</v>
      </c>
    </row>
    <row r="150" spans="1:1" x14ac:dyDescent="0.35">
      <c r="A150" s="269" t="s">
        <v>5244</v>
      </c>
    </row>
    <row r="151" spans="1:1" x14ac:dyDescent="0.35">
      <c r="A151" s="269" t="s">
        <v>5245</v>
      </c>
    </row>
    <row r="152" spans="1:1" x14ac:dyDescent="0.35">
      <c r="A152" s="269" t="s">
        <v>5246</v>
      </c>
    </row>
    <row r="153" spans="1:1" x14ac:dyDescent="0.35">
      <c r="A153" s="269" t="s">
        <v>5247</v>
      </c>
    </row>
    <row r="154" spans="1:1" x14ac:dyDescent="0.35">
      <c r="A154" s="269" t="s">
        <v>5248</v>
      </c>
    </row>
    <row r="155" spans="1:1" x14ac:dyDescent="0.35">
      <c r="A155" s="269" t="s">
        <v>5249</v>
      </c>
    </row>
    <row r="156" spans="1:1" x14ac:dyDescent="0.35">
      <c r="A156" s="269" t="s">
        <v>5250</v>
      </c>
    </row>
    <row r="157" spans="1:1" x14ac:dyDescent="0.35">
      <c r="A157" s="269" t="s">
        <v>5251</v>
      </c>
    </row>
    <row r="158" spans="1:1" x14ac:dyDescent="0.35">
      <c r="A158" s="269" t="s">
        <v>5252</v>
      </c>
    </row>
    <row r="159" spans="1:1" x14ac:dyDescent="0.35">
      <c r="A159" s="269" t="s">
        <v>5253</v>
      </c>
    </row>
    <row r="160" spans="1:1" x14ac:dyDescent="0.35">
      <c r="A160" s="269" t="s">
        <v>5254</v>
      </c>
    </row>
    <row r="161" spans="1:1" x14ac:dyDescent="0.35">
      <c r="A161" s="269" t="s">
        <v>5255</v>
      </c>
    </row>
    <row r="162" spans="1:1" x14ac:dyDescent="0.35">
      <c r="A162" s="269" t="s">
        <v>5256</v>
      </c>
    </row>
    <row r="163" spans="1:1" x14ac:dyDescent="0.35">
      <c r="A163" s="269" t="s">
        <v>5257</v>
      </c>
    </row>
    <row r="164" spans="1:1" x14ac:dyDescent="0.35">
      <c r="A164" s="269" t="s">
        <v>5258</v>
      </c>
    </row>
    <row r="165" spans="1:1" x14ac:dyDescent="0.35">
      <c r="A165" s="269" t="s">
        <v>5259</v>
      </c>
    </row>
    <row r="166" spans="1:1" x14ac:dyDescent="0.35">
      <c r="A166" s="269" t="s">
        <v>5260</v>
      </c>
    </row>
    <row r="167" spans="1:1" x14ac:dyDescent="0.35">
      <c r="A167" s="269" t="s">
        <v>5261</v>
      </c>
    </row>
    <row r="168" spans="1:1" x14ac:dyDescent="0.35">
      <c r="A168" s="269" t="s">
        <v>5262</v>
      </c>
    </row>
    <row r="169" spans="1:1" x14ac:dyDescent="0.35">
      <c r="A169" s="269" t="s">
        <v>5263</v>
      </c>
    </row>
    <row r="170" spans="1:1" x14ac:dyDescent="0.35">
      <c r="A170" s="269" t="s">
        <v>5264</v>
      </c>
    </row>
    <row r="171" spans="1:1" x14ac:dyDescent="0.35">
      <c r="A171" s="269" t="s">
        <v>5265</v>
      </c>
    </row>
    <row r="172" spans="1:1" x14ac:dyDescent="0.35">
      <c r="A172" s="269" t="s">
        <v>5266</v>
      </c>
    </row>
    <row r="173" spans="1:1" x14ac:dyDescent="0.35">
      <c r="A173" s="269" t="s">
        <v>5267</v>
      </c>
    </row>
    <row r="174" spans="1:1" x14ac:dyDescent="0.35">
      <c r="A174" s="269" t="s">
        <v>5268</v>
      </c>
    </row>
    <row r="175" spans="1:1" x14ac:dyDescent="0.35">
      <c r="A175" s="269" t="s">
        <v>5269</v>
      </c>
    </row>
    <row r="176" spans="1:1" x14ac:dyDescent="0.35">
      <c r="A176" s="269" t="s">
        <v>5270</v>
      </c>
    </row>
    <row r="177" spans="1:1" x14ac:dyDescent="0.35">
      <c r="A177" s="269" t="s">
        <v>5271</v>
      </c>
    </row>
    <row r="178" spans="1:1" x14ac:dyDescent="0.35">
      <c r="A178" s="269" t="s">
        <v>5272</v>
      </c>
    </row>
    <row r="179" spans="1:1" x14ac:dyDescent="0.35">
      <c r="A179" s="269" t="s">
        <v>5273</v>
      </c>
    </row>
    <row r="180" spans="1:1" x14ac:dyDescent="0.35">
      <c r="A180" s="269" t="s">
        <v>5274</v>
      </c>
    </row>
    <row r="181" spans="1:1" x14ac:dyDescent="0.35">
      <c r="A181" s="269" t="s">
        <v>5275</v>
      </c>
    </row>
    <row r="182" spans="1:1" x14ac:dyDescent="0.35">
      <c r="A182" s="269" t="s">
        <v>5276</v>
      </c>
    </row>
    <row r="183" spans="1:1" x14ac:dyDescent="0.35">
      <c r="A183" s="269" t="s">
        <v>5277</v>
      </c>
    </row>
    <row r="184" spans="1:1" x14ac:dyDescent="0.35">
      <c r="A184" s="269" t="s">
        <v>5278</v>
      </c>
    </row>
    <row r="185" spans="1:1" x14ac:dyDescent="0.35">
      <c r="A185" s="269" t="s">
        <v>5279</v>
      </c>
    </row>
    <row r="186" spans="1:1" x14ac:dyDescent="0.35">
      <c r="A186" s="269" t="s">
        <v>5280</v>
      </c>
    </row>
    <row r="187" spans="1:1" x14ac:dyDescent="0.35">
      <c r="A187" s="269" t="s">
        <v>5281</v>
      </c>
    </row>
    <row r="188" spans="1:1" x14ac:dyDescent="0.35">
      <c r="A188" s="269" t="s">
        <v>5282</v>
      </c>
    </row>
    <row r="189" spans="1:1" x14ac:dyDescent="0.35">
      <c r="A189" s="269" t="s">
        <v>5283</v>
      </c>
    </row>
    <row r="190" spans="1:1" x14ac:dyDescent="0.35">
      <c r="A190" s="269" t="s">
        <v>5284</v>
      </c>
    </row>
    <row r="191" spans="1:1" x14ac:dyDescent="0.35">
      <c r="A191" s="269" t="s">
        <v>5285</v>
      </c>
    </row>
    <row r="192" spans="1:1" x14ac:dyDescent="0.35">
      <c r="A192" s="269" t="s">
        <v>5286</v>
      </c>
    </row>
    <row r="193" spans="1:1" x14ac:dyDescent="0.35">
      <c r="A193" s="269" t="s">
        <v>5287</v>
      </c>
    </row>
    <row r="194" spans="1:1" x14ac:dyDescent="0.35">
      <c r="A194" s="269" t="s">
        <v>5288</v>
      </c>
    </row>
    <row r="195" spans="1:1" x14ac:dyDescent="0.35">
      <c r="A195" s="269" t="s">
        <v>5289</v>
      </c>
    </row>
    <row r="196" spans="1:1" x14ac:dyDescent="0.35">
      <c r="A196" s="269" t="s">
        <v>5290</v>
      </c>
    </row>
    <row r="197" spans="1:1" x14ac:dyDescent="0.35">
      <c r="A197" s="269" t="s">
        <v>5291</v>
      </c>
    </row>
    <row r="198" spans="1:1" x14ac:dyDescent="0.35">
      <c r="A198" s="269" t="s">
        <v>5292</v>
      </c>
    </row>
    <row r="199" spans="1:1" x14ac:dyDescent="0.35">
      <c r="A199" s="269" t="s">
        <v>5293</v>
      </c>
    </row>
    <row r="200" spans="1:1" x14ac:dyDescent="0.35">
      <c r="A200" s="269" t="s">
        <v>5294</v>
      </c>
    </row>
    <row r="201" spans="1:1" x14ac:dyDescent="0.35">
      <c r="A201" s="269" t="s">
        <v>5295</v>
      </c>
    </row>
    <row r="202" spans="1:1" x14ac:dyDescent="0.35">
      <c r="A202" s="269" t="s">
        <v>5296</v>
      </c>
    </row>
    <row r="203" spans="1:1" x14ac:dyDescent="0.35">
      <c r="A203" s="269" t="s">
        <v>5297</v>
      </c>
    </row>
    <row r="204" spans="1:1" x14ac:dyDescent="0.35">
      <c r="A204" s="269" t="s">
        <v>5298</v>
      </c>
    </row>
    <row r="205" spans="1:1" x14ac:dyDescent="0.35">
      <c r="A205" s="269" t="s">
        <v>5299</v>
      </c>
    </row>
    <row r="206" spans="1:1" x14ac:dyDescent="0.35">
      <c r="A206" s="269" t="s">
        <v>5300</v>
      </c>
    </row>
    <row r="207" spans="1:1" x14ac:dyDescent="0.35">
      <c r="A207" s="269" t="s">
        <v>5301</v>
      </c>
    </row>
    <row r="208" spans="1:1" x14ac:dyDescent="0.35">
      <c r="A208" s="269" t="s">
        <v>5302</v>
      </c>
    </row>
    <row r="209" spans="1:1" x14ac:dyDescent="0.35">
      <c r="A209" s="269" t="s">
        <v>5303</v>
      </c>
    </row>
    <row r="210" spans="1:1" x14ac:dyDescent="0.35">
      <c r="A210" s="269" t="s">
        <v>5304</v>
      </c>
    </row>
    <row r="211" spans="1:1" x14ac:dyDescent="0.35">
      <c r="A211" s="269" t="s">
        <v>5305</v>
      </c>
    </row>
    <row r="212" spans="1:1" x14ac:dyDescent="0.35">
      <c r="A212" s="269" t="s">
        <v>5306</v>
      </c>
    </row>
    <row r="213" spans="1:1" x14ac:dyDescent="0.35">
      <c r="A213" s="269" t="s">
        <v>5307</v>
      </c>
    </row>
    <row r="214" spans="1:1" x14ac:dyDescent="0.35">
      <c r="A214" s="269" t="s">
        <v>5308</v>
      </c>
    </row>
    <row r="215" spans="1:1" x14ac:dyDescent="0.35">
      <c r="A215" s="269" t="s">
        <v>5309</v>
      </c>
    </row>
    <row r="216" spans="1:1" x14ac:dyDescent="0.35">
      <c r="A216" s="269" t="s">
        <v>5310</v>
      </c>
    </row>
    <row r="217" spans="1:1" x14ac:dyDescent="0.35">
      <c r="A217" s="269" t="s">
        <v>5311</v>
      </c>
    </row>
    <row r="218" spans="1:1" x14ac:dyDescent="0.35">
      <c r="A218" s="269" t="s">
        <v>5312</v>
      </c>
    </row>
    <row r="219" spans="1:1" x14ac:dyDescent="0.35">
      <c r="A219" s="269" t="s">
        <v>5313</v>
      </c>
    </row>
    <row r="220" spans="1:1" x14ac:dyDescent="0.35">
      <c r="A220" s="269" t="s">
        <v>5314</v>
      </c>
    </row>
    <row r="221" spans="1:1" x14ac:dyDescent="0.35">
      <c r="A221" s="269" t="s">
        <v>5315</v>
      </c>
    </row>
    <row r="222" spans="1:1" x14ac:dyDescent="0.35">
      <c r="A222" s="269" t="s">
        <v>5316</v>
      </c>
    </row>
    <row r="223" spans="1:1" x14ac:dyDescent="0.35">
      <c r="A223" s="269" t="s">
        <v>5317</v>
      </c>
    </row>
    <row r="224" spans="1:1" x14ac:dyDescent="0.35">
      <c r="A224" s="269" t="s">
        <v>5318</v>
      </c>
    </row>
    <row r="225" spans="1:1" x14ac:dyDescent="0.35">
      <c r="A225" s="269" t="s">
        <v>5319</v>
      </c>
    </row>
    <row r="226" spans="1:1" x14ac:dyDescent="0.35">
      <c r="A226" s="269" t="s">
        <v>5320</v>
      </c>
    </row>
    <row r="227" spans="1:1" x14ac:dyDescent="0.35">
      <c r="A227" s="269" t="s">
        <v>5321</v>
      </c>
    </row>
    <row r="228" spans="1:1" x14ac:dyDescent="0.35">
      <c r="A228" s="269" t="s">
        <v>5322</v>
      </c>
    </row>
    <row r="229" spans="1:1" ht="29" x14ac:dyDescent="0.35">
      <c r="A229" s="269" t="s">
        <v>6055</v>
      </c>
    </row>
    <row r="230" spans="1:1" x14ac:dyDescent="0.35">
      <c r="A230" s="269" t="s">
        <v>5323</v>
      </c>
    </row>
    <row r="231" spans="1:1" x14ac:dyDescent="0.35">
      <c r="A231" s="269" t="s">
        <v>5324</v>
      </c>
    </row>
    <row r="232" spans="1:1" x14ac:dyDescent="0.35">
      <c r="A232" s="269" t="s">
        <v>5325</v>
      </c>
    </row>
    <row r="233" spans="1:1" x14ac:dyDescent="0.35">
      <c r="A233" s="269" t="s">
        <v>5326</v>
      </c>
    </row>
    <row r="234" spans="1:1" x14ac:dyDescent="0.35">
      <c r="A234" s="269" t="s">
        <v>5327</v>
      </c>
    </row>
    <row r="235" spans="1:1" x14ac:dyDescent="0.35">
      <c r="A235" s="269" t="s">
        <v>5328</v>
      </c>
    </row>
    <row r="236" spans="1:1" x14ac:dyDescent="0.35">
      <c r="A236" s="269" t="s">
        <v>5329</v>
      </c>
    </row>
    <row r="237" spans="1:1" x14ac:dyDescent="0.35">
      <c r="A237" s="269" t="s">
        <v>5330</v>
      </c>
    </row>
    <row r="238" spans="1:1" x14ac:dyDescent="0.35">
      <c r="A238" s="269" t="s">
        <v>5331</v>
      </c>
    </row>
    <row r="239" spans="1:1" x14ac:dyDescent="0.35">
      <c r="A239" s="269" t="s">
        <v>5332</v>
      </c>
    </row>
    <row r="240" spans="1:1" x14ac:dyDescent="0.35">
      <c r="A240" s="269" t="s">
        <v>5333</v>
      </c>
    </row>
    <row r="241" spans="1:1" x14ac:dyDescent="0.35">
      <c r="A241" s="269" t="s">
        <v>5334</v>
      </c>
    </row>
    <row r="242" spans="1:1" x14ac:dyDescent="0.35">
      <c r="A242" s="269" t="s">
        <v>5335</v>
      </c>
    </row>
    <row r="243" spans="1:1" x14ac:dyDescent="0.35">
      <c r="A243" s="269" t="s">
        <v>5336</v>
      </c>
    </row>
    <row r="244" spans="1:1" x14ac:dyDescent="0.35">
      <c r="A244" s="269" t="s">
        <v>5337</v>
      </c>
    </row>
    <row r="245" spans="1:1" x14ac:dyDescent="0.35">
      <c r="A245" s="269" t="s">
        <v>5338</v>
      </c>
    </row>
    <row r="246" spans="1:1" x14ac:dyDescent="0.35">
      <c r="A246" s="269" t="s">
        <v>5339</v>
      </c>
    </row>
    <row r="247" spans="1:1" x14ac:dyDescent="0.35">
      <c r="A247" s="269" t="s">
        <v>5340</v>
      </c>
    </row>
    <row r="248" spans="1:1" x14ac:dyDescent="0.35">
      <c r="A248" s="269" t="s">
        <v>5341</v>
      </c>
    </row>
    <row r="249" spans="1:1" x14ac:dyDescent="0.35">
      <c r="A249" s="269" t="s">
        <v>5342</v>
      </c>
    </row>
    <row r="250" spans="1:1" x14ac:dyDescent="0.35">
      <c r="A250" s="269" t="s">
        <v>5343</v>
      </c>
    </row>
    <row r="251" spans="1:1" x14ac:dyDescent="0.35">
      <c r="A251" s="269" t="s">
        <v>5344</v>
      </c>
    </row>
    <row r="252" spans="1:1" x14ac:dyDescent="0.35">
      <c r="A252" s="269" t="s">
        <v>5345</v>
      </c>
    </row>
    <row r="253" spans="1:1" x14ac:dyDescent="0.35">
      <c r="A253" s="269" t="s">
        <v>5346</v>
      </c>
    </row>
    <row r="254" spans="1:1" x14ac:dyDescent="0.35">
      <c r="A254" s="269" t="s">
        <v>5347</v>
      </c>
    </row>
    <row r="255" spans="1:1" x14ac:dyDescent="0.35">
      <c r="A255" s="269" t="s">
        <v>5348</v>
      </c>
    </row>
    <row r="256" spans="1:1" x14ac:dyDescent="0.35">
      <c r="A256" s="269" t="s">
        <v>5349</v>
      </c>
    </row>
    <row r="257" spans="1:1" x14ac:dyDescent="0.35">
      <c r="A257" s="269" t="s">
        <v>5350</v>
      </c>
    </row>
    <row r="258" spans="1:1" x14ac:dyDescent="0.35">
      <c r="A258" s="269" t="s">
        <v>5351</v>
      </c>
    </row>
    <row r="259" spans="1:1" x14ac:dyDescent="0.35">
      <c r="A259" s="269" t="s">
        <v>5352</v>
      </c>
    </row>
    <row r="260" spans="1:1" x14ac:dyDescent="0.35">
      <c r="A260" s="269" t="s">
        <v>5353</v>
      </c>
    </row>
    <row r="261" spans="1:1" x14ac:dyDescent="0.35">
      <c r="A261" s="269" t="s">
        <v>5354</v>
      </c>
    </row>
    <row r="262" spans="1:1" x14ac:dyDescent="0.35">
      <c r="A262" s="269" t="s">
        <v>5355</v>
      </c>
    </row>
    <row r="263" spans="1:1" x14ac:dyDescent="0.35">
      <c r="A263" s="269" t="s">
        <v>5356</v>
      </c>
    </row>
    <row r="264" spans="1:1" x14ac:dyDescent="0.35">
      <c r="A264" s="269" t="s">
        <v>5357</v>
      </c>
    </row>
    <row r="265" spans="1:1" x14ac:dyDescent="0.35">
      <c r="A265" s="269" t="s">
        <v>5358</v>
      </c>
    </row>
    <row r="266" spans="1:1" x14ac:dyDescent="0.35">
      <c r="A266" s="269" t="s">
        <v>5359</v>
      </c>
    </row>
    <row r="267" spans="1:1" x14ac:dyDescent="0.35">
      <c r="A267" s="269" t="s">
        <v>5360</v>
      </c>
    </row>
    <row r="268" spans="1:1" x14ac:dyDescent="0.35">
      <c r="A268" s="269" t="s">
        <v>5361</v>
      </c>
    </row>
    <row r="269" spans="1:1" x14ac:dyDescent="0.35">
      <c r="A269" s="269" t="s">
        <v>5362</v>
      </c>
    </row>
    <row r="270" spans="1:1" x14ac:dyDescent="0.35">
      <c r="A270" s="269" t="s">
        <v>5363</v>
      </c>
    </row>
    <row r="271" spans="1:1" x14ac:dyDescent="0.35">
      <c r="A271" s="269" t="s">
        <v>5364</v>
      </c>
    </row>
    <row r="272" spans="1:1" x14ac:dyDescent="0.35">
      <c r="A272" s="269" t="s">
        <v>5365</v>
      </c>
    </row>
    <row r="273" spans="1:1" x14ac:dyDescent="0.35">
      <c r="A273" s="269" t="s">
        <v>5366</v>
      </c>
    </row>
    <row r="274" spans="1:1" x14ac:dyDescent="0.35">
      <c r="A274" s="269" t="s">
        <v>5367</v>
      </c>
    </row>
    <row r="275" spans="1:1" x14ac:dyDescent="0.35">
      <c r="A275" s="269" t="s">
        <v>5368</v>
      </c>
    </row>
    <row r="276" spans="1:1" x14ac:dyDescent="0.35">
      <c r="A276" s="269" t="s">
        <v>5369</v>
      </c>
    </row>
    <row r="277" spans="1:1" x14ac:dyDescent="0.35">
      <c r="A277" s="269" t="s">
        <v>5370</v>
      </c>
    </row>
    <row r="278" spans="1:1" x14ac:dyDescent="0.35">
      <c r="A278" s="269" t="s">
        <v>5371</v>
      </c>
    </row>
    <row r="279" spans="1:1" x14ac:dyDescent="0.35">
      <c r="A279" s="269" t="s">
        <v>5372</v>
      </c>
    </row>
    <row r="280" spans="1:1" x14ac:dyDescent="0.35">
      <c r="A280" s="269" t="s">
        <v>5373</v>
      </c>
    </row>
    <row r="281" spans="1:1" x14ac:dyDescent="0.35">
      <c r="A281" s="269" t="s">
        <v>5374</v>
      </c>
    </row>
    <row r="282" spans="1:1" x14ac:dyDescent="0.35">
      <c r="A282" s="269" t="s">
        <v>5375</v>
      </c>
    </row>
    <row r="283" spans="1:1" x14ac:dyDescent="0.35">
      <c r="A283" s="269" t="s">
        <v>5376</v>
      </c>
    </row>
    <row r="284" spans="1:1" x14ac:dyDescent="0.35">
      <c r="A284" s="269" t="s">
        <v>5377</v>
      </c>
    </row>
    <row r="285" spans="1:1" x14ac:dyDescent="0.35">
      <c r="A285" s="269" t="s">
        <v>5378</v>
      </c>
    </row>
    <row r="286" spans="1:1" x14ac:dyDescent="0.35">
      <c r="A286" s="269" t="s">
        <v>5379</v>
      </c>
    </row>
    <row r="287" spans="1:1" x14ac:dyDescent="0.35">
      <c r="A287" s="269" t="s">
        <v>5380</v>
      </c>
    </row>
    <row r="288" spans="1:1" x14ac:dyDescent="0.35">
      <c r="A288" s="269" t="s">
        <v>5381</v>
      </c>
    </row>
    <row r="289" spans="1:1" x14ac:dyDescent="0.35">
      <c r="A289" s="269" t="s">
        <v>5382</v>
      </c>
    </row>
    <row r="290" spans="1:1" x14ac:dyDescent="0.35">
      <c r="A290" s="269" t="s">
        <v>5383</v>
      </c>
    </row>
    <row r="291" spans="1:1" x14ac:dyDescent="0.35">
      <c r="A291" s="269" t="s">
        <v>5384</v>
      </c>
    </row>
    <row r="292" spans="1:1" x14ac:dyDescent="0.35">
      <c r="A292" s="269" t="s">
        <v>5385</v>
      </c>
    </row>
    <row r="293" spans="1:1" x14ac:dyDescent="0.35">
      <c r="A293" s="269" t="s">
        <v>5386</v>
      </c>
    </row>
    <row r="294" spans="1:1" x14ac:dyDescent="0.35">
      <c r="A294" s="269" t="s">
        <v>5387</v>
      </c>
    </row>
    <row r="295" spans="1:1" x14ac:dyDescent="0.35">
      <c r="A295" s="269" t="s">
        <v>5388</v>
      </c>
    </row>
    <row r="296" spans="1:1" x14ac:dyDescent="0.35">
      <c r="A296" s="269" t="s">
        <v>5389</v>
      </c>
    </row>
    <row r="297" spans="1:1" x14ac:dyDescent="0.35">
      <c r="A297" s="269" t="s">
        <v>5390</v>
      </c>
    </row>
    <row r="298" spans="1:1" x14ac:dyDescent="0.35">
      <c r="A298" s="269" t="s">
        <v>5391</v>
      </c>
    </row>
    <row r="299" spans="1:1" x14ac:dyDescent="0.35">
      <c r="A299" s="269" t="s">
        <v>5392</v>
      </c>
    </row>
    <row r="300" spans="1:1" x14ac:dyDescent="0.35">
      <c r="A300" s="269" t="s">
        <v>5393</v>
      </c>
    </row>
    <row r="301" spans="1:1" x14ac:dyDescent="0.35">
      <c r="A301" s="269" t="s">
        <v>5394</v>
      </c>
    </row>
    <row r="302" spans="1:1" x14ac:dyDescent="0.35">
      <c r="A302" s="269" t="s">
        <v>5395</v>
      </c>
    </row>
    <row r="303" spans="1:1" x14ac:dyDescent="0.35">
      <c r="A303" s="269" t="s">
        <v>5396</v>
      </c>
    </row>
    <row r="304" spans="1:1" x14ac:dyDescent="0.35">
      <c r="A304" s="269" t="s">
        <v>5397</v>
      </c>
    </row>
    <row r="305" spans="1:1" x14ac:dyDescent="0.35">
      <c r="A305" s="269" t="s">
        <v>5398</v>
      </c>
    </row>
    <row r="306" spans="1:1" x14ac:dyDescent="0.35">
      <c r="A306" s="269" t="s">
        <v>5399</v>
      </c>
    </row>
    <row r="307" spans="1:1" x14ac:dyDescent="0.35">
      <c r="A307" s="269" t="s">
        <v>5400</v>
      </c>
    </row>
    <row r="308" spans="1:1" x14ac:dyDescent="0.35">
      <c r="A308" s="269" t="s">
        <v>5401</v>
      </c>
    </row>
    <row r="309" spans="1:1" x14ac:dyDescent="0.35">
      <c r="A309" s="269" t="s">
        <v>5402</v>
      </c>
    </row>
    <row r="310" spans="1:1" x14ac:dyDescent="0.35">
      <c r="A310" s="269" t="s">
        <v>5403</v>
      </c>
    </row>
    <row r="311" spans="1:1" x14ac:dyDescent="0.35">
      <c r="A311" s="269" t="s">
        <v>5404</v>
      </c>
    </row>
    <row r="312" spans="1:1" x14ac:dyDescent="0.35">
      <c r="A312" s="269" t="s">
        <v>5405</v>
      </c>
    </row>
    <row r="313" spans="1:1" x14ac:dyDescent="0.35">
      <c r="A313" s="269" t="s">
        <v>5406</v>
      </c>
    </row>
    <row r="314" spans="1:1" x14ac:dyDescent="0.35">
      <c r="A314" s="269" t="s">
        <v>5407</v>
      </c>
    </row>
    <row r="315" spans="1:1" x14ac:dyDescent="0.35">
      <c r="A315" s="269" t="s">
        <v>5408</v>
      </c>
    </row>
    <row r="316" spans="1:1" x14ac:dyDescent="0.35">
      <c r="A316" s="269" t="s">
        <v>5409</v>
      </c>
    </row>
    <row r="317" spans="1:1" x14ac:dyDescent="0.35">
      <c r="A317" s="269" t="s">
        <v>5410</v>
      </c>
    </row>
    <row r="318" spans="1:1" x14ac:dyDescent="0.35">
      <c r="A318" s="269" t="s">
        <v>5411</v>
      </c>
    </row>
    <row r="319" spans="1:1" x14ac:dyDescent="0.35">
      <c r="A319" s="269" t="s">
        <v>5412</v>
      </c>
    </row>
    <row r="320" spans="1:1" x14ac:dyDescent="0.35">
      <c r="A320" s="269" t="s">
        <v>5413</v>
      </c>
    </row>
    <row r="321" spans="1:1" x14ac:dyDescent="0.35">
      <c r="A321" s="269" t="s">
        <v>5414</v>
      </c>
    </row>
    <row r="322" spans="1:1" x14ac:dyDescent="0.35">
      <c r="A322" s="269" t="s">
        <v>5415</v>
      </c>
    </row>
    <row r="323" spans="1:1" x14ac:dyDescent="0.35">
      <c r="A323" s="269" t="s">
        <v>5416</v>
      </c>
    </row>
    <row r="324" spans="1:1" x14ac:dyDescent="0.35">
      <c r="A324" s="269" t="s">
        <v>5417</v>
      </c>
    </row>
    <row r="325" spans="1:1" x14ac:dyDescent="0.35">
      <c r="A325" s="269" t="s">
        <v>5418</v>
      </c>
    </row>
    <row r="326" spans="1:1" x14ac:dyDescent="0.35">
      <c r="A326" s="269" t="s">
        <v>5419</v>
      </c>
    </row>
    <row r="327" spans="1:1" x14ac:dyDescent="0.35">
      <c r="A327" s="269" t="s">
        <v>5420</v>
      </c>
    </row>
    <row r="328" spans="1:1" x14ac:dyDescent="0.35">
      <c r="A328" s="269" t="s">
        <v>5421</v>
      </c>
    </row>
    <row r="329" spans="1:1" x14ac:dyDescent="0.35">
      <c r="A329" s="269" t="s">
        <v>5422</v>
      </c>
    </row>
    <row r="330" spans="1:1" x14ac:dyDescent="0.35">
      <c r="A330" s="269" t="s">
        <v>5423</v>
      </c>
    </row>
    <row r="331" spans="1:1" x14ac:dyDescent="0.35">
      <c r="A331" s="269" t="s">
        <v>5424</v>
      </c>
    </row>
    <row r="332" spans="1:1" x14ac:dyDescent="0.35">
      <c r="A332" s="269" t="s">
        <v>5425</v>
      </c>
    </row>
    <row r="333" spans="1:1" x14ac:dyDescent="0.35">
      <c r="A333" s="269" t="s">
        <v>5426</v>
      </c>
    </row>
    <row r="334" spans="1:1" x14ac:dyDescent="0.35">
      <c r="A334" s="269" t="s">
        <v>5427</v>
      </c>
    </row>
    <row r="335" spans="1:1" x14ac:dyDescent="0.35">
      <c r="A335" s="269" t="s">
        <v>5428</v>
      </c>
    </row>
    <row r="336" spans="1:1" x14ac:dyDescent="0.35">
      <c r="A336" s="269" t="s">
        <v>5429</v>
      </c>
    </row>
    <row r="337" spans="1:1" x14ac:dyDescent="0.35">
      <c r="A337" s="269" t="s">
        <v>5430</v>
      </c>
    </row>
    <row r="338" spans="1:1" x14ac:dyDescent="0.35">
      <c r="A338" s="269" t="s">
        <v>5431</v>
      </c>
    </row>
    <row r="339" spans="1:1" x14ac:dyDescent="0.35">
      <c r="A339" s="269" t="s">
        <v>5432</v>
      </c>
    </row>
    <row r="340" spans="1:1" x14ac:dyDescent="0.35">
      <c r="A340" s="269" t="s">
        <v>5433</v>
      </c>
    </row>
    <row r="341" spans="1:1" x14ac:dyDescent="0.35">
      <c r="A341" s="269" t="s">
        <v>5434</v>
      </c>
    </row>
    <row r="342" spans="1:1" x14ac:dyDescent="0.35">
      <c r="A342" s="269" t="s">
        <v>5435</v>
      </c>
    </row>
    <row r="343" spans="1:1" x14ac:dyDescent="0.35">
      <c r="A343" s="269" t="s">
        <v>5436</v>
      </c>
    </row>
    <row r="344" spans="1:1" x14ac:dyDescent="0.35">
      <c r="A344" s="269" t="s">
        <v>5437</v>
      </c>
    </row>
    <row r="345" spans="1:1" x14ac:dyDescent="0.35">
      <c r="A345" s="269" t="s">
        <v>5438</v>
      </c>
    </row>
    <row r="346" spans="1:1" x14ac:dyDescent="0.35">
      <c r="A346" s="269" t="s">
        <v>5439</v>
      </c>
    </row>
    <row r="347" spans="1:1" x14ac:dyDescent="0.35">
      <c r="A347" s="269" t="s">
        <v>5440</v>
      </c>
    </row>
    <row r="348" spans="1:1" x14ac:dyDescent="0.35">
      <c r="A348" s="269" t="s">
        <v>5441</v>
      </c>
    </row>
    <row r="349" spans="1:1" x14ac:dyDescent="0.35">
      <c r="A349" s="269" t="s">
        <v>5442</v>
      </c>
    </row>
    <row r="350" spans="1:1" x14ac:dyDescent="0.35">
      <c r="A350" s="269" t="s">
        <v>5443</v>
      </c>
    </row>
    <row r="351" spans="1:1" x14ac:dyDescent="0.35">
      <c r="A351" s="269" t="s">
        <v>5444</v>
      </c>
    </row>
    <row r="352" spans="1:1" x14ac:dyDescent="0.35">
      <c r="A352" s="269" t="s">
        <v>5445</v>
      </c>
    </row>
    <row r="353" spans="1:1" x14ac:dyDescent="0.35">
      <c r="A353" s="269" t="s">
        <v>5446</v>
      </c>
    </row>
    <row r="354" spans="1:1" x14ac:dyDescent="0.35">
      <c r="A354" s="269" t="s">
        <v>5447</v>
      </c>
    </row>
    <row r="355" spans="1:1" x14ac:dyDescent="0.35">
      <c r="A355" s="269" t="s">
        <v>5448</v>
      </c>
    </row>
    <row r="356" spans="1:1" x14ac:dyDescent="0.35">
      <c r="A356" s="269" t="s">
        <v>5449</v>
      </c>
    </row>
    <row r="357" spans="1:1" x14ac:dyDescent="0.35">
      <c r="A357" s="269" t="s">
        <v>5450</v>
      </c>
    </row>
    <row r="358" spans="1:1" x14ac:dyDescent="0.35">
      <c r="A358" s="269" t="s">
        <v>5451</v>
      </c>
    </row>
    <row r="359" spans="1:1" x14ac:dyDescent="0.35">
      <c r="A359" s="269" t="s">
        <v>5452</v>
      </c>
    </row>
    <row r="360" spans="1:1" x14ac:dyDescent="0.35">
      <c r="A360" s="269" t="s">
        <v>5453</v>
      </c>
    </row>
    <row r="361" spans="1:1" x14ac:dyDescent="0.35">
      <c r="A361" s="269" t="s">
        <v>5454</v>
      </c>
    </row>
    <row r="362" spans="1:1" x14ac:dyDescent="0.35">
      <c r="A362" s="269" t="s">
        <v>5455</v>
      </c>
    </row>
    <row r="363" spans="1:1" x14ac:dyDescent="0.35">
      <c r="A363" s="269" t="s">
        <v>5456</v>
      </c>
    </row>
    <row r="364" spans="1:1" x14ac:dyDescent="0.35">
      <c r="A364" s="269" t="s">
        <v>5457</v>
      </c>
    </row>
    <row r="365" spans="1:1" x14ac:dyDescent="0.35">
      <c r="A365" s="269" t="s">
        <v>5458</v>
      </c>
    </row>
    <row r="366" spans="1:1" x14ac:dyDescent="0.35">
      <c r="A366" s="269" t="s">
        <v>5459</v>
      </c>
    </row>
    <row r="367" spans="1:1" x14ac:dyDescent="0.35">
      <c r="A367" s="269" t="s">
        <v>5460</v>
      </c>
    </row>
    <row r="368" spans="1:1" x14ac:dyDescent="0.35">
      <c r="A368" s="269" t="s">
        <v>5461</v>
      </c>
    </row>
    <row r="369" spans="1:1" x14ac:dyDescent="0.35">
      <c r="A369" s="269" t="s">
        <v>5462</v>
      </c>
    </row>
    <row r="370" spans="1:1" x14ac:dyDescent="0.35">
      <c r="A370" s="269" t="s">
        <v>5463</v>
      </c>
    </row>
    <row r="371" spans="1:1" x14ac:dyDescent="0.35">
      <c r="A371" s="269" t="s">
        <v>5464</v>
      </c>
    </row>
    <row r="372" spans="1:1" x14ac:dyDescent="0.35">
      <c r="A372" s="269" t="s">
        <v>5465</v>
      </c>
    </row>
    <row r="373" spans="1:1" x14ac:dyDescent="0.35">
      <c r="A373" s="269" t="s">
        <v>5466</v>
      </c>
    </row>
    <row r="374" spans="1:1" x14ac:dyDescent="0.35">
      <c r="A374" s="269" t="s">
        <v>5467</v>
      </c>
    </row>
    <row r="375" spans="1:1" x14ac:dyDescent="0.35">
      <c r="A375" s="269" t="s">
        <v>5468</v>
      </c>
    </row>
    <row r="376" spans="1:1" x14ac:dyDescent="0.35">
      <c r="A376" s="269" t="s">
        <v>5469</v>
      </c>
    </row>
    <row r="377" spans="1:1" x14ac:dyDescent="0.35">
      <c r="A377" s="269" t="s">
        <v>5470</v>
      </c>
    </row>
    <row r="378" spans="1:1" x14ac:dyDescent="0.35">
      <c r="A378" s="269" t="s">
        <v>5471</v>
      </c>
    </row>
    <row r="379" spans="1:1" x14ac:dyDescent="0.35">
      <c r="A379" s="269" t="s">
        <v>5472</v>
      </c>
    </row>
    <row r="380" spans="1:1" x14ac:dyDescent="0.35">
      <c r="A380" s="269" t="s">
        <v>5473</v>
      </c>
    </row>
    <row r="381" spans="1:1" x14ac:dyDescent="0.35">
      <c r="A381" s="269" t="s">
        <v>5474</v>
      </c>
    </row>
    <row r="382" spans="1:1" x14ac:dyDescent="0.35">
      <c r="A382" s="269" t="s">
        <v>5475</v>
      </c>
    </row>
    <row r="383" spans="1:1" x14ac:dyDescent="0.35">
      <c r="A383" s="269" t="s">
        <v>5476</v>
      </c>
    </row>
    <row r="384" spans="1:1" x14ac:dyDescent="0.35">
      <c r="A384" s="269" t="s">
        <v>5477</v>
      </c>
    </row>
    <row r="385" spans="1:1" x14ac:dyDescent="0.35">
      <c r="A385" s="269" t="s">
        <v>5478</v>
      </c>
    </row>
    <row r="386" spans="1:1" x14ac:dyDescent="0.35">
      <c r="A386" s="269" t="s">
        <v>5479</v>
      </c>
    </row>
    <row r="387" spans="1:1" x14ac:dyDescent="0.35">
      <c r="A387" s="269" t="s">
        <v>5480</v>
      </c>
    </row>
    <row r="388" spans="1:1" x14ac:dyDescent="0.35">
      <c r="A388" s="269" t="s">
        <v>5481</v>
      </c>
    </row>
    <row r="389" spans="1:1" x14ac:dyDescent="0.35">
      <c r="A389" s="269" t="s">
        <v>5482</v>
      </c>
    </row>
    <row r="390" spans="1:1" x14ac:dyDescent="0.35">
      <c r="A390" s="269" t="s">
        <v>5483</v>
      </c>
    </row>
    <row r="391" spans="1:1" x14ac:dyDescent="0.35">
      <c r="A391" s="269" t="s">
        <v>5484</v>
      </c>
    </row>
    <row r="392" spans="1:1" x14ac:dyDescent="0.35">
      <c r="A392" s="269" t="s">
        <v>5485</v>
      </c>
    </row>
    <row r="393" spans="1:1" x14ac:dyDescent="0.35">
      <c r="A393" s="269" t="s">
        <v>5486</v>
      </c>
    </row>
    <row r="394" spans="1:1" x14ac:dyDescent="0.35">
      <c r="A394" s="269" t="s">
        <v>5487</v>
      </c>
    </row>
    <row r="395" spans="1:1" x14ac:dyDescent="0.35">
      <c r="A395" s="269" t="s">
        <v>5488</v>
      </c>
    </row>
    <row r="396" spans="1:1" x14ac:dyDescent="0.35">
      <c r="A396" s="269" t="s">
        <v>5489</v>
      </c>
    </row>
    <row r="397" spans="1:1" x14ac:dyDescent="0.35">
      <c r="A397" s="269" t="s">
        <v>5490</v>
      </c>
    </row>
    <row r="398" spans="1:1" x14ac:dyDescent="0.35">
      <c r="A398" s="269" t="s">
        <v>5491</v>
      </c>
    </row>
    <row r="399" spans="1:1" x14ac:dyDescent="0.35">
      <c r="A399" s="269" t="s">
        <v>5492</v>
      </c>
    </row>
    <row r="400" spans="1:1" x14ac:dyDescent="0.35">
      <c r="A400" s="269" t="s">
        <v>5493</v>
      </c>
    </row>
    <row r="401" spans="1:1" x14ac:dyDescent="0.35">
      <c r="A401" s="269" t="s">
        <v>5494</v>
      </c>
    </row>
    <row r="402" spans="1:1" x14ac:dyDescent="0.35">
      <c r="A402" s="269" t="s">
        <v>5495</v>
      </c>
    </row>
    <row r="403" spans="1:1" x14ac:dyDescent="0.35">
      <c r="A403" s="269" t="s">
        <v>5496</v>
      </c>
    </row>
    <row r="404" spans="1:1" x14ac:dyDescent="0.35">
      <c r="A404" s="269" t="s">
        <v>5497</v>
      </c>
    </row>
    <row r="405" spans="1:1" x14ac:dyDescent="0.35">
      <c r="A405" s="269" t="s">
        <v>5498</v>
      </c>
    </row>
    <row r="406" spans="1:1" x14ac:dyDescent="0.35">
      <c r="A406" s="269" t="s">
        <v>5499</v>
      </c>
    </row>
    <row r="407" spans="1:1" x14ac:dyDescent="0.35">
      <c r="A407" s="269" t="s">
        <v>5500</v>
      </c>
    </row>
    <row r="408" spans="1:1" x14ac:dyDescent="0.35">
      <c r="A408" s="269" t="s">
        <v>5501</v>
      </c>
    </row>
    <row r="409" spans="1:1" x14ac:dyDescent="0.35">
      <c r="A409" s="269" t="s">
        <v>5502</v>
      </c>
    </row>
    <row r="410" spans="1:1" x14ac:dyDescent="0.35">
      <c r="A410" s="269" t="s">
        <v>5503</v>
      </c>
    </row>
    <row r="411" spans="1:1" x14ac:dyDescent="0.35">
      <c r="A411" s="269" t="s">
        <v>5504</v>
      </c>
    </row>
    <row r="412" spans="1:1" x14ac:dyDescent="0.35">
      <c r="A412" s="269" t="s">
        <v>5505</v>
      </c>
    </row>
    <row r="413" spans="1:1" x14ac:dyDescent="0.35">
      <c r="A413" s="269" t="s">
        <v>5506</v>
      </c>
    </row>
    <row r="414" spans="1:1" x14ac:dyDescent="0.35">
      <c r="A414" s="269" t="s">
        <v>5507</v>
      </c>
    </row>
    <row r="415" spans="1:1" x14ac:dyDescent="0.35">
      <c r="A415" s="269" t="s">
        <v>5508</v>
      </c>
    </row>
    <row r="416" spans="1:1" x14ac:dyDescent="0.35">
      <c r="A416" s="269" t="s">
        <v>5509</v>
      </c>
    </row>
    <row r="417" spans="1:1" x14ac:dyDescent="0.35">
      <c r="A417" s="269" t="s">
        <v>5510</v>
      </c>
    </row>
    <row r="418" spans="1:1" x14ac:dyDescent="0.35">
      <c r="A418" s="269" t="s">
        <v>5511</v>
      </c>
    </row>
    <row r="419" spans="1:1" x14ac:dyDescent="0.35">
      <c r="A419" s="269" t="s">
        <v>5512</v>
      </c>
    </row>
    <row r="420" spans="1:1" x14ac:dyDescent="0.35">
      <c r="A420" s="269" t="s">
        <v>5513</v>
      </c>
    </row>
    <row r="421" spans="1:1" x14ac:dyDescent="0.35">
      <c r="A421" s="269" t="s">
        <v>5514</v>
      </c>
    </row>
    <row r="422" spans="1:1" x14ac:dyDescent="0.35">
      <c r="A422" s="269" t="s">
        <v>5515</v>
      </c>
    </row>
    <row r="423" spans="1:1" x14ac:dyDescent="0.35">
      <c r="A423" s="269" t="s">
        <v>5516</v>
      </c>
    </row>
    <row r="424" spans="1:1" x14ac:dyDescent="0.35">
      <c r="A424" s="269" t="s">
        <v>5517</v>
      </c>
    </row>
    <row r="425" spans="1:1" x14ac:dyDescent="0.35">
      <c r="A425" s="269" t="s">
        <v>5518</v>
      </c>
    </row>
    <row r="426" spans="1:1" x14ac:dyDescent="0.35">
      <c r="A426" s="269" t="s">
        <v>5519</v>
      </c>
    </row>
    <row r="427" spans="1:1" x14ac:dyDescent="0.35">
      <c r="A427" s="269" t="s">
        <v>5520</v>
      </c>
    </row>
    <row r="428" spans="1:1" x14ac:dyDescent="0.35">
      <c r="A428" s="269" t="s">
        <v>5521</v>
      </c>
    </row>
    <row r="429" spans="1:1" x14ac:dyDescent="0.35">
      <c r="A429" s="269" t="s">
        <v>5522</v>
      </c>
    </row>
    <row r="430" spans="1:1" x14ac:dyDescent="0.35">
      <c r="A430" s="269" t="s">
        <v>5523</v>
      </c>
    </row>
    <row r="431" spans="1:1" x14ac:dyDescent="0.35">
      <c r="A431" s="269" t="s">
        <v>5524</v>
      </c>
    </row>
    <row r="432" spans="1:1" x14ac:dyDescent="0.35">
      <c r="A432" s="269" t="s">
        <v>5525</v>
      </c>
    </row>
    <row r="433" spans="1:1" x14ac:dyDescent="0.35">
      <c r="A433" s="269" t="s">
        <v>5526</v>
      </c>
    </row>
    <row r="434" spans="1:1" x14ac:dyDescent="0.35">
      <c r="A434" s="269" t="s">
        <v>5527</v>
      </c>
    </row>
    <row r="435" spans="1:1" x14ac:dyDescent="0.35">
      <c r="A435" s="269" t="s">
        <v>5528</v>
      </c>
    </row>
    <row r="436" spans="1:1" x14ac:dyDescent="0.35">
      <c r="A436" s="269" t="s">
        <v>5529</v>
      </c>
    </row>
    <row r="437" spans="1:1" x14ac:dyDescent="0.35">
      <c r="A437" s="269" t="s">
        <v>5530</v>
      </c>
    </row>
    <row r="438" spans="1:1" x14ac:dyDescent="0.35">
      <c r="A438" s="269" t="s">
        <v>5531</v>
      </c>
    </row>
    <row r="439" spans="1:1" x14ac:dyDescent="0.35">
      <c r="A439" s="269" t="s">
        <v>5532</v>
      </c>
    </row>
    <row r="440" spans="1:1" x14ac:dyDescent="0.35">
      <c r="A440" s="269" t="s">
        <v>5533</v>
      </c>
    </row>
    <row r="441" spans="1:1" x14ac:dyDescent="0.35">
      <c r="A441" s="269" t="s">
        <v>5534</v>
      </c>
    </row>
    <row r="442" spans="1:1" x14ac:dyDescent="0.35">
      <c r="A442" s="269" t="s">
        <v>5535</v>
      </c>
    </row>
    <row r="443" spans="1:1" x14ac:dyDescent="0.35">
      <c r="A443" s="269" t="s">
        <v>5536</v>
      </c>
    </row>
    <row r="444" spans="1:1" x14ac:dyDescent="0.35">
      <c r="A444" s="269" t="s">
        <v>5537</v>
      </c>
    </row>
    <row r="445" spans="1:1" x14ac:dyDescent="0.35">
      <c r="A445" s="269" t="s">
        <v>5538</v>
      </c>
    </row>
    <row r="446" spans="1:1" x14ac:dyDescent="0.35">
      <c r="A446" s="269" t="s">
        <v>5539</v>
      </c>
    </row>
    <row r="447" spans="1:1" x14ac:dyDescent="0.35">
      <c r="A447" s="269" t="s">
        <v>5540</v>
      </c>
    </row>
    <row r="448" spans="1:1" x14ac:dyDescent="0.35">
      <c r="A448" s="269" t="s">
        <v>5541</v>
      </c>
    </row>
    <row r="449" spans="1:1" x14ac:dyDescent="0.35">
      <c r="A449" s="269" t="s">
        <v>5542</v>
      </c>
    </row>
    <row r="450" spans="1:1" x14ac:dyDescent="0.35">
      <c r="A450" s="269" t="s">
        <v>5543</v>
      </c>
    </row>
    <row r="451" spans="1:1" x14ac:dyDescent="0.35">
      <c r="A451" s="269" t="s">
        <v>5544</v>
      </c>
    </row>
    <row r="452" spans="1:1" x14ac:dyDescent="0.35">
      <c r="A452" s="269" t="s">
        <v>5545</v>
      </c>
    </row>
    <row r="453" spans="1:1" x14ac:dyDescent="0.35">
      <c r="A453" s="269" t="s">
        <v>5546</v>
      </c>
    </row>
    <row r="454" spans="1:1" x14ac:dyDescent="0.35">
      <c r="A454" s="269" t="s">
        <v>5547</v>
      </c>
    </row>
    <row r="455" spans="1:1" x14ac:dyDescent="0.35">
      <c r="A455" s="269" t="s">
        <v>5548</v>
      </c>
    </row>
    <row r="456" spans="1:1" x14ac:dyDescent="0.35">
      <c r="A456" s="269" t="s">
        <v>5549</v>
      </c>
    </row>
    <row r="457" spans="1:1" x14ac:dyDescent="0.35">
      <c r="A457" s="269" t="s">
        <v>5550</v>
      </c>
    </row>
    <row r="458" spans="1:1" x14ac:dyDescent="0.35">
      <c r="A458" s="269" t="s">
        <v>5551</v>
      </c>
    </row>
    <row r="459" spans="1:1" x14ac:dyDescent="0.35">
      <c r="A459" s="269" t="s">
        <v>5552</v>
      </c>
    </row>
    <row r="460" spans="1:1" x14ac:dyDescent="0.35">
      <c r="A460" s="269" t="s">
        <v>5553</v>
      </c>
    </row>
    <row r="461" spans="1:1" x14ac:dyDescent="0.35">
      <c r="A461" s="269" t="s">
        <v>5554</v>
      </c>
    </row>
    <row r="462" spans="1:1" x14ac:dyDescent="0.35">
      <c r="A462" s="269" t="s">
        <v>5555</v>
      </c>
    </row>
    <row r="463" spans="1:1" x14ac:dyDescent="0.35">
      <c r="A463" s="269" t="s">
        <v>5556</v>
      </c>
    </row>
    <row r="464" spans="1:1" x14ac:dyDescent="0.35">
      <c r="A464" s="269" t="s">
        <v>5557</v>
      </c>
    </row>
    <row r="465" spans="1:1" x14ac:dyDescent="0.35">
      <c r="A465" s="269" t="s">
        <v>5558</v>
      </c>
    </row>
    <row r="466" spans="1:1" x14ac:dyDescent="0.35">
      <c r="A466" s="269" t="s">
        <v>5559</v>
      </c>
    </row>
    <row r="467" spans="1:1" x14ac:dyDescent="0.35">
      <c r="A467" s="269" t="s">
        <v>5560</v>
      </c>
    </row>
    <row r="468" spans="1:1" x14ac:dyDescent="0.35">
      <c r="A468" s="269" t="s">
        <v>5561</v>
      </c>
    </row>
    <row r="469" spans="1:1" x14ac:dyDescent="0.35">
      <c r="A469" s="269" t="s">
        <v>5562</v>
      </c>
    </row>
    <row r="470" spans="1:1" x14ac:dyDescent="0.35">
      <c r="A470" s="269" t="s">
        <v>5563</v>
      </c>
    </row>
    <row r="471" spans="1:1" x14ac:dyDescent="0.35">
      <c r="A471" s="269" t="s">
        <v>5564</v>
      </c>
    </row>
    <row r="472" spans="1:1" x14ac:dyDescent="0.35">
      <c r="A472" s="269" t="s">
        <v>5565</v>
      </c>
    </row>
    <row r="473" spans="1:1" x14ac:dyDescent="0.35">
      <c r="A473" s="269" t="s">
        <v>5566</v>
      </c>
    </row>
    <row r="474" spans="1:1" x14ac:dyDescent="0.35">
      <c r="A474" s="269" t="s">
        <v>5567</v>
      </c>
    </row>
    <row r="475" spans="1:1" x14ac:dyDescent="0.35">
      <c r="A475" s="269" t="s">
        <v>5568</v>
      </c>
    </row>
    <row r="476" spans="1:1" x14ac:dyDescent="0.35">
      <c r="A476" s="269" t="s">
        <v>5569</v>
      </c>
    </row>
    <row r="477" spans="1:1" x14ac:dyDescent="0.35">
      <c r="A477" s="269" t="s">
        <v>5570</v>
      </c>
    </row>
    <row r="478" spans="1:1" x14ac:dyDescent="0.35">
      <c r="A478" s="269" t="s">
        <v>5571</v>
      </c>
    </row>
    <row r="479" spans="1:1" x14ac:dyDescent="0.35">
      <c r="A479" s="269" t="s">
        <v>5572</v>
      </c>
    </row>
    <row r="480" spans="1:1" x14ac:dyDescent="0.35">
      <c r="A480" s="269" t="s">
        <v>5573</v>
      </c>
    </row>
    <row r="481" spans="1:1" x14ac:dyDescent="0.35">
      <c r="A481" s="269" t="s">
        <v>5574</v>
      </c>
    </row>
    <row r="482" spans="1:1" x14ac:dyDescent="0.35">
      <c r="A482" s="269" t="s">
        <v>5575</v>
      </c>
    </row>
    <row r="483" spans="1:1" x14ac:dyDescent="0.35">
      <c r="A483" s="269" t="s">
        <v>5576</v>
      </c>
    </row>
    <row r="484" spans="1:1" x14ac:dyDescent="0.35">
      <c r="A484" s="269" t="s">
        <v>5577</v>
      </c>
    </row>
    <row r="485" spans="1:1" x14ac:dyDescent="0.35">
      <c r="A485" s="269" t="s">
        <v>5578</v>
      </c>
    </row>
    <row r="486" spans="1:1" x14ac:dyDescent="0.35">
      <c r="A486" s="269" t="s">
        <v>5579</v>
      </c>
    </row>
    <row r="487" spans="1:1" x14ac:dyDescent="0.35">
      <c r="A487" s="269" t="s">
        <v>5580</v>
      </c>
    </row>
    <row r="488" spans="1:1" x14ac:dyDescent="0.35">
      <c r="A488" s="269" t="s">
        <v>5581</v>
      </c>
    </row>
    <row r="489" spans="1:1" x14ac:dyDescent="0.35">
      <c r="A489" s="269" t="s">
        <v>5582</v>
      </c>
    </row>
    <row r="490" spans="1:1" x14ac:dyDescent="0.35">
      <c r="A490" s="269" t="s">
        <v>5583</v>
      </c>
    </row>
    <row r="491" spans="1:1" x14ac:dyDescent="0.35">
      <c r="A491" s="269" t="s">
        <v>5584</v>
      </c>
    </row>
    <row r="492" spans="1:1" x14ac:dyDescent="0.35">
      <c r="A492" s="269" t="s">
        <v>5585</v>
      </c>
    </row>
    <row r="493" spans="1:1" x14ac:dyDescent="0.35">
      <c r="A493" s="269" t="s">
        <v>5586</v>
      </c>
    </row>
    <row r="494" spans="1:1" x14ac:dyDescent="0.35">
      <c r="A494" s="269" t="s">
        <v>5587</v>
      </c>
    </row>
    <row r="495" spans="1:1" x14ac:dyDescent="0.35">
      <c r="A495" s="269" t="s">
        <v>5588</v>
      </c>
    </row>
    <row r="496" spans="1:1" x14ac:dyDescent="0.35">
      <c r="A496" s="269" t="s">
        <v>5589</v>
      </c>
    </row>
    <row r="497" spans="1:1" x14ac:dyDescent="0.35">
      <c r="A497" s="269" t="s">
        <v>5590</v>
      </c>
    </row>
    <row r="498" spans="1:1" x14ac:dyDescent="0.35">
      <c r="A498" s="269" t="s">
        <v>5591</v>
      </c>
    </row>
    <row r="499" spans="1:1" x14ac:dyDescent="0.35">
      <c r="A499" s="269" t="s">
        <v>5592</v>
      </c>
    </row>
    <row r="500" spans="1:1" x14ac:dyDescent="0.35">
      <c r="A500" s="269" t="s">
        <v>5593</v>
      </c>
    </row>
    <row r="501" spans="1:1" x14ac:dyDescent="0.35">
      <c r="A501" s="269" t="s">
        <v>5594</v>
      </c>
    </row>
    <row r="502" spans="1:1" x14ac:dyDescent="0.35">
      <c r="A502" s="269" t="s">
        <v>5595</v>
      </c>
    </row>
    <row r="503" spans="1:1" x14ac:dyDescent="0.35">
      <c r="A503" s="269" t="s">
        <v>5596</v>
      </c>
    </row>
    <row r="504" spans="1:1" x14ac:dyDescent="0.35">
      <c r="A504" s="269" t="s">
        <v>5597</v>
      </c>
    </row>
    <row r="505" spans="1:1" x14ac:dyDescent="0.35">
      <c r="A505" s="269" t="s">
        <v>5598</v>
      </c>
    </row>
    <row r="506" spans="1:1" x14ac:dyDescent="0.35">
      <c r="A506" s="269" t="s">
        <v>5599</v>
      </c>
    </row>
    <row r="507" spans="1:1" x14ac:dyDescent="0.35">
      <c r="A507" s="269" t="s">
        <v>5600</v>
      </c>
    </row>
    <row r="508" spans="1:1" x14ac:dyDescent="0.35">
      <c r="A508" s="269" t="s">
        <v>5601</v>
      </c>
    </row>
    <row r="509" spans="1:1" x14ac:dyDescent="0.35">
      <c r="A509" s="269" t="s">
        <v>5602</v>
      </c>
    </row>
    <row r="510" spans="1:1" x14ac:dyDescent="0.35">
      <c r="A510" s="269" t="s">
        <v>5603</v>
      </c>
    </row>
    <row r="511" spans="1:1" x14ac:dyDescent="0.35">
      <c r="A511" s="269" t="s">
        <v>5604</v>
      </c>
    </row>
    <row r="512" spans="1:1" x14ac:dyDescent="0.35">
      <c r="A512" s="269" t="s">
        <v>5605</v>
      </c>
    </row>
    <row r="513" spans="1:1" x14ac:dyDescent="0.35">
      <c r="A513" s="269" t="s">
        <v>5606</v>
      </c>
    </row>
    <row r="514" spans="1:1" x14ac:dyDescent="0.35">
      <c r="A514" s="269" t="s">
        <v>5607</v>
      </c>
    </row>
    <row r="515" spans="1:1" x14ac:dyDescent="0.35">
      <c r="A515" s="269" t="s">
        <v>5608</v>
      </c>
    </row>
    <row r="516" spans="1:1" x14ac:dyDescent="0.35">
      <c r="A516" s="269" t="s">
        <v>5609</v>
      </c>
    </row>
    <row r="517" spans="1:1" x14ac:dyDescent="0.35">
      <c r="A517" s="269" t="s">
        <v>5610</v>
      </c>
    </row>
    <row r="518" spans="1:1" x14ac:dyDescent="0.35">
      <c r="A518" s="269" t="s">
        <v>5611</v>
      </c>
    </row>
    <row r="519" spans="1:1" x14ac:dyDescent="0.35">
      <c r="A519" s="269" t="s">
        <v>5612</v>
      </c>
    </row>
    <row r="520" spans="1:1" x14ac:dyDescent="0.35">
      <c r="A520" s="269" t="s">
        <v>5613</v>
      </c>
    </row>
    <row r="521" spans="1:1" x14ac:dyDescent="0.35">
      <c r="A521" s="269" t="s">
        <v>5614</v>
      </c>
    </row>
    <row r="522" spans="1:1" x14ac:dyDescent="0.35">
      <c r="A522" s="269" t="s">
        <v>5615</v>
      </c>
    </row>
    <row r="523" spans="1:1" x14ac:dyDescent="0.35">
      <c r="A523" s="269" t="s">
        <v>5616</v>
      </c>
    </row>
    <row r="524" spans="1:1" x14ac:dyDescent="0.35">
      <c r="A524" s="269" t="s">
        <v>5617</v>
      </c>
    </row>
    <row r="525" spans="1:1" x14ac:dyDescent="0.35">
      <c r="A525" s="269" t="s">
        <v>5618</v>
      </c>
    </row>
    <row r="526" spans="1:1" x14ac:dyDescent="0.35">
      <c r="A526" s="269" t="s">
        <v>5619</v>
      </c>
    </row>
    <row r="527" spans="1:1" x14ac:dyDescent="0.35">
      <c r="A527" s="269" t="s">
        <v>5620</v>
      </c>
    </row>
    <row r="528" spans="1:1" x14ac:dyDescent="0.35">
      <c r="A528" s="269" t="s">
        <v>5621</v>
      </c>
    </row>
    <row r="529" spans="1:1" x14ac:dyDescent="0.35">
      <c r="A529" s="269" t="s">
        <v>5622</v>
      </c>
    </row>
    <row r="530" spans="1:1" x14ac:dyDescent="0.35">
      <c r="A530" s="269" t="s">
        <v>5623</v>
      </c>
    </row>
    <row r="531" spans="1:1" x14ac:dyDescent="0.35">
      <c r="A531" s="269" t="s">
        <v>5624</v>
      </c>
    </row>
    <row r="532" spans="1:1" x14ac:dyDescent="0.35">
      <c r="A532" s="269" t="s">
        <v>5625</v>
      </c>
    </row>
    <row r="533" spans="1:1" x14ac:dyDescent="0.35">
      <c r="A533" s="269" t="s">
        <v>5626</v>
      </c>
    </row>
    <row r="534" spans="1:1" x14ac:dyDescent="0.35">
      <c r="A534" s="269" t="s">
        <v>5627</v>
      </c>
    </row>
    <row r="535" spans="1:1" x14ac:dyDescent="0.35">
      <c r="A535" s="269" t="s">
        <v>5628</v>
      </c>
    </row>
    <row r="536" spans="1:1" x14ac:dyDescent="0.35">
      <c r="A536" s="269" t="s">
        <v>5629</v>
      </c>
    </row>
    <row r="537" spans="1:1" x14ac:dyDescent="0.35">
      <c r="A537" s="269" t="s">
        <v>5630</v>
      </c>
    </row>
    <row r="538" spans="1:1" x14ac:dyDescent="0.35">
      <c r="A538" s="269" t="s">
        <v>5631</v>
      </c>
    </row>
    <row r="539" spans="1:1" x14ac:dyDescent="0.35">
      <c r="A539" s="269" t="s">
        <v>5632</v>
      </c>
    </row>
    <row r="540" spans="1:1" x14ac:dyDescent="0.35">
      <c r="A540" s="269" t="s">
        <v>5633</v>
      </c>
    </row>
    <row r="541" spans="1:1" x14ac:dyDescent="0.35">
      <c r="A541" s="269" t="s">
        <v>5634</v>
      </c>
    </row>
    <row r="542" spans="1:1" x14ac:dyDescent="0.35">
      <c r="A542" s="269" t="s">
        <v>5635</v>
      </c>
    </row>
    <row r="543" spans="1:1" x14ac:dyDescent="0.35">
      <c r="A543" s="269" t="s">
        <v>5636</v>
      </c>
    </row>
    <row r="544" spans="1:1" x14ac:dyDescent="0.35">
      <c r="A544" s="269" t="s">
        <v>5637</v>
      </c>
    </row>
    <row r="545" spans="1:1" x14ac:dyDescent="0.35">
      <c r="A545" s="269" t="s">
        <v>5638</v>
      </c>
    </row>
    <row r="546" spans="1:1" x14ac:dyDescent="0.35">
      <c r="A546" s="269" t="s">
        <v>5639</v>
      </c>
    </row>
    <row r="547" spans="1:1" x14ac:dyDescent="0.35">
      <c r="A547" s="269" t="s">
        <v>5640</v>
      </c>
    </row>
    <row r="548" spans="1:1" x14ac:dyDescent="0.35">
      <c r="A548" s="269" t="s">
        <v>5641</v>
      </c>
    </row>
    <row r="549" spans="1:1" x14ac:dyDescent="0.35">
      <c r="A549" s="269" t="s">
        <v>5642</v>
      </c>
    </row>
    <row r="550" spans="1:1" x14ac:dyDescent="0.35">
      <c r="A550" s="269" t="s">
        <v>5643</v>
      </c>
    </row>
    <row r="551" spans="1:1" x14ac:dyDescent="0.35">
      <c r="A551" s="269" t="s">
        <v>5644</v>
      </c>
    </row>
    <row r="552" spans="1:1" x14ac:dyDescent="0.35">
      <c r="A552" s="269" t="s">
        <v>5645</v>
      </c>
    </row>
    <row r="553" spans="1:1" x14ac:dyDescent="0.35">
      <c r="A553" s="269" t="s">
        <v>5646</v>
      </c>
    </row>
    <row r="554" spans="1:1" x14ac:dyDescent="0.35">
      <c r="A554" s="269" t="s">
        <v>5647</v>
      </c>
    </row>
    <row r="555" spans="1:1" x14ac:dyDescent="0.35">
      <c r="A555" s="269" t="s">
        <v>5648</v>
      </c>
    </row>
    <row r="556" spans="1:1" x14ac:dyDescent="0.35">
      <c r="A556" s="269" t="s">
        <v>5649</v>
      </c>
    </row>
    <row r="557" spans="1:1" x14ac:dyDescent="0.35">
      <c r="A557" s="269" t="s">
        <v>5650</v>
      </c>
    </row>
    <row r="558" spans="1:1" x14ac:dyDescent="0.35">
      <c r="A558" s="269" t="s">
        <v>5651</v>
      </c>
    </row>
    <row r="559" spans="1:1" x14ac:dyDescent="0.35">
      <c r="A559" s="269" t="s">
        <v>5652</v>
      </c>
    </row>
    <row r="560" spans="1:1" x14ac:dyDescent="0.35">
      <c r="A560" s="269" t="s">
        <v>5653</v>
      </c>
    </row>
    <row r="561" spans="1:1" x14ac:dyDescent="0.35">
      <c r="A561" s="269" t="s">
        <v>5654</v>
      </c>
    </row>
    <row r="562" spans="1:1" x14ac:dyDescent="0.35">
      <c r="A562" s="269" t="s">
        <v>5655</v>
      </c>
    </row>
    <row r="563" spans="1:1" x14ac:dyDescent="0.35">
      <c r="A563" s="269" t="s">
        <v>5656</v>
      </c>
    </row>
    <row r="564" spans="1:1" x14ac:dyDescent="0.35">
      <c r="A564" s="269" t="s">
        <v>5657</v>
      </c>
    </row>
    <row r="565" spans="1:1" x14ac:dyDescent="0.35">
      <c r="A565" s="269" t="s">
        <v>5658</v>
      </c>
    </row>
    <row r="566" spans="1:1" x14ac:dyDescent="0.35">
      <c r="A566" s="269" t="s">
        <v>5659</v>
      </c>
    </row>
    <row r="567" spans="1:1" x14ac:dyDescent="0.35">
      <c r="A567" s="269" t="s">
        <v>5660</v>
      </c>
    </row>
    <row r="568" spans="1:1" x14ac:dyDescent="0.35">
      <c r="A568" s="269" t="s">
        <v>5661</v>
      </c>
    </row>
    <row r="569" spans="1:1" x14ac:dyDescent="0.35">
      <c r="A569" s="269" t="s">
        <v>5662</v>
      </c>
    </row>
    <row r="570" spans="1:1" x14ac:dyDescent="0.35">
      <c r="A570" s="269" t="s">
        <v>5663</v>
      </c>
    </row>
    <row r="571" spans="1:1" x14ac:dyDescent="0.35">
      <c r="A571" s="269" t="s">
        <v>5664</v>
      </c>
    </row>
    <row r="572" spans="1:1" x14ac:dyDescent="0.35">
      <c r="A572" s="269" t="s">
        <v>5665</v>
      </c>
    </row>
    <row r="573" spans="1:1" x14ac:dyDescent="0.35">
      <c r="A573" s="269" t="s">
        <v>5666</v>
      </c>
    </row>
    <row r="574" spans="1:1" x14ac:dyDescent="0.35">
      <c r="A574" s="269" t="s">
        <v>5667</v>
      </c>
    </row>
    <row r="575" spans="1:1" x14ac:dyDescent="0.35">
      <c r="A575" s="269" t="s">
        <v>5668</v>
      </c>
    </row>
    <row r="576" spans="1:1" x14ac:dyDescent="0.35">
      <c r="A576" s="269" t="s">
        <v>5669</v>
      </c>
    </row>
    <row r="577" spans="1:1" x14ac:dyDescent="0.35">
      <c r="A577" s="269" t="s">
        <v>5670</v>
      </c>
    </row>
    <row r="578" spans="1:1" x14ac:dyDescent="0.35">
      <c r="A578" s="269" t="s">
        <v>5671</v>
      </c>
    </row>
    <row r="579" spans="1:1" x14ac:dyDescent="0.35">
      <c r="A579" s="269" t="s">
        <v>5672</v>
      </c>
    </row>
    <row r="580" spans="1:1" x14ac:dyDescent="0.35">
      <c r="A580" s="269" t="s">
        <v>5673</v>
      </c>
    </row>
    <row r="581" spans="1:1" x14ac:dyDescent="0.35">
      <c r="A581" s="269" t="s">
        <v>5674</v>
      </c>
    </row>
    <row r="582" spans="1:1" x14ac:dyDescent="0.35">
      <c r="A582" s="269" t="s">
        <v>5675</v>
      </c>
    </row>
    <row r="583" spans="1:1" x14ac:dyDescent="0.35">
      <c r="A583" s="269" t="s">
        <v>5676</v>
      </c>
    </row>
    <row r="584" spans="1:1" x14ac:dyDescent="0.35">
      <c r="A584" s="269" t="s">
        <v>5677</v>
      </c>
    </row>
    <row r="585" spans="1:1" x14ac:dyDescent="0.35">
      <c r="A585" s="269" t="s">
        <v>5678</v>
      </c>
    </row>
    <row r="586" spans="1:1" x14ac:dyDescent="0.35">
      <c r="A586" s="269" t="s">
        <v>5679</v>
      </c>
    </row>
    <row r="587" spans="1:1" x14ac:dyDescent="0.35">
      <c r="A587" s="269" t="s">
        <v>5680</v>
      </c>
    </row>
    <row r="588" spans="1:1" x14ac:dyDescent="0.35">
      <c r="A588" s="269" t="s">
        <v>5681</v>
      </c>
    </row>
    <row r="589" spans="1:1" x14ac:dyDescent="0.35">
      <c r="A589" s="269" t="s">
        <v>5682</v>
      </c>
    </row>
    <row r="590" spans="1:1" x14ac:dyDescent="0.35">
      <c r="A590" s="269" t="s">
        <v>5683</v>
      </c>
    </row>
    <row r="591" spans="1:1" x14ac:dyDescent="0.35">
      <c r="A591" s="269" t="s">
        <v>5684</v>
      </c>
    </row>
    <row r="592" spans="1:1" x14ac:dyDescent="0.35">
      <c r="A592" s="269" t="s">
        <v>5685</v>
      </c>
    </row>
    <row r="593" spans="1:1" x14ac:dyDescent="0.35">
      <c r="A593" s="269" t="s">
        <v>5686</v>
      </c>
    </row>
    <row r="594" spans="1:1" x14ac:dyDescent="0.35">
      <c r="A594" s="269" t="s">
        <v>5687</v>
      </c>
    </row>
    <row r="595" spans="1:1" x14ac:dyDescent="0.35">
      <c r="A595" s="269" t="s">
        <v>5688</v>
      </c>
    </row>
    <row r="596" spans="1:1" x14ac:dyDescent="0.35">
      <c r="A596" s="269" t="s">
        <v>5689</v>
      </c>
    </row>
    <row r="597" spans="1:1" x14ac:dyDescent="0.35">
      <c r="A597" s="269" t="s">
        <v>5690</v>
      </c>
    </row>
    <row r="598" spans="1:1" x14ac:dyDescent="0.35">
      <c r="A598" s="269" t="s">
        <v>5691</v>
      </c>
    </row>
    <row r="599" spans="1:1" x14ac:dyDescent="0.35">
      <c r="A599" s="269" t="s">
        <v>5692</v>
      </c>
    </row>
    <row r="600" spans="1:1" x14ac:dyDescent="0.35">
      <c r="A600" s="269" t="s">
        <v>5693</v>
      </c>
    </row>
    <row r="601" spans="1:1" x14ac:dyDescent="0.35">
      <c r="A601" s="269" t="s">
        <v>5694</v>
      </c>
    </row>
    <row r="602" spans="1:1" x14ac:dyDescent="0.35">
      <c r="A602" s="269" t="s">
        <v>5695</v>
      </c>
    </row>
    <row r="603" spans="1:1" x14ac:dyDescent="0.35">
      <c r="A603" s="269" t="s">
        <v>5696</v>
      </c>
    </row>
    <row r="604" spans="1:1" x14ac:dyDescent="0.35">
      <c r="A604" s="269" t="s">
        <v>5697</v>
      </c>
    </row>
    <row r="605" spans="1:1" x14ac:dyDescent="0.35">
      <c r="A605" s="269" t="s">
        <v>5698</v>
      </c>
    </row>
    <row r="606" spans="1:1" x14ac:dyDescent="0.35">
      <c r="A606" s="269" t="s">
        <v>5699</v>
      </c>
    </row>
    <row r="607" spans="1:1" x14ac:dyDescent="0.35">
      <c r="A607" s="269" t="s">
        <v>5700</v>
      </c>
    </row>
    <row r="608" spans="1:1" x14ac:dyDescent="0.35">
      <c r="A608" s="269" t="s">
        <v>5701</v>
      </c>
    </row>
    <row r="609" spans="1:1" x14ac:dyDescent="0.35">
      <c r="A609" s="269" t="s">
        <v>5702</v>
      </c>
    </row>
    <row r="610" spans="1:1" x14ac:dyDescent="0.35">
      <c r="A610" s="269" t="s">
        <v>5703</v>
      </c>
    </row>
    <row r="611" spans="1:1" x14ac:dyDescent="0.35">
      <c r="A611" s="269" t="s">
        <v>5704</v>
      </c>
    </row>
    <row r="612" spans="1:1" x14ac:dyDescent="0.35">
      <c r="A612" s="269" t="s">
        <v>5705</v>
      </c>
    </row>
    <row r="613" spans="1:1" x14ac:dyDescent="0.35">
      <c r="A613" s="269" t="s">
        <v>5706</v>
      </c>
    </row>
    <row r="614" spans="1:1" x14ac:dyDescent="0.35">
      <c r="A614" s="269" t="s">
        <v>5707</v>
      </c>
    </row>
    <row r="615" spans="1:1" x14ac:dyDescent="0.35">
      <c r="A615" s="269" t="s">
        <v>5708</v>
      </c>
    </row>
    <row r="616" spans="1:1" x14ac:dyDescent="0.35">
      <c r="A616" s="269" t="s">
        <v>5709</v>
      </c>
    </row>
    <row r="617" spans="1:1" x14ac:dyDescent="0.35">
      <c r="A617" s="269" t="s">
        <v>5710</v>
      </c>
    </row>
    <row r="618" spans="1:1" x14ac:dyDescent="0.35">
      <c r="A618" s="269" t="s">
        <v>5711</v>
      </c>
    </row>
    <row r="619" spans="1:1" x14ac:dyDescent="0.35">
      <c r="A619" s="269" t="s">
        <v>5712</v>
      </c>
    </row>
    <row r="620" spans="1:1" x14ac:dyDescent="0.35">
      <c r="A620" s="269" t="s">
        <v>5713</v>
      </c>
    </row>
    <row r="621" spans="1:1" x14ac:dyDescent="0.35">
      <c r="A621" s="269" t="s">
        <v>5714</v>
      </c>
    </row>
    <row r="622" spans="1:1" x14ac:dyDescent="0.35">
      <c r="A622" s="269" t="s">
        <v>5715</v>
      </c>
    </row>
    <row r="623" spans="1:1" x14ac:dyDescent="0.35">
      <c r="A623" s="269" t="s">
        <v>5716</v>
      </c>
    </row>
    <row r="624" spans="1:1" x14ac:dyDescent="0.35">
      <c r="A624" s="269" t="s">
        <v>5717</v>
      </c>
    </row>
    <row r="625" spans="1:1" x14ac:dyDescent="0.35">
      <c r="A625" s="269" t="s">
        <v>5718</v>
      </c>
    </row>
    <row r="626" spans="1:1" x14ac:dyDescent="0.35">
      <c r="A626" s="269" t="s">
        <v>5716</v>
      </c>
    </row>
    <row r="627" spans="1:1" x14ac:dyDescent="0.35">
      <c r="A627" s="269" t="s">
        <v>5719</v>
      </c>
    </row>
    <row r="628" spans="1:1" x14ac:dyDescent="0.35">
      <c r="A628" s="269" t="s">
        <v>5720</v>
      </c>
    </row>
    <row r="629" spans="1:1" x14ac:dyDescent="0.35">
      <c r="A629" s="269" t="s">
        <v>5721</v>
      </c>
    </row>
    <row r="630" spans="1:1" x14ac:dyDescent="0.35">
      <c r="A630" s="269" t="s">
        <v>5722</v>
      </c>
    </row>
    <row r="631" spans="1:1" x14ac:dyDescent="0.35">
      <c r="A631" s="269" t="s">
        <v>5723</v>
      </c>
    </row>
    <row r="632" spans="1:1" x14ac:dyDescent="0.35">
      <c r="A632" s="269" t="s">
        <v>5724</v>
      </c>
    </row>
    <row r="633" spans="1:1" x14ac:dyDescent="0.35">
      <c r="A633" s="269" t="s">
        <v>5725</v>
      </c>
    </row>
    <row r="634" spans="1:1" x14ac:dyDescent="0.35">
      <c r="A634" s="269" t="s">
        <v>5726</v>
      </c>
    </row>
    <row r="635" spans="1:1" x14ac:dyDescent="0.35">
      <c r="A635" s="269" t="s">
        <v>5727</v>
      </c>
    </row>
    <row r="636" spans="1:1" x14ac:dyDescent="0.35">
      <c r="A636" s="269" t="s">
        <v>5728</v>
      </c>
    </row>
    <row r="637" spans="1:1" x14ac:dyDescent="0.35">
      <c r="A637" s="269" t="s">
        <v>5729</v>
      </c>
    </row>
    <row r="638" spans="1:1" x14ac:dyDescent="0.35">
      <c r="A638" s="269" t="s">
        <v>5730</v>
      </c>
    </row>
    <row r="639" spans="1:1" x14ac:dyDescent="0.35">
      <c r="A639" s="269" t="s">
        <v>5731</v>
      </c>
    </row>
    <row r="640" spans="1:1" x14ac:dyDescent="0.35">
      <c r="A640" s="269" t="s">
        <v>5732</v>
      </c>
    </row>
    <row r="641" spans="1:1" x14ac:dyDescent="0.35">
      <c r="A641" s="269" t="s">
        <v>5733</v>
      </c>
    </row>
    <row r="642" spans="1:1" x14ac:dyDescent="0.35">
      <c r="A642" s="269" t="s">
        <v>5734</v>
      </c>
    </row>
    <row r="643" spans="1:1" x14ac:dyDescent="0.35">
      <c r="A643" s="269" t="s">
        <v>5735</v>
      </c>
    </row>
    <row r="644" spans="1:1" x14ac:dyDescent="0.35">
      <c r="A644" s="269" t="s">
        <v>5736</v>
      </c>
    </row>
    <row r="645" spans="1:1" x14ac:dyDescent="0.35">
      <c r="A645" s="269" t="s">
        <v>5737</v>
      </c>
    </row>
    <row r="646" spans="1:1" x14ac:dyDescent="0.35">
      <c r="A646" s="269" t="s">
        <v>5738</v>
      </c>
    </row>
    <row r="647" spans="1:1" x14ac:dyDescent="0.35">
      <c r="A647" s="269" t="s">
        <v>5739</v>
      </c>
    </row>
    <row r="648" spans="1:1" x14ac:dyDescent="0.35">
      <c r="A648" s="269" t="s">
        <v>5740</v>
      </c>
    </row>
    <row r="649" spans="1:1" x14ac:dyDescent="0.35">
      <c r="A649" s="269" t="s">
        <v>5741</v>
      </c>
    </row>
    <row r="650" spans="1:1" x14ac:dyDescent="0.35">
      <c r="A650" s="269" t="s">
        <v>5742</v>
      </c>
    </row>
    <row r="651" spans="1:1" x14ac:dyDescent="0.35">
      <c r="A651" s="269" t="s">
        <v>5743</v>
      </c>
    </row>
    <row r="652" spans="1:1" x14ac:dyDescent="0.35">
      <c r="A652" s="269" t="s">
        <v>5744</v>
      </c>
    </row>
    <row r="653" spans="1:1" x14ac:dyDescent="0.35">
      <c r="A653" s="269" t="s">
        <v>5745</v>
      </c>
    </row>
    <row r="654" spans="1:1" x14ac:dyDescent="0.35">
      <c r="A654" s="269" t="s">
        <v>5746</v>
      </c>
    </row>
    <row r="655" spans="1:1" x14ac:dyDescent="0.35">
      <c r="A655" s="269" t="s">
        <v>5747</v>
      </c>
    </row>
    <row r="656" spans="1:1" x14ac:dyDescent="0.35">
      <c r="A656" s="269" t="s">
        <v>5748</v>
      </c>
    </row>
    <row r="657" spans="1:1" x14ac:dyDescent="0.35">
      <c r="A657" s="269" t="s">
        <v>5749</v>
      </c>
    </row>
    <row r="658" spans="1:1" x14ac:dyDescent="0.35">
      <c r="A658" s="269" t="s">
        <v>5750</v>
      </c>
    </row>
    <row r="659" spans="1:1" x14ac:dyDescent="0.35">
      <c r="A659" s="269" t="s">
        <v>5751</v>
      </c>
    </row>
    <row r="660" spans="1:1" x14ac:dyDescent="0.35">
      <c r="A660" s="269" t="s">
        <v>5752</v>
      </c>
    </row>
    <row r="661" spans="1:1" x14ac:dyDescent="0.35">
      <c r="A661" s="269" t="s">
        <v>5753</v>
      </c>
    </row>
    <row r="662" spans="1:1" x14ac:dyDescent="0.35">
      <c r="A662" s="269" t="s">
        <v>5754</v>
      </c>
    </row>
    <row r="663" spans="1:1" x14ac:dyDescent="0.35">
      <c r="A663" s="269" t="s">
        <v>5755</v>
      </c>
    </row>
    <row r="664" spans="1:1" x14ac:dyDescent="0.35">
      <c r="A664" s="269" t="s">
        <v>5756</v>
      </c>
    </row>
    <row r="665" spans="1:1" x14ac:dyDescent="0.35">
      <c r="A665" s="269" t="s">
        <v>5757</v>
      </c>
    </row>
    <row r="666" spans="1:1" x14ac:dyDescent="0.35">
      <c r="A666" s="269" t="s">
        <v>5758</v>
      </c>
    </row>
    <row r="667" spans="1:1" x14ac:dyDescent="0.35">
      <c r="A667" s="269" t="s">
        <v>5759</v>
      </c>
    </row>
    <row r="668" spans="1:1" x14ac:dyDescent="0.35">
      <c r="A668" s="269" t="s">
        <v>5760</v>
      </c>
    </row>
    <row r="669" spans="1:1" x14ac:dyDescent="0.35">
      <c r="A669" s="269" t="s">
        <v>5761</v>
      </c>
    </row>
    <row r="670" spans="1:1" x14ac:dyDescent="0.35">
      <c r="A670" s="269" t="s">
        <v>5762</v>
      </c>
    </row>
    <row r="671" spans="1:1" x14ac:dyDescent="0.35">
      <c r="A671" s="269" t="s">
        <v>5763</v>
      </c>
    </row>
    <row r="672" spans="1:1" x14ac:dyDescent="0.35">
      <c r="A672" s="269" t="s">
        <v>5764</v>
      </c>
    </row>
    <row r="673" spans="1:1" x14ac:dyDescent="0.35">
      <c r="A673" s="269" t="s">
        <v>5765</v>
      </c>
    </row>
    <row r="674" spans="1:1" x14ac:dyDescent="0.35">
      <c r="A674" s="269" t="s">
        <v>5766</v>
      </c>
    </row>
    <row r="675" spans="1:1" x14ac:dyDescent="0.35">
      <c r="A675" s="269" t="s">
        <v>5767</v>
      </c>
    </row>
    <row r="676" spans="1:1" x14ac:dyDescent="0.35">
      <c r="A676" s="269" t="s">
        <v>5768</v>
      </c>
    </row>
    <row r="677" spans="1:1" x14ac:dyDescent="0.35">
      <c r="A677" s="269" t="s">
        <v>5769</v>
      </c>
    </row>
    <row r="678" spans="1:1" x14ac:dyDescent="0.35">
      <c r="A678" s="269" t="s">
        <v>5770</v>
      </c>
    </row>
    <row r="679" spans="1:1" x14ac:dyDescent="0.35">
      <c r="A679" s="269" t="s">
        <v>5771</v>
      </c>
    </row>
    <row r="680" spans="1:1" x14ac:dyDescent="0.35">
      <c r="A680" s="269" t="s">
        <v>5772</v>
      </c>
    </row>
    <row r="681" spans="1:1" x14ac:dyDescent="0.35">
      <c r="A681" s="269" t="s">
        <v>5773</v>
      </c>
    </row>
    <row r="682" spans="1:1" x14ac:dyDescent="0.35">
      <c r="A682" s="269" t="s">
        <v>5774</v>
      </c>
    </row>
    <row r="683" spans="1:1" x14ac:dyDescent="0.35">
      <c r="A683" s="269" t="s">
        <v>5775</v>
      </c>
    </row>
    <row r="684" spans="1:1" x14ac:dyDescent="0.35">
      <c r="A684" s="269" t="s">
        <v>5776</v>
      </c>
    </row>
    <row r="685" spans="1:1" x14ac:dyDescent="0.35">
      <c r="A685" s="269" t="s">
        <v>5777</v>
      </c>
    </row>
    <row r="686" spans="1:1" x14ac:dyDescent="0.35">
      <c r="A686" s="269" t="s">
        <v>5778</v>
      </c>
    </row>
    <row r="687" spans="1:1" x14ac:dyDescent="0.35">
      <c r="A687" s="269" t="s">
        <v>5779</v>
      </c>
    </row>
    <row r="688" spans="1:1" x14ac:dyDescent="0.35">
      <c r="A688" s="269" t="s">
        <v>5780</v>
      </c>
    </row>
    <row r="689" spans="1:1" x14ac:dyDescent="0.35">
      <c r="A689" s="269" t="s">
        <v>5781</v>
      </c>
    </row>
    <row r="690" spans="1:1" x14ac:dyDescent="0.35">
      <c r="A690" s="269" t="s">
        <v>5782</v>
      </c>
    </row>
    <row r="691" spans="1:1" x14ac:dyDescent="0.35">
      <c r="A691" s="269" t="s">
        <v>5783</v>
      </c>
    </row>
    <row r="692" spans="1:1" x14ac:dyDescent="0.35">
      <c r="A692" s="269" t="s">
        <v>5784</v>
      </c>
    </row>
    <row r="693" spans="1:1" x14ac:dyDescent="0.35">
      <c r="A693" s="269" t="s">
        <v>5785</v>
      </c>
    </row>
    <row r="694" spans="1:1" x14ac:dyDescent="0.35">
      <c r="A694" s="269" t="s">
        <v>5786</v>
      </c>
    </row>
    <row r="695" spans="1:1" x14ac:dyDescent="0.35">
      <c r="A695" s="269" t="s">
        <v>5787</v>
      </c>
    </row>
    <row r="696" spans="1:1" x14ac:dyDescent="0.35">
      <c r="A696" s="269" t="s">
        <v>5788</v>
      </c>
    </row>
    <row r="697" spans="1:1" x14ac:dyDescent="0.35">
      <c r="A697" s="269" t="s">
        <v>5789</v>
      </c>
    </row>
    <row r="698" spans="1:1" x14ac:dyDescent="0.35">
      <c r="A698" s="269" t="s">
        <v>5790</v>
      </c>
    </row>
    <row r="699" spans="1:1" x14ac:dyDescent="0.35">
      <c r="A699" s="269" t="s">
        <v>5791</v>
      </c>
    </row>
    <row r="700" spans="1:1" x14ac:dyDescent="0.35">
      <c r="A700" s="269" t="s">
        <v>5792</v>
      </c>
    </row>
    <row r="701" spans="1:1" x14ac:dyDescent="0.35">
      <c r="A701" s="269" t="s">
        <v>5793</v>
      </c>
    </row>
    <row r="702" spans="1:1" x14ac:dyDescent="0.35">
      <c r="A702" s="269" t="s">
        <v>5794</v>
      </c>
    </row>
    <row r="703" spans="1:1" x14ac:dyDescent="0.35">
      <c r="A703" s="269" t="s">
        <v>5795</v>
      </c>
    </row>
    <row r="704" spans="1:1" x14ac:dyDescent="0.35">
      <c r="A704" s="269" t="s">
        <v>5796</v>
      </c>
    </row>
    <row r="705" spans="1:1" x14ac:dyDescent="0.35">
      <c r="A705" s="269" t="s">
        <v>5797</v>
      </c>
    </row>
    <row r="706" spans="1:1" x14ac:dyDescent="0.35">
      <c r="A706" s="269" t="s">
        <v>5798</v>
      </c>
    </row>
    <row r="707" spans="1:1" x14ac:dyDescent="0.35">
      <c r="A707" s="269" t="s">
        <v>5799</v>
      </c>
    </row>
    <row r="708" spans="1:1" x14ac:dyDescent="0.35">
      <c r="A708" s="269" t="s">
        <v>5800</v>
      </c>
    </row>
    <row r="709" spans="1:1" x14ac:dyDescent="0.35">
      <c r="A709" s="269" t="s">
        <v>5801</v>
      </c>
    </row>
    <row r="710" spans="1:1" x14ac:dyDescent="0.35">
      <c r="A710" s="269" t="s">
        <v>5802</v>
      </c>
    </row>
    <row r="711" spans="1:1" x14ac:dyDescent="0.35">
      <c r="A711" s="269" t="s">
        <v>5803</v>
      </c>
    </row>
    <row r="712" spans="1:1" x14ac:dyDescent="0.35">
      <c r="A712" s="269" t="s">
        <v>5804</v>
      </c>
    </row>
    <row r="713" spans="1:1" x14ac:dyDescent="0.35">
      <c r="A713" s="269" t="s">
        <v>5805</v>
      </c>
    </row>
    <row r="714" spans="1:1" x14ac:dyDescent="0.35">
      <c r="A714" s="269" t="s">
        <v>5806</v>
      </c>
    </row>
    <row r="715" spans="1:1" x14ac:dyDescent="0.35">
      <c r="A715" s="269" t="s">
        <v>5807</v>
      </c>
    </row>
    <row r="716" spans="1:1" x14ac:dyDescent="0.35">
      <c r="A716" s="269" t="s">
        <v>5808</v>
      </c>
    </row>
    <row r="717" spans="1:1" x14ac:dyDescent="0.35">
      <c r="A717" s="269" t="s">
        <v>5809</v>
      </c>
    </row>
    <row r="718" spans="1:1" x14ac:dyDescent="0.35">
      <c r="A718" s="269" t="s">
        <v>5810</v>
      </c>
    </row>
    <row r="719" spans="1:1" x14ac:dyDescent="0.35">
      <c r="A719" s="269" t="s">
        <v>5811</v>
      </c>
    </row>
    <row r="720" spans="1:1" x14ac:dyDescent="0.35">
      <c r="A720" s="269" t="s">
        <v>5812</v>
      </c>
    </row>
    <row r="721" spans="1:1" x14ac:dyDescent="0.35">
      <c r="A721" s="269" t="s">
        <v>5813</v>
      </c>
    </row>
    <row r="722" spans="1:1" x14ac:dyDescent="0.35">
      <c r="A722" s="269" t="s">
        <v>5814</v>
      </c>
    </row>
    <row r="723" spans="1:1" x14ac:dyDescent="0.35">
      <c r="A723" s="269" t="s">
        <v>5815</v>
      </c>
    </row>
    <row r="724" spans="1:1" x14ac:dyDescent="0.35">
      <c r="A724" s="269" t="s">
        <v>5816</v>
      </c>
    </row>
    <row r="725" spans="1:1" x14ac:dyDescent="0.35">
      <c r="A725" s="269" t="s">
        <v>5817</v>
      </c>
    </row>
    <row r="726" spans="1:1" x14ac:dyDescent="0.35">
      <c r="A726" s="269" t="s">
        <v>5818</v>
      </c>
    </row>
    <row r="727" spans="1:1" x14ac:dyDescent="0.35">
      <c r="A727" s="269" t="s">
        <v>5819</v>
      </c>
    </row>
    <row r="728" spans="1:1" x14ac:dyDescent="0.35">
      <c r="A728" s="269" t="s">
        <v>5820</v>
      </c>
    </row>
    <row r="729" spans="1:1" x14ac:dyDescent="0.35">
      <c r="A729" s="269" t="s">
        <v>5821</v>
      </c>
    </row>
    <row r="730" spans="1:1" x14ac:dyDescent="0.35">
      <c r="A730" s="269" t="s">
        <v>5822</v>
      </c>
    </row>
    <row r="731" spans="1:1" x14ac:dyDescent="0.35">
      <c r="A731" s="269" t="s">
        <v>5823</v>
      </c>
    </row>
    <row r="732" spans="1:1" x14ac:dyDescent="0.35">
      <c r="A732" s="269" t="s">
        <v>5824</v>
      </c>
    </row>
    <row r="733" spans="1:1" x14ac:dyDescent="0.35">
      <c r="A733" s="269" t="s">
        <v>5825</v>
      </c>
    </row>
    <row r="734" spans="1:1" x14ac:dyDescent="0.35">
      <c r="A734" s="269" t="s">
        <v>5826</v>
      </c>
    </row>
    <row r="735" spans="1:1" x14ac:dyDescent="0.35">
      <c r="A735" s="269" t="s">
        <v>5827</v>
      </c>
    </row>
    <row r="736" spans="1:1" x14ac:dyDescent="0.35">
      <c r="A736" s="269" t="s">
        <v>5828</v>
      </c>
    </row>
    <row r="737" spans="1:1" x14ac:dyDescent="0.35">
      <c r="A737" s="269" t="s">
        <v>5829</v>
      </c>
    </row>
    <row r="738" spans="1:1" x14ac:dyDescent="0.35">
      <c r="A738" s="269" t="s">
        <v>5830</v>
      </c>
    </row>
    <row r="739" spans="1:1" x14ac:dyDescent="0.35">
      <c r="A739" s="269" t="s">
        <v>5831</v>
      </c>
    </row>
    <row r="740" spans="1:1" x14ac:dyDescent="0.35">
      <c r="A740" s="269" t="s">
        <v>5832</v>
      </c>
    </row>
    <row r="741" spans="1:1" x14ac:dyDescent="0.35">
      <c r="A741" s="269" t="s">
        <v>5833</v>
      </c>
    </row>
    <row r="742" spans="1:1" x14ac:dyDescent="0.35">
      <c r="A742" s="269" t="s">
        <v>5834</v>
      </c>
    </row>
    <row r="743" spans="1:1" x14ac:dyDescent="0.35">
      <c r="A743" s="269" t="s">
        <v>5835</v>
      </c>
    </row>
    <row r="744" spans="1:1" x14ac:dyDescent="0.35">
      <c r="A744" s="269" t="s">
        <v>5836</v>
      </c>
    </row>
    <row r="745" spans="1:1" x14ac:dyDescent="0.35">
      <c r="A745" s="269" t="s">
        <v>5837</v>
      </c>
    </row>
    <row r="746" spans="1:1" x14ac:dyDescent="0.35">
      <c r="A746" s="269" t="s">
        <v>5838</v>
      </c>
    </row>
    <row r="747" spans="1:1" x14ac:dyDescent="0.35">
      <c r="A747" s="269" t="s">
        <v>5839</v>
      </c>
    </row>
    <row r="748" spans="1:1" x14ac:dyDescent="0.35">
      <c r="A748" s="269" t="s">
        <v>5840</v>
      </c>
    </row>
    <row r="749" spans="1:1" x14ac:dyDescent="0.35">
      <c r="A749" s="269" t="s">
        <v>5841</v>
      </c>
    </row>
    <row r="750" spans="1:1" x14ac:dyDescent="0.35">
      <c r="A750" s="269" t="s">
        <v>5842</v>
      </c>
    </row>
    <row r="751" spans="1:1" x14ac:dyDescent="0.35">
      <c r="A751" s="269" t="s">
        <v>5843</v>
      </c>
    </row>
    <row r="752" spans="1:1" x14ac:dyDescent="0.35">
      <c r="A752" s="269" t="s">
        <v>5844</v>
      </c>
    </row>
    <row r="753" spans="1:1" x14ac:dyDescent="0.35">
      <c r="A753" s="269" t="s">
        <v>5845</v>
      </c>
    </row>
    <row r="754" spans="1:1" x14ac:dyDescent="0.35">
      <c r="A754" s="269" t="s">
        <v>5846</v>
      </c>
    </row>
    <row r="755" spans="1:1" x14ac:dyDescent="0.35">
      <c r="A755" s="269" t="s">
        <v>5847</v>
      </c>
    </row>
    <row r="756" spans="1:1" x14ac:dyDescent="0.35">
      <c r="A756" s="269" t="s">
        <v>5848</v>
      </c>
    </row>
    <row r="757" spans="1:1" x14ac:dyDescent="0.35">
      <c r="A757" s="269" t="s">
        <v>5849</v>
      </c>
    </row>
    <row r="758" spans="1:1" x14ac:dyDescent="0.35">
      <c r="A758" s="269" t="s">
        <v>5850</v>
      </c>
    </row>
    <row r="759" spans="1:1" x14ac:dyDescent="0.35">
      <c r="A759" s="269" t="s">
        <v>5851</v>
      </c>
    </row>
    <row r="760" spans="1:1" x14ac:dyDescent="0.35">
      <c r="A760" s="269" t="s">
        <v>5852</v>
      </c>
    </row>
    <row r="761" spans="1:1" x14ac:dyDescent="0.35">
      <c r="A761" s="269" t="s">
        <v>5853</v>
      </c>
    </row>
    <row r="762" spans="1:1" x14ac:dyDescent="0.35">
      <c r="A762" s="269" t="s">
        <v>5854</v>
      </c>
    </row>
    <row r="763" spans="1:1" x14ac:dyDescent="0.35">
      <c r="A763" s="269" t="s">
        <v>5855</v>
      </c>
    </row>
    <row r="764" spans="1:1" x14ac:dyDescent="0.35">
      <c r="A764" s="269" t="s">
        <v>5856</v>
      </c>
    </row>
    <row r="765" spans="1:1" x14ac:dyDescent="0.35">
      <c r="A765" s="269" t="s">
        <v>5857</v>
      </c>
    </row>
    <row r="766" spans="1:1" x14ac:dyDescent="0.35">
      <c r="A766" s="269" t="s">
        <v>5858</v>
      </c>
    </row>
    <row r="767" spans="1:1" x14ac:dyDescent="0.35">
      <c r="A767" s="269" t="s">
        <v>5859</v>
      </c>
    </row>
    <row r="768" spans="1:1" x14ac:dyDescent="0.35">
      <c r="A768" s="269" t="s">
        <v>5860</v>
      </c>
    </row>
    <row r="769" spans="1:1" x14ac:dyDescent="0.35">
      <c r="A769" s="269" t="s">
        <v>5861</v>
      </c>
    </row>
    <row r="770" spans="1:1" x14ac:dyDescent="0.35">
      <c r="A770" s="269" t="s">
        <v>5862</v>
      </c>
    </row>
    <row r="771" spans="1:1" x14ac:dyDescent="0.35">
      <c r="A771" s="269" t="s">
        <v>5863</v>
      </c>
    </row>
    <row r="772" spans="1:1" x14ac:dyDescent="0.35">
      <c r="A772" s="269" t="s">
        <v>5864</v>
      </c>
    </row>
    <row r="773" spans="1:1" x14ac:dyDescent="0.35">
      <c r="A773" s="269" t="s">
        <v>5865</v>
      </c>
    </row>
    <row r="774" spans="1:1" x14ac:dyDescent="0.35">
      <c r="A774" s="269" t="s">
        <v>5866</v>
      </c>
    </row>
    <row r="775" spans="1:1" x14ac:dyDescent="0.35">
      <c r="A775" s="269" t="s">
        <v>5867</v>
      </c>
    </row>
    <row r="776" spans="1:1" x14ac:dyDescent="0.35">
      <c r="A776" s="269" t="s">
        <v>5868</v>
      </c>
    </row>
    <row r="777" spans="1:1" x14ac:dyDescent="0.35">
      <c r="A777" s="269" t="s">
        <v>5869</v>
      </c>
    </row>
    <row r="778" spans="1:1" x14ac:dyDescent="0.35">
      <c r="A778" s="269" t="s">
        <v>5870</v>
      </c>
    </row>
    <row r="779" spans="1:1" x14ac:dyDescent="0.35">
      <c r="A779" s="269" t="s">
        <v>5871</v>
      </c>
    </row>
    <row r="780" spans="1:1" x14ac:dyDescent="0.35">
      <c r="A780" s="269" t="s">
        <v>5872</v>
      </c>
    </row>
    <row r="781" spans="1:1" x14ac:dyDescent="0.35">
      <c r="A781" s="269" t="s">
        <v>5873</v>
      </c>
    </row>
    <row r="782" spans="1:1" x14ac:dyDescent="0.35">
      <c r="A782" s="269" t="s">
        <v>5874</v>
      </c>
    </row>
    <row r="783" spans="1:1" x14ac:dyDescent="0.35">
      <c r="A783" s="269" t="s">
        <v>5875</v>
      </c>
    </row>
    <row r="784" spans="1:1" x14ac:dyDescent="0.35">
      <c r="A784" s="269" t="s">
        <v>5876</v>
      </c>
    </row>
    <row r="785" spans="1:1" x14ac:dyDescent="0.35">
      <c r="A785" s="269" t="s">
        <v>5877</v>
      </c>
    </row>
    <row r="786" spans="1:1" x14ac:dyDescent="0.35">
      <c r="A786" s="269" t="s">
        <v>5878</v>
      </c>
    </row>
    <row r="787" spans="1:1" x14ac:dyDescent="0.35">
      <c r="A787" s="269" t="s">
        <v>5879</v>
      </c>
    </row>
    <row r="788" spans="1:1" x14ac:dyDescent="0.35">
      <c r="A788" s="269" t="s">
        <v>5880</v>
      </c>
    </row>
    <row r="789" spans="1:1" x14ac:dyDescent="0.35">
      <c r="A789" s="269" t="s">
        <v>5881</v>
      </c>
    </row>
    <row r="790" spans="1:1" x14ac:dyDescent="0.35">
      <c r="A790" s="269" t="s">
        <v>5882</v>
      </c>
    </row>
    <row r="791" spans="1:1" x14ac:dyDescent="0.35">
      <c r="A791" s="269" t="s">
        <v>5883</v>
      </c>
    </row>
    <row r="792" spans="1:1" x14ac:dyDescent="0.35">
      <c r="A792" s="269" t="s">
        <v>5884</v>
      </c>
    </row>
    <row r="793" spans="1:1" x14ac:dyDescent="0.35">
      <c r="A793" s="269" t="s">
        <v>5885</v>
      </c>
    </row>
    <row r="794" spans="1:1" x14ac:dyDescent="0.35">
      <c r="A794" s="269" t="s">
        <v>5886</v>
      </c>
    </row>
    <row r="795" spans="1:1" x14ac:dyDescent="0.35">
      <c r="A795" s="269" t="s">
        <v>5887</v>
      </c>
    </row>
    <row r="796" spans="1:1" x14ac:dyDescent="0.35">
      <c r="A796" s="269" t="s">
        <v>5888</v>
      </c>
    </row>
    <row r="797" spans="1:1" x14ac:dyDescent="0.35">
      <c r="A797" s="269" t="s">
        <v>5889</v>
      </c>
    </row>
    <row r="798" spans="1:1" x14ac:dyDescent="0.35">
      <c r="A798" s="269" t="s">
        <v>5890</v>
      </c>
    </row>
    <row r="799" spans="1:1" x14ac:dyDescent="0.35">
      <c r="A799" s="269" t="s">
        <v>5891</v>
      </c>
    </row>
    <row r="800" spans="1:1" x14ac:dyDescent="0.35">
      <c r="A800" s="269" t="s">
        <v>5892</v>
      </c>
    </row>
    <row r="801" spans="1:1" x14ac:dyDescent="0.35">
      <c r="A801" s="269" t="s">
        <v>5893</v>
      </c>
    </row>
    <row r="802" spans="1:1" x14ac:dyDescent="0.35">
      <c r="A802" s="269" t="s">
        <v>5894</v>
      </c>
    </row>
    <row r="803" spans="1:1" x14ac:dyDescent="0.35">
      <c r="A803" s="269" t="s">
        <v>5895</v>
      </c>
    </row>
    <row r="804" spans="1:1" x14ac:dyDescent="0.35">
      <c r="A804" s="269" t="s">
        <v>5896</v>
      </c>
    </row>
    <row r="805" spans="1:1" x14ac:dyDescent="0.35">
      <c r="A805" s="269" t="s">
        <v>5897</v>
      </c>
    </row>
    <row r="806" spans="1:1" x14ac:dyDescent="0.35">
      <c r="A806" s="269" t="s">
        <v>5898</v>
      </c>
    </row>
    <row r="807" spans="1:1" x14ac:dyDescent="0.35">
      <c r="A807" s="269" t="s">
        <v>5899</v>
      </c>
    </row>
    <row r="808" spans="1:1" x14ac:dyDescent="0.35">
      <c r="A808" s="269" t="s">
        <v>5900</v>
      </c>
    </row>
    <row r="809" spans="1:1" x14ac:dyDescent="0.35">
      <c r="A809" s="269" t="s">
        <v>5901</v>
      </c>
    </row>
    <row r="810" spans="1:1" x14ac:dyDescent="0.35">
      <c r="A810" s="269" t="s">
        <v>5902</v>
      </c>
    </row>
    <row r="811" spans="1:1" x14ac:dyDescent="0.35">
      <c r="A811" s="269" t="s">
        <v>5903</v>
      </c>
    </row>
    <row r="812" spans="1:1" x14ac:dyDescent="0.35">
      <c r="A812" s="269" t="s">
        <v>5904</v>
      </c>
    </row>
    <row r="813" spans="1:1" x14ac:dyDescent="0.35">
      <c r="A813" s="269" t="s">
        <v>5905</v>
      </c>
    </row>
    <row r="814" spans="1:1" x14ac:dyDescent="0.35">
      <c r="A814" s="269" t="s">
        <v>5906</v>
      </c>
    </row>
    <row r="815" spans="1:1" x14ac:dyDescent="0.35">
      <c r="A815" s="269" t="s">
        <v>5907</v>
      </c>
    </row>
    <row r="816" spans="1:1" x14ac:dyDescent="0.35">
      <c r="A816" s="269" t="s">
        <v>5908</v>
      </c>
    </row>
    <row r="817" spans="1:1" x14ac:dyDescent="0.35">
      <c r="A817" s="269" t="s">
        <v>5909</v>
      </c>
    </row>
    <row r="818" spans="1:1" x14ac:dyDescent="0.35">
      <c r="A818" s="269" t="s">
        <v>5910</v>
      </c>
    </row>
    <row r="819" spans="1:1" x14ac:dyDescent="0.35">
      <c r="A819" s="269" t="s">
        <v>5911</v>
      </c>
    </row>
    <row r="820" spans="1:1" x14ac:dyDescent="0.35">
      <c r="A820" s="269" t="s">
        <v>5912</v>
      </c>
    </row>
    <row r="821" spans="1:1" x14ac:dyDescent="0.35">
      <c r="A821" s="269" t="s">
        <v>5913</v>
      </c>
    </row>
    <row r="822" spans="1:1" x14ac:dyDescent="0.35">
      <c r="A822" s="269" t="s">
        <v>5914</v>
      </c>
    </row>
    <row r="823" spans="1:1" x14ac:dyDescent="0.35">
      <c r="A823" s="269" t="s">
        <v>5915</v>
      </c>
    </row>
    <row r="824" spans="1:1" x14ac:dyDescent="0.35">
      <c r="A824" s="269" t="s">
        <v>5916</v>
      </c>
    </row>
    <row r="825" spans="1:1" x14ac:dyDescent="0.35">
      <c r="A825" s="269" t="s">
        <v>5917</v>
      </c>
    </row>
    <row r="826" spans="1:1" x14ac:dyDescent="0.35">
      <c r="A826" s="269" t="s">
        <v>5918</v>
      </c>
    </row>
    <row r="827" spans="1:1" x14ac:dyDescent="0.35">
      <c r="A827" s="269" t="s">
        <v>5919</v>
      </c>
    </row>
    <row r="828" spans="1:1" x14ac:dyDescent="0.35">
      <c r="A828" s="269" t="s">
        <v>5920</v>
      </c>
    </row>
    <row r="829" spans="1:1" x14ac:dyDescent="0.35">
      <c r="A829" s="269" t="s">
        <v>5921</v>
      </c>
    </row>
    <row r="830" spans="1:1" x14ac:dyDescent="0.35">
      <c r="A830" s="269" t="s">
        <v>5922</v>
      </c>
    </row>
    <row r="831" spans="1:1" x14ac:dyDescent="0.35">
      <c r="A831" s="269" t="s">
        <v>5923</v>
      </c>
    </row>
    <row r="832" spans="1:1" x14ac:dyDescent="0.35">
      <c r="A832" s="269" t="s">
        <v>5924</v>
      </c>
    </row>
    <row r="833" spans="1:1" x14ac:dyDescent="0.35">
      <c r="A833" s="269" t="s">
        <v>5925</v>
      </c>
    </row>
    <row r="834" spans="1:1" x14ac:dyDescent="0.35">
      <c r="A834" s="269" t="s">
        <v>5926</v>
      </c>
    </row>
    <row r="835" spans="1:1" x14ac:dyDescent="0.35">
      <c r="A835" s="269" t="s">
        <v>5927</v>
      </c>
    </row>
    <row r="836" spans="1:1" x14ac:dyDescent="0.35">
      <c r="A836" s="269" t="s">
        <v>5928</v>
      </c>
    </row>
    <row r="837" spans="1:1" x14ac:dyDescent="0.35">
      <c r="A837" s="269" t="s">
        <v>5929</v>
      </c>
    </row>
    <row r="838" spans="1:1" x14ac:dyDescent="0.35">
      <c r="A838" s="269" t="s">
        <v>5930</v>
      </c>
    </row>
    <row r="839" spans="1:1" x14ac:dyDescent="0.35">
      <c r="A839" s="269" t="s">
        <v>5931</v>
      </c>
    </row>
    <row r="840" spans="1:1" x14ac:dyDescent="0.35">
      <c r="A840" s="269" t="s">
        <v>5932</v>
      </c>
    </row>
    <row r="841" spans="1:1" x14ac:dyDescent="0.35">
      <c r="A841" s="269" t="s">
        <v>5933</v>
      </c>
    </row>
    <row r="842" spans="1:1" x14ac:dyDescent="0.35">
      <c r="A842" s="269" t="s">
        <v>5934</v>
      </c>
    </row>
    <row r="843" spans="1:1" x14ac:dyDescent="0.35">
      <c r="A843" s="269" t="s">
        <v>5935</v>
      </c>
    </row>
    <row r="844" spans="1:1" x14ac:dyDescent="0.35">
      <c r="A844" s="269" t="s">
        <v>5936</v>
      </c>
    </row>
    <row r="845" spans="1:1" x14ac:dyDescent="0.35">
      <c r="A845" s="269" t="s">
        <v>5937</v>
      </c>
    </row>
    <row r="846" spans="1:1" x14ac:dyDescent="0.35">
      <c r="A846" s="269" t="s">
        <v>5938</v>
      </c>
    </row>
    <row r="847" spans="1:1" x14ac:dyDescent="0.35">
      <c r="A847" s="269" t="s">
        <v>5939</v>
      </c>
    </row>
    <row r="848" spans="1:1" x14ac:dyDescent="0.35">
      <c r="A848" s="269" t="s">
        <v>5940</v>
      </c>
    </row>
    <row r="849" spans="1:1" x14ac:dyDescent="0.35">
      <c r="A849" s="269" t="s">
        <v>5941</v>
      </c>
    </row>
    <row r="850" spans="1:1" x14ac:dyDescent="0.35">
      <c r="A850" s="269" t="s">
        <v>5942</v>
      </c>
    </row>
    <row r="851" spans="1:1" x14ac:dyDescent="0.35">
      <c r="A851" s="269" t="s">
        <v>5943</v>
      </c>
    </row>
    <row r="852" spans="1:1" x14ac:dyDescent="0.35">
      <c r="A852" s="269" t="s">
        <v>5944</v>
      </c>
    </row>
    <row r="853" spans="1:1" x14ac:dyDescent="0.35">
      <c r="A853" s="269" t="s">
        <v>5945</v>
      </c>
    </row>
    <row r="854" spans="1:1" x14ac:dyDescent="0.35">
      <c r="A854" s="269" t="s">
        <v>5946</v>
      </c>
    </row>
    <row r="855" spans="1:1" x14ac:dyDescent="0.35">
      <c r="A855" s="269" t="s">
        <v>5947</v>
      </c>
    </row>
    <row r="856" spans="1:1" x14ac:dyDescent="0.35">
      <c r="A856" s="269" t="s">
        <v>5948</v>
      </c>
    </row>
    <row r="857" spans="1:1" x14ac:dyDescent="0.35">
      <c r="A857" s="269" t="s">
        <v>5949</v>
      </c>
    </row>
    <row r="858" spans="1:1" x14ac:dyDescent="0.35">
      <c r="A858" s="269" t="s">
        <v>5950</v>
      </c>
    </row>
    <row r="859" spans="1:1" x14ac:dyDescent="0.35">
      <c r="A859" s="269" t="s">
        <v>5951</v>
      </c>
    </row>
    <row r="860" spans="1:1" x14ac:dyDescent="0.35">
      <c r="A860" s="269" t="s">
        <v>5952</v>
      </c>
    </row>
    <row r="861" spans="1:1" x14ac:dyDescent="0.35">
      <c r="A861" s="269" t="s">
        <v>5953</v>
      </c>
    </row>
    <row r="862" spans="1:1" x14ac:dyDescent="0.35">
      <c r="A862" s="269" t="s">
        <v>5954</v>
      </c>
    </row>
    <row r="863" spans="1:1" x14ac:dyDescent="0.35">
      <c r="A863" s="269" t="s">
        <v>5955</v>
      </c>
    </row>
    <row r="864" spans="1:1" x14ac:dyDescent="0.35">
      <c r="A864" s="269" t="s">
        <v>5956</v>
      </c>
    </row>
    <row r="865" spans="1:1" x14ac:dyDescent="0.35">
      <c r="A865" s="269" t="s">
        <v>5957</v>
      </c>
    </row>
    <row r="866" spans="1:1" x14ac:dyDescent="0.35">
      <c r="A866" s="269" t="s">
        <v>5958</v>
      </c>
    </row>
    <row r="867" spans="1:1" x14ac:dyDescent="0.35">
      <c r="A867" s="269" t="s">
        <v>5959</v>
      </c>
    </row>
    <row r="868" spans="1:1" x14ac:dyDescent="0.35">
      <c r="A868" s="269" t="s">
        <v>5960</v>
      </c>
    </row>
    <row r="869" spans="1:1" x14ac:dyDescent="0.35">
      <c r="A869" s="269" t="s">
        <v>5961</v>
      </c>
    </row>
    <row r="870" spans="1:1" x14ac:dyDescent="0.35">
      <c r="A870" s="269" t="s">
        <v>5962</v>
      </c>
    </row>
    <row r="871" spans="1:1" x14ac:dyDescent="0.35">
      <c r="A871" s="269" t="s">
        <v>5963</v>
      </c>
    </row>
    <row r="872" spans="1:1" x14ac:dyDescent="0.35">
      <c r="A872" s="269" t="s">
        <v>5964</v>
      </c>
    </row>
    <row r="873" spans="1:1" x14ac:dyDescent="0.35">
      <c r="A873" s="269" t="s">
        <v>5965</v>
      </c>
    </row>
    <row r="874" spans="1:1" x14ac:dyDescent="0.35">
      <c r="A874" s="269" t="s">
        <v>5966</v>
      </c>
    </row>
    <row r="875" spans="1:1" x14ac:dyDescent="0.35">
      <c r="A875" s="269" t="s">
        <v>5967</v>
      </c>
    </row>
    <row r="876" spans="1:1" x14ac:dyDescent="0.35">
      <c r="A876" s="269" t="s">
        <v>5968</v>
      </c>
    </row>
    <row r="877" spans="1:1" x14ac:dyDescent="0.35">
      <c r="A877" s="269" t="s">
        <v>5969</v>
      </c>
    </row>
    <row r="878" spans="1:1" x14ac:dyDescent="0.35">
      <c r="A878" s="269" t="s">
        <v>5970</v>
      </c>
    </row>
    <row r="879" spans="1:1" x14ac:dyDescent="0.35">
      <c r="A879" s="269" t="s">
        <v>5971</v>
      </c>
    </row>
    <row r="880" spans="1:1" x14ac:dyDescent="0.35">
      <c r="A880" s="269" t="s">
        <v>5972</v>
      </c>
    </row>
    <row r="881" spans="1:1" x14ac:dyDescent="0.35">
      <c r="A881" s="269" t="s">
        <v>5973</v>
      </c>
    </row>
    <row r="882" spans="1:1" x14ac:dyDescent="0.35">
      <c r="A882" s="269" t="s">
        <v>5974</v>
      </c>
    </row>
    <row r="883" spans="1:1" x14ac:dyDescent="0.35">
      <c r="A883" s="269" t="s">
        <v>5975</v>
      </c>
    </row>
    <row r="884" spans="1:1" x14ac:dyDescent="0.35">
      <c r="A884" s="269" t="s">
        <v>5976</v>
      </c>
    </row>
    <row r="885" spans="1:1" x14ac:dyDescent="0.35">
      <c r="A885" s="269" t="s">
        <v>5977</v>
      </c>
    </row>
    <row r="886" spans="1:1" x14ac:dyDescent="0.35">
      <c r="A886" s="269" t="s">
        <v>5978</v>
      </c>
    </row>
    <row r="887" spans="1:1" x14ac:dyDescent="0.35">
      <c r="A887" s="269" t="s">
        <v>5979</v>
      </c>
    </row>
    <row r="888" spans="1:1" x14ac:dyDescent="0.35">
      <c r="A888" s="269" t="s">
        <v>5980</v>
      </c>
    </row>
    <row r="889" spans="1:1" x14ac:dyDescent="0.35">
      <c r="A889" s="269" t="s">
        <v>5981</v>
      </c>
    </row>
    <row r="890" spans="1:1" x14ac:dyDescent="0.35">
      <c r="A890" s="269" t="s">
        <v>5982</v>
      </c>
    </row>
    <row r="891" spans="1:1" x14ac:dyDescent="0.35">
      <c r="A891" s="269" t="s">
        <v>5983</v>
      </c>
    </row>
    <row r="892" spans="1:1" x14ac:dyDescent="0.35">
      <c r="A892" s="269" t="s">
        <v>5984</v>
      </c>
    </row>
    <row r="893" spans="1:1" x14ac:dyDescent="0.35">
      <c r="A893" s="269" t="s">
        <v>5985</v>
      </c>
    </row>
    <row r="894" spans="1:1" x14ac:dyDescent="0.35">
      <c r="A894" s="269" t="s">
        <v>5986</v>
      </c>
    </row>
    <row r="895" spans="1:1" x14ac:dyDescent="0.35">
      <c r="A895" s="269" t="s">
        <v>5987</v>
      </c>
    </row>
    <row r="896" spans="1:1" x14ac:dyDescent="0.35">
      <c r="A896" s="269" t="s">
        <v>5988</v>
      </c>
    </row>
    <row r="897" spans="1:1" x14ac:dyDescent="0.35">
      <c r="A897" s="269" t="s">
        <v>5989</v>
      </c>
    </row>
    <row r="898" spans="1:1" x14ac:dyDescent="0.35">
      <c r="A898" s="269" t="s">
        <v>5990</v>
      </c>
    </row>
    <row r="899" spans="1:1" x14ac:dyDescent="0.35">
      <c r="A899" s="269" t="s">
        <v>5991</v>
      </c>
    </row>
    <row r="900" spans="1:1" x14ac:dyDescent="0.35">
      <c r="A900" s="269" t="s">
        <v>5992</v>
      </c>
    </row>
    <row r="901" spans="1:1" x14ac:dyDescent="0.35">
      <c r="A901" s="269" t="s">
        <v>5993</v>
      </c>
    </row>
    <row r="902" spans="1:1" x14ac:dyDescent="0.35">
      <c r="A902" s="269" t="s">
        <v>5994</v>
      </c>
    </row>
    <row r="903" spans="1:1" x14ac:dyDescent="0.35">
      <c r="A903" s="269" t="s">
        <v>5995</v>
      </c>
    </row>
    <row r="904" spans="1:1" x14ac:dyDescent="0.35">
      <c r="A904" s="269" t="s">
        <v>5996</v>
      </c>
    </row>
    <row r="905" spans="1:1" x14ac:dyDescent="0.35">
      <c r="A905" s="269" t="s">
        <v>5997</v>
      </c>
    </row>
    <row r="906" spans="1:1" x14ac:dyDescent="0.35">
      <c r="A906" s="269" t="s">
        <v>5998</v>
      </c>
    </row>
    <row r="907" spans="1:1" x14ac:dyDescent="0.35">
      <c r="A907" s="269" t="s">
        <v>5999</v>
      </c>
    </row>
    <row r="908" spans="1:1" x14ac:dyDescent="0.35">
      <c r="A908" s="269" t="s">
        <v>6000</v>
      </c>
    </row>
    <row r="909" spans="1:1" x14ac:dyDescent="0.35">
      <c r="A909" s="269" t="s">
        <v>6001</v>
      </c>
    </row>
    <row r="910" spans="1:1" x14ac:dyDescent="0.35">
      <c r="A910" s="269" t="s">
        <v>6002</v>
      </c>
    </row>
    <row r="911" spans="1:1" x14ac:dyDescent="0.35">
      <c r="A911" s="269" t="s">
        <v>6003</v>
      </c>
    </row>
    <row r="912" spans="1:1" x14ac:dyDescent="0.35">
      <c r="A912" s="269" t="s">
        <v>6004</v>
      </c>
    </row>
    <row r="913" spans="1:1" x14ac:dyDescent="0.35">
      <c r="A913" s="269" t="s">
        <v>6005</v>
      </c>
    </row>
    <row r="914" spans="1:1" x14ac:dyDescent="0.35">
      <c r="A914" s="269" t="s">
        <v>6006</v>
      </c>
    </row>
    <row r="915" spans="1:1" x14ac:dyDescent="0.35">
      <c r="A915" s="269" t="s">
        <v>6007</v>
      </c>
    </row>
    <row r="916" spans="1:1" x14ac:dyDescent="0.35">
      <c r="A916" s="269" t="s">
        <v>6008</v>
      </c>
    </row>
    <row r="917" spans="1:1" x14ac:dyDescent="0.35">
      <c r="A917" s="269" t="s">
        <v>6009</v>
      </c>
    </row>
    <row r="918" spans="1:1" x14ac:dyDescent="0.35">
      <c r="A918" s="269" t="s">
        <v>6010</v>
      </c>
    </row>
    <row r="919" spans="1:1" x14ac:dyDescent="0.35">
      <c r="A919" s="269" t="s">
        <v>6011</v>
      </c>
    </row>
    <row r="920" spans="1:1" x14ac:dyDescent="0.35">
      <c r="A920" s="269" t="s">
        <v>6012</v>
      </c>
    </row>
    <row r="921" spans="1:1" x14ac:dyDescent="0.35">
      <c r="A921" s="269" t="s">
        <v>6013</v>
      </c>
    </row>
    <row r="922" spans="1:1" x14ac:dyDescent="0.35">
      <c r="A922" s="269" t="s">
        <v>6014</v>
      </c>
    </row>
    <row r="923" spans="1:1" x14ac:dyDescent="0.35">
      <c r="A923" s="269" t="s">
        <v>6015</v>
      </c>
    </row>
    <row r="924" spans="1:1" x14ac:dyDescent="0.35">
      <c r="A924" s="269" t="s">
        <v>6016</v>
      </c>
    </row>
    <row r="925" spans="1:1" x14ac:dyDescent="0.35">
      <c r="A925" s="269" t="s">
        <v>6017</v>
      </c>
    </row>
    <row r="926" spans="1:1" x14ac:dyDescent="0.35">
      <c r="A926" s="269" t="s">
        <v>6018</v>
      </c>
    </row>
    <row r="927" spans="1:1" x14ac:dyDescent="0.35">
      <c r="A927" s="269" t="s">
        <v>6019</v>
      </c>
    </row>
    <row r="928" spans="1:1" x14ac:dyDescent="0.35">
      <c r="A928" s="269" t="s">
        <v>6020</v>
      </c>
    </row>
    <row r="929" spans="1:1" x14ac:dyDescent="0.35">
      <c r="A929" s="269" t="s">
        <v>6021</v>
      </c>
    </row>
    <row r="930" spans="1:1" x14ac:dyDescent="0.35">
      <c r="A930" s="269" t="s">
        <v>6022</v>
      </c>
    </row>
    <row r="931" spans="1:1" x14ac:dyDescent="0.35">
      <c r="A931" s="269" t="s">
        <v>6023</v>
      </c>
    </row>
    <row r="932" spans="1:1" x14ac:dyDescent="0.35">
      <c r="A932" s="269" t="s">
        <v>6024</v>
      </c>
    </row>
    <row r="933" spans="1:1" x14ac:dyDescent="0.35">
      <c r="A933" s="269" t="s">
        <v>6025</v>
      </c>
    </row>
    <row r="934" spans="1:1" x14ac:dyDescent="0.35">
      <c r="A934" s="269" t="s">
        <v>6026</v>
      </c>
    </row>
    <row r="935" spans="1:1" x14ac:dyDescent="0.35">
      <c r="A935" s="269" t="s">
        <v>6027</v>
      </c>
    </row>
    <row r="936" spans="1:1" x14ac:dyDescent="0.35">
      <c r="A936" s="269" t="s">
        <v>6028</v>
      </c>
    </row>
    <row r="937" spans="1:1" x14ac:dyDescent="0.35">
      <c r="A937" s="269" t="s">
        <v>6029</v>
      </c>
    </row>
    <row r="938" spans="1:1" x14ac:dyDescent="0.35">
      <c r="A938" s="269" t="s">
        <v>6030</v>
      </c>
    </row>
    <row r="939" spans="1:1" x14ac:dyDescent="0.35">
      <c r="A939" s="269" t="s">
        <v>6031</v>
      </c>
    </row>
    <row r="940" spans="1:1" x14ac:dyDescent="0.35">
      <c r="A940" s="269" t="s">
        <v>6032</v>
      </c>
    </row>
    <row r="941" spans="1:1" x14ac:dyDescent="0.35">
      <c r="A941" s="269" t="s">
        <v>6033</v>
      </c>
    </row>
    <row r="942" spans="1:1" x14ac:dyDescent="0.35">
      <c r="A942" s="269" t="s">
        <v>6034</v>
      </c>
    </row>
    <row r="943" spans="1:1" x14ac:dyDescent="0.35">
      <c r="A943" s="269" t="s">
        <v>6035</v>
      </c>
    </row>
    <row r="944" spans="1:1" x14ac:dyDescent="0.35">
      <c r="A944" s="269" t="s">
        <v>6036</v>
      </c>
    </row>
    <row r="945" spans="1:1" x14ac:dyDescent="0.35">
      <c r="A945" s="269" t="s">
        <v>6037</v>
      </c>
    </row>
    <row r="946" spans="1:1" x14ac:dyDescent="0.35">
      <c r="A946" s="269" t="s">
        <v>6038</v>
      </c>
    </row>
    <row r="947" spans="1:1" x14ac:dyDescent="0.35">
      <c r="A947" s="269" t="s">
        <v>6039</v>
      </c>
    </row>
    <row r="948" spans="1:1" x14ac:dyDescent="0.35">
      <c r="A948" s="269" t="s">
        <v>6040</v>
      </c>
    </row>
    <row r="949" spans="1:1" x14ac:dyDescent="0.35">
      <c r="A949" s="269" t="s">
        <v>6041</v>
      </c>
    </row>
    <row r="950" spans="1:1" x14ac:dyDescent="0.35">
      <c r="A950" s="269" t="s">
        <v>6042</v>
      </c>
    </row>
    <row r="951" spans="1:1" x14ac:dyDescent="0.35">
      <c r="A951" s="269" t="s">
        <v>6043</v>
      </c>
    </row>
    <row r="952" spans="1:1" x14ac:dyDescent="0.35">
      <c r="A952" s="269" t="s">
        <v>6044</v>
      </c>
    </row>
    <row r="953" spans="1:1" x14ac:dyDescent="0.35">
      <c r="A953" s="269" t="s">
        <v>6045</v>
      </c>
    </row>
    <row r="954" spans="1:1" x14ac:dyDescent="0.35">
      <c r="A954" s="269" t="s">
        <v>6046</v>
      </c>
    </row>
    <row r="955" spans="1:1" x14ac:dyDescent="0.35">
      <c r="A955" s="269" t="s">
        <v>6047</v>
      </c>
    </row>
    <row r="956" spans="1:1" x14ac:dyDescent="0.35">
      <c r="A956" s="269" t="s">
        <v>6048</v>
      </c>
    </row>
    <row r="957" spans="1:1" x14ac:dyDescent="0.35">
      <c r="A957" s="269" t="s">
        <v>6049</v>
      </c>
    </row>
    <row r="958" spans="1:1" x14ac:dyDescent="0.35">
      <c r="A958" s="269" t="s">
        <v>6050</v>
      </c>
    </row>
    <row r="959" spans="1:1" x14ac:dyDescent="0.35">
      <c r="A959" s="269" t="s">
        <v>6051</v>
      </c>
    </row>
    <row r="960" spans="1:1" x14ac:dyDescent="0.35">
      <c r="A960" s="269" t="s">
        <v>6052</v>
      </c>
    </row>
    <row r="961" spans="1:1" x14ac:dyDescent="0.35">
      <c r="A961" s="269" t="s">
        <v>6053</v>
      </c>
    </row>
    <row r="962" spans="1:1" x14ac:dyDescent="0.35">
      <c r="A962" s="269" t="s">
        <v>6054</v>
      </c>
    </row>
    <row r="963" spans="1:1" x14ac:dyDescent="0.35">
      <c r="A963" s="269"/>
    </row>
    <row r="964" spans="1:1" x14ac:dyDescent="0.35">
      <c r="A964" s="269"/>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03034-7E8A-41BB-AD41-153FD3865796}">
  <sheetPr codeName="Feuil23"/>
  <dimension ref="A1:B4"/>
  <sheetViews>
    <sheetView tabSelected="1" workbookViewId="0">
      <selection activeCell="B5" sqref="B5"/>
    </sheetView>
  </sheetViews>
  <sheetFormatPr baseColWidth="10" defaultRowHeight="14.5" x14ac:dyDescent="0.35"/>
  <cols>
    <col min="2" max="2" width="97.08984375" bestFit="1" customWidth="1"/>
  </cols>
  <sheetData>
    <row r="1" spans="1:2" x14ac:dyDescent="0.35">
      <c r="A1" t="s">
        <v>6893</v>
      </c>
    </row>
    <row r="2" spans="1:2" x14ac:dyDescent="0.35">
      <c r="A2" t="s">
        <v>6895</v>
      </c>
    </row>
    <row r="3" spans="1:2" x14ac:dyDescent="0.35">
      <c r="A3" t="s">
        <v>6892</v>
      </c>
      <c r="B3" t="s">
        <v>6894</v>
      </c>
    </row>
    <row r="4" spans="1:2" ht="72.5" x14ac:dyDescent="0.35">
      <c r="B4" s="269" t="s">
        <v>6896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1EE6A-16A1-442D-BAB5-069F68835F11}">
  <sheetPr codeName="Feuil20"/>
  <dimension ref="A2:C55"/>
  <sheetViews>
    <sheetView workbookViewId="0">
      <selection activeCell="D11" sqref="D11"/>
    </sheetView>
  </sheetViews>
  <sheetFormatPr baseColWidth="10" defaultRowHeight="14.5" x14ac:dyDescent="0.35"/>
  <cols>
    <col min="1" max="1" width="29.26953125" bestFit="1" customWidth="1"/>
  </cols>
  <sheetData>
    <row r="2" spans="1:3" x14ac:dyDescent="0.35">
      <c r="A2" t="s">
        <v>6758</v>
      </c>
      <c r="C2" t="s">
        <v>6759</v>
      </c>
    </row>
    <row r="3" spans="1:3" x14ac:dyDescent="0.35">
      <c r="A3" t="s">
        <v>6760</v>
      </c>
      <c r="C3" t="s">
        <v>5085</v>
      </c>
    </row>
    <row r="4" spans="1:3" x14ac:dyDescent="0.35">
      <c r="A4" t="s">
        <v>6761</v>
      </c>
      <c r="C4" t="s">
        <v>97</v>
      </c>
    </row>
    <row r="5" spans="1:3" x14ac:dyDescent="0.35">
      <c r="A5" t="s">
        <v>6762</v>
      </c>
      <c r="C5" t="s">
        <v>5088</v>
      </c>
    </row>
    <row r="6" spans="1:3" x14ac:dyDescent="0.35">
      <c r="A6" t="s">
        <v>6763</v>
      </c>
      <c r="B6" t="s">
        <v>3046</v>
      </c>
      <c r="C6" t="b">
        <v>0</v>
      </c>
    </row>
    <row r="7" spans="1:3" x14ac:dyDescent="0.35">
      <c r="A7" t="s">
        <v>6764</v>
      </c>
      <c r="C7" t="s">
        <v>6755</v>
      </c>
    </row>
    <row r="8" spans="1:3" x14ac:dyDescent="0.35">
      <c r="A8" t="s">
        <v>6765</v>
      </c>
    </row>
    <row r="9" spans="1:3" x14ac:dyDescent="0.35">
      <c r="A9" t="s">
        <v>6766</v>
      </c>
    </row>
    <row r="10" spans="1:3" x14ac:dyDescent="0.35">
      <c r="A10" t="s">
        <v>6767</v>
      </c>
    </row>
    <row r="11" spans="1:3" x14ac:dyDescent="0.35">
      <c r="A11" t="s">
        <v>6768</v>
      </c>
    </row>
    <row r="12" spans="1:3" x14ac:dyDescent="0.35">
      <c r="A12" t="s">
        <v>6769</v>
      </c>
    </row>
    <row r="13" spans="1:3" x14ac:dyDescent="0.35">
      <c r="A13" t="s">
        <v>6770</v>
      </c>
    </row>
    <row r="14" spans="1:3" x14ac:dyDescent="0.35">
      <c r="A14" t="s">
        <v>6771</v>
      </c>
      <c r="C14">
        <v>60</v>
      </c>
    </row>
    <row r="15" spans="1:3" x14ac:dyDescent="0.35">
      <c r="A15" t="s">
        <v>6772</v>
      </c>
      <c r="B15" t="s">
        <v>6817</v>
      </c>
      <c r="C15" t="b">
        <v>0</v>
      </c>
    </row>
    <row r="16" spans="1:3" x14ac:dyDescent="0.35">
      <c r="A16" t="s">
        <v>6773</v>
      </c>
      <c r="B16" t="s">
        <v>6818</v>
      </c>
      <c r="C16" t="b">
        <v>0</v>
      </c>
    </row>
    <row r="17" spans="1:3" x14ac:dyDescent="0.35">
      <c r="A17" t="s">
        <v>6774</v>
      </c>
      <c r="C17" t="s">
        <v>6756</v>
      </c>
    </row>
    <row r="18" spans="1:3" x14ac:dyDescent="0.35">
      <c r="A18" t="s">
        <v>6775</v>
      </c>
      <c r="C18" t="s">
        <v>6757</v>
      </c>
    </row>
    <row r="19" spans="1:3" x14ac:dyDescent="0.35">
      <c r="A19" t="s">
        <v>6776</v>
      </c>
      <c r="C19" t="s">
        <v>6777</v>
      </c>
    </row>
    <row r="20" spans="1:3" x14ac:dyDescent="0.35">
      <c r="A20" t="s">
        <v>6778</v>
      </c>
      <c r="B20" t="s">
        <v>6819</v>
      </c>
      <c r="C20" t="b">
        <v>0</v>
      </c>
    </row>
    <row r="21" spans="1:3" x14ac:dyDescent="0.35">
      <c r="A21" t="s">
        <v>6779</v>
      </c>
      <c r="C21" t="s">
        <v>6780</v>
      </c>
    </row>
    <row r="22" spans="1:3" x14ac:dyDescent="0.35">
      <c r="A22" t="s">
        <v>6781</v>
      </c>
      <c r="C22">
        <v>0</v>
      </c>
    </row>
    <row r="23" spans="1:3" x14ac:dyDescent="0.35">
      <c r="A23" t="s">
        <v>6782</v>
      </c>
      <c r="C23">
        <v>1</v>
      </c>
    </row>
    <row r="24" spans="1:3" x14ac:dyDescent="0.35">
      <c r="A24" t="s">
        <v>6783</v>
      </c>
      <c r="B24" t="s">
        <v>6820</v>
      </c>
      <c r="C24" t="b">
        <v>0</v>
      </c>
    </row>
    <row r="25" spans="1:3" x14ac:dyDescent="0.35">
      <c r="A25" t="s">
        <v>6784</v>
      </c>
      <c r="B25" t="s">
        <v>6821</v>
      </c>
      <c r="C25" t="b">
        <v>0</v>
      </c>
    </row>
    <row r="26" spans="1:3" x14ac:dyDescent="0.35">
      <c r="A26" t="s">
        <v>6785</v>
      </c>
      <c r="B26" t="s">
        <v>6822</v>
      </c>
      <c r="C26" t="b">
        <v>0</v>
      </c>
    </row>
    <row r="27" spans="1:3" x14ac:dyDescent="0.35">
      <c r="A27" t="s">
        <v>6786</v>
      </c>
    </row>
    <row r="28" spans="1:3" x14ac:dyDescent="0.35">
      <c r="A28" t="s">
        <v>6787</v>
      </c>
      <c r="B28" t="s">
        <v>6823</v>
      </c>
      <c r="C28" t="b">
        <v>0</v>
      </c>
    </row>
    <row r="29" spans="1:3" x14ac:dyDescent="0.35">
      <c r="A29" t="s">
        <v>6788</v>
      </c>
      <c r="B29" t="s">
        <v>6824</v>
      </c>
    </row>
    <row r="30" spans="1:3" x14ac:dyDescent="0.35">
      <c r="A30" t="s">
        <v>6789</v>
      </c>
      <c r="B30" t="s">
        <v>6789</v>
      </c>
    </row>
    <row r="31" spans="1:3" x14ac:dyDescent="0.35">
      <c r="A31" t="s">
        <v>6790</v>
      </c>
    </row>
    <row r="32" spans="1:3" x14ac:dyDescent="0.35">
      <c r="A32" t="s">
        <v>6791</v>
      </c>
      <c r="B32" t="s">
        <v>5093</v>
      </c>
      <c r="C32" t="b">
        <v>0</v>
      </c>
    </row>
    <row r="33" spans="1:3" x14ac:dyDescent="0.35">
      <c r="A33" t="s">
        <v>6792</v>
      </c>
    </row>
    <row r="34" spans="1:3" x14ac:dyDescent="0.35">
      <c r="A34" t="s">
        <v>6793</v>
      </c>
      <c r="C34">
        <v>0</v>
      </c>
    </row>
    <row r="35" spans="1:3" x14ac:dyDescent="0.35">
      <c r="A35" t="s">
        <v>6794</v>
      </c>
      <c r="B35" t="s">
        <v>6818</v>
      </c>
      <c r="C35" t="b">
        <v>0</v>
      </c>
    </row>
    <row r="36" spans="1:3" x14ac:dyDescent="0.35">
      <c r="A36" t="s">
        <v>6795</v>
      </c>
      <c r="B36" t="s">
        <v>6817</v>
      </c>
      <c r="C36" t="b">
        <v>0</v>
      </c>
    </row>
    <row r="37" spans="1:3" x14ac:dyDescent="0.35">
      <c r="A37" t="s">
        <v>6796</v>
      </c>
      <c r="C37" t="s">
        <v>1088</v>
      </c>
    </row>
    <row r="38" spans="1:3" x14ac:dyDescent="0.35">
      <c r="A38" t="s">
        <v>6797</v>
      </c>
      <c r="C38" t="s">
        <v>53</v>
      </c>
    </row>
    <row r="39" spans="1:3" x14ac:dyDescent="0.35">
      <c r="A39" t="s">
        <v>6798</v>
      </c>
      <c r="C39" t="s">
        <v>2653</v>
      </c>
    </row>
    <row r="40" spans="1:3" x14ac:dyDescent="0.35">
      <c r="A40" t="s">
        <v>6799</v>
      </c>
      <c r="C40" t="s">
        <v>6815</v>
      </c>
    </row>
    <row r="41" spans="1:3" x14ac:dyDescent="0.35">
      <c r="A41" t="s">
        <v>6800</v>
      </c>
      <c r="C41">
        <v>60</v>
      </c>
    </row>
    <row r="42" spans="1:3" x14ac:dyDescent="0.35">
      <c r="A42" t="s">
        <v>6801</v>
      </c>
      <c r="C42" t="s">
        <v>6752</v>
      </c>
    </row>
    <row r="43" spans="1:3" x14ac:dyDescent="0.35">
      <c r="A43" t="s">
        <v>6802</v>
      </c>
      <c r="B43" t="s">
        <v>3046</v>
      </c>
      <c r="C43" t="b">
        <v>0</v>
      </c>
    </row>
    <row r="44" spans="1:3" x14ac:dyDescent="0.35">
      <c r="A44" t="s">
        <v>6803</v>
      </c>
      <c r="C44" t="s">
        <v>6759</v>
      </c>
    </row>
    <row r="45" spans="1:3" x14ac:dyDescent="0.35">
      <c r="A45" t="s">
        <v>6804</v>
      </c>
      <c r="C45" t="s">
        <v>5085</v>
      </c>
    </row>
    <row r="46" spans="1:3" x14ac:dyDescent="0.35">
      <c r="A46" t="s">
        <v>6805</v>
      </c>
      <c r="C46" t="s">
        <v>6816</v>
      </c>
    </row>
    <row r="47" spans="1:3" x14ac:dyDescent="0.35">
      <c r="A47" t="s">
        <v>6806</v>
      </c>
      <c r="B47" t="s">
        <v>6819</v>
      </c>
      <c r="C47" t="b">
        <v>0</v>
      </c>
    </row>
    <row r="48" spans="1:3" x14ac:dyDescent="0.35">
      <c r="A48" t="s">
        <v>6807</v>
      </c>
      <c r="B48" t="s">
        <v>5093</v>
      </c>
      <c r="C48" t="b">
        <v>0</v>
      </c>
    </row>
    <row r="49" spans="1:3" x14ac:dyDescent="0.35">
      <c r="A49" t="s">
        <v>6808</v>
      </c>
      <c r="B49" t="s">
        <v>6732</v>
      </c>
    </row>
    <row r="50" spans="1:3" x14ac:dyDescent="0.35">
      <c r="A50" t="s">
        <v>6809</v>
      </c>
      <c r="C50" t="s">
        <v>6752</v>
      </c>
    </row>
    <row r="51" spans="1:3" x14ac:dyDescent="0.35">
      <c r="A51" t="s">
        <v>6810</v>
      </c>
      <c r="C51" t="s">
        <v>6752</v>
      </c>
    </row>
    <row r="52" spans="1:3" x14ac:dyDescent="0.35">
      <c r="A52" t="s">
        <v>6811</v>
      </c>
      <c r="C52" t="s">
        <v>6754</v>
      </c>
    </row>
    <row r="53" spans="1:3" x14ac:dyDescent="0.35">
      <c r="A53" t="s">
        <v>6812</v>
      </c>
      <c r="B53" t="s">
        <v>6752</v>
      </c>
    </row>
    <row r="54" spans="1:3" x14ac:dyDescent="0.35">
      <c r="A54" t="s">
        <v>6813</v>
      </c>
      <c r="B54" t="s">
        <v>6754</v>
      </c>
    </row>
    <row r="55" spans="1:3" x14ac:dyDescent="0.35">
      <c r="A55" t="s">
        <v>6814</v>
      </c>
      <c r="B55" t="s">
        <v>6825</v>
      </c>
      <c r="C55" t="b">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9B92-3CD6-4E2F-B7D9-FFAF14F01F15}">
  <sheetPr codeName="Feuil16"/>
  <dimension ref="A1:J953"/>
  <sheetViews>
    <sheetView workbookViewId="0">
      <selection activeCell="F9" sqref="F9"/>
    </sheetView>
  </sheetViews>
  <sheetFormatPr baseColWidth="10" defaultRowHeight="14.5" x14ac:dyDescent="0.35"/>
  <cols>
    <col min="1" max="2" width="5.7265625" bestFit="1" customWidth="1"/>
    <col min="3" max="3" width="10.453125" bestFit="1" customWidth="1"/>
    <col min="4" max="4" width="6.81640625" bestFit="1" customWidth="1"/>
    <col min="5" max="5" width="8" bestFit="1" customWidth="1"/>
    <col min="6" max="6" width="138.81640625" bestFit="1" customWidth="1"/>
    <col min="7" max="7" width="16.1796875" bestFit="1" customWidth="1"/>
    <col min="8" max="8" width="26" bestFit="1" customWidth="1"/>
    <col min="9" max="9" width="25.54296875" bestFit="1" customWidth="1"/>
    <col min="10" max="10" width="6.81640625" bestFit="1" customWidth="1"/>
  </cols>
  <sheetData>
    <row r="1" spans="1:10" x14ac:dyDescent="0.35">
      <c r="A1" t="s">
        <v>5083</v>
      </c>
      <c r="B1" t="s">
        <v>5084</v>
      </c>
      <c r="C1" t="s">
        <v>5090</v>
      </c>
      <c r="D1" t="s">
        <v>5093</v>
      </c>
      <c r="E1" t="s">
        <v>5091</v>
      </c>
      <c r="F1" t="s">
        <v>53</v>
      </c>
      <c r="G1" t="s">
        <v>2668</v>
      </c>
      <c r="H1" t="s">
        <v>2654</v>
      </c>
      <c r="I1" t="s">
        <v>2655</v>
      </c>
      <c r="J1" t="s">
        <v>6056</v>
      </c>
    </row>
    <row r="2" spans="1:10" x14ac:dyDescent="0.35">
      <c r="A2">
        <v>1</v>
      </c>
      <c r="B2">
        <v>2</v>
      </c>
      <c r="C2">
        <v>3</v>
      </c>
      <c r="E2">
        <v>0</v>
      </c>
      <c r="F2" t="s">
        <v>2656</v>
      </c>
      <c r="J2" t="s">
        <v>6057</v>
      </c>
    </row>
    <row r="3" spans="1:10" x14ac:dyDescent="0.35">
      <c r="A3">
        <v>1</v>
      </c>
      <c r="B3">
        <v>2</v>
      </c>
      <c r="C3">
        <v>3</v>
      </c>
      <c r="E3">
        <v>0</v>
      </c>
      <c r="F3" t="s">
        <v>2657</v>
      </c>
      <c r="J3" t="s">
        <v>6057</v>
      </c>
    </row>
    <row r="4" spans="1:10" x14ac:dyDescent="0.35">
      <c r="A4">
        <v>1</v>
      </c>
      <c r="B4">
        <v>2</v>
      </c>
      <c r="C4">
        <v>3</v>
      </c>
      <c r="E4">
        <v>1</v>
      </c>
      <c r="F4" t="s">
        <v>1099</v>
      </c>
      <c r="I4" t="s">
        <v>2658</v>
      </c>
      <c r="J4" t="s">
        <v>6057</v>
      </c>
    </row>
    <row r="5" spans="1:10" x14ac:dyDescent="0.35">
      <c r="A5">
        <v>1</v>
      </c>
      <c r="B5">
        <v>2</v>
      </c>
      <c r="C5">
        <v>3</v>
      </c>
      <c r="E5">
        <v>2</v>
      </c>
      <c r="F5" t="s">
        <v>2659</v>
      </c>
      <c r="I5" t="s">
        <v>2658</v>
      </c>
      <c r="J5" t="s">
        <v>6057</v>
      </c>
    </row>
    <row r="6" spans="1:10" x14ac:dyDescent="0.35">
      <c r="A6">
        <v>1</v>
      </c>
      <c r="B6">
        <v>2</v>
      </c>
      <c r="C6">
        <v>3</v>
      </c>
      <c r="E6">
        <v>1</v>
      </c>
      <c r="F6" t="s">
        <v>2660</v>
      </c>
      <c r="J6" t="s">
        <v>6057</v>
      </c>
    </row>
    <row r="7" spans="1:10" x14ac:dyDescent="0.35">
      <c r="A7">
        <v>1</v>
      </c>
      <c r="B7">
        <v>2</v>
      </c>
      <c r="C7">
        <v>3</v>
      </c>
      <c r="E7">
        <v>1001</v>
      </c>
      <c r="F7" t="s">
        <v>1108</v>
      </c>
      <c r="I7" t="s">
        <v>2658</v>
      </c>
      <c r="J7" t="s">
        <v>6057</v>
      </c>
    </row>
    <row r="8" spans="1:10" x14ac:dyDescent="0.35">
      <c r="A8">
        <v>1</v>
      </c>
      <c r="B8">
        <v>2</v>
      </c>
      <c r="C8">
        <v>3</v>
      </c>
      <c r="E8">
        <v>1002</v>
      </c>
      <c r="F8" t="s">
        <v>1111</v>
      </c>
      <c r="I8" t="s">
        <v>2658</v>
      </c>
      <c r="J8" t="s">
        <v>6057</v>
      </c>
    </row>
    <row r="9" spans="1:10" x14ac:dyDescent="0.35">
      <c r="A9">
        <v>1</v>
      </c>
      <c r="B9">
        <v>2</v>
      </c>
      <c r="C9">
        <v>3</v>
      </c>
      <c r="E9">
        <v>3</v>
      </c>
      <c r="F9" t="s">
        <v>2661</v>
      </c>
      <c r="J9" t="s">
        <v>6057</v>
      </c>
    </row>
    <row r="10" spans="1:10" x14ac:dyDescent="0.35">
      <c r="A10">
        <v>1</v>
      </c>
      <c r="B10">
        <v>2</v>
      </c>
      <c r="C10">
        <v>3</v>
      </c>
      <c r="E10">
        <v>3001</v>
      </c>
      <c r="F10" t="s">
        <v>1114</v>
      </c>
      <c r="I10" t="s">
        <v>2658</v>
      </c>
      <c r="J10" t="s">
        <v>6057</v>
      </c>
    </row>
    <row r="11" spans="1:10" x14ac:dyDescent="0.35">
      <c r="A11">
        <v>1</v>
      </c>
      <c r="B11">
        <v>2</v>
      </c>
      <c r="C11">
        <v>3</v>
      </c>
      <c r="E11">
        <v>3002</v>
      </c>
      <c r="F11" t="s">
        <v>1118</v>
      </c>
      <c r="I11" t="s">
        <v>2658</v>
      </c>
      <c r="J11" t="s">
        <v>6057</v>
      </c>
    </row>
    <row r="12" spans="1:10" x14ac:dyDescent="0.35">
      <c r="A12">
        <v>1</v>
      </c>
      <c r="B12">
        <v>2</v>
      </c>
      <c r="C12">
        <v>3</v>
      </c>
      <c r="E12">
        <v>5</v>
      </c>
      <c r="F12" t="s">
        <v>2662</v>
      </c>
      <c r="J12" t="s">
        <v>6057</v>
      </c>
    </row>
    <row r="13" spans="1:10" x14ac:dyDescent="0.35">
      <c r="A13">
        <v>1</v>
      </c>
      <c r="B13">
        <v>2</v>
      </c>
      <c r="C13">
        <v>3</v>
      </c>
      <c r="E13">
        <v>5001</v>
      </c>
      <c r="F13" t="s">
        <v>1120</v>
      </c>
      <c r="I13" t="s">
        <v>2658</v>
      </c>
      <c r="J13" t="s">
        <v>6057</v>
      </c>
    </row>
    <row r="14" spans="1:10" x14ac:dyDescent="0.35">
      <c r="A14">
        <v>1</v>
      </c>
      <c r="B14">
        <v>2</v>
      </c>
      <c r="C14">
        <v>3</v>
      </c>
      <c r="E14">
        <v>5002</v>
      </c>
      <c r="F14" t="s">
        <v>1124</v>
      </c>
      <c r="I14" t="s">
        <v>2658</v>
      </c>
      <c r="J14" t="s">
        <v>6057</v>
      </c>
    </row>
    <row r="15" spans="1:10" x14ac:dyDescent="0.35">
      <c r="A15">
        <v>1</v>
      </c>
      <c r="B15">
        <v>2</v>
      </c>
      <c r="C15">
        <v>3</v>
      </c>
      <c r="E15">
        <v>5101</v>
      </c>
      <c r="F15" t="s">
        <v>1126</v>
      </c>
      <c r="I15" t="s">
        <v>2658</v>
      </c>
      <c r="J15" t="s">
        <v>6057</v>
      </c>
    </row>
    <row r="16" spans="1:10" x14ac:dyDescent="0.35">
      <c r="A16">
        <v>1</v>
      </c>
      <c r="B16">
        <v>2</v>
      </c>
      <c r="C16">
        <v>3</v>
      </c>
      <c r="E16">
        <v>5102</v>
      </c>
      <c r="F16" t="s">
        <v>1128</v>
      </c>
      <c r="I16" t="s">
        <v>2658</v>
      </c>
      <c r="J16" t="s">
        <v>6057</v>
      </c>
    </row>
    <row r="17" spans="1:10" x14ac:dyDescent="0.35">
      <c r="A17">
        <v>1</v>
      </c>
      <c r="B17">
        <v>2</v>
      </c>
      <c r="C17">
        <v>3</v>
      </c>
      <c r="E17">
        <v>5201</v>
      </c>
      <c r="F17" t="s">
        <v>2663</v>
      </c>
      <c r="I17" t="s">
        <v>2658</v>
      </c>
      <c r="J17" t="s">
        <v>6057</v>
      </c>
    </row>
    <row r="18" spans="1:10" x14ac:dyDescent="0.35">
      <c r="A18">
        <v>1</v>
      </c>
      <c r="B18">
        <v>2</v>
      </c>
      <c r="C18">
        <v>3</v>
      </c>
      <c r="E18">
        <v>5202</v>
      </c>
      <c r="F18" t="s">
        <v>1133</v>
      </c>
      <c r="I18" t="s">
        <v>2658</v>
      </c>
      <c r="J18" t="s">
        <v>6057</v>
      </c>
    </row>
    <row r="19" spans="1:10" x14ac:dyDescent="0.35">
      <c r="A19">
        <v>1</v>
      </c>
      <c r="B19">
        <v>2</v>
      </c>
      <c r="C19">
        <v>3</v>
      </c>
      <c r="E19">
        <v>7</v>
      </c>
      <c r="F19" t="s">
        <v>2664</v>
      </c>
      <c r="J19" t="s">
        <v>6057</v>
      </c>
    </row>
    <row r="20" spans="1:10" x14ac:dyDescent="0.35">
      <c r="A20">
        <v>1</v>
      </c>
      <c r="B20">
        <v>2</v>
      </c>
      <c r="C20">
        <v>3</v>
      </c>
      <c r="E20">
        <v>7001</v>
      </c>
      <c r="F20" t="s">
        <v>1135</v>
      </c>
      <c r="I20" t="s">
        <v>2658</v>
      </c>
      <c r="J20" t="s">
        <v>6057</v>
      </c>
    </row>
    <row r="21" spans="1:10" x14ac:dyDescent="0.35">
      <c r="A21">
        <v>1</v>
      </c>
      <c r="B21">
        <v>2</v>
      </c>
      <c r="C21">
        <v>3</v>
      </c>
      <c r="E21">
        <v>7002</v>
      </c>
      <c r="F21" t="s">
        <v>1139</v>
      </c>
      <c r="I21" t="s">
        <v>2658</v>
      </c>
      <c r="J21" t="s">
        <v>6057</v>
      </c>
    </row>
    <row r="22" spans="1:10" x14ac:dyDescent="0.35">
      <c r="A22">
        <v>1</v>
      </c>
      <c r="B22">
        <v>2</v>
      </c>
      <c r="C22">
        <v>3</v>
      </c>
      <c r="E22">
        <v>8</v>
      </c>
      <c r="F22" t="s">
        <v>2665</v>
      </c>
      <c r="J22" t="s">
        <v>6057</v>
      </c>
    </row>
    <row r="23" spans="1:10" x14ac:dyDescent="0.35">
      <c r="A23">
        <v>1</v>
      </c>
      <c r="B23">
        <v>2</v>
      </c>
      <c r="C23">
        <v>3</v>
      </c>
      <c r="E23">
        <v>8001</v>
      </c>
      <c r="F23" t="s">
        <v>1141</v>
      </c>
      <c r="I23" t="s">
        <v>2658</v>
      </c>
      <c r="J23" t="s">
        <v>6057</v>
      </c>
    </row>
    <row r="24" spans="1:10" x14ac:dyDescent="0.35">
      <c r="A24">
        <v>1</v>
      </c>
      <c r="B24">
        <v>2</v>
      </c>
      <c r="C24">
        <v>3</v>
      </c>
      <c r="E24">
        <v>8002</v>
      </c>
      <c r="F24" t="s">
        <v>1145</v>
      </c>
      <c r="I24" t="s">
        <v>2658</v>
      </c>
      <c r="J24" t="s">
        <v>6057</v>
      </c>
    </row>
    <row r="25" spans="1:10" x14ac:dyDescent="0.35">
      <c r="A25">
        <v>1</v>
      </c>
      <c r="B25">
        <v>2</v>
      </c>
      <c r="C25">
        <v>3</v>
      </c>
      <c r="E25">
        <v>1</v>
      </c>
      <c r="F25" t="s">
        <v>2666</v>
      </c>
      <c r="J25" t="s">
        <v>6057</v>
      </c>
    </row>
    <row r="26" spans="1:10" x14ac:dyDescent="0.35">
      <c r="A26">
        <v>1</v>
      </c>
      <c r="B26">
        <v>2</v>
      </c>
      <c r="C26">
        <v>3</v>
      </c>
      <c r="E26">
        <v>10</v>
      </c>
      <c r="F26" t="s">
        <v>2667</v>
      </c>
      <c r="J26" t="s">
        <v>6057</v>
      </c>
    </row>
    <row r="27" spans="1:10" x14ac:dyDescent="0.35">
      <c r="A27">
        <v>1</v>
      </c>
      <c r="B27">
        <v>2</v>
      </c>
      <c r="C27">
        <v>3</v>
      </c>
      <c r="E27">
        <v>10000</v>
      </c>
      <c r="F27" t="s">
        <v>1147</v>
      </c>
      <c r="G27" t="s">
        <v>2669</v>
      </c>
      <c r="H27" t="s">
        <v>2670</v>
      </c>
      <c r="I27" t="s">
        <v>2658</v>
      </c>
      <c r="J27" t="s">
        <v>6057</v>
      </c>
    </row>
    <row r="28" spans="1:10" x14ac:dyDescent="0.35">
      <c r="A28">
        <v>1</v>
      </c>
      <c r="B28">
        <v>2</v>
      </c>
      <c r="C28">
        <v>3</v>
      </c>
      <c r="E28">
        <v>13</v>
      </c>
      <c r="F28" t="s">
        <v>2671</v>
      </c>
      <c r="J28" t="s">
        <v>6057</v>
      </c>
    </row>
    <row r="29" spans="1:10" x14ac:dyDescent="0.35">
      <c r="A29">
        <v>1</v>
      </c>
      <c r="B29">
        <v>2</v>
      </c>
      <c r="C29">
        <v>3</v>
      </c>
      <c r="E29">
        <v>13104</v>
      </c>
      <c r="F29" t="s">
        <v>2672</v>
      </c>
      <c r="G29" t="s">
        <v>2673</v>
      </c>
      <c r="H29">
        <v>463</v>
      </c>
      <c r="I29" t="s">
        <v>60</v>
      </c>
      <c r="J29" t="s">
        <v>6057</v>
      </c>
    </row>
    <row r="30" spans="1:10" x14ac:dyDescent="0.35">
      <c r="A30">
        <v>1</v>
      </c>
      <c r="B30">
        <v>2</v>
      </c>
      <c r="C30">
        <v>3</v>
      </c>
      <c r="E30">
        <v>13105</v>
      </c>
      <c r="F30" t="s">
        <v>2674</v>
      </c>
      <c r="G30" t="s">
        <v>2675</v>
      </c>
      <c r="H30">
        <v>463</v>
      </c>
      <c r="I30" t="s">
        <v>60</v>
      </c>
      <c r="J30" t="s">
        <v>6057</v>
      </c>
    </row>
    <row r="31" spans="1:10" x14ac:dyDescent="0.35">
      <c r="A31">
        <v>1</v>
      </c>
      <c r="B31">
        <v>2</v>
      </c>
      <c r="C31">
        <v>3</v>
      </c>
      <c r="E31">
        <v>13106</v>
      </c>
      <c r="F31" t="s">
        <v>2676</v>
      </c>
      <c r="G31" t="s">
        <v>2677</v>
      </c>
      <c r="H31">
        <v>463</v>
      </c>
      <c r="I31" t="s">
        <v>60</v>
      </c>
      <c r="J31" t="s">
        <v>6057</v>
      </c>
    </row>
    <row r="32" spans="1:10" x14ac:dyDescent="0.35">
      <c r="A32">
        <v>1</v>
      </c>
      <c r="B32">
        <v>2</v>
      </c>
      <c r="C32">
        <v>3</v>
      </c>
      <c r="E32">
        <v>13107</v>
      </c>
      <c r="F32" t="s">
        <v>2678</v>
      </c>
      <c r="G32" t="s">
        <v>2677</v>
      </c>
      <c r="H32">
        <v>463</v>
      </c>
      <c r="I32" t="s">
        <v>60</v>
      </c>
      <c r="J32" t="s">
        <v>6057</v>
      </c>
    </row>
    <row r="33" spans="1:10" x14ac:dyDescent="0.35">
      <c r="A33">
        <v>1</v>
      </c>
      <c r="B33">
        <v>2</v>
      </c>
      <c r="C33">
        <v>3</v>
      </c>
      <c r="E33">
        <v>14</v>
      </c>
      <c r="F33" t="s">
        <v>2679</v>
      </c>
      <c r="J33" t="s">
        <v>6057</v>
      </c>
    </row>
    <row r="34" spans="1:10" x14ac:dyDescent="0.35">
      <c r="A34">
        <v>1</v>
      </c>
      <c r="B34">
        <v>2</v>
      </c>
      <c r="C34">
        <v>3</v>
      </c>
      <c r="E34">
        <v>14000</v>
      </c>
      <c r="F34" t="s">
        <v>1148</v>
      </c>
      <c r="G34" t="s">
        <v>2680</v>
      </c>
      <c r="H34">
        <v>999914000</v>
      </c>
      <c r="I34" t="s">
        <v>2658</v>
      </c>
      <c r="J34" t="s">
        <v>6057</v>
      </c>
    </row>
    <row r="35" spans="1:10" x14ac:dyDescent="0.35">
      <c r="A35">
        <v>1</v>
      </c>
      <c r="B35">
        <v>2</v>
      </c>
      <c r="C35">
        <v>3</v>
      </c>
      <c r="E35">
        <v>14</v>
      </c>
      <c r="F35" t="s">
        <v>2681</v>
      </c>
      <c r="J35" t="s">
        <v>6057</v>
      </c>
    </row>
    <row r="36" spans="1:10" x14ac:dyDescent="0.35">
      <c r="A36">
        <v>1</v>
      </c>
      <c r="B36">
        <v>2</v>
      </c>
      <c r="C36">
        <v>3</v>
      </c>
      <c r="E36">
        <v>140</v>
      </c>
      <c r="F36" t="s">
        <v>2681</v>
      </c>
      <c r="J36" t="s">
        <v>6057</v>
      </c>
    </row>
    <row r="37" spans="1:10" x14ac:dyDescent="0.35">
      <c r="A37">
        <v>1</v>
      </c>
      <c r="B37">
        <v>2</v>
      </c>
      <c r="C37">
        <v>3</v>
      </c>
      <c r="E37">
        <v>1402</v>
      </c>
      <c r="F37" t="s">
        <v>2682</v>
      </c>
      <c r="J37" t="s">
        <v>6057</v>
      </c>
    </row>
    <row r="38" spans="1:10" x14ac:dyDescent="0.35">
      <c r="A38">
        <v>1</v>
      </c>
      <c r="B38">
        <v>2</v>
      </c>
      <c r="C38">
        <v>3</v>
      </c>
      <c r="E38">
        <v>14021</v>
      </c>
      <c r="F38" t="s">
        <v>1181</v>
      </c>
      <c r="G38" t="s">
        <v>2683</v>
      </c>
      <c r="H38" t="s">
        <v>3016</v>
      </c>
      <c r="I38" t="s">
        <v>2658</v>
      </c>
      <c r="J38" t="s">
        <v>6057</v>
      </c>
    </row>
    <row r="39" spans="1:10" x14ac:dyDescent="0.35">
      <c r="A39">
        <v>1</v>
      </c>
      <c r="B39">
        <v>2</v>
      </c>
      <c r="C39">
        <v>3</v>
      </c>
      <c r="E39">
        <v>14023</v>
      </c>
      <c r="F39" t="s">
        <v>1184</v>
      </c>
      <c r="G39" t="s">
        <v>2683</v>
      </c>
      <c r="H39" t="s">
        <v>3017</v>
      </c>
      <c r="I39" t="s">
        <v>2658</v>
      </c>
      <c r="J39" t="s">
        <v>6057</v>
      </c>
    </row>
    <row r="40" spans="1:10" x14ac:dyDescent="0.35">
      <c r="A40">
        <v>1</v>
      </c>
      <c r="B40">
        <v>2</v>
      </c>
      <c r="C40">
        <v>3</v>
      </c>
      <c r="E40">
        <v>1403</v>
      </c>
      <c r="F40" t="s">
        <v>2684</v>
      </c>
      <c r="J40" t="s">
        <v>6057</v>
      </c>
    </row>
    <row r="41" spans="1:10" x14ac:dyDescent="0.35">
      <c r="A41">
        <v>1</v>
      </c>
      <c r="B41">
        <v>2</v>
      </c>
      <c r="C41">
        <v>3</v>
      </c>
      <c r="E41">
        <v>14031</v>
      </c>
      <c r="F41" t="s">
        <v>1187</v>
      </c>
      <c r="G41" t="s">
        <v>2685</v>
      </c>
      <c r="H41" t="s">
        <v>2670</v>
      </c>
      <c r="I41" t="s">
        <v>2658</v>
      </c>
      <c r="J41" t="s">
        <v>6057</v>
      </c>
    </row>
    <row r="42" spans="1:10" x14ac:dyDescent="0.35">
      <c r="A42">
        <v>1</v>
      </c>
      <c r="B42">
        <v>2</v>
      </c>
      <c r="C42">
        <v>3</v>
      </c>
      <c r="E42">
        <v>14033</v>
      </c>
      <c r="F42" t="s">
        <v>1190</v>
      </c>
      <c r="G42" t="s">
        <v>2685</v>
      </c>
      <c r="H42" t="s">
        <v>2670</v>
      </c>
      <c r="I42" t="s">
        <v>2658</v>
      </c>
      <c r="J42" t="s">
        <v>6057</v>
      </c>
    </row>
    <row r="43" spans="1:10" x14ac:dyDescent="0.35">
      <c r="A43">
        <v>1</v>
      </c>
      <c r="B43">
        <v>2</v>
      </c>
      <c r="C43">
        <v>3</v>
      </c>
      <c r="E43">
        <v>15</v>
      </c>
      <c r="F43" t="s">
        <v>2686</v>
      </c>
      <c r="J43" t="s">
        <v>6057</v>
      </c>
    </row>
    <row r="44" spans="1:10" x14ac:dyDescent="0.35">
      <c r="A44">
        <v>1</v>
      </c>
      <c r="B44">
        <v>2</v>
      </c>
      <c r="C44">
        <v>3</v>
      </c>
      <c r="E44">
        <v>151</v>
      </c>
      <c r="F44" t="s">
        <v>2687</v>
      </c>
      <c r="J44" t="s">
        <v>6057</v>
      </c>
    </row>
    <row r="45" spans="1:10" x14ac:dyDescent="0.35">
      <c r="A45">
        <v>1</v>
      </c>
      <c r="B45">
        <v>2</v>
      </c>
      <c r="C45">
        <v>3</v>
      </c>
      <c r="E45">
        <v>1511</v>
      </c>
      <c r="F45" t="s">
        <v>1198</v>
      </c>
      <c r="J45" t="s">
        <v>6057</v>
      </c>
    </row>
    <row r="46" spans="1:10" x14ac:dyDescent="0.35">
      <c r="A46">
        <v>1</v>
      </c>
      <c r="B46">
        <v>2</v>
      </c>
      <c r="C46">
        <v>3</v>
      </c>
      <c r="E46">
        <v>15111</v>
      </c>
      <c r="F46" t="s">
        <v>1198</v>
      </c>
      <c r="G46" t="s">
        <v>2688</v>
      </c>
      <c r="H46">
        <v>4611</v>
      </c>
      <c r="I46" t="s">
        <v>60</v>
      </c>
      <c r="J46" t="s">
        <v>6057</v>
      </c>
    </row>
    <row r="47" spans="1:10" x14ac:dyDescent="0.35">
      <c r="A47">
        <v>1</v>
      </c>
      <c r="B47">
        <v>2</v>
      </c>
      <c r="C47">
        <v>3</v>
      </c>
      <c r="E47">
        <v>15119</v>
      </c>
      <c r="F47" t="s">
        <v>1205</v>
      </c>
      <c r="G47" t="s">
        <v>2688</v>
      </c>
      <c r="H47">
        <v>4611</v>
      </c>
      <c r="I47" t="s">
        <v>2658</v>
      </c>
      <c r="J47" t="s">
        <v>6057</v>
      </c>
    </row>
    <row r="48" spans="1:10" x14ac:dyDescent="0.35">
      <c r="A48">
        <v>1</v>
      </c>
      <c r="B48">
        <v>2</v>
      </c>
      <c r="C48">
        <v>3</v>
      </c>
      <c r="E48">
        <v>1513</v>
      </c>
      <c r="F48" t="s">
        <v>2689</v>
      </c>
      <c r="J48" t="s">
        <v>6057</v>
      </c>
    </row>
    <row r="49" spans="1:10" x14ac:dyDescent="0.35">
      <c r="A49">
        <v>1</v>
      </c>
      <c r="B49">
        <v>2</v>
      </c>
      <c r="C49">
        <v>3</v>
      </c>
      <c r="E49">
        <v>15131</v>
      </c>
      <c r="F49" t="s">
        <v>1211</v>
      </c>
      <c r="G49" t="s">
        <v>2688</v>
      </c>
      <c r="H49">
        <v>4612</v>
      </c>
      <c r="I49" t="s">
        <v>2658</v>
      </c>
      <c r="J49" t="s">
        <v>6057</v>
      </c>
    </row>
    <row r="50" spans="1:10" x14ac:dyDescent="0.35">
      <c r="A50">
        <v>1</v>
      </c>
      <c r="B50">
        <v>2</v>
      </c>
      <c r="C50">
        <v>3</v>
      </c>
      <c r="E50">
        <v>15139</v>
      </c>
      <c r="F50" t="s">
        <v>1217</v>
      </c>
      <c r="G50" t="s">
        <v>2688</v>
      </c>
      <c r="H50">
        <v>4612</v>
      </c>
      <c r="I50" t="s">
        <v>2658</v>
      </c>
      <c r="J50" t="s">
        <v>6057</v>
      </c>
    </row>
    <row r="51" spans="1:10" x14ac:dyDescent="0.35">
      <c r="A51">
        <v>1</v>
      </c>
      <c r="B51">
        <v>2</v>
      </c>
      <c r="C51">
        <v>3</v>
      </c>
      <c r="E51">
        <v>152</v>
      </c>
      <c r="F51" t="s">
        <v>2690</v>
      </c>
      <c r="J51" t="s">
        <v>6057</v>
      </c>
    </row>
    <row r="52" spans="1:10" x14ac:dyDescent="0.35">
      <c r="A52">
        <v>1</v>
      </c>
      <c r="B52">
        <v>2</v>
      </c>
      <c r="C52">
        <v>3</v>
      </c>
      <c r="E52">
        <v>1521</v>
      </c>
      <c r="F52" t="s">
        <v>748</v>
      </c>
      <c r="J52" t="s">
        <v>6057</v>
      </c>
    </row>
    <row r="53" spans="1:10" x14ac:dyDescent="0.35">
      <c r="A53">
        <v>1</v>
      </c>
      <c r="B53">
        <v>2</v>
      </c>
      <c r="C53">
        <v>3</v>
      </c>
      <c r="E53">
        <v>15211</v>
      </c>
      <c r="F53" t="s">
        <v>748</v>
      </c>
      <c r="G53" t="s">
        <v>2692</v>
      </c>
      <c r="H53">
        <v>4611</v>
      </c>
      <c r="I53" t="s">
        <v>60</v>
      </c>
      <c r="J53" t="s">
        <v>6057</v>
      </c>
    </row>
    <row r="54" spans="1:10" x14ac:dyDescent="0.35">
      <c r="A54">
        <v>1</v>
      </c>
      <c r="B54">
        <v>2</v>
      </c>
      <c r="C54">
        <v>3</v>
      </c>
      <c r="E54">
        <v>15219</v>
      </c>
      <c r="F54" t="s">
        <v>1221</v>
      </c>
      <c r="G54" t="s">
        <v>2692</v>
      </c>
      <c r="H54">
        <v>4611</v>
      </c>
      <c r="I54" t="s">
        <v>2658</v>
      </c>
      <c r="J54" t="s">
        <v>6057</v>
      </c>
    </row>
    <row r="55" spans="1:10" x14ac:dyDescent="0.35">
      <c r="A55">
        <v>1</v>
      </c>
      <c r="B55">
        <v>2</v>
      </c>
      <c r="C55">
        <v>3</v>
      </c>
      <c r="E55">
        <v>1523</v>
      </c>
      <c r="F55" t="s">
        <v>2693</v>
      </c>
      <c r="J55" t="s">
        <v>6057</v>
      </c>
    </row>
    <row r="56" spans="1:10" x14ac:dyDescent="0.35">
      <c r="A56">
        <v>1</v>
      </c>
      <c r="B56">
        <v>2</v>
      </c>
      <c r="C56">
        <v>3</v>
      </c>
      <c r="E56">
        <v>15231</v>
      </c>
      <c r="F56" t="s">
        <v>1223</v>
      </c>
      <c r="G56" t="s">
        <v>2692</v>
      </c>
      <c r="H56">
        <v>4612</v>
      </c>
      <c r="I56" t="s">
        <v>2658</v>
      </c>
      <c r="J56" t="s">
        <v>6057</v>
      </c>
    </row>
    <row r="57" spans="1:10" x14ac:dyDescent="0.35">
      <c r="A57">
        <v>1</v>
      </c>
      <c r="B57">
        <v>2</v>
      </c>
      <c r="C57">
        <v>3</v>
      </c>
      <c r="E57">
        <v>15239</v>
      </c>
      <c r="F57" t="s">
        <v>1225</v>
      </c>
      <c r="G57" t="s">
        <v>2692</v>
      </c>
      <c r="H57">
        <v>4612</v>
      </c>
      <c r="I57" t="s">
        <v>2658</v>
      </c>
      <c r="J57" t="s">
        <v>6057</v>
      </c>
    </row>
    <row r="58" spans="1:10" x14ac:dyDescent="0.35">
      <c r="A58">
        <v>1</v>
      </c>
      <c r="B58">
        <v>2</v>
      </c>
      <c r="C58">
        <v>3</v>
      </c>
      <c r="E58">
        <v>154</v>
      </c>
      <c r="F58" t="s">
        <v>2694</v>
      </c>
      <c r="J58" t="s">
        <v>6057</v>
      </c>
    </row>
    <row r="59" spans="1:10" x14ac:dyDescent="0.35">
      <c r="A59">
        <v>1</v>
      </c>
      <c r="B59">
        <v>2</v>
      </c>
      <c r="C59">
        <v>3</v>
      </c>
      <c r="E59">
        <v>1541</v>
      </c>
      <c r="F59" t="s">
        <v>2695</v>
      </c>
      <c r="J59" t="s">
        <v>6057</v>
      </c>
    </row>
    <row r="60" spans="1:10" x14ac:dyDescent="0.35">
      <c r="A60">
        <v>1</v>
      </c>
      <c r="B60">
        <v>2</v>
      </c>
      <c r="C60">
        <v>3</v>
      </c>
      <c r="E60">
        <v>15411</v>
      </c>
      <c r="F60" t="s">
        <v>2696</v>
      </c>
      <c r="G60" t="s">
        <v>2697</v>
      </c>
      <c r="H60">
        <v>4611</v>
      </c>
      <c r="I60" t="s">
        <v>60</v>
      </c>
      <c r="J60" t="s">
        <v>6057</v>
      </c>
    </row>
    <row r="61" spans="1:10" x14ac:dyDescent="0.35">
      <c r="A61">
        <v>1</v>
      </c>
      <c r="B61">
        <v>2</v>
      </c>
      <c r="C61">
        <v>3</v>
      </c>
      <c r="E61">
        <v>15419</v>
      </c>
      <c r="F61" t="s">
        <v>1235</v>
      </c>
      <c r="G61" t="s">
        <v>2698</v>
      </c>
      <c r="H61">
        <v>4611</v>
      </c>
      <c r="I61" t="s">
        <v>2658</v>
      </c>
      <c r="J61" t="s">
        <v>6057</v>
      </c>
    </row>
    <row r="62" spans="1:10" x14ac:dyDescent="0.35">
      <c r="A62">
        <v>1</v>
      </c>
      <c r="B62">
        <v>2</v>
      </c>
      <c r="C62">
        <v>3</v>
      </c>
      <c r="E62">
        <v>1542</v>
      </c>
      <c r="F62" t="s">
        <v>2699</v>
      </c>
      <c r="J62" t="s">
        <v>6057</v>
      </c>
    </row>
    <row r="63" spans="1:10" x14ac:dyDescent="0.35">
      <c r="A63">
        <v>1</v>
      </c>
      <c r="B63">
        <v>2</v>
      </c>
      <c r="C63">
        <v>3</v>
      </c>
      <c r="E63">
        <v>15421</v>
      </c>
      <c r="F63" t="s">
        <v>2700</v>
      </c>
      <c r="G63" t="s">
        <v>2697</v>
      </c>
      <c r="H63">
        <v>4610</v>
      </c>
      <c r="I63" t="s">
        <v>2658</v>
      </c>
      <c r="J63" t="s">
        <v>6057</v>
      </c>
    </row>
    <row r="64" spans="1:10" x14ac:dyDescent="0.35">
      <c r="A64">
        <v>1</v>
      </c>
      <c r="B64">
        <v>2</v>
      </c>
      <c r="C64">
        <v>3</v>
      </c>
      <c r="E64">
        <v>15429</v>
      </c>
      <c r="F64" t="s">
        <v>2701</v>
      </c>
      <c r="G64" t="s">
        <v>2697</v>
      </c>
      <c r="H64">
        <v>4610</v>
      </c>
      <c r="I64" t="s">
        <v>2658</v>
      </c>
      <c r="J64" t="s">
        <v>6057</v>
      </c>
    </row>
    <row r="65" spans="1:10" x14ac:dyDescent="0.35">
      <c r="A65">
        <v>1</v>
      </c>
      <c r="B65">
        <v>2</v>
      </c>
      <c r="C65">
        <v>3</v>
      </c>
      <c r="E65">
        <v>1543</v>
      </c>
      <c r="F65" t="s">
        <v>1249</v>
      </c>
      <c r="J65" t="s">
        <v>6057</v>
      </c>
    </row>
    <row r="66" spans="1:10" x14ac:dyDescent="0.35">
      <c r="A66">
        <v>1</v>
      </c>
      <c r="B66">
        <v>2</v>
      </c>
      <c r="C66">
        <v>3</v>
      </c>
      <c r="E66">
        <v>15431</v>
      </c>
      <c r="F66" t="s">
        <v>1249</v>
      </c>
      <c r="G66" t="s">
        <v>2697</v>
      </c>
      <c r="H66">
        <v>4612</v>
      </c>
      <c r="I66" t="s">
        <v>2658</v>
      </c>
      <c r="J66" t="s">
        <v>6057</v>
      </c>
    </row>
    <row r="67" spans="1:10" x14ac:dyDescent="0.35">
      <c r="A67">
        <v>1</v>
      </c>
      <c r="B67">
        <v>2</v>
      </c>
      <c r="C67">
        <v>3</v>
      </c>
      <c r="E67">
        <v>15439</v>
      </c>
      <c r="F67" t="s">
        <v>2702</v>
      </c>
      <c r="G67" t="s">
        <v>2697</v>
      </c>
      <c r="H67">
        <v>4612</v>
      </c>
      <c r="I67" t="s">
        <v>2658</v>
      </c>
      <c r="J67" t="s">
        <v>6057</v>
      </c>
    </row>
    <row r="68" spans="1:10" x14ac:dyDescent="0.35">
      <c r="A68">
        <v>1</v>
      </c>
      <c r="B68">
        <v>2</v>
      </c>
      <c r="C68">
        <v>3</v>
      </c>
      <c r="E68">
        <v>156</v>
      </c>
      <c r="F68" t="s">
        <v>2703</v>
      </c>
      <c r="J68" t="s">
        <v>6057</v>
      </c>
    </row>
    <row r="69" spans="1:10" x14ac:dyDescent="0.35">
      <c r="A69">
        <v>1</v>
      </c>
      <c r="B69">
        <v>2</v>
      </c>
      <c r="C69">
        <v>3</v>
      </c>
      <c r="E69">
        <v>1561</v>
      </c>
      <c r="F69" t="s">
        <v>778</v>
      </c>
      <c r="J69" t="s">
        <v>6057</v>
      </c>
    </row>
    <row r="70" spans="1:10" x14ac:dyDescent="0.35">
      <c r="A70">
        <v>1</v>
      </c>
      <c r="B70">
        <v>2</v>
      </c>
      <c r="C70">
        <v>3</v>
      </c>
      <c r="E70">
        <v>15611</v>
      </c>
      <c r="F70" t="s">
        <v>778</v>
      </c>
      <c r="G70" t="s">
        <v>2704</v>
      </c>
      <c r="H70">
        <v>4611</v>
      </c>
      <c r="I70" t="s">
        <v>60</v>
      </c>
      <c r="J70" t="s">
        <v>6057</v>
      </c>
    </row>
    <row r="71" spans="1:10" x14ac:dyDescent="0.35">
      <c r="A71">
        <v>1</v>
      </c>
      <c r="B71">
        <v>2</v>
      </c>
      <c r="C71">
        <v>3</v>
      </c>
      <c r="E71">
        <v>15619</v>
      </c>
      <c r="F71" t="s">
        <v>1261</v>
      </c>
      <c r="G71" t="s">
        <v>2704</v>
      </c>
      <c r="H71">
        <v>4611</v>
      </c>
      <c r="I71" t="s">
        <v>2658</v>
      </c>
      <c r="J71" t="s">
        <v>6057</v>
      </c>
    </row>
    <row r="72" spans="1:10" x14ac:dyDescent="0.35">
      <c r="A72">
        <v>1</v>
      </c>
      <c r="B72">
        <v>2</v>
      </c>
      <c r="C72">
        <v>3</v>
      </c>
      <c r="E72">
        <v>1563</v>
      </c>
      <c r="F72" t="s">
        <v>1251</v>
      </c>
      <c r="J72" t="s">
        <v>6057</v>
      </c>
    </row>
    <row r="73" spans="1:10" x14ac:dyDescent="0.35">
      <c r="A73">
        <v>1</v>
      </c>
      <c r="B73">
        <v>2</v>
      </c>
      <c r="C73">
        <v>3</v>
      </c>
      <c r="E73">
        <v>15631</v>
      </c>
      <c r="F73" t="s">
        <v>1251</v>
      </c>
      <c r="G73" t="s">
        <v>2704</v>
      </c>
      <c r="H73">
        <v>4612</v>
      </c>
      <c r="I73" t="s">
        <v>2658</v>
      </c>
      <c r="J73" t="s">
        <v>6057</v>
      </c>
    </row>
    <row r="74" spans="1:10" x14ac:dyDescent="0.35">
      <c r="A74">
        <v>1</v>
      </c>
      <c r="B74">
        <v>2</v>
      </c>
      <c r="C74">
        <v>3</v>
      </c>
      <c r="E74">
        <v>15639</v>
      </c>
      <c r="F74" t="s">
        <v>1255</v>
      </c>
      <c r="G74" t="s">
        <v>2704</v>
      </c>
      <c r="H74">
        <v>4612</v>
      </c>
      <c r="I74" t="s">
        <v>2658</v>
      </c>
      <c r="J74" t="s">
        <v>6057</v>
      </c>
    </row>
    <row r="75" spans="1:10" x14ac:dyDescent="0.35">
      <c r="A75">
        <v>1</v>
      </c>
      <c r="B75">
        <v>2</v>
      </c>
      <c r="C75">
        <v>3</v>
      </c>
      <c r="E75">
        <v>16</v>
      </c>
      <c r="F75" t="s">
        <v>2705</v>
      </c>
      <c r="J75" t="s">
        <v>6057</v>
      </c>
    </row>
    <row r="76" spans="1:10" x14ac:dyDescent="0.35">
      <c r="A76">
        <v>1</v>
      </c>
      <c r="B76">
        <v>2</v>
      </c>
      <c r="C76">
        <v>3</v>
      </c>
      <c r="E76">
        <v>16000</v>
      </c>
      <c r="F76" t="s">
        <v>1266</v>
      </c>
      <c r="G76" t="s">
        <v>2706</v>
      </c>
      <c r="H76">
        <v>463</v>
      </c>
      <c r="I76" t="s">
        <v>60</v>
      </c>
      <c r="J76" t="s">
        <v>6057</v>
      </c>
    </row>
    <row r="77" spans="1:10" x14ac:dyDescent="0.35">
      <c r="A77">
        <v>1</v>
      </c>
      <c r="B77">
        <v>2</v>
      </c>
      <c r="C77">
        <v>3</v>
      </c>
      <c r="E77">
        <v>17</v>
      </c>
      <c r="F77" t="s">
        <v>2707</v>
      </c>
      <c r="J77" t="s">
        <v>6057</v>
      </c>
    </row>
    <row r="78" spans="1:10" x14ac:dyDescent="0.35">
      <c r="A78">
        <v>1</v>
      </c>
      <c r="B78">
        <v>2</v>
      </c>
      <c r="C78">
        <v>3</v>
      </c>
      <c r="E78">
        <v>171</v>
      </c>
      <c r="F78" t="s">
        <v>2708</v>
      </c>
      <c r="J78" t="s">
        <v>6057</v>
      </c>
    </row>
    <row r="79" spans="1:10" x14ac:dyDescent="0.35">
      <c r="A79">
        <v>1</v>
      </c>
      <c r="B79">
        <v>2</v>
      </c>
      <c r="C79">
        <v>3</v>
      </c>
      <c r="E79">
        <v>1710</v>
      </c>
      <c r="F79" t="s">
        <v>2709</v>
      </c>
      <c r="J79" t="s">
        <v>6057</v>
      </c>
    </row>
    <row r="80" spans="1:10" x14ac:dyDescent="0.35">
      <c r="A80">
        <v>1</v>
      </c>
      <c r="B80">
        <v>2</v>
      </c>
      <c r="C80">
        <v>3</v>
      </c>
      <c r="E80">
        <v>17101</v>
      </c>
      <c r="F80" t="s">
        <v>1037</v>
      </c>
      <c r="G80" t="s">
        <v>2710</v>
      </c>
      <c r="H80">
        <v>40</v>
      </c>
      <c r="I80" t="s">
        <v>60</v>
      </c>
      <c r="J80" t="s">
        <v>6057</v>
      </c>
    </row>
    <row r="81" spans="1:10" x14ac:dyDescent="0.35">
      <c r="A81">
        <v>1</v>
      </c>
      <c r="B81">
        <v>2</v>
      </c>
      <c r="C81">
        <v>3</v>
      </c>
      <c r="E81">
        <v>17109</v>
      </c>
      <c r="F81" t="s">
        <v>1281</v>
      </c>
      <c r="G81" t="s">
        <v>2710</v>
      </c>
      <c r="H81">
        <v>40</v>
      </c>
      <c r="I81" t="s">
        <v>60</v>
      </c>
      <c r="J81" t="s">
        <v>6057</v>
      </c>
    </row>
    <row r="82" spans="1:10" x14ac:dyDescent="0.35">
      <c r="A82">
        <v>1</v>
      </c>
      <c r="B82">
        <v>2</v>
      </c>
      <c r="C82">
        <v>3</v>
      </c>
      <c r="E82">
        <v>1714</v>
      </c>
      <c r="F82" t="s">
        <v>1052</v>
      </c>
      <c r="J82" t="s">
        <v>6057</v>
      </c>
    </row>
    <row r="83" spans="1:10" x14ac:dyDescent="0.35">
      <c r="A83">
        <v>1</v>
      </c>
      <c r="B83">
        <v>2</v>
      </c>
      <c r="C83">
        <v>3</v>
      </c>
      <c r="E83">
        <v>17141</v>
      </c>
      <c r="F83" t="s">
        <v>2711</v>
      </c>
      <c r="G83" t="s">
        <v>2712</v>
      </c>
      <c r="H83">
        <v>40</v>
      </c>
      <c r="I83" t="s">
        <v>60</v>
      </c>
      <c r="J83" t="s">
        <v>6057</v>
      </c>
    </row>
    <row r="84" spans="1:10" x14ac:dyDescent="0.35">
      <c r="A84">
        <v>1</v>
      </c>
      <c r="B84">
        <v>2</v>
      </c>
      <c r="C84">
        <v>3</v>
      </c>
      <c r="E84">
        <v>17149</v>
      </c>
      <c r="F84" t="s">
        <v>2713</v>
      </c>
      <c r="G84" t="s">
        <v>2712</v>
      </c>
      <c r="H84">
        <v>40</v>
      </c>
      <c r="I84" t="s">
        <v>60</v>
      </c>
      <c r="J84" t="s">
        <v>6057</v>
      </c>
    </row>
    <row r="85" spans="1:10" x14ac:dyDescent="0.35">
      <c r="A85">
        <v>1</v>
      </c>
      <c r="B85">
        <v>2</v>
      </c>
      <c r="C85">
        <v>3</v>
      </c>
      <c r="E85">
        <v>1715</v>
      </c>
      <c r="F85" t="s">
        <v>1047</v>
      </c>
      <c r="J85" t="s">
        <v>6057</v>
      </c>
    </row>
    <row r="86" spans="1:10" x14ac:dyDescent="0.35">
      <c r="A86">
        <v>1</v>
      </c>
      <c r="B86">
        <v>2</v>
      </c>
      <c r="C86">
        <v>3</v>
      </c>
      <c r="E86">
        <v>17151</v>
      </c>
      <c r="F86" t="s">
        <v>1047</v>
      </c>
      <c r="G86" t="s">
        <v>2710</v>
      </c>
      <c r="H86">
        <v>40</v>
      </c>
      <c r="I86" t="s">
        <v>60</v>
      </c>
      <c r="J86" t="s">
        <v>6057</v>
      </c>
    </row>
    <row r="87" spans="1:10" x14ac:dyDescent="0.35">
      <c r="A87">
        <v>1</v>
      </c>
      <c r="B87">
        <v>2</v>
      </c>
      <c r="C87">
        <v>3</v>
      </c>
      <c r="E87">
        <v>17159</v>
      </c>
      <c r="F87" t="s">
        <v>1298</v>
      </c>
      <c r="G87" t="s">
        <v>2710</v>
      </c>
      <c r="H87">
        <v>40</v>
      </c>
      <c r="I87" t="s">
        <v>60</v>
      </c>
      <c r="J87" t="s">
        <v>6057</v>
      </c>
    </row>
    <row r="88" spans="1:10" x14ac:dyDescent="0.35">
      <c r="A88">
        <v>1</v>
      </c>
      <c r="B88">
        <v>2</v>
      </c>
      <c r="C88">
        <v>3</v>
      </c>
      <c r="E88">
        <v>172</v>
      </c>
      <c r="F88" t="s">
        <v>2714</v>
      </c>
      <c r="J88" t="s">
        <v>6057</v>
      </c>
    </row>
    <row r="89" spans="1:10" x14ac:dyDescent="0.35">
      <c r="A89">
        <v>1</v>
      </c>
      <c r="B89">
        <v>2</v>
      </c>
      <c r="C89">
        <v>3</v>
      </c>
      <c r="E89">
        <v>17211</v>
      </c>
      <c r="F89" t="s">
        <v>1300</v>
      </c>
      <c r="G89" t="s">
        <v>2715</v>
      </c>
      <c r="H89">
        <v>40</v>
      </c>
      <c r="I89" t="s">
        <v>60</v>
      </c>
      <c r="J89" t="s">
        <v>6057</v>
      </c>
    </row>
    <row r="90" spans="1:10" x14ac:dyDescent="0.35">
      <c r="A90">
        <v>1</v>
      </c>
      <c r="B90">
        <v>2</v>
      </c>
      <c r="C90">
        <v>3</v>
      </c>
      <c r="E90">
        <v>17219</v>
      </c>
      <c r="F90" t="s">
        <v>1302</v>
      </c>
      <c r="G90" t="s">
        <v>2716</v>
      </c>
      <c r="H90">
        <v>40</v>
      </c>
      <c r="I90" t="s">
        <v>60</v>
      </c>
      <c r="J90" t="s">
        <v>6057</v>
      </c>
    </row>
    <row r="91" spans="1:10" x14ac:dyDescent="0.35">
      <c r="A91">
        <v>1</v>
      </c>
      <c r="B91">
        <v>2</v>
      </c>
      <c r="C91">
        <v>3</v>
      </c>
      <c r="E91">
        <v>173</v>
      </c>
      <c r="F91" t="s">
        <v>2717</v>
      </c>
      <c r="J91" t="s">
        <v>6057</v>
      </c>
    </row>
    <row r="92" spans="1:10" x14ac:dyDescent="0.35">
      <c r="A92">
        <v>1</v>
      </c>
      <c r="B92">
        <v>2</v>
      </c>
      <c r="C92">
        <v>3</v>
      </c>
      <c r="E92">
        <v>17301</v>
      </c>
      <c r="F92" t="s">
        <v>1039</v>
      </c>
      <c r="G92" t="s">
        <v>2710</v>
      </c>
      <c r="H92">
        <v>41</v>
      </c>
      <c r="I92" t="s">
        <v>60</v>
      </c>
      <c r="J92" t="s">
        <v>6057</v>
      </c>
    </row>
    <row r="93" spans="1:10" x14ac:dyDescent="0.35">
      <c r="A93">
        <v>1</v>
      </c>
      <c r="B93">
        <v>2</v>
      </c>
      <c r="C93">
        <v>3</v>
      </c>
      <c r="E93">
        <v>17309</v>
      </c>
      <c r="F93" t="s">
        <v>1309</v>
      </c>
      <c r="G93" t="s">
        <v>2710</v>
      </c>
      <c r="H93">
        <v>41</v>
      </c>
      <c r="I93" t="s">
        <v>60</v>
      </c>
      <c r="J93" t="s">
        <v>6057</v>
      </c>
    </row>
    <row r="94" spans="1:10" x14ac:dyDescent="0.35">
      <c r="A94">
        <v>1</v>
      </c>
      <c r="B94">
        <v>2</v>
      </c>
      <c r="C94">
        <v>3</v>
      </c>
      <c r="E94">
        <v>174</v>
      </c>
      <c r="F94" t="s">
        <v>2718</v>
      </c>
      <c r="J94" t="s">
        <v>6057</v>
      </c>
    </row>
    <row r="95" spans="1:10" x14ac:dyDescent="0.35">
      <c r="A95">
        <v>1</v>
      </c>
      <c r="B95">
        <v>2</v>
      </c>
      <c r="C95">
        <v>3</v>
      </c>
      <c r="E95">
        <v>17421</v>
      </c>
      <c r="F95" t="s">
        <v>1041</v>
      </c>
      <c r="G95" t="s">
        <v>2719</v>
      </c>
      <c r="H95">
        <v>40</v>
      </c>
      <c r="I95" t="s">
        <v>60</v>
      </c>
      <c r="J95" t="s">
        <v>6057</v>
      </c>
    </row>
    <row r="96" spans="1:10" x14ac:dyDescent="0.35">
      <c r="A96">
        <v>1</v>
      </c>
      <c r="B96">
        <v>2</v>
      </c>
      <c r="C96">
        <v>3</v>
      </c>
      <c r="E96">
        <v>17429</v>
      </c>
      <c r="F96" t="s">
        <v>1315</v>
      </c>
      <c r="G96" t="s">
        <v>2719</v>
      </c>
      <c r="H96">
        <v>40</v>
      </c>
      <c r="I96" t="s">
        <v>60</v>
      </c>
      <c r="J96" t="s">
        <v>6057</v>
      </c>
    </row>
    <row r="97" spans="1:10" x14ac:dyDescent="0.35">
      <c r="A97">
        <v>1</v>
      </c>
      <c r="B97">
        <v>2</v>
      </c>
      <c r="C97">
        <v>3</v>
      </c>
      <c r="E97">
        <v>175</v>
      </c>
      <c r="F97" t="s">
        <v>2720</v>
      </c>
      <c r="J97" t="s">
        <v>6057</v>
      </c>
    </row>
    <row r="98" spans="1:10" x14ac:dyDescent="0.35">
      <c r="A98">
        <v>1</v>
      </c>
      <c r="B98">
        <v>2</v>
      </c>
      <c r="C98">
        <v>3</v>
      </c>
      <c r="E98">
        <v>17501</v>
      </c>
      <c r="F98" t="s">
        <v>1049</v>
      </c>
      <c r="G98" t="s">
        <v>2710</v>
      </c>
      <c r="H98">
        <v>40</v>
      </c>
      <c r="I98" t="s">
        <v>60</v>
      </c>
      <c r="J98" t="s">
        <v>6057</v>
      </c>
    </row>
    <row r="99" spans="1:10" x14ac:dyDescent="0.35">
      <c r="A99">
        <v>1</v>
      </c>
      <c r="B99">
        <v>2</v>
      </c>
      <c r="C99">
        <v>3</v>
      </c>
      <c r="E99">
        <v>17509</v>
      </c>
      <c r="F99" t="s">
        <v>1321</v>
      </c>
      <c r="G99" t="s">
        <v>2710</v>
      </c>
      <c r="H99">
        <v>40</v>
      </c>
      <c r="I99" t="s">
        <v>60</v>
      </c>
      <c r="J99" t="s">
        <v>6057</v>
      </c>
    </row>
    <row r="100" spans="1:10" x14ac:dyDescent="0.35">
      <c r="A100">
        <v>1</v>
      </c>
      <c r="B100">
        <v>2</v>
      </c>
      <c r="C100">
        <v>3</v>
      </c>
      <c r="E100">
        <v>176</v>
      </c>
      <c r="F100" t="s">
        <v>2721</v>
      </c>
      <c r="J100" t="s">
        <v>6057</v>
      </c>
    </row>
    <row r="101" spans="1:10" x14ac:dyDescent="0.35">
      <c r="A101">
        <v>1</v>
      </c>
      <c r="B101">
        <v>2</v>
      </c>
      <c r="C101">
        <v>3</v>
      </c>
      <c r="E101">
        <v>17601</v>
      </c>
      <c r="F101" t="s">
        <v>1323</v>
      </c>
      <c r="G101" t="s">
        <v>2722</v>
      </c>
      <c r="H101">
        <v>42</v>
      </c>
      <c r="I101" t="s">
        <v>60</v>
      </c>
      <c r="J101" t="s">
        <v>6057</v>
      </c>
    </row>
    <row r="102" spans="1:10" x14ac:dyDescent="0.35">
      <c r="A102">
        <v>1</v>
      </c>
      <c r="B102">
        <v>2</v>
      </c>
      <c r="C102">
        <v>3</v>
      </c>
      <c r="E102">
        <v>17609</v>
      </c>
      <c r="F102" t="s">
        <v>1326</v>
      </c>
      <c r="G102" t="s">
        <v>2722</v>
      </c>
      <c r="H102">
        <v>42</v>
      </c>
      <c r="I102" t="s">
        <v>60</v>
      </c>
      <c r="J102" t="s">
        <v>6057</v>
      </c>
    </row>
    <row r="103" spans="1:10" x14ac:dyDescent="0.35">
      <c r="A103">
        <v>1</v>
      </c>
      <c r="B103">
        <v>2</v>
      </c>
      <c r="C103">
        <v>3</v>
      </c>
      <c r="E103">
        <v>177</v>
      </c>
      <c r="F103" t="s">
        <v>2723</v>
      </c>
      <c r="J103" t="s">
        <v>6057</v>
      </c>
    </row>
    <row r="104" spans="1:10" x14ac:dyDescent="0.35">
      <c r="A104">
        <v>1</v>
      </c>
      <c r="B104">
        <v>2</v>
      </c>
      <c r="C104">
        <v>3</v>
      </c>
      <c r="E104">
        <v>17701</v>
      </c>
      <c r="F104" t="s">
        <v>1328</v>
      </c>
      <c r="G104" t="s">
        <v>2724</v>
      </c>
      <c r="H104">
        <v>43</v>
      </c>
      <c r="I104" t="s">
        <v>2658</v>
      </c>
      <c r="J104" t="s">
        <v>6057</v>
      </c>
    </row>
    <row r="105" spans="1:10" x14ac:dyDescent="0.35">
      <c r="A105">
        <v>1</v>
      </c>
      <c r="B105">
        <v>2</v>
      </c>
      <c r="C105">
        <v>3</v>
      </c>
      <c r="E105">
        <v>17709</v>
      </c>
      <c r="F105" t="s">
        <v>1332</v>
      </c>
      <c r="G105" t="s">
        <v>2724</v>
      </c>
      <c r="H105">
        <v>43</v>
      </c>
      <c r="I105" t="s">
        <v>2658</v>
      </c>
      <c r="J105" t="s">
        <v>6057</v>
      </c>
    </row>
    <row r="106" spans="1:10" x14ac:dyDescent="0.35">
      <c r="A106">
        <v>1</v>
      </c>
      <c r="B106">
        <v>2</v>
      </c>
      <c r="C106">
        <v>3</v>
      </c>
      <c r="E106">
        <v>178</v>
      </c>
      <c r="F106" t="s">
        <v>2725</v>
      </c>
      <c r="J106" t="s">
        <v>6057</v>
      </c>
    </row>
    <row r="107" spans="1:10" x14ac:dyDescent="0.35">
      <c r="A107">
        <v>1</v>
      </c>
      <c r="B107">
        <v>2</v>
      </c>
      <c r="C107">
        <v>3</v>
      </c>
      <c r="E107">
        <v>17800</v>
      </c>
      <c r="F107" t="s">
        <v>1335</v>
      </c>
      <c r="G107" t="s">
        <v>2726</v>
      </c>
      <c r="H107">
        <v>43</v>
      </c>
      <c r="I107" t="s">
        <v>2658</v>
      </c>
      <c r="J107" t="s">
        <v>6057</v>
      </c>
    </row>
    <row r="108" spans="1:10" x14ac:dyDescent="0.35">
      <c r="A108">
        <v>1</v>
      </c>
      <c r="B108">
        <v>2</v>
      </c>
      <c r="C108">
        <v>3</v>
      </c>
      <c r="E108">
        <v>2</v>
      </c>
      <c r="F108" t="s">
        <v>2727</v>
      </c>
      <c r="J108" t="s">
        <v>6057</v>
      </c>
    </row>
    <row r="109" spans="1:10" x14ac:dyDescent="0.35">
      <c r="A109">
        <v>1</v>
      </c>
      <c r="B109">
        <v>2</v>
      </c>
      <c r="C109">
        <v>3</v>
      </c>
      <c r="E109">
        <v>20</v>
      </c>
      <c r="F109" t="s">
        <v>2728</v>
      </c>
      <c r="J109" t="s">
        <v>6057</v>
      </c>
    </row>
    <row r="110" spans="1:10" x14ac:dyDescent="0.35">
      <c r="A110">
        <v>1</v>
      </c>
      <c r="B110">
        <v>2</v>
      </c>
      <c r="C110">
        <v>3</v>
      </c>
      <c r="E110">
        <v>20001</v>
      </c>
      <c r="F110" t="s">
        <v>803</v>
      </c>
      <c r="G110" t="s">
        <v>2729</v>
      </c>
      <c r="H110">
        <v>5</v>
      </c>
      <c r="I110" t="s">
        <v>60</v>
      </c>
      <c r="J110" t="s">
        <v>6057</v>
      </c>
    </row>
    <row r="111" spans="1:10" x14ac:dyDescent="0.35">
      <c r="A111">
        <v>1</v>
      </c>
      <c r="B111">
        <v>2</v>
      </c>
      <c r="C111">
        <v>3</v>
      </c>
      <c r="E111">
        <v>20009</v>
      </c>
      <c r="F111" t="s">
        <v>1346</v>
      </c>
      <c r="G111" t="s">
        <v>2729</v>
      </c>
      <c r="H111">
        <v>5</v>
      </c>
      <c r="I111" t="s">
        <v>2658</v>
      </c>
      <c r="J111" t="s">
        <v>6057</v>
      </c>
    </row>
    <row r="112" spans="1:10" x14ac:dyDescent="0.35">
      <c r="A112">
        <v>1</v>
      </c>
      <c r="B112">
        <v>2</v>
      </c>
      <c r="C112">
        <v>3</v>
      </c>
      <c r="E112">
        <v>21</v>
      </c>
      <c r="F112" t="s">
        <v>2730</v>
      </c>
      <c r="J112" t="s">
        <v>6057</v>
      </c>
    </row>
    <row r="113" spans="1:10" x14ac:dyDescent="0.35">
      <c r="A113">
        <v>1</v>
      </c>
      <c r="B113">
        <v>2</v>
      </c>
      <c r="C113">
        <v>3</v>
      </c>
      <c r="E113">
        <v>214</v>
      </c>
      <c r="F113" t="s">
        <v>2731</v>
      </c>
      <c r="J113" t="s">
        <v>6057</v>
      </c>
    </row>
    <row r="114" spans="1:10" x14ac:dyDescent="0.35">
      <c r="A114">
        <v>1</v>
      </c>
      <c r="B114">
        <v>2</v>
      </c>
      <c r="C114">
        <v>3</v>
      </c>
      <c r="E114">
        <v>2141</v>
      </c>
      <c r="F114" t="s">
        <v>2732</v>
      </c>
      <c r="J114" t="s">
        <v>6057</v>
      </c>
    </row>
    <row r="115" spans="1:10" x14ac:dyDescent="0.35">
      <c r="A115">
        <v>1</v>
      </c>
      <c r="B115">
        <v>2</v>
      </c>
      <c r="C115">
        <v>3</v>
      </c>
      <c r="E115">
        <v>21411</v>
      </c>
      <c r="F115" t="s">
        <v>1350</v>
      </c>
      <c r="G115" t="s">
        <v>2729</v>
      </c>
      <c r="H115">
        <v>5</v>
      </c>
      <c r="I115" t="s">
        <v>2658</v>
      </c>
      <c r="J115" t="s">
        <v>6057</v>
      </c>
    </row>
    <row r="116" spans="1:10" x14ac:dyDescent="0.35">
      <c r="A116">
        <v>1</v>
      </c>
      <c r="B116">
        <v>2</v>
      </c>
      <c r="C116">
        <v>3</v>
      </c>
      <c r="E116">
        <v>21419</v>
      </c>
      <c r="F116" t="s">
        <v>1357</v>
      </c>
      <c r="G116" t="s">
        <v>2729</v>
      </c>
      <c r="H116">
        <v>5</v>
      </c>
      <c r="I116" t="s">
        <v>2658</v>
      </c>
      <c r="J116" t="s">
        <v>6057</v>
      </c>
    </row>
    <row r="117" spans="1:10" x14ac:dyDescent="0.35">
      <c r="A117">
        <v>1</v>
      </c>
      <c r="B117">
        <v>2</v>
      </c>
      <c r="C117">
        <v>3</v>
      </c>
      <c r="E117">
        <v>2142</v>
      </c>
      <c r="F117" t="s">
        <v>1359</v>
      </c>
      <c r="J117" t="s">
        <v>6057</v>
      </c>
    </row>
    <row r="118" spans="1:10" x14ac:dyDescent="0.35">
      <c r="A118">
        <v>1</v>
      </c>
      <c r="B118">
        <v>2</v>
      </c>
      <c r="C118">
        <v>3</v>
      </c>
      <c r="E118">
        <v>21421</v>
      </c>
      <c r="F118" t="s">
        <v>1359</v>
      </c>
      <c r="G118" t="s">
        <v>2729</v>
      </c>
      <c r="H118">
        <v>5</v>
      </c>
      <c r="I118" t="s">
        <v>2658</v>
      </c>
      <c r="J118" t="s">
        <v>6057</v>
      </c>
    </row>
    <row r="119" spans="1:10" x14ac:dyDescent="0.35">
      <c r="A119">
        <v>1</v>
      </c>
      <c r="B119">
        <v>2</v>
      </c>
      <c r="C119">
        <v>3</v>
      </c>
      <c r="E119">
        <v>21429</v>
      </c>
      <c r="F119" t="s">
        <v>1362</v>
      </c>
      <c r="G119" t="s">
        <v>2729</v>
      </c>
      <c r="H119">
        <v>5</v>
      </c>
      <c r="I119" t="s">
        <v>2658</v>
      </c>
      <c r="J119" t="s">
        <v>6057</v>
      </c>
    </row>
    <row r="120" spans="1:10" x14ac:dyDescent="0.35">
      <c r="A120">
        <v>1</v>
      </c>
      <c r="B120">
        <v>2</v>
      </c>
      <c r="C120">
        <v>3</v>
      </c>
      <c r="E120">
        <v>2143</v>
      </c>
      <c r="F120" t="s">
        <v>2733</v>
      </c>
      <c r="J120" t="s">
        <v>6057</v>
      </c>
    </row>
    <row r="121" spans="1:10" x14ac:dyDescent="0.35">
      <c r="A121">
        <v>1</v>
      </c>
      <c r="B121">
        <v>2</v>
      </c>
      <c r="C121">
        <v>3</v>
      </c>
      <c r="E121">
        <v>21431</v>
      </c>
      <c r="F121" t="s">
        <v>1367</v>
      </c>
      <c r="G121" t="s">
        <v>2729</v>
      </c>
      <c r="H121">
        <v>5</v>
      </c>
      <c r="I121" t="s">
        <v>60</v>
      </c>
      <c r="J121" t="s">
        <v>6057</v>
      </c>
    </row>
    <row r="122" spans="1:10" x14ac:dyDescent="0.35">
      <c r="A122">
        <v>1</v>
      </c>
      <c r="B122">
        <v>2</v>
      </c>
      <c r="C122">
        <v>3</v>
      </c>
      <c r="E122">
        <v>21439</v>
      </c>
      <c r="F122" t="s">
        <v>1373</v>
      </c>
      <c r="G122" t="s">
        <v>2729</v>
      </c>
      <c r="H122">
        <v>5</v>
      </c>
      <c r="I122" t="s">
        <v>2658</v>
      </c>
      <c r="J122" t="s">
        <v>6057</v>
      </c>
    </row>
    <row r="123" spans="1:10" x14ac:dyDescent="0.35">
      <c r="A123">
        <v>1</v>
      </c>
      <c r="B123">
        <v>2</v>
      </c>
      <c r="C123">
        <v>3</v>
      </c>
      <c r="E123">
        <v>21441</v>
      </c>
      <c r="F123" t="s">
        <v>1376</v>
      </c>
      <c r="G123" t="s">
        <v>2729</v>
      </c>
      <c r="H123">
        <v>5</v>
      </c>
      <c r="I123" t="s">
        <v>60</v>
      </c>
      <c r="J123" t="s">
        <v>6057</v>
      </c>
    </row>
    <row r="124" spans="1:10" x14ac:dyDescent="0.35">
      <c r="A124">
        <v>1</v>
      </c>
      <c r="B124">
        <v>2</v>
      </c>
      <c r="C124">
        <v>3</v>
      </c>
      <c r="E124">
        <v>21449</v>
      </c>
      <c r="F124" t="s">
        <v>1379</v>
      </c>
      <c r="G124" t="s">
        <v>2729</v>
      </c>
      <c r="H124">
        <v>5</v>
      </c>
      <c r="I124" t="s">
        <v>2658</v>
      </c>
      <c r="J124" t="s">
        <v>6057</v>
      </c>
    </row>
    <row r="125" spans="1:10" x14ac:dyDescent="0.35">
      <c r="A125">
        <v>1</v>
      </c>
      <c r="B125">
        <v>2</v>
      </c>
      <c r="C125">
        <v>3</v>
      </c>
      <c r="E125">
        <v>22</v>
      </c>
      <c r="F125" t="s">
        <v>2734</v>
      </c>
      <c r="J125" t="s">
        <v>6057</v>
      </c>
    </row>
    <row r="126" spans="1:10" x14ac:dyDescent="0.35">
      <c r="A126">
        <v>1</v>
      </c>
      <c r="B126">
        <v>2</v>
      </c>
      <c r="C126">
        <v>3</v>
      </c>
      <c r="E126">
        <v>220</v>
      </c>
      <c r="F126" t="s">
        <v>5092</v>
      </c>
      <c r="J126" t="s">
        <v>6057</v>
      </c>
    </row>
    <row r="127" spans="1:10" x14ac:dyDescent="0.35">
      <c r="A127">
        <v>1</v>
      </c>
      <c r="B127">
        <v>2</v>
      </c>
      <c r="C127">
        <v>3</v>
      </c>
      <c r="E127">
        <v>2201</v>
      </c>
      <c r="F127" t="s">
        <v>1382</v>
      </c>
      <c r="J127" t="s">
        <v>6057</v>
      </c>
    </row>
    <row r="128" spans="1:10" x14ac:dyDescent="0.35">
      <c r="A128">
        <v>1</v>
      </c>
      <c r="B128">
        <v>2</v>
      </c>
      <c r="C128">
        <v>3</v>
      </c>
      <c r="E128">
        <v>22011</v>
      </c>
      <c r="F128" t="s">
        <v>1382</v>
      </c>
      <c r="G128" t="s">
        <v>2736</v>
      </c>
      <c r="H128">
        <v>5</v>
      </c>
      <c r="I128" t="s">
        <v>2658</v>
      </c>
      <c r="J128" t="s">
        <v>6057</v>
      </c>
    </row>
    <row r="129" spans="1:10" x14ac:dyDescent="0.35">
      <c r="A129">
        <v>1</v>
      </c>
      <c r="B129">
        <v>2</v>
      </c>
      <c r="C129">
        <v>3</v>
      </c>
      <c r="E129">
        <v>22012</v>
      </c>
      <c r="F129" t="s">
        <v>1392</v>
      </c>
      <c r="G129" t="s">
        <v>2736</v>
      </c>
      <c r="H129">
        <v>5</v>
      </c>
      <c r="I129" t="s">
        <v>2658</v>
      </c>
      <c r="J129" t="s">
        <v>6057</v>
      </c>
    </row>
    <row r="130" spans="1:10" x14ac:dyDescent="0.35">
      <c r="A130">
        <v>1</v>
      </c>
      <c r="B130">
        <v>2</v>
      </c>
      <c r="C130">
        <v>3</v>
      </c>
      <c r="E130">
        <v>22016</v>
      </c>
      <c r="F130" t="s">
        <v>1395</v>
      </c>
      <c r="G130" t="s">
        <v>2736</v>
      </c>
      <c r="H130">
        <v>5</v>
      </c>
      <c r="I130" t="s">
        <v>2658</v>
      </c>
      <c r="J130" t="s">
        <v>6057</v>
      </c>
    </row>
    <row r="131" spans="1:10" x14ac:dyDescent="0.35">
      <c r="A131">
        <v>1</v>
      </c>
      <c r="B131">
        <v>2</v>
      </c>
      <c r="C131">
        <v>3</v>
      </c>
      <c r="E131">
        <v>22017</v>
      </c>
      <c r="F131" t="s">
        <v>1401</v>
      </c>
      <c r="G131" t="s">
        <v>2736</v>
      </c>
      <c r="H131">
        <v>5</v>
      </c>
      <c r="I131" t="s">
        <v>2658</v>
      </c>
      <c r="J131" t="s">
        <v>6057</v>
      </c>
    </row>
    <row r="132" spans="1:10" x14ac:dyDescent="0.35">
      <c r="A132">
        <v>1</v>
      </c>
      <c r="B132">
        <v>2</v>
      </c>
      <c r="C132">
        <v>3</v>
      </c>
      <c r="E132">
        <v>22018</v>
      </c>
      <c r="F132" t="s">
        <v>1405</v>
      </c>
      <c r="G132" t="s">
        <v>2736</v>
      </c>
      <c r="H132">
        <v>5</v>
      </c>
      <c r="I132" t="s">
        <v>2658</v>
      </c>
      <c r="J132" t="s">
        <v>6057</v>
      </c>
    </row>
    <row r="133" spans="1:10" x14ac:dyDescent="0.35">
      <c r="A133">
        <v>1</v>
      </c>
      <c r="B133">
        <v>2</v>
      </c>
      <c r="C133">
        <v>3</v>
      </c>
      <c r="E133">
        <v>2202</v>
      </c>
      <c r="F133" t="s">
        <v>1409</v>
      </c>
      <c r="J133" t="s">
        <v>6057</v>
      </c>
    </row>
    <row r="134" spans="1:10" x14ac:dyDescent="0.35">
      <c r="A134">
        <v>1</v>
      </c>
      <c r="B134">
        <v>2</v>
      </c>
      <c r="C134">
        <v>3</v>
      </c>
      <c r="E134">
        <v>22021</v>
      </c>
      <c r="F134" t="s">
        <v>1409</v>
      </c>
      <c r="G134" t="s">
        <v>2736</v>
      </c>
      <c r="H134">
        <v>5</v>
      </c>
      <c r="I134" t="s">
        <v>2658</v>
      </c>
      <c r="J134" t="s">
        <v>6057</v>
      </c>
    </row>
    <row r="135" spans="1:10" x14ac:dyDescent="0.35">
      <c r="A135">
        <v>1</v>
      </c>
      <c r="B135">
        <v>2</v>
      </c>
      <c r="C135">
        <v>3</v>
      </c>
      <c r="E135">
        <v>22022</v>
      </c>
      <c r="F135" t="s">
        <v>1411</v>
      </c>
      <c r="G135" t="s">
        <v>2736</v>
      </c>
      <c r="H135">
        <v>5</v>
      </c>
      <c r="I135" t="s">
        <v>2658</v>
      </c>
      <c r="J135" t="s">
        <v>6057</v>
      </c>
    </row>
    <row r="136" spans="1:10" x14ac:dyDescent="0.35">
      <c r="A136">
        <v>1</v>
      </c>
      <c r="B136">
        <v>2</v>
      </c>
      <c r="C136">
        <v>3</v>
      </c>
      <c r="E136">
        <v>22026</v>
      </c>
      <c r="F136" t="s">
        <v>1413</v>
      </c>
      <c r="G136" t="s">
        <v>2736</v>
      </c>
      <c r="H136">
        <v>5</v>
      </c>
      <c r="I136" t="s">
        <v>2658</v>
      </c>
      <c r="J136" t="s">
        <v>6057</v>
      </c>
    </row>
    <row r="137" spans="1:10" x14ac:dyDescent="0.35">
      <c r="A137">
        <v>1</v>
      </c>
      <c r="B137">
        <v>2</v>
      </c>
      <c r="C137">
        <v>3</v>
      </c>
      <c r="E137">
        <v>22027</v>
      </c>
      <c r="F137" t="s">
        <v>1415</v>
      </c>
      <c r="G137" t="s">
        <v>2736</v>
      </c>
      <c r="H137">
        <v>5</v>
      </c>
      <c r="I137" t="s">
        <v>2658</v>
      </c>
      <c r="J137" t="s">
        <v>6057</v>
      </c>
    </row>
    <row r="138" spans="1:10" x14ac:dyDescent="0.35">
      <c r="A138">
        <v>1</v>
      </c>
      <c r="B138">
        <v>2</v>
      </c>
      <c r="C138">
        <v>3</v>
      </c>
      <c r="E138">
        <v>22028</v>
      </c>
      <c r="F138" t="s">
        <v>1417</v>
      </c>
      <c r="G138" t="s">
        <v>2736</v>
      </c>
      <c r="H138">
        <v>5</v>
      </c>
      <c r="I138" t="s">
        <v>2658</v>
      </c>
      <c r="J138" t="s">
        <v>6057</v>
      </c>
    </row>
    <row r="139" spans="1:10" x14ac:dyDescent="0.35">
      <c r="A139">
        <v>1</v>
      </c>
      <c r="B139">
        <v>2</v>
      </c>
      <c r="C139">
        <v>3</v>
      </c>
      <c r="E139">
        <v>2203</v>
      </c>
      <c r="F139" t="s">
        <v>1419</v>
      </c>
      <c r="J139" t="s">
        <v>6057</v>
      </c>
    </row>
    <row r="140" spans="1:10" x14ac:dyDescent="0.35">
      <c r="A140">
        <v>1</v>
      </c>
      <c r="B140">
        <v>2</v>
      </c>
      <c r="C140">
        <v>3</v>
      </c>
      <c r="E140">
        <v>22031</v>
      </c>
      <c r="F140" t="s">
        <v>1419</v>
      </c>
      <c r="G140" t="s">
        <v>2736</v>
      </c>
      <c r="H140">
        <v>5</v>
      </c>
      <c r="I140" t="s">
        <v>2658</v>
      </c>
      <c r="J140" t="s">
        <v>6057</v>
      </c>
    </row>
    <row r="141" spans="1:10" x14ac:dyDescent="0.35">
      <c r="A141">
        <v>1</v>
      </c>
      <c r="B141">
        <v>2</v>
      </c>
      <c r="C141">
        <v>3</v>
      </c>
      <c r="E141">
        <v>22032</v>
      </c>
      <c r="F141" t="s">
        <v>1421</v>
      </c>
      <c r="G141" t="s">
        <v>2736</v>
      </c>
      <c r="H141">
        <v>5</v>
      </c>
      <c r="I141" t="s">
        <v>2658</v>
      </c>
      <c r="J141" t="s">
        <v>6057</v>
      </c>
    </row>
    <row r="142" spans="1:10" x14ac:dyDescent="0.35">
      <c r="A142">
        <v>1</v>
      </c>
      <c r="B142">
        <v>2</v>
      </c>
      <c r="C142">
        <v>3</v>
      </c>
      <c r="E142">
        <v>22036</v>
      </c>
      <c r="F142" t="s">
        <v>1423</v>
      </c>
      <c r="G142" t="s">
        <v>2736</v>
      </c>
      <c r="H142">
        <v>5</v>
      </c>
      <c r="I142" t="s">
        <v>2658</v>
      </c>
      <c r="J142" t="s">
        <v>6057</v>
      </c>
    </row>
    <row r="143" spans="1:10" x14ac:dyDescent="0.35">
      <c r="A143">
        <v>1</v>
      </c>
      <c r="B143">
        <v>2</v>
      </c>
      <c r="C143">
        <v>3</v>
      </c>
      <c r="E143">
        <v>22037</v>
      </c>
      <c r="F143" t="s">
        <v>1425</v>
      </c>
      <c r="G143" t="s">
        <v>2736</v>
      </c>
      <c r="H143">
        <v>5</v>
      </c>
      <c r="I143" t="s">
        <v>2658</v>
      </c>
      <c r="J143" t="s">
        <v>6057</v>
      </c>
    </row>
    <row r="144" spans="1:10" x14ac:dyDescent="0.35">
      <c r="A144">
        <v>1</v>
      </c>
      <c r="B144">
        <v>2</v>
      </c>
      <c r="C144">
        <v>3</v>
      </c>
      <c r="E144">
        <v>22038</v>
      </c>
      <c r="F144" t="s">
        <v>1427</v>
      </c>
      <c r="G144" t="s">
        <v>2736</v>
      </c>
      <c r="H144">
        <v>5</v>
      </c>
      <c r="I144" t="s">
        <v>2658</v>
      </c>
      <c r="J144" t="s">
        <v>6057</v>
      </c>
    </row>
    <row r="145" spans="1:10" x14ac:dyDescent="0.35">
      <c r="A145">
        <v>1</v>
      </c>
      <c r="B145">
        <v>2</v>
      </c>
      <c r="C145">
        <v>3</v>
      </c>
      <c r="E145">
        <v>2205</v>
      </c>
      <c r="F145" t="s">
        <v>1429</v>
      </c>
      <c r="J145" t="s">
        <v>6057</v>
      </c>
    </row>
    <row r="146" spans="1:10" x14ac:dyDescent="0.35">
      <c r="A146">
        <v>1</v>
      </c>
      <c r="B146">
        <v>2</v>
      </c>
      <c r="C146">
        <v>3</v>
      </c>
      <c r="E146">
        <v>22051</v>
      </c>
      <c r="F146" t="s">
        <v>1429</v>
      </c>
      <c r="G146" t="s">
        <v>2736</v>
      </c>
      <c r="H146">
        <v>5</v>
      </c>
      <c r="I146" t="s">
        <v>2658</v>
      </c>
      <c r="J146" t="s">
        <v>6057</v>
      </c>
    </row>
    <row r="147" spans="1:10" x14ac:dyDescent="0.35">
      <c r="A147">
        <v>1</v>
      </c>
      <c r="B147">
        <v>2</v>
      </c>
      <c r="C147">
        <v>3</v>
      </c>
      <c r="E147">
        <v>22052</v>
      </c>
      <c r="F147" t="s">
        <v>1431</v>
      </c>
      <c r="G147" t="s">
        <v>2736</v>
      </c>
      <c r="H147">
        <v>5</v>
      </c>
      <c r="I147" t="s">
        <v>2658</v>
      </c>
      <c r="J147" t="s">
        <v>6057</v>
      </c>
    </row>
    <row r="148" spans="1:10" x14ac:dyDescent="0.35">
      <c r="A148">
        <v>1</v>
      </c>
      <c r="B148">
        <v>2</v>
      </c>
      <c r="C148">
        <v>3</v>
      </c>
      <c r="E148">
        <v>22056</v>
      </c>
      <c r="F148" t="s">
        <v>1433</v>
      </c>
      <c r="G148" t="s">
        <v>2736</v>
      </c>
      <c r="H148">
        <v>5</v>
      </c>
      <c r="I148" t="s">
        <v>2658</v>
      </c>
      <c r="J148" t="s">
        <v>6057</v>
      </c>
    </row>
    <row r="149" spans="1:10" x14ac:dyDescent="0.35">
      <c r="A149">
        <v>1</v>
      </c>
      <c r="B149">
        <v>2</v>
      </c>
      <c r="C149">
        <v>3</v>
      </c>
      <c r="E149">
        <v>22057</v>
      </c>
      <c r="F149" t="s">
        <v>1435</v>
      </c>
      <c r="G149" t="s">
        <v>2736</v>
      </c>
      <c r="H149">
        <v>5</v>
      </c>
      <c r="I149" t="s">
        <v>2658</v>
      </c>
      <c r="J149" t="s">
        <v>6057</v>
      </c>
    </row>
    <row r="150" spans="1:10" x14ac:dyDescent="0.35">
      <c r="A150">
        <v>1</v>
      </c>
      <c r="B150">
        <v>2</v>
      </c>
      <c r="C150">
        <v>3</v>
      </c>
      <c r="E150">
        <v>22058</v>
      </c>
      <c r="F150" t="s">
        <v>1437</v>
      </c>
      <c r="G150" t="s">
        <v>2736</v>
      </c>
      <c r="H150">
        <v>5</v>
      </c>
      <c r="I150" t="s">
        <v>2658</v>
      </c>
      <c r="J150" t="s">
        <v>6057</v>
      </c>
    </row>
    <row r="151" spans="1:10" x14ac:dyDescent="0.35">
      <c r="A151">
        <v>1</v>
      </c>
      <c r="B151">
        <v>2</v>
      </c>
      <c r="C151">
        <v>3</v>
      </c>
      <c r="E151">
        <v>2206</v>
      </c>
      <c r="F151" t="s">
        <v>1439</v>
      </c>
      <c r="J151" t="s">
        <v>6057</v>
      </c>
    </row>
    <row r="152" spans="1:10" x14ac:dyDescent="0.35">
      <c r="A152">
        <v>1</v>
      </c>
      <c r="B152">
        <v>2</v>
      </c>
      <c r="C152">
        <v>3</v>
      </c>
      <c r="E152">
        <v>22061</v>
      </c>
      <c r="F152" t="s">
        <v>1439</v>
      </c>
      <c r="G152" t="s">
        <v>2736</v>
      </c>
      <c r="H152">
        <v>5</v>
      </c>
      <c r="I152" t="s">
        <v>2658</v>
      </c>
      <c r="J152" t="s">
        <v>6057</v>
      </c>
    </row>
    <row r="153" spans="1:10" x14ac:dyDescent="0.35">
      <c r="A153">
        <v>1</v>
      </c>
      <c r="B153">
        <v>2</v>
      </c>
      <c r="C153">
        <v>3</v>
      </c>
      <c r="E153">
        <v>22062</v>
      </c>
      <c r="F153" t="s">
        <v>1441</v>
      </c>
      <c r="G153" t="s">
        <v>2736</v>
      </c>
      <c r="H153">
        <v>5</v>
      </c>
      <c r="I153" t="s">
        <v>2658</v>
      </c>
      <c r="J153" t="s">
        <v>6057</v>
      </c>
    </row>
    <row r="154" spans="1:10" x14ac:dyDescent="0.35">
      <c r="A154">
        <v>1</v>
      </c>
      <c r="B154">
        <v>2</v>
      </c>
      <c r="C154">
        <v>3</v>
      </c>
      <c r="E154">
        <v>22066</v>
      </c>
      <c r="F154" t="s">
        <v>1443</v>
      </c>
      <c r="G154" t="s">
        <v>2736</v>
      </c>
      <c r="H154">
        <v>5</v>
      </c>
      <c r="I154" t="s">
        <v>2658</v>
      </c>
      <c r="J154" t="s">
        <v>6057</v>
      </c>
    </row>
    <row r="155" spans="1:10" x14ac:dyDescent="0.35">
      <c r="A155">
        <v>1</v>
      </c>
      <c r="B155">
        <v>2</v>
      </c>
      <c r="C155">
        <v>3</v>
      </c>
      <c r="E155">
        <v>22067</v>
      </c>
      <c r="F155" t="s">
        <v>1445</v>
      </c>
      <c r="G155" t="s">
        <v>2736</v>
      </c>
      <c r="H155">
        <v>5</v>
      </c>
      <c r="I155" t="s">
        <v>2658</v>
      </c>
      <c r="J155" t="s">
        <v>6057</v>
      </c>
    </row>
    <row r="156" spans="1:10" x14ac:dyDescent="0.35">
      <c r="A156">
        <v>1</v>
      </c>
      <c r="B156">
        <v>2</v>
      </c>
      <c r="C156">
        <v>3</v>
      </c>
      <c r="E156">
        <v>22068</v>
      </c>
      <c r="F156" t="s">
        <v>1447</v>
      </c>
      <c r="G156" t="s">
        <v>2736</v>
      </c>
      <c r="H156">
        <v>5</v>
      </c>
      <c r="I156" t="s">
        <v>2658</v>
      </c>
      <c r="J156" t="s">
        <v>6057</v>
      </c>
    </row>
    <row r="157" spans="1:10" x14ac:dyDescent="0.35">
      <c r="A157">
        <v>1</v>
      </c>
      <c r="B157">
        <v>2</v>
      </c>
      <c r="C157">
        <v>3</v>
      </c>
      <c r="E157">
        <v>2207</v>
      </c>
      <c r="F157" t="s">
        <v>1449</v>
      </c>
      <c r="J157" t="s">
        <v>6057</v>
      </c>
    </row>
    <row r="158" spans="1:10" x14ac:dyDescent="0.35">
      <c r="A158">
        <v>1</v>
      </c>
      <c r="B158">
        <v>2</v>
      </c>
      <c r="C158">
        <v>3</v>
      </c>
      <c r="E158">
        <v>22071</v>
      </c>
      <c r="F158" t="s">
        <v>1449</v>
      </c>
      <c r="G158" t="s">
        <v>2736</v>
      </c>
      <c r="H158">
        <v>5</v>
      </c>
      <c r="I158" t="s">
        <v>2658</v>
      </c>
      <c r="J158" t="s">
        <v>6057</v>
      </c>
    </row>
    <row r="159" spans="1:10" x14ac:dyDescent="0.35">
      <c r="A159">
        <v>1</v>
      </c>
      <c r="B159">
        <v>2</v>
      </c>
      <c r="C159">
        <v>3</v>
      </c>
      <c r="E159">
        <v>22072</v>
      </c>
      <c r="F159" t="s">
        <v>1452</v>
      </c>
      <c r="G159" t="s">
        <v>2736</v>
      </c>
      <c r="H159">
        <v>5</v>
      </c>
      <c r="I159" t="s">
        <v>2658</v>
      </c>
      <c r="J159" t="s">
        <v>6057</v>
      </c>
    </row>
    <row r="160" spans="1:10" x14ac:dyDescent="0.35">
      <c r="A160">
        <v>1</v>
      </c>
      <c r="B160">
        <v>2</v>
      </c>
      <c r="C160">
        <v>3</v>
      </c>
      <c r="E160">
        <v>22077</v>
      </c>
      <c r="F160" t="s">
        <v>1455</v>
      </c>
      <c r="G160" t="s">
        <v>2736</v>
      </c>
      <c r="H160">
        <v>5</v>
      </c>
      <c r="I160" t="s">
        <v>2658</v>
      </c>
      <c r="J160" t="s">
        <v>6057</v>
      </c>
    </row>
    <row r="161" spans="1:10" x14ac:dyDescent="0.35">
      <c r="A161">
        <v>1</v>
      </c>
      <c r="B161">
        <v>2</v>
      </c>
      <c r="C161">
        <v>3</v>
      </c>
      <c r="E161">
        <v>22078</v>
      </c>
      <c r="F161" t="s">
        <v>1457</v>
      </c>
      <c r="G161" t="s">
        <v>2736</v>
      </c>
      <c r="H161">
        <v>5</v>
      </c>
      <c r="I161" t="s">
        <v>2658</v>
      </c>
      <c r="J161" t="s">
        <v>6057</v>
      </c>
    </row>
    <row r="162" spans="1:10" x14ac:dyDescent="0.35">
      <c r="A162">
        <v>1</v>
      </c>
      <c r="B162">
        <v>2</v>
      </c>
      <c r="C162">
        <v>3</v>
      </c>
      <c r="E162">
        <v>2208</v>
      </c>
      <c r="F162" t="s">
        <v>2737</v>
      </c>
      <c r="J162" t="s">
        <v>6057</v>
      </c>
    </row>
    <row r="163" spans="1:10" x14ac:dyDescent="0.35">
      <c r="A163">
        <v>1</v>
      </c>
      <c r="B163">
        <v>2</v>
      </c>
      <c r="C163">
        <v>3</v>
      </c>
      <c r="E163">
        <v>22081</v>
      </c>
      <c r="F163" t="s">
        <v>1460</v>
      </c>
      <c r="G163" t="s">
        <v>2736</v>
      </c>
      <c r="H163">
        <v>5</v>
      </c>
      <c r="I163" t="s">
        <v>2658</v>
      </c>
      <c r="J163" t="s">
        <v>6057</v>
      </c>
    </row>
    <row r="164" spans="1:10" x14ac:dyDescent="0.35">
      <c r="A164">
        <v>1</v>
      </c>
      <c r="B164">
        <v>2</v>
      </c>
      <c r="C164">
        <v>3</v>
      </c>
      <c r="E164">
        <v>22082</v>
      </c>
      <c r="F164" t="s">
        <v>1463</v>
      </c>
      <c r="G164" t="s">
        <v>2736</v>
      </c>
      <c r="H164">
        <v>5</v>
      </c>
      <c r="I164" t="s">
        <v>2658</v>
      </c>
      <c r="J164" t="s">
        <v>6057</v>
      </c>
    </row>
    <row r="165" spans="1:10" x14ac:dyDescent="0.35">
      <c r="A165">
        <v>1</v>
      </c>
      <c r="B165">
        <v>2</v>
      </c>
      <c r="C165">
        <v>3</v>
      </c>
      <c r="E165">
        <v>22087</v>
      </c>
      <c r="F165" t="s">
        <v>1466</v>
      </c>
      <c r="G165" t="s">
        <v>2736</v>
      </c>
      <c r="H165">
        <v>5</v>
      </c>
      <c r="I165" t="s">
        <v>2658</v>
      </c>
      <c r="J165" t="s">
        <v>6057</v>
      </c>
    </row>
    <row r="166" spans="1:10" x14ac:dyDescent="0.35">
      <c r="A166">
        <v>1</v>
      </c>
      <c r="B166">
        <v>2</v>
      </c>
      <c r="C166">
        <v>3</v>
      </c>
      <c r="E166">
        <v>22088</v>
      </c>
      <c r="F166" t="s">
        <v>1468</v>
      </c>
      <c r="G166" t="s">
        <v>2736</v>
      </c>
      <c r="H166">
        <v>5</v>
      </c>
      <c r="I166" t="s">
        <v>2658</v>
      </c>
      <c r="J166" t="s">
        <v>6057</v>
      </c>
    </row>
    <row r="167" spans="1:10" x14ac:dyDescent="0.35">
      <c r="A167">
        <v>1</v>
      </c>
      <c r="B167">
        <v>2</v>
      </c>
      <c r="C167">
        <v>3</v>
      </c>
      <c r="E167">
        <v>2209</v>
      </c>
      <c r="F167" t="s">
        <v>1471</v>
      </c>
      <c r="J167" t="s">
        <v>6057</v>
      </c>
    </row>
    <row r="168" spans="1:10" x14ac:dyDescent="0.35">
      <c r="A168">
        <v>1</v>
      </c>
      <c r="B168">
        <v>2</v>
      </c>
      <c r="C168">
        <v>3</v>
      </c>
      <c r="E168">
        <v>22091</v>
      </c>
      <c r="F168" t="s">
        <v>1471</v>
      </c>
      <c r="G168" t="s">
        <v>2736</v>
      </c>
      <c r="H168">
        <v>5</v>
      </c>
      <c r="I168" t="s">
        <v>2658</v>
      </c>
      <c r="J168" t="s">
        <v>6057</v>
      </c>
    </row>
    <row r="169" spans="1:10" x14ac:dyDescent="0.35">
      <c r="A169">
        <v>1</v>
      </c>
      <c r="B169">
        <v>2</v>
      </c>
      <c r="C169">
        <v>3</v>
      </c>
      <c r="E169">
        <v>22092</v>
      </c>
      <c r="F169" t="s">
        <v>1473</v>
      </c>
      <c r="G169" t="s">
        <v>2736</v>
      </c>
      <c r="H169">
        <v>5</v>
      </c>
      <c r="I169" t="s">
        <v>2658</v>
      </c>
      <c r="J169" t="s">
        <v>6057</v>
      </c>
    </row>
    <row r="170" spans="1:10" x14ac:dyDescent="0.35">
      <c r="A170">
        <v>1</v>
      </c>
      <c r="B170">
        <v>2</v>
      </c>
      <c r="C170">
        <v>3</v>
      </c>
      <c r="E170">
        <v>22096</v>
      </c>
      <c r="F170" t="s">
        <v>1475</v>
      </c>
      <c r="G170" t="s">
        <v>2736</v>
      </c>
      <c r="H170">
        <v>5</v>
      </c>
      <c r="I170" t="s">
        <v>2658</v>
      </c>
      <c r="J170" t="s">
        <v>6057</v>
      </c>
    </row>
    <row r="171" spans="1:10" x14ac:dyDescent="0.35">
      <c r="A171">
        <v>1</v>
      </c>
      <c r="B171">
        <v>2</v>
      </c>
      <c r="C171">
        <v>3</v>
      </c>
      <c r="E171">
        <v>22097</v>
      </c>
      <c r="F171" t="s">
        <v>1477</v>
      </c>
      <c r="G171" t="s">
        <v>2736</v>
      </c>
      <c r="H171">
        <v>5</v>
      </c>
      <c r="I171" t="s">
        <v>2658</v>
      </c>
      <c r="J171" t="s">
        <v>6057</v>
      </c>
    </row>
    <row r="172" spans="1:10" x14ac:dyDescent="0.35">
      <c r="A172">
        <v>1</v>
      </c>
      <c r="B172">
        <v>2</v>
      </c>
      <c r="C172">
        <v>3</v>
      </c>
      <c r="E172">
        <v>22098</v>
      </c>
      <c r="F172" t="s">
        <v>1479</v>
      </c>
      <c r="G172" t="s">
        <v>2736</v>
      </c>
      <c r="H172">
        <v>5</v>
      </c>
      <c r="I172" t="s">
        <v>2658</v>
      </c>
      <c r="J172" t="s">
        <v>6057</v>
      </c>
    </row>
    <row r="173" spans="1:10" x14ac:dyDescent="0.35">
      <c r="A173">
        <v>1</v>
      </c>
      <c r="B173">
        <v>2</v>
      </c>
      <c r="C173">
        <v>3</v>
      </c>
      <c r="E173">
        <v>221</v>
      </c>
      <c r="F173" t="s">
        <v>2738</v>
      </c>
      <c r="J173" t="s">
        <v>6057</v>
      </c>
    </row>
    <row r="174" spans="1:10" x14ac:dyDescent="0.35">
      <c r="A174">
        <v>1</v>
      </c>
      <c r="B174">
        <v>2</v>
      </c>
      <c r="C174">
        <v>3</v>
      </c>
      <c r="E174">
        <v>2211</v>
      </c>
      <c r="F174" t="s">
        <v>1481</v>
      </c>
      <c r="J174" t="s">
        <v>6057</v>
      </c>
    </row>
    <row r="175" spans="1:10" x14ac:dyDescent="0.35">
      <c r="A175">
        <v>1</v>
      </c>
      <c r="B175">
        <v>2</v>
      </c>
      <c r="C175">
        <v>3</v>
      </c>
      <c r="E175">
        <v>22111</v>
      </c>
      <c r="F175" t="s">
        <v>1481</v>
      </c>
      <c r="G175" t="s">
        <v>2739</v>
      </c>
      <c r="H175">
        <v>5</v>
      </c>
      <c r="I175" t="s">
        <v>2658</v>
      </c>
      <c r="J175" t="s">
        <v>6057</v>
      </c>
    </row>
    <row r="176" spans="1:10" x14ac:dyDescent="0.35">
      <c r="A176">
        <v>1</v>
      </c>
      <c r="B176">
        <v>2</v>
      </c>
      <c r="C176">
        <v>3</v>
      </c>
      <c r="E176">
        <v>22112</v>
      </c>
      <c r="F176" t="s">
        <v>1485</v>
      </c>
      <c r="G176" t="s">
        <v>2739</v>
      </c>
      <c r="H176">
        <v>5</v>
      </c>
      <c r="I176" t="s">
        <v>2658</v>
      </c>
      <c r="J176" t="s">
        <v>6057</v>
      </c>
    </row>
    <row r="177" spans="1:10" x14ac:dyDescent="0.35">
      <c r="A177">
        <v>1</v>
      </c>
      <c r="B177">
        <v>2</v>
      </c>
      <c r="C177">
        <v>3</v>
      </c>
      <c r="E177">
        <v>22116</v>
      </c>
      <c r="F177" t="s">
        <v>1487</v>
      </c>
      <c r="G177" t="s">
        <v>2739</v>
      </c>
      <c r="H177">
        <v>5</v>
      </c>
      <c r="I177" t="s">
        <v>2658</v>
      </c>
      <c r="J177" t="s">
        <v>6057</v>
      </c>
    </row>
    <row r="178" spans="1:10" x14ac:dyDescent="0.35">
      <c r="A178">
        <v>1</v>
      </c>
      <c r="B178">
        <v>2</v>
      </c>
      <c r="C178">
        <v>3</v>
      </c>
      <c r="E178">
        <v>22117</v>
      </c>
      <c r="F178" t="s">
        <v>1489</v>
      </c>
      <c r="G178" t="s">
        <v>2739</v>
      </c>
      <c r="H178">
        <v>5</v>
      </c>
      <c r="I178" t="s">
        <v>2658</v>
      </c>
      <c r="J178" t="s">
        <v>6057</v>
      </c>
    </row>
    <row r="179" spans="1:10" x14ac:dyDescent="0.35">
      <c r="A179">
        <v>1</v>
      </c>
      <c r="B179">
        <v>2</v>
      </c>
      <c r="C179">
        <v>3</v>
      </c>
      <c r="E179">
        <v>22118</v>
      </c>
      <c r="F179" t="s">
        <v>1491</v>
      </c>
      <c r="G179" t="s">
        <v>2739</v>
      </c>
      <c r="H179">
        <v>5</v>
      </c>
      <c r="I179" t="s">
        <v>2658</v>
      </c>
      <c r="J179" t="s">
        <v>6057</v>
      </c>
    </row>
    <row r="180" spans="1:10" x14ac:dyDescent="0.35">
      <c r="A180">
        <v>1</v>
      </c>
      <c r="B180">
        <v>2</v>
      </c>
      <c r="C180">
        <v>3</v>
      </c>
      <c r="E180">
        <v>2212</v>
      </c>
      <c r="F180" t="s">
        <v>1493</v>
      </c>
      <c r="J180" t="s">
        <v>6057</v>
      </c>
    </row>
    <row r="181" spans="1:10" x14ac:dyDescent="0.35">
      <c r="A181">
        <v>1</v>
      </c>
      <c r="B181">
        <v>2</v>
      </c>
      <c r="C181">
        <v>3</v>
      </c>
      <c r="E181">
        <v>22121</v>
      </c>
      <c r="F181" t="s">
        <v>1493</v>
      </c>
      <c r="G181" t="s">
        <v>2739</v>
      </c>
      <c r="H181">
        <v>5</v>
      </c>
      <c r="I181" t="s">
        <v>2658</v>
      </c>
      <c r="J181" t="s">
        <v>6057</v>
      </c>
    </row>
    <row r="182" spans="1:10" x14ac:dyDescent="0.35">
      <c r="A182">
        <v>1</v>
      </c>
      <c r="B182">
        <v>2</v>
      </c>
      <c r="C182">
        <v>3</v>
      </c>
      <c r="E182">
        <v>22122</v>
      </c>
      <c r="F182" t="s">
        <v>1496</v>
      </c>
      <c r="G182" t="s">
        <v>2739</v>
      </c>
      <c r="H182">
        <v>5</v>
      </c>
      <c r="I182" t="s">
        <v>2658</v>
      </c>
      <c r="J182" t="s">
        <v>6057</v>
      </c>
    </row>
    <row r="183" spans="1:10" x14ac:dyDescent="0.35">
      <c r="A183">
        <v>1</v>
      </c>
      <c r="B183">
        <v>2</v>
      </c>
      <c r="C183">
        <v>3</v>
      </c>
      <c r="E183">
        <v>22126</v>
      </c>
      <c r="F183" t="s">
        <v>1498</v>
      </c>
      <c r="G183" t="s">
        <v>2739</v>
      </c>
      <c r="H183">
        <v>5</v>
      </c>
      <c r="I183" t="s">
        <v>2658</v>
      </c>
      <c r="J183" t="s">
        <v>6057</v>
      </c>
    </row>
    <row r="184" spans="1:10" x14ac:dyDescent="0.35">
      <c r="A184">
        <v>1</v>
      </c>
      <c r="B184">
        <v>2</v>
      </c>
      <c r="C184">
        <v>3</v>
      </c>
      <c r="E184">
        <v>22127</v>
      </c>
      <c r="F184" t="s">
        <v>1500</v>
      </c>
      <c r="G184" t="s">
        <v>2739</v>
      </c>
      <c r="H184">
        <v>5</v>
      </c>
      <c r="I184" t="s">
        <v>2658</v>
      </c>
      <c r="J184" t="s">
        <v>6057</v>
      </c>
    </row>
    <row r="185" spans="1:10" x14ac:dyDescent="0.35">
      <c r="A185">
        <v>1</v>
      </c>
      <c r="B185">
        <v>2</v>
      </c>
      <c r="C185">
        <v>3</v>
      </c>
      <c r="E185">
        <v>22128</v>
      </c>
      <c r="F185" t="s">
        <v>1502</v>
      </c>
      <c r="G185" t="s">
        <v>2739</v>
      </c>
      <c r="H185">
        <v>5</v>
      </c>
      <c r="I185" t="s">
        <v>2658</v>
      </c>
      <c r="J185" t="s">
        <v>6057</v>
      </c>
    </row>
    <row r="186" spans="1:10" x14ac:dyDescent="0.35">
      <c r="A186">
        <v>1</v>
      </c>
      <c r="B186">
        <v>2</v>
      </c>
      <c r="C186">
        <v>3</v>
      </c>
      <c r="E186">
        <v>22129</v>
      </c>
      <c r="F186" t="s">
        <v>1507</v>
      </c>
      <c r="G186" t="s">
        <v>2739</v>
      </c>
      <c r="H186">
        <v>5</v>
      </c>
      <c r="I186" t="s">
        <v>2658</v>
      </c>
      <c r="J186" t="s">
        <v>6057</v>
      </c>
    </row>
    <row r="187" spans="1:10" x14ac:dyDescent="0.35">
      <c r="A187">
        <v>1</v>
      </c>
      <c r="B187">
        <v>2</v>
      </c>
      <c r="C187">
        <v>3</v>
      </c>
      <c r="E187">
        <v>2213</v>
      </c>
      <c r="F187" t="s">
        <v>1511</v>
      </c>
      <c r="J187" t="s">
        <v>6057</v>
      </c>
    </row>
    <row r="188" spans="1:10" x14ac:dyDescent="0.35">
      <c r="A188">
        <v>1</v>
      </c>
      <c r="B188">
        <v>2</v>
      </c>
      <c r="C188">
        <v>3</v>
      </c>
      <c r="E188">
        <v>22131</v>
      </c>
      <c r="F188" t="s">
        <v>1511</v>
      </c>
      <c r="G188" t="s">
        <v>2739</v>
      </c>
      <c r="H188">
        <v>5</v>
      </c>
      <c r="I188" t="s">
        <v>2658</v>
      </c>
      <c r="J188" t="s">
        <v>6057</v>
      </c>
    </row>
    <row r="189" spans="1:10" x14ac:dyDescent="0.35">
      <c r="A189">
        <v>1</v>
      </c>
      <c r="B189">
        <v>2</v>
      </c>
      <c r="C189">
        <v>3</v>
      </c>
      <c r="E189">
        <v>22132</v>
      </c>
      <c r="F189" t="s">
        <v>1514</v>
      </c>
      <c r="G189" t="s">
        <v>2739</v>
      </c>
      <c r="H189">
        <v>5</v>
      </c>
      <c r="I189" t="s">
        <v>2658</v>
      </c>
      <c r="J189" t="s">
        <v>6057</v>
      </c>
    </row>
    <row r="190" spans="1:10" x14ac:dyDescent="0.35">
      <c r="A190">
        <v>1</v>
      </c>
      <c r="B190">
        <v>2</v>
      </c>
      <c r="C190">
        <v>3</v>
      </c>
      <c r="E190">
        <v>22136</v>
      </c>
      <c r="F190" t="s">
        <v>1516</v>
      </c>
      <c r="G190" t="s">
        <v>2739</v>
      </c>
      <c r="H190">
        <v>5</v>
      </c>
      <c r="I190" t="s">
        <v>2658</v>
      </c>
      <c r="J190" t="s">
        <v>6057</v>
      </c>
    </row>
    <row r="191" spans="1:10" x14ac:dyDescent="0.35">
      <c r="A191">
        <v>1</v>
      </c>
      <c r="B191">
        <v>2</v>
      </c>
      <c r="C191">
        <v>3</v>
      </c>
      <c r="E191">
        <v>22137</v>
      </c>
      <c r="F191" t="s">
        <v>1518</v>
      </c>
      <c r="G191" t="s">
        <v>2739</v>
      </c>
      <c r="H191">
        <v>5</v>
      </c>
      <c r="I191" t="s">
        <v>2658</v>
      </c>
      <c r="J191" t="s">
        <v>6057</v>
      </c>
    </row>
    <row r="192" spans="1:10" x14ac:dyDescent="0.35">
      <c r="A192">
        <v>1</v>
      </c>
      <c r="B192">
        <v>2</v>
      </c>
      <c r="C192">
        <v>3</v>
      </c>
      <c r="E192">
        <v>22138</v>
      </c>
      <c r="F192" t="s">
        <v>1520</v>
      </c>
      <c r="G192" t="s">
        <v>2739</v>
      </c>
      <c r="H192">
        <v>5</v>
      </c>
      <c r="I192" t="s">
        <v>2658</v>
      </c>
      <c r="J192" t="s">
        <v>6057</v>
      </c>
    </row>
    <row r="193" spans="1:10" x14ac:dyDescent="0.35">
      <c r="A193">
        <v>1</v>
      </c>
      <c r="B193">
        <v>2</v>
      </c>
      <c r="C193">
        <v>3</v>
      </c>
      <c r="E193">
        <v>22139</v>
      </c>
      <c r="F193" t="s">
        <v>1522</v>
      </c>
      <c r="G193" t="s">
        <v>2739</v>
      </c>
      <c r="H193">
        <v>5</v>
      </c>
      <c r="I193" t="s">
        <v>2658</v>
      </c>
      <c r="J193" t="s">
        <v>6057</v>
      </c>
    </row>
    <row r="194" spans="1:10" x14ac:dyDescent="0.35">
      <c r="A194">
        <v>1</v>
      </c>
      <c r="B194">
        <v>2</v>
      </c>
      <c r="C194">
        <v>3</v>
      </c>
      <c r="E194">
        <v>2214</v>
      </c>
      <c r="F194" t="s">
        <v>1524</v>
      </c>
      <c r="J194" t="s">
        <v>6057</v>
      </c>
    </row>
    <row r="195" spans="1:10" x14ac:dyDescent="0.35">
      <c r="A195">
        <v>1</v>
      </c>
      <c r="B195">
        <v>2</v>
      </c>
      <c r="C195">
        <v>3</v>
      </c>
      <c r="E195">
        <v>22141</v>
      </c>
      <c r="F195" t="s">
        <v>1524</v>
      </c>
      <c r="G195" t="s">
        <v>2739</v>
      </c>
      <c r="H195">
        <v>5</v>
      </c>
      <c r="I195" t="s">
        <v>2658</v>
      </c>
      <c r="J195" t="s">
        <v>6057</v>
      </c>
    </row>
    <row r="196" spans="1:10" x14ac:dyDescent="0.35">
      <c r="A196">
        <v>1</v>
      </c>
      <c r="B196">
        <v>2</v>
      </c>
      <c r="C196">
        <v>3</v>
      </c>
      <c r="E196">
        <v>22142</v>
      </c>
      <c r="F196" t="s">
        <v>1526</v>
      </c>
      <c r="G196" t="s">
        <v>2739</v>
      </c>
      <c r="H196">
        <v>5</v>
      </c>
      <c r="I196" t="s">
        <v>2658</v>
      </c>
      <c r="J196" t="s">
        <v>6057</v>
      </c>
    </row>
    <row r="197" spans="1:10" x14ac:dyDescent="0.35">
      <c r="A197">
        <v>1</v>
      </c>
      <c r="B197">
        <v>2</v>
      </c>
      <c r="C197">
        <v>3</v>
      </c>
      <c r="E197">
        <v>22146</v>
      </c>
      <c r="F197" t="s">
        <v>1528</v>
      </c>
      <c r="G197" t="s">
        <v>2739</v>
      </c>
      <c r="H197">
        <v>5</v>
      </c>
      <c r="I197" t="s">
        <v>2658</v>
      </c>
      <c r="J197" t="s">
        <v>6057</v>
      </c>
    </row>
    <row r="198" spans="1:10" x14ac:dyDescent="0.35">
      <c r="A198">
        <v>1</v>
      </c>
      <c r="B198">
        <v>2</v>
      </c>
      <c r="C198">
        <v>3</v>
      </c>
      <c r="E198">
        <v>22147</v>
      </c>
      <c r="F198" t="s">
        <v>1530</v>
      </c>
      <c r="G198" t="s">
        <v>2739</v>
      </c>
      <c r="H198">
        <v>5</v>
      </c>
      <c r="I198" t="s">
        <v>2658</v>
      </c>
      <c r="J198" t="s">
        <v>6057</v>
      </c>
    </row>
    <row r="199" spans="1:10" x14ac:dyDescent="0.35">
      <c r="A199">
        <v>1</v>
      </c>
      <c r="B199">
        <v>2</v>
      </c>
      <c r="C199">
        <v>3</v>
      </c>
      <c r="E199">
        <v>22148</v>
      </c>
      <c r="F199" t="s">
        <v>1532</v>
      </c>
      <c r="G199" t="s">
        <v>2739</v>
      </c>
      <c r="H199">
        <v>5</v>
      </c>
      <c r="I199" t="s">
        <v>2658</v>
      </c>
      <c r="J199" t="s">
        <v>6057</v>
      </c>
    </row>
    <row r="200" spans="1:10" x14ac:dyDescent="0.35">
      <c r="A200">
        <v>1</v>
      </c>
      <c r="B200">
        <v>2</v>
      </c>
      <c r="C200">
        <v>3</v>
      </c>
      <c r="E200">
        <v>22149</v>
      </c>
      <c r="F200" t="s">
        <v>1534</v>
      </c>
      <c r="G200" t="s">
        <v>2739</v>
      </c>
      <c r="H200">
        <v>5</v>
      </c>
      <c r="I200" t="s">
        <v>2658</v>
      </c>
      <c r="J200" t="s">
        <v>6057</v>
      </c>
    </row>
    <row r="201" spans="1:10" x14ac:dyDescent="0.35">
      <c r="A201">
        <v>1</v>
      </c>
      <c r="B201">
        <v>2</v>
      </c>
      <c r="C201">
        <v>3</v>
      </c>
      <c r="E201">
        <v>2215</v>
      </c>
      <c r="F201" t="s">
        <v>1536</v>
      </c>
      <c r="J201" t="s">
        <v>6057</v>
      </c>
    </row>
    <row r="202" spans="1:10" x14ac:dyDescent="0.35">
      <c r="A202">
        <v>1</v>
      </c>
      <c r="B202">
        <v>2</v>
      </c>
      <c r="C202">
        <v>3</v>
      </c>
      <c r="E202">
        <v>22151</v>
      </c>
      <c r="F202" t="s">
        <v>1536</v>
      </c>
      <c r="G202" t="s">
        <v>2739</v>
      </c>
      <c r="H202">
        <v>5</v>
      </c>
      <c r="I202" t="s">
        <v>2658</v>
      </c>
      <c r="J202" t="s">
        <v>6057</v>
      </c>
    </row>
    <row r="203" spans="1:10" x14ac:dyDescent="0.35">
      <c r="A203">
        <v>1</v>
      </c>
      <c r="B203">
        <v>2</v>
      </c>
      <c r="C203">
        <v>3</v>
      </c>
      <c r="E203">
        <v>22152</v>
      </c>
      <c r="F203" t="s">
        <v>1538</v>
      </c>
      <c r="G203" t="s">
        <v>2739</v>
      </c>
      <c r="H203">
        <v>5</v>
      </c>
      <c r="I203" t="s">
        <v>2658</v>
      </c>
      <c r="J203" t="s">
        <v>6057</v>
      </c>
    </row>
    <row r="204" spans="1:10" x14ac:dyDescent="0.35">
      <c r="A204">
        <v>1</v>
      </c>
      <c r="B204">
        <v>2</v>
      </c>
      <c r="C204">
        <v>3</v>
      </c>
      <c r="E204">
        <v>22156</v>
      </c>
      <c r="F204" t="s">
        <v>1540</v>
      </c>
      <c r="G204" t="s">
        <v>2739</v>
      </c>
      <c r="H204">
        <v>5</v>
      </c>
      <c r="I204" t="s">
        <v>2658</v>
      </c>
      <c r="J204" t="s">
        <v>6057</v>
      </c>
    </row>
    <row r="205" spans="1:10" x14ac:dyDescent="0.35">
      <c r="A205">
        <v>1</v>
      </c>
      <c r="B205">
        <v>2</v>
      </c>
      <c r="C205">
        <v>3</v>
      </c>
      <c r="E205">
        <v>22157</v>
      </c>
      <c r="F205" t="s">
        <v>1542</v>
      </c>
      <c r="G205" t="s">
        <v>2739</v>
      </c>
      <c r="H205">
        <v>5</v>
      </c>
      <c r="I205" t="s">
        <v>2658</v>
      </c>
      <c r="J205" t="s">
        <v>6057</v>
      </c>
    </row>
    <row r="206" spans="1:10" x14ac:dyDescent="0.35">
      <c r="A206">
        <v>1</v>
      </c>
      <c r="B206">
        <v>2</v>
      </c>
      <c r="C206">
        <v>3</v>
      </c>
      <c r="E206">
        <v>22158</v>
      </c>
      <c r="F206" t="s">
        <v>1544</v>
      </c>
      <c r="G206" t="s">
        <v>2739</v>
      </c>
      <c r="H206">
        <v>5</v>
      </c>
      <c r="I206" t="s">
        <v>2658</v>
      </c>
      <c r="J206" t="s">
        <v>6057</v>
      </c>
    </row>
    <row r="207" spans="1:10" x14ac:dyDescent="0.35">
      <c r="A207">
        <v>1</v>
      </c>
      <c r="B207">
        <v>2</v>
      </c>
      <c r="C207">
        <v>3</v>
      </c>
      <c r="E207">
        <v>22159</v>
      </c>
      <c r="F207" t="s">
        <v>1546</v>
      </c>
      <c r="G207" t="s">
        <v>2739</v>
      </c>
      <c r="H207">
        <v>5</v>
      </c>
      <c r="I207" t="s">
        <v>2658</v>
      </c>
      <c r="J207" t="s">
        <v>6057</v>
      </c>
    </row>
    <row r="208" spans="1:10" x14ac:dyDescent="0.35">
      <c r="A208">
        <v>1</v>
      </c>
      <c r="B208">
        <v>2</v>
      </c>
      <c r="C208">
        <v>3</v>
      </c>
      <c r="E208">
        <v>2216</v>
      </c>
      <c r="F208" t="s">
        <v>2740</v>
      </c>
      <c r="J208" t="s">
        <v>6057</v>
      </c>
    </row>
    <row r="209" spans="1:10" x14ac:dyDescent="0.35">
      <c r="A209">
        <v>1</v>
      </c>
      <c r="B209">
        <v>2</v>
      </c>
      <c r="C209">
        <v>3</v>
      </c>
      <c r="E209">
        <v>22161</v>
      </c>
      <c r="F209" t="s">
        <v>1548</v>
      </c>
      <c r="G209" t="s">
        <v>2739</v>
      </c>
      <c r="H209">
        <v>5</v>
      </c>
      <c r="I209" t="s">
        <v>2658</v>
      </c>
      <c r="J209" t="s">
        <v>6057</v>
      </c>
    </row>
    <row r="210" spans="1:10" x14ac:dyDescent="0.35">
      <c r="A210">
        <v>1</v>
      </c>
      <c r="B210">
        <v>2</v>
      </c>
      <c r="C210">
        <v>3</v>
      </c>
      <c r="E210">
        <v>22162</v>
      </c>
      <c r="F210" t="s">
        <v>1550</v>
      </c>
      <c r="G210" t="s">
        <v>2739</v>
      </c>
      <c r="H210">
        <v>5</v>
      </c>
      <c r="I210" t="s">
        <v>2658</v>
      </c>
      <c r="J210" t="s">
        <v>6057</v>
      </c>
    </row>
    <row r="211" spans="1:10" x14ac:dyDescent="0.35">
      <c r="A211">
        <v>1</v>
      </c>
      <c r="B211">
        <v>2</v>
      </c>
      <c r="C211">
        <v>3</v>
      </c>
      <c r="E211">
        <v>22166</v>
      </c>
      <c r="F211" t="s">
        <v>1552</v>
      </c>
      <c r="G211" t="s">
        <v>2739</v>
      </c>
      <c r="H211">
        <v>5</v>
      </c>
      <c r="I211" t="s">
        <v>2658</v>
      </c>
      <c r="J211" t="s">
        <v>6057</v>
      </c>
    </row>
    <row r="212" spans="1:10" x14ac:dyDescent="0.35">
      <c r="A212">
        <v>1</v>
      </c>
      <c r="B212">
        <v>2</v>
      </c>
      <c r="C212">
        <v>3</v>
      </c>
      <c r="E212">
        <v>22167</v>
      </c>
      <c r="F212" t="s">
        <v>1554</v>
      </c>
      <c r="G212" t="s">
        <v>2739</v>
      </c>
      <c r="H212">
        <v>5</v>
      </c>
      <c r="I212" t="s">
        <v>2658</v>
      </c>
      <c r="J212" t="s">
        <v>6057</v>
      </c>
    </row>
    <row r="213" spans="1:10" x14ac:dyDescent="0.35">
      <c r="A213">
        <v>1</v>
      </c>
      <c r="B213">
        <v>2</v>
      </c>
      <c r="C213">
        <v>3</v>
      </c>
      <c r="E213">
        <v>22168</v>
      </c>
      <c r="F213" t="s">
        <v>2741</v>
      </c>
      <c r="G213" t="s">
        <v>2739</v>
      </c>
      <c r="H213">
        <v>5</v>
      </c>
      <c r="I213" t="s">
        <v>2658</v>
      </c>
      <c r="J213" t="s">
        <v>6057</v>
      </c>
    </row>
    <row r="214" spans="1:10" x14ac:dyDescent="0.35">
      <c r="A214">
        <v>1</v>
      </c>
      <c r="B214">
        <v>2</v>
      </c>
      <c r="C214">
        <v>3</v>
      </c>
      <c r="E214">
        <v>22169</v>
      </c>
      <c r="F214" t="s">
        <v>1558</v>
      </c>
      <c r="G214" t="s">
        <v>2739</v>
      </c>
      <c r="H214">
        <v>5</v>
      </c>
      <c r="I214" t="s">
        <v>2658</v>
      </c>
      <c r="J214" t="s">
        <v>6057</v>
      </c>
    </row>
    <row r="215" spans="1:10" x14ac:dyDescent="0.35">
      <c r="A215">
        <v>1</v>
      </c>
      <c r="B215">
        <v>2</v>
      </c>
      <c r="C215">
        <v>3</v>
      </c>
      <c r="E215">
        <v>2218</v>
      </c>
      <c r="F215" t="s">
        <v>2742</v>
      </c>
      <c r="J215" t="s">
        <v>6057</v>
      </c>
    </row>
    <row r="216" spans="1:10" x14ac:dyDescent="0.35">
      <c r="A216">
        <v>1</v>
      </c>
      <c r="B216">
        <v>2</v>
      </c>
      <c r="C216">
        <v>3</v>
      </c>
      <c r="E216">
        <v>22181</v>
      </c>
      <c r="F216" t="s">
        <v>1562</v>
      </c>
      <c r="G216" t="s">
        <v>2739</v>
      </c>
      <c r="H216">
        <v>5</v>
      </c>
      <c r="I216" t="s">
        <v>2658</v>
      </c>
      <c r="J216" t="s">
        <v>6057</v>
      </c>
    </row>
    <row r="217" spans="1:10" x14ac:dyDescent="0.35">
      <c r="A217">
        <v>1</v>
      </c>
      <c r="B217">
        <v>2</v>
      </c>
      <c r="C217">
        <v>3</v>
      </c>
      <c r="E217">
        <v>22182</v>
      </c>
      <c r="F217" t="s">
        <v>1564</v>
      </c>
      <c r="G217" t="s">
        <v>2739</v>
      </c>
      <c r="H217">
        <v>5</v>
      </c>
      <c r="I217" t="s">
        <v>2658</v>
      </c>
      <c r="J217" t="s">
        <v>6057</v>
      </c>
    </row>
    <row r="218" spans="1:10" x14ac:dyDescent="0.35">
      <c r="A218">
        <v>1</v>
      </c>
      <c r="B218">
        <v>2</v>
      </c>
      <c r="C218">
        <v>3</v>
      </c>
      <c r="E218">
        <v>22186</v>
      </c>
      <c r="F218" t="s">
        <v>1566</v>
      </c>
      <c r="G218" t="s">
        <v>2739</v>
      </c>
      <c r="H218">
        <v>5</v>
      </c>
      <c r="I218" t="s">
        <v>2658</v>
      </c>
      <c r="J218" t="s">
        <v>6057</v>
      </c>
    </row>
    <row r="219" spans="1:10" x14ac:dyDescent="0.35">
      <c r="A219">
        <v>1</v>
      </c>
      <c r="B219">
        <v>2</v>
      </c>
      <c r="C219">
        <v>3</v>
      </c>
      <c r="E219">
        <v>22187</v>
      </c>
      <c r="F219" t="s">
        <v>1568</v>
      </c>
      <c r="G219" t="s">
        <v>2739</v>
      </c>
      <c r="H219">
        <v>5</v>
      </c>
      <c r="I219" t="s">
        <v>2658</v>
      </c>
      <c r="J219" t="s">
        <v>6057</v>
      </c>
    </row>
    <row r="220" spans="1:10" x14ac:dyDescent="0.35">
      <c r="A220">
        <v>1</v>
      </c>
      <c r="B220">
        <v>2</v>
      </c>
      <c r="C220">
        <v>3</v>
      </c>
      <c r="E220">
        <v>22188</v>
      </c>
      <c r="F220" t="s">
        <v>1570</v>
      </c>
      <c r="G220" t="s">
        <v>2739</v>
      </c>
      <c r="H220">
        <v>5</v>
      </c>
      <c r="I220" t="s">
        <v>2658</v>
      </c>
      <c r="J220" t="s">
        <v>6057</v>
      </c>
    </row>
    <row r="221" spans="1:10" x14ac:dyDescent="0.35">
      <c r="A221">
        <v>1</v>
      </c>
      <c r="B221">
        <v>2</v>
      </c>
      <c r="C221">
        <v>3</v>
      </c>
      <c r="E221">
        <v>22189</v>
      </c>
      <c r="F221" t="s">
        <v>1572</v>
      </c>
      <c r="G221" t="s">
        <v>2739</v>
      </c>
      <c r="H221">
        <v>5</v>
      </c>
      <c r="I221" t="s">
        <v>2658</v>
      </c>
      <c r="J221" t="s">
        <v>6057</v>
      </c>
    </row>
    <row r="222" spans="1:10" x14ac:dyDescent="0.35">
      <c r="A222">
        <v>1</v>
      </c>
      <c r="B222">
        <v>2</v>
      </c>
      <c r="C222">
        <v>3</v>
      </c>
      <c r="E222">
        <v>2219</v>
      </c>
      <c r="F222" t="s">
        <v>1574</v>
      </c>
      <c r="J222" t="s">
        <v>6057</v>
      </c>
    </row>
    <row r="223" spans="1:10" x14ac:dyDescent="0.35">
      <c r="A223">
        <v>1</v>
      </c>
      <c r="B223">
        <v>2</v>
      </c>
      <c r="C223">
        <v>3</v>
      </c>
      <c r="E223">
        <v>22191</v>
      </c>
      <c r="F223" t="s">
        <v>1574</v>
      </c>
      <c r="G223" t="s">
        <v>2739</v>
      </c>
      <c r="H223">
        <v>5</v>
      </c>
      <c r="I223" t="s">
        <v>2658</v>
      </c>
      <c r="J223" t="s">
        <v>6057</v>
      </c>
    </row>
    <row r="224" spans="1:10" x14ac:dyDescent="0.35">
      <c r="A224">
        <v>1</v>
      </c>
      <c r="B224">
        <v>2</v>
      </c>
      <c r="C224">
        <v>3</v>
      </c>
      <c r="E224">
        <v>22192</v>
      </c>
      <c r="F224" t="s">
        <v>1576</v>
      </c>
      <c r="G224" t="s">
        <v>2739</v>
      </c>
      <c r="H224">
        <v>5</v>
      </c>
      <c r="I224" t="s">
        <v>2658</v>
      </c>
      <c r="J224" t="s">
        <v>6057</v>
      </c>
    </row>
    <row r="225" spans="1:10" x14ac:dyDescent="0.35">
      <c r="A225">
        <v>1</v>
      </c>
      <c r="B225">
        <v>2</v>
      </c>
      <c r="C225">
        <v>3</v>
      </c>
      <c r="E225">
        <v>22196</v>
      </c>
      <c r="F225" t="s">
        <v>1578</v>
      </c>
      <c r="G225" t="s">
        <v>2739</v>
      </c>
      <c r="H225">
        <v>5</v>
      </c>
      <c r="I225" t="s">
        <v>2658</v>
      </c>
      <c r="J225" t="s">
        <v>6057</v>
      </c>
    </row>
    <row r="226" spans="1:10" x14ac:dyDescent="0.35">
      <c r="A226">
        <v>1</v>
      </c>
      <c r="B226">
        <v>2</v>
      </c>
      <c r="C226">
        <v>3</v>
      </c>
      <c r="E226">
        <v>22197</v>
      </c>
      <c r="F226" t="s">
        <v>1580</v>
      </c>
      <c r="G226" t="s">
        <v>2739</v>
      </c>
      <c r="H226">
        <v>5</v>
      </c>
      <c r="I226" t="s">
        <v>2658</v>
      </c>
      <c r="J226" t="s">
        <v>6057</v>
      </c>
    </row>
    <row r="227" spans="1:10" x14ac:dyDescent="0.35">
      <c r="A227">
        <v>1</v>
      </c>
      <c r="B227">
        <v>2</v>
      </c>
      <c r="C227">
        <v>3</v>
      </c>
      <c r="E227">
        <v>22198</v>
      </c>
      <c r="F227" t="s">
        <v>1582</v>
      </c>
      <c r="G227" t="s">
        <v>2739</v>
      </c>
      <c r="H227">
        <v>5</v>
      </c>
      <c r="I227" t="s">
        <v>2658</v>
      </c>
      <c r="J227" t="s">
        <v>6057</v>
      </c>
    </row>
    <row r="228" spans="1:10" x14ac:dyDescent="0.35">
      <c r="A228">
        <v>1</v>
      </c>
      <c r="B228">
        <v>2</v>
      </c>
      <c r="C228">
        <v>3</v>
      </c>
      <c r="E228">
        <v>22199</v>
      </c>
      <c r="F228" t="s">
        <v>1584</v>
      </c>
      <c r="G228" t="s">
        <v>2739</v>
      </c>
      <c r="H228">
        <v>5</v>
      </c>
      <c r="I228" t="s">
        <v>2658</v>
      </c>
      <c r="J228" t="s">
        <v>6057</v>
      </c>
    </row>
    <row r="229" spans="1:10" x14ac:dyDescent="0.35">
      <c r="A229">
        <v>1</v>
      </c>
      <c r="B229">
        <v>2</v>
      </c>
      <c r="C229">
        <v>3</v>
      </c>
      <c r="E229">
        <v>223</v>
      </c>
      <c r="F229" t="s">
        <v>2743</v>
      </c>
      <c r="J229" t="s">
        <v>6057</v>
      </c>
    </row>
    <row r="230" spans="1:10" x14ac:dyDescent="0.35">
      <c r="A230">
        <v>1</v>
      </c>
      <c r="B230">
        <v>2</v>
      </c>
      <c r="C230">
        <v>3</v>
      </c>
      <c r="E230">
        <v>2231</v>
      </c>
      <c r="F230" t="s">
        <v>2744</v>
      </c>
      <c r="J230" t="s">
        <v>6057</v>
      </c>
    </row>
    <row r="231" spans="1:10" x14ac:dyDescent="0.35">
      <c r="A231">
        <v>1</v>
      </c>
      <c r="B231">
        <v>2</v>
      </c>
      <c r="C231">
        <v>3</v>
      </c>
      <c r="E231">
        <v>22311</v>
      </c>
      <c r="F231" t="s">
        <v>1586</v>
      </c>
      <c r="G231" t="s">
        <v>2745</v>
      </c>
      <c r="H231">
        <v>5</v>
      </c>
      <c r="I231" t="s">
        <v>2658</v>
      </c>
      <c r="J231" t="s">
        <v>6057</v>
      </c>
    </row>
    <row r="232" spans="1:10" x14ac:dyDescent="0.35">
      <c r="A232">
        <v>1</v>
      </c>
      <c r="B232">
        <v>2</v>
      </c>
      <c r="C232">
        <v>3</v>
      </c>
      <c r="E232">
        <v>22316</v>
      </c>
      <c r="F232" t="s">
        <v>1590</v>
      </c>
      <c r="G232" t="s">
        <v>2745</v>
      </c>
      <c r="H232">
        <v>5</v>
      </c>
      <c r="I232" t="s">
        <v>2658</v>
      </c>
      <c r="J232" t="s">
        <v>6057</v>
      </c>
    </row>
    <row r="233" spans="1:10" x14ac:dyDescent="0.35">
      <c r="A233">
        <v>1</v>
      </c>
      <c r="B233">
        <v>2</v>
      </c>
      <c r="C233">
        <v>3</v>
      </c>
      <c r="E233">
        <v>22317</v>
      </c>
      <c r="F233" t="s">
        <v>1592</v>
      </c>
      <c r="G233" t="s">
        <v>2745</v>
      </c>
      <c r="H233">
        <v>5</v>
      </c>
      <c r="I233" t="s">
        <v>2658</v>
      </c>
      <c r="J233" t="s">
        <v>6057</v>
      </c>
    </row>
    <row r="234" spans="1:10" x14ac:dyDescent="0.35">
      <c r="A234">
        <v>1</v>
      </c>
      <c r="B234">
        <v>2</v>
      </c>
      <c r="C234">
        <v>3</v>
      </c>
      <c r="E234">
        <v>2232</v>
      </c>
      <c r="F234" t="s">
        <v>1594</v>
      </c>
      <c r="J234" t="s">
        <v>6057</v>
      </c>
    </row>
    <row r="235" spans="1:10" x14ac:dyDescent="0.35">
      <c r="A235">
        <v>1</v>
      </c>
      <c r="B235">
        <v>2</v>
      </c>
      <c r="C235">
        <v>3</v>
      </c>
      <c r="E235">
        <v>22321</v>
      </c>
      <c r="F235" t="s">
        <v>1594</v>
      </c>
      <c r="G235" t="s">
        <v>2745</v>
      </c>
      <c r="H235">
        <v>5</v>
      </c>
      <c r="I235" t="s">
        <v>2658</v>
      </c>
      <c r="J235" t="s">
        <v>6057</v>
      </c>
    </row>
    <row r="236" spans="1:10" x14ac:dyDescent="0.35">
      <c r="A236">
        <v>1</v>
      </c>
      <c r="B236">
        <v>2</v>
      </c>
      <c r="C236">
        <v>3</v>
      </c>
      <c r="E236">
        <v>22322</v>
      </c>
      <c r="F236" t="s">
        <v>1597</v>
      </c>
      <c r="G236" t="s">
        <v>2745</v>
      </c>
      <c r="H236">
        <v>5</v>
      </c>
      <c r="I236" t="s">
        <v>2658</v>
      </c>
      <c r="J236" t="s">
        <v>6057</v>
      </c>
    </row>
    <row r="237" spans="1:10" x14ac:dyDescent="0.35">
      <c r="A237">
        <v>1</v>
      </c>
      <c r="B237">
        <v>2</v>
      </c>
      <c r="C237">
        <v>3</v>
      </c>
      <c r="E237">
        <v>22328</v>
      </c>
      <c r="F237" t="s">
        <v>1599</v>
      </c>
      <c r="G237" t="s">
        <v>2745</v>
      </c>
      <c r="H237">
        <v>5</v>
      </c>
      <c r="I237" t="s">
        <v>2658</v>
      </c>
      <c r="J237" t="s">
        <v>6057</v>
      </c>
    </row>
    <row r="238" spans="1:10" x14ac:dyDescent="0.35">
      <c r="A238">
        <v>1</v>
      </c>
      <c r="B238">
        <v>2</v>
      </c>
      <c r="C238">
        <v>3</v>
      </c>
      <c r="E238">
        <v>22329</v>
      </c>
      <c r="F238" t="s">
        <v>1604</v>
      </c>
      <c r="G238" t="s">
        <v>2745</v>
      </c>
      <c r="H238">
        <v>5</v>
      </c>
      <c r="I238" t="s">
        <v>2658</v>
      </c>
      <c r="J238" t="s">
        <v>6057</v>
      </c>
    </row>
    <row r="239" spans="1:10" x14ac:dyDescent="0.35">
      <c r="A239">
        <v>1</v>
      </c>
      <c r="B239">
        <v>2</v>
      </c>
      <c r="C239">
        <v>3</v>
      </c>
      <c r="E239">
        <v>2233</v>
      </c>
      <c r="F239" t="s">
        <v>2746</v>
      </c>
      <c r="J239" t="s">
        <v>6057</v>
      </c>
    </row>
    <row r="240" spans="1:10" x14ac:dyDescent="0.35">
      <c r="A240">
        <v>1</v>
      </c>
      <c r="B240">
        <v>2</v>
      </c>
      <c r="C240">
        <v>3</v>
      </c>
      <c r="E240">
        <v>22331</v>
      </c>
      <c r="F240" t="s">
        <v>1606</v>
      </c>
      <c r="G240" t="s">
        <v>2745</v>
      </c>
      <c r="H240">
        <v>5</v>
      </c>
      <c r="I240" t="s">
        <v>2658</v>
      </c>
      <c r="J240" t="s">
        <v>6057</v>
      </c>
    </row>
    <row r="241" spans="1:10" x14ac:dyDescent="0.35">
      <c r="A241">
        <v>1</v>
      </c>
      <c r="B241">
        <v>2</v>
      </c>
      <c r="C241">
        <v>3</v>
      </c>
      <c r="E241">
        <v>22339</v>
      </c>
      <c r="F241" t="s">
        <v>1608</v>
      </c>
      <c r="G241" t="s">
        <v>2745</v>
      </c>
      <c r="H241">
        <v>5</v>
      </c>
      <c r="I241" t="s">
        <v>2658</v>
      </c>
      <c r="J241" t="s">
        <v>6057</v>
      </c>
    </row>
    <row r="242" spans="1:10" x14ac:dyDescent="0.35">
      <c r="A242">
        <v>1</v>
      </c>
      <c r="B242">
        <v>2</v>
      </c>
      <c r="C242">
        <v>3</v>
      </c>
      <c r="E242">
        <v>2234</v>
      </c>
      <c r="F242" t="s">
        <v>1610</v>
      </c>
      <c r="J242" t="s">
        <v>6057</v>
      </c>
    </row>
    <row r="243" spans="1:10" x14ac:dyDescent="0.35">
      <c r="A243">
        <v>1</v>
      </c>
      <c r="B243">
        <v>2</v>
      </c>
      <c r="C243">
        <v>3</v>
      </c>
      <c r="E243">
        <v>22341</v>
      </c>
      <c r="F243" t="s">
        <v>1610</v>
      </c>
      <c r="G243" t="s">
        <v>2745</v>
      </c>
      <c r="H243">
        <v>5</v>
      </c>
      <c r="I243" t="s">
        <v>2658</v>
      </c>
      <c r="J243" t="s">
        <v>6057</v>
      </c>
    </row>
    <row r="244" spans="1:10" x14ac:dyDescent="0.35">
      <c r="A244">
        <v>1</v>
      </c>
      <c r="B244">
        <v>2</v>
      </c>
      <c r="C244">
        <v>3</v>
      </c>
      <c r="E244">
        <v>22342</v>
      </c>
      <c r="F244" t="s">
        <v>1612</v>
      </c>
      <c r="G244" t="s">
        <v>2745</v>
      </c>
      <c r="H244">
        <v>5</v>
      </c>
      <c r="I244" t="s">
        <v>2658</v>
      </c>
      <c r="J244" t="s">
        <v>6057</v>
      </c>
    </row>
    <row r="245" spans="1:10" x14ac:dyDescent="0.35">
      <c r="A245">
        <v>1</v>
      </c>
      <c r="B245">
        <v>2</v>
      </c>
      <c r="C245">
        <v>3</v>
      </c>
      <c r="E245">
        <v>22348</v>
      </c>
      <c r="F245" t="s">
        <v>1614</v>
      </c>
      <c r="G245" t="s">
        <v>2745</v>
      </c>
      <c r="H245">
        <v>5</v>
      </c>
      <c r="I245" t="s">
        <v>2658</v>
      </c>
      <c r="J245" t="s">
        <v>6057</v>
      </c>
    </row>
    <row r="246" spans="1:10" x14ac:dyDescent="0.35">
      <c r="A246">
        <v>1</v>
      </c>
      <c r="B246">
        <v>2</v>
      </c>
      <c r="C246">
        <v>3</v>
      </c>
      <c r="E246">
        <v>22349</v>
      </c>
      <c r="F246" t="s">
        <v>1616</v>
      </c>
      <c r="G246" t="s">
        <v>2745</v>
      </c>
      <c r="H246">
        <v>5</v>
      </c>
      <c r="I246" t="s">
        <v>2658</v>
      </c>
      <c r="J246" t="s">
        <v>6057</v>
      </c>
    </row>
    <row r="247" spans="1:10" x14ac:dyDescent="0.35">
      <c r="A247">
        <v>1</v>
      </c>
      <c r="B247">
        <v>2</v>
      </c>
      <c r="C247">
        <v>3</v>
      </c>
      <c r="E247">
        <v>2235</v>
      </c>
      <c r="F247" t="s">
        <v>1618</v>
      </c>
      <c r="J247" t="s">
        <v>6057</v>
      </c>
    </row>
    <row r="248" spans="1:10" x14ac:dyDescent="0.35">
      <c r="A248">
        <v>1</v>
      </c>
      <c r="B248">
        <v>2</v>
      </c>
      <c r="C248">
        <v>3</v>
      </c>
      <c r="E248">
        <v>22351</v>
      </c>
      <c r="F248" t="s">
        <v>1618</v>
      </c>
      <c r="G248" t="s">
        <v>2745</v>
      </c>
      <c r="H248">
        <v>5</v>
      </c>
      <c r="I248" t="s">
        <v>2658</v>
      </c>
      <c r="J248" t="s">
        <v>6057</v>
      </c>
    </row>
    <row r="249" spans="1:10" x14ac:dyDescent="0.35">
      <c r="A249">
        <v>1</v>
      </c>
      <c r="B249">
        <v>2</v>
      </c>
      <c r="C249">
        <v>3</v>
      </c>
      <c r="E249">
        <v>22352</v>
      </c>
      <c r="F249" t="s">
        <v>1620</v>
      </c>
      <c r="G249" t="s">
        <v>2745</v>
      </c>
      <c r="H249">
        <v>5</v>
      </c>
      <c r="I249" t="s">
        <v>2658</v>
      </c>
      <c r="J249" t="s">
        <v>6057</v>
      </c>
    </row>
    <row r="250" spans="1:10" x14ac:dyDescent="0.35">
      <c r="A250">
        <v>1</v>
      </c>
      <c r="B250">
        <v>2</v>
      </c>
      <c r="C250">
        <v>3</v>
      </c>
      <c r="E250">
        <v>22358</v>
      </c>
      <c r="F250" t="s">
        <v>1622</v>
      </c>
      <c r="G250" t="s">
        <v>2745</v>
      </c>
      <c r="H250">
        <v>5</v>
      </c>
      <c r="I250" t="s">
        <v>2658</v>
      </c>
      <c r="J250" t="s">
        <v>6057</v>
      </c>
    </row>
    <row r="251" spans="1:10" x14ac:dyDescent="0.35">
      <c r="A251">
        <v>1</v>
      </c>
      <c r="B251">
        <v>2</v>
      </c>
      <c r="C251">
        <v>3</v>
      </c>
      <c r="E251">
        <v>22359</v>
      </c>
      <c r="F251" t="s">
        <v>1624</v>
      </c>
      <c r="G251" t="s">
        <v>2745</v>
      </c>
      <c r="H251">
        <v>5</v>
      </c>
      <c r="I251" t="s">
        <v>2658</v>
      </c>
      <c r="J251" t="s">
        <v>6057</v>
      </c>
    </row>
    <row r="252" spans="1:10" x14ac:dyDescent="0.35">
      <c r="A252">
        <v>1</v>
      </c>
      <c r="B252">
        <v>2</v>
      </c>
      <c r="C252">
        <v>3</v>
      </c>
      <c r="E252">
        <v>2236</v>
      </c>
      <c r="F252" t="s">
        <v>1626</v>
      </c>
      <c r="J252" t="s">
        <v>6057</v>
      </c>
    </row>
    <row r="253" spans="1:10" x14ac:dyDescent="0.35">
      <c r="A253">
        <v>1</v>
      </c>
      <c r="B253">
        <v>2</v>
      </c>
      <c r="C253">
        <v>3</v>
      </c>
      <c r="E253">
        <v>22361</v>
      </c>
      <c r="F253" t="s">
        <v>1626</v>
      </c>
      <c r="G253" t="s">
        <v>2745</v>
      </c>
      <c r="H253">
        <v>5</v>
      </c>
      <c r="I253" t="s">
        <v>2658</v>
      </c>
      <c r="J253" t="s">
        <v>6057</v>
      </c>
    </row>
    <row r="254" spans="1:10" x14ac:dyDescent="0.35">
      <c r="A254">
        <v>1</v>
      </c>
      <c r="B254">
        <v>2</v>
      </c>
      <c r="C254">
        <v>3</v>
      </c>
      <c r="E254">
        <v>22362</v>
      </c>
      <c r="F254" t="s">
        <v>1628</v>
      </c>
      <c r="G254" t="s">
        <v>2745</v>
      </c>
      <c r="H254">
        <v>5</v>
      </c>
      <c r="I254" t="s">
        <v>2658</v>
      </c>
      <c r="J254" t="s">
        <v>6057</v>
      </c>
    </row>
    <row r="255" spans="1:10" x14ac:dyDescent="0.35">
      <c r="A255">
        <v>1</v>
      </c>
      <c r="B255">
        <v>2</v>
      </c>
      <c r="C255">
        <v>3</v>
      </c>
      <c r="E255">
        <v>22368</v>
      </c>
      <c r="F255" t="s">
        <v>1630</v>
      </c>
      <c r="G255" t="s">
        <v>2745</v>
      </c>
      <c r="H255">
        <v>5</v>
      </c>
      <c r="I255" t="s">
        <v>2658</v>
      </c>
      <c r="J255" t="s">
        <v>6057</v>
      </c>
    </row>
    <row r="256" spans="1:10" x14ac:dyDescent="0.35">
      <c r="A256">
        <v>1</v>
      </c>
      <c r="B256">
        <v>2</v>
      </c>
      <c r="C256">
        <v>3</v>
      </c>
      <c r="E256">
        <v>22369</v>
      </c>
      <c r="F256" t="s">
        <v>1632</v>
      </c>
      <c r="G256" t="s">
        <v>2745</v>
      </c>
      <c r="H256">
        <v>5</v>
      </c>
      <c r="I256" t="s">
        <v>2658</v>
      </c>
      <c r="J256" t="s">
        <v>6057</v>
      </c>
    </row>
    <row r="257" spans="1:10" x14ac:dyDescent="0.35">
      <c r="A257">
        <v>1</v>
      </c>
      <c r="B257">
        <v>2</v>
      </c>
      <c r="C257">
        <v>3</v>
      </c>
      <c r="E257">
        <v>2237</v>
      </c>
      <c r="F257" t="s">
        <v>1634</v>
      </c>
      <c r="J257" t="s">
        <v>6057</v>
      </c>
    </row>
    <row r="258" spans="1:10" x14ac:dyDescent="0.35">
      <c r="A258">
        <v>1</v>
      </c>
      <c r="B258">
        <v>2</v>
      </c>
      <c r="C258">
        <v>3</v>
      </c>
      <c r="E258">
        <v>22371</v>
      </c>
      <c r="F258" t="s">
        <v>1634</v>
      </c>
      <c r="G258" t="s">
        <v>2745</v>
      </c>
      <c r="H258">
        <v>5</v>
      </c>
      <c r="I258" t="s">
        <v>2658</v>
      </c>
      <c r="J258" t="s">
        <v>6057</v>
      </c>
    </row>
    <row r="259" spans="1:10" x14ac:dyDescent="0.35">
      <c r="A259">
        <v>1</v>
      </c>
      <c r="B259">
        <v>2</v>
      </c>
      <c r="C259">
        <v>3</v>
      </c>
      <c r="E259">
        <v>22372</v>
      </c>
      <c r="F259" t="s">
        <v>1636</v>
      </c>
      <c r="G259" t="s">
        <v>2745</v>
      </c>
      <c r="H259">
        <v>5</v>
      </c>
      <c r="I259" t="s">
        <v>2658</v>
      </c>
      <c r="J259" t="s">
        <v>6057</v>
      </c>
    </row>
    <row r="260" spans="1:10" x14ac:dyDescent="0.35">
      <c r="A260">
        <v>1</v>
      </c>
      <c r="B260">
        <v>2</v>
      </c>
      <c r="C260">
        <v>3</v>
      </c>
      <c r="E260">
        <v>22378</v>
      </c>
      <c r="F260" t="s">
        <v>1638</v>
      </c>
      <c r="G260" t="s">
        <v>2745</v>
      </c>
      <c r="H260">
        <v>5</v>
      </c>
      <c r="I260" t="s">
        <v>2658</v>
      </c>
      <c r="J260" t="s">
        <v>6057</v>
      </c>
    </row>
    <row r="261" spans="1:10" x14ac:dyDescent="0.35">
      <c r="A261">
        <v>1</v>
      </c>
      <c r="B261">
        <v>2</v>
      </c>
      <c r="C261">
        <v>3</v>
      </c>
      <c r="E261">
        <v>22379</v>
      </c>
      <c r="F261" t="s">
        <v>1640</v>
      </c>
      <c r="G261" t="s">
        <v>2745</v>
      </c>
      <c r="H261">
        <v>5</v>
      </c>
      <c r="I261" t="s">
        <v>2658</v>
      </c>
      <c r="J261" t="s">
        <v>6057</v>
      </c>
    </row>
    <row r="262" spans="1:10" x14ac:dyDescent="0.35">
      <c r="A262">
        <v>1</v>
      </c>
      <c r="B262">
        <v>2</v>
      </c>
      <c r="C262">
        <v>3</v>
      </c>
      <c r="E262">
        <v>2238</v>
      </c>
      <c r="F262" t="s">
        <v>1642</v>
      </c>
      <c r="J262" t="s">
        <v>6057</v>
      </c>
    </row>
    <row r="263" spans="1:10" x14ac:dyDescent="0.35">
      <c r="A263">
        <v>1</v>
      </c>
      <c r="B263">
        <v>2</v>
      </c>
      <c r="C263">
        <v>3</v>
      </c>
      <c r="E263">
        <v>22381</v>
      </c>
      <c r="F263" t="s">
        <v>1642</v>
      </c>
      <c r="G263" t="s">
        <v>2745</v>
      </c>
      <c r="H263">
        <v>5</v>
      </c>
      <c r="I263" t="s">
        <v>2658</v>
      </c>
      <c r="J263" t="s">
        <v>6057</v>
      </c>
    </row>
    <row r="264" spans="1:10" x14ac:dyDescent="0.35">
      <c r="A264">
        <v>1</v>
      </c>
      <c r="B264">
        <v>2</v>
      </c>
      <c r="C264">
        <v>3</v>
      </c>
      <c r="E264">
        <v>22382</v>
      </c>
      <c r="F264" t="s">
        <v>1644</v>
      </c>
      <c r="G264" t="s">
        <v>2745</v>
      </c>
      <c r="H264">
        <v>5</v>
      </c>
      <c r="I264" t="s">
        <v>2658</v>
      </c>
      <c r="J264" t="s">
        <v>6057</v>
      </c>
    </row>
    <row r="265" spans="1:10" x14ac:dyDescent="0.35">
      <c r="A265">
        <v>1</v>
      </c>
      <c r="B265">
        <v>2</v>
      </c>
      <c r="C265">
        <v>3</v>
      </c>
      <c r="E265">
        <v>22388</v>
      </c>
      <c r="F265" t="s">
        <v>1646</v>
      </c>
      <c r="G265" t="s">
        <v>2745</v>
      </c>
      <c r="H265">
        <v>5</v>
      </c>
      <c r="I265" t="s">
        <v>2658</v>
      </c>
      <c r="J265" t="s">
        <v>6057</v>
      </c>
    </row>
    <row r="266" spans="1:10" x14ac:dyDescent="0.35">
      <c r="A266">
        <v>1</v>
      </c>
      <c r="B266">
        <v>2</v>
      </c>
      <c r="C266">
        <v>3</v>
      </c>
      <c r="E266">
        <v>22389</v>
      </c>
      <c r="F266" t="s">
        <v>1648</v>
      </c>
      <c r="G266" t="s">
        <v>2745</v>
      </c>
      <c r="H266">
        <v>5</v>
      </c>
      <c r="I266" t="s">
        <v>2658</v>
      </c>
      <c r="J266" t="s">
        <v>6057</v>
      </c>
    </row>
    <row r="267" spans="1:10" x14ac:dyDescent="0.35">
      <c r="A267">
        <v>1</v>
      </c>
      <c r="B267">
        <v>2</v>
      </c>
      <c r="C267">
        <v>3</v>
      </c>
      <c r="E267">
        <v>2239</v>
      </c>
      <c r="F267" t="s">
        <v>2747</v>
      </c>
      <c r="J267" t="s">
        <v>6057</v>
      </c>
    </row>
    <row r="268" spans="1:10" x14ac:dyDescent="0.35">
      <c r="A268">
        <v>1</v>
      </c>
      <c r="B268">
        <v>2</v>
      </c>
      <c r="C268">
        <v>3</v>
      </c>
      <c r="E268">
        <v>22391</v>
      </c>
      <c r="F268" t="s">
        <v>1650</v>
      </c>
      <c r="G268" t="s">
        <v>2745</v>
      </c>
      <c r="H268">
        <v>5</v>
      </c>
      <c r="I268" t="s">
        <v>2658</v>
      </c>
      <c r="J268" t="s">
        <v>6057</v>
      </c>
    </row>
    <row r="269" spans="1:10" x14ac:dyDescent="0.35">
      <c r="A269">
        <v>1</v>
      </c>
      <c r="B269">
        <v>2</v>
      </c>
      <c r="C269">
        <v>3</v>
      </c>
      <c r="E269">
        <v>22392</v>
      </c>
      <c r="F269" t="s">
        <v>1653</v>
      </c>
      <c r="G269" t="s">
        <v>2745</v>
      </c>
      <c r="H269">
        <v>5</v>
      </c>
      <c r="I269" t="s">
        <v>2658</v>
      </c>
      <c r="J269" t="s">
        <v>6057</v>
      </c>
    </row>
    <row r="270" spans="1:10" x14ac:dyDescent="0.35">
      <c r="A270">
        <v>1</v>
      </c>
      <c r="B270">
        <v>2</v>
      </c>
      <c r="C270">
        <v>3</v>
      </c>
      <c r="E270">
        <v>22397</v>
      </c>
      <c r="F270" t="s">
        <v>1656</v>
      </c>
      <c r="G270" t="s">
        <v>2745</v>
      </c>
      <c r="H270">
        <v>5</v>
      </c>
      <c r="I270" t="s">
        <v>2658</v>
      </c>
      <c r="J270" t="s">
        <v>6057</v>
      </c>
    </row>
    <row r="271" spans="1:10" x14ac:dyDescent="0.35">
      <c r="A271">
        <v>1</v>
      </c>
      <c r="B271">
        <v>2</v>
      </c>
      <c r="C271">
        <v>3</v>
      </c>
      <c r="E271">
        <v>22398</v>
      </c>
      <c r="F271" t="s">
        <v>1658</v>
      </c>
      <c r="G271" t="s">
        <v>2745</v>
      </c>
      <c r="H271">
        <v>5</v>
      </c>
      <c r="I271" t="s">
        <v>2658</v>
      </c>
      <c r="J271" t="s">
        <v>6057</v>
      </c>
    </row>
    <row r="272" spans="1:10" x14ac:dyDescent="0.35">
      <c r="A272">
        <v>1</v>
      </c>
      <c r="B272">
        <v>2</v>
      </c>
      <c r="C272">
        <v>3</v>
      </c>
      <c r="E272">
        <v>224</v>
      </c>
      <c r="F272" t="s">
        <v>2748</v>
      </c>
      <c r="J272" t="s">
        <v>6057</v>
      </c>
    </row>
    <row r="273" spans="1:10" x14ac:dyDescent="0.35">
      <c r="A273">
        <v>1</v>
      </c>
      <c r="B273">
        <v>2</v>
      </c>
      <c r="C273">
        <v>3</v>
      </c>
      <c r="E273">
        <v>2241</v>
      </c>
      <c r="F273" t="s">
        <v>1660</v>
      </c>
      <c r="J273" t="s">
        <v>6057</v>
      </c>
    </row>
    <row r="274" spans="1:10" x14ac:dyDescent="0.35">
      <c r="A274">
        <v>1</v>
      </c>
      <c r="B274">
        <v>2</v>
      </c>
      <c r="C274">
        <v>3</v>
      </c>
      <c r="E274">
        <v>22411</v>
      </c>
      <c r="F274" t="s">
        <v>1660</v>
      </c>
      <c r="G274" t="s">
        <v>2749</v>
      </c>
      <c r="H274">
        <v>5</v>
      </c>
      <c r="I274" t="s">
        <v>2658</v>
      </c>
      <c r="J274" t="s">
        <v>6057</v>
      </c>
    </row>
    <row r="275" spans="1:10" x14ac:dyDescent="0.35">
      <c r="A275">
        <v>1</v>
      </c>
      <c r="B275">
        <v>2</v>
      </c>
      <c r="C275">
        <v>3</v>
      </c>
      <c r="E275">
        <v>22416</v>
      </c>
      <c r="F275" t="s">
        <v>1662</v>
      </c>
      <c r="G275" t="s">
        <v>2749</v>
      </c>
      <c r="H275">
        <v>5</v>
      </c>
      <c r="I275" t="s">
        <v>2658</v>
      </c>
      <c r="J275" t="s">
        <v>6057</v>
      </c>
    </row>
    <row r="276" spans="1:10" x14ac:dyDescent="0.35">
      <c r="A276">
        <v>1</v>
      </c>
      <c r="B276">
        <v>2</v>
      </c>
      <c r="C276">
        <v>3</v>
      </c>
      <c r="E276">
        <v>22417</v>
      </c>
      <c r="F276" t="s">
        <v>1666</v>
      </c>
      <c r="G276" t="s">
        <v>2749</v>
      </c>
      <c r="H276">
        <v>5</v>
      </c>
      <c r="I276" t="s">
        <v>2658</v>
      </c>
      <c r="J276" t="s">
        <v>6057</v>
      </c>
    </row>
    <row r="277" spans="1:10" x14ac:dyDescent="0.35">
      <c r="A277">
        <v>1</v>
      </c>
      <c r="B277">
        <v>2</v>
      </c>
      <c r="C277">
        <v>3</v>
      </c>
      <c r="E277">
        <v>2242</v>
      </c>
      <c r="F277" t="s">
        <v>1670</v>
      </c>
      <c r="J277" t="s">
        <v>6057</v>
      </c>
    </row>
    <row r="278" spans="1:10" x14ac:dyDescent="0.35">
      <c r="A278">
        <v>1</v>
      </c>
      <c r="B278">
        <v>2</v>
      </c>
      <c r="C278">
        <v>3</v>
      </c>
      <c r="E278">
        <v>22421</v>
      </c>
      <c r="F278" t="s">
        <v>1670</v>
      </c>
      <c r="G278" t="s">
        <v>2749</v>
      </c>
      <c r="H278">
        <v>5</v>
      </c>
      <c r="I278" t="s">
        <v>2658</v>
      </c>
      <c r="J278" t="s">
        <v>6057</v>
      </c>
    </row>
    <row r="279" spans="1:10" x14ac:dyDescent="0.35">
      <c r="A279">
        <v>1</v>
      </c>
      <c r="B279">
        <v>2</v>
      </c>
      <c r="C279">
        <v>3</v>
      </c>
      <c r="E279">
        <v>22422</v>
      </c>
      <c r="F279" t="s">
        <v>1672</v>
      </c>
      <c r="G279" t="s">
        <v>2749</v>
      </c>
      <c r="H279">
        <v>5</v>
      </c>
      <c r="I279" t="s">
        <v>2658</v>
      </c>
      <c r="J279" t="s">
        <v>6057</v>
      </c>
    </row>
    <row r="280" spans="1:10" x14ac:dyDescent="0.35">
      <c r="A280">
        <v>1</v>
      </c>
      <c r="B280">
        <v>2</v>
      </c>
      <c r="C280">
        <v>3</v>
      </c>
      <c r="E280">
        <v>22428</v>
      </c>
      <c r="F280" t="s">
        <v>1674</v>
      </c>
      <c r="G280" t="s">
        <v>2749</v>
      </c>
      <c r="H280">
        <v>5</v>
      </c>
      <c r="I280" t="s">
        <v>2658</v>
      </c>
      <c r="J280" t="s">
        <v>6057</v>
      </c>
    </row>
    <row r="281" spans="1:10" x14ac:dyDescent="0.35">
      <c r="A281">
        <v>1</v>
      </c>
      <c r="B281">
        <v>2</v>
      </c>
      <c r="C281">
        <v>3</v>
      </c>
      <c r="E281">
        <v>22429</v>
      </c>
      <c r="F281" t="s">
        <v>1677</v>
      </c>
      <c r="G281" t="s">
        <v>2749</v>
      </c>
      <c r="H281">
        <v>5</v>
      </c>
      <c r="I281" t="s">
        <v>2658</v>
      </c>
      <c r="J281" t="s">
        <v>6057</v>
      </c>
    </row>
    <row r="282" spans="1:10" x14ac:dyDescent="0.35">
      <c r="A282">
        <v>1</v>
      </c>
      <c r="B282">
        <v>2</v>
      </c>
      <c r="C282">
        <v>3</v>
      </c>
      <c r="E282">
        <v>226</v>
      </c>
      <c r="F282" t="s">
        <v>2750</v>
      </c>
      <c r="J282" t="s">
        <v>6057</v>
      </c>
    </row>
    <row r="283" spans="1:10" x14ac:dyDescent="0.35">
      <c r="A283">
        <v>1</v>
      </c>
      <c r="B283">
        <v>2</v>
      </c>
      <c r="C283">
        <v>3</v>
      </c>
      <c r="E283">
        <v>2261</v>
      </c>
      <c r="F283" t="s">
        <v>2751</v>
      </c>
      <c r="J283" t="s">
        <v>6057</v>
      </c>
    </row>
    <row r="284" spans="1:10" x14ac:dyDescent="0.35">
      <c r="A284">
        <v>1</v>
      </c>
      <c r="B284">
        <v>2</v>
      </c>
      <c r="C284">
        <v>3</v>
      </c>
      <c r="E284">
        <v>22611</v>
      </c>
      <c r="F284" t="s">
        <v>1679</v>
      </c>
      <c r="G284" t="s">
        <v>2752</v>
      </c>
      <c r="H284">
        <v>5</v>
      </c>
      <c r="I284" t="s">
        <v>2658</v>
      </c>
      <c r="J284" t="s">
        <v>6057</v>
      </c>
    </row>
    <row r="285" spans="1:10" x14ac:dyDescent="0.35">
      <c r="A285">
        <v>1</v>
      </c>
      <c r="B285">
        <v>2</v>
      </c>
      <c r="C285">
        <v>3</v>
      </c>
      <c r="E285">
        <v>22616</v>
      </c>
      <c r="F285" t="s">
        <v>1682</v>
      </c>
      <c r="G285" t="s">
        <v>2752</v>
      </c>
      <c r="H285">
        <v>5</v>
      </c>
      <c r="I285" t="s">
        <v>2658</v>
      </c>
      <c r="J285" t="s">
        <v>6057</v>
      </c>
    </row>
    <row r="286" spans="1:10" x14ac:dyDescent="0.35">
      <c r="A286">
        <v>1</v>
      </c>
      <c r="B286">
        <v>2</v>
      </c>
      <c r="C286">
        <v>3</v>
      </c>
      <c r="E286">
        <v>22617</v>
      </c>
      <c r="F286" t="s">
        <v>1684</v>
      </c>
      <c r="G286" t="s">
        <v>2752</v>
      </c>
      <c r="H286">
        <v>5</v>
      </c>
      <c r="I286" t="s">
        <v>2658</v>
      </c>
      <c r="J286" t="s">
        <v>6057</v>
      </c>
    </row>
    <row r="287" spans="1:10" x14ac:dyDescent="0.35">
      <c r="A287">
        <v>1</v>
      </c>
      <c r="B287">
        <v>2</v>
      </c>
      <c r="C287">
        <v>3</v>
      </c>
      <c r="E287">
        <v>2262</v>
      </c>
      <c r="F287" t="s">
        <v>1686</v>
      </c>
      <c r="J287" t="s">
        <v>6057</v>
      </c>
    </row>
    <row r="288" spans="1:10" x14ac:dyDescent="0.35">
      <c r="A288">
        <v>1</v>
      </c>
      <c r="B288">
        <v>2</v>
      </c>
      <c r="C288">
        <v>3</v>
      </c>
      <c r="E288">
        <v>22621</v>
      </c>
      <c r="F288" t="s">
        <v>1686</v>
      </c>
      <c r="G288" t="s">
        <v>2752</v>
      </c>
      <c r="H288">
        <v>5</v>
      </c>
      <c r="I288" t="s">
        <v>2658</v>
      </c>
      <c r="J288" t="s">
        <v>6057</v>
      </c>
    </row>
    <row r="289" spans="1:10" x14ac:dyDescent="0.35">
      <c r="A289">
        <v>1</v>
      </c>
      <c r="B289">
        <v>2</v>
      </c>
      <c r="C289">
        <v>3</v>
      </c>
      <c r="E289">
        <v>22622</v>
      </c>
      <c r="F289" t="s">
        <v>1688</v>
      </c>
      <c r="G289" t="s">
        <v>2752</v>
      </c>
      <c r="H289">
        <v>5</v>
      </c>
      <c r="I289" t="s">
        <v>2658</v>
      </c>
      <c r="J289" t="s">
        <v>6057</v>
      </c>
    </row>
    <row r="290" spans="1:10" x14ac:dyDescent="0.35">
      <c r="A290">
        <v>1</v>
      </c>
      <c r="B290">
        <v>2</v>
      </c>
      <c r="C290">
        <v>3</v>
      </c>
      <c r="E290">
        <v>22628</v>
      </c>
      <c r="F290" t="s">
        <v>1690</v>
      </c>
      <c r="G290" t="s">
        <v>2752</v>
      </c>
      <c r="H290">
        <v>5</v>
      </c>
      <c r="I290" t="s">
        <v>2658</v>
      </c>
      <c r="J290" t="s">
        <v>6057</v>
      </c>
    </row>
    <row r="291" spans="1:10" x14ac:dyDescent="0.35">
      <c r="A291">
        <v>1</v>
      </c>
      <c r="B291">
        <v>2</v>
      </c>
      <c r="C291">
        <v>3</v>
      </c>
      <c r="E291">
        <v>22629</v>
      </c>
      <c r="F291" t="s">
        <v>1693</v>
      </c>
      <c r="G291" t="s">
        <v>2752</v>
      </c>
      <c r="H291">
        <v>5</v>
      </c>
      <c r="I291" t="s">
        <v>2658</v>
      </c>
      <c r="J291" t="s">
        <v>6057</v>
      </c>
    </row>
    <row r="292" spans="1:10" x14ac:dyDescent="0.35">
      <c r="A292">
        <v>1</v>
      </c>
      <c r="B292">
        <v>2</v>
      </c>
      <c r="C292">
        <v>3</v>
      </c>
      <c r="E292">
        <v>23</v>
      </c>
      <c r="F292" t="s">
        <v>2753</v>
      </c>
      <c r="J292" t="s">
        <v>6057</v>
      </c>
    </row>
    <row r="293" spans="1:10" x14ac:dyDescent="0.35">
      <c r="A293">
        <v>1</v>
      </c>
      <c r="B293">
        <v>2</v>
      </c>
      <c r="C293">
        <v>3</v>
      </c>
      <c r="E293">
        <v>230</v>
      </c>
      <c r="F293" t="s">
        <v>2754</v>
      </c>
      <c r="J293" t="s">
        <v>6057</v>
      </c>
    </row>
    <row r="294" spans="1:10" x14ac:dyDescent="0.35">
      <c r="A294">
        <v>1</v>
      </c>
      <c r="B294">
        <v>2</v>
      </c>
      <c r="C294">
        <v>3</v>
      </c>
      <c r="E294">
        <v>2301</v>
      </c>
      <c r="F294" t="s">
        <v>2755</v>
      </c>
      <c r="J294" t="s">
        <v>6057</v>
      </c>
    </row>
    <row r="295" spans="1:10" x14ac:dyDescent="0.35">
      <c r="A295">
        <v>1</v>
      </c>
      <c r="B295">
        <v>2</v>
      </c>
      <c r="C295">
        <v>3</v>
      </c>
      <c r="E295">
        <v>23011</v>
      </c>
      <c r="F295" t="s">
        <v>1695</v>
      </c>
      <c r="G295" t="s">
        <v>2756</v>
      </c>
      <c r="H295" s="551">
        <v>45052</v>
      </c>
      <c r="I295" t="s">
        <v>60</v>
      </c>
      <c r="J295" t="s">
        <v>6057</v>
      </c>
    </row>
    <row r="296" spans="1:10" x14ac:dyDescent="0.35">
      <c r="A296">
        <v>1</v>
      </c>
      <c r="B296">
        <v>2</v>
      </c>
      <c r="C296">
        <v>3</v>
      </c>
      <c r="E296">
        <v>23019</v>
      </c>
      <c r="F296" t="s">
        <v>1702</v>
      </c>
      <c r="G296" t="s">
        <v>2756</v>
      </c>
      <c r="H296" s="551">
        <v>45052</v>
      </c>
      <c r="I296" t="s">
        <v>2658</v>
      </c>
      <c r="J296" t="s">
        <v>6057</v>
      </c>
    </row>
    <row r="297" spans="1:10" x14ac:dyDescent="0.35">
      <c r="A297">
        <v>1</v>
      </c>
      <c r="B297">
        <v>2</v>
      </c>
      <c r="C297">
        <v>3</v>
      </c>
      <c r="E297">
        <v>2302</v>
      </c>
      <c r="F297" t="s">
        <v>1706</v>
      </c>
      <c r="J297" t="s">
        <v>6057</v>
      </c>
    </row>
    <row r="298" spans="1:10" x14ac:dyDescent="0.35">
      <c r="A298">
        <v>1</v>
      </c>
      <c r="B298">
        <v>2</v>
      </c>
      <c r="C298">
        <v>3</v>
      </c>
      <c r="E298">
        <v>23021</v>
      </c>
      <c r="F298" t="s">
        <v>1706</v>
      </c>
      <c r="G298" t="s">
        <v>2756</v>
      </c>
      <c r="H298" s="551">
        <v>45052</v>
      </c>
      <c r="I298" t="s">
        <v>60</v>
      </c>
      <c r="J298" t="s">
        <v>6057</v>
      </c>
    </row>
    <row r="299" spans="1:10" x14ac:dyDescent="0.35">
      <c r="A299">
        <v>1</v>
      </c>
      <c r="B299">
        <v>2</v>
      </c>
      <c r="C299">
        <v>3</v>
      </c>
      <c r="E299">
        <v>23029</v>
      </c>
      <c r="F299" t="s">
        <v>1708</v>
      </c>
      <c r="G299" t="s">
        <v>2756</v>
      </c>
      <c r="H299" s="551">
        <v>45052</v>
      </c>
      <c r="I299" t="s">
        <v>2658</v>
      </c>
      <c r="J299" t="s">
        <v>6057</v>
      </c>
    </row>
    <row r="300" spans="1:10" x14ac:dyDescent="0.35">
      <c r="A300">
        <v>1</v>
      </c>
      <c r="B300">
        <v>2</v>
      </c>
      <c r="C300">
        <v>3</v>
      </c>
      <c r="E300">
        <v>231</v>
      </c>
      <c r="F300" t="s">
        <v>2757</v>
      </c>
      <c r="J300" t="s">
        <v>6057</v>
      </c>
    </row>
    <row r="301" spans="1:10" x14ac:dyDescent="0.35">
      <c r="A301">
        <v>1</v>
      </c>
      <c r="B301">
        <v>2</v>
      </c>
      <c r="C301">
        <v>3</v>
      </c>
      <c r="E301">
        <v>2311</v>
      </c>
      <c r="F301" t="s">
        <v>1710</v>
      </c>
      <c r="J301" t="s">
        <v>6057</v>
      </c>
    </row>
    <row r="302" spans="1:10" x14ac:dyDescent="0.35">
      <c r="A302">
        <v>1</v>
      </c>
      <c r="B302">
        <v>2</v>
      </c>
      <c r="C302">
        <v>3</v>
      </c>
      <c r="E302">
        <v>23111</v>
      </c>
      <c r="F302" t="s">
        <v>1710</v>
      </c>
      <c r="G302" t="s">
        <v>2756</v>
      </c>
      <c r="H302" s="551">
        <v>45052</v>
      </c>
      <c r="I302" t="s">
        <v>60</v>
      </c>
      <c r="J302" t="s">
        <v>6057</v>
      </c>
    </row>
    <row r="303" spans="1:10" x14ac:dyDescent="0.35">
      <c r="A303">
        <v>1</v>
      </c>
      <c r="B303">
        <v>2</v>
      </c>
      <c r="C303">
        <v>3</v>
      </c>
      <c r="E303">
        <v>23119</v>
      </c>
      <c r="F303" t="s">
        <v>1712</v>
      </c>
      <c r="G303" t="s">
        <v>2756</v>
      </c>
      <c r="H303" s="551">
        <v>45052</v>
      </c>
      <c r="I303" t="s">
        <v>2658</v>
      </c>
      <c r="J303" t="s">
        <v>6057</v>
      </c>
    </row>
    <row r="304" spans="1:10" x14ac:dyDescent="0.35">
      <c r="A304">
        <v>1</v>
      </c>
      <c r="B304">
        <v>2</v>
      </c>
      <c r="C304">
        <v>3</v>
      </c>
      <c r="E304">
        <v>2312</v>
      </c>
      <c r="F304" t="s">
        <v>1716</v>
      </c>
      <c r="J304" t="s">
        <v>6057</v>
      </c>
    </row>
    <row r="305" spans="1:10" x14ac:dyDescent="0.35">
      <c r="A305">
        <v>1</v>
      </c>
      <c r="B305">
        <v>2</v>
      </c>
      <c r="C305">
        <v>3</v>
      </c>
      <c r="E305">
        <v>23121</v>
      </c>
      <c r="F305" t="s">
        <v>1716</v>
      </c>
      <c r="G305" t="s">
        <v>2756</v>
      </c>
      <c r="H305" s="551">
        <v>45052</v>
      </c>
      <c r="I305" t="s">
        <v>60</v>
      </c>
      <c r="J305" t="s">
        <v>6057</v>
      </c>
    </row>
    <row r="306" spans="1:10" x14ac:dyDescent="0.35">
      <c r="A306">
        <v>1</v>
      </c>
      <c r="B306">
        <v>2</v>
      </c>
      <c r="C306">
        <v>3</v>
      </c>
      <c r="E306">
        <v>23129</v>
      </c>
      <c r="F306" t="s">
        <v>1718</v>
      </c>
      <c r="G306" t="s">
        <v>2756</v>
      </c>
      <c r="H306" s="551">
        <v>45052</v>
      </c>
      <c r="I306" t="s">
        <v>2658</v>
      </c>
      <c r="J306" t="s">
        <v>6057</v>
      </c>
    </row>
    <row r="307" spans="1:10" x14ac:dyDescent="0.35">
      <c r="A307">
        <v>1</v>
      </c>
      <c r="B307">
        <v>2</v>
      </c>
      <c r="C307">
        <v>3</v>
      </c>
      <c r="E307">
        <v>2313</v>
      </c>
      <c r="F307" t="s">
        <v>1721</v>
      </c>
      <c r="J307" t="s">
        <v>6057</v>
      </c>
    </row>
    <row r="308" spans="1:10" x14ac:dyDescent="0.35">
      <c r="A308">
        <v>1</v>
      </c>
      <c r="B308">
        <v>2</v>
      </c>
      <c r="C308">
        <v>3</v>
      </c>
      <c r="E308">
        <v>23131</v>
      </c>
      <c r="F308" t="s">
        <v>1721</v>
      </c>
      <c r="G308" t="s">
        <v>2756</v>
      </c>
      <c r="H308" s="551">
        <v>45052</v>
      </c>
      <c r="I308" t="s">
        <v>60</v>
      </c>
      <c r="J308" t="s">
        <v>6057</v>
      </c>
    </row>
    <row r="309" spans="1:10" x14ac:dyDescent="0.35">
      <c r="A309">
        <v>1</v>
      </c>
      <c r="B309">
        <v>2</v>
      </c>
      <c r="C309">
        <v>3</v>
      </c>
      <c r="E309">
        <v>23139</v>
      </c>
      <c r="F309" t="s">
        <v>1723</v>
      </c>
      <c r="G309" t="s">
        <v>2756</v>
      </c>
      <c r="H309" s="551">
        <v>45052</v>
      </c>
      <c r="I309" t="s">
        <v>2658</v>
      </c>
      <c r="J309" t="s">
        <v>6057</v>
      </c>
    </row>
    <row r="310" spans="1:10" x14ac:dyDescent="0.35">
      <c r="A310">
        <v>1</v>
      </c>
      <c r="B310">
        <v>2</v>
      </c>
      <c r="C310">
        <v>3</v>
      </c>
      <c r="E310">
        <v>2314</v>
      </c>
      <c r="F310" t="s">
        <v>1725</v>
      </c>
      <c r="J310" t="s">
        <v>6057</v>
      </c>
    </row>
    <row r="311" spans="1:10" x14ac:dyDescent="0.35">
      <c r="A311">
        <v>1</v>
      </c>
      <c r="B311">
        <v>2</v>
      </c>
      <c r="C311">
        <v>3</v>
      </c>
      <c r="E311">
        <v>23141</v>
      </c>
      <c r="F311" t="s">
        <v>1725</v>
      </c>
      <c r="G311" t="s">
        <v>2756</v>
      </c>
      <c r="H311" s="551">
        <v>45052</v>
      </c>
      <c r="I311" t="s">
        <v>60</v>
      </c>
      <c r="J311" t="s">
        <v>6057</v>
      </c>
    </row>
    <row r="312" spans="1:10" x14ac:dyDescent="0.35">
      <c r="A312">
        <v>1</v>
      </c>
      <c r="B312">
        <v>2</v>
      </c>
      <c r="C312">
        <v>3</v>
      </c>
      <c r="E312">
        <v>23149</v>
      </c>
      <c r="F312" t="s">
        <v>1727</v>
      </c>
      <c r="G312" t="s">
        <v>2756</v>
      </c>
      <c r="H312" s="551">
        <v>45052</v>
      </c>
      <c r="I312" t="s">
        <v>2658</v>
      </c>
      <c r="J312" t="s">
        <v>6057</v>
      </c>
    </row>
    <row r="313" spans="1:10" x14ac:dyDescent="0.35">
      <c r="A313">
        <v>1</v>
      </c>
      <c r="B313">
        <v>2</v>
      </c>
      <c r="C313">
        <v>3</v>
      </c>
      <c r="E313">
        <v>232</v>
      </c>
      <c r="F313" t="s">
        <v>2758</v>
      </c>
      <c r="J313" t="s">
        <v>6057</v>
      </c>
    </row>
    <row r="314" spans="1:10" x14ac:dyDescent="0.35">
      <c r="A314">
        <v>1</v>
      </c>
      <c r="B314">
        <v>2</v>
      </c>
      <c r="C314">
        <v>3</v>
      </c>
      <c r="E314">
        <v>2321</v>
      </c>
      <c r="F314" t="s">
        <v>1729</v>
      </c>
      <c r="J314" t="s">
        <v>6057</v>
      </c>
    </row>
    <row r="315" spans="1:10" x14ac:dyDescent="0.35">
      <c r="A315">
        <v>1</v>
      </c>
      <c r="B315">
        <v>2</v>
      </c>
      <c r="C315">
        <v>3</v>
      </c>
      <c r="E315">
        <v>23211</v>
      </c>
      <c r="F315" t="s">
        <v>1729</v>
      </c>
      <c r="G315" t="s">
        <v>2756</v>
      </c>
      <c r="H315" s="551">
        <v>45052</v>
      </c>
      <c r="I315" t="s">
        <v>60</v>
      </c>
      <c r="J315" t="s">
        <v>6057</v>
      </c>
    </row>
    <row r="316" spans="1:10" x14ac:dyDescent="0.35">
      <c r="A316">
        <v>1</v>
      </c>
      <c r="B316">
        <v>2</v>
      </c>
      <c r="C316">
        <v>3</v>
      </c>
      <c r="E316">
        <v>23219</v>
      </c>
      <c r="F316" t="s">
        <v>1731</v>
      </c>
      <c r="G316" t="s">
        <v>2756</v>
      </c>
      <c r="H316" s="551">
        <v>45052</v>
      </c>
      <c r="I316" t="s">
        <v>2658</v>
      </c>
      <c r="J316" t="s">
        <v>6057</v>
      </c>
    </row>
    <row r="317" spans="1:10" x14ac:dyDescent="0.35">
      <c r="A317">
        <v>1</v>
      </c>
      <c r="B317">
        <v>2</v>
      </c>
      <c r="C317">
        <v>3</v>
      </c>
      <c r="E317">
        <v>2322</v>
      </c>
      <c r="F317" t="s">
        <v>1734</v>
      </c>
      <c r="J317" t="s">
        <v>6057</v>
      </c>
    </row>
    <row r="318" spans="1:10" x14ac:dyDescent="0.35">
      <c r="A318">
        <v>1</v>
      </c>
      <c r="B318">
        <v>2</v>
      </c>
      <c r="C318">
        <v>3</v>
      </c>
      <c r="E318">
        <v>23221</v>
      </c>
      <c r="F318" t="s">
        <v>1734</v>
      </c>
      <c r="G318" t="s">
        <v>2756</v>
      </c>
      <c r="H318">
        <v>5</v>
      </c>
      <c r="I318" t="s">
        <v>60</v>
      </c>
      <c r="J318" t="s">
        <v>6057</v>
      </c>
    </row>
    <row r="319" spans="1:10" x14ac:dyDescent="0.35">
      <c r="A319">
        <v>1</v>
      </c>
      <c r="B319">
        <v>2</v>
      </c>
      <c r="C319">
        <v>3</v>
      </c>
      <c r="E319">
        <v>23222</v>
      </c>
      <c r="F319" t="s">
        <v>849</v>
      </c>
      <c r="G319" t="s">
        <v>2756</v>
      </c>
      <c r="H319">
        <v>5</v>
      </c>
      <c r="I319" t="s">
        <v>60</v>
      </c>
      <c r="J319" t="s">
        <v>6057</v>
      </c>
    </row>
    <row r="320" spans="1:10" x14ac:dyDescent="0.35">
      <c r="A320">
        <v>1</v>
      </c>
      <c r="B320">
        <v>2</v>
      </c>
      <c r="C320">
        <v>3</v>
      </c>
      <c r="E320">
        <v>23228</v>
      </c>
      <c r="F320" t="s">
        <v>1738</v>
      </c>
      <c r="G320" t="s">
        <v>2756</v>
      </c>
      <c r="H320">
        <v>5</v>
      </c>
      <c r="I320" t="s">
        <v>2658</v>
      </c>
      <c r="J320" t="s">
        <v>6057</v>
      </c>
    </row>
    <row r="321" spans="1:10" x14ac:dyDescent="0.35">
      <c r="A321">
        <v>1</v>
      </c>
      <c r="B321">
        <v>2</v>
      </c>
      <c r="C321">
        <v>3</v>
      </c>
      <c r="E321">
        <v>23229</v>
      </c>
      <c r="F321" t="s">
        <v>1740</v>
      </c>
      <c r="G321" t="s">
        <v>2756</v>
      </c>
      <c r="H321">
        <v>5</v>
      </c>
      <c r="I321" t="s">
        <v>2658</v>
      </c>
      <c r="J321" t="s">
        <v>6057</v>
      </c>
    </row>
    <row r="322" spans="1:10" x14ac:dyDescent="0.35">
      <c r="A322">
        <v>1</v>
      </c>
      <c r="B322">
        <v>2</v>
      </c>
      <c r="C322">
        <v>3</v>
      </c>
      <c r="E322">
        <v>2323</v>
      </c>
      <c r="F322" t="s">
        <v>1742</v>
      </c>
      <c r="J322" t="s">
        <v>6057</v>
      </c>
    </row>
    <row r="323" spans="1:10" x14ac:dyDescent="0.35">
      <c r="A323">
        <v>1</v>
      </c>
      <c r="B323">
        <v>2</v>
      </c>
      <c r="C323">
        <v>3</v>
      </c>
      <c r="E323">
        <v>23231</v>
      </c>
      <c r="F323" t="s">
        <v>1742</v>
      </c>
      <c r="G323" t="s">
        <v>2756</v>
      </c>
      <c r="H323">
        <v>5</v>
      </c>
      <c r="I323" t="s">
        <v>60</v>
      </c>
      <c r="J323" t="s">
        <v>6057</v>
      </c>
    </row>
    <row r="324" spans="1:10" x14ac:dyDescent="0.35">
      <c r="A324">
        <v>1</v>
      </c>
      <c r="B324">
        <v>2</v>
      </c>
      <c r="C324">
        <v>3</v>
      </c>
      <c r="E324">
        <v>23232</v>
      </c>
      <c r="F324" t="s">
        <v>851</v>
      </c>
      <c r="G324" t="s">
        <v>2756</v>
      </c>
      <c r="H324">
        <v>5</v>
      </c>
      <c r="I324" t="s">
        <v>60</v>
      </c>
      <c r="J324" t="s">
        <v>6057</v>
      </c>
    </row>
    <row r="325" spans="1:10" x14ac:dyDescent="0.35">
      <c r="A325">
        <v>1</v>
      </c>
      <c r="B325">
        <v>2</v>
      </c>
      <c r="C325">
        <v>3</v>
      </c>
      <c r="E325">
        <v>23238</v>
      </c>
      <c r="F325" t="s">
        <v>1746</v>
      </c>
      <c r="G325" t="s">
        <v>2756</v>
      </c>
      <c r="H325">
        <v>5</v>
      </c>
      <c r="I325" t="s">
        <v>2658</v>
      </c>
      <c r="J325" t="s">
        <v>6057</v>
      </c>
    </row>
    <row r="326" spans="1:10" x14ac:dyDescent="0.35">
      <c r="A326">
        <v>1</v>
      </c>
      <c r="B326">
        <v>2</v>
      </c>
      <c r="C326">
        <v>3</v>
      </c>
      <c r="E326">
        <v>23239</v>
      </c>
      <c r="F326" t="s">
        <v>1748</v>
      </c>
      <c r="G326" t="s">
        <v>2756</v>
      </c>
      <c r="H326">
        <v>5</v>
      </c>
      <c r="I326" t="s">
        <v>2658</v>
      </c>
      <c r="J326" t="s">
        <v>6057</v>
      </c>
    </row>
    <row r="327" spans="1:10" x14ac:dyDescent="0.35">
      <c r="A327">
        <v>1</v>
      </c>
      <c r="B327">
        <v>2</v>
      </c>
      <c r="C327">
        <v>3</v>
      </c>
      <c r="E327">
        <v>233</v>
      </c>
      <c r="F327" t="s">
        <v>2759</v>
      </c>
      <c r="J327" t="s">
        <v>6057</v>
      </c>
    </row>
    <row r="328" spans="1:10" x14ac:dyDescent="0.35">
      <c r="A328">
        <v>1</v>
      </c>
      <c r="B328">
        <v>2</v>
      </c>
      <c r="C328">
        <v>3</v>
      </c>
      <c r="E328">
        <v>2330</v>
      </c>
      <c r="F328" t="s">
        <v>1750</v>
      </c>
      <c r="J328" t="s">
        <v>6057</v>
      </c>
    </row>
    <row r="329" spans="1:10" x14ac:dyDescent="0.35">
      <c r="A329">
        <v>1</v>
      </c>
      <c r="B329">
        <v>2</v>
      </c>
      <c r="C329">
        <v>3</v>
      </c>
      <c r="E329">
        <v>23301</v>
      </c>
      <c r="F329" t="s">
        <v>1750</v>
      </c>
      <c r="G329" t="s">
        <v>2756</v>
      </c>
      <c r="H329">
        <v>5</v>
      </c>
      <c r="I329" t="s">
        <v>60</v>
      </c>
      <c r="J329" t="s">
        <v>6057</v>
      </c>
    </row>
    <row r="330" spans="1:10" x14ac:dyDescent="0.35">
      <c r="A330">
        <v>1</v>
      </c>
      <c r="B330">
        <v>2</v>
      </c>
      <c r="C330">
        <v>3</v>
      </c>
      <c r="E330">
        <v>23302</v>
      </c>
      <c r="F330" t="s">
        <v>847</v>
      </c>
      <c r="G330" t="s">
        <v>2756</v>
      </c>
      <c r="H330">
        <v>5</v>
      </c>
      <c r="I330" t="s">
        <v>60</v>
      </c>
      <c r="J330" t="s">
        <v>6057</v>
      </c>
    </row>
    <row r="331" spans="1:10" x14ac:dyDescent="0.35">
      <c r="A331">
        <v>1</v>
      </c>
      <c r="B331">
        <v>2</v>
      </c>
      <c r="C331">
        <v>3</v>
      </c>
      <c r="E331">
        <v>23308</v>
      </c>
      <c r="F331" t="s">
        <v>1753</v>
      </c>
      <c r="G331" t="s">
        <v>2756</v>
      </c>
      <c r="H331">
        <v>5</v>
      </c>
      <c r="I331" t="s">
        <v>2658</v>
      </c>
      <c r="J331" t="s">
        <v>6057</v>
      </c>
    </row>
    <row r="332" spans="1:10" x14ac:dyDescent="0.35">
      <c r="A332">
        <v>1</v>
      </c>
      <c r="B332">
        <v>2</v>
      </c>
      <c r="C332">
        <v>3</v>
      </c>
      <c r="E332">
        <v>23309</v>
      </c>
      <c r="F332" t="s">
        <v>1756</v>
      </c>
      <c r="G332" t="s">
        <v>2756</v>
      </c>
      <c r="H332">
        <v>5</v>
      </c>
      <c r="I332" t="s">
        <v>2658</v>
      </c>
      <c r="J332" t="s">
        <v>6057</v>
      </c>
    </row>
    <row r="333" spans="1:10" x14ac:dyDescent="0.35">
      <c r="A333">
        <v>1</v>
      </c>
      <c r="B333">
        <v>2</v>
      </c>
      <c r="C333">
        <v>3</v>
      </c>
      <c r="E333">
        <v>23391</v>
      </c>
      <c r="F333" t="s">
        <v>1758</v>
      </c>
      <c r="G333" t="s">
        <v>2756</v>
      </c>
      <c r="H333">
        <v>5</v>
      </c>
      <c r="I333" t="s">
        <v>60</v>
      </c>
      <c r="J333" t="s">
        <v>6057</v>
      </c>
    </row>
    <row r="334" spans="1:10" x14ac:dyDescent="0.35">
      <c r="A334">
        <v>1</v>
      </c>
      <c r="B334">
        <v>2</v>
      </c>
      <c r="C334">
        <v>3</v>
      </c>
      <c r="E334">
        <v>23399</v>
      </c>
      <c r="F334" t="s">
        <v>1760</v>
      </c>
      <c r="G334" t="s">
        <v>2756</v>
      </c>
      <c r="H334">
        <v>5</v>
      </c>
      <c r="I334" t="s">
        <v>2658</v>
      </c>
      <c r="J334" t="s">
        <v>6057</v>
      </c>
    </row>
    <row r="335" spans="1:10" x14ac:dyDescent="0.35">
      <c r="A335">
        <v>1</v>
      </c>
      <c r="B335">
        <v>2</v>
      </c>
      <c r="C335">
        <v>3</v>
      </c>
      <c r="E335">
        <v>234</v>
      </c>
      <c r="F335" t="s">
        <v>2760</v>
      </c>
      <c r="J335" t="s">
        <v>6057</v>
      </c>
    </row>
    <row r="336" spans="1:10" x14ac:dyDescent="0.35">
      <c r="A336">
        <v>1</v>
      </c>
      <c r="B336">
        <v>2</v>
      </c>
      <c r="C336">
        <v>3</v>
      </c>
      <c r="E336">
        <v>2340</v>
      </c>
      <c r="F336" t="s">
        <v>2761</v>
      </c>
      <c r="J336" t="s">
        <v>6057</v>
      </c>
    </row>
    <row r="337" spans="1:10" x14ac:dyDescent="0.35">
      <c r="A337">
        <v>1</v>
      </c>
      <c r="B337">
        <v>2</v>
      </c>
      <c r="C337">
        <v>3</v>
      </c>
      <c r="E337">
        <v>23401</v>
      </c>
      <c r="F337" t="s">
        <v>1762</v>
      </c>
      <c r="G337" t="s">
        <v>2762</v>
      </c>
      <c r="H337">
        <v>5</v>
      </c>
      <c r="I337" t="s">
        <v>60</v>
      </c>
      <c r="J337" t="s">
        <v>6057</v>
      </c>
    </row>
    <row r="338" spans="1:10" x14ac:dyDescent="0.35">
      <c r="A338">
        <v>1</v>
      </c>
      <c r="B338">
        <v>2</v>
      </c>
      <c r="C338">
        <v>3</v>
      </c>
      <c r="E338">
        <v>23407</v>
      </c>
      <c r="F338" t="s">
        <v>1767</v>
      </c>
      <c r="G338" t="s">
        <v>2762</v>
      </c>
      <c r="H338">
        <v>5</v>
      </c>
      <c r="I338" t="s">
        <v>2658</v>
      </c>
      <c r="J338" t="s">
        <v>6057</v>
      </c>
    </row>
    <row r="339" spans="1:10" x14ac:dyDescent="0.35">
      <c r="A339">
        <v>1</v>
      </c>
      <c r="B339">
        <v>2</v>
      </c>
      <c r="C339">
        <v>3</v>
      </c>
      <c r="E339">
        <v>2341</v>
      </c>
      <c r="F339" t="s">
        <v>1771</v>
      </c>
      <c r="J339" t="s">
        <v>6057</v>
      </c>
    </row>
    <row r="340" spans="1:10" x14ac:dyDescent="0.35">
      <c r="A340">
        <v>1</v>
      </c>
      <c r="B340">
        <v>2</v>
      </c>
      <c r="C340">
        <v>3</v>
      </c>
      <c r="E340">
        <v>23411</v>
      </c>
      <c r="F340" t="s">
        <v>1771</v>
      </c>
      <c r="G340" t="s">
        <v>2762</v>
      </c>
      <c r="H340" s="551">
        <v>45052</v>
      </c>
      <c r="I340" t="s">
        <v>60</v>
      </c>
      <c r="J340" t="s">
        <v>6057</v>
      </c>
    </row>
    <row r="341" spans="1:10" x14ac:dyDescent="0.35">
      <c r="A341">
        <v>1</v>
      </c>
      <c r="B341">
        <v>2</v>
      </c>
      <c r="C341">
        <v>3</v>
      </c>
      <c r="E341">
        <v>23419</v>
      </c>
      <c r="F341" t="s">
        <v>1774</v>
      </c>
      <c r="G341" t="s">
        <v>2762</v>
      </c>
      <c r="H341" s="551">
        <v>45052</v>
      </c>
      <c r="I341" t="s">
        <v>2658</v>
      </c>
      <c r="J341" t="s">
        <v>6057</v>
      </c>
    </row>
    <row r="342" spans="1:10" x14ac:dyDescent="0.35">
      <c r="A342">
        <v>1</v>
      </c>
      <c r="B342">
        <v>2</v>
      </c>
      <c r="C342">
        <v>3</v>
      </c>
      <c r="E342">
        <v>2349</v>
      </c>
      <c r="F342" t="s">
        <v>2763</v>
      </c>
      <c r="J342" t="s">
        <v>6057</v>
      </c>
    </row>
    <row r="343" spans="1:10" x14ac:dyDescent="0.35">
      <c r="A343">
        <v>1</v>
      </c>
      <c r="B343">
        <v>2</v>
      </c>
      <c r="C343">
        <v>3</v>
      </c>
      <c r="E343">
        <v>23491</v>
      </c>
      <c r="F343" t="s">
        <v>873</v>
      </c>
      <c r="G343" t="s">
        <v>2762</v>
      </c>
      <c r="H343" s="551">
        <v>45052</v>
      </c>
      <c r="I343" t="s">
        <v>60</v>
      </c>
      <c r="J343" t="s">
        <v>6057</v>
      </c>
    </row>
    <row r="344" spans="1:10" x14ac:dyDescent="0.35">
      <c r="A344">
        <v>1</v>
      </c>
      <c r="B344">
        <v>2</v>
      </c>
      <c r="C344">
        <v>3</v>
      </c>
      <c r="E344">
        <v>23499</v>
      </c>
      <c r="F344" t="s">
        <v>1778</v>
      </c>
      <c r="G344" t="s">
        <v>2762</v>
      </c>
      <c r="H344" s="551">
        <v>45052</v>
      </c>
      <c r="I344" t="s">
        <v>2658</v>
      </c>
      <c r="J344" t="s">
        <v>6057</v>
      </c>
    </row>
    <row r="345" spans="1:10" x14ac:dyDescent="0.35">
      <c r="A345">
        <v>1</v>
      </c>
      <c r="B345">
        <v>2</v>
      </c>
      <c r="C345">
        <v>3</v>
      </c>
      <c r="E345">
        <v>24</v>
      </c>
      <c r="F345" t="s">
        <v>2764</v>
      </c>
      <c r="J345" t="s">
        <v>6057</v>
      </c>
    </row>
    <row r="346" spans="1:10" x14ac:dyDescent="0.35">
      <c r="A346">
        <v>1</v>
      </c>
      <c r="B346">
        <v>2</v>
      </c>
      <c r="C346">
        <v>3</v>
      </c>
      <c r="E346">
        <v>24011</v>
      </c>
      <c r="F346" t="s">
        <v>806</v>
      </c>
      <c r="G346" t="s">
        <v>2765</v>
      </c>
      <c r="H346">
        <v>8</v>
      </c>
      <c r="I346" t="s">
        <v>60</v>
      </c>
      <c r="J346" t="s">
        <v>6057</v>
      </c>
    </row>
    <row r="347" spans="1:10" x14ac:dyDescent="0.35">
      <c r="A347">
        <v>1</v>
      </c>
      <c r="B347">
        <v>2</v>
      </c>
      <c r="C347">
        <v>3</v>
      </c>
      <c r="E347">
        <v>24021</v>
      </c>
      <c r="F347" t="s">
        <v>809</v>
      </c>
      <c r="G347" t="s">
        <v>2765</v>
      </c>
      <c r="H347">
        <v>8</v>
      </c>
      <c r="I347" t="s">
        <v>60</v>
      </c>
      <c r="J347" t="s">
        <v>6057</v>
      </c>
    </row>
    <row r="348" spans="1:10" x14ac:dyDescent="0.35">
      <c r="A348">
        <v>1</v>
      </c>
      <c r="B348">
        <v>2</v>
      </c>
      <c r="C348">
        <v>3</v>
      </c>
      <c r="E348">
        <v>24031</v>
      </c>
      <c r="F348" t="s">
        <v>812</v>
      </c>
      <c r="G348" t="s">
        <v>2765</v>
      </c>
      <c r="H348">
        <v>8</v>
      </c>
      <c r="I348" t="s">
        <v>60</v>
      </c>
      <c r="J348" t="s">
        <v>6057</v>
      </c>
    </row>
    <row r="349" spans="1:10" x14ac:dyDescent="0.35">
      <c r="A349">
        <v>1</v>
      </c>
      <c r="B349">
        <v>2</v>
      </c>
      <c r="C349">
        <v>3</v>
      </c>
      <c r="E349">
        <v>24041</v>
      </c>
      <c r="F349" t="s">
        <v>861</v>
      </c>
      <c r="G349" t="s">
        <v>2765</v>
      </c>
      <c r="H349">
        <v>8</v>
      </c>
      <c r="I349" t="s">
        <v>60</v>
      </c>
      <c r="J349" t="s">
        <v>6057</v>
      </c>
    </row>
    <row r="350" spans="1:10" x14ac:dyDescent="0.35">
      <c r="A350">
        <v>1</v>
      </c>
      <c r="B350">
        <v>2</v>
      </c>
      <c r="C350">
        <v>3</v>
      </c>
      <c r="E350">
        <v>24621</v>
      </c>
      <c r="F350" t="s">
        <v>1793</v>
      </c>
      <c r="G350" t="s">
        <v>2765</v>
      </c>
      <c r="H350">
        <v>8</v>
      </c>
      <c r="I350" t="s">
        <v>60</v>
      </c>
      <c r="J350" t="s">
        <v>6057</v>
      </c>
    </row>
    <row r="351" spans="1:10" x14ac:dyDescent="0.35">
      <c r="A351">
        <v>1</v>
      </c>
      <c r="B351">
        <v>2</v>
      </c>
      <c r="C351">
        <v>3</v>
      </c>
      <c r="E351">
        <v>25</v>
      </c>
      <c r="F351" t="s">
        <v>2766</v>
      </c>
      <c r="J351" t="s">
        <v>6057</v>
      </c>
    </row>
    <row r="352" spans="1:10" x14ac:dyDescent="0.35">
      <c r="A352">
        <v>1</v>
      </c>
      <c r="B352">
        <v>2</v>
      </c>
      <c r="C352">
        <v>3</v>
      </c>
      <c r="E352">
        <v>251</v>
      </c>
      <c r="F352" t="s">
        <v>2767</v>
      </c>
      <c r="J352" t="s">
        <v>6057</v>
      </c>
    </row>
    <row r="353" spans="1:10" x14ac:dyDescent="0.35">
      <c r="A353">
        <v>1</v>
      </c>
      <c r="B353">
        <v>2</v>
      </c>
      <c r="C353">
        <v>3</v>
      </c>
      <c r="E353">
        <v>2511</v>
      </c>
      <c r="F353" t="s">
        <v>2768</v>
      </c>
      <c r="J353" t="s">
        <v>6057</v>
      </c>
    </row>
    <row r="354" spans="1:10" x14ac:dyDescent="0.35">
      <c r="A354">
        <v>1</v>
      </c>
      <c r="B354">
        <v>2</v>
      </c>
      <c r="C354">
        <v>3</v>
      </c>
      <c r="E354">
        <v>25111</v>
      </c>
      <c r="F354" t="s">
        <v>713</v>
      </c>
      <c r="G354" t="s">
        <v>2769</v>
      </c>
      <c r="H354">
        <v>462</v>
      </c>
      <c r="I354" t="s">
        <v>60</v>
      </c>
      <c r="J354" t="s">
        <v>6057</v>
      </c>
    </row>
    <row r="355" spans="1:10" x14ac:dyDescent="0.35">
      <c r="A355">
        <v>1</v>
      </c>
      <c r="B355">
        <v>2</v>
      </c>
      <c r="C355">
        <v>3</v>
      </c>
      <c r="E355">
        <v>25119</v>
      </c>
      <c r="F355" t="s">
        <v>1800</v>
      </c>
      <c r="G355" t="s">
        <v>2769</v>
      </c>
      <c r="H355">
        <v>462</v>
      </c>
      <c r="I355" t="s">
        <v>2658</v>
      </c>
      <c r="J355" t="s">
        <v>6057</v>
      </c>
    </row>
    <row r="356" spans="1:10" x14ac:dyDescent="0.35">
      <c r="A356">
        <v>1</v>
      </c>
      <c r="B356">
        <v>2</v>
      </c>
      <c r="C356">
        <v>3</v>
      </c>
      <c r="E356">
        <v>2513</v>
      </c>
      <c r="F356" t="s">
        <v>1805</v>
      </c>
      <c r="J356" t="s">
        <v>6057</v>
      </c>
    </row>
    <row r="357" spans="1:10" x14ac:dyDescent="0.35">
      <c r="A357">
        <v>1</v>
      </c>
      <c r="B357">
        <v>2</v>
      </c>
      <c r="C357">
        <v>3</v>
      </c>
      <c r="E357">
        <v>25131</v>
      </c>
      <c r="F357" t="s">
        <v>1805</v>
      </c>
      <c r="G357" t="s">
        <v>2769</v>
      </c>
      <c r="H357">
        <v>462</v>
      </c>
      <c r="I357" t="s">
        <v>2658</v>
      </c>
      <c r="J357" t="s">
        <v>6057</v>
      </c>
    </row>
    <row r="358" spans="1:10" x14ac:dyDescent="0.35">
      <c r="A358">
        <v>1</v>
      </c>
      <c r="B358">
        <v>2</v>
      </c>
      <c r="C358">
        <v>3</v>
      </c>
      <c r="E358">
        <v>25139</v>
      </c>
      <c r="F358" t="s">
        <v>1808</v>
      </c>
      <c r="G358" t="s">
        <v>2769</v>
      </c>
      <c r="H358">
        <v>462</v>
      </c>
      <c r="I358" t="s">
        <v>2658</v>
      </c>
      <c r="J358" t="s">
        <v>6057</v>
      </c>
    </row>
    <row r="359" spans="1:10" x14ac:dyDescent="0.35">
      <c r="A359">
        <v>1</v>
      </c>
      <c r="B359">
        <v>2</v>
      </c>
      <c r="C359">
        <v>3</v>
      </c>
      <c r="E359">
        <v>252</v>
      </c>
      <c r="F359" t="s">
        <v>2770</v>
      </c>
      <c r="J359" t="s">
        <v>6057</v>
      </c>
    </row>
    <row r="360" spans="1:10" x14ac:dyDescent="0.35">
      <c r="A360">
        <v>1</v>
      </c>
      <c r="B360">
        <v>2</v>
      </c>
      <c r="C360">
        <v>3</v>
      </c>
      <c r="E360">
        <v>2521</v>
      </c>
      <c r="F360" t="s">
        <v>2771</v>
      </c>
      <c r="J360" t="s">
        <v>6057</v>
      </c>
    </row>
    <row r="361" spans="1:10" x14ac:dyDescent="0.35">
      <c r="A361">
        <v>1</v>
      </c>
      <c r="B361">
        <v>2</v>
      </c>
      <c r="C361">
        <v>3</v>
      </c>
      <c r="E361">
        <v>25211</v>
      </c>
      <c r="F361" t="s">
        <v>1810</v>
      </c>
      <c r="G361" t="s">
        <v>2772</v>
      </c>
      <c r="H361">
        <v>462</v>
      </c>
      <c r="I361" t="s">
        <v>60</v>
      </c>
      <c r="J361" t="s">
        <v>6057</v>
      </c>
    </row>
    <row r="362" spans="1:10" x14ac:dyDescent="0.35">
      <c r="A362">
        <v>1</v>
      </c>
      <c r="B362">
        <v>2</v>
      </c>
      <c r="C362">
        <v>3</v>
      </c>
      <c r="E362">
        <v>25219</v>
      </c>
      <c r="F362" t="s">
        <v>1812</v>
      </c>
      <c r="G362" t="s">
        <v>2772</v>
      </c>
      <c r="H362">
        <v>462</v>
      </c>
      <c r="I362" t="s">
        <v>2658</v>
      </c>
      <c r="J362" t="s">
        <v>6057</v>
      </c>
    </row>
    <row r="363" spans="1:10" x14ac:dyDescent="0.35">
      <c r="A363">
        <v>1</v>
      </c>
      <c r="B363">
        <v>2</v>
      </c>
      <c r="C363">
        <v>3</v>
      </c>
      <c r="E363">
        <v>2522</v>
      </c>
      <c r="F363" t="s">
        <v>2773</v>
      </c>
      <c r="J363" t="s">
        <v>6057</v>
      </c>
    </row>
    <row r="364" spans="1:10" x14ac:dyDescent="0.35">
      <c r="A364">
        <v>1</v>
      </c>
      <c r="B364">
        <v>2</v>
      </c>
      <c r="C364">
        <v>3</v>
      </c>
      <c r="E364">
        <v>25221</v>
      </c>
      <c r="F364" t="s">
        <v>1814</v>
      </c>
      <c r="G364" t="s">
        <v>2772</v>
      </c>
      <c r="H364">
        <v>462</v>
      </c>
      <c r="I364" t="s">
        <v>60</v>
      </c>
      <c r="J364" t="s">
        <v>6057</v>
      </c>
    </row>
    <row r="365" spans="1:10" x14ac:dyDescent="0.35">
      <c r="A365">
        <v>1</v>
      </c>
      <c r="B365">
        <v>2</v>
      </c>
      <c r="C365">
        <v>3</v>
      </c>
      <c r="E365">
        <v>25229</v>
      </c>
      <c r="F365" t="s">
        <v>1816</v>
      </c>
      <c r="G365" t="s">
        <v>2772</v>
      </c>
      <c r="H365">
        <v>462</v>
      </c>
      <c r="I365" t="s">
        <v>2658</v>
      </c>
      <c r="J365" t="s">
        <v>6057</v>
      </c>
    </row>
    <row r="366" spans="1:10" x14ac:dyDescent="0.35">
      <c r="A366">
        <v>1</v>
      </c>
      <c r="B366">
        <v>2</v>
      </c>
      <c r="C366">
        <v>3</v>
      </c>
      <c r="E366">
        <v>2528</v>
      </c>
      <c r="F366" t="s">
        <v>1818</v>
      </c>
      <c r="J366" t="s">
        <v>6057</v>
      </c>
    </row>
    <row r="367" spans="1:10" x14ac:dyDescent="0.35">
      <c r="A367">
        <v>1</v>
      </c>
      <c r="B367">
        <v>2</v>
      </c>
      <c r="C367">
        <v>3</v>
      </c>
      <c r="E367">
        <v>25281</v>
      </c>
      <c r="F367" t="s">
        <v>1818</v>
      </c>
      <c r="G367" t="s">
        <v>2772</v>
      </c>
      <c r="H367">
        <v>462</v>
      </c>
      <c r="I367" t="s">
        <v>2658</v>
      </c>
      <c r="J367" t="s">
        <v>6057</v>
      </c>
    </row>
    <row r="368" spans="1:10" x14ac:dyDescent="0.35">
      <c r="A368">
        <v>1</v>
      </c>
      <c r="B368">
        <v>2</v>
      </c>
      <c r="C368">
        <v>3</v>
      </c>
      <c r="E368">
        <v>25289</v>
      </c>
      <c r="F368" t="s">
        <v>1821</v>
      </c>
      <c r="G368" t="s">
        <v>2772</v>
      </c>
      <c r="H368">
        <v>462</v>
      </c>
      <c r="I368" t="s">
        <v>2658</v>
      </c>
      <c r="J368" t="s">
        <v>6057</v>
      </c>
    </row>
    <row r="369" spans="1:10" x14ac:dyDescent="0.35">
      <c r="A369">
        <v>1</v>
      </c>
      <c r="B369">
        <v>2</v>
      </c>
      <c r="C369">
        <v>3</v>
      </c>
      <c r="E369">
        <v>254</v>
      </c>
      <c r="F369" t="s">
        <v>2774</v>
      </c>
      <c r="J369" t="s">
        <v>6057</v>
      </c>
    </row>
    <row r="370" spans="1:10" x14ac:dyDescent="0.35">
      <c r="A370">
        <v>1</v>
      </c>
      <c r="B370">
        <v>2</v>
      </c>
      <c r="C370">
        <v>3</v>
      </c>
      <c r="E370">
        <v>25431</v>
      </c>
      <c r="F370" t="s">
        <v>2775</v>
      </c>
      <c r="G370" t="s">
        <v>2776</v>
      </c>
      <c r="H370">
        <v>462</v>
      </c>
      <c r="I370" t="s">
        <v>2658</v>
      </c>
      <c r="J370" t="s">
        <v>6057</v>
      </c>
    </row>
    <row r="371" spans="1:10" x14ac:dyDescent="0.35">
      <c r="A371">
        <v>1</v>
      </c>
      <c r="B371">
        <v>2</v>
      </c>
      <c r="C371">
        <v>3</v>
      </c>
      <c r="E371">
        <v>25439</v>
      </c>
      <c r="F371" t="s">
        <v>1825</v>
      </c>
      <c r="G371" t="s">
        <v>2776</v>
      </c>
      <c r="H371">
        <v>462</v>
      </c>
      <c r="I371" t="s">
        <v>2658</v>
      </c>
      <c r="J371" t="s">
        <v>6057</v>
      </c>
    </row>
    <row r="372" spans="1:10" x14ac:dyDescent="0.35">
      <c r="A372">
        <v>1</v>
      </c>
      <c r="B372">
        <v>2</v>
      </c>
      <c r="C372">
        <v>3</v>
      </c>
      <c r="E372">
        <v>256</v>
      </c>
      <c r="F372" t="s">
        <v>2777</v>
      </c>
      <c r="J372" t="s">
        <v>6057</v>
      </c>
    </row>
    <row r="373" spans="1:10" x14ac:dyDescent="0.35">
      <c r="A373">
        <v>1</v>
      </c>
      <c r="B373">
        <v>2</v>
      </c>
      <c r="C373">
        <v>3</v>
      </c>
      <c r="E373">
        <v>2561</v>
      </c>
      <c r="F373" t="s">
        <v>2778</v>
      </c>
      <c r="J373" t="s">
        <v>6057</v>
      </c>
    </row>
    <row r="374" spans="1:10" x14ac:dyDescent="0.35">
      <c r="A374">
        <v>1</v>
      </c>
      <c r="B374">
        <v>2</v>
      </c>
      <c r="C374">
        <v>3</v>
      </c>
      <c r="E374">
        <v>25611</v>
      </c>
      <c r="F374" t="s">
        <v>2779</v>
      </c>
      <c r="G374" t="s">
        <v>2780</v>
      </c>
      <c r="H374">
        <v>462</v>
      </c>
      <c r="I374" t="s">
        <v>60</v>
      </c>
      <c r="J374" t="s">
        <v>6057</v>
      </c>
    </row>
    <row r="375" spans="1:10" x14ac:dyDescent="0.35">
      <c r="A375">
        <v>1</v>
      </c>
      <c r="B375">
        <v>2</v>
      </c>
      <c r="C375">
        <v>3</v>
      </c>
      <c r="E375">
        <v>25619</v>
      </c>
      <c r="F375" t="s">
        <v>1830</v>
      </c>
      <c r="G375" t="s">
        <v>2780</v>
      </c>
      <c r="H375">
        <v>462</v>
      </c>
      <c r="I375" t="s">
        <v>2658</v>
      </c>
      <c r="J375" t="s">
        <v>6057</v>
      </c>
    </row>
    <row r="376" spans="1:10" x14ac:dyDescent="0.35">
      <c r="A376">
        <v>1</v>
      </c>
      <c r="B376">
        <v>2</v>
      </c>
      <c r="C376">
        <v>3</v>
      </c>
      <c r="E376">
        <v>2563</v>
      </c>
      <c r="F376" t="s">
        <v>1832</v>
      </c>
      <c r="J376" t="s">
        <v>6057</v>
      </c>
    </row>
    <row r="377" spans="1:10" x14ac:dyDescent="0.35">
      <c r="A377">
        <v>1</v>
      </c>
      <c r="B377">
        <v>2</v>
      </c>
      <c r="C377">
        <v>3</v>
      </c>
      <c r="E377">
        <v>25631</v>
      </c>
      <c r="F377" t="s">
        <v>1832</v>
      </c>
      <c r="G377" t="s">
        <v>2780</v>
      </c>
      <c r="H377">
        <v>462</v>
      </c>
      <c r="I377" t="s">
        <v>2658</v>
      </c>
      <c r="J377" t="s">
        <v>6057</v>
      </c>
    </row>
    <row r="378" spans="1:10" x14ac:dyDescent="0.35">
      <c r="A378">
        <v>1</v>
      </c>
      <c r="B378">
        <v>2</v>
      </c>
      <c r="C378">
        <v>3</v>
      </c>
      <c r="E378">
        <v>25639</v>
      </c>
      <c r="F378" t="s">
        <v>1834</v>
      </c>
      <c r="G378" t="s">
        <v>2780</v>
      </c>
      <c r="H378">
        <v>462</v>
      </c>
      <c r="I378" t="s">
        <v>2658</v>
      </c>
      <c r="J378" t="s">
        <v>6057</v>
      </c>
    </row>
    <row r="379" spans="1:10" x14ac:dyDescent="0.35">
      <c r="A379">
        <v>1</v>
      </c>
      <c r="B379">
        <v>2</v>
      </c>
      <c r="C379">
        <v>3</v>
      </c>
      <c r="E379">
        <v>26</v>
      </c>
      <c r="F379" t="s">
        <v>2781</v>
      </c>
      <c r="J379" t="s">
        <v>6057</v>
      </c>
    </row>
    <row r="380" spans="1:10" x14ac:dyDescent="0.35">
      <c r="A380">
        <v>1</v>
      </c>
      <c r="B380">
        <v>2</v>
      </c>
      <c r="C380">
        <v>3</v>
      </c>
      <c r="E380">
        <v>261</v>
      </c>
      <c r="F380" t="s">
        <v>2782</v>
      </c>
      <c r="J380" t="s">
        <v>6057</v>
      </c>
    </row>
    <row r="381" spans="1:10" x14ac:dyDescent="0.35">
      <c r="A381">
        <v>1</v>
      </c>
      <c r="B381">
        <v>2</v>
      </c>
      <c r="C381">
        <v>3</v>
      </c>
      <c r="E381">
        <v>26121</v>
      </c>
      <c r="F381" t="s">
        <v>1836</v>
      </c>
      <c r="G381" t="s">
        <v>2783</v>
      </c>
      <c r="H381">
        <v>5</v>
      </c>
      <c r="I381" t="s">
        <v>60</v>
      </c>
      <c r="J381" t="s">
        <v>6057</v>
      </c>
    </row>
    <row r="382" spans="1:10" x14ac:dyDescent="0.35">
      <c r="A382">
        <v>1</v>
      </c>
      <c r="B382">
        <v>2</v>
      </c>
      <c r="C382">
        <v>3</v>
      </c>
      <c r="E382">
        <v>26129</v>
      </c>
      <c r="F382" t="s">
        <v>1839</v>
      </c>
      <c r="G382" t="s">
        <v>2783</v>
      </c>
      <c r="H382">
        <v>5</v>
      </c>
      <c r="I382" t="s">
        <v>2658</v>
      </c>
      <c r="J382" t="s">
        <v>6057</v>
      </c>
    </row>
    <row r="383" spans="1:10" x14ac:dyDescent="0.35">
      <c r="A383">
        <v>1</v>
      </c>
      <c r="B383">
        <v>2</v>
      </c>
      <c r="C383">
        <v>3</v>
      </c>
      <c r="E383">
        <v>262</v>
      </c>
      <c r="F383" t="s">
        <v>2784</v>
      </c>
      <c r="J383" t="s">
        <v>6057</v>
      </c>
    </row>
    <row r="384" spans="1:10" x14ac:dyDescent="0.35">
      <c r="A384">
        <v>1</v>
      </c>
      <c r="B384">
        <v>2</v>
      </c>
      <c r="C384">
        <v>3</v>
      </c>
      <c r="E384">
        <v>26211</v>
      </c>
      <c r="F384" t="s">
        <v>1843</v>
      </c>
      <c r="G384" t="s">
        <v>2785</v>
      </c>
      <c r="H384">
        <v>5</v>
      </c>
      <c r="I384" t="s">
        <v>60</v>
      </c>
      <c r="J384" t="s">
        <v>6057</v>
      </c>
    </row>
    <row r="385" spans="1:10" x14ac:dyDescent="0.35">
      <c r="A385">
        <v>1</v>
      </c>
      <c r="B385">
        <v>2</v>
      </c>
      <c r="C385">
        <v>3</v>
      </c>
      <c r="E385">
        <v>26216</v>
      </c>
      <c r="F385" t="s">
        <v>1846</v>
      </c>
      <c r="G385" t="s">
        <v>2785</v>
      </c>
      <c r="H385">
        <v>5</v>
      </c>
      <c r="I385" t="s">
        <v>2658</v>
      </c>
      <c r="J385" t="s">
        <v>6057</v>
      </c>
    </row>
    <row r="386" spans="1:10" x14ac:dyDescent="0.35">
      <c r="A386">
        <v>1</v>
      </c>
      <c r="B386">
        <v>2</v>
      </c>
      <c r="C386">
        <v>3</v>
      </c>
      <c r="E386">
        <v>26217</v>
      </c>
      <c r="F386" t="s">
        <v>1851</v>
      </c>
      <c r="G386" t="s">
        <v>2785</v>
      </c>
      <c r="H386">
        <v>5</v>
      </c>
      <c r="I386" t="s">
        <v>2658</v>
      </c>
      <c r="J386" t="s">
        <v>6057</v>
      </c>
    </row>
    <row r="387" spans="1:10" x14ac:dyDescent="0.35">
      <c r="A387">
        <v>1</v>
      </c>
      <c r="B387">
        <v>2</v>
      </c>
      <c r="C387">
        <v>3</v>
      </c>
      <c r="E387">
        <v>26219</v>
      </c>
      <c r="F387" t="s">
        <v>1854</v>
      </c>
      <c r="G387" t="s">
        <v>2785</v>
      </c>
      <c r="H387">
        <v>5</v>
      </c>
      <c r="I387" t="s">
        <v>2658</v>
      </c>
      <c r="J387" t="s">
        <v>6057</v>
      </c>
    </row>
    <row r="388" spans="1:10" x14ac:dyDescent="0.35">
      <c r="A388">
        <v>1</v>
      </c>
      <c r="B388">
        <v>2</v>
      </c>
      <c r="C388">
        <v>3</v>
      </c>
      <c r="E388">
        <v>263</v>
      </c>
      <c r="F388" t="s">
        <v>2786</v>
      </c>
      <c r="J388" t="s">
        <v>6057</v>
      </c>
    </row>
    <row r="389" spans="1:10" x14ac:dyDescent="0.35">
      <c r="A389">
        <v>1</v>
      </c>
      <c r="B389">
        <v>2</v>
      </c>
      <c r="C389">
        <v>3</v>
      </c>
      <c r="E389">
        <v>26301</v>
      </c>
      <c r="F389" t="s">
        <v>868</v>
      </c>
      <c r="G389" t="s">
        <v>2785</v>
      </c>
      <c r="H389" s="551">
        <v>45052</v>
      </c>
      <c r="I389" t="s">
        <v>60</v>
      </c>
      <c r="J389" t="s">
        <v>6057</v>
      </c>
    </row>
    <row r="390" spans="1:10" x14ac:dyDescent="0.35">
      <c r="A390">
        <v>1</v>
      </c>
      <c r="B390">
        <v>2</v>
      </c>
      <c r="C390">
        <v>3</v>
      </c>
      <c r="E390">
        <v>26309</v>
      </c>
      <c r="F390" t="s">
        <v>1862</v>
      </c>
      <c r="G390" t="s">
        <v>2785</v>
      </c>
      <c r="H390" s="551">
        <v>45052</v>
      </c>
      <c r="I390" t="s">
        <v>2658</v>
      </c>
      <c r="J390" t="s">
        <v>6057</v>
      </c>
    </row>
    <row r="391" spans="1:10" x14ac:dyDescent="0.35">
      <c r="A391">
        <v>1</v>
      </c>
      <c r="B391">
        <v>2</v>
      </c>
      <c r="C391">
        <v>3</v>
      </c>
      <c r="E391">
        <v>27</v>
      </c>
      <c r="F391" t="s">
        <v>2787</v>
      </c>
      <c r="J391" t="s">
        <v>6057</v>
      </c>
    </row>
    <row r="392" spans="1:10" x14ac:dyDescent="0.35">
      <c r="A392">
        <v>1</v>
      </c>
      <c r="B392">
        <v>2</v>
      </c>
      <c r="C392">
        <v>3</v>
      </c>
      <c r="E392">
        <v>270</v>
      </c>
      <c r="F392" t="s">
        <v>2788</v>
      </c>
      <c r="J392" t="s">
        <v>6057</v>
      </c>
    </row>
    <row r="393" spans="1:10" x14ac:dyDescent="0.35">
      <c r="A393">
        <v>1</v>
      </c>
      <c r="B393">
        <v>2</v>
      </c>
      <c r="C393">
        <v>3</v>
      </c>
      <c r="E393">
        <v>2704</v>
      </c>
      <c r="F393" t="s">
        <v>1227</v>
      </c>
      <c r="J393" t="s">
        <v>6057</v>
      </c>
    </row>
    <row r="394" spans="1:10" x14ac:dyDescent="0.35">
      <c r="A394">
        <v>1</v>
      </c>
      <c r="B394">
        <v>2</v>
      </c>
      <c r="C394">
        <v>3</v>
      </c>
      <c r="E394">
        <v>27041</v>
      </c>
      <c r="F394" t="s">
        <v>1227</v>
      </c>
      <c r="G394" t="s">
        <v>2789</v>
      </c>
      <c r="H394">
        <v>4711</v>
      </c>
      <c r="I394" t="s">
        <v>2658</v>
      </c>
      <c r="J394" t="s">
        <v>6057</v>
      </c>
    </row>
    <row r="395" spans="1:10" x14ac:dyDescent="0.35">
      <c r="A395">
        <v>1</v>
      </c>
      <c r="B395">
        <v>2</v>
      </c>
      <c r="C395">
        <v>3</v>
      </c>
      <c r="E395">
        <v>27049</v>
      </c>
      <c r="F395" t="s">
        <v>1870</v>
      </c>
      <c r="G395" t="s">
        <v>2789</v>
      </c>
      <c r="H395">
        <v>4711</v>
      </c>
      <c r="I395" t="s">
        <v>2658</v>
      </c>
      <c r="J395" t="s">
        <v>6057</v>
      </c>
    </row>
    <row r="396" spans="1:10" x14ac:dyDescent="0.35">
      <c r="A396">
        <v>1</v>
      </c>
      <c r="B396">
        <v>2</v>
      </c>
      <c r="C396">
        <v>3</v>
      </c>
      <c r="E396">
        <v>2705</v>
      </c>
      <c r="F396" t="s">
        <v>2790</v>
      </c>
      <c r="J396" t="s">
        <v>6057</v>
      </c>
    </row>
    <row r="397" spans="1:10" x14ac:dyDescent="0.35">
      <c r="A397">
        <v>1</v>
      </c>
      <c r="B397">
        <v>2</v>
      </c>
      <c r="C397">
        <v>3</v>
      </c>
      <c r="E397">
        <v>27051</v>
      </c>
      <c r="F397" t="s">
        <v>2790</v>
      </c>
      <c r="G397" t="s">
        <v>2789</v>
      </c>
      <c r="H397">
        <v>4710</v>
      </c>
      <c r="I397" t="s">
        <v>2658</v>
      </c>
      <c r="J397" t="s">
        <v>6057</v>
      </c>
    </row>
    <row r="398" spans="1:10" x14ac:dyDescent="0.35">
      <c r="A398">
        <v>1</v>
      </c>
      <c r="B398">
        <v>2</v>
      </c>
      <c r="C398">
        <v>3</v>
      </c>
      <c r="E398">
        <v>27059</v>
      </c>
      <c r="F398" t="s">
        <v>771</v>
      </c>
      <c r="G398" t="s">
        <v>2789</v>
      </c>
      <c r="H398">
        <v>4710</v>
      </c>
      <c r="I398" t="s">
        <v>60</v>
      </c>
      <c r="J398" t="s">
        <v>6057</v>
      </c>
    </row>
    <row r="399" spans="1:10" x14ac:dyDescent="0.35">
      <c r="A399">
        <v>1</v>
      </c>
      <c r="B399">
        <v>2</v>
      </c>
      <c r="C399">
        <v>3</v>
      </c>
      <c r="E399">
        <v>2706</v>
      </c>
      <c r="F399" t="s">
        <v>2791</v>
      </c>
      <c r="J399" t="s">
        <v>6057</v>
      </c>
    </row>
    <row r="400" spans="1:10" x14ac:dyDescent="0.35">
      <c r="A400">
        <v>1</v>
      </c>
      <c r="B400">
        <v>2</v>
      </c>
      <c r="C400">
        <v>3</v>
      </c>
      <c r="E400">
        <v>27061</v>
      </c>
      <c r="F400" t="s">
        <v>2791</v>
      </c>
      <c r="G400" t="s">
        <v>2789</v>
      </c>
      <c r="H400">
        <v>4711</v>
      </c>
      <c r="I400" t="s">
        <v>2658</v>
      </c>
      <c r="J400" t="s">
        <v>6057</v>
      </c>
    </row>
    <row r="401" spans="1:10" x14ac:dyDescent="0.35">
      <c r="A401">
        <v>1</v>
      </c>
      <c r="B401">
        <v>2</v>
      </c>
      <c r="C401">
        <v>3</v>
      </c>
      <c r="E401">
        <v>27069</v>
      </c>
      <c r="F401" t="s">
        <v>2792</v>
      </c>
      <c r="G401" t="s">
        <v>2789</v>
      </c>
      <c r="H401">
        <v>4711</v>
      </c>
      <c r="I401" t="s">
        <v>2658</v>
      </c>
      <c r="J401" t="s">
        <v>6057</v>
      </c>
    </row>
    <row r="402" spans="1:10" x14ac:dyDescent="0.35">
      <c r="A402">
        <v>1</v>
      </c>
      <c r="B402">
        <v>2</v>
      </c>
      <c r="C402">
        <v>3</v>
      </c>
      <c r="E402">
        <v>274</v>
      </c>
      <c r="F402" t="s">
        <v>2793</v>
      </c>
      <c r="J402" t="s">
        <v>6057</v>
      </c>
    </row>
    <row r="403" spans="1:10" x14ac:dyDescent="0.35">
      <c r="A403">
        <v>1</v>
      </c>
      <c r="B403">
        <v>2</v>
      </c>
      <c r="C403">
        <v>3</v>
      </c>
      <c r="E403">
        <v>27400</v>
      </c>
      <c r="F403" t="s">
        <v>1883</v>
      </c>
      <c r="G403" t="s">
        <v>2789</v>
      </c>
      <c r="H403">
        <v>473</v>
      </c>
      <c r="I403" t="s">
        <v>2658</v>
      </c>
      <c r="J403" t="s">
        <v>6057</v>
      </c>
    </row>
    <row r="404" spans="1:10" x14ac:dyDescent="0.35">
      <c r="A404">
        <v>1</v>
      </c>
      <c r="B404">
        <v>2</v>
      </c>
      <c r="C404">
        <v>3</v>
      </c>
      <c r="E404">
        <v>275</v>
      </c>
      <c r="F404" t="s">
        <v>2794</v>
      </c>
      <c r="J404" t="s">
        <v>6057</v>
      </c>
    </row>
    <row r="405" spans="1:10" x14ac:dyDescent="0.35">
      <c r="A405">
        <v>1</v>
      </c>
      <c r="B405">
        <v>2</v>
      </c>
      <c r="C405">
        <v>3</v>
      </c>
      <c r="E405">
        <v>2751</v>
      </c>
      <c r="F405" t="s">
        <v>2795</v>
      </c>
      <c r="J405" t="s">
        <v>6057</v>
      </c>
    </row>
    <row r="406" spans="1:10" x14ac:dyDescent="0.35">
      <c r="A406">
        <v>1</v>
      </c>
      <c r="B406">
        <v>2</v>
      </c>
      <c r="C406">
        <v>3</v>
      </c>
      <c r="E406">
        <v>27511</v>
      </c>
      <c r="F406" t="s">
        <v>928</v>
      </c>
      <c r="G406" t="s">
        <v>2796</v>
      </c>
      <c r="H406">
        <v>45</v>
      </c>
      <c r="I406" t="s">
        <v>60</v>
      </c>
      <c r="J406" t="s">
        <v>6057</v>
      </c>
    </row>
    <row r="407" spans="1:10" x14ac:dyDescent="0.35">
      <c r="A407">
        <v>1</v>
      </c>
      <c r="B407">
        <v>2</v>
      </c>
      <c r="C407">
        <v>3</v>
      </c>
      <c r="E407">
        <v>27515</v>
      </c>
      <c r="F407" t="s">
        <v>1894</v>
      </c>
      <c r="G407" t="s">
        <v>2796</v>
      </c>
      <c r="H407">
        <v>45</v>
      </c>
      <c r="I407" t="s">
        <v>2658</v>
      </c>
      <c r="J407" t="s">
        <v>6057</v>
      </c>
    </row>
    <row r="408" spans="1:10" x14ac:dyDescent="0.35">
      <c r="A408">
        <v>1</v>
      </c>
      <c r="B408">
        <v>2</v>
      </c>
      <c r="C408">
        <v>3</v>
      </c>
      <c r="E408">
        <v>27519</v>
      </c>
      <c r="F408" t="s">
        <v>1897</v>
      </c>
      <c r="G408" t="s">
        <v>2796</v>
      </c>
      <c r="H408">
        <v>45</v>
      </c>
      <c r="I408" t="s">
        <v>60</v>
      </c>
      <c r="J408" t="s">
        <v>6057</v>
      </c>
    </row>
    <row r="409" spans="1:10" x14ac:dyDescent="0.35">
      <c r="A409">
        <v>1</v>
      </c>
      <c r="B409">
        <v>2</v>
      </c>
      <c r="C409">
        <v>3</v>
      </c>
      <c r="E409">
        <v>27561</v>
      </c>
      <c r="F409" t="s">
        <v>940</v>
      </c>
      <c r="G409" t="s">
        <v>2796</v>
      </c>
      <c r="H409">
        <v>45</v>
      </c>
      <c r="I409" t="s">
        <v>2658</v>
      </c>
      <c r="J409" t="s">
        <v>6057</v>
      </c>
    </row>
    <row r="410" spans="1:10" x14ac:dyDescent="0.35">
      <c r="A410">
        <v>1</v>
      </c>
      <c r="B410">
        <v>2</v>
      </c>
      <c r="C410">
        <v>3</v>
      </c>
      <c r="E410">
        <v>28</v>
      </c>
      <c r="F410" t="s">
        <v>2797</v>
      </c>
      <c r="J410" t="s">
        <v>6057</v>
      </c>
    </row>
    <row r="411" spans="1:10" x14ac:dyDescent="0.35">
      <c r="A411">
        <v>1</v>
      </c>
      <c r="B411">
        <v>2</v>
      </c>
      <c r="C411">
        <v>3</v>
      </c>
      <c r="E411">
        <v>282</v>
      </c>
      <c r="F411" t="s">
        <v>2798</v>
      </c>
      <c r="J411" t="s">
        <v>6057</v>
      </c>
    </row>
    <row r="412" spans="1:10" x14ac:dyDescent="0.35">
      <c r="A412">
        <v>1</v>
      </c>
      <c r="B412">
        <v>2</v>
      </c>
      <c r="C412">
        <v>3</v>
      </c>
      <c r="E412">
        <v>2821</v>
      </c>
      <c r="F412" t="s">
        <v>1905</v>
      </c>
      <c r="J412" t="s">
        <v>6057</v>
      </c>
    </row>
    <row r="413" spans="1:10" x14ac:dyDescent="0.35">
      <c r="A413">
        <v>1</v>
      </c>
      <c r="B413">
        <v>2</v>
      </c>
      <c r="C413">
        <v>3</v>
      </c>
      <c r="E413">
        <v>28211</v>
      </c>
      <c r="F413" t="s">
        <v>1905</v>
      </c>
      <c r="G413" t="s">
        <v>2799</v>
      </c>
      <c r="H413">
        <v>5</v>
      </c>
      <c r="I413" t="s">
        <v>60</v>
      </c>
      <c r="J413" t="s">
        <v>6057</v>
      </c>
    </row>
    <row r="414" spans="1:10" x14ac:dyDescent="0.35">
      <c r="A414">
        <v>1</v>
      </c>
      <c r="B414">
        <v>2</v>
      </c>
      <c r="C414">
        <v>3</v>
      </c>
      <c r="E414">
        <v>28212</v>
      </c>
      <c r="F414" t="s">
        <v>931</v>
      </c>
      <c r="G414" t="s">
        <v>2799</v>
      </c>
      <c r="H414">
        <v>5</v>
      </c>
      <c r="I414" t="s">
        <v>60</v>
      </c>
      <c r="J414" t="s">
        <v>6057</v>
      </c>
    </row>
    <row r="415" spans="1:10" x14ac:dyDescent="0.35">
      <c r="A415">
        <v>1</v>
      </c>
      <c r="B415">
        <v>2</v>
      </c>
      <c r="C415">
        <v>3</v>
      </c>
      <c r="E415">
        <v>2822</v>
      </c>
      <c r="F415" t="s">
        <v>1913</v>
      </c>
      <c r="J415" t="s">
        <v>6057</v>
      </c>
    </row>
    <row r="416" spans="1:10" x14ac:dyDescent="0.35">
      <c r="A416">
        <v>1</v>
      </c>
      <c r="B416">
        <v>2</v>
      </c>
      <c r="C416">
        <v>3</v>
      </c>
      <c r="E416">
        <v>28221</v>
      </c>
      <c r="F416" t="s">
        <v>1913</v>
      </c>
      <c r="G416" t="s">
        <v>2799</v>
      </c>
      <c r="H416">
        <v>5</v>
      </c>
      <c r="I416" t="s">
        <v>60</v>
      </c>
      <c r="J416" t="s">
        <v>6057</v>
      </c>
    </row>
    <row r="417" spans="1:10" x14ac:dyDescent="0.35">
      <c r="A417">
        <v>1</v>
      </c>
      <c r="B417">
        <v>2</v>
      </c>
      <c r="C417">
        <v>3</v>
      </c>
      <c r="E417">
        <v>28222</v>
      </c>
      <c r="F417" t="s">
        <v>934</v>
      </c>
      <c r="G417" t="s">
        <v>2799</v>
      </c>
      <c r="H417">
        <v>5</v>
      </c>
      <c r="I417" t="s">
        <v>60</v>
      </c>
      <c r="J417" t="s">
        <v>6057</v>
      </c>
    </row>
    <row r="418" spans="1:10" x14ac:dyDescent="0.35">
      <c r="A418">
        <v>1</v>
      </c>
      <c r="B418">
        <v>2</v>
      </c>
      <c r="C418">
        <v>3</v>
      </c>
      <c r="E418">
        <v>285</v>
      </c>
      <c r="F418" t="s">
        <v>2800</v>
      </c>
      <c r="J418" t="s">
        <v>6057</v>
      </c>
    </row>
    <row r="419" spans="1:10" x14ac:dyDescent="0.35">
      <c r="A419">
        <v>1</v>
      </c>
      <c r="B419">
        <v>2</v>
      </c>
      <c r="C419">
        <v>3</v>
      </c>
      <c r="E419">
        <v>28510</v>
      </c>
      <c r="F419" t="s">
        <v>1916</v>
      </c>
      <c r="G419" t="s">
        <v>2799</v>
      </c>
      <c r="H419">
        <v>5</v>
      </c>
      <c r="I419" t="s">
        <v>60</v>
      </c>
      <c r="J419" t="s">
        <v>6057</v>
      </c>
    </row>
    <row r="420" spans="1:10" x14ac:dyDescent="0.35">
      <c r="A420">
        <v>1</v>
      </c>
      <c r="B420">
        <v>2</v>
      </c>
      <c r="C420">
        <v>3</v>
      </c>
      <c r="E420">
        <v>288</v>
      </c>
      <c r="F420" t="s">
        <v>2801</v>
      </c>
      <c r="J420" t="s">
        <v>6057</v>
      </c>
    </row>
    <row r="421" spans="1:10" x14ac:dyDescent="0.35">
      <c r="A421">
        <v>1</v>
      </c>
      <c r="B421">
        <v>2</v>
      </c>
      <c r="C421">
        <v>3</v>
      </c>
      <c r="E421">
        <v>28800</v>
      </c>
      <c r="F421" t="s">
        <v>725</v>
      </c>
      <c r="G421" t="s">
        <v>2802</v>
      </c>
      <c r="H421">
        <v>5</v>
      </c>
      <c r="I421" t="s">
        <v>60</v>
      </c>
      <c r="J421" t="s">
        <v>6057</v>
      </c>
    </row>
    <row r="422" spans="1:10" x14ac:dyDescent="0.35">
      <c r="A422">
        <v>1</v>
      </c>
      <c r="B422">
        <v>2</v>
      </c>
      <c r="C422">
        <v>3</v>
      </c>
      <c r="E422">
        <v>28805</v>
      </c>
      <c r="F422" t="s">
        <v>1922</v>
      </c>
      <c r="G422" t="s">
        <v>2802</v>
      </c>
      <c r="H422">
        <v>5</v>
      </c>
      <c r="I422" t="s">
        <v>60</v>
      </c>
      <c r="J422" t="s">
        <v>6057</v>
      </c>
    </row>
    <row r="423" spans="1:10" x14ac:dyDescent="0.35">
      <c r="A423">
        <v>1</v>
      </c>
      <c r="B423">
        <v>2</v>
      </c>
      <c r="C423">
        <v>3</v>
      </c>
      <c r="E423">
        <v>3</v>
      </c>
      <c r="F423" t="s">
        <v>2803</v>
      </c>
      <c r="J423" t="s">
        <v>6057</v>
      </c>
    </row>
    <row r="424" spans="1:10" x14ac:dyDescent="0.35">
      <c r="A424">
        <v>1</v>
      </c>
      <c r="B424">
        <v>2</v>
      </c>
      <c r="C424">
        <v>3</v>
      </c>
      <c r="E424">
        <v>30</v>
      </c>
      <c r="F424" t="s">
        <v>2803</v>
      </c>
      <c r="J424" t="s">
        <v>6057</v>
      </c>
    </row>
    <row r="425" spans="1:10" x14ac:dyDescent="0.35">
      <c r="A425">
        <v>1</v>
      </c>
      <c r="B425">
        <v>2</v>
      </c>
      <c r="C425">
        <v>3</v>
      </c>
      <c r="E425">
        <v>30111</v>
      </c>
      <c r="F425" t="s">
        <v>1925</v>
      </c>
      <c r="G425" t="s">
        <v>2804</v>
      </c>
      <c r="I425" t="s">
        <v>2658</v>
      </c>
      <c r="J425" t="s">
        <v>6057</v>
      </c>
    </row>
    <row r="426" spans="1:10" x14ac:dyDescent="0.35">
      <c r="A426">
        <v>1</v>
      </c>
      <c r="B426">
        <v>2</v>
      </c>
      <c r="C426">
        <v>3</v>
      </c>
      <c r="E426">
        <v>30112</v>
      </c>
      <c r="F426" t="s">
        <v>1931</v>
      </c>
      <c r="G426" t="s">
        <v>2804</v>
      </c>
      <c r="I426" t="s">
        <v>2658</v>
      </c>
      <c r="J426" t="s">
        <v>6057</v>
      </c>
    </row>
    <row r="427" spans="1:10" x14ac:dyDescent="0.35">
      <c r="A427">
        <v>1</v>
      </c>
      <c r="B427">
        <v>2</v>
      </c>
      <c r="C427">
        <v>3</v>
      </c>
      <c r="E427">
        <v>30113</v>
      </c>
      <c r="F427" t="s">
        <v>1933</v>
      </c>
      <c r="G427" t="s">
        <v>2804</v>
      </c>
      <c r="I427" t="s">
        <v>2658</v>
      </c>
      <c r="J427" t="s">
        <v>6057</v>
      </c>
    </row>
    <row r="428" spans="1:10" x14ac:dyDescent="0.35">
      <c r="A428">
        <v>1</v>
      </c>
      <c r="B428">
        <v>2</v>
      </c>
      <c r="C428">
        <v>3</v>
      </c>
      <c r="E428">
        <v>30115</v>
      </c>
      <c r="F428" t="s">
        <v>1935</v>
      </c>
      <c r="G428" t="s">
        <v>2804</v>
      </c>
      <c r="I428" t="s">
        <v>2658</v>
      </c>
      <c r="J428" t="s">
        <v>6057</v>
      </c>
    </row>
    <row r="429" spans="1:10" x14ac:dyDescent="0.35">
      <c r="A429">
        <v>1</v>
      </c>
      <c r="B429">
        <v>2</v>
      </c>
      <c r="C429">
        <v>3</v>
      </c>
      <c r="E429">
        <v>30117</v>
      </c>
      <c r="F429" t="s">
        <v>1937</v>
      </c>
      <c r="G429" t="s">
        <v>2804</v>
      </c>
      <c r="I429" t="s">
        <v>2658</v>
      </c>
      <c r="J429" t="s">
        <v>6057</v>
      </c>
    </row>
    <row r="430" spans="1:10" x14ac:dyDescent="0.35">
      <c r="A430">
        <v>1</v>
      </c>
      <c r="B430">
        <v>2</v>
      </c>
      <c r="C430">
        <v>3</v>
      </c>
      <c r="E430">
        <v>30140</v>
      </c>
      <c r="F430" t="s">
        <v>1939</v>
      </c>
      <c r="G430" t="s">
        <v>2804</v>
      </c>
      <c r="I430" t="s">
        <v>2658</v>
      </c>
      <c r="J430" t="s">
        <v>6057</v>
      </c>
    </row>
    <row r="431" spans="1:10" x14ac:dyDescent="0.35">
      <c r="A431">
        <v>1</v>
      </c>
      <c r="B431">
        <v>2</v>
      </c>
      <c r="C431">
        <v>3</v>
      </c>
      <c r="E431">
        <v>30199</v>
      </c>
      <c r="F431" t="s">
        <v>1941</v>
      </c>
      <c r="G431" t="s">
        <v>2804</v>
      </c>
      <c r="H431">
        <v>9</v>
      </c>
      <c r="I431" t="s">
        <v>2658</v>
      </c>
      <c r="J431" t="s">
        <v>6057</v>
      </c>
    </row>
    <row r="432" spans="1:10" x14ac:dyDescent="0.35">
      <c r="A432">
        <v>1</v>
      </c>
      <c r="B432">
        <v>2</v>
      </c>
      <c r="C432">
        <v>3</v>
      </c>
      <c r="E432">
        <v>4</v>
      </c>
      <c r="F432" t="s">
        <v>2805</v>
      </c>
      <c r="J432" t="s">
        <v>6057</v>
      </c>
    </row>
    <row r="433" spans="1:10" x14ac:dyDescent="0.35">
      <c r="A433">
        <v>1</v>
      </c>
      <c r="B433">
        <v>2</v>
      </c>
      <c r="C433">
        <v>3</v>
      </c>
      <c r="E433">
        <v>40</v>
      </c>
      <c r="F433" t="s">
        <v>2806</v>
      </c>
      <c r="J433" t="s">
        <v>6057</v>
      </c>
    </row>
    <row r="434" spans="1:10" x14ac:dyDescent="0.35">
      <c r="A434">
        <v>1</v>
      </c>
      <c r="B434">
        <v>2</v>
      </c>
      <c r="C434">
        <v>3</v>
      </c>
      <c r="E434">
        <v>400</v>
      </c>
      <c r="F434" t="s">
        <v>2807</v>
      </c>
      <c r="J434" t="s">
        <v>6057</v>
      </c>
    </row>
    <row r="435" spans="1:10" x14ac:dyDescent="0.35">
      <c r="A435">
        <v>1</v>
      </c>
      <c r="B435">
        <v>2</v>
      </c>
      <c r="C435">
        <v>3</v>
      </c>
      <c r="E435">
        <v>40001</v>
      </c>
      <c r="F435" t="s">
        <v>1948</v>
      </c>
      <c r="G435" t="s">
        <v>2808</v>
      </c>
      <c r="H435" t="s">
        <v>1201</v>
      </c>
      <c r="I435" t="s">
        <v>2658</v>
      </c>
      <c r="J435" t="s">
        <v>6057</v>
      </c>
    </row>
    <row r="436" spans="1:10" x14ac:dyDescent="0.35">
      <c r="A436">
        <v>1</v>
      </c>
      <c r="B436">
        <v>2</v>
      </c>
      <c r="C436">
        <v>3</v>
      </c>
      <c r="E436">
        <v>40002</v>
      </c>
      <c r="F436" t="s">
        <v>1961</v>
      </c>
      <c r="G436" t="s">
        <v>2808</v>
      </c>
      <c r="H436" t="s">
        <v>1201</v>
      </c>
      <c r="I436" t="s">
        <v>2658</v>
      </c>
      <c r="J436" t="s">
        <v>6057</v>
      </c>
    </row>
    <row r="437" spans="1:10" x14ac:dyDescent="0.35">
      <c r="A437">
        <v>1</v>
      </c>
      <c r="B437">
        <v>2</v>
      </c>
      <c r="C437">
        <v>3</v>
      </c>
      <c r="E437">
        <v>40003</v>
      </c>
      <c r="F437" t="s">
        <v>1969</v>
      </c>
      <c r="G437" t="s">
        <v>2808</v>
      </c>
      <c r="H437" t="s">
        <v>1201</v>
      </c>
      <c r="I437" t="s">
        <v>2658</v>
      </c>
      <c r="J437" t="s">
        <v>6057</v>
      </c>
    </row>
    <row r="438" spans="1:10" x14ac:dyDescent="0.35">
      <c r="A438">
        <v>1</v>
      </c>
      <c r="B438">
        <v>2</v>
      </c>
      <c r="C438">
        <v>3</v>
      </c>
      <c r="E438">
        <v>40004</v>
      </c>
      <c r="F438" t="s">
        <v>1976</v>
      </c>
      <c r="G438" t="s">
        <v>2808</v>
      </c>
      <c r="H438" t="s">
        <v>1201</v>
      </c>
      <c r="I438" t="s">
        <v>2658</v>
      </c>
      <c r="J438" t="s">
        <v>6057</v>
      </c>
    </row>
    <row r="439" spans="1:10" x14ac:dyDescent="0.35">
      <c r="A439">
        <v>1</v>
      </c>
      <c r="B439">
        <v>2</v>
      </c>
      <c r="C439">
        <v>3</v>
      </c>
      <c r="E439">
        <v>407</v>
      </c>
      <c r="F439" t="s">
        <v>2809</v>
      </c>
      <c r="J439" t="s">
        <v>6057</v>
      </c>
    </row>
    <row r="440" spans="1:10" x14ac:dyDescent="0.35">
      <c r="A440">
        <v>1</v>
      </c>
      <c r="B440">
        <v>2</v>
      </c>
      <c r="C440">
        <v>3</v>
      </c>
      <c r="E440">
        <v>40700</v>
      </c>
      <c r="F440" t="s">
        <v>1979</v>
      </c>
      <c r="G440" t="s">
        <v>2808</v>
      </c>
      <c r="H440">
        <v>3</v>
      </c>
      <c r="I440" t="s">
        <v>2658</v>
      </c>
      <c r="J440" t="s">
        <v>6057</v>
      </c>
    </row>
    <row r="441" spans="1:10" x14ac:dyDescent="0.35">
      <c r="A441">
        <v>1</v>
      </c>
      <c r="B441">
        <v>2</v>
      </c>
      <c r="C441">
        <v>3</v>
      </c>
      <c r="E441">
        <v>409</v>
      </c>
      <c r="F441" t="s">
        <v>2810</v>
      </c>
      <c r="J441" t="s">
        <v>6057</v>
      </c>
    </row>
    <row r="442" spans="1:10" x14ac:dyDescent="0.35">
      <c r="A442">
        <v>1</v>
      </c>
      <c r="B442">
        <v>2</v>
      </c>
      <c r="C442">
        <v>3</v>
      </c>
      <c r="E442">
        <v>40900</v>
      </c>
      <c r="F442" t="s">
        <v>1983</v>
      </c>
      <c r="G442" t="s">
        <v>2808</v>
      </c>
      <c r="H442">
        <v>4</v>
      </c>
      <c r="I442" t="s">
        <v>2658</v>
      </c>
      <c r="J442" t="s">
        <v>6057</v>
      </c>
    </row>
    <row r="443" spans="1:10" x14ac:dyDescent="0.35">
      <c r="A443">
        <v>1</v>
      </c>
      <c r="B443">
        <v>2</v>
      </c>
      <c r="C443">
        <v>3</v>
      </c>
      <c r="E443">
        <v>41</v>
      </c>
      <c r="F443" t="s">
        <v>2811</v>
      </c>
      <c r="J443" t="s">
        <v>6057</v>
      </c>
    </row>
    <row r="444" spans="1:10" x14ac:dyDescent="0.35">
      <c r="A444">
        <v>1</v>
      </c>
      <c r="B444">
        <v>2</v>
      </c>
      <c r="C444">
        <v>3</v>
      </c>
      <c r="E444">
        <v>411</v>
      </c>
      <c r="F444" t="s">
        <v>2812</v>
      </c>
      <c r="J444" t="s">
        <v>6057</v>
      </c>
    </row>
    <row r="445" spans="1:10" x14ac:dyDescent="0.35">
      <c r="A445">
        <v>1</v>
      </c>
      <c r="B445">
        <v>2</v>
      </c>
      <c r="C445">
        <v>3</v>
      </c>
      <c r="E445">
        <v>41100</v>
      </c>
      <c r="F445" t="s">
        <v>1989</v>
      </c>
      <c r="G445" t="s">
        <v>2813</v>
      </c>
      <c r="H445" t="s">
        <v>1201</v>
      </c>
      <c r="I445" t="s">
        <v>2658</v>
      </c>
      <c r="J445" t="s">
        <v>6057</v>
      </c>
    </row>
    <row r="446" spans="1:10" x14ac:dyDescent="0.35">
      <c r="A446">
        <v>1</v>
      </c>
      <c r="B446">
        <v>2</v>
      </c>
      <c r="C446">
        <v>3</v>
      </c>
      <c r="E446">
        <v>412</v>
      </c>
      <c r="F446" t="s">
        <v>2814</v>
      </c>
      <c r="J446" t="s">
        <v>6057</v>
      </c>
    </row>
    <row r="447" spans="1:10" x14ac:dyDescent="0.35">
      <c r="A447">
        <v>1</v>
      </c>
      <c r="B447">
        <v>2</v>
      </c>
      <c r="C447">
        <v>3</v>
      </c>
      <c r="E447">
        <v>41204</v>
      </c>
      <c r="F447" t="s">
        <v>1995</v>
      </c>
      <c r="G447" t="s">
        <v>2813</v>
      </c>
      <c r="H447" t="s">
        <v>1201</v>
      </c>
      <c r="I447" t="s">
        <v>2658</v>
      </c>
      <c r="J447" t="s">
        <v>6057</v>
      </c>
    </row>
    <row r="448" spans="1:10" x14ac:dyDescent="0.35">
      <c r="A448">
        <v>1</v>
      </c>
      <c r="B448">
        <v>2</v>
      </c>
      <c r="C448">
        <v>3</v>
      </c>
      <c r="E448">
        <v>413</v>
      </c>
      <c r="F448" t="s">
        <v>2815</v>
      </c>
      <c r="J448" t="s">
        <v>6057</v>
      </c>
    </row>
    <row r="449" spans="1:10" x14ac:dyDescent="0.35">
      <c r="A449">
        <v>1</v>
      </c>
      <c r="B449">
        <v>2</v>
      </c>
      <c r="C449">
        <v>3</v>
      </c>
      <c r="E449">
        <v>41301</v>
      </c>
      <c r="F449" t="s">
        <v>1999</v>
      </c>
      <c r="G449" t="s">
        <v>2816</v>
      </c>
      <c r="H449" t="s">
        <v>1201</v>
      </c>
      <c r="I449" t="s">
        <v>2658</v>
      </c>
      <c r="J449" t="s">
        <v>6057</v>
      </c>
    </row>
    <row r="450" spans="1:10" x14ac:dyDescent="0.35">
      <c r="A450">
        <v>1</v>
      </c>
      <c r="B450">
        <v>2</v>
      </c>
      <c r="C450">
        <v>3</v>
      </c>
      <c r="E450">
        <v>41302</v>
      </c>
      <c r="F450" t="s">
        <v>2005</v>
      </c>
      <c r="G450" t="s">
        <v>2816</v>
      </c>
      <c r="H450" t="s">
        <v>1201</v>
      </c>
      <c r="I450" t="s">
        <v>2658</v>
      </c>
      <c r="J450" t="s">
        <v>6057</v>
      </c>
    </row>
    <row r="451" spans="1:10" x14ac:dyDescent="0.35">
      <c r="A451">
        <v>1</v>
      </c>
      <c r="B451">
        <v>2</v>
      </c>
      <c r="C451">
        <v>3</v>
      </c>
      <c r="E451">
        <v>41303</v>
      </c>
      <c r="F451" t="s">
        <v>2014</v>
      </c>
      <c r="G451" t="s">
        <v>2816</v>
      </c>
      <c r="H451" t="s">
        <v>1201</v>
      </c>
      <c r="I451" t="s">
        <v>2658</v>
      </c>
      <c r="J451" t="s">
        <v>6057</v>
      </c>
    </row>
    <row r="452" spans="1:10" x14ac:dyDescent="0.35">
      <c r="A452">
        <v>1</v>
      </c>
      <c r="B452">
        <v>2</v>
      </c>
      <c r="C452">
        <v>3</v>
      </c>
      <c r="E452">
        <v>41304</v>
      </c>
      <c r="F452" t="s">
        <v>2020</v>
      </c>
      <c r="G452" t="s">
        <v>2816</v>
      </c>
      <c r="H452" t="s">
        <v>1201</v>
      </c>
      <c r="I452" t="s">
        <v>2658</v>
      </c>
      <c r="J452" t="s">
        <v>6057</v>
      </c>
    </row>
    <row r="453" spans="1:10" x14ac:dyDescent="0.35">
      <c r="A453">
        <v>1</v>
      </c>
      <c r="B453">
        <v>2</v>
      </c>
      <c r="C453">
        <v>3</v>
      </c>
      <c r="E453">
        <v>41305</v>
      </c>
      <c r="F453" t="s">
        <v>2817</v>
      </c>
      <c r="G453" t="s">
        <v>2816</v>
      </c>
      <c r="H453" t="s">
        <v>1201</v>
      </c>
      <c r="I453" t="s">
        <v>2658</v>
      </c>
      <c r="J453" t="s">
        <v>6057</v>
      </c>
    </row>
    <row r="454" spans="1:10" x14ac:dyDescent="0.35">
      <c r="A454">
        <v>1</v>
      </c>
      <c r="B454">
        <v>2</v>
      </c>
      <c r="C454">
        <v>3</v>
      </c>
      <c r="E454">
        <v>41306</v>
      </c>
      <c r="F454" t="s">
        <v>2818</v>
      </c>
      <c r="G454" t="s">
        <v>2816</v>
      </c>
      <c r="H454" t="s">
        <v>1201</v>
      </c>
      <c r="I454" t="s">
        <v>2658</v>
      </c>
      <c r="J454" t="s">
        <v>6057</v>
      </c>
    </row>
    <row r="455" spans="1:10" x14ac:dyDescent="0.35">
      <c r="A455">
        <v>1</v>
      </c>
      <c r="B455">
        <v>2</v>
      </c>
      <c r="C455">
        <v>3</v>
      </c>
      <c r="E455">
        <v>41307</v>
      </c>
      <c r="F455" t="s">
        <v>2011</v>
      </c>
      <c r="G455" t="s">
        <v>2816</v>
      </c>
      <c r="H455" t="s">
        <v>1201</v>
      </c>
      <c r="I455" t="s">
        <v>2658</v>
      </c>
      <c r="J455" t="s">
        <v>6057</v>
      </c>
    </row>
    <row r="456" spans="1:10" x14ac:dyDescent="0.35">
      <c r="A456">
        <v>1</v>
      </c>
      <c r="B456">
        <v>2</v>
      </c>
      <c r="C456">
        <v>3</v>
      </c>
      <c r="E456">
        <v>41308</v>
      </c>
      <c r="F456" t="s">
        <v>2029</v>
      </c>
      <c r="G456" t="s">
        <v>2816</v>
      </c>
      <c r="H456" t="s">
        <v>1201</v>
      </c>
      <c r="I456" t="s">
        <v>2658</v>
      </c>
      <c r="J456" t="s">
        <v>6057</v>
      </c>
    </row>
    <row r="457" spans="1:10" x14ac:dyDescent="0.35">
      <c r="A457">
        <v>1</v>
      </c>
      <c r="B457">
        <v>2</v>
      </c>
      <c r="C457">
        <v>3</v>
      </c>
      <c r="E457">
        <v>415</v>
      </c>
      <c r="F457" t="s">
        <v>2819</v>
      </c>
      <c r="J457" t="s">
        <v>6057</v>
      </c>
    </row>
    <row r="458" spans="1:10" x14ac:dyDescent="0.35">
      <c r="A458">
        <v>1</v>
      </c>
      <c r="B458">
        <v>2</v>
      </c>
      <c r="C458">
        <v>3</v>
      </c>
      <c r="E458">
        <v>41513</v>
      </c>
      <c r="F458" t="s">
        <v>2032</v>
      </c>
      <c r="G458" t="s">
        <v>2820</v>
      </c>
      <c r="H458" t="s">
        <v>1201</v>
      </c>
      <c r="I458" t="s">
        <v>2658</v>
      </c>
      <c r="J458" t="s">
        <v>6057</v>
      </c>
    </row>
    <row r="459" spans="1:10" x14ac:dyDescent="0.35">
      <c r="A459">
        <v>1</v>
      </c>
      <c r="B459">
        <v>2</v>
      </c>
      <c r="C459">
        <v>3</v>
      </c>
      <c r="E459">
        <v>41514</v>
      </c>
      <c r="F459" t="s">
        <v>2034</v>
      </c>
      <c r="G459" t="s">
        <v>2820</v>
      </c>
      <c r="H459" t="s">
        <v>1201</v>
      </c>
      <c r="I459" t="s">
        <v>2658</v>
      </c>
      <c r="J459" t="s">
        <v>6057</v>
      </c>
    </row>
    <row r="460" spans="1:10" x14ac:dyDescent="0.35">
      <c r="A460">
        <v>1</v>
      </c>
      <c r="B460">
        <v>2</v>
      </c>
      <c r="C460">
        <v>3</v>
      </c>
      <c r="E460">
        <v>41515</v>
      </c>
      <c r="F460" t="s">
        <v>2041</v>
      </c>
      <c r="G460" t="s">
        <v>2820</v>
      </c>
      <c r="H460" t="s">
        <v>1201</v>
      </c>
      <c r="I460" t="s">
        <v>2658</v>
      </c>
      <c r="J460" t="s">
        <v>6057</v>
      </c>
    </row>
    <row r="461" spans="1:10" x14ac:dyDescent="0.35">
      <c r="A461">
        <v>1</v>
      </c>
      <c r="B461">
        <v>2</v>
      </c>
      <c r="C461">
        <v>3</v>
      </c>
      <c r="E461">
        <v>41516</v>
      </c>
      <c r="F461" t="s">
        <v>2046</v>
      </c>
      <c r="G461" t="s">
        <v>2820</v>
      </c>
      <c r="H461" t="s">
        <v>1201</v>
      </c>
      <c r="I461" t="s">
        <v>2658</v>
      </c>
      <c r="J461" t="s">
        <v>6057</v>
      </c>
    </row>
    <row r="462" spans="1:10" x14ac:dyDescent="0.35">
      <c r="A462">
        <v>1</v>
      </c>
      <c r="B462">
        <v>2</v>
      </c>
      <c r="C462">
        <v>3</v>
      </c>
      <c r="E462">
        <v>416</v>
      </c>
      <c r="F462" t="s">
        <v>2821</v>
      </c>
      <c r="J462" t="s">
        <v>6057</v>
      </c>
    </row>
    <row r="463" spans="1:10" x14ac:dyDescent="0.35">
      <c r="A463">
        <v>1</v>
      </c>
      <c r="B463">
        <v>2</v>
      </c>
      <c r="C463">
        <v>3</v>
      </c>
      <c r="E463">
        <v>41600</v>
      </c>
      <c r="F463" t="s">
        <v>2048</v>
      </c>
      <c r="G463" t="s">
        <v>2822</v>
      </c>
      <c r="H463" t="s">
        <v>1201</v>
      </c>
      <c r="I463" t="s">
        <v>2658</v>
      </c>
      <c r="J463" t="s">
        <v>6057</v>
      </c>
    </row>
    <row r="464" spans="1:10" x14ac:dyDescent="0.35">
      <c r="A464">
        <v>1</v>
      </c>
      <c r="B464">
        <v>2</v>
      </c>
      <c r="C464">
        <v>3</v>
      </c>
      <c r="E464">
        <v>417</v>
      </c>
      <c r="F464" t="s">
        <v>2823</v>
      </c>
      <c r="J464" t="s">
        <v>6057</v>
      </c>
    </row>
    <row r="465" spans="1:10" x14ac:dyDescent="0.35">
      <c r="A465">
        <v>1</v>
      </c>
      <c r="B465">
        <v>2</v>
      </c>
      <c r="C465">
        <v>3</v>
      </c>
      <c r="E465">
        <v>41700</v>
      </c>
      <c r="F465" t="s">
        <v>2064</v>
      </c>
      <c r="G465" t="s">
        <v>2822</v>
      </c>
      <c r="H465">
        <v>3</v>
      </c>
      <c r="I465" t="s">
        <v>2658</v>
      </c>
      <c r="J465" t="s">
        <v>6057</v>
      </c>
    </row>
    <row r="466" spans="1:10" x14ac:dyDescent="0.35">
      <c r="A466">
        <v>1</v>
      </c>
      <c r="B466">
        <v>2</v>
      </c>
      <c r="C466">
        <v>3</v>
      </c>
      <c r="E466">
        <v>418</v>
      </c>
      <c r="F466" t="s">
        <v>2824</v>
      </c>
      <c r="J466" t="s">
        <v>6057</v>
      </c>
    </row>
    <row r="467" spans="1:10" x14ac:dyDescent="0.35">
      <c r="A467">
        <v>1</v>
      </c>
      <c r="B467">
        <v>2</v>
      </c>
      <c r="C467">
        <v>3</v>
      </c>
      <c r="E467">
        <v>41800</v>
      </c>
      <c r="F467" t="s">
        <v>2068</v>
      </c>
      <c r="G467" t="s">
        <v>2822</v>
      </c>
      <c r="H467" t="s">
        <v>1201</v>
      </c>
      <c r="I467" t="s">
        <v>2658</v>
      </c>
      <c r="J467" t="s">
        <v>6057</v>
      </c>
    </row>
    <row r="468" spans="1:10" x14ac:dyDescent="0.35">
      <c r="A468">
        <v>1</v>
      </c>
      <c r="B468">
        <v>2</v>
      </c>
      <c r="C468">
        <v>3</v>
      </c>
      <c r="E468">
        <v>419</v>
      </c>
      <c r="F468" t="s">
        <v>2825</v>
      </c>
      <c r="J468" t="s">
        <v>6057</v>
      </c>
    </row>
    <row r="469" spans="1:10" x14ac:dyDescent="0.35">
      <c r="A469">
        <v>1</v>
      </c>
      <c r="B469">
        <v>2</v>
      </c>
      <c r="C469">
        <v>3</v>
      </c>
      <c r="E469">
        <v>41900</v>
      </c>
      <c r="F469" t="s">
        <v>2070</v>
      </c>
      <c r="G469" t="s">
        <v>2822</v>
      </c>
      <c r="H469">
        <v>4</v>
      </c>
      <c r="I469" t="s">
        <v>2658</v>
      </c>
      <c r="J469" t="s">
        <v>6057</v>
      </c>
    </row>
    <row r="470" spans="1:10" x14ac:dyDescent="0.35">
      <c r="A470">
        <v>1</v>
      </c>
      <c r="B470">
        <v>2</v>
      </c>
      <c r="C470">
        <v>3</v>
      </c>
      <c r="E470">
        <v>42</v>
      </c>
      <c r="F470" t="s">
        <v>2826</v>
      </c>
      <c r="J470" t="s">
        <v>6057</v>
      </c>
    </row>
    <row r="471" spans="1:10" x14ac:dyDescent="0.35">
      <c r="A471">
        <v>1</v>
      </c>
      <c r="B471">
        <v>2</v>
      </c>
      <c r="C471">
        <v>3</v>
      </c>
      <c r="E471">
        <v>425</v>
      </c>
      <c r="F471" t="s">
        <v>2827</v>
      </c>
      <c r="J471" t="s">
        <v>6057</v>
      </c>
    </row>
    <row r="472" spans="1:10" x14ac:dyDescent="0.35">
      <c r="A472">
        <v>1</v>
      </c>
      <c r="B472">
        <v>2</v>
      </c>
      <c r="C472">
        <v>3</v>
      </c>
      <c r="E472">
        <v>4251</v>
      </c>
      <c r="F472" t="s">
        <v>2828</v>
      </c>
      <c r="J472" t="s">
        <v>6057</v>
      </c>
    </row>
    <row r="473" spans="1:10" x14ac:dyDescent="0.35">
      <c r="A473">
        <v>1</v>
      </c>
      <c r="B473">
        <v>2</v>
      </c>
      <c r="C473">
        <v>3</v>
      </c>
      <c r="E473">
        <v>42514</v>
      </c>
      <c r="F473" t="s">
        <v>2071</v>
      </c>
      <c r="G473" t="s">
        <v>2829</v>
      </c>
      <c r="H473" t="s">
        <v>1201</v>
      </c>
      <c r="I473" t="s">
        <v>2658</v>
      </c>
      <c r="J473" t="s">
        <v>6057</v>
      </c>
    </row>
    <row r="474" spans="1:10" x14ac:dyDescent="0.35">
      <c r="A474">
        <v>1</v>
      </c>
      <c r="B474">
        <v>2</v>
      </c>
      <c r="C474">
        <v>3</v>
      </c>
      <c r="E474">
        <v>42516</v>
      </c>
      <c r="F474" t="s">
        <v>2074</v>
      </c>
      <c r="G474" t="s">
        <v>2829</v>
      </c>
      <c r="H474" t="s">
        <v>1201</v>
      </c>
      <c r="I474" t="s">
        <v>2658</v>
      </c>
      <c r="J474" t="s">
        <v>6057</v>
      </c>
    </row>
    <row r="475" spans="1:10" x14ac:dyDescent="0.35">
      <c r="A475">
        <v>1</v>
      </c>
      <c r="B475">
        <v>2</v>
      </c>
      <c r="C475">
        <v>3</v>
      </c>
      <c r="E475">
        <v>4252</v>
      </c>
      <c r="F475" t="s">
        <v>2077</v>
      </c>
      <c r="J475" t="s">
        <v>6057</v>
      </c>
    </row>
    <row r="476" spans="1:10" x14ac:dyDescent="0.35">
      <c r="A476">
        <v>1</v>
      </c>
      <c r="B476">
        <v>2</v>
      </c>
      <c r="C476">
        <v>3</v>
      </c>
      <c r="E476">
        <v>42521</v>
      </c>
      <c r="F476" t="s">
        <v>2077</v>
      </c>
      <c r="G476" t="s">
        <v>2830</v>
      </c>
      <c r="H476" t="s">
        <v>1201</v>
      </c>
      <c r="I476" t="s">
        <v>2658</v>
      </c>
      <c r="J476" t="s">
        <v>6057</v>
      </c>
    </row>
    <row r="477" spans="1:10" x14ac:dyDescent="0.35">
      <c r="A477">
        <v>1</v>
      </c>
      <c r="B477">
        <v>2</v>
      </c>
      <c r="C477">
        <v>3</v>
      </c>
      <c r="E477">
        <v>42527</v>
      </c>
      <c r="F477" t="s">
        <v>2078</v>
      </c>
      <c r="G477" t="s">
        <v>2830</v>
      </c>
      <c r="H477" t="s">
        <v>1201</v>
      </c>
      <c r="I477" t="s">
        <v>2658</v>
      </c>
      <c r="J477" t="s">
        <v>6057</v>
      </c>
    </row>
    <row r="478" spans="1:10" x14ac:dyDescent="0.35">
      <c r="A478">
        <v>1</v>
      </c>
      <c r="B478">
        <v>2</v>
      </c>
      <c r="C478">
        <v>3</v>
      </c>
      <c r="E478">
        <v>43</v>
      </c>
      <c r="F478" t="s">
        <v>2831</v>
      </c>
      <c r="J478" t="s">
        <v>6057</v>
      </c>
    </row>
    <row r="479" spans="1:10" x14ac:dyDescent="0.35">
      <c r="A479">
        <v>1</v>
      </c>
      <c r="B479">
        <v>2</v>
      </c>
      <c r="C479">
        <v>3</v>
      </c>
      <c r="E479">
        <v>433</v>
      </c>
      <c r="F479" t="s">
        <v>2832</v>
      </c>
      <c r="J479" t="s">
        <v>6057</v>
      </c>
    </row>
    <row r="480" spans="1:10" x14ac:dyDescent="0.35">
      <c r="A480">
        <v>1</v>
      </c>
      <c r="B480">
        <v>2</v>
      </c>
      <c r="C480">
        <v>3</v>
      </c>
      <c r="E480">
        <v>43300</v>
      </c>
      <c r="F480" t="s">
        <v>2080</v>
      </c>
      <c r="G480" t="s">
        <v>2833</v>
      </c>
      <c r="H480" t="s">
        <v>1201</v>
      </c>
      <c r="I480" t="s">
        <v>2658</v>
      </c>
      <c r="J480" t="s">
        <v>6057</v>
      </c>
    </row>
    <row r="481" spans="1:10" x14ac:dyDescent="0.35">
      <c r="A481">
        <v>1</v>
      </c>
      <c r="B481">
        <v>2</v>
      </c>
      <c r="C481">
        <v>3</v>
      </c>
      <c r="E481">
        <v>43301</v>
      </c>
      <c r="F481" t="s">
        <v>2084</v>
      </c>
      <c r="G481" t="s">
        <v>2833</v>
      </c>
      <c r="H481" t="s">
        <v>1201</v>
      </c>
      <c r="I481" t="s">
        <v>2658</v>
      </c>
      <c r="J481" t="s">
        <v>6057</v>
      </c>
    </row>
    <row r="482" spans="1:10" x14ac:dyDescent="0.35">
      <c r="A482">
        <v>1</v>
      </c>
      <c r="B482">
        <v>2</v>
      </c>
      <c r="C482">
        <v>3</v>
      </c>
      <c r="E482">
        <v>435</v>
      </c>
      <c r="F482" t="s">
        <v>2834</v>
      </c>
      <c r="J482" t="s">
        <v>6057</v>
      </c>
    </row>
    <row r="483" spans="1:10" x14ac:dyDescent="0.35">
      <c r="A483">
        <v>1</v>
      </c>
      <c r="B483">
        <v>2</v>
      </c>
      <c r="C483">
        <v>3</v>
      </c>
      <c r="E483">
        <v>4351</v>
      </c>
      <c r="F483" t="s">
        <v>2835</v>
      </c>
      <c r="J483" t="s">
        <v>6057</v>
      </c>
    </row>
    <row r="484" spans="1:10" x14ac:dyDescent="0.35">
      <c r="A484">
        <v>1</v>
      </c>
      <c r="B484">
        <v>2</v>
      </c>
      <c r="C484">
        <v>3</v>
      </c>
      <c r="E484">
        <v>43511</v>
      </c>
      <c r="F484" t="s">
        <v>2086</v>
      </c>
      <c r="G484" t="s">
        <v>2836</v>
      </c>
      <c r="H484" t="s">
        <v>1201</v>
      </c>
      <c r="I484" t="s">
        <v>2658</v>
      </c>
      <c r="J484" t="s">
        <v>6057</v>
      </c>
    </row>
    <row r="485" spans="1:10" x14ac:dyDescent="0.35">
      <c r="A485">
        <v>1</v>
      </c>
      <c r="B485">
        <v>2</v>
      </c>
      <c r="C485">
        <v>3</v>
      </c>
      <c r="E485">
        <v>43513</v>
      </c>
      <c r="F485" t="s">
        <v>2090</v>
      </c>
      <c r="G485" t="s">
        <v>2836</v>
      </c>
      <c r="H485" t="s">
        <v>1201</v>
      </c>
      <c r="I485" t="s">
        <v>2658</v>
      </c>
      <c r="J485" t="s">
        <v>6057</v>
      </c>
    </row>
    <row r="486" spans="1:10" x14ac:dyDescent="0.35">
      <c r="A486">
        <v>1</v>
      </c>
      <c r="B486">
        <v>2</v>
      </c>
      <c r="C486">
        <v>3</v>
      </c>
      <c r="E486">
        <v>43514</v>
      </c>
      <c r="F486" t="s">
        <v>2091</v>
      </c>
      <c r="G486" t="s">
        <v>2836</v>
      </c>
      <c r="H486" t="s">
        <v>1201</v>
      </c>
      <c r="I486" t="s">
        <v>2658</v>
      </c>
      <c r="J486" t="s">
        <v>6057</v>
      </c>
    </row>
    <row r="487" spans="1:10" x14ac:dyDescent="0.35">
      <c r="A487">
        <v>1</v>
      </c>
      <c r="B487">
        <v>2</v>
      </c>
      <c r="C487">
        <v>3</v>
      </c>
      <c r="E487">
        <v>43516</v>
      </c>
      <c r="F487" t="s">
        <v>2093</v>
      </c>
      <c r="G487" t="s">
        <v>2836</v>
      </c>
      <c r="H487" t="s">
        <v>1201</v>
      </c>
      <c r="I487" t="s">
        <v>2658</v>
      </c>
      <c r="J487" t="s">
        <v>6057</v>
      </c>
    </row>
    <row r="488" spans="1:10" x14ac:dyDescent="0.35">
      <c r="A488">
        <v>1</v>
      </c>
      <c r="B488">
        <v>2</v>
      </c>
      <c r="C488">
        <v>3</v>
      </c>
      <c r="E488">
        <v>4352</v>
      </c>
      <c r="F488" t="s">
        <v>2837</v>
      </c>
      <c r="J488" t="s">
        <v>6057</v>
      </c>
    </row>
    <row r="489" spans="1:10" x14ac:dyDescent="0.35">
      <c r="A489">
        <v>1</v>
      </c>
      <c r="B489">
        <v>2</v>
      </c>
      <c r="C489">
        <v>3</v>
      </c>
      <c r="E489">
        <v>43521</v>
      </c>
      <c r="F489" t="s">
        <v>2097</v>
      </c>
      <c r="G489" t="s">
        <v>2836</v>
      </c>
      <c r="H489" t="s">
        <v>1201</v>
      </c>
      <c r="I489" t="s">
        <v>2658</v>
      </c>
      <c r="J489" t="s">
        <v>6057</v>
      </c>
    </row>
    <row r="490" spans="1:10" x14ac:dyDescent="0.35">
      <c r="A490">
        <v>1</v>
      </c>
      <c r="B490">
        <v>2</v>
      </c>
      <c r="C490">
        <v>3</v>
      </c>
      <c r="E490">
        <v>436</v>
      </c>
      <c r="F490" t="s">
        <v>2838</v>
      </c>
      <c r="J490" t="s">
        <v>6057</v>
      </c>
    </row>
    <row r="491" spans="1:10" x14ac:dyDescent="0.35">
      <c r="A491">
        <v>1</v>
      </c>
      <c r="B491">
        <v>2</v>
      </c>
      <c r="C491">
        <v>3</v>
      </c>
      <c r="E491">
        <v>43611</v>
      </c>
      <c r="F491" t="s">
        <v>2099</v>
      </c>
      <c r="G491" t="s">
        <v>2839</v>
      </c>
      <c r="H491" t="s">
        <v>1201</v>
      </c>
      <c r="I491" t="s">
        <v>2658</v>
      </c>
      <c r="J491" t="s">
        <v>6057</v>
      </c>
    </row>
    <row r="492" spans="1:10" x14ac:dyDescent="0.35">
      <c r="A492">
        <v>1</v>
      </c>
      <c r="B492">
        <v>2</v>
      </c>
      <c r="C492">
        <v>3</v>
      </c>
      <c r="E492">
        <v>43616</v>
      </c>
      <c r="F492" t="s">
        <v>2108</v>
      </c>
      <c r="G492" t="s">
        <v>2839</v>
      </c>
      <c r="H492" t="s">
        <v>1201</v>
      </c>
      <c r="I492" t="s">
        <v>2658</v>
      </c>
      <c r="J492" t="s">
        <v>6057</v>
      </c>
    </row>
    <row r="493" spans="1:10" x14ac:dyDescent="0.35">
      <c r="A493">
        <v>1</v>
      </c>
      <c r="B493">
        <v>2</v>
      </c>
      <c r="C493">
        <v>3</v>
      </c>
      <c r="E493">
        <v>44</v>
      </c>
      <c r="F493" t="s">
        <v>2840</v>
      </c>
      <c r="J493" t="s">
        <v>6057</v>
      </c>
    </row>
    <row r="494" spans="1:10" x14ac:dyDescent="0.35">
      <c r="A494">
        <v>1</v>
      </c>
      <c r="B494">
        <v>2</v>
      </c>
      <c r="C494">
        <v>3</v>
      </c>
      <c r="E494">
        <v>440</v>
      </c>
      <c r="F494" t="s">
        <v>2841</v>
      </c>
      <c r="J494" t="s">
        <v>6057</v>
      </c>
    </row>
    <row r="495" spans="1:10" x14ac:dyDescent="0.35">
      <c r="A495">
        <v>1</v>
      </c>
      <c r="B495">
        <v>2</v>
      </c>
      <c r="C495">
        <v>3</v>
      </c>
      <c r="E495">
        <v>44000</v>
      </c>
      <c r="F495" t="s">
        <v>2110</v>
      </c>
      <c r="G495" t="s">
        <v>2842</v>
      </c>
      <c r="H495" t="s">
        <v>1201</v>
      </c>
      <c r="I495" t="s">
        <v>2658</v>
      </c>
      <c r="J495" t="s">
        <v>6057</v>
      </c>
    </row>
    <row r="496" spans="1:10" x14ac:dyDescent="0.35">
      <c r="A496">
        <v>1</v>
      </c>
      <c r="B496">
        <v>2</v>
      </c>
      <c r="C496">
        <v>3</v>
      </c>
      <c r="E496">
        <v>44000</v>
      </c>
      <c r="F496" t="s">
        <v>3020</v>
      </c>
      <c r="G496" t="s">
        <v>2842</v>
      </c>
      <c r="H496" t="s">
        <v>1201</v>
      </c>
      <c r="I496" t="s">
        <v>2658</v>
      </c>
      <c r="J496" t="s">
        <v>6057</v>
      </c>
    </row>
    <row r="497" spans="1:10" x14ac:dyDescent="0.35">
      <c r="A497">
        <v>1</v>
      </c>
      <c r="B497">
        <v>2</v>
      </c>
      <c r="C497">
        <v>3</v>
      </c>
      <c r="E497">
        <v>442</v>
      </c>
      <c r="F497" t="s">
        <v>2843</v>
      </c>
      <c r="J497" t="s">
        <v>6057</v>
      </c>
    </row>
    <row r="498" spans="1:10" x14ac:dyDescent="0.35">
      <c r="A498">
        <v>1</v>
      </c>
      <c r="B498">
        <v>2</v>
      </c>
      <c r="C498">
        <v>3</v>
      </c>
      <c r="E498">
        <v>44200</v>
      </c>
      <c r="F498" t="s">
        <v>2117</v>
      </c>
      <c r="G498" t="s">
        <v>2842</v>
      </c>
      <c r="H498" t="s">
        <v>1201</v>
      </c>
      <c r="I498" t="s">
        <v>2658</v>
      </c>
      <c r="J498" t="s">
        <v>6057</v>
      </c>
    </row>
    <row r="499" spans="1:10" x14ac:dyDescent="0.35">
      <c r="A499">
        <v>1</v>
      </c>
      <c r="B499">
        <v>2</v>
      </c>
      <c r="C499">
        <v>3</v>
      </c>
      <c r="E499">
        <v>447</v>
      </c>
      <c r="F499" t="s">
        <v>2844</v>
      </c>
      <c r="J499" t="s">
        <v>6057</v>
      </c>
    </row>
    <row r="500" spans="1:10" x14ac:dyDescent="0.35">
      <c r="A500">
        <v>1</v>
      </c>
      <c r="B500">
        <v>2</v>
      </c>
      <c r="C500">
        <v>3</v>
      </c>
      <c r="E500">
        <v>44700</v>
      </c>
      <c r="F500" t="s">
        <v>2121</v>
      </c>
      <c r="G500" t="s">
        <v>2842</v>
      </c>
      <c r="H500" t="s">
        <v>1201</v>
      </c>
      <c r="I500" t="s">
        <v>2658</v>
      </c>
      <c r="J500" t="s">
        <v>6057</v>
      </c>
    </row>
    <row r="501" spans="1:10" x14ac:dyDescent="0.35">
      <c r="A501">
        <v>1</v>
      </c>
      <c r="B501">
        <v>2</v>
      </c>
      <c r="C501">
        <v>3</v>
      </c>
      <c r="E501">
        <v>45</v>
      </c>
      <c r="F501" t="s">
        <v>2845</v>
      </c>
      <c r="J501" t="s">
        <v>6057</v>
      </c>
    </row>
    <row r="502" spans="1:10" x14ac:dyDescent="0.35">
      <c r="A502">
        <v>1</v>
      </c>
      <c r="B502">
        <v>2</v>
      </c>
      <c r="C502">
        <v>3</v>
      </c>
      <c r="E502">
        <v>451</v>
      </c>
      <c r="F502" t="s">
        <v>2812</v>
      </c>
      <c r="J502" t="s">
        <v>6057</v>
      </c>
    </row>
    <row r="503" spans="1:10" x14ac:dyDescent="0.35">
      <c r="A503">
        <v>1</v>
      </c>
      <c r="B503">
        <v>2</v>
      </c>
      <c r="C503">
        <v>3</v>
      </c>
      <c r="E503">
        <v>45100</v>
      </c>
      <c r="F503" t="s">
        <v>2126</v>
      </c>
      <c r="G503" t="s">
        <v>2846</v>
      </c>
      <c r="H503" t="s">
        <v>1201</v>
      </c>
      <c r="I503" t="s">
        <v>2658</v>
      </c>
      <c r="J503" t="s">
        <v>6057</v>
      </c>
    </row>
    <row r="504" spans="1:10" x14ac:dyDescent="0.35">
      <c r="A504">
        <v>1</v>
      </c>
      <c r="B504">
        <v>2</v>
      </c>
      <c r="C504">
        <v>3</v>
      </c>
      <c r="E504">
        <v>45110</v>
      </c>
      <c r="F504" t="s">
        <v>2129</v>
      </c>
      <c r="G504" t="s">
        <v>2846</v>
      </c>
      <c r="H504" t="s">
        <v>1201</v>
      </c>
      <c r="I504" t="s">
        <v>2658</v>
      </c>
      <c r="J504" t="s">
        <v>6057</v>
      </c>
    </row>
    <row r="505" spans="1:10" x14ac:dyDescent="0.35">
      <c r="A505">
        <v>1</v>
      </c>
      <c r="B505">
        <v>2</v>
      </c>
      <c r="C505">
        <v>3</v>
      </c>
      <c r="E505">
        <v>452</v>
      </c>
      <c r="F505" t="s">
        <v>2847</v>
      </c>
      <c r="J505" t="s">
        <v>6057</v>
      </c>
    </row>
    <row r="506" spans="1:10" x14ac:dyDescent="0.35">
      <c r="A506">
        <v>1</v>
      </c>
      <c r="B506">
        <v>2</v>
      </c>
      <c r="C506">
        <v>3</v>
      </c>
      <c r="E506">
        <v>45200</v>
      </c>
      <c r="F506" t="s">
        <v>2133</v>
      </c>
      <c r="G506" t="s">
        <v>2846</v>
      </c>
      <c r="H506" t="s">
        <v>1201</v>
      </c>
      <c r="I506" t="s">
        <v>2658</v>
      </c>
      <c r="J506" t="s">
        <v>6057</v>
      </c>
    </row>
    <row r="507" spans="1:10" x14ac:dyDescent="0.35">
      <c r="A507">
        <v>1</v>
      </c>
      <c r="B507">
        <v>2</v>
      </c>
      <c r="C507">
        <v>3</v>
      </c>
      <c r="E507">
        <v>453</v>
      </c>
      <c r="F507" t="s">
        <v>2848</v>
      </c>
      <c r="J507" t="s">
        <v>6057</v>
      </c>
    </row>
    <row r="508" spans="1:10" x14ac:dyDescent="0.35">
      <c r="A508">
        <v>1</v>
      </c>
      <c r="B508">
        <v>2</v>
      </c>
      <c r="C508">
        <v>3</v>
      </c>
      <c r="E508">
        <v>4530</v>
      </c>
      <c r="F508" t="s">
        <v>2139</v>
      </c>
      <c r="J508" t="s">
        <v>6057</v>
      </c>
    </row>
    <row r="509" spans="1:10" x14ac:dyDescent="0.35">
      <c r="A509">
        <v>1</v>
      </c>
      <c r="B509">
        <v>2</v>
      </c>
      <c r="C509">
        <v>3</v>
      </c>
      <c r="E509">
        <v>45300</v>
      </c>
      <c r="F509" t="s">
        <v>2138</v>
      </c>
      <c r="G509" t="s">
        <v>2846</v>
      </c>
      <c r="H509" t="s">
        <v>1201</v>
      </c>
      <c r="I509" t="s">
        <v>2658</v>
      </c>
      <c r="J509" t="s">
        <v>6057</v>
      </c>
    </row>
    <row r="510" spans="1:10" x14ac:dyDescent="0.35">
      <c r="A510">
        <v>1</v>
      </c>
      <c r="B510">
        <v>2</v>
      </c>
      <c r="C510">
        <v>3</v>
      </c>
      <c r="E510">
        <v>4531</v>
      </c>
      <c r="F510" t="s">
        <v>1082</v>
      </c>
      <c r="J510" t="s">
        <v>6057</v>
      </c>
    </row>
    <row r="511" spans="1:10" x14ac:dyDescent="0.35">
      <c r="A511">
        <v>1</v>
      </c>
      <c r="B511">
        <v>2</v>
      </c>
      <c r="C511">
        <v>3</v>
      </c>
      <c r="E511">
        <v>45310</v>
      </c>
      <c r="F511" t="s">
        <v>2142</v>
      </c>
      <c r="G511" t="s">
        <v>2846</v>
      </c>
      <c r="H511" t="s">
        <v>1201</v>
      </c>
      <c r="I511" t="s">
        <v>2658</v>
      </c>
      <c r="J511" t="s">
        <v>6057</v>
      </c>
    </row>
    <row r="512" spans="1:10" x14ac:dyDescent="0.35">
      <c r="A512">
        <v>1</v>
      </c>
      <c r="B512">
        <v>2</v>
      </c>
      <c r="C512">
        <v>3</v>
      </c>
      <c r="E512">
        <v>4533</v>
      </c>
      <c r="F512" t="s">
        <v>2849</v>
      </c>
      <c r="J512" t="s">
        <v>6057</v>
      </c>
    </row>
    <row r="513" spans="1:10" x14ac:dyDescent="0.35">
      <c r="A513">
        <v>1</v>
      </c>
      <c r="B513">
        <v>2</v>
      </c>
      <c r="C513">
        <v>3</v>
      </c>
      <c r="E513">
        <v>45330</v>
      </c>
      <c r="F513" t="s">
        <v>2145</v>
      </c>
      <c r="G513" t="s">
        <v>2846</v>
      </c>
      <c r="H513" t="s">
        <v>1201</v>
      </c>
      <c r="I513" t="s">
        <v>2658</v>
      </c>
      <c r="J513" t="s">
        <v>6057</v>
      </c>
    </row>
    <row r="514" spans="1:10" x14ac:dyDescent="0.35">
      <c r="A514">
        <v>1</v>
      </c>
      <c r="B514">
        <v>2</v>
      </c>
      <c r="C514">
        <v>3</v>
      </c>
      <c r="E514">
        <v>454</v>
      </c>
      <c r="F514" t="s">
        <v>2850</v>
      </c>
      <c r="J514" t="s">
        <v>6057</v>
      </c>
    </row>
    <row r="515" spans="1:10" x14ac:dyDescent="0.35">
      <c r="A515">
        <v>1</v>
      </c>
      <c r="B515">
        <v>2</v>
      </c>
      <c r="C515">
        <v>3</v>
      </c>
      <c r="E515">
        <v>4540</v>
      </c>
      <c r="F515" t="s">
        <v>2851</v>
      </c>
      <c r="J515" t="s">
        <v>6057</v>
      </c>
    </row>
    <row r="516" spans="1:10" x14ac:dyDescent="0.35">
      <c r="A516">
        <v>1</v>
      </c>
      <c r="B516">
        <v>2</v>
      </c>
      <c r="C516">
        <v>3</v>
      </c>
      <c r="E516">
        <v>45400</v>
      </c>
      <c r="F516" t="s">
        <v>2149</v>
      </c>
      <c r="G516" t="s">
        <v>2846</v>
      </c>
      <c r="H516" t="s">
        <v>1201</v>
      </c>
      <c r="I516" t="s">
        <v>2658</v>
      </c>
      <c r="J516" t="s">
        <v>6057</v>
      </c>
    </row>
    <row r="517" spans="1:10" x14ac:dyDescent="0.35">
      <c r="A517">
        <v>1</v>
      </c>
      <c r="B517">
        <v>2</v>
      </c>
      <c r="C517">
        <v>3</v>
      </c>
      <c r="E517">
        <v>4543</v>
      </c>
      <c r="F517" t="s">
        <v>2154</v>
      </c>
      <c r="J517" t="s">
        <v>6057</v>
      </c>
    </row>
    <row r="518" spans="1:10" x14ac:dyDescent="0.35">
      <c r="A518">
        <v>1</v>
      </c>
      <c r="B518">
        <v>2</v>
      </c>
      <c r="C518">
        <v>3</v>
      </c>
      <c r="E518">
        <v>45430</v>
      </c>
      <c r="F518" t="s">
        <v>2154</v>
      </c>
      <c r="G518" t="s">
        <v>2846</v>
      </c>
      <c r="H518" t="s">
        <v>1201</v>
      </c>
      <c r="I518" t="s">
        <v>2658</v>
      </c>
      <c r="J518" t="s">
        <v>6057</v>
      </c>
    </row>
    <row r="519" spans="1:10" x14ac:dyDescent="0.35">
      <c r="A519">
        <v>1</v>
      </c>
      <c r="B519">
        <v>2</v>
      </c>
      <c r="C519">
        <v>3</v>
      </c>
      <c r="E519">
        <v>4545</v>
      </c>
      <c r="F519" t="s">
        <v>2852</v>
      </c>
      <c r="J519" t="s">
        <v>6057</v>
      </c>
    </row>
    <row r="520" spans="1:10" x14ac:dyDescent="0.35">
      <c r="A520">
        <v>1</v>
      </c>
      <c r="B520">
        <v>2</v>
      </c>
      <c r="C520">
        <v>3</v>
      </c>
      <c r="E520">
        <v>45452</v>
      </c>
      <c r="F520" t="s">
        <v>2156</v>
      </c>
      <c r="G520" t="s">
        <v>2846</v>
      </c>
      <c r="H520" t="s">
        <v>1201</v>
      </c>
      <c r="I520" t="s">
        <v>2658</v>
      </c>
      <c r="J520" t="s">
        <v>6057</v>
      </c>
    </row>
    <row r="521" spans="1:10" x14ac:dyDescent="0.35">
      <c r="A521">
        <v>1</v>
      </c>
      <c r="B521">
        <v>2</v>
      </c>
      <c r="C521">
        <v>3</v>
      </c>
      <c r="E521">
        <v>45453</v>
      </c>
      <c r="F521" t="s">
        <v>2853</v>
      </c>
      <c r="G521" t="s">
        <v>2846</v>
      </c>
      <c r="H521" t="s">
        <v>1201</v>
      </c>
      <c r="I521" t="s">
        <v>2658</v>
      </c>
      <c r="J521" t="s">
        <v>6057</v>
      </c>
    </row>
    <row r="522" spans="1:10" x14ac:dyDescent="0.35">
      <c r="A522">
        <v>1</v>
      </c>
      <c r="B522">
        <v>2</v>
      </c>
      <c r="C522">
        <v>3</v>
      </c>
      <c r="E522">
        <v>455</v>
      </c>
      <c r="F522" t="s">
        <v>2854</v>
      </c>
      <c r="J522" t="s">
        <v>6057</v>
      </c>
    </row>
    <row r="523" spans="1:10" x14ac:dyDescent="0.35">
      <c r="A523">
        <v>1</v>
      </c>
      <c r="B523">
        <v>2</v>
      </c>
      <c r="C523">
        <v>3</v>
      </c>
      <c r="E523">
        <v>45500</v>
      </c>
      <c r="F523" t="s">
        <v>2171</v>
      </c>
      <c r="G523" t="s">
        <v>2846</v>
      </c>
      <c r="H523" t="s">
        <v>1201</v>
      </c>
      <c r="I523" t="s">
        <v>2658</v>
      </c>
      <c r="J523" t="s">
        <v>6057</v>
      </c>
    </row>
    <row r="524" spans="1:10" x14ac:dyDescent="0.35">
      <c r="A524">
        <v>1</v>
      </c>
      <c r="B524">
        <v>2</v>
      </c>
      <c r="C524">
        <v>3</v>
      </c>
      <c r="E524">
        <v>458</v>
      </c>
      <c r="F524" t="s">
        <v>2855</v>
      </c>
      <c r="J524" t="s">
        <v>6057</v>
      </c>
    </row>
    <row r="525" spans="1:10" x14ac:dyDescent="0.35">
      <c r="A525">
        <v>1</v>
      </c>
      <c r="B525">
        <v>2</v>
      </c>
      <c r="C525">
        <v>3</v>
      </c>
      <c r="E525">
        <v>45820</v>
      </c>
      <c r="F525" t="s">
        <v>2178</v>
      </c>
      <c r="G525" t="s">
        <v>2846</v>
      </c>
      <c r="H525" t="s">
        <v>1201</v>
      </c>
      <c r="I525" t="s">
        <v>2658</v>
      </c>
      <c r="J525" t="s">
        <v>6057</v>
      </c>
    </row>
    <row r="526" spans="1:10" x14ac:dyDescent="0.35">
      <c r="A526">
        <v>1</v>
      </c>
      <c r="B526">
        <v>2</v>
      </c>
      <c r="C526">
        <v>3</v>
      </c>
      <c r="E526">
        <v>46</v>
      </c>
      <c r="F526" t="s">
        <v>2856</v>
      </c>
      <c r="J526" t="s">
        <v>6057</v>
      </c>
    </row>
    <row r="527" spans="1:10" x14ac:dyDescent="0.35">
      <c r="A527">
        <v>1</v>
      </c>
      <c r="B527">
        <v>2</v>
      </c>
      <c r="C527">
        <v>3</v>
      </c>
      <c r="E527">
        <v>460</v>
      </c>
      <c r="F527" t="s">
        <v>2857</v>
      </c>
      <c r="J527" t="s">
        <v>6057</v>
      </c>
    </row>
    <row r="528" spans="1:10" x14ac:dyDescent="0.35">
      <c r="A528">
        <v>1</v>
      </c>
      <c r="B528">
        <v>2</v>
      </c>
      <c r="C528">
        <v>3</v>
      </c>
      <c r="E528">
        <v>46001</v>
      </c>
      <c r="F528" t="s">
        <v>2181</v>
      </c>
      <c r="G528" t="s">
        <v>2858</v>
      </c>
      <c r="H528">
        <v>14</v>
      </c>
      <c r="I528" t="s">
        <v>2658</v>
      </c>
      <c r="J528" t="s">
        <v>6057</v>
      </c>
    </row>
    <row r="529" spans="1:10" x14ac:dyDescent="0.35">
      <c r="A529">
        <v>1</v>
      </c>
      <c r="B529">
        <v>2</v>
      </c>
      <c r="C529">
        <v>3</v>
      </c>
      <c r="E529">
        <v>46002</v>
      </c>
      <c r="F529" t="s">
        <v>2189</v>
      </c>
      <c r="G529" t="s">
        <v>2858</v>
      </c>
      <c r="H529">
        <v>14</v>
      </c>
      <c r="I529" t="s">
        <v>2658</v>
      </c>
      <c r="J529" t="s">
        <v>6057</v>
      </c>
    </row>
    <row r="530" spans="1:10" x14ac:dyDescent="0.35">
      <c r="A530">
        <v>1</v>
      </c>
      <c r="B530">
        <v>2</v>
      </c>
      <c r="C530">
        <v>3</v>
      </c>
      <c r="E530">
        <v>46011</v>
      </c>
      <c r="F530" t="s">
        <v>2194</v>
      </c>
      <c r="G530" t="s">
        <v>2858</v>
      </c>
      <c r="H530">
        <v>14</v>
      </c>
      <c r="I530" t="s">
        <v>2658</v>
      </c>
      <c r="J530" t="s">
        <v>6057</v>
      </c>
    </row>
    <row r="531" spans="1:10" x14ac:dyDescent="0.35">
      <c r="A531">
        <v>1</v>
      </c>
      <c r="B531">
        <v>2</v>
      </c>
      <c r="C531">
        <v>3</v>
      </c>
      <c r="E531">
        <v>461</v>
      </c>
      <c r="F531" t="s">
        <v>2859</v>
      </c>
      <c r="J531" t="s">
        <v>6057</v>
      </c>
    </row>
    <row r="532" spans="1:10" x14ac:dyDescent="0.35">
      <c r="A532">
        <v>1</v>
      </c>
      <c r="B532">
        <v>2</v>
      </c>
      <c r="C532">
        <v>3</v>
      </c>
      <c r="E532">
        <v>46101</v>
      </c>
      <c r="F532" t="s">
        <v>2202</v>
      </c>
      <c r="G532" t="s">
        <v>2822</v>
      </c>
      <c r="H532" t="s">
        <v>1201</v>
      </c>
      <c r="I532" t="s">
        <v>2658</v>
      </c>
      <c r="J532" t="s">
        <v>6057</v>
      </c>
    </row>
    <row r="533" spans="1:10" x14ac:dyDescent="0.35">
      <c r="A533">
        <v>1</v>
      </c>
      <c r="B533">
        <v>2</v>
      </c>
      <c r="C533">
        <v>3</v>
      </c>
      <c r="E533">
        <v>46102</v>
      </c>
      <c r="F533" t="s">
        <v>2205</v>
      </c>
      <c r="G533" t="s">
        <v>2822</v>
      </c>
      <c r="H533" t="s">
        <v>1201</v>
      </c>
      <c r="I533" t="s">
        <v>2658</v>
      </c>
      <c r="J533" t="s">
        <v>6057</v>
      </c>
    </row>
    <row r="534" spans="1:10" x14ac:dyDescent="0.35">
      <c r="A534">
        <v>1</v>
      </c>
      <c r="B534">
        <v>2</v>
      </c>
      <c r="C534">
        <v>3</v>
      </c>
      <c r="E534">
        <v>46103</v>
      </c>
      <c r="F534" t="s">
        <v>2207</v>
      </c>
      <c r="G534" t="s">
        <v>2822</v>
      </c>
      <c r="H534" t="s">
        <v>1201</v>
      </c>
      <c r="I534" t="s">
        <v>2658</v>
      </c>
      <c r="J534" t="s">
        <v>6057</v>
      </c>
    </row>
    <row r="535" spans="1:10" x14ac:dyDescent="0.35">
      <c r="A535">
        <v>1</v>
      </c>
      <c r="B535">
        <v>2</v>
      </c>
      <c r="C535">
        <v>3</v>
      </c>
      <c r="E535">
        <v>46105</v>
      </c>
      <c r="F535" t="s">
        <v>2211</v>
      </c>
      <c r="G535" t="s">
        <v>2822</v>
      </c>
      <c r="H535" t="s">
        <v>1201</v>
      </c>
      <c r="I535" t="s">
        <v>2658</v>
      </c>
      <c r="J535" t="s">
        <v>6057</v>
      </c>
    </row>
    <row r="536" spans="1:10" x14ac:dyDescent="0.35">
      <c r="A536">
        <v>1</v>
      </c>
      <c r="B536">
        <v>2</v>
      </c>
      <c r="C536">
        <v>3</v>
      </c>
      <c r="E536">
        <v>464</v>
      </c>
      <c r="F536" t="s">
        <v>2860</v>
      </c>
      <c r="J536" t="s">
        <v>6057</v>
      </c>
    </row>
    <row r="537" spans="1:10" x14ac:dyDescent="0.35">
      <c r="A537">
        <v>1</v>
      </c>
      <c r="B537">
        <v>2</v>
      </c>
      <c r="C537">
        <v>3</v>
      </c>
      <c r="E537">
        <v>46401</v>
      </c>
      <c r="F537" t="s">
        <v>2215</v>
      </c>
      <c r="G537" t="s">
        <v>2861</v>
      </c>
      <c r="H537" t="s">
        <v>1201</v>
      </c>
      <c r="I537" t="s">
        <v>2658</v>
      </c>
      <c r="J537" t="s">
        <v>6057</v>
      </c>
    </row>
    <row r="538" spans="1:10" x14ac:dyDescent="0.35">
      <c r="A538">
        <v>1</v>
      </c>
      <c r="B538">
        <v>2</v>
      </c>
      <c r="C538">
        <v>3</v>
      </c>
      <c r="E538">
        <v>46402</v>
      </c>
      <c r="F538" t="s">
        <v>2216</v>
      </c>
      <c r="G538" t="s">
        <v>2861</v>
      </c>
      <c r="H538" t="s">
        <v>1201</v>
      </c>
      <c r="I538" t="s">
        <v>2658</v>
      </c>
      <c r="J538" t="s">
        <v>6057</v>
      </c>
    </row>
    <row r="539" spans="1:10" x14ac:dyDescent="0.35">
      <c r="A539">
        <v>1</v>
      </c>
      <c r="B539">
        <v>2</v>
      </c>
      <c r="C539">
        <v>3</v>
      </c>
      <c r="E539">
        <v>465</v>
      </c>
      <c r="F539" t="s">
        <v>2862</v>
      </c>
      <c r="J539" t="s">
        <v>6057</v>
      </c>
    </row>
    <row r="540" spans="1:10" x14ac:dyDescent="0.35">
      <c r="A540">
        <v>1</v>
      </c>
      <c r="B540">
        <v>2</v>
      </c>
      <c r="C540">
        <v>3</v>
      </c>
      <c r="E540">
        <v>46501</v>
      </c>
      <c r="F540" t="s">
        <v>2219</v>
      </c>
      <c r="G540" t="s">
        <v>2861</v>
      </c>
      <c r="H540" t="s">
        <v>1201</v>
      </c>
      <c r="I540" t="s">
        <v>2658</v>
      </c>
      <c r="J540" t="s">
        <v>6057</v>
      </c>
    </row>
    <row r="541" spans="1:10" x14ac:dyDescent="0.35">
      <c r="A541">
        <v>1</v>
      </c>
      <c r="B541">
        <v>2</v>
      </c>
      <c r="C541">
        <v>3</v>
      </c>
      <c r="E541">
        <v>46502</v>
      </c>
      <c r="F541" t="s">
        <v>2220</v>
      </c>
      <c r="G541" t="s">
        <v>2861</v>
      </c>
      <c r="H541" t="s">
        <v>1201</v>
      </c>
      <c r="I541" t="s">
        <v>2658</v>
      </c>
      <c r="J541" t="s">
        <v>6057</v>
      </c>
    </row>
    <row r="542" spans="1:10" x14ac:dyDescent="0.35">
      <c r="A542">
        <v>1</v>
      </c>
      <c r="B542">
        <v>2</v>
      </c>
      <c r="C542">
        <v>3</v>
      </c>
      <c r="E542">
        <v>466</v>
      </c>
      <c r="F542" t="s">
        <v>2863</v>
      </c>
      <c r="J542" t="s">
        <v>6057</v>
      </c>
    </row>
    <row r="543" spans="1:10" x14ac:dyDescent="0.35">
      <c r="A543">
        <v>1</v>
      </c>
      <c r="B543">
        <v>2</v>
      </c>
      <c r="C543">
        <v>3</v>
      </c>
      <c r="E543">
        <v>46601</v>
      </c>
      <c r="F543" t="s">
        <v>2234</v>
      </c>
      <c r="G543" t="s">
        <v>2861</v>
      </c>
      <c r="H543" t="s">
        <v>1201</v>
      </c>
      <c r="I543" t="s">
        <v>2658</v>
      </c>
      <c r="J543" t="s">
        <v>6057</v>
      </c>
    </row>
    <row r="544" spans="1:10" x14ac:dyDescent="0.35">
      <c r="A544">
        <v>1</v>
      </c>
      <c r="B544">
        <v>2</v>
      </c>
      <c r="C544">
        <v>3</v>
      </c>
      <c r="E544">
        <v>467</v>
      </c>
      <c r="F544" t="s">
        <v>2864</v>
      </c>
      <c r="J544" t="s">
        <v>6057</v>
      </c>
    </row>
    <row r="545" spans="1:10" x14ac:dyDescent="0.35">
      <c r="A545">
        <v>1</v>
      </c>
      <c r="B545">
        <v>2</v>
      </c>
      <c r="C545">
        <v>3</v>
      </c>
      <c r="E545">
        <v>46700</v>
      </c>
      <c r="F545" t="s">
        <v>2186</v>
      </c>
      <c r="G545" t="s">
        <v>2858</v>
      </c>
      <c r="H545">
        <v>3</v>
      </c>
      <c r="I545" t="s">
        <v>2658</v>
      </c>
      <c r="J545" t="s">
        <v>6057</v>
      </c>
    </row>
    <row r="546" spans="1:10" x14ac:dyDescent="0.35">
      <c r="A546">
        <v>1</v>
      </c>
      <c r="B546">
        <v>2</v>
      </c>
      <c r="C546">
        <v>3</v>
      </c>
      <c r="E546">
        <v>46701</v>
      </c>
      <c r="F546" t="s">
        <v>2252</v>
      </c>
      <c r="J546" t="s">
        <v>6057</v>
      </c>
    </row>
    <row r="547" spans="1:10" x14ac:dyDescent="0.35">
      <c r="A547">
        <v>1</v>
      </c>
      <c r="B547">
        <v>2</v>
      </c>
      <c r="C547">
        <v>3</v>
      </c>
      <c r="E547">
        <v>46701</v>
      </c>
      <c r="F547" t="s">
        <v>2865</v>
      </c>
      <c r="G547" t="s">
        <v>2861</v>
      </c>
      <c r="H547" t="s">
        <v>1201</v>
      </c>
      <c r="I547" t="s">
        <v>2658</v>
      </c>
      <c r="J547" t="s">
        <v>6057</v>
      </c>
    </row>
    <row r="548" spans="1:10" x14ac:dyDescent="0.35">
      <c r="A548">
        <v>1</v>
      </c>
      <c r="B548">
        <v>2</v>
      </c>
      <c r="C548">
        <v>3</v>
      </c>
      <c r="E548">
        <v>468</v>
      </c>
      <c r="F548" t="s">
        <v>2866</v>
      </c>
      <c r="J548" t="s">
        <v>6057</v>
      </c>
    </row>
    <row r="549" spans="1:10" x14ac:dyDescent="0.35">
      <c r="A549">
        <v>1</v>
      </c>
      <c r="B549">
        <v>2</v>
      </c>
      <c r="C549">
        <v>3</v>
      </c>
      <c r="E549">
        <v>46801</v>
      </c>
      <c r="F549" t="s">
        <v>2254</v>
      </c>
      <c r="G549" t="s">
        <v>2867</v>
      </c>
      <c r="H549">
        <v>14</v>
      </c>
      <c r="I549" t="s">
        <v>2658</v>
      </c>
      <c r="J549" t="s">
        <v>6057</v>
      </c>
    </row>
    <row r="550" spans="1:10" x14ac:dyDescent="0.35">
      <c r="A550">
        <v>1</v>
      </c>
      <c r="B550">
        <v>2</v>
      </c>
      <c r="C550">
        <v>3</v>
      </c>
      <c r="E550">
        <v>46802</v>
      </c>
      <c r="F550" t="s">
        <v>2258</v>
      </c>
      <c r="G550" t="s">
        <v>2867</v>
      </c>
      <c r="H550">
        <v>14</v>
      </c>
      <c r="I550" t="s">
        <v>2658</v>
      </c>
      <c r="J550" t="s">
        <v>6057</v>
      </c>
    </row>
    <row r="551" spans="1:10" x14ac:dyDescent="0.35">
      <c r="A551">
        <v>1</v>
      </c>
      <c r="B551">
        <v>2</v>
      </c>
      <c r="C551">
        <v>3</v>
      </c>
      <c r="E551">
        <v>46811</v>
      </c>
      <c r="F551" t="s">
        <v>2262</v>
      </c>
      <c r="G551" t="s">
        <v>2867</v>
      </c>
      <c r="H551">
        <v>14</v>
      </c>
      <c r="I551" t="s">
        <v>2658</v>
      </c>
      <c r="J551" t="s">
        <v>6057</v>
      </c>
    </row>
    <row r="552" spans="1:10" x14ac:dyDescent="0.35">
      <c r="A552">
        <v>1</v>
      </c>
      <c r="B552">
        <v>2</v>
      </c>
      <c r="C552">
        <v>3</v>
      </c>
      <c r="E552">
        <v>469</v>
      </c>
      <c r="F552" t="s">
        <v>2868</v>
      </c>
      <c r="J552" t="s">
        <v>6057</v>
      </c>
    </row>
    <row r="553" spans="1:10" x14ac:dyDescent="0.35">
      <c r="A553">
        <v>1</v>
      </c>
      <c r="B553">
        <v>2</v>
      </c>
      <c r="C553">
        <v>3</v>
      </c>
      <c r="E553">
        <v>46900</v>
      </c>
      <c r="F553" t="s">
        <v>1983</v>
      </c>
      <c r="G553" t="s">
        <v>2858</v>
      </c>
      <c r="H553" t="s">
        <v>1201</v>
      </c>
      <c r="I553" t="s">
        <v>2658</v>
      </c>
      <c r="J553" t="s">
        <v>6057</v>
      </c>
    </row>
    <row r="554" spans="1:10" x14ac:dyDescent="0.35">
      <c r="A554">
        <v>1</v>
      </c>
      <c r="B554">
        <v>2</v>
      </c>
      <c r="C554">
        <v>3</v>
      </c>
      <c r="E554">
        <v>48</v>
      </c>
      <c r="F554" t="s">
        <v>2869</v>
      </c>
      <c r="J554" t="s">
        <v>6057</v>
      </c>
    </row>
    <row r="555" spans="1:10" x14ac:dyDescent="0.35">
      <c r="A555">
        <v>1</v>
      </c>
      <c r="B555">
        <v>2</v>
      </c>
      <c r="C555">
        <v>3</v>
      </c>
      <c r="E555">
        <v>48100</v>
      </c>
      <c r="F555" t="s">
        <v>2269</v>
      </c>
      <c r="G555" t="s">
        <v>2870</v>
      </c>
      <c r="H555" t="s">
        <v>1201</v>
      </c>
      <c r="I555" t="s">
        <v>2658</v>
      </c>
      <c r="J555" t="s">
        <v>6057</v>
      </c>
    </row>
    <row r="556" spans="1:10" x14ac:dyDescent="0.35">
      <c r="A556">
        <v>1</v>
      </c>
      <c r="B556">
        <v>2</v>
      </c>
      <c r="C556">
        <v>3</v>
      </c>
      <c r="E556">
        <v>48400</v>
      </c>
      <c r="F556" t="s">
        <v>2271</v>
      </c>
      <c r="G556" t="s">
        <v>2870</v>
      </c>
      <c r="H556" t="s">
        <v>1201</v>
      </c>
      <c r="I556" t="s">
        <v>2658</v>
      </c>
      <c r="J556" t="s">
        <v>6057</v>
      </c>
    </row>
    <row r="557" spans="1:10" x14ac:dyDescent="0.35">
      <c r="A557">
        <v>1</v>
      </c>
      <c r="B557">
        <v>2</v>
      </c>
      <c r="C557">
        <v>3</v>
      </c>
      <c r="E557">
        <v>48500</v>
      </c>
      <c r="F557" t="s">
        <v>2273</v>
      </c>
      <c r="G557" t="s">
        <v>2870</v>
      </c>
      <c r="H557" t="s">
        <v>1201</v>
      </c>
      <c r="I557" t="s">
        <v>2658</v>
      </c>
      <c r="J557" t="s">
        <v>6057</v>
      </c>
    </row>
    <row r="558" spans="1:10" x14ac:dyDescent="0.35">
      <c r="A558">
        <v>1</v>
      </c>
      <c r="B558">
        <v>2</v>
      </c>
      <c r="C558">
        <v>3</v>
      </c>
      <c r="E558">
        <v>49</v>
      </c>
      <c r="F558" t="s">
        <v>2871</v>
      </c>
      <c r="J558" t="s">
        <v>6057</v>
      </c>
    </row>
    <row r="559" spans="1:10" x14ac:dyDescent="0.35">
      <c r="A559">
        <v>1</v>
      </c>
      <c r="B559">
        <v>2</v>
      </c>
      <c r="C559">
        <v>3</v>
      </c>
      <c r="E559">
        <v>49000</v>
      </c>
      <c r="F559" t="s">
        <v>2275</v>
      </c>
      <c r="G559" t="s">
        <v>2872</v>
      </c>
      <c r="H559" t="s">
        <v>1201</v>
      </c>
      <c r="I559" t="s">
        <v>2658</v>
      </c>
      <c r="J559" t="s">
        <v>6057</v>
      </c>
    </row>
    <row r="560" spans="1:10" x14ac:dyDescent="0.35">
      <c r="A560">
        <v>1</v>
      </c>
      <c r="B560">
        <v>2</v>
      </c>
      <c r="C560">
        <v>3</v>
      </c>
      <c r="E560">
        <v>49010</v>
      </c>
      <c r="F560" t="s">
        <v>2275</v>
      </c>
      <c r="G560" t="s">
        <v>2872</v>
      </c>
      <c r="H560" t="s">
        <v>1201</v>
      </c>
      <c r="I560" t="s">
        <v>2658</v>
      </c>
      <c r="J560" t="s">
        <v>6057</v>
      </c>
    </row>
    <row r="561" spans="1:10" x14ac:dyDescent="0.35">
      <c r="A561">
        <v>1</v>
      </c>
      <c r="B561">
        <v>2</v>
      </c>
      <c r="C561">
        <v>3</v>
      </c>
      <c r="E561">
        <v>49020</v>
      </c>
      <c r="F561" t="s">
        <v>2280</v>
      </c>
      <c r="G561" t="s">
        <v>2872</v>
      </c>
      <c r="H561" t="s">
        <v>1201</v>
      </c>
      <c r="I561" t="s">
        <v>2658</v>
      </c>
      <c r="J561" t="s">
        <v>6057</v>
      </c>
    </row>
    <row r="562" spans="1:10" x14ac:dyDescent="0.35">
      <c r="A562">
        <v>1</v>
      </c>
      <c r="B562">
        <v>2</v>
      </c>
      <c r="C562">
        <v>3</v>
      </c>
      <c r="E562">
        <v>49030</v>
      </c>
      <c r="F562" t="s">
        <v>2284</v>
      </c>
      <c r="G562" t="s">
        <v>2873</v>
      </c>
      <c r="H562" t="s">
        <v>1201</v>
      </c>
      <c r="I562" t="s">
        <v>2658</v>
      </c>
      <c r="J562" t="s">
        <v>6057</v>
      </c>
    </row>
    <row r="563" spans="1:10" x14ac:dyDescent="0.35">
      <c r="A563">
        <v>1</v>
      </c>
      <c r="B563">
        <v>2</v>
      </c>
      <c r="C563">
        <v>3</v>
      </c>
      <c r="E563">
        <v>49040</v>
      </c>
      <c r="F563" t="s">
        <v>2288</v>
      </c>
      <c r="G563" t="s">
        <v>2873</v>
      </c>
      <c r="H563" t="s">
        <v>1201</v>
      </c>
      <c r="I563" t="s">
        <v>2658</v>
      </c>
      <c r="J563" t="s">
        <v>6057</v>
      </c>
    </row>
    <row r="564" spans="1:10" x14ac:dyDescent="0.35">
      <c r="A564">
        <v>1</v>
      </c>
      <c r="B564">
        <v>2</v>
      </c>
      <c r="C564">
        <v>3</v>
      </c>
      <c r="E564">
        <v>49200</v>
      </c>
      <c r="F564" t="s">
        <v>2291</v>
      </c>
      <c r="G564" t="s">
        <v>2872</v>
      </c>
      <c r="H564">
        <v>3</v>
      </c>
      <c r="I564" t="s">
        <v>2658</v>
      </c>
      <c r="J564" t="s">
        <v>6057</v>
      </c>
    </row>
    <row r="565" spans="1:10" x14ac:dyDescent="0.35">
      <c r="A565">
        <v>1</v>
      </c>
      <c r="B565">
        <v>2</v>
      </c>
      <c r="C565">
        <v>3</v>
      </c>
      <c r="E565">
        <v>49500</v>
      </c>
      <c r="F565" t="s">
        <v>2295</v>
      </c>
      <c r="G565" t="s">
        <v>2873</v>
      </c>
      <c r="H565" t="s">
        <v>1201</v>
      </c>
      <c r="I565" t="s">
        <v>2658</v>
      </c>
      <c r="J565" t="s">
        <v>6057</v>
      </c>
    </row>
    <row r="566" spans="1:10" x14ac:dyDescent="0.35">
      <c r="A566">
        <v>1</v>
      </c>
      <c r="B566">
        <v>2</v>
      </c>
      <c r="C566">
        <v>3</v>
      </c>
      <c r="E566">
        <v>49501</v>
      </c>
      <c r="F566" t="s">
        <v>2298</v>
      </c>
      <c r="G566" t="s">
        <v>2873</v>
      </c>
      <c r="H566" t="s">
        <v>1201</v>
      </c>
      <c r="I566" t="s">
        <v>2658</v>
      </c>
      <c r="J566" t="s">
        <v>6057</v>
      </c>
    </row>
    <row r="567" spans="1:10" x14ac:dyDescent="0.35">
      <c r="A567">
        <v>1</v>
      </c>
      <c r="B567">
        <v>2</v>
      </c>
      <c r="C567">
        <v>3</v>
      </c>
      <c r="E567">
        <v>49600</v>
      </c>
      <c r="F567" t="s">
        <v>2303</v>
      </c>
      <c r="G567" t="s">
        <v>2872</v>
      </c>
      <c r="H567" t="s">
        <v>1201</v>
      </c>
      <c r="I567" t="s">
        <v>2658</v>
      </c>
      <c r="J567" t="s">
        <v>6057</v>
      </c>
    </row>
    <row r="568" spans="1:10" x14ac:dyDescent="0.35">
      <c r="A568">
        <v>1</v>
      </c>
      <c r="B568">
        <v>2</v>
      </c>
      <c r="C568">
        <v>3</v>
      </c>
      <c r="E568">
        <v>49700</v>
      </c>
      <c r="F568" t="s">
        <v>2306</v>
      </c>
      <c r="G568" t="s">
        <v>2873</v>
      </c>
      <c r="H568" t="s">
        <v>1201</v>
      </c>
      <c r="I568" t="s">
        <v>2658</v>
      </c>
      <c r="J568" t="s">
        <v>6057</v>
      </c>
    </row>
    <row r="569" spans="1:10" x14ac:dyDescent="0.35">
      <c r="A569">
        <v>1</v>
      </c>
      <c r="B569">
        <v>2</v>
      </c>
      <c r="C569">
        <v>3</v>
      </c>
      <c r="E569">
        <v>49800</v>
      </c>
      <c r="F569" t="s">
        <v>2310</v>
      </c>
      <c r="G569" t="s">
        <v>2873</v>
      </c>
      <c r="H569" t="s">
        <v>1201</v>
      </c>
      <c r="I569" t="s">
        <v>2658</v>
      </c>
      <c r="J569" t="s">
        <v>6057</v>
      </c>
    </row>
    <row r="570" spans="1:10" x14ac:dyDescent="0.35">
      <c r="A570">
        <v>1</v>
      </c>
      <c r="B570">
        <v>2</v>
      </c>
      <c r="C570">
        <v>3</v>
      </c>
      <c r="E570">
        <v>49900</v>
      </c>
      <c r="F570" t="s">
        <v>2314</v>
      </c>
      <c r="G570" t="s">
        <v>2872</v>
      </c>
      <c r="H570" t="s">
        <v>1201</v>
      </c>
      <c r="I570" t="s">
        <v>2658</v>
      </c>
      <c r="J570" t="s">
        <v>6057</v>
      </c>
    </row>
    <row r="571" spans="1:10" x14ac:dyDescent="0.35">
      <c r="A571">
        <v>1</v>
      </c>
      <c r="B571">
        <v>2</v>
      </c>
      <c r="C571">
        <v>3</v>
      </c>
      <c r="E571">
        <v>49999</v>
      </c>
      <c r="F571" t="s">
        <v>2318</v>
      </c>
      <c r="G571" t="s">
        <v>2874</v>
      </c>
      <c r="H571" t="s">
        <v>1201</v>
      </c>
      <c r="I571" t="s">
        <v>2658</v>
      </c>
      <c r="J571" t="s">
        <v>6057</v>
      </c>
    </row>
    <row r="572" spans="1:10" x14ac:dyDescent="0.35">
      <c r="A572">
        <v>1</v>
      </c>
      <c r="B572">
        <v>2</v>
      </c>
      <c r="C572">
        <v>3</v>
      </c>
      <c r="E572">
        <v>5</v>
      </c>
      <c r="F572" t="s">
        <v>2875</v>
      </c>
      <c r="J572" t="s">
        <v>6057</v>
      </c>
    </row>
    <row r="573" spans="1:10" x14ac:dyDescent="0.35">
      <c r="A573">
        <v>1</v>
      </c>
      <c r="B573">
        <v>2</v>
      </c>
      <c r="C573">
        <v>3</v>
      </c>
      <c r="E573">
        <v>55</v>
      </c>
      <c r="F573" t="s">
        <v>2876</v>
      </c>
      <c r="J573" t="s">
        <v>6057</v>
      </c>
    </row>
    <row r="574" spans="1:10" x14ac:dyDescent="0.35">
      <c r="A574">
        <v>1</v>
      </c>
      <c r="B574">
        <v>2</v>
      </c>
      <c r="C574">
        <v>3</v>
      </c>
      <c r="E574">
        <v>550</v>
      </c>
      <c r="F574" t="s">
        <v>2877</v>
      </c>
      <c r="J574" t="s">
        <v>6057</v>
      </c>
    </row>
    <row r="575" spans="1:10" x14ac:dyDescent="0.35">
      <c r="A575">
        <v>1</v>
      </c>
      <c r="B575">
        <v>2</v>
      </c>
      <c r="C575">
        <v>3</v>
      </c>
      <c r="E575">
        <v>55001</v>
      </c>
      <c r="F575" t="s">
        <v>2320</v>
      </c>
      <c r="G575" t="s">
        <v>2878</v>
      </c>
      <c r="H575">
        <v>71</v>
      </c>
      <c r="I575" t="s">
        <v>2658</v>
      </c>
      <c r="J575" t="s">
        <v>6057</v>
      </c>
    </row>
    <row r="576" spans="1:10" x14ac:dyDescent="0.35">
      <c r="A576">
        <v>1</v>
      </c>
      <c r="B576">
        <v>2</v>
      </c>
      <c r="C576">
        <v>3</v>
      </c>
      <c r="E576">
        <v>55005</v>
      </c>
      <c r="F576" t="s">
        <v>2329</v>
      </c>
      <c r="G576" t="s">
        <v>2878</v>
      </c>
      <c r="H576">
        <v>71</v>
      </c>
      <c r="I576" t="s">
        <v>2658</v>
      </c>
      <c r="J576" t="s">
        <v>6057</v>
      </c>
    </row>
    <row r="577" spans="1:10" x14ac:dyDescent="0.35">
      <c r="A577">
        <v>1</v>
      </c>
      <c r="B577">
        <v>2</v>
      </c>
      <c r="C577">
        <v>3</v>
      </c>
      <c r="E577">
        <v>55006</v>
      </c>
      <c r="F577" t="s">
        <v>2332</v>
      </c>
      <c r="G577" t="s">
        <v>2878</v>
      </c>
      <c r="H577">
        <v>71</v>
      </c>
      <c r="I577" t="s">
        <v>2658</v>
      </c>
      <c r="J577" t="s">
        <v>6057</v>
      </c>
    </row>
    <row r="578" spans="1:10" x14ac:dyDescent="0.35">
      <c r="A578">
        <v>1</v>
      </c>
      <c r="B578">
        <v>2</v>
      </c>
      <c r="C578">
        <v>3</v>
      </c>
      <c r="E578">
        <v>55010</v>
      </c>
      <c r="F578" t="s">
        <v>2336</v>
      </c>
      <c r="G578" t="s">
        <v>2878</v>
      </c>
      <c r="H578">
        <v>71</v>
      </c>
      <c r="I578" t="s">
        <v>2658</v>
      </c>
      <c r="J578" t="s">
        <v>6057</v>
      </c>
    </row>
    <row r="579" spans="1:10" x14ac:dyDescent="0.35">
      <c r="A579">
        <v>1</v>
      </c>
      <c r="B579">
        <v>2</v>
      </c>
      <c r="C579">
        <v>3</v>
      </c>
      <c r="E579">
        <v>55018</v>
      </c>
      <c r="F579" t="s">
        <v>2340</v>
      </c>
      <c r="G579" t="s">
        <v>2878</v>
      </c>
      <c r="H579">
        <v>71</v>
      </c>
      <c r="I579" t="s">
        <v>2658</v>
      </c>
      <c r="J579" t="s">
        <v>6057</v>
      </c>
    </row>
    <row r="580" spans="1:10" x14ac:dyDescent="0.35">
      <c r="A580">
        <v>1</v>
      </c>
      <c r="B580">
        <v>2</v>
      </c>
      <c r="C580">
        <v>3</v>
      </c>
      <c r="E580">
        <v>55030</v>
      </c>
      <c r="F580" t="s">
        <v>2344</v>
      </c>
      <c r="G580" t="s">
        <v>2878</v>
      </c>
      <c r="H580">
        <v>71</v>
      </c>
      <c r="I580" t="s">
        <v>2658</v>
      </c>
      <c r="J580" t="s">
        <v>6057</v>
      </c>
    </row>
    <row r="581" spans="1:10" x14ac:dyDescent="0.35">
      <c r="A581">
        <v>1</v>
      </c>
      <c r="B581">
        <v>2</v>
      </c>
      <c r="C581">
        <v>3</v>
      </c>
      <c r="E581">
        <v>55050</v>
      </c>
      <c r="F581" t="s">
        <v>2347</v>
      </c>
      <c r="G581" t="s">
        <v>2878</v>
      </c>
      <c r="H581">
        <v>71</v>
      </c>
      <c r="I581" t="s">
        <v>2658</v>
      </c>
      <c r="J581" t="s">
        <v>6057</v>
      </c>
    </row>
    <row r="582" spans="1:10" x14ac:dyDescent="0.35">
      <c r="A582">
        <v>1</v>
      </c>
      <c r="B582">
        <v>2</v>
      </c>
      <c r="C582">
        <v>3</v>
      </c>
      <c r="E582">
        <v>55070</v>
      </c>
      <c r="F582" t="s">
        <v>2350</v>
      </c>
      <c r="G582" t="s">
        <v>2878</v>
      </c>
      <c r="H582">
        <v>71</v>
      </c>
      <c r="I582" t="s">
        <v>2658</v>
      </c>
      <c r="J582" t="s">
        <v>6057</v>
      </c>
    </row>
    <row r="583" spans="1:10" x14ac:dyDescent="0.35">
      <c r="A583">
        <v>1</v>
      </c>
      <c r="B583">
        <v>2</v>
      </c>
      <c r="C583">
        <v>3</v>
      </c>
      <c r="E583">
        <v>553</v>
      </c>
      <c r="F583" t="s">
        <v>2879</v>
      </c>
      <c r="J583" t="s">
        <v>6057</v>
      </c>
    </row>
    <row r="584" spans="1:10" x14ac:dyDescent="0.35">
      <c r="A584">
        <v>1</v>
      </c>
      <c r="B584">
        <v>2</v>
      </c>
      <c r="C584">
        <v>3</v>
      </c>
      <c r="E584">
        <v>55300</v>
      </c>
      <c r="F584" t="s">
        <v>2353</v>
      </c>
      <c r="G584" t="s">
        <v>2880</v>
      </c>
      <c r="H584">
        <v>71</v>
      </c>
      <c r="I584" t="s">
        <v>2658</v>
      </c>
      <c r="J584" t="s">
        <v>6057</v>
      </c>
    </row>
    <row r="585" spans="1:10" x14ac:dyDescent="0.35">
      <c r="A585">
        <v>1</v>
      </c>
      <c r="B585">
        <v>2</v>
      </c>
      <c r="C585">
        <v>3</v>
      </c>
      <c r="E585">
        <v>557</v>
      </c>
      <c r="F585" t="s">
        <v>2881</v>
      </c>
      <c r="J585" t="s">
        <v>6057</v>
      </c>
    </row>
    <row r="586" spans="1:10" x14ac:dyDescent="0.35">
      <c r="A586">
        <v>1</v>
      </c>
      <c r="B586">
        <v>2</v>
      </c>
      <c r="C586">
        <v>3</v>
      </c>
      <c r="E586">
        <v>55700</v>
      </c>
      <c r="F586" t="s">
        <v>2356</v>
      </c>
      <c r="G586" t="s">
        <v>2878</v>
      </c>
      <c r="H586">
        <v>71</v>
      </c>
      <c r="I586" t="s">
        <v>2658</v>
      </c>
      <c r="J586" t="s">
        <v>6057</v>
      </c>
    </row>
    <row r="587" spans="1:10" x14ac:dyDescent="0.35">
      <c r="A587">
        <v>1</v>
      </c>
      <c r="B587">
        <v>2</v>
      </c>
      <c r="C587">
        <v>3</v>
      </c>
      <c r="E587">
        <v>56</v>
      </c>
      <c r="F587" t="s">
        <v>2882</v>
      </c>
      <c r="J587" t="s">
        <v>6057</v>
      </c>
    </row>
    <row r="588" spans="1:10" x14ac:dyDescent="0.35">
      <c r="A588">
        <v>1</v>
      </c>
      <c r="B588">
        <v>2</v>
      </c>
      <c r="C588">
        <v>3</v>
      </c>
      <c r="E588">
        <v>56000</v>
      </c>
      <c r="F588" t="s">
        <v>2358</v>
      </c>
      <c r="G588" t="s">
        <v>2883</v>
      </c>
      <c r="H588">
        <v>72000</v>
      </c>
      <c r="I588" t="s">
        <v>2658</v>
      </c>
      <c r="J588" t="s">
        <v>6057</v>
      </c>
    </row>
    <row r="589" spans="1:10" x14ac:dyDescent="0.35">
      <c r="A589">
        <v>1</v>
      </c>
      <c r="B589">
        <v>2</v>
      </c>
      <c r="C589">
        <v>3</v>
      </c>
      <c r="E589">
        <v>58</v>
      </c>
      <c r="F589" t="s">
        <v>2884</v>
      </c>
      <c r="J589" t="s">
        <v>6057</v>
      </c>
    </row>
    <row r="590" spans="1:10" x14ac:dyDescent="0.35">
      <c r="A590">
        <v>1</v>
      </c>
      <c r="B590">
        <v>2</v>
      </c>
      <c r="C590">
        <v>3</v>
      </c>
      <c r="E590">
        <v>580</v>
      </c>
      <c r="F590" t="s">
        <v>2885</v>
      </c>
      <c r="J590" t="s">
        <v>6057</v>
      </c>
    </row>
    <row r="591" spans="1:10" x14ac:dyDescent="0.35">
      <c r="A591">
        <v>1</v>
      </c>
      <c r="B591">
        <v>2</v>
      </c>
      <c r="C591">
        <v>3</v>
      </c>
      <c r="E591">
        <v>58001</v>
      </c>
      <c r="F591" t="s">
        <v>2361</v>
      </c>
      <c r="G591" t="s">
        <v>2883</v>
      </c>
      <c r="H591">
        <v>72</v>
      </c>
      <c r="I591" t="s">
        <v>2658</v>
      </c>
      <c r="J591" t="s">
        <v>6057</v>
      </c>
    </row>
    <row r="592" spans="1:10" x14ac:dyDescent="0.35">
      <c r="A592">
        <v>1</v>
      </c>
      <c r="B592">
        <v>2</v>
      </c>
      <c r="C592">
        <v>3</v>
      </c>
      <c r="E592">
        <v>58006</v>
      </c>
      <c r="F592" t="s">
        <v>2364</v>
      </c>
      <c r="G592" t="s">
        <v>2883</v>
      </c>
      <c r="H592">
        <v>72</v>
      </c>
      <c r="I592" t="s">
        <v>2658</v>
      </c>
      <c r="J592" t="s">
        <v>6057</v>
      </c>
    </row>
    <row r="593" spans="1:10" x14ac:dyDescent="0.35">
      <c r="A593">
        <v>1</v>
      </c>
      <c r="B593">
        <v>2</v>
      </c>
      <c r="C593">
        <v>3</v>
      </c>
      <c r="E593">
        <v>58010</v>
      </c>
      <c r="F593" t="s">
        <v>2365</v>
      </c>
      <c r="G593" t="s">
        <v>2883</v>
      </c>
      <c r="H593">
        <v>72</v>
      </c>
      <c r="I593" t="s">
        <v>2658</v>
      </c>
      <c r="J593" t="s">
        <v>6057</v>
      </c>
    </row>
    <row r="594" spans="1:10" x14ac:dyDescent="0.35">
      <c r="A594">
        <v>1</v>
      </c>
      <c r="B594">
        <v>2</v>
      </c>
      <c r="C594">
        <v>3</v>
      </c>
      <c r="E594">
        <v>58018</v>
      </c>
      <c r="F594" t="s">
        <v>2366</v>
      </c>
      <c r="G594" t="s">
        <v>2883</v>
      </c>
      <c r="H594">
        <v>72</v>
      </c>
      <c r="I594" t="s">
        <v>2658</v>
      </c>
      <c r="J594" t="s">
        <v>6057</v>
      </c>
    </row>
    <row r="595" spans="1:10" x14ac:dyDescent="0.35">
      <c r="A595">
        <v>1</v>
      </c>
      <c r="B595">
        <v>2</v>
      </c>
      <c r="C595">
        <v>3</v>
      </c>
      <c r="E595">
        <v>58030</v>
      </c>
      <c r="F595" t="s">
        <v>2368</v>
      </c>
      <c r="G595" t="s">
        <v>2883</v>
      </c>
      <c r="H595">
        <v>72</v>
      </c>
      <c r="I595" t="s">
        <v>2658</v>
      </c>
      <c r="J595" t="s">
        <v>6057</v>
      </c>
    </row>
    <row r="596" spans="1:10" x14ac:dyDescent="0.35">
      <c r="A596">
        <v>1</v>
      </c>
      <c r="B596">
        <v>2</v>
      </c>
      <c r="C596">
        <v>3</v>
      </c>
      <c r="E596">
        <v>58050</v>
      </c>
      <c r="F596" t="s">
        <v>2369</v>
      </c>
      <c r="G596" t="s">
        <v>2883</v>
      </c>
      <c r="H596">
        <v>72</v>
      </c>
      <c r="I596" t="s">
        <v>2658</v>
      </c>
      <c r="J596" t="s">
        <v>6057</v>
      </c>
    </row>
    <row r="597" spans="1:10" x14ac:dyDescent="0.35">
      <c r="A597">
        <v>1</v>
      </c>
      <c r="B597">
        <v>2</v>
      </c>
      <c r="C597">
        <v>3</v>
      </c>
      <c r="E597">
        <v>583</v>
      </c>
      <c r="F597" t="s">
        <v>2886</v>
      </c>
      <c r="J597" t="s">
        <v>6057</v>
      </c>
    </row>
    <row r="598" spans="1:10" x14ac:dyDescent="0.35">
      <c r="A598">
        <v>1</v>
      </c>
      <c r="B598">
        <v>2</v>
      </c>
      <c r="C598">
        <v>3</v>
      </c>
      <c r="E598">
        <v>58300</v>
      </c>
      <c r="F598" t="s">
        <v>2371</v>
      </c>
      <c r="G598" t="s">
        <v>2883</v>
      </c>
      <c r="H598">
        <v>72</v>
      </c>
      <c r="I598" t="s">
        <v>2658</v>
      </c>
      <c r="J598" t="s">
        <v>6057</v>
      </c>
    </row>
    <row r="599" spans="1:10" x14ac:dyDescent="0.35">
      <c r="A599">
        <v>1</v>
      </c>
      <c r="B599">
        <v>2</v>
      </c>
      <c r="C599">
        <v>3</v>
      </c>
      <c r="E599">
        <v>6</v>
      </c>
      <c r="F599" t="s">
        <v>2887</v>
      </c>
      <c r="J599" t="s">
        <v>6057</v>
      </c>
    </row>
    <row r="600" spans="1:10" x14ac:dyDescent="0.35">
      <c r="A600">
        <v>1</v>
      </c>
      <c r="B600">
        <v>2</v>
      </c>
      <c r="C600">
        <v>3</v>
      </c>
      <c r="E600">
        <v>60</v>
      </c>
      <c r="F600" t="s">
        <v>2888</v>
      </c>
      <c r="J600" t="s">
        <v>6057</v>
      </c>
    </row>
    <row r="601" spans="1:10" x14ac:dyDescent="0.35">
      <c r="A601">
        <v>1</v>
      </c>
      <c r="B601">
        <v>2</v>
      </c>
      <c r="C601">
        <v>3</v>
      </c>
      <c r="E601">
        <v>601</v>
      </c>
      <c r="F601" t="s">
        <v>2889</v>
      </c>
      <c r="J601" t="s">
        <v>6057</v>
      </c>
    </row>
    <row r="602" spans="1:10" x14ac:dyDescent="0.35">
      <c r="A602">
        <v>1</v>
      </c>
      <c r="B602">
        <v>2</v>
      </c>
      <c r="C602">
        <v>3</v>
      </c>
      <c r="E602">
        <v>6011</v>
      </c>
      <c r="F602" t="s">
        <v>2890</v>
      </c>
      <c r="J602" t="s">
        <v>6057</v>
      </c>
    </row>
    <row r="603" spans="1:10" x14ac:dyDescent="0.35">
      <c r="A603">
        <v>1</v>
      </c>
      <c r="B603">
        <v>2</v>
      </c>
      <c r="C603">
        <v>3</v>
      </c>
      <c r="E603">
        <v>60115</v>
      </c>
      <c r="F603" t="s">
        <v>236</v>
      </c>
      <c r="G603" t="s">
        <v>2892</v>
      </c>
      <c r="I603" t="s">
        <v>60</v>
      </c>
      <c r="J603" t="s">
        <v>6057</v>
      </c>
    </row>
    <row r="604" spans="1:10" x14ac:dyDescent="0.35">
      <c r="A604">
        <v>1</v>
      </c>
      <c r="B604">
        <v>2</v>
      </c>
      <c r="C604">
        <v>3</v>
      </c>
      <c r="E604">
        <v>6014</v>
      </c>
      <c r="F604" t="s">
        <v>2893</v>
      </c>
      <c r="J604" t="s">
        <v>6057</v>
      </c>
    </row>
    <row r="605" spans="1:10" x14ac:dyDescent="0.35">
      <c r="A605">
        <v>1</v>
      </c>
      <c r="B605">
        <v>2</v>
      </c>
      <c r="C605">
        <v>3</v>
      </c>
      <c r="E605">
        <v>60140</v>
      </c>
      <c r="F605" t="s">
        <v>240</v>
      </c>
      <c r="G605" t="s">
        <v>2892</v>
      </c>
      <c r="I605" t="s">
        <v>60</v>
      </c>
      <c r="J605" t="s">
        <v>6057</v>
      </c>
    </row>
    <row r="606" spans="1:10" x14ac:dyDescent="0.35">
      <c r="A606">
        <v>1</v>
      </c>
      <c r="B606">
        <v>2</v>
      </c>
      <c r="C606">
        <v>3</v>
      </c>
      <c r="E606">
        <v>607</v>
      </c>
      <c r="F606" t="s">
        <v>2894</v>
      </c>
      <c r="J606" t="s">
        <v>6057</v>
      </c>
    </row>
    <row r="607" spans="1:10" x14ac:dyDescent="0.35">
      <c r="A607">
        <v>1</v>
      </c>
      <c r="B607">
        <v>2</v>
      </c>
      <c r="C607">
        <v>3</v>
      </c>
      <c r="E607">
        <v>6071</v>
      </c>
      <c r="F607" t="s">
        <v>2895</v>
      </c>
      <c r="J607" t="s">
        <v>6057</v>
      </c>
    </row>
    <row r="608" spans="1:10" x14ac:dyDescent="0.35">
      <c r="A608">
        <v>1</v>
      </c>
      <c r="B608">
        <v>2</v>
      </c>
      <c r="C608">
        <v>3</v>
      </c>
      <c r="E608">
        <v>60711</v>
      </c>
      <c r="F608" t="s">
        <v>156</v>
      </c>
      <c r="G608" t="s">
        <v>2892</v>
      </c>
      <c r="I608" t="s">
        <v>60</v>
      </c>
      <c r="J608" t="s">
        <v>6057</v>
      </c>
    </row>
    <row r="609" spans="1:10" x14ac:dyDescent="0.35">
      <c r="A609">
        <v>1</v>
      </c>
      <c r="B609">
        <v>2</v>
      </c>
      <c r="C609">
        <v>3</v>
      </c>
      <c r="E609">
        <v>60712</v>
      </c>
      <c r="F609" t="s">
        <v>177</v>
      </c>
      <c r="G609" t="s">
        <v>2892</v>
      </c>
      <c r="I609" t="s">
        <v>60</v>
      </c>
      <c r="J609" t="s">
        <v>6057</v>
      </c>
    </row>
    <row r="610" spans="1:10" x14ac:dyDescent="0.35">
      <c r="A610">
        <v>1</v>
      </c>
      <c r="B610">
        <v>2</v>
      </c>
      <c r="C610">
        <v>3</v>
      </c>
      <c r="E610">
        <v>60713</v>
      </c>
      <c r="F610" t="s">
        <v>202</v>
      </c>
      <c r="G610" t="s">
        <v>2892</v>
      </c>
      <c r="I610" t="s">
        <v>60</v>
      </c>
      <c r="J610" t="s">
        <v>6057</v>
      </c>
    </row>
    <row r="611" spans="1:10" x14ac:dyDescent="0.35">
      <c r="A611">
        <v>1</v>
      </c>
      <c r="B611">
        <v>2</v>
      </c>
      <c r="C611">
        <v>3</v>
      </c>
      <c r="E611">
        <v>60715</v>
      </c>
      <c r="F611" t="s">
        <v>2378</v>
      </c>
      <c r="G611" t="s">
        <v>2892</v>
      </c>
      <c r="I611" t="s">
        <v>60</v>
      </c>
      <c r="J611" t="s">
        <v>6057</v>
      </c>
    </row>
    <row r="612" spans="1:10" x14ac:dyDescent="0.35">
      <c r="A612">
        <v>1</v>
      </c>
      <c r="B612">
        <v>2</v>
      </c>
      <c r="C612">
        <v>3</v>
      </c>
      <c r="E612">
        <v>60716</v>
      </c>
      <c r="F612" t="s">
        <v>172</v>
      </c>
      <c r="G612" t="s">
        <v>2892</v>
      </c>
      <c r="I612" t="s">
        <v>60</v>
      </c>
      <c r="J612" t="s">
        <v>6057</v>
      </c>
    </row>
    <row r="613" spans="1:10" x14ac:dyDescent="0.35">
      <c r="A613">
        <v>1</v>
      </c>
      <c r="B613">
        <v>2</v>
      </c>
      <c r="C613">
        <v>3</v>
      </c>
      <c r="E613">
        <v>6074</v>
      </c>
      <c r="F613" t="s">
        <v>2896</v>
      </c>
      <c r="J613" t="s">
        <v>6057</v>
      </c>
    </row>
    <row r="614" spans="1:10" x14ac:dyDescent="0.35">
      <c r="A614">
        <v>1</v>
      </c>
      <c r="B614">
        <v>2</v>
      </c>
      <c r="C614">
        <v>3</v>
      </c>
      <c r="E614">
        <v>60740</v>
      </c>
      <c r="F614" t="s">
        <v>158</v>
      </c>
      <c r="G614" t="s">
        <v>2892</v>
      </c>
      <c r="I614" t="s">
        <v>60</v>
      </c>
      <c r="J614" t="s">
        <v>6057</v>
      </c>
    </row>
    <row r="615" spans="1:10" x14ac:dyDescent="0.35">
      <c r="A615">
        <v>1</v>
      </c>
      <c r="B615">
        <v>2</v>
      </c>
      <c r="C615">
        <v>3</v>
      </c>
      <c r="E615">
        <v>60741</v>
      </c>
      <c r="F615" t="s">
        <v>179</v>
      </c>
      <c r="G615" t="s">
        <v>2892</v>
      </c>
      <c r="I615" t="s">
        <v>60</v>
      </c>
      <c r="J615" t="s">
        <v>6057</v>
      </c>
    </row>
    <row r="616" spans="1:10" x14ac:dyDescent="0.35">
      <c r="A616">
        <v>1</v>
      </c>
      <c r="B616">
        <v>2</v>
      </c>
      <c r="C616">
        <v>3</v>
      </c>
      <c r="E616">
        <v>6099</v>
      </c>
      <c r="F616" t="s">
        <v>3021</v>
      </c>
      <c r="J616" t="s">
        <v>6057</v>
      </c>
    </row>
    <row r="617" spans="1:10" x14ac:dyDescent="0.35">
      <c r="A617">
        <v>1</v>
      </c>
      <c r="B617">
        <v>2</v>
      </c>
      <c r="C617">
        <v>3</v>
      </c>
      <c r="E617">
        <v>60740</v>
      </c>
      <c r="F617" t="s">
        <v>158</v>
      </c>
      <c r="G617" t="s">
        <v>2892</v>
      </c>
      <c r="I617" t="s">
        <v>60</v>
      </c>
      <c r="J617" t="s">
        <v>6057</v>
      </c>
    </row>
    <row r="618" spans="1:10" x14ac:dyDescent="0.35">
      <c r="A618">
        <v>1</v>
      </c>
      <c r="B618">
        <v>2</v>
      </c>
      <c r="C618">
        <v>3</v>
      </c>
      <c r="E618">
        <v>61</v>
      </c>
      <c r="F618" t="s">
        <v>2897</v>
      </c>
      <c r="J618" t="s">
        <v>6057</v>
      </c>
    </row>
    <row r="619" spans="1:10" x14ac:dyDescent="0.35">
      <c r="A619">
        <v>1</v>
      </c>
      <c r="B619">
        <v>2</v>
      </c>
      <c r="C619">
        <v>3</v>
      </c>
      <c r="E619">
        <v>610</v>
      </c>
      <c r="F619" t="s">
        <v>2898</v>
      </c>
      <c r="J619" t="s">
        <v>6057</v>
      </c>
    </row>
    <row r="620" spans="1:10" x14ac:dyDescent="0.35">
      <c r="A620">
        <v>1</v>
      </c>
      <c r="B620">
        <v>2</v>
      </c>
      <c r="C620">
        <v>3</v>
      </c>
      <c r="E620">
        <v>61000</v>
      </c>
      <c r="F620" t="s">
        <v>2382</v>
      </c>
      <c r="G620" t="s">
        <v>2899</v>
      </c>
      <c r="I620" t="s">
        <v>60</v>
      </c>
      <c r="J620" t="s">
        <v>6057</v>
      </c>
    </row>
    <row r="621" spans="1:10" x14ac:dyDescent="0.35">
      <c r="A621">
        <v>1</v>
      </c>
      <c r="B621">
        <v>2</v>
      </c>
      <c r="C621">
        <v>3</v>
      </c>
      <c r="E621">
        <v>611</v>
      </c>
      <c r="F621" t="s">
        <v>2900</v>
      </c>
      <c r="J621" t="s">
        <v>6057</v>
      </c>
    </row>
    <row r="622" spans="1:10" x14ac:dyDescent="0.35">
      <c r="A622">
        <v>1</v>
      </c>
      <c r="B622">
        <v>2</v>
      </c>
      <c r="C622">
        <v>3</v>
      </c>
      <c r="E622">
        <v>61101</v>
      </c>
      <c r="F622" t="s">
        <v>2383</v>
      </c>
      <c r="G622" t="s">
        <v>2899</v>
      </c>
      <c r="I622" t="s">
        <v>60</v>
      </c>
      <c r="J622" t="s">
        <v>6057</v>
      </c>
    </row>
    <row r="623" spans="1:10" x14ac:dyDescent="0.35">
      <c r="A623">
        <v>1</v>
      </c>
      <c r="B623">
        <v>2</v>
      </c>
      <c r="C623">
        <v>3</v>
      </c>
      <c r="E623">
        <v>612</v>
      </c>
      <c r="F623" t="s">
        <v>2901</v>
      </c>
      <c r="J623" t="s">
        <v>6057</v>
      </c>
    </row>
    <row r="624" spans="1:10" x14ac:dyDescent="0.35">
      <c r="A624">
        <v>1</v>
      </c>
      <c r="B624">
        <v>2</v>
      </c>
      <c r="C624">
        <v>3</v>
      </c>
      <c r="E624">
        <v>61201</v>
      </c>
      <c r="F624" t="s">
        <v>149</v>
      </c>
      <c r="G624" t="s">
        <v>2899</v>
      </c>
      <c r="I624" t="s">
        <v>60</v>
      </c>
      <c r="J624" t="s">
        <v>6057</v>
      </c>
    </row>
    <row r="625" spans="1:10" x14ac:dyDescent="0.35">
      <c r="A625">
        <v>1</v>
      </c>
      <c r="B625">
        <v>2</v>
      </c>
      <c r="C625">
        <v>3</v>
      </c>
      <c r="E625">
        <v>61206</v>
      </c>
      <c r="F625" t="s">
        <v>151</v>
      </c>
      <c r="G625" t="s">
        <v>2899</v>
      </c>
      <c r="I625" t="s">
        <v>60</v>
      </c>
      <c r="J625" t="s">
        <v>6057</v>
      </c>
    </row>
    <row r="626" spans="1:10" x14ac:dyDescent="0.35">
      <c r="A626">
        <v>1</v>
      </c>
      <c r="B626">
        <v>2</v>
      </c>
      <c r="C626">
        <v>3</v>
      </c>
      <c r="E626">
        <v>61207</v>
      </c>
      <c r="F626" t="s">
        <v>153</v>
      </c>
      <c r="G626" t="s">
        <v>2899</v>
      </c>
      <c r="I626" t="s">
        <v>60</v>
      </c>
      <c r="J626" t="s">
        <v>6057</v>
      </c>
    </row>
    <row r="627" spans="1:10" x14ac:dyDescent="0.35">
      <c r="A627">
        <v>1</v>
      </c>
      <c r="B627">
        <v>2</v>
      </c>
      <c r="C627">
        <v>3</v>
      </c>
      <c r="E627">
        <v>613</v>
      </c>
      <c r="F627" t="s">
        <v>2902</v>
      </c>
      <c r="J627" t="s">
        <v>6057</v>
      </c>
    </row>
    <row r="628" spans="1:10" x14ac:dyDescent="0.35">
      <c r="A628">
        <v>1</v>
      </c>
      <c r="B628">
        <v>2</v>
      </c>
      <c r="C628">
        <v>3</v>
      </c>
      <c r="E628">
        <v>6130</v>
      </c>
      <c r="F628" t="s">
        <v>164</v>
      </c>
      <c r="J628" t="s">
        <v>6057</v>
      </c>
    </row>
    <row r="629" spans="1:10" x14ac:dyDescent="0.35">
      <c r="A629">
        <v>1</v>
      </c>
      <c r="B629">
        <v>2</v>
      </c>
      <c r="C629">
        <v>3</v>
      </c>
      <c r="E629">
        <v>61309</v>
      </c>
      <c r="F629" t="s">
        <v>164</v>
      </c>
      <c r="G629" t="s">
        <v>2899</v>
      </c>
      <c r="I629" t="s">
        <v>60</v>
      </c>
      <c r="J629" t="s">
        <v>6057</v>
      </c>
    </row>
    <row r="630" spans="1:10" x14ac:dyDescent="0.35">
      <c r="A630">
        <v>1</v>
      </c>
      <c r="B630">
        <v>2</v>
      </c>
      <c r="C630">
        <v>3</v>
      </c>
      <c r="E630">
        <v>6131</v>
      </c>
      <c r="F630" t="s">
        <v>2903</v>
      </c>
      <c r="J630" t="s">
        <v>6057</v>
      </c>
    </row>
    <row r="631" spans="1:10" x14ac:dyDescent="0.35">
      <c r="A631">
        <v>1</v>
      </c>
      <c r="B631">
        <v>2</v>
      </c>
      <c r="C631">
        <v>3</v>
      </c>
      <c r="E631">
        <v>61310</v>
      </c>
      <c r="F631" t="s">
        <v>170</v>
      </c>
      <c r="G631" t="s">
        <v>2899</v>
      </c>
      <c r="I631" t="s">
        <v>60</v>
      </c>
      <c r="J631" t="s">
        <v>6057</v>
      </c>
    </row>
    <row r="632" spans="1:10" x14ac:dyDescent="0.35">
      <c r="A632">
        <v>1</v>
      </c>
      <c r="B632">
        <v>2</v>
      </c>
      <c r="C632">
        <v>3</v>
      </c>
      <c r="E632">
        <v>61311</v>
      </c>
      <c r="F632" t="s">
        <v>160</v>
      </c>
      <c r="G632" t="s">
        <v>2899</v>
      </c>
      <c r="I632" t="s">
        <v>60</v>
      </c>
      <c r="J632" t="s">
        <v>6057</v>
      </c>
    </row>
    <row r="633" spans="1:10" x14ac:dyDescent="0.35">
      <c r="A633">
        <v>1</v>
      </c>
      <c r="B633">
        <v>2</v>
      </c>
      <c r="C633">
        <v>3</v>
      </c>
      <c r="E633">
        <v>61312</v>
      </c>
      <c r="F633" t="s">
        <v>2392</v>
      </c>
      <c r="G633" t="s">
        <v>2899</v>
      </c>
      <c r="I633" t="s">
        <v>60</v>
      </c>
      <c r="J633" t="s">
        <v>6057</v>
      </c>
    </row>
    <row r="634" spans="1:10" x14ac:dyDescent="0.35">
      <c r="A634">
        <v>1</v>
      </c>
      <c r="B634">
        <v>2</v>
      </c>
      <c r="C634">
        <v>3</v>
      </c>
      <c r="E634">
        <v>61313</v>
      </c>
      <c r="F634" t="s">
        <v>168</v>
      </c>
      <c r="G634" t="s">
        <v>2899</v>
      </c>
      <c r="I634" t="s">
        <v>60</v>
      </c>
      <c r="J634" t="s">
        <v>6057</v>
      </c>
    </row>
    <row r="635" spans="1:10" x14ac:dyDescent="0.35">
      <c r="A635">
        <v>1</v>
      </c>
      <c r="B635">
        <v>2</v>
      </c>
      <c r="C635">
        <v>3</v>
      </c>
      <c r="E635">
        <v>61317</v>
      </c>
      <c r="F635" t="s">
        <v>166</v>
      </c>
      <c r="G635" t="s">
        <v>2899</v>
      </c>
      <c r="I635" t="s">
        <v>60</v>
      </c>
      <c r="J635" t="s">
        <v>6057</v>
      </c>
    </row>
    <row r="636" spans="1:10" x14ac:dyDescent="0.35">
      <c r="A636">
        <v>1</v>
      </c>
      <c r="B636">
        <v>2</v>
      </c>
      <c r="C636">
        <v>3</v>
      </c>
      <c r="E636">
        <v>61319</v>
      </c>
      <c r="F636" t="s">
        <v>174</v>
      </c>
      <c r="G636" t="s">
        <v>2899</v>
      </c>
      <c r="I636" t="s">
        <v>60</v>
      </c>
      <c r="J636" t="s">
        <v>6057</v>
      </c>
    </row>
    <row r="637" spans="1:10" x14ac:dyDescent="0.35">
      <c r="A637">
        <v>1</v>
      </c>
      <c r="B637">
        <v>2</v>
      </c>
      <c r="C637">
        <v>3</v>
      </c>
      <c r="E637">
        <v>6132</v>
      </c>
      <c r="F637" t="s">
        <v>2904</v>
      </c>
      <c r="J637" t="s">
        <v>6057</v>
      </c>
    </row>
    <row r="638" spans="1:10" x14ac:dyDescent="0.35">
      <c r="A638">
        <v>1</v>
      </c>
      <c r="B638">
        <v>2</v>
      </c>
      <c r="C638">
        <v>3</v>
      </c>
      <c r="E638">
        <v>61321</v>
      </c>
      <c r="F638" t="s">
        <v>183</v>
      </c>
      <c r="G638" t="s">
        <v>2899</v>
      </c>
      <c r="I638" t="s">
        <v>60</v>
      </c>
      <c r="J638" t="s">
        <v>6057</v>
      </c>
    </row>
    <row r="639" spans="1:10" x14ac:dyDescent="0.35">
      <c r="A639">
        <v>1</v>
      </c>
      <c r="B639">
        <v>2</v>
      </c>
      <c r="C639">
        <v>3</v>
      </c>
      <c r="E639">
        <v>61322</v>
      </c>
      <c r="F639" t="s">
        <v>181</v>
      </c>
      <c r="G639" t="s">
        <v>2899</v>
      </c>
      <c r="I639" t="s">
        <v>60</v>
      </c>
      <c r="J639" t="s">
        <v>6057</v>
      </c>
    </row>
    <row r="640" spans="1:10" x14ac:dyDescent="0.35">
      <c r="A640">
        <v>1</v>
      </c>
      <c r="B640">
        <v>2</v>
      </c>
      <c r="C640">
        <v>3</v>
      </c>
      <c r="E640">
        <v>61323</v>
      </c>
      <c r="F640" t="s">
        <v>185</v>
      </c>
      <c r="G640" t="s">
        <v>2899</v>
      </c>
      <c r="I640" t="s">
        <v>60</v>
      </c>
      <c r="J640" t="s">
        <v>6057</v>
      </c>
    </row>
    <row r="641" spans="1:10" x14ac:dyDescent="0.35">
      <c r="A641">
        <v>1</v>
      </c>
      <c r="B641">
        <v>2</v>
      </c>
      <c r="C641">
        <v>3</v>
      </c>
      <c r="E641">
        <v>61325</v>
      </c>
      <c r="F641" t="s">
        <v>197</v>
      </c>
      <c r="G641" t="s">
        <v>2899</v>
      </c>
      <c r="I641" t="s">
        <v>60</v>
      </c>
      <c r="J641" t="s">
        <v>6057</v>
      </c>
    </row>
    <row r="642" spans="1:10" x14ac:dyDescent="0.35">
      <c r="A642">
        <v>1</v>
      </c>
      <c r="B642">
        <v>2</v>
      </c>
      <c r="C642">
        <v>3</v>
      </c>
      <c r="E642">
        <v>61327</v>
      </c>
      <c r="F642" t="s">
        <v>191</v>
      </c>
      <c r="G642" t="s">
        <v>2899</v>
      </c>
      <c r="I642" t="s">
        <v>60</v>
      </c>
      <c r="J642" t="s">
        <v>6057</v>
      </c>
    </row>
    <row r="643" spans="1:10" x14ac:dyDescent="0.35">
      <c r="A643">
        <v>1</v>
      </c>
      <c r="B643">
        <v>2</v>
      </c>
      <c r="C643">
        <v>3</v>
      </c>
      <c r="E643">
        <v>61328</v>
      </c>
      <c r="F643" t="s">
        <v>194</v>
      </c>
      <c r="G643" t="s">
        <v>2899</v>
      </c>
      <c r="I643" t="s">
        <v>60</v>
      </c>
      <c r="J643" t="s">
        <v>6057</v>
      </c>
    </row>
    <row r="644" spans="1:10" x14ac:dyDescent="0.35">
      <c r="A644">
        <v>1</v>
      </c>
      <c r="B644">
        <v>2</v>
      </c>
      <c r="C644">
        <v>3</v>
      </c>
      <c r="E644">
        <v>61329</v>
      </c>
      <c r="F644" t="s">
        <v>199</v>
      </c>
      <c r="G644" t="s">
        <v>2899</v>
      </c>
      <c r="I644" t="s">
        <v>60</v>
      </c>
      <c r="J644" t="s">
        <v>6057</v>
      </c>
    </row>
    <row r="645" spans="1:10" x14ac:dyDescent="0.35">
      <c r="A645">
        <v>1</v>
      </c>
      <c r="B645">
        <v>2</v>
      </c>
      <c r="C645">
        <v>3</v>
      </c>
      <c r="E645">
        <v>6133</v>
      </c>
      <c r="F645" t="s">
        <v>2905</v>
      </c>
      <c r="J645" t="s">
        <v>6057</v>
      </c>
    </row>
    <row r="646" spans="1:10" x14ac:dyDescent="0.35">
      <c r="A646">
        <v>1</v>
      </c>
      <c r="B646">
        <v>2</v>
      </c>
      <c r="C646">
        <v>3</v>
      </c>
      <c r="E646">
        <v>61331</v>
      </c>
      <c r="F646" t="s">
        <v>1077</v>
      </c>
      <c r="G646" t="s">
        <v>2899</v>
      </c>
      <c r="I646" t="s">
        <v>60</v>
      </c>
      <c r="J646" t="s">
        <v>6057</v>
      </c>
    </row>
    <row r="647" spans="1:10" x14ac:dyDescent="0.35">
      <c r="A647">
        <v>1</v>
      </c>
      <c r="B647">
        <v>2</v>
      </c>
      <c r="C647">
        <v>3</v>
      </c>
      <c r="E647">
        <v>61332</v>
      </c>
      <c r="F647" t="s">
        <v>204</v>
      </c>
      <c r="G647" t="s">
        <v>2899</v>
      </c>
      <c r="I647" t="s">
        <v>60</v>
      </c>
      <c r="J647" t="s">
        <v>6057</v>
      </c>
    </row>
    <row r="648" spans="1:10" x14ac:dyDescent="0.35">
      <c r="A648">
        <v>1</v>
      </c>
      <c r="B648">
        <v>2</v>
      </c>
      <c r="C648">
        <v>3</v>
      </c>
      <c r="E648">
        <v>61339</v>
      </c>
      <c r="F648" t="s">
        <v>1078</v>
      </c>
      <c r="G648" t="s">
        <v>2899</v>
      </c>
      <c r="I648" t="s">
        <v>60</v>
      </c>
      <c r="J648" t="s">
        <v>6057</v>
      </c>
    </row>
    <row r="649" spans="1:10" x14ac:dyDescent="0.35">
      <c r="A649">
        <v>1</v>
      </c>
      <c r="B649">
        <v>2</v>
      </c>
      <c r="C649">
        <v>3</v>
      </c>
      <c r="E649">
        <v>6134</v>
      </c>
      <c r="F649" t="s">
        <v>2906</v>
      </c>
      <c r="J649" t="s">
        <v>6057</v>
      </c>
    </row>
    <row r="650" spans="1:10" x14ac:dyDescent="0.35">
      <c r="A650">
        <v>1</v>
      </c>
      <c r="B650">
        <v>2</v>
      </c>
      <c r="C650">
        <v>3</v>
      </c>
      <c r="E650">
        <v>61341</v>
      </c>
      <c r="F650" t="s">
        <v>1079</v>
      </c>
      <c r="G650" t="s">
        <v>2899</v>
      </c>
      <c r="I650" t="s">
        <v>60</v>
      </c>
      <c r="J650" t="s">
        <v>6057</v>
      </c>
    </row>
    <row r="651" spans="1:10" x14ac:dyDescent="0.35">
      <c r="A651">
        <v>1</v>
      </c>
      <c r="B651">
        <v>2</v>
      </c>
      <c r="C651">
        <v>3</v>
      </c>
      <c r="E651">
        <v>61343</v>
      </c>
      <c r="F651" t="s">
        <v>226</v>
      </c>
      <c r="G651" t="s">
        <v>2899</v>
      </c>
      <c r="I651" t="s">
        <v>60</v>
      </c>
      <c r="J651" t="s">
        <v>6057</v>
      </c>
    </row>
    <row r="652" spans="1:10" x14ac:dyDescent="0.35">
      <c r="A652">
        <v>1</v>
      </c>
      <c r="B652">
        <v>2</v>
      </c>
      <c r="C652">
        <v>3</v>
      </c>
      <c r="E652">
        <v>61349</v>
      </c>
      <c r="F652" t="s">
        <v>2409</v>
      </c>
      <c r="G652" t="s">
        <v>2899</v>
      </c>
      <c r="I652" t="s">
        <v>60</v>
      </c>
      <c r="J652" t="s">
        <v>6057</v>
      </c>
    </row>
    <row r="653" spans="1:10" x14ac:dyDescent="0.35">
      <c r="A653">
        <v>1</v>
      </c>
      <c r="B653">
        <v>2</v>
      </c>
      <c r="C653">
        <v>3</v>
      </c>
      <c r="E653">
        <v>615</v>
      </c>
      <c r="F653" t="s">
        <v>2907</v>
      </c>
      <c r="J653" t="s">
        <v>6057</v>
      </c>
    </row>
    <row r="654" spans="1:10" x14ac:dyDescent="0.35">
      <c r="A654">
        <v>1</v>
      </c>
      <c r="B654">
        <v>2</v>
      </c>
      <c r="C654">
        <v>3</v>
      </c>
      <c r="E654">
        <v>61501</v>
      </c>
      <c r="F654" t="s">
        <v>1080</v>
      </c>
      <c r="G654" t="s">
        <v>2899</v>
      </c>
      <c r="I654" t="s">
        <v>60</v>
      </c>
      <c r="J654" t="s">
        <v>6057</v>
      </c>
    </row>
    <row r="655" spans="1:10" x14ac:dyDescent="0.35">
      <c r="A655">
        <v>1</v>
      </c>
      <c r="B655">
        <v>2</v>
      </c>
      <c r="C655">
        <v>3</v>
      </c>
      <c r="E655">
        <v>61508</v>
      </c>
      <c r="F655" t="s">
        <v>208</v>
      </c>
      <c r="G655" t="s">
        <v>2899</v>
      </c>
      <c r="I655" t="s">
        <v>60</v>
      </c>
      <c r="J655" t="s">
        <v>6057</v>
      </c>
    </row>
    <row r="656" spans="1:10" x14ac:dyDescent="0.35">
      <c r="A656">
        <v>1</v>
      </c>
      <c r="B656">
        <v>2</v>
      </c>
      <c r="C656">
        <v>3</v>
      </c>
      <c r="E656">
        <v>61509</v>
      </c>
      <c r="F656" t="s">
        <v>187</v>
      </c>
      <c r="G656" t="s">
        <v>2899</v>
      </c>
      <c r="I656" t="s">
        <v>60</v>
      </c>
      <c r="J656" t="s">
        <v>6057</v>
      </c>
    </row>
    <row r="657" spans="1:10" x14ac:dyDescent="0.35">
      <c r="A657">
        <v>1</v>
      </c>
      <c r="B657">
        <v>2</v>
      </c>
      <c r="C657">
        <v>3</v>
      </c>
      <c r="E657">
        <v>616</v>
      </c>
      <c r="F657" t="s">
        <v>2908</v>
      </c>
      <c r="J657" t="s">
        <v>6057</v>
      </c>
    </row>
    <row r="658" spans="1:10" x14ac:dyDescent="0.35">
      <c r="A658">
        <v>1</v>
      </c>
      <c r="B658">
        <v>2</v>
      </c>
      <c r="C658">
        <v>3</v>
      </c>
      <c r="E658">
        <v>61601</v>
      </c>
      <c r="F658" t="s">
        <v>210</v>
      </c>
      <c r="G658" t="s">
        <v>2899</v>
      </c>
      <c r="I658" t="s">
        <v>60</v>
      </c>
      <c r="J658" t="s">
        <v>6057</v>
      </c>
    </row>
    <row r="659" spans="1:10" x14ac:dyDescent="0.35">
      <c r="A659">
        <v>1</v>
      </c>
      <c r="B659">
        <v>2</v>
      </c>
      <c r="C659">
        <v>3</v>
      </c>
      <c r="E659">
        <v>61602</v>
      </c>
      <c r="F659" t="s">
        <v>233</v>
      </c>
      <c r="G659" t="s">
        <v>2899</v>
      </c>
      <c r="I659" t="s">
        <v>60</v>
      </c>
      <c r="J659" t="s">
        <v>6057</v>
      </c>
    </row>
    <row r="660" spans="1:10" x14ac:dyDescent="0.35">
      <c r="A660">
        <v>1</v>
      </c>
      <c r="B660">
        <v>2</v>
      </c>
      <c r="C660">
        <v>3</v>
      </c>
      <c r="E660">
        <v>61604</v>
      </c>
      <c r="F660" t="s">
        <v>1081</v>
      </c>
      <c r="G660" t="s">
        <v>2899</v>
      </c>
      <c r="I660" t="s">
        <v>60</v>
      </c>
      <c r="J660" t="s">
        <v>6057</v>
      </c>
    </row>
    <row r="661" spans="1:10" x14ac:dyDescent="0.35">
      <c r="A661">
        <v>1</v>
      </c>
      <c r="B661">
        <v>2</v>
      </c>
      <c r="C661">
        <v>3</v>
      </c>
      <c r="E661">
        <v>61609</v>
      </c>
      <c r="F661" t="s">
        <v>189</v>
      </c>
      <c r="G661" t="s">
        <v>2899</v>
      </c>
      <c r="I661" t="s">
        <v>60</v>
      </c>
      <c r="J661" t="s">
        <v>6057</v>
      </c>
    </row>
    <row r="662" spans="1:10" x14ac:dyDescent="0.35">
      <c r="A662">
        <v>1</v>
      </c>
      <c r="B662">
        <v>2</v>
      </c>
      <c r="C662">
        <v>3</v>
      </c>
      <c r="E662">
        <v>6199</v>
      </c>
      <c r="F662" t="s">
        <v>3022</v>
      </c>
      <c r="J662" t="s">
        <v>6057</v>
      </c>
    </row>
    <row r="663" spans="1:10" x14ac:dyDescent="0.35">
      <c r="A663">
        <v>1</v>
      </c>
      <c r="B663">
        <v>2</v>
      </c>
      <c r="C663">
        <v>3</v>
      </c>
      <c r="E663">
        <v>61999</v>
      </c>
      <c r="F663" t="s">
        <v>3022</v>
      </c>
      <c r="G663" t="s">
        <v>2899</v>
      </c>
      <c r="I663" t="s">
        <v>60</v>
      </c>
      <c r="J663" t="s">
        <v>6057</v>
      </c>
    </row>
    <row r="664" spans="1:10" x14ac:dyDescent="0.35">
      <c r="A664">
        <v>1</v>
      </c>
      <c r="B664">
        <v>2</v>
      </c>
      <c r="C664">
        <v>3</v>
      </c>
      <c r="E664">
        <v>62</v>
      </c>
      <c r="F664" t="s">
        <v>2909</v>
      </c>
      <c r="J664" t="s">
        <v>6057</v>
      </c>
    </row>
    <row r="665" spans="1:10" x14ac:dyDescent="0.35">
      <c r="A665">
        <v>1</v>
      </c>
      <c r="B665">
        <v>2</v>
      </c>
      <c r="C665">
        <v>3</v>
      </c>
      <c r="E665">
        <v>620</v>
      </c>
      <c r="F665" t="s">
        <v>2910</v>
      </c>
      <c r="J665" t="s">
        <v>6057</v>
      </c>
    </row>
    <row r="666" spans="1:10" x14ac:dyDescent="0.35">
      <c r="A666">
        <v>1</v>
      </c>
      <c r="B666">
        <v>2</v>
      </c>
      <c r="C666">
        <v>3</v>
      </c>
      <c r="E666">
        <v>62001</v>
      </c>
      <c r="F666" t="s">
        <v>72</v>
      </c>
      <c r="G666" t="s">
        <v>2911</v>
      </c>
      <c r="I666" t="s">
        <v>60</v>
      </c>
      <c r="J666" t="s">
        <v>6057</v>
      </c>
    </row>
    <row r="667" spans="1:10" x14ac:dyDescent="0.35">
      <c r="A667">
        <v>1</v>
      </c>
      <c r="B667">
        <v>2</v>
      </c>
      <c r="C667">
        <v>3</v>
      </c>
      <c r="E667">
        <v>62002</v>
      </c>
      <c r="F667" t="s">
        <v>74</v>
      </c>
      <c r="G667" t="s">
        <v>2911</v>
      </c>
      <c r="I667" t="s">
        <v>60</v>
      </c>
      <c r="J667" t="s">
        <v>6057</v>
      </c>
    </row>
    <row r="668" spans="1:10" x14ac:dyDescent="0.35">
      <c r="A668">
        <v>1</v>
      </c>
      <c r="B668">
        <v>2</v>
      </c>
      <c r="C668">
        <v>3</v>
      </c>
      <c r="E668">
        <v>62003</v>
      </c>
      <c r="F668" t="s">
        <v>76</v>
      </c>
      <c r="G668" t="s">
        <v>2911</v>
      </c>
      <c r="I668" t="s">
        <v>60</v>
      </c>
      <c r="J668" t="s">
        <v>6057</v>
      </c>
    </row>
    <row r="669" spans="1:10" x14ac:dyDescent="0.35">
      <c r="A669">
        <v>1</v>
      </c>
      <c r="B669">
        <v>2</v>
      </c>
      <c r="C669">
        <v>3</v>
      </c>
      <c r="E669">
        <v>62004</v>
      </c>
      <c r="F669" t="s">
        <v>2416</v>
      </c>
      <c r="G669" t="s">
        <v>2911</v>
      </c>
      <c r="I669" t="s">
        <v>60</v>
      </c>
      <c r="J669" t="s">
        <v>6057</v>
      </c>
    </row>
    <row r="670" spans="1:10" x14ac:dyDescent="0.35">
      <c r="A670">
        <v>1</v>
      </c>
      <c r="B670">
        <v>2</v>
      </c>
      <c r="C670">
        <v>3</v>
      </c>
      <c r="E670">
        <v>62005</v>
      </c>
      <c r="F670" t="s">
        <v>80</v>
      </c>
      <c r="G670" t="s">
        <v>2911</v>
      </c>
      <c r="I670" t="s">
        <v>60</v>
      </c>
      <c r="J670" t="s">
        <v>6057</v>
      </c>
    </row>
    <row r="671" spans="1:10" x14ac:dyDescent="0.35">
      <c r="A671">
        <v>1</v>
      </c>
      <c r="B671">
        <v>2</v>
      </c>
      <c r="C671">
        <v>3</v>
      </c>
      <c r="E671">
        <v>62006</v>
      </c>
      <c r="F671" t="s">
        <v>82</v>
      </c>
      <c r="G671" t="s">
        <v>2911</v>
      </c>
      <c r="I671" t="s">
        <v>60</v>
      </c>
      <c r="J671" t="s">
        <v>6057</v>
      </c>
    </row>
    <row r="672" spans="1:10" x14ac:dyDescent="0.35">
      <c r="A672">
        <v>1</v>
      </c>
      <c r="B672">
        <v>2</v>
      </c>
      <c r="C672">
        <v>3</v>
      </c>
      <c r="E672">
        <v>621</v>
      </c>
      <c r="F672" t="s">
        <v>2912</v>
      </c>
      <c r="J672" t="s">
        <v>6057</v>
      </c>
    </row>
    <row r="673" spans="1:10" x14ac:dyDescent="0.35">
      <c r="A673">
        <v>1</v>
      </c>
      <c r="B673">
        <v>2</v>
      </c>
      <c r="C673">
        <v>3</v>
      </c>
      <c r="E673">
        <v>62101</v>
      </c>
      <c r="F673" t="s">
        <v>85</v>
      </c>
      <c r="G673" t="s">
        <v>2911</v>
      </c>
      <c r="I673" t="s">
        <v>60</v>
      </c>
      <c r="J673" t="s">
        <v>6057</v>
      </c>
    </row>
    <row r="674" spans="1:10" x14ac:dyDescent="0.35">
      <c r="A674">
        <v>1</v>
      </c>
      <c r="B674">
        <v>2</v>
      </c>
      <c r="C674">
        <v>3</v>
      </c>
      <c r="E674">
        <v>62102</v>
      </c>
      <c r="F674" t="s">
        <v>87</v>
      </c>
      <c r="G674" t="s">
        <v>2911</v>
      </c>
      <c r="I674" t="s">
        <v>60</v>
      </c>
      <c r="J674" t="s">
        <v>6057</v>
      </c>
    </row>
    <row r="675" spans="1:10" x14ac:dyDescent="0.35">
      <c r="A675">
        <v>1</v>
      </c>
      <c r="B675">
        <v>2</v>
      </c>
      <c r="C675">
        <v>3</v>
      </c>
      <c r="E675">
        <v>62103</v>
      </c>
      <c r="F675" t="s">
        <v>2423</v>
      </c>
      <c r="G675" t="s">
        <v>2911</v>
      </c>
      <c r="I675" t="s">
        <v>60</v>
      </c>
      <c r="J675" t="s">
        <v>6057</v>
      </c>
    </row>
    <row r="676" spans="1:10" x14ac:dyDescent="0.35">
      <c r="A676">
        <v>1</v>
      </c>
      <c r="B676">
        <v>2</v>
      </c>
      <c r="C676">
        <v>3</v>
      </c>
      <c r="E676">
        <v>62104</v>
      </c>
      <c r="F676" t="s">
        <v>2425</v>
      </c>
      <c r="G676" t="s">
        <v>2911</v>
      </c>
      <c r="I676" t="s">
        <v>60</v>
      </c>
      <c r="J676" t="s">
        <v>6057</v>
      </c>
    </row>
    <row r="677" spans="1:10" x14ac:dyDescent="0.35">
      <c r="A677">
        <v>1</v>
      </c>
      <c r="B677">
        <v>2</v>
      </c>
      <c r="C677">
        <v>3</v>
      </c>
      <c r="E677">
        <v>62106</v>
      </c>
      <c r="F677" t="s">
        <v>93</v>
      </c>
      <c r="G677" t="s">
        <v>2911</v>
      </c>
      <c r="I677" t="s">
        <v>60</v>
      </c>
      <c r="J677" t="s">
        <v>6057</v>
      </c>
    </row>
    <row r="678" spans="1:10" x14ac:dyDescent="0.35">
      <c r="A678">
        <v>1</v>
      </c>
      <c r="B678">
        <v>2</v>
      </c>
      <c r="C678">
        <v>3</v>
      </c>
      <c r="E678">
        <v>62129</v>
      </c>
      <c r="F678" t="s">
        <v>95</v>
      </c>
      <c r="G678" t="s">
        <v>2911</v>
      </c>
      <c r="I678" t="s">
        <v>60</v>
      </c>
      <c r="J678" t="s">
        <v>6057</v>
      </c>
    </row>
    <row r="679" spans="1:10" x14ac:dyDescent="0.35">
      <c r="A679">
        <v>1</v>
      </c>
      <c r="B679">
        <v>2</v>
      </c>
      <c r="C679">
        <v>3</v>
      </c>
      <c r="E679">
        <v>622</v>
      </c>
      <c r="F679" t="s">
        <v>2913</v>
      </c>
      <c r="J679" t="s">
        <v>6057</v>
      </c>
    </row>
    <row r="680" spans="1:10" x14ac:dyDescent="0.35">
      <c r="A680">
        <v>1</v>
      </c>
      <c r="B680">
        <v>2</v>
      </c>
      <c r="C680">
        <v>3</v>
      </c>
      <c r="E680">
        <v>62201</v>
      </c>
      <c r="F680" t="s">
        <v>98</v>
      </c>
      <c r="G680" t="s">
        <v>2911</v>
      </c>
      <c r="I680" t="s">
        <v>60</v>
      </c>
      <c r="J680" t="s">
        <v>6057</v>
      </c>
    </row>
    <row r="681" spans="1:10" x14ac:dyDescent="0.35">
      <c r="A681">
        <v>1</v>
      </c>
      <c r="B681">
        <v>2</v>
      </c>
      <c r="C681">
        <v>3</v>
      </c>
      <c r="E681">
        <v>62202</v>
      </c>
      <c r="F681" t="s">
        <v>100</v>
      </c>
      <c r="G681" t="s">
        <v>2911</v>
      </c>
      <c r="I681" t="s">
        <v>60</v>
      </c>
      <c r="J681" t="s">
        <v>6057</v>
      </c>
    </row>
    <row r="682" spans="1:10" x14ac:dyDescent="0.35">
      <c r="A682">
        <v>1</v>
      </c>
      <c r="B682">
        <v>2</v>
      </c>
      <c r="C682">
        <v>3</v>
      </c>
      <c r="E682">
        <v>62203</v>
      </c>
      <c r="F682" t="s">
        <v>2433</v>
      </c>
      <c r="G682" t="s">
        <v>2911</v>
      </c>
      <c r="I682" t="s">
        <v>60</v>
      </c>
      <c r="J682" t="s">
        <v>6057</v>
      </c>
    </row>
    <row r="683" spans="1:10" x14ac:dyDescent="0.35">
      <c r="A683">
        <v>1</v>
      </c>
      <c r="B683">
        <v>2</v>
      </c>
      <c r="C683">
        <v>3</v>
      </c>
      <c r="E683">
        <v>62204</v>
      </c>
      <c r="F683" t="s">
        <v>2436</v>
      </c>
      <c r="G683" t="s">
        <v>2911</v>
      </c>
      <c r="I683" t="s">
        <v>60</v>
      </c>
      <c r="J683" t="s">
        <v>6057</v>
      </c>
    </row>
    <row r="684" spans="1:10" x14ac:dyDescent="0.35">
      <c r="A684">
        <v>1</v>
      </c>
      <c r="B684">
        <v>2</v>
      </c>
      <c r="C684">
        <v>3</v>
      </c>
      <c r="E684">
        <v>62206</v>
      </c>
      <c r="F684" t="s">
        <v>2439</v>
      </c>
      <c r="G684" t="s">
        <v>2911</v>
      </c>
      <c r="I684" t="s">
        <v>60</v>
      </c>
      <c r="J684" t="s">
        <v>6057</v>
      </c>
    </row>
    <row r="685" spans="1:10" x14ac:dyDescent="0.35">
      <c r="A685">
        <v>1</v>
      </c>
      <c r="B685">
        <v>2</v>
      </c>
      <c r="C685">
        <v>3</v>
      </c>
      <c r="E685">
        <v>624</v>
      </c>
      <c r="F685" t="s">
        <v>2914</v>
      </c>
      <c r="J685" t="s">
        <v>6057</v>
      </c>
    </row>
    <row r="686" spans="1:10" x14ac:dyDescent="0.35">
      <c r="A686">
        <v>1</v>
      </c>
      <c r="B686">
        <v>2</v>
      </c>
      <c r="C686">
        <v>3</v>
      </c>
      <c r="E686">
        <v>62402</v>
      </c>
      <c r="F686" t="s">
        <v>109</v>
      </c>
      <c r="G686" t="s">
        <v>2911</v>
      </c>
      <c r="I686" t="s">
        <v>60</v>
      </c>
      <c r="J686" t="s">
        <v>6057</v>
      </c>
    </row>
    <row r="687" spans="1:10" x14ac:dyDescent="0.35">
      <c r="A687">
        <v>1</v>
      </c>
      <c r="B687">
        <v>2</v>
      </c>
      <c r="C687">
        <v>3</v>
      </c>
      <c r="E687">
        <v>62411</v>
      </c>
      <c r="F687" t="s">
        <v>111</v>
      </c>
      <c r="G687" t="s">
        <v>2911</v>
      </c>
      <c r="I687" t="s">
        <v>60</v>
      </c>
      <c r="J687" t="s">
        <v>6057</v>
      </c>
    </row>
    <row r="688" spans="1:10" x14ac:dyDescent="0.35">
      <c r="A688">
        <v>1</v>
      </c>
      <c r="B688">
        <v>2</v>
      </c>
      <c r="C688">
        <v>3</v>
      </c>
      <c r="E688">
        <v>62412</v>
      </c>
      <c r="F688" t="s">
        <v>113</v>
      </c>
      <c r="G688" t="s">
        <v>2911</v>
      </c>
      <c r="I688" t="s">
        <v>60</v>
      </c>
      <c r="J688" t="s">
        <v>6057</v>
      </c>
    </row>
    <row r="689" spans="1:10" x14ac:dyDescent="0.35">
      <c r="A689">
        <v>1</v>
      </c>
      <c r="B689">
        <v>2</v>
      </c>
      <c r="C689">
        <v>3</v>
      </c>
      <c r="E689">
        <v>62448</v>
      </c>
      <c r="F689" t="s">
        <v>115</v>
      </c>
      <c r="G689" t="s">
        <v>2911</v>
      </c>
      <c r="I689" t="s">
        <v>60</v>
      </c>
      <c r="J689" t="s">
        <v>6057</v>
      </c>
    </row>
    <row r="690" spans="1:10" x14ac:dyDescent="0.35">
      <c r="A690">
        <v>1</v>
      </c>
      <c r="B690">
        <v>2</v>
      </c>
      <c r="C690">
        <v>3</v>
      </c>
      <c r="E690">
        <v>625</v>
      </c>
      <c r="F690" t="s">
        <v>2915</v>
      </c>
      <c r="J690" t="s">
        <v>6057</v>
      </c>
    </row>
    <row r="691" spans="1:10" x14ac:dyDescent="0.35">
      <c r="A691">
        <v>1</v>
      </c>
      <c r="B691">
        <v>2</v>
      </c>
      <c r="C691">
        <v>3</v>
      </c>
      <c r="E691">
        <v>62501</v>
      </c>
      <c r="F691" t="s">
        <v>118</v>
      </c>
      <c r="G691" t="s">
        <v>2911</v>
      </c>
      <c r="I691" t="s">
        <v>60</v>
      </c>
      <c r="J691" t="s">
        <v>6057</v>
      </c>
    </row>
    <row r="692" spans="1:10" x14ac:dyDescent="0.35">
      <c r="A692">
        <v>1</v>
      </c>
      <c r="B692">
        <v>2</v>
      </c>
      <c r="C692">
        <v>3</v>
      </c>
      <c r="E692">
        <v>62502</v>
      </c>
      <c r="F692" t="s">
        <v>120</v>
      </c>
      <c r="G692" t="s">
        <v>2911</v>
      </c>
      <c r="I692" t="s">
        <v>60</v>
      </c>
      <c r="J692" t="s">
        <v>6057</v>
      </c>
    </row>
    <row r="693" spans="1:10" x14ac:dyDescent="0.35">
      <c r="A693">
        <v>1</v>
      </c>
      <c r="B693">
        <v>2</v>
      </c>
      <c r="C693">
        <v>3</v>
      </c>
      <c r="E693">
        <v>62503</v>
      </c>
      <c r="F693" t="s">
        <v>122</v>
      </c>
      <c r="G693" t="s">
        <v>2911</v>
      </c>
      <c r="I693" t="s">
        <v>60</v>
      </c>
      <c r="J693" t="s">
        <v>6057</v>
      </c>
    </row>
    <row r="694" spans="1:10" x14ac:dyDescent="0.35">
      <c r="A694">
        <v>1</v>
      </c>
      <c r="B694">
        <v>2</v>
      </c>
      <c r="C694">
        <v>3</v>
      </c>
      <c r="E694">
        <v>62504</v>
      </c>
      <c r="F694" t="s">
        <v>2450</v>
      </c>
      <c r="G694" t="s">
        <v>2911</v>
      </c>
      <c r="I694" t="s">
        <v>60</v>
      </c>
      <c r="J694" t="s">
        <v>6057</v>
      </c>
    </row>
    <row r="695" spans="1:10" x14ac:dyDescent="0.35">
      <c r="A695">
        <v>1</v>
      </c>
      <c r="B695">
        <v>2</v>
      </c>
      <c r="C695">
        <v>3</v>
      </c>
      <c r="E695">
        <v>62506</v>
      </c>
      <c r="F695" t="s">
        <v>126</v>
      </c>
      <c r="G695" t="s">
        <v>2911</v>
      </c>
      <c r="I695" t="s">
        <v>60</v>
      </c>
      <c r="J695" t="s">
        <v>6057</v>
      </c>
    </row>
    <row r="696" spans="1:10" x14ac:dyDescent="0.35">
      <c r="A696">
        <v>1</v>
      </c>
      <c r="B696">
        <v>2</v>
      </c>
      <c r="C696">
        <v>3</v>
      </c>
      <c r="E696">
        <v>626</v>
      </c>
      <c r="F696" t="s">
        <v>2916</v>
      </c>
      <c r="J696" t="s">
        <v>6057</v>
      </c>
    </row>
    <row r="697" spans="1:10" x14ac:dyDescent="0.35">
      <c r="A697">
        <v>1</v>
      </c>
      <c r="B697">
        <v>2</v>
      </c>
      <c r="C697">
        <v>3</v>
      </c>
      <c r="E697">
        <v>62601</v>
      </c>
      <c r="F697" t="s">
        <v>129</v>
      </c>
      <c r="G697" t="s">
        <v>2911</v>
      </c>
      <c r="I697" t="s">
        <v>60</v>
      </c>
      <c r="J697" t="s">
        <v>6057</v>
      </c>
    </row>
    <row r="698" spans="1:10" x14ac:dyDescent="0.35">
      <c r="A698">
        <v>1</v>
      </c>
      <c r="B698">
        <v>2</v>
      </c>
      <c r="C698">
        <v>3</v>
      </c>
      <c r="E698">
        <v>62602</v>
      </c>
      <c r="F698" t="s">
        <v>131</v>
      </c>
      <c r="G698" t="s">
        <v>2911</v>
      </c>
      <c r="I698" t="s">
        <v>60</v>
      </c>
      <c r="J698" t="s">
        <v>6057</v>
      </c>
    </row>
    <row r="699" spans="1:10" x14ac:dyDescent="0.35">
      <c r="A699">
        <v>1</v>
      </c>
      <c r="B699">
        <v>2</v>
      </c>
      <c r="C699">
        <v>3</v>
      </c>
      <c r="E699">
        <v>627</v>
      </c>
      <c r="F699" t="s">
        <v>2917</v>
      </c>
      <c r="J699" t="s">
        <v>6057</v>
      </c>
    </row>
    <row r="700" spans="1:10" x14ac:dyDescent="0.35">
      <c r="A700">
        <v>1</v>
      </c>
      <c r="B700">
        <v>2</v>
      </c>
      <c r="C700">
        <v>3</v>
      </c>
      <c r="E700">
        <v>62701</v>
      </c>
      <c r="F700" t="s">
        <v>2465</v>
      </c>
      <c r="G700" t="s">
        <v>2911</v>
      </c>
      <c r="I700" t="s">
        <v>60</v>
      </c>
      <c r="J700" t="s">
        <v>6057</v>
      </c>
    </row>
    <row r="701" spans="1:10" x14ac:dyDescent="0.35">
      <c r="A701">
        <v>1</v>
      </c>
      <c r="B701">
        <v>2</v>
      </c>
      <c r="C701">
        <v>3</v>
      </c>
      <c r="E701">
        <v>62702</v>
      </c>
      <c r="F701" t="s">
        <v>2468</v>
      </c>
      <c r="G701" t="s">
        <v>2911</v>
      </c>
      <c r="I701" t="s">
        <v>60</v>
      </c>
      <c r="J701" t="s">
        <v>6057</v>
      </c>
    </row>
    <row r="702" spans="1:10" x14ac:dyDescent="0.35">
      <c r="A702">
        <v>1</v>
      </c>
      <c r="B702">
        <v>2</v>
      </c>
      <c r="C702">
        <v>3</v>
      </c>
      <c r="E702">
        <v>62703</v>
      </c>
      <c r="F702" t="s">
        <v>2470</v>
      </c>
      <c r="G702" t="s">
        <v>2911</v>
      </c>
      <c r="I702" t="s">
        <v>60</v>
      </c>
      <c r="J702" t="s">
        <v>6057</v>
      </c>
    </row>
    <row r="703" spans="1:10" x14ac:dyDescent="0.35">
      <c r="A703">
        <v>1</v>
      </c>
      <c r="B703">
        <v>2</v>
      </c>
      <c r="C703">
        <v>3</v>
      </c>
      <c r="E703">
        <v>62704</v>
      </c>
      <c r="F703" t="s">
        <v>2472</v>
      </c>
      <c r="G703" t="s">
        <v>2911</v>
      </c>
      <c r="I703" t="s">
        <v>60</v>
      </c>
      <c r="J703" t="s">
        <v>6057</v>
      </c>
    </row>
    <row r="704" spans="1:10" x14ac:dyDescent="0.35">
      <c r="A704">
        <v>1</v>
      </c>
      <c r="B704">
        <v>2</v>
      </c>
      <c r="C704">
        <v>3</v>
      </c>
      <c r="E704">
        <v>62706</v>
      </c>
      <c r="F704" t="s">
        <v>2474</v>
      </c>
      <c r="G704" t="s">
        <v>2911</v>
      </c>
      <c r="I704" t="s">
        <v>60</v>
      </c>
      <c r="J704" t="s">
        <v>6057</v>
      </c>
    </row>
    <row r="705" spans="1:10" x14ac:dyDescent="0.35">
      <c r="A705">
        <v>1</v>
      </c>
      <c r="B705">
        <v>2</v>
      </c>
      <c r="C705">
        <v>3</v>
      </c>
      <c r="E705">
        <v>6299</v>
      </c>
      <c r="F705" t="s">
        <v>3023</v>
      </c>
      <c r="J705" t="s">
        <v>6057</v>
      </c>
    </row>
    <row r="706" spans="1:10" x14ac:dyDescent="0.35">
      <c r="A706">
        <v>1</v>
      </c>
      <c r="B706">
        <v>2</v>
      </c>
      <c r="C706">
        <v>3</v>
      </c>
      <c r="E706">
        <v>62999</v>
      </c>
      <c r="F706" t="s">
        <v>3022</v>
      </c>
      <c r="G706" t="s">
        <v>2892</v>
      </c>
      <c r="I706" t="s">
        <v>60</v>
      </c>
      <c r="J706" t="s">
        <v>6057</v>
      </c>
    </row>
    <row r="707" spans="1:10" x14ac:dyDescent="0.35">
      <c r="A707">
        <v>1</v>
      </c>
      <c r="B707">
        <v>2</v>
      </c>
      <c r="C707">
        <v>3</v>
      </c>
      <c r="E707">
        <v>63</v>
      </c>
      <c r="F707" t="s">
        <v>2918</v>
      </c>
      <c r="J707" t="s">
        <v>6057</v>
      </c>
    </row>
    <row r="708" spans="1:10" x14ac:dyDescent="0.35">
      <c r="A708">
        <v>1</v>
      </c>
      <c r="B708">
        <v>2</v>
      </c>
      <c r="C708">
        <v>3</v>
      </c>
      <c r="E708">
        <v>631</v>
      </c>
      <c r="F708" t="s">
        <v>2919</v>
      </c>
      <c r="J708" t="s">
        <v>6057</v>
      </c>
    </row>
    <row r="709" spans="1:10" x14ac:dyDescent="0.35">
      <c r="A709">
        <v>1</v>
      </c>
      <c r="B709">
        <v>2</v>
      </c>
      <c r="C709">
        <v>3</v>
      </c>
      <c r="E709">
        <v>63121</v>
      </c>
      <c r="F709" t="s">
        <v>370</v>
      </c>
      <c r="G709" t="s">
        <v>2920</v>
      </c>
      <c r="I709" t="s">
        <v>60</v>
      </c>
      <c r="J709" t="s">
        <v>6057</v>
      </c>
    </row>
    <row r="710" spans="1:10" x14ac:dyDescent="0.35">
      <c r="A710">
        <v>1</v>
      </c>
      <c r="B710">
        <v>2</v>
      </c>
      <c r="C710">
        <v>3</v>
      </c>
      <c r="E710">
        <v>63122</v>
      </c>
      <c r="F710" t="s">
        <v>372</v>
      </c>
      <c r="G710" t="s">
        <v>2920</v>
      </c>
      <c r="I710" t="s">
        <v>60</v>
      </c>
      <c r="J710" t="s">
        <v>6057</v>
      </c>
    </row>
    <row r="711" spans="1:10" x14ac:dyDescent="0.35">
      <c r="A711">
        <v>1</v>
      </c>
      <c r="B711">
        <v>2</v>
      </c>
      <c r="C711">
        <v>3</v>
      </c>
      <c r="E711">
        <v>632</v>
      </c>
      <c r="F711" t="s">
        <v>2921</v>
      </c>
      <c r="J711" t="s">
        <v>6057</v>
      </c>
    </row>
    <row r="712" spans="1:10" x14ac:dyDescent="0.35">
      <c r="A712">
        <v>1</v>
      </c>
      <c r="B712">
        <v>2</v>
      </c>
      <c r="C712">
        <v>3</v>
      </c>
      <c r="E712">
        <v>63211</v>
      </c>
      <c r="F712" t="s">
        <v>380</v>
      </c>
      <c r="G712" t="s">
        <v>2920</v>
      </c>
      <c r="I712" t="s">
        <v>60</v>
      </c>
      <c r="J712" t="s">
        <v>6057</v>
      </c>
    </row>
    <row r="713" spans="1:10" x14ac:dyDescent="0.35">
      <c r="A713">
        <v>1</v>
      </c>
      <c r="B713">
        <v>2</v>
      </c>
      <c r="C713">
        <v>3</v>
      </c>
      <c r="E713">
        <v>63212</v>
      </c>
      <c r="F713" t="s">
        <v>387</v>
      </c>
      <c r="G713" t="s">
        <v>2920</v>
      </c>
      <c r="I713" t="s">
        <v>60</v>
      </c>
      <c r="J713" t="s">
        <v>6057</v>
      </c>
    </row>
    <row r="714" spans="1:10" x14ac:dyDescent="0.35">
      <c r="A714">
        <v>1</v>
      </c>
      <c r="B714">
        <v>2</v>
      </c>
      <c r="C714">
        <v>3</v>
      </c>
      <c r="E714">
        <v>634</v>
      </c>
      <c r="F714" t="s">
        <v>2922</v>
      </c>
      <c r="J714" t="s">
        <v>6057</v>
      </c>
    </row>
    <row r="715" spans="1:10" x14ac:dyDescent="0.35">
      <c r="A715">
        <v>1</v>
      </c>
      <c r="B715">
        <v>2</v>
      </c>
      <c r="C715">
        <v>3</v>
      </c>
      <c r="E715">
        <v>63411</v>
      </c>
      <c r="F715" t="s">
        <v>621</v>
      </c>
      <c r="G715" t="s">
        <v>2920</v>
      </c>
      <c r="I715" t="s">
        <v>60</v>
      </c>
      <c r="J715" t="s">
        <v>6057</v>
      </c>
    </row>
    <row r="716" spans="1:10" x14ac:dyDescent="0.35">
      <c r="A716">
        <v>1</v>
      </c>
      <c r="B716">
        <v>2</v>
      </c>
      <c r="C716">
        <v>3</v>
      </c>
      <c r="E716">
        <v>63412</v>
      </c>
      <c r="F716" t="s">
        <v>2475</v>
      </c>
      <c r="G716" t="s">
        <v>2920</v>
      </c>
      <c r="I716" t="s">
        <v>60</v>
      </c>
      <c r="J716" t="s">
        <v>6057</v>
      </c>
    </row>
    <row r="717" spans="1:10" x14ac:dyDescent="0.35">
      <c r="A717">
        <v>1</v>
      </c>
      <c r="B717">
        <v>2</v>
      </c>
      <c r="C717">
        <v>3</v>
      </c>
      <c r="E717">
        <v>636</v>
      </c>
      <c r="F717" t="s">
        <v>3025</v>
      </c>
      <c r="J717" t="s">
        <v>6057</v>
      </c>
    </row>
    <row r="718" spans="1:10" x14ac:dyDescent="0.35">
      <c r="A718">
        <v>1</v>
      </c>
      <c r="B718">
        <v>2</v>
      </c>
      <c r="C718">
        <v>3</v>
      </c>
      <c r="E718">
        <v>63611</v>
      </c>
      <c r="F718" t="s">
        <v>628</v>
      </c>
      <c r="G718" t="s">
        <v>2920</v>
      </c>
      <c r="I718" t="s">
        <v>60</v>
      </c>
      <c r="J718" t="s">
        <v>6057</v>
      </c>
    </row>
    <row r="719" spans="1:10" x14ac:dyDescent="0.35">
      <c r="A719">
        <v>1</v>
      </c>
      <c r="B719">
        <v>2</v>
      </c>
      <c r="C719">
        <v>3</v>
      </c>
      <c r="E719">
        <v>63612</v>
      </c>
      <c r="F719" t="s">
        <v>630</v>
      </c>
      <c r="G719" t="s">
        <v>2920</v>
      </c>
      <c r="I719" t="s">
        <v>60</v>
      </c>
      <c r="J719" t="s">
        <v>6057</v>
      </c>
    </row>
    <row r="720" spans="1:10" x14ac:dyDescent="0.35">
      <c r="A720">
        <v>1</v>
      </c>
      <c r="B720">
        <v>2</v>
      </c>
      <c r="C720">
        <v>3</v>
      </c>
      <c r="E720">
        <v>63613</v>
      </c>
      <c r="F720" t="s">
        <v>638</v>
      </c>
      <c r="G720" t="s">
        <v>2920</v>
      </c>
      <c r="I720" t="s">
        <v>60</v>
      </c>
      <c r="J720" t="s">
        <v>6057</v>
      </c>
    </row>
    <row r="721" spans="1:10" x14ac:dyDescent="0.35">
      <c r="A721">
        <v>1</v>
      </c>
      <c r="B721">
        <v>2</v>
      </c>
      <c r="C721">
        <v>3</v>
      </c>
      <c r="E721">
        <v>63617</v>
      </c>
      <c r="F721" t="s">
        <v>2476</v>
      </c>
      <c r="G721" t="s">
        <v>2920</v>
      </c>
      <c r="I721" t="s">
        <v>60</v>
      </c>
      <c r="J721" t="s">
        <v>6057</v>
      </c>
    </row>
    <row r="722" spans="1:10" x14ac:dyDescent="0.35">
      <c r="A722">
        <v>1</v>
      </c>
      <c r="B722">
        <v>2</v>
      </c>
      <c r="C722">
        <v>3</v>
      </c>
      <c r="E722">
        <v>63618</v>
      </c>
      <c r="F722" t="s">
        <v>642</v>
      </c>
      <c r="G722" t="s">
        <v>2920</v>
      </c>
      <c r="I722" t="s">
        <v>60</v>
      </c>
      <c r="J722" t="s">
        <v>6057</v>
      </c>
    </row>
    <row r="723" spans="1:10" x14ac:dyDescent="0.35">
      <c r="A723">
        <v>1</v>
      </c>
      <c r="B723">
        <v>2</v>
      </c>
      <c r="C723">
        <v>3</v>
      </c>
      <c r="E723">
        <v>63627</v>
      </c>
      <c r="F723" t="s">
        <v>2923</v>
      </c>
      <c r="G723" t="s">
        <v>2920</v>
      </c>
      <c r="I723" t="s">
        <v>60</v>
      </c>
      <c r="J723" t="s">
        <v>6057</v>
      </c>
    </row>
    <row r="724" spans="1:10" x14ac:dyDescent="0.35">
      <c r="A724">
        <v>1</v>
      </c>
      <c r="B724">
        <v>2</v>
      </c>
      <c r="C724">
        <v>3</v>
      </c>
      <c r="E724">
        <v>638</v>
      </c>
      <c r="F724" t="s">
        <v>2924</v>
      </c>
      <c r="J724" t="s">
        <v>6057</v>
      </c>
    </row>
    <row r="725" spans="1:10" x14ac:dyDescent="0.35">
      <c r="A725">
        <v>1</v>
      </c>
      <c r="B725">
        <v>2</v>
      </c>
      <c r="C725">
        <v>3</v>
      </c>
      <c r="E725">
        <v>63801</v>
      </c>
      <c r="F725" t="s">
        <v>391</v>
      </c>
      <c r="G725" t="s">
        <v>2925</v>
      </c>
      <c r="I725" t="s">
        <v>60</v>
      </c>
      <c r="J725" t="s">
        <v>6057</v>
      </c>
    </row>
    <row r="726" spans="1:10" x14ac:dyDescent="0.35">
      <c r="A726">
        <v>1</v>
      </c>
      <c r="B726">
        <v>2</v>
      </c>
      <c r="C726">
        <v>3</v>
      </c>
      <c r="E726">
        <v>63802</v>
      </c>
      <c r="F726" t="s">
        <v>395</v>
      </c>
      <c r="G726" t="s">
        <v>2925</v>
      </c>
      <c r="I726" t="s">
        <v>60</v>
      </c>
      <c r="J726" t="s">
        <v>6057</v>
      </c>
    </row>
    <row r="727" spans="1:10" x14ac:dyDescent="0.35">
      <c r="A727">
        <v>1</v>
      </c>
      <c r="B727">
        <v>2</v>
      </c>
      <c r="C727">
        <v>3</v>
      </c>
      <c r="E727">
        <v>63811</v>
      </c>
      <c r="F727" t="s">
        <v>393</v>
      </c>
      <c r="G727" t="s">
        <v>2925</v>
      </c>
      <c r="I727" t="s">
        <v>60</v>
      </c>
      <c r="J727" t="s">
        <v>6057</v>
      </c>
    </row>
    <row r="728" spans="1:10" x14ac:dyDescent="0.35">
      <c r="A728">
        <v>1</v>
      </c>
      <c r="B728">
        <v>2</v>
      </c>
      <c r="C728">
        <v>3</v>
      </c>
      <c r="E728">
        <v>63812</v>
      </c>
      <c r="F728" t="s">
        <v>400</v>
      </c>
      <c r="G728" t="s">
        <v>2925</v>
      </c>
      <c r="I728" t="s">
        <v>60</v>
      </c>
      <c r="J728" t="s">
        <v>6057</v>
      </c>
    </row>
    <row r="729" spans="1:10" x14ac:dyDescent="0.35">
      <c r="A729">
        <v>1</v>
      </c>
      <c r="B729">
        <v>2</v>
      </c>
      <c r="C729">
        <v>3</v>
      </c>
      <c r="E729">
        <v>63814</v>
      </c>
      <c r="F729" t="s">
        <v>402</v>
      </c>
      <c r="G729" t="s">
        <v>2925</v>
      </c>
      <c r="I729" t="s">
        <v>60</v>
      </c>
      <c r="J729" t="s">
        <v>6057</v>
      </c>
    </row>
    <row r="730" spans="1:10" x14ac:dyDescent="0.35">
      <c r="A730">
        <v>1</v>
      </c>
      <c r="B730">
        <v>2</v>
      </c>
      <c r="C730">
        <v>3</v>
      </c>
      <c r="E730">
        <v>63815</v>
      </c>
      <c r="F730" t="s">
        <v>397</v>
      </c>
      <c r="G730" t="s">
        <v>2925</v>
      </c>
      <c r="I730" t="s">
        <v>60</v>
      </c>
      <c r="J730" t="s">
        <v>6057</v>
      </c>
    </row>
    <row r="731" spans="1:10" x14ac:dyDescent="0.35">
      <c r="A731">
        <v>1</v>
      </c>
      <c r="B731">
        <v>2</v>
      </c>
      <c r="C731">
        <v>3</v>
      </c>
      <c r="E731">
        <v>6399</v>
      </c>
      <c r="F731" t="s">
        <v>3024</v>
      </c>
      <c r="J731" t="s">
        <v>6057</v>
      </c>
    </row>
    <row r="732" spans="1:10" x14ac:dyDescent="0.35">
      <c r="A732">
        <v>1</v>
      </c>
      <c r="B732">
        <v>2</v>
      </c>
      <c r="C732">
        <v>3</v>
      </c>
      <c r="E732">
        <v>63999</v>
      </c>
      <c r="F732" t="s">
        <v>3024</v>
      </c>
      <c r="G732" t="s">
        <v>2892</v>
      </c>
      <c r="I732" t="s">
        <v>60</v>
      </c>
      <c r="J732" t="s">
        <v>6057</v>
      </c>
    </row>
    <row r="733" spans="1:10" x14ac:dyDescent="0.35">
      <c r="A733">
        <v>1</v>
      </c>
      <c r="B733">
        <v>2</v>
      </c>
      <c r="C733">
        <v>3</v>
      </c>
      <c r="E733">
        <v>65</v>
      </c>
      <c r="F733" t="s">
        <v>2926</v>
      </c>
      <c r="J733" t="s">
        <v>6057</v>
      </c>
    </row>
    <row r="734" spans="1:10" x14ac:dyDescent="0.35">
      <c r="A734">
        <v>1</v>
      </c>
      <c r="B734">
        <v>2</v>
      </c>
      <c r="C734">
        <v>3</v>
      </c>
      <c r="E734">
        <v>651</v>
      </c>
      <c r="F734" t="s">
        <v>280</v>
      </c>
      <c r="J734" t="s">
        <v>6057</v>
      </c>
    </row>
    <row r="735" spans="1:10" x14ac:dyDescent="0.35">
      <c r="A735">
        <v>1</v>
      </c>
      <c r="B735">
        <v>2</v>
      </c>
      <c r="C735">
        <v>3</v>
      </c>
      <c r="E735">
        <v>65104</v>
      </c>
      <c r="F735" t="s">
        <v>282</v>
      </c>
      <c r="G735" t="s">
        <v>2927</v>
      </c>
      <c r="I735" t="s">
        <v>60</v>
      </c>
      <c r="J735" t="s">
        <v>6057</v>
      </c>
    </row>
    <row r="736" spans="1:10" x14ac:dyDescent="0.35">
      <c r="A736">
        <v>1</v>
      </c>
      <c r="B736">
        <v>2</v>
      </c>
      <c r="C736">
        <v>3</v>
      </c>
      <c r="E736">
        <v>65105</v>
      </c>
      <c r="F736" t="s">
        <v>290</v>
      </c>
      <c r="G736" t="s">
        <v>2927</v>
      </c>
      <c r="I736" t="s">
        <v>60</v>
      </c>
      <c r="J736" t="s">
        <v>6057</v>
      </c>
    </row>
    <row r="737" spans="1:10" x14ac:dyDescent="0.35">
      <c r="A737">
        <v>1</v>
      </c>
      <c r="B737">
        <v>2</v>
      </c>
      <c r="C737">
        <v>3</v>
      </c>
      <c r="E737">
        <v>65106</v>
      </c>
      <c r="F737" t="s">
        <v>292</v>
      </c>
      <c r="G737" t="s">
        <v>2927</v>
      </c>
      <c r="I737" t="s">
        <v>60</v>
      </c>
      <c r="J737" t="s">
        <v>6057</v>
      </c>
    </row>
    <row r="738" spans="1:10" x14ac:dyDescent="0.35">
      <c r="A738">
        <v>1</v>
      </c>
      <c r="B738">
        <v>2</v>
      </c>
      <c r="C738">
        <v>3</v>
      </c>
      <c r="E738">
        <v>65124</v>
      </c>
      <c r="F738" t="s">
        <v>288</v>
      </c>
      <c r="G738" t="s">
        <v>2927</v>
      </c>
      <c r="I738" t="s">
        <v>60</v>
      </c>
      <c r="J738" t="s">
        <v>6057</v>
      </c>
    </row>
    <row r="739" spans="1:10" x14ac:dyDescent="0.35">
      <c r="A739">
        <v>1</v>
      </c>
      <c r="B739">
        <v>2</v>
      </c>
      <c r="C739">
        <v>3</v>
      </c>
      <c r="E739">
        <v>65134</v>
      </c>
      <c r="F739" t="s">
        <v>2480</v>
      </c>
      <c r="G739" t="s">
        <v>2927</v>
      </c>
      <c r="I739" t="s">
        <v>60</v>
      </c>
      <c r="J739" t="s">
        <v>6057</v>
      </c>
    </row>
    <row r="740" spans="1:10" x14ac:dyDescent="0.35">
      <c r="A740">
        <v>1</v>
      </c>
      <c r="B740">
        <v>2</v>
      </c>
      <c r="C740">
        <v>3</v>
      </c>
      <c r="E740">
        <v>65144</v>
      </c>
      <c r="F740" t="s">
        <v>2928</v>
      </c>
      <c r="G740" t="s">
        <v>2927</v>
      </c>
      <c r="I740" t="s">
        <v>60</v>
      </c>
      <c r="J740" t="s">
        <v>6057</v>
      </c>
    </row>
    <row r="741" spans="1:10" x14ac:dyDescent="0.35">
      <c r="A741">
        <v>1</v>
      </c>
      <c r="B741">
        <v>2</v>
      </c>
      <c r="C741">
        <v>3</v>
      </c>
      <c r="E741">
        <v>652</v>
      </c>
      <c r="F741" t="s">
        <v>296</v>
      </c>
      <c r="J741" t="s">
        <v>6057</v>
      </c>
    </row>
    <row r="742" spans="1:10" x14ac:dyDescent="0.35">
      <c r="A742">
        <v>1</v>
      </c>
      <c r="B742">
        <v>2</v>
      </c>
      <c r="C742">
        <v>3</v>
      </c>
      <c r="E742">
        <v>65214</v>
      </c>
      <c r="F742" t="s">
        <v>298</v>
      </c>
      <c r="G742" t="s">
        <v>2927</v>
      </c>
      <c r="I742" t="s">
        <v>60</v>
      </c>
      <c r="J742" t="s">
        <v>6057</v>
      </c>
    </row>
    <row r="743" spans="1:10" x14ac:dyDescent="0.35">
      <c r="A743">
        <v>1</v>
      </c>
      <c r="B743">
        <v>2</v>
      </c>
      <c r="C743">
        <v>3</v>
      </c>
      <c r="E743">
        <v>653</v>
      </c>
      <c r="F743" t="s">
        <v>2929</v>
      </c>
      <c r="J743" t="s">
        <v>6057</v>
      </c>
    </row>
    <row r="744" spans="1:10" x14ac:dyDescent="0.35">
      <c r="A744">
        <v>1</v>
      </c>
      <c r="B744">
        <v>2</v>
      </c>
      <c r="C744">
        <v>3</v>
      </c>
      <c r="E744">
        <v>65304</v>
      </c>
      <c r="F744" t="s">
        <v>310</v>
      </c>
      <c r="G744" t="s">
        <v>2927</v>
      </c>
      <c r="I744" t="s">
        <v>60</v>
      </c>
      <c r="J744" t="s">
        <v>6057</v>
      </c>
    </row>
    <row r="745" spans="1:10" x14ac:dyDescent="0.35">
      <c r="A745">
        <v>1</v>
      </c>
      <c r="B745">
        <v>2</v>
      </c>
      <c r="C745">
        <v>3</v>
      </c>
      <c r="E745">
        <v>654</v>
      </c>
      <c r="F745" t="s">
        <v>2930</v>
      </c>
      <c r="J745" t="s">
        <v>6057</v>
      </c>
    </row>
    <row r="746" spans="1:10" x14ac:dyDescent="0.35">
      <c r="A746">
        <v>1</v>
      </c>
      <c r="B746">
        <v>2</v>
      </c>
      <c r="C746">
        <v>3</v>
      </c>
      <c r="E746">
        <v>65424</v>
      </c>
      <c r="F746" t="s">
        <v>286</v>
      </c>
      <c r="G746" t="s">
        <v>2927</v>
      </c>
      <c r="I746" t="s">
        <v>2658</v>
      </c>
      <c r="J746" t="s">
        <v>6057</v>
      </c>
    </row>
    <row r="747" spans="1:10" x14ac:dyDescent="0.35">
      <c r="A747">
        <v>1</v>
      </c>
      <c r="B747">
        <v>2</v>
      </c>
      <c r="C747">
        <v>3</v>
      </c>
      <c r="E747">
        <v>657</v>
      </c>
      <c r="F747" t="s">
        <v>2931</v>
      </c>
      <c r="J747" t="s">
        <v>6057</v>
      </c>
    </row>
    <row r="748" spans="1:10" x14ac:dyDescent="0.35">
      <c r="A748">
        <v>1</v>
      </c>
      <c r="B748">
        <v>2</v>
      </c>
      <c r="C748">
        <v>3</v>
      </c>
      <c r="E748">
        <v>65722</v>
      </c>
      <c r="F748" t="s">
        <v>313</v>
      </c>
      <c r="G748" t="s">
        <v>2932</v>
      </c>
      <c r="I748" t="s">
        <v>60</v>
      </c>
      <c r="J748" t="s">
        <v>6057</v>
      </c>
    </row>
    <row r="749" spans="1:10" x14ac:dyDescent="0.35">
      <c r="A749">
        <v>1</v>
      </c>
      <c r="B749">
        <v>2</v>
      </c>
      <c r="C749">
        <v>3</v>
      </c>
      <c r="E749">
        <v>65726</v>
      </c>
      <c r="F749" t="s">
        <v>307</v>
      </c>
      <c r="G749" t="s">
        <v>2932</v>
      </c>
      <c r="I749" t="s">
        <v>60</v>
      </c>
      <c r="J749" t="s">
        <v>6057</v>
      </c>
    </row>
    <row r="750" spans="1:10" x14ac:dyDescent="0.35">
      <c r="A750">
        <v>1</v>
      </c>
      <c r="B750">
        <v>2</v>
      </c>
      <c r="C750">
        <v>3</v>
      </c>
      <c r="E750">
        <v>65728</v>
      </c>
      <c r="F750" t="s">
        <v>301</v>
      </c>
      <c r="G750" t="s">
        <v>2932</v>
      </c>
      <c r="I750" t="s">
        <v>60</v>
      </c>
      <c r="J750" t="s">
        <v>6057</v>
      </c>
    </row>
    <row r="751" spans="1:10" x14ac:dyDescent="0.35">
      <c r="A751">
        <v>1</v>
      </c>
      <c r="B751">
        <v>2</v>
      </c>
      <c r="C751">
        <v>3</v>
      </c>
      <c r="E751">
        <v>658</v>
      </c>
      <c r="F751" t="s">
        <v>229</v>
      </c>
      <c r="J751" t="s">
        <v>6057</v>
      </c>
    </row>
    <row r="752" spans="1:10" x14ac:dyDescent="0.35">
      <c r="A752">
        <v>1</v>
      </c>
      <c r="B752">
        <v>2</v>
      </c>
      <c r="C752">
        <v>3</v>
      </c>
      <c r="E752">
        <v>65801</v>
      </c>
      <c r="F752" t="s">
        <v>231</v>
      </c>
      <c r="G752" t="s">
        <v>2933</v>
      </c>
      <c r="I752" t="s">
        <v>60</v>
      </c>
      <c r="J752" t="s">
        <v>6057</v>
      </c>
    </row>
    <row r="753" spans="1:10" x14ac:dyDescent="0.35">
      <c r="A753">
        <v>1</v>
      </c>
      <c r="B753">
        <v>2</v>
      </c>
      <c r="C753">
        <v>3</v>
      </c>
      <c r="E753">
        <v>65999</v>
      </c>
      <c r="F753" t="s">
        <v>4419</v>
      </c>
      <c r="I753" t="s">
        <v>60</v>
      </c>
      <c r="J753" t="s">
        <v>6057</v>
      </c>
    </row>
    <row r="754" spans="1:10" x14ac:dyDescent="0.35">
      <c r="A754">
        <v>1</v>
      </c>
      <c r="B754">
        <v>2</v>
      </c>
      <c r="C754">
        <v>3</v>
      </c>
      <c r="E754">
        <v>66</v>
      </c>
      <c r="F754" t="s">
        <v>2934</v>
      </c>
      <c r="J754" t="s">
        <v>6057</v>
      </c>
    </row>
    <row r="755" spans="1:10" x14ac:dyDescent="0.35">
      <c r="A755">
        <v>1</v>
      </c>
      <c r="B755">
        <v>2</v>
      </c>
      <c r="C755">
        <v>3</v>
      </c>
      <c r="E755">
        <v>660</v>
      </c>
      <c r="F755" t="s">
        <v>2935</v>
      </c>
      <c r="J755" t="s">
        <v>6057</v>
      </c>
    </row>
    <row r="756" spans="1:10" x14ac:dyDescent="0.35">
      <c r="A756">
        <v>1</v>
      </c>
      <c r="B756">
        <v>2</v>
      </c>
      <c r="C756">
        <v>3</v>
      </c>
      <c r="E756">
        <v>66014</v>
      </c>
      <c r="F756" t="s">
        <v>2484</v>
      </c>
      <c r="G756" t="s">
        <v>2789</v>
      </c>
      <c r="I756" t="s">
        <v>2658</v>
      </c>
      <c r="J756" t="s">
        <v>6057</v>
      </c>
    </row>
    <row r="757" spans="1:10" x14ac:dyDescent="0.35">
      <c r="A757">
        <v>1</v>
      </c>
      <c r="B757">
        <v>2</v>
      </c>
      <c r="C757">
        <v>3</v>
      </c>
      <c r="E757">
        <v>66015</v>
      </c>
      <c r="F757" t="s">
        <v>2486</v>
      </c>
      <c r="G757" t="s">
        <v>2789</v>
      </c>
      <c r="I757" t="s">
        <v>2658</v>
      </c>
      <c r="J757" t="s">
        <v>6057</v>
      </c>
    </row>
    <row r="758" spans="1:10" x14ac:dyDescent="0.35">
      <c r="A758">
        <v>1</v>
      </c>
      <c r="B758">
        <v>2</v>
      </c>
      <c r="C758">
        <v>3</v>
      </c>
      <c r="E758">
        <v>66016</v>
      </c>
      <c r="F758" t="s">
        <v>2487</v>
      </c>
      <c r="G758" t="s">
        <v>2789</v>
      </c>
      <c r="I758" t="s">
        <v>2658</v>
      </c>
      <c r="J758" t="s">
        <v>6057</v>
      </c>
    </row>
    <row r="759" spans="1:10" x14ac:dyDescent="0.35">
      <c r="A759">
        <v>1</v>
      </c>
      <c r="B759">
        <v>2</v>
      </c>
      <c r="C759">
        <v>3</v>
      </c>
      <c r="E759">
        <v>66020</v>
      </c>
      <c r="F759" t="s">
        <v>2488</v>
      </c>
      <c r="G759" t="s">
        <v>2789</v>
      </c>
      <c r="I759" t="s">
        <v>2658</v>
      </c>
      <c r="J759" t="s">
        <v>6057</v>
      </c>
    </row>
    <row r="760" spans="1:10" x14ac:dyDescent="0.35">
      <c r="A760">
        <v>1</v>
      </c>
      <c r="B760">
        <v>2</v>
      </c>
      <c r="C760">
        <v>3</v>
      </c>
      <c r="E760">
        <v>66021</v>
      </c>
      <c r="F760" t="s">
        <v>2490</v>
      </c>
      <c r="G760" t="s">
        <v>2789</v>
      </c>
      <c r="I760" t="s">
        <v>2658</v>
      </c>
      <c r="J760" t="s">
        <v>6057</v>
      </c>
    </row>
    <row r="761" spans="1:10" x14ac:dyDescent="0.35">
      <c r="A761">
        <v>1</v>
      </c>
      <c r="B761">
        <v>2</v>
      </c>
      <c r="C761">
        <v>3</v>
      </c>
      <c r="E761">
        <v>66023</v>
      </c>
      <c r="F761" t="s">
        <v>2492</v>
      </c>
      <c r="G761" t="s">
        <v>2789</v>
      </c>
      <c r="I761" t="s">
        <v>2658</v>
      </c>
      <c r="J761" t="s">
        <v>6057</v>
      </c>
    </row>
    <row r="762" spans="1:10" x14ac:dyDescent="0.35">
      <c r="A762">
        <v>1</v>
      </c>
      <c r="B762">
        <v>2</v>
      </c>
      <c r="C762">
        <v>3</v>
      </c>
      <c r="E762">
        <v>66024</v>
      </c>
      <c r="F762" t="s">
        <v>2494</v>
      </c>
      <c r="G762" t="s">
        <v>2789</v>
      </c>
      <c r="I762" t="s">
        <v>2658</v>
      </c>
      <c r="J762" t="s">
        <v>6057</v>
      </c>
    </row>
    <row r="763" spans="1:10" x14ac:dyDescent="0.35">
      <c r="A763">
        <v>1</v>
      </c>
      <c r="B763">
        <v>2</v>
      </c>
      <c r="C763">
        <v>3</v>
      </c>
      <c r="E763">
        <v>66026</v>
      </c>
      <c r="F763" t="s">
        <v>2496</v>
      </c>
      <c r="G763" t="s">
        <v>2789</v>
      </c>
      <c r="I763" t="s">
        <v>2658</v>
      </c>
      <c r="J763" t="s">
        <v>6057</v>
      </c>
    </row>
    <row r="764" spans="1:10" x14ac:dyDescent="0.35">
      <c r="A764">
        <v>1</v>
      </c>
      <c r="B764">
        <v>2</v>
      </c>
      <c r="C764">
        <v>3</v>
      </c>
      <c r="E764">
        <v>66030</v>
      </c>
      <c r="F764" t="s">
        <v>2498</v>
      </c>
      <c r="G764" t="s">
        <v>2789</v>
      </c>
      <c r="I764" t="s">
        <v>2658</v>
      </c>
      <c r="J764" t="s">
        <v>6057</v>
      </c>
    </row>
    <row r="765" spans="1:10" x14ac:dyDescent="0.35">
      <c r="A765">
        <v>1</v>
      </c>
      <c r="B765">
        <v>2</v>
      </c>
      <c r="C765">
        <v>3</v>
      </c>
      <c r="E765">
        <v>66031</v>
      </c>
      <c r="F765" t="s">
        <v>2499</v>
      </c>
      <c r="G765" t="s">
        <v>2789</v>
      </c>
      <c r="I765" t="s">
        <v>2658</v>
      </c>
      <c r="J765" t="s">
        <v>6057</v>
      </c>
    </row>
    <row r="766" spans="1:10" x14ac:dyDescent="0.35">
      <c r="A766">
        <v>1</v>
      </c>
      <c r="B766">
        <v>2</v>
      </c>
      <c r="C766">
        <v>3</v>
      </c>
      <c r="E766">
        <v>66032</v>
      </c>
      <c r="F766" t="s">
        <v>2501</v>
      </c>
      <c r="G766" t="s">
        <v>2789</v>
      </c>
      <c r="I766" t="s">
        <v>2658</v>
      </c>
      <c r="J766" t="s">
        <v>6057</v>
      </c>
    </row>
    <row r="767" spans="1:10" x14ac:dyDescent="0.35">
      <c r="A767">
        <v>1</v>
      </c>
      <c r="B767">
        <v>2</v>
      </c>
      <c r="C767">
        <v>3</v>
      </c>
      <c r="E767">
        <v>66033</v>
      </c>
      <c r="F767" t="s">
        <v>2503</v>
      </c>
      <c r="G767" t="s">
        <v>2789</v>
      </c>
      <c r="I767" t="s">
        <v>2658</v>
      </c>
      <c r="J767" t="s">
        <v>6057</v>
      </c>
    </row>
    <row r="768" spans="1:10" x14ac:dyDescent="0.35">
      <c r="A768">
        <v>1</v>
      </c>
      <c r="B768">
        <v>2</v>
      </c>
      <c r="C768">
        <v>3</v>
      </c>
      <c r="E768">
        <v>66034</v>
      </c>
      <c r="F768" t="s">
        <v>2505</v>
      </c>
      <c r="G768" t="s">
        <v>2789</v>
      </c>
      <c r="I768" t="s">
        <v>2658</v>
      </c>
      <c r="J768" t="s">
        <v>6057</v>
      </c>
    </row>
    <row r="769" spans="1:10" x14ac:dyDescent="0.35">
      <c r="A769">
        <v>1</v>
      </c>
      <c r="B769">
        <v>2</v>
      </c>
      <c r="C769">
        <v>3</v>
      </c>
      <c r="E769">
        <v>66061</v>
      </c>
      <c r="F769" t="s">
        <v>2507</v>
      </c>
      <c r="G769" t="s">
        <v>2789</v>
      </c>
      <c r="I769" t="s">
        <v>2658</v>
      </c>
      <c r="J769" t="s">
        <v>6057</v>
      </c>
    </row>
    <row r="770" spans="1:10" x14ac:dyDescent="0.35">
      <c r="A770">
        <v>1</v>
      </c>
      <c r="B770">
        <v>2</v>
      </c>
      <c r="C770">
        <v>3</v>
      </c>
      <c r="E770">
        <v>661</v>
      </c>
      <c r="F770" t="s">
        <v>2936</v>
      </c>
      <c r="J770" t="s">
        <v>6057</v>
      </c>
    </row>
    <row r="771" spans="1:10" x14ac:dyDescent="0.35">
      <c r="A771">
        <v>1</v>
      </c>
      <c r="B771">
        <v>2</v>
      </c>
      <c r="C771">
        <v>3</v>
      </c>
      <c r="E771">
        <v>66120</v>
      </c>
      <c r="F771" t="s">
        <v>2508</v>
      </c>
      <c r="G771" t="s">
        <v>2796</v>
      </c>
      <c r="I771" t="s">
        <v>2658</v>
      </c>
      <c r="J771" t="s">
        <v>6057</v>
      </c>
    </row>
    <row r="772" spans="1:10" x14ac:dyDescent="0.35">
      <c r="A772">
        <v>1</v>
      </c>
      <c r="B772">
        <v>2</v>
      </c>
      <c r="C772">
        <v>3</v>
      </c>
      <c r="E772">
        <v>662</v>
      </c>
      <c r="F772" t="s">
        <v>2937</v>
      </c>
      <c r="J772" t="s">
        <v>6057</v>
      </c>
    </row>
    <row r="773" spans="1:10" x14ac:dyDescent="0.35">
      <c r="A773">
        <v>1</v>
      </c>
      <c r="B773">
        <v>2</v>
      </c>
      <c r="C773">
        <v>3</v>
      </c>
      <c r="E773">
        <v>66201</v>
      </c>
      <c r="F773" t="s">
        <v>2511</v>
      </c>
      <c r="G773" t="s">
        <v>2938</v>
      </c>
      <c r="I773" t="s">
        <v>2658</v>
      </c>
      <c r="J773" t="s">
        <v>6057</v>
      </c>
    </row>
    <row r="774" spans="1:10" x14ac:dyDescent="0.35">
      <c r="A774">
        <v>1</v>
      </c>
      <c r="B774">
        <v>2</v>
      </c>
      <c r="C774">
        <v>3</v>
      </c>
      <c r="E774">
        <v>66202</v>
      </c>
      <c r="F774" t="s">
        <v>2513</v>
      </c>
      <c r="G774" t="s">
        <v>2938</v>
      </c>
      <c r="I774" t="s">
        <v>2658</v>
      </c>
      <c r="J774" t="s">
        <v>6057</v>
      </c>
    </row>
    <row r="775" spans="1:10" x14ac:dyDescent="0.35">
      <c r="A775">
        <v>1</v>
      </c>
      <c r="B775">
        <v>2</v>
      </c>
      <c r="C775">
        <v>3</v>
      </c>
      <c r="E775">
        <v>664</v>
      </c>
      <c r="F775" t="s">
        <v>2939</v>
      </c>
      <c r="J775" t="s">
        <v>6057</v>
      </c>
    </row>
    <row r="776" spans="1:10" x14ac:dyDescent="0.35">
      <c r="A776">
        <v>1</v>
      </c>
      <c r="B776">
        <v>2</v>
      </c>
      <c r="C776">
        <v>3</v>
      </c>
      <c r="E776">
        <v>66400</v>
      </c>
      <c r="F776" t="s">
        <v>2514</v>
      </c>
      <c r="G776" t="s">
        <v>2938</v>
      </c>
      <c r="I776" t="s">
        <v>2658</v>
      </c>
      <c r="J776" t="s">
        <v>6057</v>
      </c>
    </row>
    <row r="777" spans="1:10" x14ac:dyDescent="0.35">
      <c r="A777">
        <v>1</v>
      </c>
      <c r="B777">
        <v>2</v>
      </c>
      <c r="C777">
        <v>3</v>
      </c>
      <c r="E777">
        <v>665</v>
      </c>
      <c r="F777" t="s">
        <v>2940</v>
      </c>
      <c r="J777" t="s">
        <v>6057</v>
      </c>
    </row>
    <row r="778" spans="1:10" x14ac:dyDescent="0.35">
      <c r="A778">
        <v>1</v>
      </c>
      <c r="B778">
        <v>2</v>
      </c>
      <c r="C778">
        <v>3</v>
      </c>
      <c r="E778">
        <v>66501</v>
      </c>
      <c r="F778" t="s">
        <v>361</v>
      </c>
      <c r="G778" t="s">
        <v>2938</v>
      </c>
      <c r="I778" t="s">
        <v>60</v>
      </c>
      <c r="J778" t="s">
        <v>6057</v>
      </c>
    </row>
    <row r="779" spans="1:10" x14ac:dyDescent="0.35">
      <c r="A779">
        <v>1</v>
      </c>
      <c r="B779">
        <v>2</v>
      </c>
      <c r="C779">
        <v>3</v>
      </c>
      <c r="E779">
        <v>66502</v>
      </c>
      <c r="F779" t="s">
        <v>616</v>
      </c>
      <c r="G779" t="s">
        <v>2941</v>
      </c>
      <c r="I779" t="s">
        <v>60</v>
      </c>
      <c r="J779" t="s">
        <v>6057</v>
      </c>
    </row>
    <row r="780" spans="1:10" x14ac:dyDescent="0.35">
      <c r="A780">
        <v>1</v>
      </c>
      <c r="B780">
        <v>2</v>
      </c>
      <c r="C780">
        <v>3</v>
      </c>
      <c r="E780">
        <v>666</v>
      </c>
      <c r="F780" t="s">
        <v>2942</v>
      </c>
      <c r="J780" t="s">
        <v>6057</v>
      </c>
    </row>
    <row r="781" spans="1:10" x14ac:dyDescent="0.35">
      <c r="A781">
        <v>1</v>
      </c>
      <c r="B781">
        <v>2</v>
      </c>
      <c r="C781">
        <v>3</v>
      </c>
      <c r="E781">
        <v>66621</v>
      </c>
      <c r="F781" t="s">
        <v>2517</v>
      </c>
      <c r="G781" t="s">
        <v>2943</v>
      </c>
      <c r="I781" t="s">
        <v>2658</v>
      </c>
      <c r="J781" t="s">
        <v>6057</v>
      </c>
    </row>
    <row r="782" spans="1:10" x14ac:dyDescent="0.35">
      <c r="A782">
        <v>1</v>
      </c>
      <c r="B782">
        <v>2</v>
      </c>
      <c r="C782">
        <v>3</v>
      </c>
      <c r="E782">
        <v>66622</v>
      </c>
      <c r="F782" t="s">
        <v>2518</v>
      </c>
      <c r="G782" t="s">
        <v>2943</v>
      </c>
      <c r="I782" t="s">
        <v>2658</v>
      </c>
      <c r="J782" t="s">
        <v>6057</v>
      </c>
    </row>
    <row r="783" spans="1:10" x14ac:dyDescent="0.35">
      <c r="A783">
        <v>1</v>
      </c>
      <c r="B783">
        <v>2</v>
      </c>
      <c r="C783">
        <v>3</v>
      </c>
      <c r="E783">
        <v>667</v>
      </c>
      <c r="F783" t="s">
        <v>2944</v>
      </c>
      <c r="J783" t="s">
        <v>6057</v>
      </c>
    </row>
    <row r="784" spans="1:10" x14ac:dyDescent="0.35">
      <c r="A784">
        <v>1</v>
      </c>
      <c r="B784">
        <v>2</v>
      </c>
      <c r="C784">
        <v>3</v>
      </c>
      <c r="E784">
        <v>66780</v>
      </c>
      <c r="F784" t="s">
        <v>2519</v>
      </c>
      <c r="G784" t="s">
        <v>2945</v>
      </c>
      <c r="I784" t="s">
        <v>2658</v>
      </c>
      <c r="J784" t="s">
        <v>6057</v>
      </c>
    </row>
    <row r="785" spans="1:10" x14ac:dyDescent="0.35">
      <c r="A785">
        <v>1</v>
      </c>
      <c r="B785">
        <v>2</v>
      </c>
      <c r="C785">
        <v>3</v>
      </c>
      <c r="E785">
        <v>67</v>
      </c>
      <c r="F785" t="s">
        <v>2946</v>
      </c>
      <c r="J785" t="s">
        <v>6057</v>
      </c>
    </row>
    <row r="786" spans="1:10" x14ac:dyDescent="0.35">
      <c r="A786">
        <v>1</v>
      </c>
      <c r="B786">
        <v>2</v>
      </c>
      <c r="C786">
        <v>3</v>
      </c>
      <c r="E786">
        <v>671</v>
      </c>
      <c r="F786" t="s">
        <v>2947</v>
      </c>
      <c r="J786" t="s">
        <v>6057</v>
      </c>
    </row>
    <row r="787" spans="1:10" x14ac:dyDescent="0.35">
      <c r="A787">
        <v>1</v>
      </c>
      <c r="B787">
        <v>2</v>
      </c>
      <c r="C787">
        <v>3</v>
      </c>
      <c r="E787">
        <v>67100</v>
      </c>
      <c r="F787" t="s">
        <v>348</v>
      </c>
      <c r="G787" t="s">
        <v>2948</v>
      </c>
      <c r="I787" t="s">
        <v>60</v>
      </c>
      <c r="J787" t="s">
        <v>6057</v>
      </c>
    </row>
    <row r="788" spans="1:10" x14ac:dyDescent="0.35">
      <c r="A788">
        <v>1</v>
      </c>
      <c r="B788">
        <v>2</v>
      </c>
      <c r="C788">
        <v>3</v>
      </c>
      <c r="E788">
        <v>67101</v>
      </c>
      <c r="F788" t="s">
        <v>304</v>
      </c>
      <c r="G788" t="s">
        <v>2948</v>
      </c>
      <c r="I788" t="s">
        <v>60</v>
      </c>
      <c r="J788" t="s">
        <v>6057</v>
      </c>
    </row>
    <row r="789" spans="1:10" x14ac:dyDescent="0.35">
      <c r="A789">
        <v>1</v>
      </c>
      <c r="B789">
        <v>2</v>
      </c>
      <c r="C789">
        <v>3</v>
      </c>
      <c r="E789">
        <v>67102</v>
      </c>
      <c r="F789" t="s">
        <v>2525</v>
      </c>
      <c r="G789" t="s">
        <v>2948</v>
      </c>
      <c r="I789" t="s">
        <v>60</v>
      </c>
      <c r="J789" t="s">
        <v>6057</v>
      </c>
    </row>
    <row r="790" spans="1:10" x14ac:dyDescent="0.35">
      <c r="A790">
        <v>1</v>
      </c>
      <c r="B790">
        <v>2</v>
      </c>
      <c r="C790">
        <v>3</v>
      </c>
      <c r="E790">
        <v>67111</v>
      </c>
      <c r="F790" t="s">
        <v>2526</v>
      </c>
      <c r="G790" t="s">
        <v>2948</v>
      </c>
      <c r="I790" t="s">
        <v>60</v>
      </c>
      <c r="J790" t="s">
        <v>6057</v>
      </c>
    </row>
    <row r="791" spans="1:10" x14ac:dyDescent="0.35">
      <c r="A791">
        <v>1</v>
      </c>
      <c r="B791">
        <v>2</v>
      </c>
      <c r="C791">
        <v>3</v>
      </c>
      <c r="E791">
        <v>67112</v>
      </c>
      <c r="F791" t="s">
        <v>1009</v>
      </c>
      <c r="G791" t="s">
        <v>2948</v>
      </c>
      <c r="I791" t="s">
        <v>60</v>
      </c>
      <c r="J791" t="s">
        <v>6057</v>
      </c>
    </row>
    <row r="792" spans="1:10" x14ac:dyDescent="0.35">
      <c r="A792">
        <v>1</v>
      </c>
      <c r="B792">
        <v>2</v>
      </c>
      <c r="C792">
        <v>3</v>
      </c>
      <c r="E792">
        <v>67113</v>
      </c>
      <c r="F792" t="s">
        <v>2527</v>
      </c>
      <c r="G792" t="s">
        <v>2948</v>
      </c>
      <c r="I792" t="s">
        <v>60</v>
      </c>
      <c r="J792" t="s">
        <v>6057</v>
      </c>
    </row>
    <row r="793" spans="1:10" x14ac:dyDescent="0.35">
      <c r="A793">
        <v>1</v>
      </c>
      <c r="B793">
        <v>2</v>
      </c>
      <c r="C793">
        <v>3</v>
      </c>
      <c r="E793">
        <v>67114</v>
      </c>
      <c r="F793" t="s">
        <v>356</v>
      </c>
      <c r="G793" t="s">
        <v>2948</v>
      </c>
      <c r="I793" t="s">
        <v>60</v>
      </c>
      <c r="J793" t="s">
        <v>6057</v>
      </c>
    </row>
    <row r="794" spans="1:10" x14ac:dyDescent="0.35">
      <c r="A794">
        <v>1</v>
      </c>
      <c r="B794">
        <v>2</v>
      </c>
      <c r="C794">
        <v>3</v>
      </c>
      <c r="E794">
        <v>67115</v>
      </c>
      <c r="F794" t="s">
        <v>359</v>
      </c>
      <c r="G794" t="s">
        <v>2948</v>
      </c>
      <c r="I794" t="s">
        <v>60</v>
      </c>
      <c r="J794" t="s">
        <v>6057</v>
      </c>
    </row>
    <row r="795" spans="1:10" x14ac:dyDescent="0.35">
      <c r="A795">
        <v>1</v>
      </c>
      <c r="B795">
        <v>2</v>
      </c>
      <c r="C795">
        <v>3</v>
      </c>
      <c r="E795">
        <v>67148</v>
      </c>
      <c r="F795" t="s">
        <v>366</v>
      </c>
      <c r="G795" t="s">
        <v>2948</v>
      </c>
      <c r="I795" t="s">
        <v>60</v>
      </c>
      <c r="J795" t="s">
        <v>6057</v>
      </c>
    </row>
    <row r="796" spans="1:10" x14ac:dyDescent="0.35">
      <c r="A796">
        <v>1</v>
      </c>
      <c r="B796">
        <v>2</v>
      </c>
      <c r="C796">
        <v>3</v>
      </c>
      <c r="E796">
        <v>67151</v>
      </c>
      <c r="F796" t="s">
        <v>4431</v>
      </c>
      <c r="G796" t="s">
        <v>2948</v>
      </c>
      <c r="I796" t="s">
        <v>60</v>
      </c>
      <c r="J796" t="s">
        <v>6057</v>
      </c>
    </row>
    <row r="797" spans="1:10" x14ac:dyDescent="0.35">
      <c r="A797">
        <v>1</v>
      </c>
      <c r="B797">
        <v>2</v>
      </c>
      <c r="C797">
        <v>3</v>
      </c>
      <c r="E797">
        <v>672</v>
      </c>
      <c r="F797" t="s">
        <v>2949</v>
      </c>
      <c r="J797" t="s">
        <v>6057</v>
      </c>
    </row>
    <row r="798" spans="1:10" x14ac:dyDescent="0.35">
      <c r="A798">
        <v>1</v>
      </c>
      <c r="B798">
        <v>2</v>
      </c>
      <c r="C798">
        <v>3</v>
      </c>
      <c r="E798">
        <v>67212</v>
      </c>
      <c r="F798" t="s">
        <v>786</v>
      </c>
      <c r="G798" t="s">
        <v>2950</v>
      </c>
      <c r="I798" t="s">
        <v>60</v>
      </c>
      <c r="J798" t="s">
        <v>6057</v>
      </c>
    </row>
    <row r="799" spans="1:10" x14ac:dyDescent="0.35">
      <c r="A799">
        <v>1</v>
      </c>
      <c r="B799">
        <v>2</v>
      </c>
      <c r="C799">
        <v>3</v>
      </c>
      <c r="E799">
        <v>67213</v>
      </c>
      <c r="F799" t="s">
        <v>788</v>
      </c>
      <c r="G799" t="s">
        <v>2950</v>
      </c>
      <c r="I799" t="s">
        <v>60</v>
      </c>
      <c r="J799" t="s">
        <v>6057</v>
      </c>
    </row>
    <row r="800" spans="1:10" x14ac:dyDescent="0.35">
      <c r="A800">
        <v>1</v>
      </c>
      <c r="B800">
        <v>2</v>
      </c>
      <c r="C800">
        <v>3</v>
      </c>
      <c r="E800">
        <v>67241</v>
      </c>
      <c r="F800" t="s">
        <v>2529</v>
      </c>
      <c r="G800" t="s">
        <v>2950</v>
      </c>
      <c r="I800" t="s">
        <v>2658</v>
      </c>
      <c r="J800" t="s">
        <v>6057</v>
      </c>
    </row>
    <row r="801" spans="1:10" x14ac:dyDescent="0.35">
      <c r="A801">
        <v>1</v>
      </c>
      <c r="B801">
        <v>2</v>
      </c>
      <c r="C801">
        <v>3</v>
      </c>
      <c r="E801">
        <v>67251</v>
      </c>
      <c r="F801" t="s">
        <v>2951</v>
      </c>
      <c r="G801" t="s">
        <v>2950</v>
      </c>
      <c r="I801" t="s">
        <v>60</v>
      </c>
      <c r="J801" t="s">
        <v>6057</v>
      </c>
    </row>
    <row r="802" spans="1:10" x14ac:dyDescent="0.35">
      <c r="A802">
        <v>1</v>
      </c>
      <c r="B802">
        <v>2</v>
      </c>
      <c r="C802">
        <v>3</v>
      </c>
      <c r="E802">
        <v>67252</v>
      </c>
      <c r="F802" t="s">
        <v>734</v>
      </c>
      <c r="G802" t="s">
        <v>2950</v>
      </c>
      <c r="I802" t="s">
        <v>2658</v>
      </c>
      <c r="J802" t="s">
        <v>6057</v>
      </c>
    </row>
    <row r="803" spans="1:10" x14ac:dyDescent="0.35">
      <c r="A803">
        <v>1</v>
      </c>
      <c r="B803">
        <v>2</v>
      </c>
      <c r="C803">
        <v>3</v>
      </c>
      <c r="E803">
        <v>67261</v>
      </c>
      <c r="F803" t="s">
        <v>722</v>
      </c>
      <c r="G803" t="s">
        <v>2950</v>
      </c>
      <c r="I803" t="s">
        <v>60</v>
      </c>
      <c r="J803" t="s">
        <v>6057</v>
      </c>
    </row>
    <row r="804" spans="1:10" x14ac:dyDescent="0.35">
      <c r="A804">
        <v>1</v>
      </c>
      <c r="B804">
        <v>2</v>
      </c>
      <c r="C804">
        <v>3</v>
      </c>
      <c r="E804">
        <v>673</v>
      </c>
      <c r="F804" t="s">
        <v>2953</v>
      </c>
      <c r="J804" t="s">
        <v>6057</v>
      </c>
    </row>
    <row r="805" spans="1:10" x14ac:dyDescent="0.35">
      <c r="A805">
        <v>1</v>
      </c>
      <c r="B805">
        <v>2</v>
      </c>
      <c r="C805">
        <v>3</v>
      </c>
      <c r="E805">
        <v>67311</v>
      </c>
      <c r="F805" t="s">
        <v>2533</v>
      </c>
      <c r="G805" t="s">
        <v>2954</v>
      </c>
      <c r="I805" t="s">
        <v>2658</v>
      </c>
      <c r="J805" t="s">
        <v>6057</v>
      </c>
    </row>
    <row r="806" spans="1:10" x14ac:dyDescent="0.35">
      <c r="A806">
        <v>1</v>
      </c>
      <c r="B806">
        <v>2</v>
      </c>
      <c r="C806">
        <v>3</v>
      </c>
      <c r="E806">
        <v>67361</v>
      </c>
      <c r="F806" t="s">
        <v>2535</v>
      </c>
      <c r="G806" t="s">
        <v>2954</v>
      </c>
      <c r="I806" t="s">
        <v>2658</v>
      </c>
      <c r="J806" t="s">
        <v>6057</v>
      </c>
    </row>
    <row r="807" spans="1:10" x14ac:dyDescent="0.35">
      <c r="A807">
        <v>1</v>
      </c>
      <c r="B807">
        <v>2</v>
      </c>
      <c r="C807">
        <v>3</v>
      </c>
      <c r="E807">
        <v>67371</v>
      </c>
      <c r="F807" t="s">
        <v>2538</v>
      </c>
      <c r="G807" t="s">
        <v>2954</v>
      </c>
      <c r="I807" t="s">
        <v>2658</v>
      </c>
      <c r="J807" t="s">
        <v>6057</v>
      </c>
    </row>
    <row r="808" spans="1:10" x14ac:dyDescent="0.35">
      <c r="A808">
        <v>1</v>
      </c>
      <c r="B808">
        <v>2</v>
      </c>
      <c r="C808">
        <v>3</v>
      </c>
      <c r="E808">
        <v>67391</v>
      </c>
      <c r="F808" t="s">
        <v>2542</v>
      </c>
      <c r="G808" t="s">
        <v>2954</v>
      </c>
      <c r="I808" t="s">
        <v>2658</v>
      </c>
      <c r="J808" t="s">
        <v>6057</v>
      </c>
    </row>
    <row r="809" spans="1:10" x14ac:dyDescent="0.35">
      <c r="A809">
        <v>1</v>
      </c>
      <c r="B809">
        <v>2</v>
      </c>
      <c r="C809">
        <v>3</v>
      </c>
      <c r="E809">
        <v>68</v>
      </c>
      <c r="F809" t="s">
        <v>2955</v>
      </c>
      <c r="J809" t="s">
        <v>6057</v>
      </c>
    </row>
    <row r="810" spans="1:10" x14ac:dyDescent="0.35">
      <c r="A810">
        <v>1</v>
      </c>
      <c r="B810">
        <v>2</v>
      </c>
      <c r="C810">
        <v>3</v>
      </c>
      <c r="E810">
        <v>685</v>
      </c>
      <c r="F810" t="s">
        <v>2956</v>
      </c>
      <c r="J810" t="s">
        <v>6057</v>
      </c>
    </row>
    <row r="811" spans="1:10" x14ac:dyDescent="0.35">
      <c r="A811">
        <v>1</v>
      </c>
      <c r="B811">
        <v>2</v>
      </c>
      <c r="C811">
        <v>3</v>
      </c>
      <c r="E811">
        <v>68504</v>
      </c>
      <c r="F811" t="s">
        <v>1154</v>
      </c>
      <c r="G811" t="s">
        <v>2957</v>
      </c>
      <c r="I811" t="s">
        <v>2658</v>
      </c>
      <c r="J811" t="s">
        <v>6057</v>
      </c>
    </row>
    <row r="812" spans="1:10" x14ac:dyDescent="0.35">
      <c r="A812">
        <v>1</v>
      </c>
      <c r="B812">
        <v>2</v>
      </c>
      <c r="C812">
        <v>3</v>
      </c>
      <c r="E812">
        <v>68505</v>
      </c>
      <c r="F812" t="s">
        <v>1162</v>
      </c>
      <c r="G812" t="s">
        <v>2957</v>
      </c>
      <c r="I812" t="s">
        <v>2658</v>
      </c>
      <c r="J812" t="s">
        <v>6057</v>
      </c>
    </row>
    <row r="813" spans="1:10" x14ac:dyDescent="0.35">
      <c r="A813">
        <v>1</v>
      </c>
      <c r="B813">
        <v>2</v>
      </c>
      <c r="C813">
        <v>3</v>
      </c>
      <c r="E813">
        <v>68506</v>
      </c>
      <c r="F813" t="s">
        <v>2958</v>
      </c>
      <c r="G813" t="s">
        <v>2957</v>
      </c>
      <c r="I813" t="s">
        <v>2658</v>
      </c>
      <c r="J813" t="s">
        <v>6057</v>
      </c>
    </row>
    <row r="814" spans="1:10" x14ac:dyDescent="0.35">
      <c r="A814">
        <v>1</v>
      </c>
      <c r="B814">
        <v>2</v>
      </c>
      <c r="C814">
        <v>3</v>
      </c>
      <c r="E814">
        <v>686</v>
      </c>
      <c r="F814" t="s">
        <v>2959</v>
      </c>
      <c r="J814" t="s">
        <v>6057</v>
      </c>
    </row>
    <row r="815" spans="1:10" x14ac:dyDescent="0.35">
      <c r="A815">
        <v>1</v>
      </c>
      <c r="B815">
        <v>2</v>
      </c>
      <c r="C815">
        <v>3</v>
      </c>
      <c r="E815">
        <v>68601</v>
      </c>
      <c r="F815" t="s">
        <v>2547</v>
      </c>
      <c r="G815" t="s">
        <v>2960</v>
      </c>
      <c r="I815" t="s">
        <v>2658</v>
      </c>
      <c r="J815" t="s">
        <v>6057</v>
      </c>
    </row>
    <row r="816" spans="1:10" x14ac:dyDescent="0.35">
      <c r="A816">
        <v>1</v>
      </c>
      <c r="B816">
        <v>2</v>
      </c>
      <c r="C816">
        <v>3</v>
      </c>
      <c r="E816">
        <v>68605</v>
      </c>
      <c r="F816" t="s">
        <v>1164</v>
      </c>
      <c r="G816" t="s">
        <v>2960</v>
      </c>
      <c r="I816" t="s">
        <v>2658</v>
      </c>
      <c r="J816" t="s">
        <v>6057</v>
      </c>
    </row>
    <row r="817" spans="1:10" x14ac:dyDescent="0.35">
      <c r="A817">
        <v>1</v>
      </c>
      <c r="B817">
        <v>2</v>
      </c>
      <c r="C817">
        <v>3</v>
      </c>
      <c r="E817">
        <v>69</v>
      </c>
      <c r="F817" t="s">
        <v>2961</v>
      </c>
      <c r="J817" t="s">
        <v>6057</v>
      </c>
    </row>
    <row r="818" spans="1:10" x14ac:dyDescent="0.35">
      <c r="A818">
        <v>1</v>
      </c>
      <c r="B818">
        <v>2</v>
      </c>
      <c r="C818">
        <v>3</v>
      </c>
      <c r="E818">
        <v>69201</v>
      </c>
      <c r="F818" t="s">
        <v>3018</v>
      </c>
      <c r="G818" t="s">
        <v>2962</v>
      </c>
      <c r="I818" t="s">
        <v>2658</v>
      </c>
      <c r="J818" t="s">
        <v>6057</v>
      </c>
    </row>
    <row r="819" spans="1:10" x14ac:dyDescent="0.35">
      <c r="A819">
        <v>1</v>
      </c>
      <c r="B819">
        <v>2</v>
      </c>
      <c r="C819">
        <v>3</v>
      </c>
      <c r="E819">
        <v>69202</v>
      </c>
      <c r="F819" t="s">
        <v>3019</v>
      </c>
      <c r="G819" t="s">
        <v>2963</v>
      </c>
      <c r="I819" t="s">
        <v>2658</v>
      </c>
      <c r="J819" t="s">
        <v>6057</v>
      </c>
    </row>
    <row r="820" spans="1:10" x14ac:dyDescent="0.35">
      <c r="A820">
        <v>1</v>
      </c>
      <c r="B820">
        <v>2</v>
      </c>
      <c r="C820">
        <v>3</v>
      </c>
      <c r="E820">
        <v>7</v>
      </c>
      <c r="F820" t="s">
        <v>2964</v>
      </c>
      <c r="J820" t="s">
        <v>6057</v>
      </c>
    </row>
    <row r="821" spans="1:10" x14ac:dyDescent="0.35">
      <c r="A821">
        <v>1</v>
      </c>
      <c r="B821">
        <v>2</v>
      </c>
      <c r="C821">
        <v>3</v>
      </c>
      <c r="E821">
        <v>70</v>
      </c>
      <c r="F821" t="s">
        <v>2965</v>
      </c>
      <c r="J821" t="s">
        <v>6057</v>
      </c>
    </row>
    <row r="822" spans="1:10" x14ac:dyDescent="0.35">
      <c r="A822">
        <v>1</v>
      </c>
      <c r="B822">
        <v>2</v>
      </c>
      <c r="C822">
        <v>3</v>
      </c>
      <c r="E822">
        <v>701</v>
      </c>
      <c r="F822" t="s">
        <v>2966</v>
      </c>
      <c r="J822" t="s">
        <v>6057</v>
      </c>
    </row>
    <row r="823" spans="1:10" x14ac:dyDescent="0.35">
      <c r="A823">
        <v>1</v>
      </c>
      <c r="B823">
        <v>2</v>
      </c>
      <c r="C823">
        <v>3</v>
      </c>
      <c r="E823">
        <v>70110</v>
      </c>
      <c r="F823" t="s">
        <v>406</v>
      </c>
      <c r="G823" t="s">
        <v>2967</v>
      </c>
      <c r="I823" t="s">
        <v>60</v>
      </c>
      <c r="J823" t="s">
        <v>6057</v>
      </c>
    </row>
    <row r="824" spans="1:10" x14ac:dyDescent="0.35">
      <c r="A824">
        <v>1</v>
      </c>
      <c r="B824">
        <v>2</v>
      </c>
      <c r="C824">
        <v>3</v>
      </c>
      <c r="E824">
        <v>70120</v>
      </c>
      <c r="F824" t="s">
        <v>417</v>
      </c>
      <c r="G824" t="s">
        <v>2967</v>
      </c>
      <c r="I824" t="s">
        <v>60</v>
      </c>
      <c r="J824" t="s">
        <v>6057</v>
      </c>
    </row>
    <row r="825" spans="1:10" x14ac:dyDescent="0.35">
      <c r="A825">
        <v>1</v>
      </c>
      <c r="B825">
        <v>2</v>
      </c>
      <c r="C825">
        <v>3</v>
      </c>
      <c r="E825">
        <v>70130</v>
      </c>
      <c r="F825" t="s">
        <v>432</v>
      </c>
      <c r="G825" t="s">
        <v>2967</v>
      </c>
      <c r="I825" t="s">
        <v>60</v>
      </c>
      <c r="J825" t="s">
        <v>6057</v>
      </c>
    </row>
    <row r="826" spans="1:10" x14ac:dyDescent="0.35">
      <c r="A826">
        <v>1</v>
      </c>
      <c r="B826">
        <v>2</v>
      </c>
      <c r="C826">
        <v>3</v>
      </c>
      <c r="E826">
        <v>70140</v>
      </c>
      <c r="F826" t="s">
        <v>458</v>
      </c>
      <c r="G826" t="s">
        <v>2967</v>
      </c>
      <c r="I826" t="s">
        <v>60</v>
      </c>
      <c r="J826" t="s">
        <v>6057</v>
      </c>
    </row>
    <row r="827" spans="1:10" x14ac:dyDescent="0.35">
      <c r="A827">
        <v>1</v>
      </c>
      <c r="B827">
        <v>2</v>
      </c>
      <c r="C827">
        <v>3</v>
      </c>
      <c r="E827">
        <v>70150</v>
      </c>
      <c r="F827" t="s">
        <v>503</v>
      </c>
      <c r="G827" t="s">
        <v>2967</v>
      </c>
      <c r="I827" t="s">
        <v>60</v>
      </c>
      <c r="J827" t="s">
        <v>6057</v>
      </c>
    </row>
    <row r="828" spans="1:10" x14ac:dyDescent="0.35">
      <c r="A828">
        <v>1</v>
      </c>
      <c r="B828">
        <v>2</v>
      </c>
      <c r="C828">
        <v>3</v>
      </c>
      <c r="E828">
        <v>70160</v>
      </c>
      <c r="F828" t="s">
        <v>512</v>
      </c>
      <c r="G828" t="s">
        <v>2967</v>
      </c>
      <c r="I828" t="s">
        <v>60</v>
      </c>
      <c r="J828" t="s">
        <v>6057</v>
      </c>
    </row>
    <row r="829" spans="1:10" x14ac:dyDescent="0.35">
      <c r="A829">
        <v>1</v>
      </c>
      <c r="B829">
        <v>2</v>
      </c>
      <c r="C829">
        <v>3</v>
      </c>
      <c r="E829">
        <v>70170</v>
      </c>
      <c r="F829" t="s">
        <v>535</v>
      </c>
      <c r="G829" t="s">
        <v>2967</v>
      </c>
      <c r="I829" t="s">
        <v>60</v>
      </c>
      <c r="J829" t="s">
        <v>6057</v>
      </c>
    </row>
    <row r="830" spans="1:10" x14ac:dyDescent="0.35">
      <c r="A830">
        <v>1</v>
      </c>
      <c r="B830">
        <v>2</v>
      </c>
      <c r="C830">
        <v>3</v>
      </c>
      <c r="E830">
        <v>70190</v>
      </c>
      <c r="F830" t="s">
        <v>560</v>
      </c>
      <c r="G830" t="s">
        <v>2967</v>
      </c>
      <c r="I830" t="s">
        <v>60</v>
      </c>
      <c r="J830" t="s">
        <v>6057</v>
      </c>
    </row>
    <row r="831" spans="1:10" x14ac:dyDescent="0.35">
      <c r="A831">
        <v>1</v>
      </c>
      <c r="B831">
        <v>2</v>
      </c>
      <c r="C831">
        <v>3</v>
      </c>
      <c r="E831">
        <v>707</v>
      </c>
      <c r="F831" t="s">
        <v>2968</v>
      </c>
      <c r="J831" t="s">
        <v>6057</v>
      </c>
    </row>
    <row r="832" spans="1:10" x14ac:dyDescent="0.35">
      <c r="A832">
        <v>1</v>
      </c>
      <c r="B832">
        <v>2</v>
      </c>
      <c r="C832">
        <v>3</v>
      </c>
      <c r="E832">
        <v>70710</v>
      </c>
      <c r="F832" t="s">
        <v>574</v>
      </c>
      <c r="G832" t="s">
        <v>2967</v>
      </c>
      <c r="I832" t="s">
        <v>60</v>
      </c>
      <c r="J832" t="s">
        <v>6057</v>
      </c>
    </row>
    <row r="833" spans="1:10" x14ac:dyDescent="0.35">
      <c r="A833">
        <v>1</v>
      </c>
      <c r="B833">
        <v>2</v>
      </c>
      <c r="C833">
        <v>3</v>
      </c>
      <c r="E833">
        <v>70720</v>
      </c>
      <c r="F833" t="s">
        <v>577</v>
      </c>
      <c r="G833" t="s">
        <v>2967</v>
      </c>
      <c r="I833" t="s">
        <v>60</v>
      </c>
      <c r="J833" t="s">
        <v>6057</v>
      </c>
    </row>
    <row r="834" spans="1:10" x14ac:dyDescent="0.35">
      <c r="A834">
        <v>1</v>
      </c>
      <c r="B834">
        <v>2</v>
      </c>
      <c r="C834">
        <v>3</v>
      </c>
      <c r="E834">
        <v>70730</v>
      </c>
      <c r="F834" t="s">
        <v>580</v>
      </c>
      <c r="G834" t="s">
        <v>2967</v>
      </c>
      <c r="I834" t="s">
        <v>60</v>
      </c>
      <c r="J834" t="s">
        <v>6057</v>
      </c>
    </row>
    <row r="835" spans="1:10" x14ac:dyDescent="0.35">
      <c r="A835">
        <v>1</v>
      </c>
      <c r="B835">
        <v>2</v>
      </c>
      <c r="C835">
        <v>3</v>
      </c>
      <c r="E835">
        <v>70740</v>
      </c>
      <c r="F835" t="s">
        <v>583</v>
      </c>
      <c r="G835" t="s">
        <v>2967</v>
      </c>
      <c r="I835" t="s">
        <v>60</v>
      </c>
      <c r="J835" t="s">
        <v>6057</v>
      </c>
    </row>
    <row r="836" spans="1:10" x14ac:dyDescent="0.35">
      <c r="A836">
        <v>1</v>
      </c>
      <c r="B836">
        <v>2</v>
      </c>
      <c r="C836">
        <v>3</v>
      </c>
      <c r="E836">
        <v>70750</v>
      </c>
      <c r="F836" t="s">
        <v>589</v>
      </c>
      <c r="G836" t="s">
        <v>2967</v>
      </c>
      <c r="I836" t="s">
        <v>2658</v>
      </c>
      <c r="J836" t="s">
        <v>6057</v>
      </c>
    </row>
    <row r="837" spans="1:10" x14ac:dyDescent="0.35">
      <c r="A837">
        <v>1</v>
      </c>
      <c r="B837">
        <v>2</v>
      </c>
      <c r="C837">
        <v>3</v>
      </c>
      <c r="E837">
        <v>709</v>
      </c>
      <c r="F837" t="s">
        <v>2969</v>
      </c>
      <c r="J837" t="s">
        <v>6057</v>
      </c>
    </row>
    <row r="838" spans="1:10" x14ac:dyDescent="0.35">
      <c r="A838">
        <v>1</v>
      </c>
      <c r="B838">
        <v>2</v>
      </c>
      <c r="C838">
        <v>3</v>
      </c>
      <c r="E838">
        <v>70910</v>
      </c>
      <c r="F838" t="s">
        <v>595</v>
      </c>
      <c r="G838" t="s">
        <v>2967</v>
      </c>
      <c r="I838" t="s">
        <v>60</v>
      </c>
      <c r="J838" t="s">
        <v>6057</v>
      </c>
    </row>
    <row r="839" spans="1:10" x14ac:dyDescent="0.35">
      <c r="A839">
        <v>1</v>
      </c>
      <c r="B839">
        <v>2</v>
      </c>
      <c r="C839">
        <v>3</v>
      </c>
      <c r="E839">
        <v>71</v>
      </c>
      <c r="F839" t="s">
        <v>2970</v>
      </c>
      <c r="J839" t="s">
        <v>6057</v>
      </c>
    </row>
    <row r="840" spans="1:10" x14ac:dyDescent="0.35">
      <c r="A840">
        <v>1</v>
      </c>
      <c r="B840">
        <v>2</v>
      </c>
      <c r="C840">
        <v>3</v>
      </c>
      <c r="E840">
        <v>713</v>
      </c>
      <c r="F840" t="s">
        <v>2970</v>
      </c>
      <c r="J840" t="s">
        <v>6057</v>
      </c>
    </row>
    <row r="841" spans="1:10" x14ac:dyDescent="0.35">
      <c r="A841">
        <v>1</v>
      </c>
      <c r="B841">
        <v>2</v>
      </c>
      <c r="C841">
        <v>3</v>
      </c>
      <c r="E841">
        <v>7130</v>
      </c>
      <c r="F841" t="s">
        <v>2971</v>
      </c>
      <c r="J841" t="s">
        <v>6057</v>
      </c>
    </row>
    <row r="842" spans="1:10" x14ac:dyDescent="0.35">
      <c r="A842">
        <v>1</v>
      </c>
      <c r="B842">
        <v>2</v>
      </c>
      <c r="C842">
        <v>3</v>
      </c>
      <c r="E842">
        <v>71301</v>
      </c>
      <c r="F842" t="s">
        <v>245</v>
      </c>
      <c r="G842" t="s">
        <v>2972</v>
      </c>
      <c r="I842" t="s">
        <v>60</v>
      </c>
      <c r="J842" t="s">
        <v>6057</v>
      </c>
    </row>
    <row r="843" spans="1:10" x14ac:dyDescent="0.35">
      <c r="A843">
        <v>1</v>
      </c>
      <c r="B843">
        <v>2</v>
      </c>
      <c r="C843">
        <v>3</v>
      </c>
      <c r="E843">
        <v>71302</v>
      </c>
      <c r="F843" t="s">
        <v>247</v>
      </c>
      <c r="G843" t="s">
        <v>2972</v>
      </c>
      <c r="I843" t="s">
        <v>60</v>
      </c>
      <c r="J843" t="s">
        <v>6057</v>
      </c>
    </row>
    <row r="844" spans="1:10" x14ac:dyDescent="0.35">
      <c r="A844">
        <v>1</v>
      </c>
      <c r="B844">
        <v>2</v>
      </c>
      <c r="C844">
        <v>3</v>
      </c>
      <c r="E844">
        <v>71303</v>
      </c>
      <c r="F844" t="s">
        <v>249</v>
      </c>
      <c r="G844" t="s">
        <v>2972</v>
      </c>
      <c r="I844" t="s">
        <v>60</v>
      </c>
      <c r="J844" t="s">
        <v>6057</v>
      </c>
    </row>
    <row r="845" spans="1:10" x14ac:dyDescent="0.35">
      <c r="A845">
        <v>1</v>
      </c>
      <c r="B845">
        <v>2</v>
      </c>
      <c r="C845">
        <v>3</v>
      </c>
      <c r="E845">
        <v>71304</v>
      </c>
      <c r="F845" t="s">
        <v>251</v>
      </c>
      <c r="G845" t="s">
        <v>2972</v>
      </c>
      <c r="I845" t="s">
        <v>60</v>
      </c>
      <c r="J845" t="s">
        <v>6057</v>
      </c>
    </row>
    <row r="846" spans="1:10" x14ac:dyDescent="0.35">
      <c r="A846">
        <v>1</v>
      </c>
      <c r="B846">
        <v>2</v>
      </c>
      <c r="C846">
        <v>3</v>
      </c>
      <c r="E846">
        <v>71305</v>
      </c>
      <c r="F846" t="s">
        <v>2570</v>
      </c>
      <c r="G846" t="s">
        <v>2972</v>
      </c>
      <c r="I846" t="s">
        <v>60</v>
      </c>
      <c r="J846" t="s">
        <v>6057</v>
      </c>
    </row>
    <row r="847" spans="1:10" x14ac:dyDescent="0.35">
      <c r="A847">
        <v>1</v>
      </c>
      <c r="B847">
        <v>2</v>
      </c>
      <c r="C847">
        <v>3</v>
      </c>
      <c r="E847">
        <v>71306</v>
      </c>
      <c r="F847" t="s">
        <v>255</v>
      </c>
      <c r="G847" t="s">
        <v>2972</v>
      </c>
      <c r="I847" t="s">
        <v>60</v>
      </c>
      <c r="J847" t="s">
        <v>6057</v>
      </c>
    </row>
    <row r="848" spans="1:10" x14ac:dyDescent="0.35">
      <c r="A848">
        <v>1</v>
      </c>
      <c r="B848">
        <v>2</v>
      </c>
      <c r="C848">
        <v>3</v>
      </c>
      <c r="E848">
        <v>71307</v>
      </c>
      <c r="F848" t="s">
        <v>257</v>
      </c>
      <c r="G848" t="s">
        <v>2972</v>
      </c>
      <c r="I848" t="s">
        <v>60</v>
      </c>
      <c r="J848" t="s">
        <v>6057</v>
      </c>
    </row>
    <row r="849" spans="1:10" x14ac:dyDescent="0.35">
      <c r="A849">
        <v>1</v>
      </c>
      <c r="B849">
        <v>2</v>
      </c>
      <c r="C849">
        <v>3</v>
      </c>
      <c r="E849">
        <v>71308</v>
      </c>
      <c r="F849" t="s">
        <v>259</v>
      </c>
      <c r="G849" t="s">
        <v>2972</v>
      </c>
      <c r="I849" t="s">
        <v>60</v>
      </c>
      <c r="J849" t="s">
        <v>6057</v>
      </c>
    </row>
    <row r="850" spans="1:10" x14ac:dyDescent="0.35">
      <c r="A850">
        <v>1</v>
      </c>
      <c r="B850">
        <v>2</v>
      </c>
      <c r="C850">
        <v>3</v>
      </c>
      <c r="E850">
        <v>71309</v>
      </c>
      <c r="F850" t="s">
        <v>261</v>
      </c>
      <c r="G850" t="s">
        <v>2972</v>
      </c>
      <c r="I850" t="s">
        <v>60</v>
      </c>
      <c r="J850" t="s">
        <v>6057</v>
      </c>
    </row>
    <row r="851" spans="1:10" x14ac:dyDescent="0.35">
      <c r="A851">
        <v>1</v>
      </c>
      <c r="B851">
        <v>2</v>
      </c>
      <c r="C851">
        <v>3</v>
      </c>
      <c r="E851">
        <v>7131</v>
      </c>
      <c r="F851" t="s">
        <v>2578</v>
      </c>
      <c r="J851" t="s">
        <v>6057</v>
      </c>
    </row>
    <row r="852" spans="1:10" x14ac:dyDescent="0.35">
      <c r="A852">
        <v>1</v>
      </c>
      <c r="B852">
        <v>2</v>
      </c>
      <c r="C852">
        <v>3</v>
      </c>
      <c r="E852">
        <v>71310</v>
      </c>
      <c r="F852" t="s">
        <v>263</v>
      </c>
      <c r="G852" t="s">
        <v>2972</v>
      </c>
      <c r="I852" t="s">
        <v>60</v>
      </c>
      <c r="J852" t="s">
        <v>6057</v>
      </c>
    </row>
    <row r="853" spans="1:10" x14ac:dyDescent="0.35">
      <c r="A853">
        <v>1</v>
      </c>
      <c r="B853">
        <v>2</v>
      </c>
      <c r="C853">
        <v>3</v>
      </c>
      <c r="E853">
        <v>71311</v>
      </c>
      <c r="F853" t="s">
        <v>270</v>
      </c>
      <c r="G853" t="s">
        <v>2972</v>
      </c>
      <c r="I853" t="s">
        <v>60</v>
      </c>
      <c r="J853" t="s">
        <v>6057</v>
      </c>
    </row>
    <row r="854" spans="1:10" x14ac:dyDescent="0.35">
      <c r="A854">
        <v>1</v>
      </c>
      <c r="B854">
        <v>2</v>
      </c>
      <c r="C854">
        <v>3</v>
      </c>
      <c r="E854">
        <v>71319</v>
      </c>
      <c r="F854" t="s">
        <v>2578</v>
      </c>
      <c r="G854" t="s">
        <v>2972</v>
      </c>
      <c r="I854" t="s">
        <v>60</v>
      </c>
      <c r="J854" t="s">
        <v>6057</v>
      </c>
    </row>
    <row r="855" spans="1:10" x14ac:dyDescent="0.35">
      <c r="A855">
        <v>1</v>
      </c>
      <c r="B855">
        <v>2</v>
      </c>
      <c r="C855">
        <v>3</v>
      </c>
      <c r="E855">
        <v>7132</v>
      </c>
      <c r="F855" t="s">
        <v>2973</v>
      </c>
      <c r="J855" t="s">
        <v>6057</v>
      </c>
    </row>
    <row r="856" spans="1:10" x14ac:dyDescent="0.35">
      <c r="A856">
        <v>1</v>
      </c>
      <c r="B856">
        <v>2</v>
      </c>
      <c r="C856">
        <v>3</v>
      </c>
      <c r="E856">
        <v>71320</v>
      </c>
      <c r="F856" t="s">
        <v>273</v>
      </c>
      <c r="G856" t="s">
        <v>2972</v>
      </c>
      <c r="I856" t="s">
        <v>60</v>
      </c>
      <c r="J856" t="s">
        <v>6057</v>
      </c>
    </row>
    <row r="857" spans="1:10" x14ac:dyDescent="0.35">
      <c r="A857">
        <v>1</v>
      </c>
      <c r="B857">
        <v>2</v>
      </c>
      <c r="C857">
        <v>3</v>
      </c>
      <c r="E857">
        <v>7136</v>
      </c>
      <c r="F857" t="s">
        <v>265</v>
      </c>
      <c r="J857" t="s">
        <v>6057</v>
      </c>
    </row>
    <row r="858" spans="1:10" x14ac:dyDescent="0.35">
      <c r="A858">
        <v>1</v>
      </c>
      <c r="B858">
        <v>2</v>
      </c>
      <c r="C858">
        <v>3</v>
      </c>
      <c r="E858">
        <v>71360</v>
      </c>
      <c r="F858" t="s">
        <v>265</v>
      </c>
      <c r="G858" t="s">
        <v>2972</v>
      </c>
      <c r="I858" t="s">
        <v>60</v>
      </c>
      <c r="J858" t="s">
        <v>6057</v>
      </c>
    </row>
    <row r="859" spans="1:10" x14ac:dyDescent="0.35">
      <c r="A859">
        <v>1</v>
      </c>
      <c r="B859">
        <v>2</v>
      </c>
      <c r="C859">
        <v>3</v>
      </c>
      <c r="E859">
        <v>71999</v>
      </c>
      <c r="F859" t="s">
        <v>3026</v>
      </c>
      <c r="J859" t="s">
        <v>6057</v>
      </c>
    </row>
    <row r="860" spans="1:10" x14ac:dyDescent="0.35">
      <c r="A860">
        <v>1</v>
      </c>
      <c r="B860">
        <v>2</v>
      </c>
      <c r="C860">
        <v>3</v>
      </c>
      <c r="E860">
        <v>71999</v>
      </c>
      <c r="F860" t="s">
        <v>4420</v>
      </c>
      <c r="G860" t="s">
        <v>2972</v>
      </c>
      <c r="I860" t="s">
        <v>60</v>
      </c>
      <c r="J860" t="s">
        <v>6057</v>
      </c>
    </row>
    <row r="861" spans="1:10" x14ac:dyDescent="0.35">
      <c r="A861">
        <v>1</v>
      </c>
      <c r="B861">
        <v>2</v>
      </c>
      <c r="C861">
        <v>3</v>
      </c>
      <c r="E861">
        <v>72</v>
      </c>
      <c r="F861" t="s">
        <v>2974</v>
      </c>
      <c r="J861" t="s">
        <v>6057</v>
      </c>
    </row>
    <row r="862" spans="1:10" x14ac:dyDescent="0.35">
      <c r="A862">
        <v>1</v>
      </c>
      <c r="B862">
        <v>2</v>
      </c>
      <c r="C862">
        <v>3</v>
      </c>
      <c r="E862">
        <v>721</v>
      </c>
      <c r="F862" t="s">
        <v>2975</v>
      </c>
      <c r="J862" t="s">
        <v>6057</v>
      </c>
    </row>
    <row r="863" spans="1:10" x14ac:dyDescent="0.35">
      <c r="A863">
        <v>1</v>
      </c>
      <c r="B863">
        <v>2</v>
      </c>
      <c r="C863">
        <v>3</v>
      </c>
      <c r="E863">
        <v>72111</v>
      </c>
      <c r="F863" t="s">
        <v>597</v>
      </c>
      <c r="G863" t="s">
        <v>2976</v>
      </c>
      <c r="I863" t="s">
        <v>60</v>
      </c>
      <c r="J863" t="s">
        <v>6057</v>
      </c>
    </row>
    <row r="864" spans="1:10" x14ac:dyDescent="0.35">
      <c r="A864">
        <v>1</v>
      </c>
      <c r="B864">
        <v>2</v>
      </c>
      <c r="C864">
        <v>3</v>
      </c>
      <c r="E864">
        <v>72141</v>
      </c>
      <c r="F864" t="s">
        <v>2977</v>
      </c>
      <c r="G864" t="s">
        <v>2976</v>
      </c>
      <c r="I864" t="s">
        <v>60</v>
      </c>
      <c r="J864" t="s">
        <v>6057</v>
      </c>
    </row>
    <row r="865" spans="1:10" x14ac:dyDescent="0.35">
      <c r="A865">
        <v>1</v>
      </c>
      <c r="B865">
        <v>2</v>
      </c>
      <c r="C865">
        <v>3</v>
      </c>
      <c r="E865">
        <v>72161</v>
      </c>
      <c r="F865" t="s">
        <v>702</v>
      </c>
      <c r="G865" t="s">
        <v>2976</v>
      </c>
      <c r="I865" t="s">
        <v>60</v>
      </c>
      <c r="J865" t="s">
        <v>6057</v>
      </c>
    </row>
    <row r="866" spans="1:10" x14ac:dyDescent="0.35">
      <c r="A866">
        <v>1</v>
      </c>
      <c r="B866">
        <v>2</v>
      </c>
      <c r="C866">
        <v>3</v>
      </c>
      <c r="E866">
        <v>724</v>
      </c>
      <c r="F866" t="s">
        <v>2978</v>
      </c>
      <c r="J866" t="s">
        <v>6057</v>
      </c>
    </row>
    <row r="867" spans="1:10" x14ac:dyDescent="0.35">
      <c r="A867">
        <v>1</v>
      </c>
      <c r="B867">
        <v>2</v>
      </c>
      <c r="C867">
        <v>3</v>
      </c>
      <c r="E867">
        <v>72401</v>
      </c>
      <c r="F867" t="s">
        <v>2584</v>
      </c>
      <c r="G867" t="s">
        <v>2976</v>
      </c>
      <c r="I867" t="s">
        <v>60</v>
      </c>
      <c r="J867" t="s">
        <v>6057</v>
      </c>
    </row>
    <row r="868" spans="1:10" x14ac:dyDescent="0.35">
      <c r="A868">
        <v>1</v>
      </c>
      <c r="B868">
        <v>2</v>
      </c>
      <c r="C868">
        <v>3</v>
      </c>
      <c r="E868">
        <v>72999</v>
      </c>
      <c r="F868" t="s">
        <v>3028</v>
      </c>
      <c r="J868" t="s">
        <v>6057</v>
      </c>
    </row>
    <row r="869" spans="1:10" x14ac:dyDescent="0.35">
      <c r="A869">
        <v>1</v>
      </c>
      <c r="B869">
        <v>2</v>
      </c>
      <c r="C869">
        <v>3</v>
      </c>
      <c r="E869">
        <v>72999</v>
      </c>
      <c r="F869" t="s">
        <v>4417</v>
      </c>
      <c r="G869" t="s">
        <v>2972</v>
      </c>
      <c r="I869" t="s">
        <v>60</v>
      </c>
      <c r="J869" t="s">
        <v>6057</v>
      </c>
    </row>
    <row r="870" spans="1:10" x14ac:dyDescent="0.35">
      <c r="A870">
        <v>1</v>
      </c>
      <c r="B870">
        <v>2</v>
      </c>
      <c r="C870">
        <v>3</v>
      </c>
      <c r="E870">
        <v>73</v>
      </c>
      <c r="F870" t="s">
        <v>2979</v>
      </c>
      <c r="J870" t="s">
        <v>6057</v>
      </c>
    </row>
    <row r="871" spans="1:10" x14ac:dyDescent="0.35">
      <c r="A871">
        <v>1</v>
      </c>
      <c r="B871">
        <v>2</v>
      </c>
      <c r="C871">
        <v>3</v>
      </c>
      <c r="E871">
        <v>733</v>
      </c>
      <c r="F871" t="s">
        <v>2980</v>
      </c>
      <c r="J871" t="s">
        <v>6057</v>
      </c>
    </row>
    <row r="872" spans="1:10" x14ac:dyDescent="0.35">
      <c r="A872">
        <v>1</v>
      </c>
      <c r="B872">
        <v>2</v>
      </c>
      <c r="C872">
        <v>3</v>
      </c>
      <c r="E872">
        <v>73300</v>
      </c>
      <c r="F872" t="s">
        <v>599</v>
      </c>
      <c r="G872" t="s">
        <v>2981</v>
      </c>
      <c r="I872" t="s">
        <v>60</v>
      </c>
      <c r="J872" t="s">
        <v>6057</v>
      </c>
    </row>
    <row r="873" spans="1:10" x14ac:dyDescent="0.35">
      <c r="A873">
        <v>1</v>
      </c>
      <c r="B873">
        <v>2</v>
      </c>
      <c r="C873">
        <v>3</v>
      </c>
      <c r="E873">
        <v>734</v>
      </c>
      <c r="F873" t="s">
        <v>2982</v>
      </c>
      <c r="J873" t="s">
        <v>6057</v>
      </c>
    </row>
    <row r="874" spans="1:10" x14ac:dyDescent="0.35">
      <c r="A874">
        <v>1</v>
      </c>
      <c r="B874">
        <v>2</v>
      </c>
      <c r="C874">
        <v>3</v>
      </c>
      <c r="E874">
        <v>73401</v>
      </c>
      <c r="F874" t="s">
        <v>2586</v>
      </c>
      <c r="G874" t="s">
        <v>2981</v>
      </c>
      <c r="I874" t="s">
        <v>60</v>
      </c>
      <c r="J874" t="s">
        <v>6057</v>
      </c>
    </row>
    <row r="875" spans="1:10" x14ac:dyDescent="0.35">
      <c r="A875">
        <v>1</v>
      </c>
      <c r="B875">
        <v>2</v>
      </c>
      <c r="C875">
        <v>3</v>
      </c>
      <c r="E875">
        <v>73403</v>
      </c>
      <c r="F875" t="s">
        <v>2588</v>
      </c>
      <c r="G875" t="s">
        <v>2981</v>
      </c>
      <c r="I875" t="s">
        <v>60</v>
      </c>
      <c r="J875" t="s">
        <v>6057</v>
      </c>
    </row>
    <row r="876" spans="1:10" x14ac:dyDescent="0.35">
      <c r="A876">
        <v>1</v>
      </c>
      <c r="B876">
        <v>2</v>
      </c>
      <c r="C876">
        <v>3</v>
      </c>
      <c r="E876">
        <v>73404</v>
      </c>
      <c r="F876" t="s">
        <v>668</v>
      </c>
      <c r="G876" t="s">
        <v>2981</v>
      </c>
      <c r="I876" t="s">
        <v>60</v>
      </c>
      <c r="J876" t="s">
        <v>6057</v>
      </c>
    </row>
    <row r="877" spans="1:10" x14ac:dyDescent="0.35">
      <c r="A877">
        <v>1</v>
      </c>
      <c r="B877">
        <v>2</v>
      </c>
      <c r="C877">
        <v>3</v>
      </c>
      <c r="E877">
        <v>73405</v>
      </c>
      <c r="F877" t="s">
        <v>666</v>
      </c>
      <c r="G877" t="s">
        <v>2981</v>
      </c>
      <c r="I877" t="s">
        <v>60</v>
      </c>
      <c r="J877" t="s">
        <v>6057</v>
      </c>
    </row>
    <row r="878" spans="1:10" x14ac:dyDescent="0.35">
      <c r="A878">
        <v>1</v>
      </c>
      <c r="B878">
        <v>2</v>
      </c>
      <c r="C878">
        <v>3</v>
      </c>
      <c r="E878">
        <v>73406</v>
      </c>
      <c r="F878" t="s">
        <v>2593</v>
      </c>
      <c r="G878" t="s">
        <v>2981</v>
      </c>
      <c r="I878" t="s">
        <v>60</v>
      </c>
      <c r="J878" t="s">
        <v>6057</v>
      </c>
    </row>
    <row r="879" spans="1:10" x14ac:dyDescent="0.35">
      <c r="A879">
        <v>1</v>
      </c>
      <c r="B879">
        <v>2</v>
      </c>
      <c r="C879">
        <v>3</v>
      </c>
      <c r="E879">
        <v>736</v>
      </c>
      <c r="F879" t="s">
        <v>2983</v>
      </c>
      <c r="J879" t="s">
        <v>6057</v>
      </c>
    </row>
    <row r="880" spans="1:10" x14ac:dyDescent="0.35">
      <c r="A880">
        <v>1</v>
      </c>
      <c r="B880">
        <v>2</v>
      </c>
      <c r="C880">
        <v>3</v>
      </c>
      <c r="E880">
        <v>73611</v>
      </c>
      <c r="F880" t="s">
        <v>2595</v>
      </c>
      <c r="G880" t="s">
        <v>2981</v>
      </c>
      <c r="I880" t="s">
        <v>60</v>
      </c>
      <c r="J880" t="s">
        <v>6057</v>
      </c>
    </row>
    <row r="881" spans="1:10" x14ac:dyDescent="0.35">
      <c r="A881">
        <v>1</v>
      </c>
      <c r="B881">
        <v>2</v>
      </c>
      <c r="C881">
        <v>3</v>
      </c>
      <c r="E881">
        <v>73612</v>
      </c>
      <c r="F881" t="s">
        <v>705</v>
      </c>
      <c r="G881" t="s">
        <v>2981</v>
      </c>
      <c r="I881" t="s">
        <v>60</v>
      </c>
      <c r="J881" t="s">
        <v>6057</v>
      </c>
    </row>
    <row r="882" spans="1:10" x14ac:dyDescent="0.35">
      <c r="A882">
        <v>1</v>
      </c>
      <c r="B882">
        <v>2</v>
      </c>
      <c r="C882">
        <v>3</v>
      </c>
      <c r="E882">
        <v>73613</v>
      </c>
      <c r="F882" t="s">
        <v>2984</v>
      </c>
      <c r="G882" t="s">
        <v>2981</v>
      </c>
      <c r="I882" t="s">
        <v>60</v>
      </c>
      <c r="J882" t="s">
        <v>6057</v>
      </c>
    </row>
    <row r="883" spans="1:10" x14ac:dyDescent="0.35">
      <c r="A883">
        <v>1</v>
      </c>
      <c r="B883">
        <v>2</v>
      </c>
      <c r="C883">
        <v>3</v>
      </c>
      <c r="E883">
        <v>73614</v>
      </c>
      <c r="F883" t="s">
        <v>700</v>
      </c>
      <c r="G883" t="s">
        <v>2981</v>
      </c>
      <c r="I883" t="s">
        <v>60</v>
      </c>
      <c r="J883" t="s">
        <v>6057</v>
      </c>
    </row>
    <row r="884" spans="1:10" x14ac:dyDescent="0.35">
      <c r="A884">
        <v>1</v>
      </c>
      <c r="B884">
        <v>2</v>
      </c>
      <c r="C884">
        <v>3</v>
      </c>
      <c r="E884">
        <v>73619</v>
      </c>
      <c r="F884" t="s">
        <v>698</v>
      </c>
      <c r="G884" t="s">
        <v>2981</v>
      </c>
      <c r="I884" t="s">
        <v>60</v>
      </c>
      <c r="J884" t="s">
        <v>6057</v>
      </c>
    </row>
    <row r="885" spans="1:10" x14ac:dyDescent="0.35">
      <c r="A885">
        <v>1</v>
      </c>
      <c r="B885">
        <v>2</v>
      </c>
      <c r="C885">
        <v>3</v>
      </c>
      <c r="E885">
        <v>738</v>
      </c>
      <c r="F885" t="s">
        <v>2985</v>
      </c>
      <c r="J885" t="s">
        <v>6057</v>
      </c>
    </row>
    <row r="886" spans="1:10" x14ac:dyDescent="0.35">
      <c r="A886">
        <v>1</v>
      </c>
      <c r="B886">
        <v>2</v>
      </c>
      <c r="C886">
        <v>3</v>
      </c>
      <c r="E886">
        <v>73801</v>
      </c>
      <c r="F886" t="s">
        <v>602</v>
      </c>
      <c r="G886" t="s">
        <v>2986</v>
      </c>
      <c r="I886" t="s">
        <v>60</v>
      </c>
      <c r="J886" t="s">
        <v>6057</v>
      </c>
    </row>
    <row r="887" spans="1:10" x14ac:dyDescent="0.35">
      <c r="A887">
        <v>1</v>
      </c>
      <c r="B887">
        <v>2</v>
      </c>
      <c r="C887">
        <v>3</v>
      </c>
      <c r="E887">
        <v>73802</v>
      </c>
      <c r="F887" t="s">
        <v>606</v>
      </c>
      <c r="G887" t="s">
        <v>2986</v>
      </c>
      <c r="I887" t="s">
        <v>60</v>
      </c>
      <c r="J887" t="s">
        <v>6057</v>
      </c>
    </row>
    <row r="888" spans="1:10" x14ac:dyDescent="0.35">
      <c r="A888">
        <v>1</v>
      </c>
      <c r="B888">
        <v>2</v>
      </c>
      <c r="C888">
        <v>3</v>
      </c>
      <c r="E888">
        <v>73803</v>
      </c>
      <c r="F888" t="s">
        <v>681</v>
      </c>
      <c r="G888" t="s">
        <v>2986</v>
      </c>
      <c r="I888" t="s">
        <v>60</v>
      </c>
      <c r="J888" t="s">
        <v>6057</v>
      </c>
    </row>
    <row r="889" spans="1:10" x14ac:dyDescent="0.35">
      <c r="A889">
        <v>1</v>
      </c>
      <c r="B889">
        <v>2</v>
      </c>
      <c r="C889">
        <v>3</v>
      </c>
      <c r="E889">
        <v>73804</v>
      </c>
      <c r="F889" t="s">
        <v>683</v>
      </c>
      <c r="G889" t="s">
        <v>2986</v>
      </c>
      <c r="I889" t="s">
        <v>60</v>
      </c>
      <c r="J889" t="s">
        <v>6057</v>
      </c>
    </row>
    <row r="890" spans="1:10" x14ac:dyDescent="0.35">
      <c r="A890">
        <v>1</v>
      </c>
      <c r="B890">
        <v>2</v>
      </c>
      <c r="C890">
        <v>3</v>
      </c>
      <c r="E890">
        <v>73811</v>
      </c>
      <c r="F890" t="s">
        <v>604</v>
      </c>
      <c r="G890" t="s">
        <v>2986</v>
      </c>
      <c r="I890" t="s">
        <v>60</v>
      </c>
      <c r="J890" t="s">
        <v>6057</v>
      </c>
    </row>
    <row r="891" spans="1:10" x14ac:dyDescent="0.35">
      <c r="A891">
        <v>1</v>
      </c>
      <c r="B891">
        <v>2</v>
      </c>
      <c r="C891">
        <v>3</v>
      </c>
      <c r="E891">
        <v>73812</v>
      </c>
      <c r="F891" t="s">
        <v>611</v>
      </c>
      <c r="G891" t="s">
        <v>2986</v>
      </c>
      <c r="I891" t="s">
        <v>60</v>
      </c>
      <c r="J891" t="s">
        <v>6057</v>
      </c>
    </row>
    <row r="892" spans="1:10" x14ac:dyDescent="0.35">
      <c r="A892">
        <v>1</v>
      </c>
      <c r="B892">
        <v>2</v>
      </c>
      <c r="C892">
        <v>3</v>
      </c>
      <c r="E892">
        <v>73814</v>
      </c>
      <c r="F892" t="s">
        <v>613</v>
      </c>
      <c r="G892" t="s">
        <v>2986</v>
      </c>
      <c r="I892" t="s">
        <v>60</v>
      </c>
      <c r="J892" t="s">
        <v>6057</v>
      </c>
    </row>
    <row r="893" spans="1:10" x14ac:dyDescent="0.35">
      <c r="A893">
        <v>1</v>
      </c>
      <c r="B893">
        <v>2</v>
      </c>
      <c r="C893">
        <v>3</v>
      </c>
      <c r="E893">
        <v>73815</v>
      </c>
      <c r="F893" t="s">
        <v>608</v>
      </c>
      <c r="G893" t="s">
        <v>2986</v>
      </c>
      <c r="I893" t="s">
        <v>60</v>
      </c>
      <c r="J893" t="s">
        <v>6057</v>
      </c>
    </row>
    <row r="894" spans="1:10" x14ac:dyDescent="0.35">
      <c r="A894">
        <v>1</v>
      </c>
      <c r="B894">
        <v>2</v>
      </c>
      <c r="C894">
        <v>3</v>
      </c>
      <c r="E894">
        <v>73848</v>
      </c>
      <c r="F894" t="s">
        <v>685</v>
      </c>
      <c r="G894" t="s">
        <v>2986</v>
      </c>
      <c r="I894" t="s">
        <v>60</v>
      </c>
      <c r="J894" t="s">
        <v>6057</v>
      </c>
    </row>
    <row r="895" spans="1:10" x14ac:dyDescent="0.35">
      <c r="A895">
        <v>1</v>
      </c>
      <c r="B895">
        <v>2</v>
      </c>
      <c r="C895">
        <v>3</v>
      </c>
      <c r="E895">
        <v>73999</v>
      </c>
      <c r="F895" t="s">
        <v>4418</v>
      </c>
      <c r="G895" t="s">
        <v>2986</v>
      </c>
      <c r="I895" t="s">
        <v>60</v>
      </c>
      <c r="J895" t="s">
        <v>6057</v>
      </c>
    </row>
    <row r="896" spans="1:10" x14ac:dyDescent="0.35">
      <c r="A896">
        <v>1</v>
      </c>
      <c r="B896">
        <v>2</v>
      </c>
      <c r="C896">
        <v>3</v>
      </c>
      <c r="E896">
        <v>75</v>
      </c>
      <c r="F896" t="s">
        <v>2987</v>
      </c>
      <c r="J896" t="s">
        <v>6057</v>
      </c>
    </row>
    <row r="897" spans="1:10" x14ac:dyDescent="0.35">
      <c r="A897">
        <v>1</v>
      </c>
      <c r="B897">
        <v>2</v>
      </c>
      <c r="C897">
        <v>3</v>
      </c>
      <c r="E897">
        <v>751</v>
      </c>
      <c r="F897" t="s">
        <v>2988</v>
      </c>
      <c r="J897" t="s">
        <v>6057</v>
      </c>
    </row>
    <row r="898" spans="1:10" x14ac:dyDescent="0.35">
      <c r="A898">
        <v>1</v>
      </c>
      <c r="B898">
        <v>2</v>
      </c>
      <c r="C898">
        <v>3</v>
      </c>
      <c r="E898">
        <v>75144</v>
      </c>
      <c r="F898" t="s">
        <v>2989</v>
      </c>
      <c r="G898" t="s">
        <v>2990</v>
      </c>
      <c r="I898" t="s">
        <v>60</v>
      </c>
      <c r="J898" t="s">
        <v>6057</v>
      </c>
    </row>
    <row r="899" spans="1:10" x14ac:dyDescent="0.35">
      <c r="A899">
        <v>1</v>
      </c>
      <c r="B899">
        <v>2</v>
      </c>
      <c r="C899">
        <v>3</v>
      </c>
      <c r="E899">
        <v>75145</v>
      </c>
      <c r="F899" t="s">
        <v>695</v>
      </c>
      <c r="G899" t="s">
        <v>2990</v>
      </c>
      <c r="I899" t="s">
        <v>60</v>
      </c>
      <c r="J899" t="s">
        <v>6057</v>
      </c>
    </row>
    <row r="900" spans="1:10" x14ac:dyDescent="0.35">
      <c r="A900">
        <v>1</v>
      </c>
      <c r="B900">
        <v>2</v>
      </c>
      <c r="C900">
        <v>3</v>
      </c>
      <c r="E900">
        <v>752</v>
      </c>
      <c r="F900" t="s">
        <v>2991</v>
      </c>
      <c r="J900" t="s">
        <v>6057</v>
      </c>
    </row>
    <row r="901" spans="1:10" x14ac:dyDescent="0.35">
      <c r="A901">
        <v>1</v>
      </c>
      <c r="B901">
        <v>2</v>
      </c>
      <c r="C901">
        <v>3</v>
      </c>
      <c r="E901">
        <v>75214</v>
      </c>
      <c r="F901" t="s">
        <v>322</v>
      </c>
      <c r="G901" t="s">
        <v>2990</v>
      </c>
      <c r="I901" t="s">
        <v>60</v>
      </c>
      <c r="J901" t="s">
        <v>6057</v>
      </c>
    </row>
    <row r="902" spans="1:10" x14ac:dyDescent="0.35">
      <c r="A902">
        <v>1</v>
      </c>
      <c r="B902">
        <v>2</v>
      </c>
      <c r="C902">
        <v>3</v>
      </c>
      <c r="E902">
        <v>753</v>
      </c>
      <c r="F902" t="s">
        <v>2992</v>
      </c>
      <c r="J902" t="s">
        <v>6057</v>
      </c>
    </row>
    <row r="903" spans="1:10" x14ac:dyDescent="0.35">
      <c r="A903">
        <v>1</v>
      </c>
      <c r="B903">
        <v>2</v>
      </c>
      <c r="C903">
        <v>3</v>
      </c>
      <c r="E903">
        <v>75304</v>
      </c>
      <c r="F903" t="s">
        <v>334</v>
      </c>
      <c r="G903" t="s">
        <v>2990</v>
      </c>
      <c r="I903" t="s">
        <v>60</v>
      </c>
      <c r="J903" t="s">
        <v>6057</v>
      </c>
    </row>
    <row r="904" spans="1:10" x14ac:dyDescent="0.35">
      <c r="A904">
        <v>1</v>
      </c>
      <c r="B904">
        <v>2</v>
      </c>
      <c r="C904">
        <v>3</v>
      </c>
      <c r="E904">
        <v>755</v>
      </c>
      <c r="F904" t="s">
        <v>2993</v>
      </c>
      <c r="J904" t="s">
        <v>6057</v>
      </c>
    </row>
    <row r="905" spans="1:10" x14ac:dyDescent="0.35">
      <c r="A905">
        <v>1</v>
      </c>
      <c r="B905">
        <v>2</v>
      </c>
      <c r="C905">
        <v>3</v>
      </c>
      <c r="E905">
        <v>75504</v>
      </c>
      <c r="F905" t="s">
        <v>319</v>
      </c>
      <c r="G905" t="s">
        <v>2990</v>
      </c>
      <c r="I905" t="s">
        <v>60</v>
      </c>
      <c r="J905" t="s">
        <v>6057</v>
      </c>
    </row>
    <row r="906" spans="1:10" x14ac:dyDescent="0.35">
      <c r="A906">
        <v>1</v>
      </c>
      <c r="B906">
        <v>2</v>
      </c>
      <c r="C906">
        <v>3</v>
      </c>
      <c r="E906">
        <v>757</v>
      </c>
      <c r="F906" t="s">
        <v>2994</v>
      </c>
      <c r="J906" t="s">
        <v>6057</v>
      </c>
    </row>
    <row r="907" spans="1:10" x14ac:dyDescent="0.35">
      <c r="A907">
        <v>1</v>
      </c>
      <c r="B907">
        <v>2</v>
      </c>
      <c r="C907">
        <v>3</v>
      </c>
      <c r="E907">
        <v>75711</v>
      </c>
      <c r="F907" t="s">
        <v>340</v>
      </c>
      <c r="G907" t="s">
        <v>2995</v>
      </c>
      <c r="I907" t="s">
        <v>60</v>
      </c>
      <c r="J907" t="s">
        <v>6057</v>
      </c>
    </row>
    <row r="908" spans="1:10" x14ac:dyDescent="0.35">
      <c r="A908">
        <v>1</v>
      </c>
      <c r="B908">
        <v>2</v>
      </c>
      <c r="C908">
        <v>3</v>
      </c>
      <c r="E908">
        <v>75721</v>
      </c>
      <c r="F908" t="s">
        <v>317</v>
      </c>
      <c r="G908" t="s">
        <v>2995</v>
      </c>
      <c r="I908" t="s">
        <v>60</v>
      </c>
      <c r="J908" t="s">
        <v>6057</v>
      </c>
    </row>
    <row r="909" spans="1:10" x14ac:dyDescent="0.35">
      <c r="A909">
        <v>1</v>
      </c>
      <c r="B909">
        <v>2</v>
      </c>
      <c r="C909">
        <v>3</v>
      </c>
      <c r="E909">
        <v>75726</v>
      </c>
      <c r="F909" t="s">
        <v>331</v>
      </c>
      <c r="G909" t="s">
        <v>2995</v>
      </c>
      <c r="I909" t="s">
        <v>60</v>
      </c>
      <c r="J909" t="s">
        <v>6057</v>
      </c>
    </row>
    <row r="910" spans="1:10" x14ac:dyDescent="0.35">
      <c r="A910">
        <v>1</v>
      </c>
      <c r="B910">
        <v>2</v>
      </c>
      <c r="C910">
        <v>3</v>
      </c>
      <c r="E910">
        <v>75782</v>
      </c>
      <c r="F910" t="s">
        <v>2606</v>
      </c>
      <c r="G910" t="s">
        <v>2995</v>
      </c>
      <c r="I910" t="s">
        <v>60</v>
      </c>
      <c r="J910" t="s">
        <v>6057</v>
      </c>
    </row>
    <row r="911" spans="1:10" x14ac:dyDescent="0.35">
      <c r="A911">
        <v>1</v>
      </c>
      <c r="B911">
        <v>2</v>
      </c>
      <c r="C911">
        <v>3</v>
      </c>
      <c r="E911">
        <v>75788</v>
      </c>
      <c r="F911" t="s">
        <v>325</v>
      </c>
      <c r="G911" t="s">
        <v>2995</v>
      </c>
      <c r="I911" t="s">
        <v>60</v>
      </c>
      <c r="J911" t="s">
        <v>6057</v>
      </c>
    </row>
    <row r="912" spans="1:10" x14ac:dyDescent="0.35">
      <c r="A912">
        <v>1</v>
      </c>
      <c r="B912">
        <v>2</v>
      </c>
      <c r="C912">
        <v>3</v>
      </c>
      <c r="E912">
        <v>75999</v>
      </c>
      <c r="F912" t="s">
        <v>4419</v>
      </c>
      <c r="G912" t="s">
        <v>2995</v>
      </c>
      <c r="I912" t="s">
        <v>60</v>
      </c>
      <c r="J912" t="s">
        <v>6057</v>
      </c>
    </row>
    <row r="913" spans="1:10" x14ac:dyDescent="0.35">
      <c r="A913">
        <v>1</v>
      </c>
      <c r="B913">
        <v>2</v>
      </c>
      <c r="C913">
        <v>3</v>
      </c>
      <c r="E913">
        <v>76</v>
      </c>
      <c r="F913" t="s">
        <v>2996</v>
      </c>
      <c r="J913" t="s">
        <v>6057</v>
      </c>
    </row>
    <row r="914" spans="1:10" x14ac:dyDescent="0.35">
      <c r="A914">
        <v>1</v>
      </c>
      <c r="B914">
        <v>2</v>
      </c>
      <c r="C914">
        <v>3</v>
      </c>
      <c r="E914">
        <v>761</v>
      </c>
      <c r="F914" t="s">
        <v>2936</v>
      </c>
      <c r="J914" t="s">
        <v>6057</v>
      </c>
    </row>
    <row r="915" spans="1:10" x14ac:dyDescent="0.35">
      <c r="A915">
        <v>1</v>
      </c>
      <c r="B915">
        <v>2</v>
      </c>
      <c r="C915">
        <v>3</v>
      </c>
      <c r="E915">
        <v>76120</v>
      </c>
      <c r="F915" t="s">
        <v>2607</v>
      </c>
      <c r="G915" t="s">
        <v>2683</v>
      </c>
      <c r="I915" t="s">
        <v>2658</v>
      </c>
      <c r="J915" t="s">
        <v>6057</v>
      </c>
    </row>
    <row r="916" spans="1:10" x14ac:dyDescent="0.35">
      <c r="A916">
        <v>1</v>
      </c>
      <c r="B916">
        <v>2</v>
      </c>
      <c r="C916">
        <v>3</v>
      </c>
      <c r="E916">
        <v>764</v>
      </c>
      <c r="F916" t="s">
        <v>2939</v>
      </c>
      <c r="J916" t="s">
        <v>6057</v>
      </c>
    </row>
    <row r="917" spans="1:10" x14ac:dyDescent="0.35">
      <c r="A917">
        <v>1</v>
      </c>
      <c r="B917">
        <v>2</v>
      </c>
      <c r="C917">
        <v>3</v>
      </c>
      <c r="E917">
        <v>76400</v>
      </c>
      <c r="F917" t="s">
        <v>2608</v>
      </c>
      <c r="G917" t="s">
        <v>2685</v>
      </c>
      <c r="I917" t="s">
        <v>2658</v>
      </c>
      <c r="J917" t="s">
        <v>6057</v>
      </c>
    </row>
    <row r="918" spans="1:10" x14ac:dyDescent="0.35">
      <c r="A918">
        <v>1</v>
      </c>
      <c r="B918">
        <v>2</v>
      </c>
      <c r="C918">
        <v>3</v>
      </c>
      <c r="E918">
        <v>767</v>
      </c>
      <c r="F918" t="s">
        <v>2997</v>
      </c>
      <c r="J918" t="s">
        <v>6057</v>
      </c>
    </row>
    <row r="919" spans="1:10" x14ac:dyDescent="0.35">
      <c r="A919">
        <v>1</v>
      </c>
      <c r="B919">
        <v>2</v>
      </c>
      <c r="C919">
        <v>3</v>
      </c>
      <c r="E919">
        <v>76780</v>
      </c>
      <c r="F919" t="s">
        <v>2609</v>
      </c>
      <c r="G919" t="s">
        <v>2998</v>
      </c>
      <c r="I919" t="s">
        <v>2658</v>
      </c>
      <c r="J919" t="s">
        <v>6057</v>
      </c>
    </row>
    <row r="920" spans="1:10" x14ac:dyDescent="0.35">
      <c r="A920">
        <v>1</v>
      </c>
      <c r="B920">
        <v>2</v>
      </c>
      <c r="C920">
        <v>3</v>
      </c>
      <c r="E920">
        <v>769</v>
      </c>
      <c r="F920" t="s">
        <v>2999</v>
      </c>
      <c r="J920" t="s">
        <v>6057</v>
      </c>
    </row>
    <row r="921" spans="1:10" x14ac:dyDescent="0.35">
      <c r="A921">
        <v>1</v>
      </c>
      <c r="B921">
        <v>2</v>
      </c>
      <c r="C921">
        <v>3</v>
      </c>
      <c r="E921">
        <v>76900</v>
      </c>
      <c r="F921" t="s">
        <v>2615</v>
      </c>
      <c r="G921" t="s">
        <v>3000</v>
      </c>
      <c r="I921" t="s">
        <v>2658</v>
      </c>
      <c r="J921" t="s">
        <v>6057</v>
      </c>
    </row>
    <row r="922" spans="1:10" x14ac:dyDescent="0.35">
      <c r="A922">
        <v>1</v>
      </c>
      <c r="B922">
        <v>2</v>
      </c>
      <c r="C922">
        <v>3</v>
      </c>
      <c r="E922">
        <v>77</v>
      </c>
      <c r="F922" t="s">
        <v>3001</v>
      </c>
      <c r="J922" t="s">
        <v>6057</v>
      </c>
    </row>
    <row r="923" spans="1:10" x14ac:dyDescent="0.35">
      <c r="A923">
        <v>1</v>
      </c>
      <c r="B923">
        <v>2</v>
      </c>
      <c r="C923">
        <v>3</v>
      </c>
      <c r="E923">
        <v>771</v>
      </c>
      <c r="F923" t="s">
        <v>3002</v>
      </c>
      <c r="J923" t="s">
        <v>6057</v>
      </c>
    </row>
    <row r="924" spans="1:10" x14ac:dyDescent="0.35">
      <c r="A924">
        <v>1</v>
      </c>
      <c r="B924">
        <v>2</v>
      </c>
      <c r="C924">
        <v>3</v>
      </c>
      <c r="E924">
        <v>77100</v>
      </c>
      <c r="F924" t="s">
        <v>66</v>
      </c>
      <c r="G924" t="s">
        <v>3003</v>
      </c>
      <c r="I924" t="s">
        <v>60</v>
      </c>
      <c r="J924" t="s">
        <v>6057</v>
      </c>
    </row>
    <row r="925" spans="1:10" x14ac:dyDescent="0.35">
      <c r="A925">
        <v>1</v>
      </c>
      <c r="B925">
        <v>2</v>
      </c>
      <c r="C925">
        <v>3</v>
      </c>
      <c r="E925">
        <v>77101</v>
      </c>
      <c r="F925" t="s">
        <v>68</v>
      </c>
      <c r="G925" t="s">
        <v>3003</v>
      </c>
      <c r="I925" t="s">
        <v>60</v>
      </c>
      <c r="J925" t="s">
        <v>6057</v>
      </c>
    </row>
    <row r="926" spans="1:10" x14ac:dyDescent="0.35">
      <c r="A926">
        <v>1</v>
      </c>
      <c r="B926">
        <v>2</v>
      </c>
      <c r="C926">
        <v>3</v>
      </c>
      <c r="E926">
        <v>77103</v>
      </c>
      <c r="F926" t="s">
        <v>2625</v>
      </c>
      <c r="G926" t="s">
        <v>3003</v>
      </c>
      <c r="I926" t="s">
        <v>60</v>
      </c>
      <c r="J926" t="s">
        <v>6057</v>
      </c>
    </row>
    <row r="927" spans="1:10" x14ac:dyDescent="0.35">
      <c r="A927">
        <v>1</v>
      </c>
      <c r="B927">
        <v>2</v>
      </c>
      <c r="C927">
        <v>3</v>
      </c>
      <c r="E927">
        <v>77104</v>
      </c>
      <c r="F927" t="s">
        <v>328</v>
      </c>
      <c r="G927" t="s">
        <v>3003</v>
      </c>
      <c r="I927" t="s">
        <v>60</v>
      </c>
      <c r="J927" t="s">
        <v>6057</v>
      </c>
    </row>
    <row r="928" spans="1:10" x14ac:dyDescent="0.35">
      <c r="A928">
        <v>1</v>
      </c>
      <c r="B928">
        <v>2</v>
      </c>
      <c r="C928">
        <v>3</v>
      </c>
      <c r="E928">
        <v>77102</v>
      </c>
      <c r="F928" t="s">
        <v>2623</v>
      </c>
      <c r="G928" t="s">
        <v>3003</v>
      </c>
      <c r="I928" t="s">
        <v>60</v>
      </c>
      <c r="J928" t="s">
        <v>6057</v>
      </c>
    </row>
    <row r="929" spans="1:10" x14ac:dyDescent="0.35">
      <c r="A929">
        <v>1</v>
      </c>
      <c r="B929">
        <v>2</v>
      </c>
      <c r="C929">
        <v>3</v>
      </c>
      <c r="E929">
        <v>77111</v>
      </c>
      <c r="F929" t="s">
        <v>1076</v>
      </c>
      <c r="G929" t="s">
        <v>3003</v>
      </c>
      <c r="I929" t="s">
        <v>2658</v>
      </c>
      <c r="J929" t="s">
        <v>6057</v>
      </c>
    </row>
    <row r="930" spans="1:10" x14ac:dyDescent="0.35">
      <c r="A930">
        <v>1</v>
      </c>
      <c r="B930">
        <v>2</v>
      </c>
      <c r="C930">
        <v>3</v>
      </c>
      <c r="E930">
        <v>772</v>
      </c>
      <c r="F930" t="s">
        <v>3004</v>
      </c>
      <c r="J930" t="s">
        <v>6057</v>
      </c>
    </row>
    <row r="931" spans="1:10" x14ac:dyDescent="0.35">
      <c r="A931">
        <v>1</v>
      </c>
      <c r="B931">
        <v>2</v>
      </c>
      <c r="C931">
        <v>3</v>
      </c>
      <c r="E931">
        <v>77200</v>
      </c>
      <c r="F931" t="s">
        <v>709</v>
      </c>
      <c r="G931" t="s">
        <v>3005</v>
      </c>
      <c r="I931" t="s">
        <v>60</v>
      </c>
      <c r="J931" t="s">
        <v>6057</v>
      </c>
    </row>
    <row r="932" spans="1:10" x14ac:dyDescent="0.35">
      <c r="A932">
        <v>1</v>
      </c>
      <c r="B932">
        <v>2</v>
      </c>
      <c r="C932">
        <v>3</v>
      </c>
      <c r="E932">
        <v>77201</v>
      </c>
      <c r="F932" t="s">
        <v>799</v>
      </c>
      <c r="G932" t="s">
        <v>3005</v>
      </c>
      <c r="I932" t="s">
        <v>60</v>
      </c>
      <c r="J932" t="s">
        <v>6057</v>
      </c>
    </row>
    <row r="933" spans="1:10" x14ac:dyDescent="0.35">
      <c r="A933">
        <v>1</v>
      </c>
      <c r="B933">
        <v>2</v>
      </c>
      <c r="C933">
        <v>3</v>
      </c>
      <c r="E933">
        <v>77202</v>
      </c>
      <c r="F933" t="s">
        <v>752</v>
      </c>
      <c r="G933" t="s">
        <v>3005</v>
      </c>
      <c r="I933" t="s">
        <v>60</v>
      </c>
      <c r="J933" t="s">
        <v>6057</v>
      </c>
    </row>
    <row r="934" spans="1:10" x14ac:dyDescent="0.35">
      <c r="A934">
        <v>1</v>
      </c>
      <c r="B934">
        <v>2</v>
      </c>
      <c r="C934">
        <v>3</v>
      </c>
      <c r="E934">
        <v>77241</v>
      </c>
      <c r="F934" t="s">
        <v>2631</v>
      </c>
      <c r="G934" t="s">
        <v>2842</v>
      </c>
      <c r="I934" t="s">
        <v>2658</v>
      </c>
      <c r="J934" t="s">
        <v>6057</v>
      </c>
    </row>
    <row r="935" spans="1:10" x14ac:dyDescent="0.35">
      <c r="A935">
        <v>1</v>
      </c>
      <c r="B935">
        <v>2</v>
      </c>
      <c r="C935">
        <v>3</v>
      </c>
      <c r="E935">
        <v>77251</v>
      </c>
      <c r="F935" t="s">
        <v>738</v>
      </c>
      <c r="G935" t="s">
        <v>3005</v>
      </c>
      <c r="I935" t="s">
        <v>60</v>
      </c>
      <c r="J935" t="s">
        <v>6057</v>
      </c>
    </row>
    <row r="936" spans="1:10" x14ac:dyDescent="0.35">
      <c r="A936">
        <v>1</v>
      </c>
      <c r="B936">
        <v>2</v>
      </c>
      <c r="C936">
        <v>3</v>
      </c>
      <c r="E936">
        <v>77252</v>
      </c>
      <c r="F936" t="s">
        <v>774</v>
      </c>
      <c r="G936" t="s">
        <v>3005</v>
      </c>
      <c r="I936" t="s">
        <v>60</v>
      </c>
      <c r="J936" t="s">
        <v>6057</v>
      </c>
    </row>
    <row r="937" spans="1:10" x14ac:dyDescent="0.35">
      <c r="A937">
        <v>1</v>
      </c>
      <c r="B937">
        <v>2</v>
      </c>
      <c r="C937">
        <v>3</v>
      </c>
      <c r="E937">
        <v>77253</v>
      </c>
      <c r="F937" t="s">
        <v>781</v>
      </c>
      <c r="G937" t="s">
        <v>3005</v>
      </c>
      <c r="I937" t="s">
        <v>60</v>
      </c>
      <c r="J937" t="s">
        <v>6057</v>
      </c>
    </row>
    <row r="938" spans="1:10" x14ac:dyDescent="0.35">
      <c r="A938">
        <v>1</v>
      </c>
      <c r="B938">
        <v>2</v>
      </c>
      <c r="C938">
        <v>3</v>
      </c>
      <c r="E938">
        <v>77254</v>
      </c>
      <c r="F938" t="s">
        <v>746</v>
      </c>
      <c r="G938" t="s">
        <v>3005</v>
      </c>
      <c r="I938" t="s">
        <v>2658</v>
      </c>
      <c r="J938" t="s">
        <v>6057</v>
      </c>
    </row>
    <row r="939" spans="1:10" x14ac:dyDescent="0.35">
      <c r="A939">
        <v>1</v>
      </c>
      <c r="B939">
        <v>2</v>
      </c>
      <c r="C939">
        <v>3</v>
      </c>
      <c r="E939">
        <v>77261</v>
      </c>
      <c r="F939" t="s">
        <v>888</v>
      </c>
      <c r="G939" t="s">
        <v>3005</v>
      </c>
      <c r="I939" t="s">
        <v>60</v>
      </c>
      <c r="J939" t="s">
        <v>6057</v>
      </c>
    </row>
    <row r="940" spans="1:10" x14ac:dyDescent="0.35">
      <c r="A940">
        <v>1</v>
      </c>
      <c r="B940">
        <v>2</v>
      </c>
      <c r="C940">
        <v>3</v>
      </c>
      <c r="E940">
        <v>773</v>
      </c>
      <c r="F940" t="s">
        <v>3006</v>
      </c>
      <c r="J940" t="s">
        <v>6057</v>
      </c>
    </row>
    <row r="941" spans="1:10" x14ac:dyDescent="0.35">
      <c r="A941">
        <v>1</v>
      </c>
      <c r="B941">
        <v>2</v>
      </c>
      <c r="C941">
        <v>3</v>
      </c>
      <c r="E941">
        <v>77311</v>
      </c>
      <c r="F941" t="s">
        <v>2638</v>
      </c>
      <c r="G941" t="s">
        <v>2846</v>
      </c>
      <c r="I941" t="s">
        <v>2658</v>
      </c>
      <c r="J941" t="s">
        <v>6057</v>
      </c>
    </row>
    <row r="942" spans="1:10" x14ac:dyDescent="0.35">
      <c r="A942">
        <v>1</v>
      </c>
      <c r="B942">
        <v>2</v>
      </c>
      <c r="C942">
        <v>3</v>
      </c>
      <c r="E942">
        <v>77361</v>
      </c>
      <c r="F942" t="s">
        <v>2640</v>
      </c>
      <c r="G942" t="s">
        <v>2846</v>
      </c>
      <c r="I942" t="s">
        <v>2658</v>
      </c>
      <c r="J942" t="s">
        <v>6057</v>
      </c>
    </row>
    <row r="943" spans="1:10" x14ac:dyDescent="0.35">
      <c r="A943">
        <v>1</v>
      </c>
      <c r="B943">
        <v>2</v>
      </c>
      <c r="C943">
        <v>3</v>
      </c>
      <c r="E943">
        <v>77371</v>
      </c>
      <c r="F943" t="s">
        <v>2643</v>
      </c>
      <c r="G943" t="s">
        <v>2846</v>
      </c>
      <c r="I943" t="s">
        <v>2658</v>
      </c>
      <c r="J943" t="s">
        <v>6057</v>
      </c>
    </row>
    <row r="944" spans="1:10" x14ac:dyDescent="0.35">
      <c r="A944">
        <v>1</v>
      </c>
      <c r="B944">
        <v>2</v>
      </c>
      <c r="C944">
        <v>3</v>
      </c>
      <c r="E944">
        <v>77391</v>
      </c>
      <c r="F944" t="s">
        <v>2646</v>
      </c>
      <c r="G944" t="s">
        <v>2846</v>
      </c>
      <c r="I944" t="s">
        <v>2658</v>
      </c>
      <c r="J944" t="s">
        <v>6057</v>
      </c>
    </row>
    <row r="945" spans="1:10" x14ac:dyDescent="0.35">
      <c r="A945">
        <v>1</v>
      </c>
      <c r="B945">
        <v>2</v>
      </c>
      <c r="C945">
        <v>3</v>
      </c>
      <c r="E945">
        <v>78</v>
      </c>
      <c r="F945" t="s">
        <v>3007</v>
      </c>
      <c r="J945" t="s">
        <v>6057</v>
      </c>
    </row>
    <row r="946" spans="1:10" x14ac:dyDescent="0.35">
      <c r="A946">
        <v>1</v>
      </c>
      <c r="B946">
        <v>2</v>
      </c>
      <c r="C946">
        <v>3</v>
      </c>
      <c r="E946">
        <v>785</v>
      </c>
      <c r="F946" t="s">
        <v>3008</v>
      </c>
      <c r="J946" t="s">
        <v>6057</v>
      </c>
    </row>
    <row r="947" spans="1:10" x14ac:dyDescent="0.35">
      <c r="A947">
        <v>1</v>
      </c>
      <c r="B947">
        <v>2</v>
      </c>
      <c r="C947">
        <v>3</v>
      </c>
      <c r="E947">
        <v>78504</v>
      </c>
      <c r="F947" t="s">
        <v>1158</v>
      </c>
      <c r="G947" t="s">
        <v>3009</v>
      </c>
      <c r="I947" t="s">
        <v>2658</v>
      </c>
      <c r="J947" t="s">
        <v>6057</v>
      </c>
    </row>
    <row r="948" spans="1:10" x14ac:dyDescent="0.35">
      <c r="A948">
        <v>1</v>
      </c>
      <c r="B948">
        <v>2</v>
      </c>
      <c r="C948">
        <v>3</v>
      </c>
      <c r="E948">
        <v>78506</v>
      </c>
      <c r="F948" t="s">
        <v>2649</v>
      </c>
      <c r="G948" t="s">
        <v>3009</v>
      </c>
      <c r="I948" t="s">
        <v>2658</v>
      </c>
      <c r="J948" t="s">
        <v>6057</v>
      </c>
    </row>
    <row r="949" spans="1:10" x14ac:dyDescent="0.35">
      <c r="A949">
        <v>1</v>
      </c>
      <c r="B949">
        <v>2</v>
      </c>
      <c r="C949">
        <v>3</v>
      </c>
      <c r="E949">
        <v>786</v>
      </c>
      <c r="F949" t="s">
        <v>3010</v>
      </c>
      <c r="J949" t="s">
        <v>6057</v>
      </c>
    </row>
    <row r="950" spans="1:10" x14ac:dyDescent="0.35">
      <c r="A950">
        <v>1</v>
      </c>
      <c r="B950">
        <v>2</v>
      </c>
      <c r="C950">
        <v>3</v>
      </c>
      <c r="E950">
        <v>78605</v>
      </c>
      <c r="F950" t="s">
        <v>1166</v>
      </c>
      <c r="G950" t="s">
        <v>3011</v>
      </c>
      <c r="I950" t="s">
        <v>2658</v>
      </c>
      <c r="J950" t="s">
        <v>6057</v>
      </c>
    </row>
    <row r="951" spans="1:10" x14ac:dyDescent="0.35">
      <c r="A951">
        <v>1</v>
      </c>
      <c r="B951">
        <v>2</v>
      </c>
      <c r="C951">
        <v>3</v>
      </c>
      <c r="E951">
        <v>79</v>
      </c>
      <c r="F951" t="s">
        <v>2961</v>
      </c>
      <c r="J951" t="s">
        <v>6057</v>
      </c>
    </row>
    <row r="952" spans="1:10" x14ac:dyDescent="0.35">
      <c r="A952">
        <v>1</v>
      </c>
      <c r="B952">
        <v>2</v>
      </c>
      <c r="C952">
        <v>3</v>
      </c>
      <c r="E952">
        <v>79201</v>
      </c>
      <c r="F952" t="s">
        <v>1193</v>
      </c>
      <c r="G952" t="s">
        <v>3012</v>
      </c>
      <c r="I952" t="s">
        <v>2658</v>
      </c>
      <c r="J952" t="s">
        <v>6057</v>
      </c>
    </row>
    <row r="953" spans="1:10" x14ac:dyDescent="0.35">
      <c r="A953">
        <v>1</v>
      </c>
      <c r="B953">
        <v>2</v>
      </c>
      <c r="C953">
        <v>3</v>
      </c>
      <c r="E953">
        <v>79202</v>
      </c>
      <c r="F953" t="s">
        <v>1194</v>
      </c>
      <c r="G953" t="s">
        <v>3013</v>
      </c>
      <c r="I953" t="s">
        <v>2658</v>
      </c>
      <c r="J953" t="s">
        <v>6057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D9EC1-BDB6-4661-95CB-B8F45890D259}">
  <sheetPr codeName="Feuil14"/>
  <dimension ref="A1:U1656"/>
  <sheetViews>
    <sheetView topLeftCell="A49" zoomScale="64" zoomScaleNormal="64" workbookViewId="0">
      <selection activeCell="M70" sqref="M70"/>
    </sheetView>
  </sheetViews>
  <sheetFormatPr baseColWidth="10" defaultColWidth="11.453125" defaultRowHeight="15" x14ac:dyDescent="0.35"/>
  <cols>
    <col min="1" max="1" width="76.81640625" style="546" customWidth="1"/>
    <col min="2" max="2" width="13.81640625" style="447" customWidth="1"/>
    <col min="3" max="3" width="34.1796875" style="448" customWidth="1"/>
    <col min="4" max="4" width="12.7265625" style="449" customWidth="1"/>
    <col min="5" max="5" width="5.453125" style="450" customWidth="1"/>
    <col min="6" max="6" width="3.81640625" style="450" bestFit="1" customWidth="1"/>
    <col min="7" max="7" width="25.7265625" style="448" customWidth="1"/>
    <col min="8" max="8" width="14.26953125" style="532" customWidth="1"/>
    <col min="9" max="9" width="13.1796875" style="450" customWidth="1"/>
    <col min="10" max="10" width="5.453125" style="450" customWidth="1"/>
    <col min="11" max="11" width="8.54296875" style="451" bestFit="1" customWidth="1"/>
    <col min="12" max="12" width="5.7265625" style="452" customWidth="1"/>
    <col min="13" max="13" width="9.54296875" style="453" bestFit="1" customWidth="1"/>
    <col min="14" max="14" width="12.453125" style="452" customWidth="1"/>
    <col min="15" max="15" width="29.453125" style="452" customWidth="1"/>
    <col min="16" max="18" width="29.453125" style="447" customWidth="1"/>
    <col min="19" max="19" width="8.1796875" style="452" hidden="1" customWidth="1"/>
    <col min="20" max="20" width="29.453125" style="460" bestFit="1" customWidth="1"/>
    <col min="21" max="21" width="32.453125" style="452" bestFit="1" customWidth="1"/>
    <col min="22" max="16384" width="11.453125" style="447"/>
  </cols>
  <sheetData>
    <row r="1" spans="1:21" ht="32.25" customHeight="1" x14ac:dyDescent="0.65">
      <c r="A1" s="533" t="s">
        <v>1087</v>
      </c>
      <c r="H1" s="450"/>
      <c r="N1" s="574" t="s">
        <v>3045</v>
      </c>
      <c r="O1" s="574"/>
      <c r="P1" s="574"/>
      <c r="Q1" s="574"/>
      <c r="R1" s="574"/>
      <c r="S1" s="574"/>
      <c r="T1" s="574"/>
      <c r="U1" s="574"/>
    </row>
    <row r="2" spans="1:21" s="454" customFormat="1" ht="64" x14ac:dyDescent="0.35">
      <c r="A2" s="534" t="s">
        <v>5097</v>
      </c>
      <c r="B2" s="454" t="s">
        <v>5098</v>
      </c>
      <c r="C2" s="455" t="s">
        <v>53</v>
      </c>
      <c r="D2" s="456" t="s">
        <v>1089</v>
      </c>
      <c r="E2" s="456" t="s">
        <v>1090</v>
      </c>
      <c r="F2" s="456" t="s">
        <v>1091</v>
      </c>
      <c r="G2" s="455" t="s">
        <v>1092</v>
      </c>
      <c r="H2" s="455" t="s">
        <v>1093</v>
      </c>
      <c r="I2" s="456" t="s">
        <v>1094</v>
      </c>
      <c r="J2" s="456" t="s">
        <v>1095</v>
      </c>
      <c r="K2" s="457" t="s">
        <v>1096</v>
      </c>
      <c r="L2" s="458" t="s">
        <v>1097</v>
      </c>
      <c r="M2" s="459"/>
      <c r="N2" s="452" t="s">
        <v>3039</v>
      </c>
      <c r="O2" s="460" t="s">
        <v>3037</v>
      </c>
      <c r="P2" s="452" t="s">
        <v>3042</v>
      </c>
      <c r="Q2" s="452"/>
      <c r="R2" s="461" t="s">
        <v>3043</v>
      </c>
      <c r="S2" s="460" t="s">
        <v>3040</v>
      </c>
      <c r="T2" s="460" t="s">
        <v>3041</v>
      </c>
      <c r="U2" s="461" t="s">
        <v>3044</v>
      </c>
    </row>
    <row r="3" spans="1:21" ht="26" x14ac:dyDescent="0.35">
      <c r="A3" s="535">
        <v>1</v>
      </c>
      <c r="B3" s="447">
        <f>VALUE(A3)</f>
        <v>1</v>
      </c>
      <c r="C3" s="462" t="s">
        <v>1099</v>
      </c>
      <c r="D3" s="463" t="s">
        <v>1100</v>
      </c>
      <c r="E3" s="464" t="s">
        <v>1101</v>
      </c>
      <c r="F3" s="464">
        <v>1</v>
      </c>
      <c r="G3" s="465" t="s">
        <v>1102</v>
      </c>
      <c r="H3" s="462" t="s">
        <v>1103</v>
      </c>
      <c r="I3" s="464" t="s">
        <v>1100</v>
      </c>
      <c r="J3" s="464" t="s">
        <v>61</v>
      </c>
      <c r="K3" s="466" t="s">
        <v>1100</v>
      </c>
      <c r="L3" s="467">
        <f t="shared" ref="L3:L51" si="0">IF(A3=A2,1,0)</f>
        <v>0</v>
      </c>
      <c r="M3" s="468">
        <f>VALUE(H3)</f>
        <v>2</v>
      </c>
      <c r="N3" s="467"/>
      <c r="O3" s="467"/>
      <c r="R3" s="447" t="str">
        <f>IF(LEFT(Q3,1)="A",'Messages d''erreur'!B$10,IF(MID(H3,4,1)="x","Compte générique",""))</f>
        <v/>
      </c>
      <c r="S3" s="467"/>
      <c r="T3" s="469" t="str">
        <f t="shared" ref="T3:T34" si="1">IF(MID(N3,1,1)="A",N3,"")</f>
        <v/>
      </c>
    </row>
    <row r="4" spans="1:21" ht="26" x14ac:dyDescent="0.35">
      <c r="A4" s="535" t="s">
        <v>1098</v>
      </c>
      <c r="B4" s="447">
        <f t="shared" ref="B4:B67" si="2">VALUE(A4)</f>
        <v>1</v>
      </c>
      <c r="C4" s="462" t="s">
        <v>1099</v>
      </c>
      <c r="D4" s="463" t="s">
        <v>1100</v>
      </c>
      <c r="E4" s="464" t="s">
        <v>61</v>
      </c>
      <c r="F4" s="464">
        <v>2</v>
      </c>
      <c r="G4" s="462" t="s">
        <v>1104</v>
      </c>
      <c r="H4" s="462" t="s">
        <v>1103</v>
      </c>
      <c r="I4" s="464" t="s">
        <v>1100</v>
      </c>
      <c r="J4" s="464" t="s">
        <v>1101</v>
      </c>
      <c r="K4" s="466" t="s">
        <v>1100</v>
      </c>
      <c r="L4" s="467">
        <f t="shared" si="0"/>
        <v>0</v>
      </c>
      <c r="M4" s="468">
        <f t="shared" ref="M4:M67" si="3">VALUE(H4)</f>
        <v>2</v>
      </c>
      <c r="N4" s="467"/>
      <c r="O4" s="467"/>
      <c r="R4" s="447" t="str">
        <f>IF(LEFT(Q4,1)="A",'Messages d''erreur'!B$10,IF(MID(H4,4,1)="x","Compte générique",""))</f>
        <v/>
      </c>
      <c r="S4" s="467"/>
      <c r="T4" s="469" t="str">
        <f t="shared" si="1"/>
        <v/>
      </c>
    </row>
    <row r="5" spans="1:21" ht="26" x14ac:dyDescent="0.35">
      <c r="A5" s="535" t="s">
        <v>1103</v>
      </c>
      <c r="B5" s="447">
        <f t="shared" si="2"/>
        <v>2</v>
      </c>
      <c r="C5" s="462" t="s">
        <v>1105</v>
      </c>
      <c r="D5" s="463" t="s">
        <v>1100</v>
      </c>
      <c r="E5" s="464" t="s">
        <v>1101</v>
      </c>
      <c r="F5" s="464">
        <v>1</v>
      </c>
      <c r="G5" s="462" t="s">
        <v>1104</v>
      </c>
      <c r="H5" s="462" t="s">
        <v>1098</v>
      </c>
      <c r="I5" s="464" t="s">
        <v>1100</v>
      </c>
      <c r="J5" s="464" t="s">
        <v>61</v>
      </c>
      <c r="K5" s="466" t="s">
        <v>1100</v>
      </c>
      <c r="L5" s="467">
        <f t="shared" si="0"/>
        <v>0</v>
      </c>
      <c r="M5" s="468">
        <f t="shared" si="3"/>
        <v>1</v>
      </c>
      <c r="N5" s="467"/>
      <c r="O5" s="467"/>
      <c r="R5" s="447" t="str">
        <f>IF(LEFT(Q5,1)="A",'Messages d''erreur'!B$10,IF(MID(H5,4,1)="x","Compte générique",""))</f>
        <v/>
      </c>
      <c r="S5" s="467"/>
      <c r="T5" s="469" t="str">
        <f t="shared" si="1"/>
        <v/>
      </c>
    </row>
    <row r="6" spans="1:21" ht="26" x14ac:dyDescent="0.35">
      <c r="A6" s="535" t="s">
        <v>1103</v>
      </c>
      <c r="B6" s="447">
        <f t="shared" si="2"/>
        <v>2</v>
      </c>
      <c r="C6" s="462" t="s">
        <v>1105</v>
      </c>
      <c r="D6" s="463" t="s">
        <v>1100</v>
      </c>
      <c r="E6" s="464" t="s">
        <v>61</v>
      </c>
      <c r="F6" s="464">
        <v>2</v>
      </c>
      <c r="G6" s="462" t="s">
        <v>1106</v>
      </c>
      <c r="H6" s="462" t="s">
        <v>1098</v>
      </c>
      <c r="I6" s="464" t="s">
        <v>1100</v>
      </c>
      <c r="J6" s="464" t="s">
        <v>1101</v>
      </c>
      <c r="K6" s="466" t="s">
        <v>1100</v>
      </c>
      <c r="L6" s="467">
        <f t="shared" si="0"/>
        <v>1</v>
      </c>
      <c r="M6" s="468">
        <f t="shared" si="3"/>
        <v>1</v>
      </c>
      <c r="N6" s="467"/>
      <c r="O6" s="467"/>
      <c r="R6" s="447" t="str">
        <f>IF(LEFT(Q6,1)="A",'Messages d''erreur'!B$10,IF(MID(H6,4,1)="x","Compte générique",""))</f>
        <v/>
      </c>
      <c r="S6" s="467"/>
      <c r="T6" s="469" t="str">
        <f t="shared" si="1"/>
        <v/>
      </c>
    </row>
    <row r="7" spans="1:21" ht="26" x14ac:dyDescent="0.35">
      <c r="A7" s="535" t="s">
        <v>1107</v>
      </c>
      <c r="B7" s="447">
        <f t="shared" si="2"/>
        <v>1001</v>
      </c>
      <c r="C7" s="462" t="s">
        <v>1108</v>
      </c>
      <c r="D7" s="463" t="s">
        <v>1100</v>
      </c>
      <c r="E7" s="464" t="s">
        <v>61</v>
      </c>
      <c r="F7" s="464">
        <v>1</v>
      </c>
      <c r="G7" s="462" t="s">
        <v>1109</v>
      </c>
      <c r="H7" s="462" t="s">
        <v>1110</v>
      </c>
      <c r="I7" s="464" t="s">
        <v>1100</v>
      </c>
      <c r="J7" s="464" t="s">
        <v>1101</v>
      </c>
      <c r="K7" s="466" t="s">
        <v>1100</v>
      </c>
      <c r="L7" s="467">
        <f t="shared" si="0"/>
        <v>0</v>
      </c>
      <c r="M7" s="468">
        <f t="shared" si="3"/>
        <v>1002</v>
      </c>
      <c r="N7" s="467"/>
      <c r="O7" s="467"/>
      <c r="R7" s="447" t="str">
        <f>IF(LEFT(Q7,1)="A",'Messages d''erreur'!B$10,IF(MID(H7,4,1)="x","Compte générique",""))</f>
        <v/>
      </c>
      <c r="S7" s="467"/>
      <c r="T7" s="469" t="str">
        <f t="shared" si="1"/>
        <v/>
      </c>
    </row>
    <row r="8" spans="1:21" ht="26" x14ac:dyDescent="0.35">
      <c r="A8" s="535" t="s">
        <v>1110</v>
      </c>
      <c r="B8" s="447">
        <f t="shared" si="2"/>
        <v>1002</v>
      </c>
      <c r="C8" s="462" t="s">
        <v>1111</v>
      </c>
      <c r="D8" s="463" t="s">
        <v>1100</v>
      </c>
      <c r="E8" s="464" t="s">
        <v>1101</v>
      </c>
      <c r="F8" s="464">
        <v>1</v>
      </c>
      <c r="G8" s="462" t="s">
        <v>1109</v>
      </c>
      <c r="H8" s="462" t="s">
        <v>1107</v>
      </c>
      <c r="I8" s="464" t="s">
        <v>1100</v>
      </c>
      <c r="J8" s="464" t="s">
        <v>61</v>
      </c>
      <c r="K8" s="466" t="s">
        <v>1100</v>
      </c>
      <c r="L8" s="467">
        <f t="shared" si="0"/>
        <v>0</v>
      </c>
      <c r="M8" s="468">
        <f t="shared" si="3"/>
        <v>1001</v>
      </c>
      <c r="N8" s="467"/>
      <c r="O8" s="467"/>
      <c r="R8" s="447" t="str">
        <f>IF(LEFT(Q8,1)="A",'Messages d''erreur'!B$10,IF(MID(H8,4,1)="x","Compte générique",""))</f>
        <v/>
      </c>
      <c r="S8" s="467"/>
      <c r="T8" s="469" t="str">
        <f t="shared" si="1"/>
        <v/>
      </c>
    </row>
    <row r="9" spans="1:21" ht="23.5" customHeight="1" x14ac:dyDescent="0.35">
      <c r="A9" s="547" t="s">
        <v>1110</v>
      </c>
      <c r="B9" s="447">
        <f t="shared" si="2"/>
        <v>1002</v>
      </c>
      <c r="C9" s="462" t="s">
        <v>1111</v>
      </c>
      <c r="D9" s="463" t="s">
        <v>1100</v>
      </c>
      <c r="E9" s="464" t="s">
        <v>61</v>
      </c>
      <c r="F9" s="464">
        <v>2</v>
      </c>
      <c r="G9" s="462" t="s">
        <v>1112</v>
      </c>
      <c r="H9" s="462" t="s">
        <v>1107</v>
      </c>
      <c r="I9" s="464" t="s">
        <v>1100</v>
      </c>
      <c r="J9" s="464" t="s">
        <v>1101</v>
      </c>
      <c r="K9" s="466" t="s">
        <v>1100</v>
      </c>
      <c r="L9" s="467">
        <f t="shared" si="0"/>
        <v>1</v>
      </c>
      <c r="M9" s="468">
        <f t="shared" si="3"/>
        <v>1001</v>
      </c>
      <c r="N9" s="467"/>
      <c r="O9" s="467"/>
      <c r="R9" s="447" t="str">
        <f>IF(LEFT(Q9,1)="A",'Messages d''erreur'!B$10,IF(MID(H9,4,1)="x","Compte générique",""))</f>
        <v/>
      </c>
      <c r="S9" s="467"/>
      <c r="T9" s="469" t="str">
        <f t="shared" si="1"/>
        <v/>
      </c>
    </row>
    <row r="10" spans="1:21" ht="26" x14ac:dyDescent="0.35">
      <c r="A10" s="535" t="s">
        <v>1110</v>
      </c>
      <c r="B10" s="447">
        <f t="shared" si="2"/>
        <v>1002</v>
      </c>
      <c r="C10" s="462" t="s">
        <v>1111</v>
      </c>
      <c r="D10" s="463" t="s">
        <v>1100</v>
      </c>
      <c r="E10" s="464" t="s">
        <v>1101</v>
      </c>
      <c r="F10" s="464">
        <v>3</v>
      </c>
      <c r="G10" s="462" t="s">
        <v>1112</v>
      </c>
      <c r="H10" s="462" t="s">
        <v>1110</v>
      </c>
      <c r="I10" s="464" t="s">
        <v>1100</v>
      </c>
      <c r="J10" s="464" t="s">
        <v>61</v>
      </c>
      <c r="K10" s="466" t="s">
        <v>1100</v>
      </c>
      <c r="L10" s="467">
        <f t="shared" si="0"/>
        <v>1</v>
      </c>
      <c r="M10" s="468">
        <f t="shared" si="3"/>
        <v>1002</v>
      </c>
      <c r="N10" s="467"/>
      <c r="O10" s="467"/>
      <c r="R10" s="447" t="str">
        <f>IF(LEFT(Q10,1)="A",'Messages d''erreur'!B$10,IF(MID(H10,4,1)="x","Compte générique",""))</f>
        <v/>
      </c>
      <c r="S10" s="467"/>
      <c r="T10" s="469" t="str">
        <f t="shared" si="1"/>
        <v/>
      </c>
    </row>
    <row r="11" spans="1:21" ht="14.5" x14ac:dyDescent="0.35">
      <c r="A11" s="535" t="s">
        <v>1113</v>
      </c>
      <c r="B11" s="447">
        <f t="shared" si="2"/>
        <v>3001</v>
      </c>
      <c r="C11" s="462" t="s">
        <v>1114</v>
      </c>
      <c r="D11" s="463" t="s">
        <v>1100</v>
      </c>
      <c r="E11" s="464" t="s">
        <v>1101</v>
      </c>
      <c r="F11" s="464">
        <v>1</v>
      </c>
      <c r="G11" s="462" t="s">
        <v>1115</v>
      </c>
      <c r="H11" s="462" t="s">
        <v>1116</v>
      </c>
      <c r="I11" s="464" t="s">
        <v>1100</v>
      </c>
      <c r="J11" s="464" t="s">
        <v>61</v>
      </c>
      <c r="K11" s="466" t="s">
        <v>1100</v>
      </c>
      <c r="L11" s="467">
        <f t="shared" si="0"/>
        <v>0</v>
      </c>
      <c r="M11" s="468">
        <f t="shared" si="3"/>
        <v>3002</v>
      </c>
      <c r="N11" s="467"/>
      <c r="O11" s="467"/>
      <c r="R11" s="447" t="str">
        <f>IF(LEFT(Q11,1)="A",'Messages d''erreur'!B$10,IF(MID(H11,4,1)="x","Compte générique",""))</f>
        <v/>
      </c>
      <c r="S11" s="467"/>
      <c r="T11" s="469" t="str">
        <f t="shared" si="1"/>
        <v/>
      </c>
    </row>
    <row r="12" spans="1:21" ht="14.5" x14ac:dyDescent="0.35">
      <c r="A12" s="535" t="s">
        <v>1113</v>
      </c>
      <c r="B12" s="447">
        <f t="shared" si="2"/>
        <v>3001</v>
      </c>
      <c r="C12" s="462" t="s">
        <v>1114</v>
      </c>
      <c r="D12" s="463" t="s">
        <v>1100</v>
      </c>
      <c r="E12" s="464" t="s">
        <v>61</v>
      </c>
      <c r="F12" s="464">
        <v>2</v>
      </c>
      <c r="G12" s="462" t="s">
        <v>1117</v>
      </c>
      <c r="H12" s="462" t="s">
        <v>1116</v>
      </c>
      <c r="I12" s="464" t="s">
        <v>1100</v>
      </c>
      <c r="J12" s="464" t="s">
        <v>1101</v>
      </c>
      <c r="K12" s="466" t="s">
        <v>1100</v>
      </c>
      <c r="L12" s="467">
        <f t="shared" si="0"/>
        <v>1</v>
      </c>
      <c r="M12" s="468">
        <f t="shared" si="3"/>
        <v>3002</v>
      </c>
      <c r="N12" s="467"/>
      <c r="O12" s="467"/>
      <c r="R12" s="447" t="str">
        <f>IF(LEFT(Q12,1)="A",'Messages d''erreur'!B$10,IF(MID(H12,4,1)="x","Compte générique",""))</f>
        <v/>
      </c>
      <c r="S12" s="467"/>
      <c r="T12" s="469" t="str">
        <f t="shared" si="1"/>
        <v/>
      </c>
    </row>
    <row r="13" spans="1:21" ht="14.5" x14ac:dyDescent="0.35">
      <c r="A13" s="535" t="s">
        <v>1116</v>
      </c>
      <c r="B13" s="447">
        <f t="shared" si="2"/>
        <v>3002</v>
      </c>
      <c r="C13" s="462" t="s">
        <v>1118</v>
      </c>
      <c r="D13" s="463" t="s">
        <v>1100</v>
      </c>
      <c r="E13" s="464" t="s">
        <v>1101</v>
      </c>
      <c r="F13" s="464">
        <v>1</v>
      </c>
      <c r="G13" s="462" t="s">
        <v>1117</v>
      </c>
      <c r="H13" s="462" t="s">
        <v>1113</v>
      </c>
      <c r="I13" s="464" t="s">
        <v>1100</v>
      </c>
      <c r="J13" s="464" t="s">
        <v>61</v>
      </c>
      <c r="K13" s="466" t="s">
        <v>1100</v>
      </c>
      <c r="L13" s="467">
        <f t="shared" si="0"/>
        <v>0</v>
      </c>
      <c r="M13" s="468">
        <f t="shared" si="3"/>
        <v>3001</v>
      </c>
      <c r="N13" s="467"/>
      <c r="O13" s="467"/>
      <c r="R13" s="447" t="str">
        <f>IF(LEFT(Q13,1)="A",'Messages d''erreur'!B$10,IF(MID(H13,4,1)="x","Compte générique",""))</f>
        <v/>
      </c>
      <c r="S13" s="467"/>
      <c r="T13" s="469" t="str">
        <f t="shared" si="1"/>
        <v/>
      </c>
      <c r="U13" s="447" t="str">
        <f t="shared" ref="U13:U34" si="4">IF(MID(H13,4,1)="x", "Compte générique",IF(LEFT(T13,1)="A","Attention erreur de CG",""))</f>
        <v/>
      </c>
    </row>
    <row r="14" spans="1:21" ht="14.5" x14ac:dyDescent="0.35">
      <c r="A14" s="535" t="s">
        <v>1116</v>
      </c>
      <c r="B14" s="447">
        <f t="shared" si="2"/>
        <v>3002</v>
      </c>
      <c r="C14" s="462" t="s">
        <v>1118</v>
      </c>
      <c r="D14" s="463" t="s">
        <v>1100</v>
      </c>
      <c r="E14" s="464" t="s">
        <v>61</v>
      </c>
      <c r="F14" s="464">
        <v>2</v>
      </c>
      <c r="G14" s="462" t="s">
        <v>1115</v>
      </c>
      <c r="H14" s="462" t="s">
        <v>1113</v>
      </c>
      <c r="I14" s="464" t="s">
        <v>1100</v>
      </c>
      <c r="J14" s="464" t="s">
        <v>1101</v>
      </c>
      <c r="K14" s="466" t="s">
        <v>1100</v>
      </c>
      <c r="L14" s="467">
        <f t="shared" si="0"/>
        <v>1</v>
      </c>
      <c r="M14" s="468">
        <f t="shared" si="3"/>
        <v>3001</v>
      </c>
      <c r="N14" s="467"/>
      <c r="O14" s="467"/>
      <c r="R14" s="447" t="str">
        <f>IF(LEFT(Q14,1)="A",'Messages d''erreur'!B$10,IF(MID(H14,4,1)="x","Compte générique",""))</f>
        <v/>
      </c>
      <c r="S14" s="467"/>
      <c r="T14" s="469" t="str">
        <f t="shared" si="1"/>
        <v/>
      </c>
      <c r="U14" s="447" t="str">
        <f t="shared" si="4"/>
        <v/>
      </c>
    </row>
    <row r="15" spans="1:21" ht="39" x14ac:dyDescent="0.35">
      <c r="A15" s="535" t="s">
        <v>1119</v>
      </c>
      <c r="B15" s="447">
        <f t="shared" si="2"/>
        <v>5001</v>
      </c>
      <c r="C15" s="462" t="s">
        <v>1120</v>
      </c>
      <c r="D15" s="463" t="s">
        <v>1100</v>
      </c>
      <c r="E15" s="464" t="s">
        <v>1101</v>
      </c>
      <c r="F15" s="464">
        <v>1</v>
      </c>
      <c r="G15" s="462" t="s">
        <v>1121</v>
      </c>
      <c r="H15" s="462" t="s">
        <v>1122</v>
      </c>
      <c r="I15" s="464" t="s">
        <v>1100</v>
      </c>
      <c r="J15" s="464" t="s">
        <v>61</v>
      </c>
      <c r="K15" s="466" t="s">
        <v>1100</v>
      </c>
      <c r="L15" s="467">
        <f t="shared" si="0"/>
        <v>0</v>
      </c>
      <c r="M15" s="468">
        <f t="shared" si="3"/>
        <v>5002</v>
      </c>
      <c r="N15" s="467"/>
      <c r="O15" s="467"/>
      <c r="R15" s="447" t="str">
        <f>IF(LEFT(Q15,1)="A",'Messages d''erreur'!B$10,IF(MID(H15,4,1)="x","Compte générique",""))</f>
        <v/>
      </c>
      <c r="S15" s="467"/>
      <c r="T15" s="469" t="str">
        <f t="shared" si="1"/>
        <v/>
      </c>
      <c r="U15" s="447" t="str">
        <f t="shared" si="4"/>
        <v/>
      </c>
    </row>
    <row r="16" spans="1:21" ht="39" x14ac:dyDescent="0.35">
      <c r="A16" s="535" t="s">
        <v>1119</v>
      </c>
      <c r="B16" s="447">
        <f t="shared" si="2"/>
        <v>5001</v>
      </c>
      <c r="C16" s="462" t="s">
        <v>1120</v>
      </c>
      <c r="D16" s="463" t="s">
        <v>1100</v>
      </c>
      <c r="E16" s="464" t="s">
        <v>61</v>
      </c>
      <c r="F16" s="464">
        <v>2</v>
      </c>
      <c r="G16" s="462" t="s">
        <v>1123</v>
      </c>
      <c r="H16" s="462" t="s">
        <v>1122</v>
      </c>
      <c r="I16" s="464" t="s">
        <v>1100</v>
      </c>
      <c r="J16" s="464" t="s">
        <v>1101</v>
      </c>
      <c r="K16" s="466" t="s">
        <v>1100</v>
      </c>
      <c r="L16" s="467">
        <f t="shared" si="0"/>
        <v>1</v>
      </c>
      <c r="M16" s="468">
        <f t="shared" si="3"/>
        <v>5002</v>
      </c>
      <c r="N16" s="467"/>
      <c r="O16" s="467"/>
      <c r="R16" s="447" t="str">
        <f>IF(LEFT(Q16,1)="A",'Messages d''erreur'!B$10,IF(MID(H16,4,1)="x","Compte générique",""))</f>
        <v/>
      </c>
      <c r="S16" s="467"/>
      <c r="T16" s="469" t="str">
        <f t="shared" si="1"/>
        <v/>
      </c>
      <c r="U16" s="447" t="str">
        <f t="shared" si="4"/>
        <v/>
      </c>
    </row>
    <row r="17" spans="1:21" ht="39" x14ac:dyDescent="0.35">
      <c r="A17" s="535" t="s">
        <v>1122</v>
      </c>
      <c r="B17" s="447">
        <f t="shared" si="2"/>
        <v>5002</v>
      </c>
      <c r="C17" s="462" t="s">
        <v>1124</v>
      </c>
      <c r="D17" s="463" t="s">
        <v>1100</v>
      </c>
      <c r="E17" s="464" t="s">
        <v>1101</v>
      </c>
      <c r="F17" s="464">
        <v>1</v>
      </c>
      <c r="G17" s="462" t="s">
        <v>1123</v>
      </c>
      <c r="H17" s="462" t="s">
        <v>1119</v>
      </c>
      <c r="I17" s="464" t="s">
        <v>1100</v>
      </c>
      <c r="J17" s="464" t="s">
        <v>61</v>
      </c>
      <c r="K17" s="466" t="s">
        <v>1100</v>
      </c>
      <c r="L17" s="467">
        <f t="shared" si="0"/>
        <v>0</v>
      </c>
      <c r="M17" s="468">
        <f t="shared" si="3"/>
        <v>5001</v>
      </c>
      <c r="N17" s="467"/>
      <c r="O17" s="467"/>
      <c r="R17" s="447" t="str">
        <f>IF(LEFT(Q17,1)="A",'Messages d''erreur'!B$10,IF(MID(H17,4,1)="x","Compte générique",""))</f>
        <v/>
      </c>
      <c r="S17" s="467"/>
      <c r="T17" s="469" t="str">
        <f t="shared" si="1"/>
        <v/>
      </c>
      <c r="U17" s="447" t="str">
        <f t="shared" si="4"/>
        <v/>
      </c>
    </row>
    <row r="18" spans="1:21" ht="39" x14ac:dyDescent="0.35">
      <c r="A18" s="535" t="s">
        <v>1122</v>
      </c>
      <c r="B18" s="447">
        <f t="shared" si="2"/>
        <v>5002</v>
      </c>
      <c r="C18" s="462" t="s">
        <v>1124</v>
      </c>
      <c r="D18" s="463" t="s">
        <v>1100</v>
      </c>
      <c r="E18" s="464" t="s">
        <v>61</v>
      </c>
      <c r="F18" s="464">
        <v>2</v>
      </c>
      <c r="G18" s="462" t="s">
        <v>1121</v>
      </c>
      <c r="H18" s="462" t="s">
        <v>1119</v>
      </c>
      <c r="I18" s="464" t="s">
        <v>1100</v>
      </c>
      <c r="J18" s="464" t="s">
        <v>1101</v>
      </c>
      <c r="K18" s="466" t="s">
        <v>1100</v>
      </c>
      <c r="L18" s="467">
        <f t="shared" si="0"/>
        <v>1</v>
      </c>
      <c r="M18" s="468">
        <f t="shared" si="3"/>
        <v>5001</v>
      </c>
      <c r="N18" s="467"/>
      <c r="O18" s="467"/>
      <c r="R18" s="447" t="str">
        <f>IF(LEFT(Q18,1)="A",'Messages d''erreur'!B$10,IF(MID(H18,4,1)="x","Compte générique",""))</f>
        <v/>
      </c>
      <c r="S18" s="467"/>
      <c r="T18" s="469" t="str">
        <f t="shared" si="1"/>
        <v/>
      </c>
      <c r="U18" s="447" t="str">
        <f t="shared" si="4"/>
        <v/>
      </c>
    </row>
    <row r="19" spans="1:21" ht="39" x14ac:dyDescent="0.35">
      <c r="A19" s="535" t="s">
        <v>1125</v>
      </c>
      <c r="B19" s="447">
        <f t="shared" si="2"/>
        <v>5101</v>
      </c>
      <c r="C19" s="462" t="s">
        <v>1126</v>
      </c>
      <c r="D19" s="463" t="s">
        <v>1100</v>
      </c>
      <c r="E19" s="464" t="s">
        <v>1101</v>
      </c>
      <c r="F19" s="464">
        <v>1</v>
      </c>
      <c r="G19" s="462" t="s">
        <v>1121</v>
      </c>
      <c r="H19" s="462" t="s">
        <v>1125</v>
      </c>
      <c r="I19" s="464" t="s">
        <v>1100</v>
      </c>
      <c r="J19" s="464" t="s">
        <v>61</v>
      </c>
      <c r="K19" s="466" t="s">
        <v>1100</v>
      </c>
      <c r="L19" s="467">
        <f t="shared" si="0"/>
        <v>0</v>
      </c>
      <c r="M19" s="468">
        <f t="shared" si="3"/>
        <v>5101</v>
      </c>
      <c r="N19" s="467"/>
      <c r="O19" s="467"/>
      <c r="R19" s="447" t="str">
        <f>IF(LEFT(Q19,1)="A",'Messages d''erreur'!B$10,IF(MID(H19,4,1)="x","Compte générique",""))</f>
        <v/>
      </c>
      <c r="S19" s="467"/>
      <c r="T19" s="469" t="str">
        <f t="shared" si="1"/>
        <v/>
      </c>
      <c r="U19" s="447" t="str">
        <f t="shared" si="4"/>
        <v/>
      </c>
    </row>
    <row r="20" spans="1:21" ht="39" x14ac:dyDescent="0.35">
      <c r="A20" s="535" t="s">
        <v>1125</v>
      </c>
      <c r="B20" s="447">
        <f t="shared" si="2"/>
        <v>5101</v>
      </c>
      <c r="C20" s="462" t="s">
        <v>1126</v>
      </c>
      <c r="D20" s="463" t="s">
        <v>1100</v>
      </c>
      <c r="E20" s="464" t="s">
        <v>61</v>
      </c>
      <c r="F20" s="464">
        <v>2</v>
      </c>
      <c r="G20" s="462" t="s">
        <v>1123</v>
      </c>
      <c r="H20" s="462" t="s">
        <v>1125</v>
      </c>
      <c r="I20" s="464" t="s">
        <v>1100</v>
      </c>
      <c r="J20" s="464" t="s">
        <v>1101</v>
      </c>
      <c r="K20" s="466" t="s">
        <v>1100</v>
      </c>
      <c r="L20" s="467">
        <f t="shared" si="0"/>
        <v>1</v>
      </c>
      <c r="M20" s="468">
        <f t="shared" si="3"/>
        <v>5101</v>
      </c>
      <c r="N20" s="467"/>
      <c r="O20" s="467"/>
      <c r="R20" s="447" t="str">
        <f>IF(LEFT(Q20,1)="A",'Messages d''erreur'!B$10,IF(MID(H20,4,1)="x","Compte générique",""))</f>
        <v/>
      </c>
      <c r="S20" s="467"/>
      <c r="T20" s="469" t="str">
        <f t="shared" si="1"/>
        <v/>
      </c>
      <c r="U20" s="447" t="str">
        <f t="shared" si="4"/>
        <v/>
      </c>
    </row>
    <row r="21" spans="1:21" ht="39" x14ac:dyDescent="0.35">
      <c r="A21" s="535" t="s">
        <v>1127</v>
      </c>
      <c r="B21" s="447">
        <f t="shared" si="2"/>
        <v>5102</v>
      </c>
      <c r="C21" s="462" t="s">
        <v>1128</v>
      </c>
      <c r="D21" s="463" t="s">
        <v>1100</v>
      </c>
      <c r="E21" s="464" t="s">
        <v>1101</v>
      </c>
      <c r="F21" s="464">
        <v>1</v>
      </c>
      <c r="G21" s="462" t="s">
        <v>1123</v>
      </c>
      <c r="H21" s="462" t="s">
        <v>1127</v>
      </c>
      <c r="I21" s="464" t="s">
        <v>1100</v>
      </c>
      <c r="J21" s="464" t="s">
        <v>61</v>
      </c>
      <c r="K21" s="466" t="s">
        <v>1100</v>
      </c>
      <c r="L21" s="467">
        <f t="shared" si="0"/>
        <v>0</v>
      </c>
      <c r="M21" s="468">
        <f t="shared" si="3"/>
        <v>5102</v>
      </c>
      <c r="N21" s="467"/>
      <c r="O21" s="467"/>
      <c r="R21" s="447" t="str">
        <f>IF(LEFT(Q21,1)="A",'Messages d''erreur'!B$10,IF(MID(H21,4,1)="x","Compte générique",""))</f>
        <v/>
      </c>
      <c r="S21" s="467"/>
      <c r="T21" s="469" t="str">
        <f t="shared" si="1"/>
        <v/>
      </c>
      <c r="U21" s="447" t="str">
        <f t="shared" si="4"/>
        <v/>
      </c>
    </row>
    <row r="22" spans="1:21" ht="39" x14ac:dyDescent="0.35">
      <c r="A22" s="535" t="s">
        <v>1127</v>
      </c>
      <c r="B22" s="447">
        <f t="shared" si="2"/>
        <v>5102</v>
      </c>
      <c r="C22" s="462" t="s">
        <v>1128</v>
      </c>
      <c r="D22" s="463" t="s">
        <v>1100</v>
      </c>
      <c r="E22" s="464" t="s">
        <v>61</v>
      </c>
      <c r="F22" s="464">
        <v>2</v>
      </c>
      <c r="G22" s="462" t="s">
        <v>1121</v>
      </c>
      <c r="H22" s="462" t="s">
        <v>1127</v>
      </c>
      <c r="I22" s="464" t="s">
        <v>1100</v>
      </c>
      <c r="J22" s="464" t="s">
        <v>1101</v>
      </c>
      <c r="K22" s="466" t="s">
        <v>1100</v>
      </c>
      <c r="L22" s="467">
        <f t="shared" si="0"/>
        <v>1</v>
      </c>
      <c r="M22" s="468">
        <f t="shared" si="3"/>
        <v>5102</v>
      </c>
      <c r="N22" s="467"/>
      <c r="O22" s="467"/>
      <c r="R22" s="447" t="str">
        <f>IF(LEFT(Q22,1)="A",'Messages d''erreur'!B$10,IF(MID(H22,4,1)="x","Compte générique",""))</f>
        <v/>
      </c>
      <c r="S22" s="467"/>
      <c r="T22" s="469" t="str">
        <f t="shared" si="1"/>
        <v/>
      </c>
      <c r="U22" s="447" t="str">
        <f t="shared" si="4"/>
        <v/>
      </c>
    </row>
    <row r="23" spans="1:21" ht="39" x14ac:dyDescent="0.35">
      <c r="A23" s="535" t="s">
        <v>1129</v>
      </c>
      <c r="B23" s="447">
        <f t="shared" si="2"/>
        <v>5201</v>
      </c>
      <c r="C23" s="462" t="s">
        <v>1130</v>
      </c>
      <c r="D23" s="463" t="s">
        <v>1100</v>
      </c>
      <c r="E23" s="464" t="s">
        <v>1101</v>
      </c>
      <c r="F23" s="464">
        <v>1</v>
      </c>
      <c r="G23" s="462" t="s">
        <v>1121</v>
      </c>
      <c r="H23" s="462" t="s">
        <v>1131</v>
      </c>
      <c r="I23" s="464" t="s">
        <v>1100</v>
      </c>
      <c r="J23" s="464" t="s">
        <v>61</v>
      </c>
      <c r="K23" s="466" t="s">
        <v>1100</v>
      </c>
      <c r="L23" s="467">
        <f t="shared" si="0"/>
        <v>0</v>
      </c>
      <c r="M23" s="468">
        <f t="shared" si="3"/>
        <v>5202</v>
      </c>
      <c r="N23" s="467"/>
      <c r="O23" s="467"/>
      <c r="R23" s="447" t="str">
        <f>IF(LEFT(Q23,1)="A",'Messages d''erreur'!B$10,IF(MID(H23,4,1)="x","Compte générique",""))</f>
        <v/>
      </c>
      <c r="S23" s="467"/>
      <c r="T23" s="469" t="str">
        <f t="shared" si="1"/>
        <v/>
      </c>
      <c r="U23" s="447" t="str">
        <f t="shared" si="4"/>
        <v/>
      </c>
    </row>
    <row r="24" spans="1:21" ht="39" x14ac:dyDescent="0.35">
      <c r="A24" s="535" t="s">
        <v>1129</v>
      </c>
      <c r="B24" s="447">
        <f t="shared" si="2"/>
        <v>5201</v>
      </c>
      <c r="C24" s="462" t="s">
        <v>1130</v>
      </c>
      <c r="D24" s="463" t="s">
        <v>1100</v>
      </c>
      <c r="E24" s="464" t="s">
        <v>61</v>
      </c>
      <c r="F24" s="464">
        <v>2</v>
      </c>
      <c r="G24" s="462" t="s">
        <v>1132</v>
      </c>
      <c r="H24" s="462" t="s">
        <v>1131</v>
      </c>
      <c r="I24" s="464" t="s">
        <v>1100</v>
      </c>
      <c r="J24" s="464" t="s">
        <v>1101</v>
      </c>
      <c r="K24" s="466" t="s">
        <v>1100</v>
      </c>
      <c r="L24" s="467">
        <f t="shared" si="0"/>
        <v>1</v>
      </c>
      <c r="M24" s="468">
        <f t="shared" si="3"/>
        <v>5202</v>
      </c>
      <c r="N24" s="467"/>
      <c r="O24" s="467"/>
      <c r="R24" s="447" t="str">
        <f>IF(LEFT(Q24,1)="A",'Messages d''erreur'!B$10,IF(MID(H24,4,1)="x","Compte générique",""))</f>
        <v/>
      </c>
      <c r="S24" s="467"/>
      <c r="T24" s="469" t="str">
        <f t="shared" si="1"/>
        <v/>
      </c>
      <c r="U24" s="447" t="str">
        <f t="shared" si="4"/>
        <v/>
      </c>
    </row>
    <row r="25" spans="1:21" ht="26" x14ac:dyDescent="0.35">
      <c r="A25" s="535" t="s">
        <v>1131</v>
      </c>
      <c r="B25" s="447">
        <f t="shared" si="2"/>
        <v>5202</v>
      </c>
      <c r="C25" s="462" t="s">
        <v>1133</v>
      </c>
      <c r="D25" s="463" t="s">
        <v>1100</v>
      </c>
      <c r="E25" s="464" t="s">
        <v>1101</v>
      </c>
      <c r="F25" s="464">
        <v>1</v>
      </c>
      <c r="G25" s="462" t="s">
        <v>1132</v>
      </c>
      <c r="H25" s="462" t="s">
        <v>1129</v>
      </c>
      <c r="I25" s="464" t="s">
        <v>1100</v>
      </c>
      <c r="J25" s="464" t="s">
        <v>61</v>
      </c>
      <c r="K25" s="466" t="s">
        <v>1100</v>
      </c>
      <c r="L25" s="467">
        <f t="shared" si="0"/>
        <v>0</v>
      </c>
      <c r="M25" s="468">
        <f t="shared" si="3"/>
        <v>5201</v>
      </c>
      <c r="N25" s="467"/>
      <c r="O25" s="467"/>
      <c r="R25" s="447" t="str">
        <f>IF(LEFT(Q25,1)="A",'Messages d''erreur'!B$10,IF(MID(H25,4,1)="x","Compte générique",""))</f>
        <v/>
      </c>
      <c r="S25" s="467"/>
      <c r="T25" s="469" t="str">
        <f t="shared" si="1"/>
        <v/>
      </c>
      <c r="U25" s="447" t="str">
        <f t="shared" si="4"/>
        <v/>
      </c>
    </row>
    <row r="26" spans="1:21" ht="26" x14ac:dyDescent="0.35">
      <c r="A26" s="535" t="s">
        <v>1131</v>
      </c>
      <c r="B26" s="447">
        <f t="shared" si="2"/>
        <v>5202</v>
      </c>
      <c r="C26" s="462" t="s">
        <v>1133</v>
      </c>
      <c r="D26" s="463" t="s">
        <v>1100</v>
      </c>
      <c r="E26" s="464" t="s">
        <v>61</v>
      </c>
      <c r="F26" s="464">
        <v>2</v>
      </c>
      <c r="G26" s="462" t="s">
        <v>1121</v>
      </c>
      <c r="H26" s="462" t="s">
        <v>1129</v>
      </c>
      <c r="I26" s="464" t="s">
        <v>1100</v>
      </c>
      <c r="J26" s="464" t="s">
        <v>1101</v>
      </c>
      <c r="K26" s="466" t="s">
        <v>1100</v>
      </c>
      <c r="L26" s="467">
        <f t="shared" si="0"/>
        <v>1</v>
      </c>
      <c r="M26" s="468">
        <f t="shared" si="3"/>
        <v>5201</v>
      </c>
      <c r="N26" s="467"/>
      <c r="O26" s="467"/>
      <c r="R26" s="447" t="str">
        <f>IF(LEFT(Q26,1)="A",'Messages d''erreur'!B$10,IF(MID(H26,4,1)="x","Compte générique",""))</f>
        <v/>
      </c>
      <c r="S26" s="467"/>
      <c r="T26" s="469" t="str">
        <f t="shared" si="1"/>
        <v/>
      </c>
      <c r="U26" s="447" t="str">
        <f t="shared" si="4"/>
        <v/>
      </c>
    </row>
    <row r="27" spans="1:21" ht="26" x14ac:dyDescent="0.35">
      <c r="A27" s="535" t="s">
        <v>1134</v>
      </c>
      <c r="B27" s="447">
        <f t="shared" si="2"/>
        <v>7001</v>
      </c>
      <c r="C27" s="462" t="s">
        <v>1135</v>
      </c>
      <c r="D27" s="463" t="s">
        <v>1100</v>
      </c>
      <c r="E27" s="464" t="s">
        <v>1101</v>
      </c>
      <c r="F27" s="464">
        <v>1</v>
      </c>
      <c r="G27" s="462" t="s">
        <v>1136</v>
      </c>
      <c r="H27" s="462" t="s">
        <v>1137</v>
      </c>
      <c r="I27" s="464" t="s">
        <v>1100</v>
      </c>
      <c r="J27" s="464" t="s">
        <v>61</v>
      </c>
      <c r="K27" s="466" t="s">
        <v>1100</v>
      </c>
      <c r="L27" s="467">
        <f t="shared" si="0"/>
        <v>0</v>
      </c>
      <c r="M27" s="468">
        <f t="shared" si="3"/>
        <v>7002</v>
      </c>
      <c r="N27" s="467"/>
      <c r="O27" s="467"/>
      <c r="R27" s="447" t="str">
        <f>IF(LEFT(Q27,1)="A",'Messages d''erreur'!B$10,IF(MID(H27,4,1)="x","Compte générique",""))</f>
        <v/>
      </c>
      <c r="S27" s="467"/>
      <c r="T27" s="469" t="str">
        <f t="shared" si="1"/>
        <v/>
      </c>
      <c r="U27" s="447" t="str">
        <f t="shared" si="4"/>
        <v/>
      </c>
    </row>
    <row r="28" spans="1:21" ht="26" x14ac:dyDescent="0.35">
      <c r="A28" s="535" t="s">
        <v>1134</v>
      </c>
      <c r="B28" s="447">
        <f t="shared" si="2"/>
        <v>7001</v>
      </c>
      <c r="C28" s="462" t="s">
        <v>1135</v>
      </c>
      <c r="D28" s="463" t="s">
        <v>1100</v>
      </c>
      <c r="E28" s="464" t="s">
        <v>61</v>
      </c>
      <c r="F28" s="464">
        <v>2</v>
      </c>
      <c r="G28" s="462" t="s">
        <v>1138</v>
      </c>
      <c r="H28" s="462" t="s">
        <v>1137</v>
      </c>
      <c r="I28" s="464" t="s">
        <v>1100</v>
      </c>
      <c r="J28" s="464" t="s">
        <v>1101</v>
      </c>
      <c r="K28" s="466" t="s">
        <v>1100</v>
      </c>
      <c r="L28" s="467">
        <f t="shared" si="0"/>
        <v>1</v>
      </c>
      <c r="M28" s="468">
        <f t="shared" si="3"/>
        <v>7002</v>
      </c>
      <c r="N28" s="467"/>
      <c r="O28" s="467"/>
      <c r="R28" s="447" t="str">
        <f>IF(LEFT(Q28,1)="A",'Messages d''erreur'!B$10,IF(MID(H28,4,1)="x","Compte générique",""))</f>
        <v/>
      </c>
      <c r="S28" s="467"/>
      <c r="T28" s="469" t="str">
        <f t="shared" si="1"/>
        <v/>
      </c>
      <c r="U28" s="447" t="str">
        <f t="shared" si="4"/>
        <v/>
      </c>
    </row>
    <row r="29" spans="1:21" ht="39" x14ac:dyDescent="0.35">
      <c r="A29" s="535" t="s">
        <v>1137</v>
      </c>
      <c r="B29" s="447">
        <f t="shared" si="2"/>
        <v>7002</v>
      </c>
      <c r="C29" s="462" t="s">
        <v>1139</v>
      </c>
      <c r="D29" s="463" t="s">
        <v>1100</v>
      </c>
      <c r="E29" s="464" t="s">
        <v>1101</v>
      </c>
      <c r="F29" s="464">
        <v>1</v>
      </c>
      <c r="G29" s="462" t="s">
        <v>1138</v>
      </c>
      <c r="H29" s="462" t="s">
        <v>1134</v>
      </c>
      <c r="I29" s="464" t="s">
        <v>1100</v>
      </c>
      <c r="J29" s="464" t="s">
        <v>61</v>
      </c>
      <c r="K29" s="466" t="s">
        <v>1100</v>
      </c>
      <c r="L29" s="467">
        <f t="shared" si="0"/>
        <v>0</v>
      </c>
      <c r="M29" s="468">
        <f t="shared" si="3"/>
        <v>7001</v>
      </c>
      <c r="N29" s="467"/>
      <c r="O29" s="467"/>
      <c r="R29" s="447" t="str">
        <f>IF(LEFT(Q29,1)="A",'Messages d''erreur'!B$10,IF(MID(H29,4,1)="x","Compte générique",""))</f>
        <v/>
      </c>
      <c r="S29" s="467"/>
      <c r="T29" s="469" t="str">
        <f t="shared" si="1"/>
        <v/>
      </c>
      <c r="U29" s="447" t="str">
        <f t="shared" si="4"/>
        <v/>
      </c>
    </row>
    <row r="30" spans="1:21" ht="39" x14ac:dyDescent="0.35">
      <c r="A30" s="535" t="s">
        <v>1137</v>
      </c>
      <c r="B30" s="447">
        <f t="shared" si="2"/>
        <v>7002</v>
      </c>
      <c r="C30" s="462" t="s">
        <v>1139</v>
      </c>
      <c r="D30" s="463" t="s">
        <v>1100</v>
      </c>
      <c r="E30" s="464" t="s">
        <v>61</v>
      </c>
      <c r="F30" s="464">
        <v>2</v>
      </c>
      <c r="G30" s="462" t="s">
        <v>1136</v>
      </c>
      <c r="H30" s="462" t="s">
        <v>1134</v>
      </c>
      <c r="I30" s="464" t="s">
        <v>1100</v>
      </c>
      <c r="J30" s="464" t="s">
        <v>1101</v>
      </c>
      <c r="K30" s="466" t="s">
        <v>1100</v>
      </c>
      <c r="L30" s="467">
        <f t="shared" si="0"/>
        <v>1</v>
      </c>
      <c r="M30" s="468">
        <f t="shared" si="3"/>
        <v>7001</v>
      </c>
      <c r="N30" s="467"/>
      <c r="O30" s="467"/>
      <c r="R30" s="447" t="str">
        <f>IF(LEFT(Q30,1)="A",'Messages d''erreur'!B$10,IF(MID(H30,4,1)="x","Compte générique",""))</f>
        <v/>
      </c>
      <c r="S30" s="467"/>
      <c r="T30" s="469" t="str">
        <f t="shared" si="1"/>
        <v/>
      </c>
      <c r="U30" s="447" t="str">
        <f t="shared" si="4"/>
        <v/>
      </c>
    </row>
    <row r="31" spans="1:21" ht="26" x14ac:dyDescent="0.35">
      <c r="A31" s="535" t="s">
        <v>1140</v>
      </c>
      <c r="B31" s="447">
        <f t="shared" si="2"/>
        <v>8001</v>
      </c>
      <c r="C31" s="462" t="s">
        <v>1141</v>
      </c>
      <c r="D31" s="463" t="s">
        <v>1100</v>
      </c>
      <c r="E31" s="464" t="s">
        <v>1101</v>
      </c>
      <c r="F31" s="464">
        <v>1</v>
      </c>
      <c r="G31" s="462" t="s">
        <v>1142</v>
      </c>
      <c r="H31" s="462" t="s">
        <v>1143</v>
      </c>
      <c r="I31" s="464" t="s">
        <v>1100</v>
      </c>
      <c r="J31" s="464" t="s">
        <v>61</v>
      </c>
      <c r="K31" s="466" t="s">
        <v>1100</v>
      </c>
      <c r="L31" s="467">
        <f t="shared" si="0"/>
        <v>0</v>
      </c>
      <c r="M31" s="468">
        <f t="shared" si="3"/>
        <v>8002</v>
      </c>
      <c r="N31" s="467"/>
      <c r="O31" s="467"/>
      <c r="R31" s="447" t="str">
        <f>IF(LEFT(Q31,1)="A",'Messages d''erreur'!B$10,IF(MID(H31,4,1)="x","Compte générique",""))</f>
        <v/>
      </c>
      <c r="S31" s="467"/>
      <c r="T31" s="469" t="str">
        <f t="shared" si="1"/>
        <v/>
      </c>
      <c r="U31" s="447" t="str">
        <f t="shared" si="4"/>
        <v/>
      </c>
    </row>
    <row r="32" spans="1:21" ht="26" x14ac:dyDescent="0.35">
      <c r="A32" s="535" t="s">
        <v>1140</v>
      </c>
      <c r="B32" s="447">
        <f t="shared" si="2"/>
        <v>8001</v>
      </c>
      <c r="C32" s="462" t="s">
        <v>1141</v>
      </c>
      <c r="D32" s="463" t="s">
        <v>1100</v>
      </c>
      <c r="E32" s="464" t="s">
        <v>61</v>
      </c>
      <c r="F32" s="464">
        <v>2</v>
      </c>
      <c r="G32" s="462" t="s">
        <v>1144</v>
      </c>
      <c r="H32" s="462" t="s">
        <v>1143</v>
      </c>
      <c r="I32" s="464" t="s">
        <v>1100</v>
      </c>
      <c r="J32" s="464" t="s">
        <v>1101</v>
      </c>
      <c r="K32" s="466" t="s">
        <v>1100</v>
      </c>
      <c r="L32" s="467">
        <f t="shared" si="0"/>
        <v>1</v>
      </c>
      <c r="M32" s="468">
        <f t="shared" si="3"/>
        <v>8002</v>
      </c>
      <c r="N32" s="467"/>
      <c r="O32" s="467"/>
      <c r="R32" s="447" t="str">
        <f>IF(LEFT(Q32,1)="A",'Messages d''erreur'!B$10,IF(MID(H32,4,1)="x","Compte générique",""))</f>
        <v/>
      </c>
      <c r="S32" s="467"/>
      <c r="T32" s="469" t="str">
        <f t="shared" si="1"/>
        <v/>
      </c>
      <c r="U32" s="447" t="str">
        <f t="shared" si="4"/>
        <v/>
      </c>
    </row>
    <row r="33" spans="1:21" ht="39" x14ac:dyDescent="0.35">
      <c r="A33" s="535" t="s">
        <v>1143</v>
      </c>
      <c r="B33" s="447">
        <f t="shared" si="2"/>
        <v>8002</v>
      </c>
      <c r="C33" s="462" t="s">
        <v>1145</v>
      </c>
      <c r="D33" s="463" t="s">
        <v>1100</v>
      </c>
      <c r="E33" s="464" t="s">
        <v>1101</v>
      </c>
      <c r="F33" s="464">
        <v>1</v>
      </c>
      <c r="G33" s="462" t="s">
        <v>1144</v>
      </c>
      <c r="H33" s="462" t="s">
        <v>1140</v>
      </c>
      <c r="I33" s="464" t="s">
        <v>1100</v>
      </c>
      <c r="J33" s="464" t="s">
        <v>61</v>
      </c>
      <c r="K33" s="466" t="s">
        <v>1100</v>
      </c>
      <c r="L33" s="467">
        <f t="shared" si="0"/>
        <v>0</v>
      </c>
      <c r="M33" s="468">
        <f t="shared" si="3"/>
        <v>8001</v>
      </c>
      <c r="N33" s="467"/>
      <c r="O33" s="467"/>
      <c r="R33" s="447" t="str">
        <f>IF(LEFT(Q33,1)="A",'Messages d''erreur'!B$10,IF(MID(H33,4,1)="x","Compte générique",""))</f>
        <v/>
      </c>
      <c r="S33" s="467"/>
      <c r="T33" s="469" t="str">
        <f t="shared" si="1"/>
        <v/>
      </c>
      <c r="U33" s="447" t="str">
        <f t="shared" si="4"/>
        <v/>
      </c>
    </row>
    <row r="34" spans="1:21" ht="39" x14ac:dyDescent="0.35">
      <c r="A34" s="535" t="s">
        <v>1143</v>
      </c>
      <c r="B34" s="447">
        <f t="shared" si="2"/>
        <v>8002</v>
      </c>
      <c r="C34" s="462" t="s">
        <v>1145</v>
      </c>
      <c r="D34" s="463" t="s">
        <v>1100</v>
      </c>
      <c r="E34" s="464" t="s">
        <v>61</v>
      </c>
      <c r="F34" s="464">
        <v>2</v>
      </c>
      <c r="G34" s="462" t="s">
        <v>1142</v>
      </c>
      <c r="H34" s="462" t="s">
        <v>1140</v>
      </c>
      <c r="I34" s="464" t="s">
        <v>1100</v>
      </c>
      <c r="J34" s="464" t="s">
        <v>1101</v>
      </c>
      <c r="K34" s="466" t="s">
        <v>1100</v>
      </c>
      <c r="L34" s="467">
        <f t="shared" si="0"/>
        <v>1</v>
      </c>
      <c r="M34" s="468">
        <f t="shared" si="3"/>
        <v>8001</v>
      </c>
      <c r="N34" s="467"/>
      <c r="O34" s="467"/>
      <c r="R34" s="447" t="str">
        <f>IF(LEFT(Q34,1)="A",'Messages d''erreur'!B$10,IF(MID(H34,4,1)="x","Compte générique",""))</f>
        <v/>
      </c>
      <c r="S34" s="467"/>
      <c r="T34" s="469" t="str">
        <f t="shared" si="1"/>
        <v/>
      </c>
      <c r="U34" s="447" t="str">
        <f t="shared" si="4"/>
        <v/>
      </c>
    </row>
    <row r="35" spans="1:21" ht="14.5" x14ac:dyDescent="0.35">
      <c r="A35" s="535" t="s">
        <v>1146</v>
      </c>
      <c r="B35" s="447">
        <f t="shared" si="2"/>
        <v>10000</v>
      </c>
      <c r="C35" s="462" t="s">
        <v>1147</v>
      </c>
      <c r="D35" s="463" t="s">
        <v>1100</v>
      </c>
      <c r="E35" s="464" t="s">
        <v>1101</v>
      </c>
      <c r="F35" s="464">
        <v>1</v>
      </c>
      <c r="G35" s="462" t="s">
        <v>1148</v>
      </c>
      <c r="H35" s="462" t="s">
        <v>1149</v>
      </c>
      <c r="I35" s="464" t="s">
        <v>1150</v>
      </c>
      <c r="J35" s="464" t="s">
        <v>61</v>
      </c>
      <c r="K35" s="466" t="s">
        <v>1100</v>
      </c>
      <c r="L35" s="467">
        <f t="shared" si="0"/>
        <v>0</v>
      </c>
      <c r="M35" s="468">
        <f t="shared" si="3"/>
        <v>14000</v>
      </c>
      <c r="N35" s="467"/>
      <c r="O35" s="467"/>
      <c r="Q35" s="447">
        <f>IFERROR(VLOOKUP(B36,'Liste CG'!A:A,1,FALSE),"Attention erreur pas de CG")</f>
        <v>13104</v>
      </c>
      <c r="R35" s="447" t="str">
        <f>IF(LEFT(Q35,1)="A",'Messages d''erreur'!B$10,"")</f>
        <v/>
      </c>
      <c r="S35" s="467">
        <f>VALUE(H35)</f>
        <v>14000</v>
      </c>
      <c r="T35" s="469">
        <f>IFERROR(VLOOKUP(S35,'Liste CG'!A:A,1,FALSE),"Attention erreur pas de CG")</f>
        <v>14000</v>
      </c>
      <c r="U35" s="447" t="str">
        <f>IF(MID(H35,4,1)="x", 'Messages d''erreur'!$B$13,IF(LEFT(T35,1)="A",'Messages d''erreur'!$B$12,""))</f>
        <v/>
      </c>
    </row>
    <row r="36" spans="1:21" ht="39" x14ac:dyDescent="0.35">
      <c r="A36" s="535" t="s">
        <v>1151</v>
      </c>
      <c r="B36" s="447">
        <f t="shared" si="2"/>
        <v>13104</v>
      </c>
      <c r="C36" s="462" t="s">
        <v>1152</v>
      </c>
      <c r="D36" s="463" t="s">
        <v>1153</v>
      </c>
      <c r="E36" s="464" t="s">
        <v>1101</v>
      </c>
      <c r="F36" s="464">
        <v>1</v>
      </c>
      <c r="G36" s="462" t="s">
        <v>1154</v>
      </c>
      <c r="H36" s="462">
        <v>68504</v>
      </c>
      <c r="I36" s="464" t="s">
        <v>1100</v>
      </c>
      <c r="J36" s="464" t="s">
        <v>61</v>
      </c>
      <c r="K36" s="466" t="s">
        <v>1018</v>
      </c>
      <c r="L36" s="467">
        <f t="shared" si="0"/>
        <v>0</v>
      </c>
      <c r="M36" s="468">
        <f t="shared" si="3"/>
        <v>68504</v>
      </c>
      <c r="N36" s="467" t="str">
        <f>IF(IFERROR(SEARCH("-",K36,1),0) &gt; 0,IFERROR(VLOOKUP(K36,'Liste ECO'!A:A,1,FALSE),"ATTENTION CE Inexistant"),"")</f>
        <v>954-01</v>
      </c>
      <c r="O36" s="467" t="str">
        <f>IF(LEFT(N36,1) ="A",'Messages d''erreur'!$B$9,"")</f>
        <v/>
      </c>
      <c r="P36" s="447">
        <f t="shared" ref="P36:P99" si="5">VALUE(H36)</f>
        <v>68504</v>
      </c>
      <c r="Q36" s="447">
        <f>IFERROR(VLOOKUP(B37,'Liste CG'!A:A,1,FALSE),"Attention erreur pas de CG")</f>
        <v>13104</v>
      </c>
      <c r="R36" s="447" t="str">
        <f>IF(LEFT(Q36,1)="A",'Messages d''erreur'!B$10,"")</f>
        <v/>
      </c>
      <c r="S36" s="467">
        <f t="shared" ref="S36:S99" si="6">VALUE(H36)</f>
        <v>68504</v>
      </c>
      <c r="T36" s="469">
        <f>IFERROR(VLOOKUP(S36,'Liste CG'!A:A,1,FALSE),"Attention erreur pas de CG")</f>
        <v>68504</v>
      </c>
      <c r="U36" s="447" t="str">
        <f>IF(MID(H36,4,1)="x", 'Messages d''erreur'!$B$13,IF(LEFT(T36,1)="A",'Messages d''erreur'!$B$12,""))</f>
        <v/>
      </c>
    </row>
    <row r="37" spans="1:21" ht="52" x14ac:dyDescent="0.35">
      <c r="A37" s="535" t="s">
        <v>1151</v>
      </c>
      <c r="B37" s="447">
        <f t="shared" si="2"/>
        <v>13104</v>
      </c>
      <c r="C37" s="462" t="s">
        <v>1152</v>
      </c>
      <c r="D37" s="463" t="s">
        <v>1153</v>
      </c>
      <c r="E37" s="464" t="s">
        <v>1101</v>
      </c>
      <c r="F37" s="464">
        <v>2</v>
      </c>
      <c r="G37" s="462" t="s">
        <v>1156</v>
      </c>
      <c r="H37" s="462" t="s">
        <v>1157</v>
      </c>
      <c r="I37" s="464" t="s">
        <v>1100</v>
      </c>
      <c r="J37" s="464" t="s">
        <v>61</v>
      </c>
      <c r="K37" s="466" t="s">
        <v>1022</v>
      </c>
      <c r="L37" s="467">
        <f t="shared" si="0"/>
        <v>1</v>
      </c>
      <c r="M37" s="468">
        <f t="shared" si="3"/>
        <v>68601</v>
      </c>
      <c r="N37" s="467" t="str">
        <f>IF(IFERROR(SEARCH("-",K37,1),0) &gt; 0,IFERROR(VLOOKUP(K37,'Liste ECO'!A:A,1,FALSE),"ATTENTION CE Inexistant"),"")</f>
        <v>954-51</v>
      </c>
      <c r="O37" s="467" t="str">
        <f>IF(LEFT(N37,1) ="A",'Messages d''erreur'!$B$9,"")</f>
        <v/>
      </c>
      <c r="P37" s="447">
        <f t="shared" si="5"/>
        <v>68601</v>
      </c>
      <c r="Q37" s="447">
        <f>IFERROR(VLOOKUP(B38,'Liste CG'!A:A,1,FALSE),"Attention erreur pas de CG")</f>
        <v>13104</v>
      </c>
      <c r="R37" s="447" t="str">
        <f>IF(LEFT(Q37,1)="A",'Messages d''erreur'!B$10,"")</f>
        <v/>
      </c>
      <c r="S37" s="467">
        <f t="shared" si="6"/>
        <v>68601</v>
      </c>
      <c r="T37" s="469">
        <f>IFERROR(VLOOKUP(S37,'Liste CG'!A:A,1,FALSE),"Attention erreur pas de CG")</f>
        <v>68601</v>
      </c>
      <c r="U37" s="447" t="str">
        <f>IF(MID(H37,4,1)="x", 'Messages d''erreur'!$B$13,IF(LEFT(T37,1)="A",'Messages d''erreur'!$B$12,""))</f>
        <v/>
      </c>
    </row>
    <row r="38" spans="1:21" ht="52" x14ac:dyDescent="0.35">
      <c r="A38" s="535" t="s">
        <v>1151</v>
      </c>
      <c r="B38" s="447">
        <f t="shared" si="2"/>
        <v>13104</v>
      </c>
      <c r="C38" s="462" t="s">
        <v>1152</v>
      </c>
      <c r="D38" s="463" t="s">
        <v>1153</v>
      </c>
      <c r="E38" s="464" t="s">
        <v>61</v>
      </c>
      <c r="F38" s="464">
        <v>3</v>
      </c>
      <c r="G38" s="462" t="s">
        <v>1158</v>
      </c>
      <c r="H38" s="462" t="s">
        <v>1159</v>
      </c>
      <c r="I38" s="464" t="s">
        <v>1100</v>
      </c>
      <c r="J38" s="464" t="s">
        <v>1101</v>
      </c>
      <c r="K38" s="466" t="s">
        <v>1063</v>
      </c>
      <c r="L38" s="467">
        <f t="shared" si="0"/>
        <v>1</v>
      </c>
      <c r="M38" s="468">
        <f t="shared" si="3"/>
        <v>78504</v>
      </c>
      <c r="N38" s="467" t="str">
        <f>IF(IFERROR(SEARCH("-",K38,1),0) &gt; 0,IFERROR(VLOOKUP(K38,'Liste ECO'!A:A,1,FALSE),"ATTENTION CE Inexistant"),"")</f>
        <v>994-01</v>
      </c>
      <c r="O38" s="467" t="str">
        <f>IF(LEFT(N38,1) ="A",'Messages d''erreur'!$B$9,"")</f>
        <v/>
      </c>
      <c r="P38" s="447">
        <f t="shared" si="5"/>
        <v>78504</v>
      </c>
      <c r="Q38" s="447">
        <f>IFERROR(VLOOKUP(B39,'Liste CG'!A:A,1,FALSE),"Attention erreur pas de CG")</f>
        <v>13105</v>
      </c>
      <c r="R38" s="447" t="str">
        <f>IF(LEFT(Q38,1)="A",'Messages d''erreur'!B$10,"")</f>
        <v/>
      </c>
      <c r="S38" s="467">
        <f t="shared" si="6"/>
        <v>78504</v>
      </c>
      <c r="T38" s="469">
        <f>IFERROR(VLOOKUP(S38,'Liste CG'!A:A,1,FALSE),"Attention erreur pas de CG")</f>
        <v>78504</v>
      </c>
      <c r="U38" s="447" t="str">
        <f>IF(MID(H38,4,1)="x", 'Messages d''erreur'!$B$13,IF(LEFT(T38,1)="A",'Messages d''erreur'!$B$12,""))</f>
        <v/>
      </c>
    </row>
    <row r="39" spans="1:21" ht="39" x14ac:dyDescent="0.35">
      <c r="A39" s="535" t="s">
        <v>1160</v>
      </c>
      <c r="B39" s="447">
        <f t="shared" si="2"/>
        <v>13105</v>
      </c>
      <c r="C39" s="462" t="s">
        <v>1161</v>
      </c>
      <c r="D39" s="463" t="s">
        <v>1153</v>
      </c>
      <c r="E39" s="464" t="s">
        <v>1101</v>
      </c>
      <c r="F39" s="464">
        <v>1</v>
      </c>
      <c r="G39" s="462" t="s">
        <v>1162</v>
      </c>
      <c r="H39" s="462" t="s">
        <v>1163</v>
      </c>
      <c r="I39" s="464" t="s">
        <v>1100</v>
      </c>
      <c r="J39" s="464" t="s">
        <v>61</v>
      </c>
      <c r="K39" s="466" t="s">
        <v>1025</v>
      </c>
      <c r="L39" s="467">
        <f t="shared" si="0"/>
        <v>0</v>
      </c>
      <c r="M39" s="468">
        <f t="shared" si="3"/>
        <v>68505</v>
      </c>
      <c r="N39" s="467" t="str">
        <f>IF(IFERROR(SEARCH("-",K39,1),0) &gt; 0,IFERROR(VLOOKUP(K39,'Liste ECO'!A:A,1,FALSE),"ATTENTION CE Inexistant"),"")</f>
        <v>955-01</v>
      </c>
      <c r="O39" s="467" t="str">
        <f>IF(LEFT(N39,1) ="A",'Messages d''erreur'!$B$9,"")</f>
        <v/>
      </c>
      <c r="P39" s="447">
        <f t="shared" si="5"/>
        <v>68505</v>
      </c>
      <c r="Q39" s="447">
        <f>IFERROR(VLOOKUP(B40,'Liste CG'!A:A,1,FALSE),"Attention erreur pas de CG")</f>
        <v>13105</v>
      </c>
      <c r="R39" s="447" t="str">
        <f>IF(LEFT(Q39,1)="A",'Messages d''erreur'!B$10,"")</f>
        <v/>
      </c>
      <c r="S39" s="467">
        <f t="shared" si="6"/>
        <v>68505</v>
      </c>
      <c r="T39" s="469">
        <f>IFERROR(VLOOKUP(S39,'Liste CG'!A:A,1,FALSE),"Attention erreur pas de CG")</f>
        <v>68505</v>
      </c>
      <c r="U39" s="447" t="str">
        <f>IF(MID(H39,4,1)="x", 'Messages d''erreur'!$B$13,IF(LEFT(T39,1)="A",'Messages d''erreur'!$B$12,""))</f>
        <v/>
      </c>
    </row>
    <row r="40" spans="1:21" ht="52" x14ac:dyDescent="0.35">
      <c r="A40" s="535" t="s">
        <v>1160</v>
      </c>
      <c r="B40" s="447">
        <f t="shared" si="2"/>
        <v>13105</v>
      </c>
      <c r="C40" s="462" t="s">
        <v>1161</v>
      </c>
      <c r="D40" s="463" t="s">
        <v>1153</v>
      </c>
      <c r="E40" s="464" t="s">
        <v>1101</v>
      </c>
      <c r="F40" s="464">
        <v>2</v>
      </c>
      <c r="G40" s="462" t="s">
        <v>1164</v>
      </c>
      <c r="H40" s="462" t="s">
        <v>1165</v>
      </c>
      <c r="I40" s="464" t="s">
        <v>1100</v>
      </c>
      <c r="J40" s="464" t="s">
        <v>61</v>
      </c>
      <c r="K40" s="466" t="s">
        <v>1027</v>
      </c>
      <c r="L40" s="467">
        <f t="shared" si="0"/>
        <v>1</v>
      </c>
      <c r="M40" s="468">
        <f t="shared" si="3"/>
        <v>68605</v>
      </c>
      <c r="N40" s="467" t="str">
        <f>IF(IFERROR(SEARCH("-",K40,1),0) &gt; 0,IFERROR(VLOOKUP(K40,'Liste ECO'!A:A,1,FALSE),"ATTENTION CE Inexistant"),"")</f>
        <v>955-51</v>
      </c>
      <c r="O40" s="467" t="str">
        <f>IF(LEFT(N40,1) ="A",'Messages d''erreur'!$B$9,"")</f>
        <v/>
      </c>
      <c r="P40" s="447">
        <f t="shared" si="5"/>
        <v>68605</v>
      </c>
      <c r="Q40" s="447">
        <f>IFERROR(VLOOKUP(B41,'Liste CG'!A:A,1,FALSE),"Attention erreur pas de CG")</f>
        <v>13105</v>
      </c>
      <c r="R40" s="447" t="str">
        <f>IF(LEFT(Q40,1)="A",'Messages d''erreur'!B$10,"")</f>
        <v/>
      </c>
      <c r="S40" s="467">
        <f t="shared" si="6"/>
        <v>68605</v>
      </c>
      <c r="T40" s="469">
        <f>IFERROR(VLOOKUP(S40,'Liste CG'!A:A,1,FALSE),"Attention erreur pas de CG")</f>
        <v>68605</v>
      </c>
      <c r="U40" s="447" t="str">
        <f>IF(MID(H40,4,1)="x", 'Messages d''erreur'!$B$13,IF(LEFT(T40,1)="A",'Messages d''erreur'!$B$12,""))</f>
        <v/>
      </c>
    </row>
    <row r="41" spans="1:21" ht="65" x14ac:dyDescent="0.35">
      <c r="A41" s="535" t="s">
        <v>1160</v>
      </c>
      <c r="B41" s="447">
        <f t="shared" si="2"/>
        <v>13105</v>
      </c>
      <c r="C41" s="462" t="s">
        <v>1161</v>
      </c>
      <c r="D41" s="463" t="s">
        <v>1153</v>
      </c>
      <c r="E41" s="464" t="s">
        <v>61</v>
      </c>
      <c r="F41" s="464">
        <v>3</v>
      </c>
      <c r="G41" s="462" t="s">
        <v>1166</v>
      </c>
      <c r="H41" s="462" t="s">
        <v>1167</v>
      </c>
      <c r="I41" s="464" t="s">
        <v>1100</v>
      </c>
      <c r="J41" s="464" t="s">
        <v>1101</v>
      </c>
      <c r="K41" s="466" t="s">
        <v>1068</v>
      </c>
      <c r="L41" s="467">
        <f t="shared" si="0"/>
        <v>1</v>
      </c>
      <c r="M41" s="468">
        <f t="shared" si="3"/>
        <v>78605</v>
      </c>
      <c r="N41" s="467" t="str">
        <f>IF(IFERROR(SEARCH("-",K41,1),0) &gt; 0,IFERROR(VLOOKUP(K41,'Liste ECO'!A:A,1,FALSE),"ATTENTION CE Inexistant"),"")</f>
        <v>995-51</v>
      </c>
      <c r="O41" s="467" t="str">
        <f>IF(LEFT(N41,1) ="A",'Messages d''erreur'!$B$9,"")</f>
        <v/>
      </c>
      <c r="P41" s="447">
        <f t="shared" si="5"/>
        <v>78605</v>
      </c>
      <c r="Q41" s="447">
        <f>IFERROR(VLOOKUP(B42,'Liste CG'!A:A,1,FALSE),"Attention erreur pas de CG")</f>
        <v>13106</v>
      </c>
      <c r="R41" s="447" t="str">
        <f>IF(LEFT(Q41,1)="A",'Messages d''erreur'!B$10,"")</f>
        <v/>
      </c>
      <c r="S41" s="467">
        <f t="shared" si="6"/>
        <v>78605</v>
      </c>
      <c r="T41" s="469">
        <f>IFERROR(VLOOKUP(S41,'Liste CG'!A:A,1,FALSE),"Attention erreur pas de CG")</f>
        <v>78605</v>
      </c>
      <c r="U41" s="447" t="str">
        <f>IF(MID(H41,4,1)="x", 'Messages d''erreur'!$B$13,IF(LEFT(T41,1)="A",'Messages d''erreur'!$B$12,""))</f>
        <v/>
      </c>
    </row>
    <row r="42" spans="1:21" ht="39" x14ac:dyDescent="0.35">
      <c r="A42" s="535" t="s">
        <v>1168</v>
      </c>
      <c r="B42" s="447">
        <f t="shared" si="2"/>
        <v>13106</v>
      </c>
      <c r="C42" s="462" t="s">
        <v>1169</v>
      </c>
      <c r="D42" s="463" t="s">
        <v>1153</v>
      </c>
      <c r="E42" s="464" t="s">
        <v>1101</v>
      </c>
      <c r="F42" s="464">
        <v>1</v>
      </c>
      <c r="G42" s="462" t="s">
        <v>1170</v>
      </c>
      <c r="H42" s="462" t="s">
        <v>1171</v>
      </c>
      <c r="I42" s="464" t="s">
        <v>1100</v>
      </c>
      <c r="J42" s="464" t="s">
        <v>61</v>
      </c>
      <c r="K42" s="466" t="s">
        <v>1020</v>
      </c>
      <c r="L42" s="467">
        <f t="shared" si="0"/>
        <v>0</v>
      </c>
      <c r="M42" s="468">
        <f t="shared" si="3"/>
        <v>68506</v>
      </c>
      <c r="N42" s="467" t="str">
        <f>IF(IFERROR(SEARCH("-",K42,1),0) &gt; 0,IFERROR(VLOOKUP(K42,'Liste ECO'!A:A,1,FALSE),"ATTENTION CE Inexistant"),"")</f>
        <v>954-02</v>
      </c>
      <c r="O42" s="467" t="str">
        <f>IF(LEFT(N42,1) ="A",'Messages d''erreur'!$B$9,"")</f>
        <v/>
      </c>
      <c r="P42" s="447">
        <f t="shared" si="5"/>
        <v>68506</v>
      </c>
      <c r="Q42" s="447">
        <f>IFERROR(VLOOKUP(B43,'Liste CG'!A:A,1,FALSE),"Attention erreur pas de CG")</f>
        <v>13106</v>
      </c>
      <c r="R42" s="447" t="str">
        <f>IF(LEFT(Q42,1)="A",'Messages d''erreur'!B$10,"")</f>
        <v/>
      </c>
      <c r="S42" s="467">
        <f t="shared" si="6"/>
        <v>68506</v>
      </c>
      <c r="T42" s="469">
        <f>IFERROR(VLOOKUP(S42,'Liste CG'!A:A,1,FALSE),"Attention erreur pas de CG")</f>
        <v>68506</v>
      </c>
      <c r="U42" s="447" t="str">
        <f>IF(MID(H42,4,1)="x", 'Messages d''erreur'!$B$13,IF(LEFT(T42,1)="A",'Messages d''erreur'!$B$12,""))</f>
        <v/>
      </c>
    </row>
    <row r="43" spans="1:21" ht="52" x14ac:dyDescent="0.35">
      <c r="A43" s="535" t="s">
        <v>1168</v>
      </c>
      <c r="B43" s="447">
        <f t="shared" si="2"/>
        <v>13106</v>
      </c>
      <c r="C43" s="462" t="s">
        <v>1169</v>
      </c>
      <c r="D43" s="463" t="s">
        <v>1153</v>
      </c>
      <c r="E43" s="464" t="s">
        <v>61</v>
      </c>
      <c r="F43" s="464">
        <v>2</v>
      </c>
      <c r="G43" s="462" t="s">
        <v>1172</v>
      </c>
      <c r="H43" s="462" t="s">
        <v>1173</v>
      </c>
      <c r="I43" s="464" t="s">
        <v>1100</v>
      </c>
      <c r="J43" s="464" t="s">
        <v>1101</v>
      </c>
      <c r="K43" s="466" t="s">
        <v>1065</v>
      </c>
      <c r="L43" s="467">
        <f t="shared" si="0"/>
        <v>1</v>
      </c>
      <c r="M43" s="468">
        <f t="shared" si="3"/>
        <v>78506</v>
      </c>
      <c r="N43" s="467" t="str">
        <f>IF(IFERROR(SEARCH("-",K43,1),0) &gt; 0,IFERROR(VLOOKUP(K43,'Liste ECO'!A:A,1,FALSE),"ATTENTION CE Inexistant"),"")</f>
        <v>994-02</v>
      </c>
      <c r="O43" s="467" t="str">
        <f>IF(LEFT(N43,1) ="A",'Messages d''erreur'!$B$9,"")</f>
        <v/>
      </c>
      <c r="P43" s="447">
        <f t="shared" si="5"/>
        <v>78506</v>
      </c>
      <c r="Q43" s="447">
        <f>IFERROR(VLOOKUP(B44,'Liste CG'!A:A,1,FALSE),"Attention erreur pas de CG")</f>
        <v>13107</v>
      </c>
      <c r="R43" s="447" t="str">
        <f>IF(LEFT(Q43,1)="A",'Messages d''erreur'!B$10,"")</f>
        <v/>
      </c>
      <c r="S43" s="467">
        <f t="shared" si="6"/>
        <v>78506</v>
      </c>
      <c r="T43" s="469">
        <f>IFERROR(VLOOKUP(S43,'Liste CG'!A:A,1,FALSE),"Attention erreur pas de CG")</f>
        <v>78506</v>
      </c>
      <c r="U43" s="447" t="str">
        <f>IF(MID(H43,4,1)="x", 'Messages d''erreur'!$B$13,IF(LEFT(T43,1)="A",'Messages d''erreur'!$B$12,""))</f>
        <v/>
      </c>
    </row>
    <row r="44" spans="1:21" ht="65" x14ac:dyDescent="0.35">
      <c r="A44" s="535" t="s">
        <v>1174</v>
      </c>
      <c r="B44" s="447">
        <f t="shared" si="2"/>
        <v>13107</v>
      </c>
      <c r="C44" s="462" t="s">
        <v>1175</v>
      </c>
      <c r="D44" s="463" t="s">
        <v>1153</v>
      </c>
      <c r="E44" s="464" t="s">
        <v>1101</v>
      </c>
      <c r="F44" s="464">
        <v>1</v>
      </c>
      <c r="G44" s="462" t="s">
        <v>1176</v>
      </c>
      <c r="H44" s="462" t="s">
        <v>1177</v>
      </c>
      <c r="I44" s="464" t="s">
        <v>1178</v>
      </c>
      <c r="J44" s="464" t="s">
        <v>61</v>
      </c>
      <c r="K44" s="466" t="s">
        <v>1029</v>
      </c>
      <c r="L44" s="467">
        <f t="shared" si="0"/>
        <v>0</v>
      </c>
      <c r="M44" s="468">
        <f t="shared" si="3"/>
        <v>15411</v>
      </c>
      <c r="N44" s="467" t="str">
        <f>IF(IFERROR(SEARCH("-",K44,1),0) &gt; 0,IFERROR(VLOOKUP(K44,'Liste ECO'!A:A,1,FALSE),"ATTENTION CE Inexistant"),"")</f>
        <v>955-52</v>
      </c>
      <c r="O44" s="467" t="str">
        <f>IF(LEFT(N44,1) ="A",'Messages d''erreur'!$B$9,"")</f>
        <v/>
      </c>
      <c r="P44" s="447">
        <f t="shared" si="5"/>
        <v>15411</v>
      </c>
      <c r="Q44" s="447">
        <f>IFERROR(VLOOKUP(B45,'Liste CG'!A:A,1,FALSE),"Attention erreur pas de CG")</f>
        <v>13107</v>
      </c>
      <c r="R44" s="447" t="str">
        <f>IF(LEFT(Q44,1)="A",'Messages d''erreur'!B$10,"")</f>
        <v/>
      </c>
      <c r="S44" s="467">
        <f t="shared" si="6"/>
        <v>15411</v>
      </c>
      <c r="T44" s="469">
        <f>IFERROR(VLOOKUP(S44,'Liste CG'!A:A,1,FALSE),"Attention erreur pas de CG")</f>
        <v>15411</v>
      </c>
      <c r="U44" s="447" t="str">
        <f>IF(MID(H44,4,1)="x", 'Messages d''erreur'!$B$13,IF(LEFT(T44,1)="A",'Messages d''erreur'!$B$12,""))</f>
        <v/>
      </c>
    </row>
    <row r="45" spans="1:21" ht="65" x14ac:dyDescent="0.35">
      <c r="A45" s="535" t="s">
        <v>1174</v>
      </c>
      <c r="B45" s="447">
        <f t="shared" si="2"/>
        <v>13107</v>
      </c>
      <c r="C45" s="462" t="s">
        <v>1175</v>
      </c>
      <c r="D45" s="463" t="s">
        <v>1153</v>
      </c>
      <c r="E45" s="464" t="s">
        <v>61</v>
      </c>
      <c r="F45" s="464">
        <v>2</v>
      </c>
      <c r="G45" s="470" t="s">
        <v>1179</v>
      </c>
      <c r="H45" s="462" t="s">
        <v>1177</v>
      </c>
      <c r="I45" s="464" t="s">
        <v>1178</v>
      </c>
      <c r="J45" s="464" t="s">
        <v>1101</v>
      </c>
      <c r="K45" s="466" t="s">
        <v>1070</v>
      </c>
      <c r="L45" s="467">
        <f t="shared" si="0"/>
        <v>1</v>
      </c>
      <c r="M45" s="468">
        <f t="shared" si="3"/>
        <v>15411</v>
      </c>
      <c r="N45" s="467" t="str">
        <f>IF(IFERROR(SEARCH("-",K45,1),0) &gt; 0,IFERROR(VLOOKUP(K45,'Liste ECO'!A:A,1,FALSE),"ATTENTION CE Inexistant"),"")</f>
        <v>995-52</v>
      </c>
      <c r="O45" s="467" t="str">
        <f>IF(LEFT(N45,1) ="A",'Messages d''erreur'!$B$9,"")</f>
        <v/>
      </c>
      <c r="P45" s="447">
        <f t="shared" si="5"/>
        <v>15411</v>
      </c>
      <c r="Q45" s="447">
        <f>IFERROR(VLOOKUP(B46,'Liste CG'!A:A,1,FALSE),"Attention erreur pas de CG")</f>
        <v>14000</v>
      </c>
      <c r="R45" s="447" t="str">
        <f>IF(LEFT(Q45,1)="A",'Messages d''erreur'!B$10,"")</f>
        <v/>
      </c>
      <c r="S45" s="467">
        <f t="shared" si="6"/>
        <v>15411</v>
      </c>
      <c r="T45" s="469">
        <f>IFERROR(VLOOKUP(S45,'Liste CG'!A:A,1,FALSE),"Attention erreur pas de CG")</f>
        <v>15411</v>
      </c>
      <c r="U45" s="447" t="str">
        <f>IF(MID(H45,4,1)="x", 'Messages d''erreur'!$B$13,IF(LEFT(T45,1)="A",'Messages d''erreur'!$B$12,""))</f>
        <v/>
      </c>
    </row>
    <row r="46" spans="1:21" ht="26" x14ac:dyDescent="0.35">
      <c r="A46" s="535" t="s">
        <v>1149</v>
      </c>
      <c r="B46" s="447">
        <f t="shared" si="2"/>
        <v>14000</v>
      </c>
      <c r="C46" s="462" t="s">
        <v>1148</v>
      </c>
      <c r="D46" s="463" t="s">
        <v>1180</v>
      </c>
      <c r="E46" s="464" t="s">
        <v>61</v>
      </c>
      <c r="F46" s="464">
        <v>1</v>
      </c>
      <c r="G46" s="462" t="s">
        <v>1181</v>
      </c>
      <c r="H46" s="462" t="s">
        <v>1182</v>
      </c>
      <c r="I46" s="464">
        <v>999914021</v>
      </c>
      <c r="J46" s="464" t="s">
        <v>1101</v>
      </c>
      <c r="K46" s="466" t="s">
        <v>1100</v>
      </c>
      <c r="L46" s="467">
        <f t="shared" si="0"/>
        <v>0</v>
      </c>
      <c r="M46" s="468">
        <f t="shared" si="3"/>
        <v>14021</v>
      </c>
      <c r="N46" s="467" t="str">
        <f>IF(IFERROR(SEARCH("-",K46,1),0) &gt; 0,IFERROR(VLOOKUP(K46,'Liste ECO'!A:A,1,FALSE),"ATTENTION CE Inexistant"),"")</f>
        <v/>
      </c>
      <c r="O46" s="467" t="str">
        <f>IF(LEFT(N46,1) ="A",'Messages d''erreur'!$B$9,"")</f>
        <v/>
      </c>
      <c r="P46" s="447">
        <f t="shared" si="5"/>
        <v>14021</v>
      </c>
      <c r="Q46" s="447">
        <f>IFERROR(VLOOKUP(B47,'Liste CG'!A:A,1,FALSE),"Attention erreur pas de CG")</f>
        <v>14000</v>
      </c>
      <c r="R46" s="447" t="str">
        <f>IF(LEFT(Q46,1)="A",'Messages d''erreur'!B$10,"")</f>
        <v/>
      </c>
      <c r="S46" s="467">
        <f t="shared" si="6"/>
        <v>14021</v>
      </c>
      <c r="T46" s="469">
        <f>IFERROR(VLOOKUP(S46,'Liste CG'!A:A,1,FALSE),"Attention erreur pas de CG")</f>
        <v>14021</v>
      </c>
      <c r="U46" s="447" t="str">
        <f>IF(MID(H46,4,1)="x", 'Messages d''erreur'!$B$13,IF(LEFT(T46,1)="A",'Messages d''erreur'!$B$12,""))</f>
        <v/>
      </c>
    </row>
    <row r="47" spans="1:21" ht="26" x14ac:dyDescent="0.35">
      <c r="A47" s="535" t="s">
        <v>1149</v>
      </c>
      <c r="B47" s="447">
        <f t="shared" si="2"/>
        <v>14000</v>
      </c>
      <c r="C47" s="462" t="s">
        <v>1148</v>
      </c>
      <c r="D47" s="463" t="s">
        <v>1180</v>
      </c>
      <c r="E47" s="464" t="s">
        <v>1101</v>
      </c>
      <c r="F47" s="464">
        <v>2</v>
      </c>
      <c r="G47" s="462" t="s">
        <v>1184</v>
      </c>
      <c r="H47" s="462" t="s">
        <v>1185</v>
      </c>
      <c r="I47" s="464">
        <v>999914021</v>
      </c>
      <c r="J47" s="464" t="s">
        <v>61</v>
      </c>
      <c r="K47" s="466" t="s">
        <v>1100</v>
      </c>
      <c r="L47" s="467">
        <f t="shared" si="0"/>
        <v>1</v>
      </c>
      <c r="M47" s="468">
        <f t="shared" si="3"/>
        <v>14023</v>
      </c>
      <c r="N47" s="467" t="str">
        <f>IF(IFERROR(SEARCH("-",K47,1),0) &gt; 0,IFERROR(VLOOKUP(K47,'Liste ECO'!A:A,1,FALSE),"ATTENTION CE Inexistant"),"")</f>
        <v/>
      </c>
      <c r="O47" s="467" t="str">
        <f>IF(LEFT(N47,1) ="A",'Messages d''erreur'!$B$9,"")</f>
        <v/>
      </c>
      <c r="P47" s="447">
        <f t="shared" si="5"/>
        <v>14023</v>
      </c>
      <c r="Q47" s="447">
        <f>IFERROR(VLOOKUP(B48,'Liste CG'!A:A,1,FALSE),"Attention erreur pas de CG")</f>
        <v>14021</v>
      </c>
      <c r="R47" s="447" t="str">
        <f>IF(LEFT(Q47,1)="A",'Messages d''erreur'!B$10,"")</f>
        <v/>
      </c>
      <c r="S47" s="467">
        <f t="shared" si="6"/>
        <v>14023</v>
      </c>
      <c r="T47" s="469">
        <f>IFERROR(VLOOKUP(S47,'Liste CG'!A:A,1,FALSE),"Attention erreur pas de CG")</f>
        <v>14023</v>
      </c>
      <c r="U47" s="447" t="str">
        <f>IF(MID(H47,4,1)="x", 'Messages d''erreur'!$B$13,IF(LEFT(T47,1)="A",'Messages d''erreur'!$B$12,""))</f>
        <v/>
      </c>
    </row>
    <row r="48" spans="1:21" ht="26" x14ac:dyDescent="0.35">
      <c r="A48" s="535" t="s">
        <v>1182</v>
      </c>
      <c r="B48" s="447">
        <f t="shared" si="2"/>
        <v>14021</v>
      </c>
      <c r="C48" s="471" t="s">
        <v>1181</v>
      </c>
      <c r="D48" s="472" t="s">
        <v>1183</v>
      </c>
      <c r="E48" s="473" t="s">
        <v>61</v>
      </c>
      <c r="F48" s="473">
        <v>1</v>
      </c>
      <c r="G48" s="474" t="s">
        <v>1187</v>
      </c>
      <c r="H48" s="474" t="s">
        <v>1188</v>
      </c>
      <c r="I48" s="473" t="s">
        <v>1189</v>
      </c>
      <c r="J48" s="473" t="s">
        <v>1101</v>
      </c>
      <c r="K48" s="466" t="s">
        <v>1100</v>
      </c>
      <c r="L48" s="467">
        <f t="shared" si="0"/>
        <v>0</v>
      </c>
      <c r="M48" s="468">
        <f t="shared" si="3"/>
        <v>14031</v>
      </c>
      <c r="N48" s="467" t="str">
        <f>IF(IFERROR(SEARCH("-",K48,1),0) &gt; 0,IFERROR(VLOOKUP(K48,'Liste ECO'!A:A,1,FALSE),"ATTENTION CE Inexistant"),"")</f>
        <v/>
      </c>
      <c r="O48" s="467" t="str">
        <f>IF(LEFT(N48,1) ="A",'Messages d''erreur'!$B$9,"")</f>
        <v/>
      </c>
      <c r="P48" s="447">
        <f t="shared" si="5"/>
        <v>14031</v>
      </c>
      <c r="Q48" s="447">
        <f>IFERROR(VLOOKUP(B49,'Liste CG'!A:A,1,FALSE),"Attention erreur pas de CG")</f>
        <v>14023</v>
      </c>
      <c r="R48" s="447" t="str">
        <f>IF(LEFT(Q48,1)="A",'Messages d''erreur'!B$10,"")</f>
        <v/>
      </c>
      <c r="S48" s="467">
        <f t="shared" si="6"/>
        <v>14031</v>
      </c>
      <c r="T48" s="469">
        <f>IFERROR(VLOOKUP(S48,'Liste CG'!A:A,1,FALSE),"Attention erreur pas de CG")</f>
        <v>14031</v>
      </c>
      <c r="U48" s="447" t="str">
        <f>IF(MID(H48,4,1)="x", 'Messages d''erreur'!$B$13,IF(LEFT(T48,1)="A",'Messages d''erreur'!$B$12,""))</f>
        <v/>
      </c>
    </row>
    <row r="49" spans="1:21" ht="26" x14ac:dyDescent="0.35">
      <c r="A49" s="536" t="s">
        <v>1185</v>
      </c>
      <c r="B49" s="447">
        <f t="shared" si="2"/>
        <v>14023</v>
      </c>
      <c r="C49" s="475" t="s">
        <v>1184</v>
      </c>
      <c r="D49" s="476" t="s">
        <v>1186</v>
      </c>
      <c r="E49" s="477" t="s">
        <v>1101</v>
      </c>
      <c r="F49" s="477">
        <v>1</v>
      </c>
      <c r="G49" s="478" t="s">
        <v>1190</v>
      </c>
      <c r="H49" s="478" t="s">
        <v>1191</v>
      </c>
      <c r="I49" s="477" t="s">
        <v>1192</v>
      </c>
      <c r="J49" s="479" t="s">
        <v>61</v>
      </c>
      <c r="K49" s="466" t="s">
        <v>1100</v>
      </c>
      <c r="L49" s="467">
        <f t="shared" si="0"/>
        <v>0</v>
      </c>
      <c r="M49" s="468">
        <f t="shared" si="3"/>
        <v>14033</v>
      </c>
      <c r="N49" s="467" t="str">
        <f>IF(IFERROR(SEARCH("-",K49,1),0) &gt; 0,IFERROR(VLOOKUP(K49,'Liste ECO'!A:A,1,FALSE),"ATTENTION CE Inexistant"),"")</f>
        <v/>
      </c>
      <c r="O49" s="467" t="str">
        <f>IF(LEFT(N49,1) ="A",'Messages d''erreur'!$B$9,"")</f>
        <v/>
      </c>
      <c r="P49" s="447">
        <f t="shared" si="5"/>
        <v>14033</v>
      </c>
      <c r="Q49" s="447">
        <f>IFERROR(VLOOKUP(B50,'Liste CG'!A:A,1,FALSE),"Attention erreur pas de CG")</f>
        <v>14031</v>
      </c>
      <c r="R49" s="447" t="str">
        <f>IF(LEFT(Q49,1)="A",'Messages d''erreur'!B$10,"")</f>
        <v/>
      </c>
      <c r="S49" s="467">
        <f t="shared" si="6"/>
        <v>14033</v>
      </c>
      <c r="T49" s="469">
        <f>IFERROR(VLOOKUP(S49,'Liste CG'!A:A,1,FALSE),"Attention erreur pas de CG")</f>
        <v>14033</v>
      </c>
      <c r="U49" s="447" t="str">
        <f>IF(MID(H49,4,1)="x", 'Messages d''erreur'!$B$13,IF(LEFT(T49,1)="A",'Messages d''erreur'!$B$12,""))</f>
        <v/>
      </c>
    </row>
    <row r="50" spans="1:21" ht="26" x14ac:dyDescent="0.35">
      <c r="A50" s="537" t="s">
        <v>1188</v>
      </c>
      <c r="B50" s="447">
        <f t="shared" si="2"/>
        <v>14031</v>
      </c>
      <c r="C50" s="478" t="s">
        <v>1187</v>
      </c>
      <c r="D50" s="476" t="s">
        <v>1189</v>
      </c>
      <c r="E50" s="477" t="s">
        <v>61</v>
      </c>
      <c r="F50" s="477">
        <v>1</v>
      </c>
      <c r="G50" s="478" t="s">
        <v>1193</v>
      </c>
      <c r="H50" s="478">
        <v>79201</v>
      </c>
      <c r="I50" s="477" t="s">
        <v>1100</v>
      </c>
      <c r="J50" s="477" t="s">
        <v>1101</v>
      </c>
      <c r="K50" s="466" t="s">
        <v>1100</v>
      </c>
      <c r="L50" s="467">
        <f t="shared" si="0"/>
        <v>0</v>
      </c>
      <c r="M50" s="468">
        <f t="shared" si="3"/>
        <v>79201</v>
      </c>
      <c r="N50" s="467" t="str">
        <f>IF(IFERROR(SEARCH("-",K50,1),0) &gt; 0,IFERROR(VLOOKUP(K50,'Liste ECO'!A:A,1,FALSE),"ATTENTION CE Inexistant"),"")</f>
        <v/>
      </c>
      <c r="O50" s="467" t="str">
        <f>IF(LEFT(N50,1) ="A",'Messages d''erreur'!$B$9,"")</f>
        <v/>
      </c>
      <c r="P50" s="447">
        <f t="shared" si="5"/>
        <v>79201</v>
      </c>
      <c r="Q50" s="447">
        <f>IFERROR(VLOOKUP(B51,'Liste CG'!A:A,1,FALSE),"Attention erreur pas de CG")</f>
        <v>14031</v>
      </c>
      <c r="R50" s="447" t="str">
        <f>IF(LEFT(Q50,1)="A",'Messages d''erreur'!B$10,"")</f>
        <v/>
      </c>
      <c r="S50" s="467">
        <f t="shared" si="6"/>
        <v>79201</v>
      </c>
      <c r="T50" s="469">
        <f>IFERROR(VLOOKUP(S50,'Liste CG'!A:A,1,FALSE),"Attention erreur pas de CG")</f>
        <v>79201</v>
      </c>
      <c r="U50" s="447" t="str">
        <f>IF(MID(H50,4,1)="x", 'Messages d''erreur'!$B$13,IF(LEFT(T50,1)="A",'Messages d''erreur'!$B$12,""))</f>
        <v/>
      </c>
    </row>
    <row r="51" spans="1:21" ht="26" x14ac:dyDescent="0.35">
      <c r="A51" s="538" t="s">
        <v>1188</v>
      </c>
      <c r="B51" s="447">
        <f t="shared" si="2"/>
        <v>14031</v>
      </c>
      <c r="C51" s="480"/>
      <c r="D51" s="481"/>
      <c r="E51" s="482"/>
      <c r="F51" s="482"/>
      <c r="G51" s="480" t="s">
        <v>1194</v>
      </c>
      <c r="H51" s="480">
        <v>79202</v>
      </c>
      <c r="I51" s="482"/>
      <c r="J51" s="482" t="s">
        <v>1101</v>
      </c>
      <c r="K51" s="466" t="s">
        <v>1100</v>
      </c>
      <c r="L51" s="467">
        <f t="shared" si="0"/>
        <v>1</v>
      </c>
      <c r="M51" s="468">
        <f t="shared" si="3"/>
        <v>79202</v>
      </c>
      <c r="N51" s="467" t="str">
        <f>IF(IFERROR(SEARCH("-",K51,1),0) &gt; 0,IFERROR(VLOOKUP(K51,'Liste ECO'!A:A,1,FALSE),"ATTENTION CE Inexistant"),"")</f>
        <v/>
      </c>
      <c r="O51" s="467" t="str">
        <f>IF(LEFT(N51,1) ="A",'Messages d''erreur'!$B$9,"")</f>
        <v/>
      </c>
      <c r="P51" s="447">
        <f t="shared" si="5"/>
        <v>79202</v>
      </c>
      <c r="Q51" s="447">
        <f>IFERROR(VLOOKUP(B52,'Liste CG'!A:A,1,FALSE),"Attention erreur pas de CG")</f>
        <v>14031</v>
      </c>
      <c r="R51" s="447" t="str">
        <f>IF(LEFT(Q51,1)="A",'Messages d''erreur'!B$10,"")</f>
        <v/>
      </c>
      <c r="S51" s="467">
        <f t="shared" si="6"/>
        <v>79202</v>
      </c>
      <c r="T51" s="469">
        <f>IFERROR(VLOOKUP(S51,'Liste CG'!A:A,1,FALSE),"Attention erreur pas de CG")</f>
        <v>79202</v>
      </c>
      <c r="U51" s="447" t="str">
        <f>IF(MID(H51,4,1)="x", 'Messages d''erreur'!$B$13,IF(LEFT(T51,1)="A",'Messages d''erreur'!$B$12,""))</f>
        <v/>
      </c>
    </row>
    <row r="52" spans="1:21" ht="26" x14ac:dyDescent="0.35">
      <c r="A52" s="539" t="s">
        <v>1188</v>
      </c>
      <c r="B52" s="447">
        <f t="shared" si="2"/>
        <v>14031</v>
      </c>
      <c r="C52" s="474" t="s">
        <v>1187</v>
      </c>
      <c r="D52" s="481" t="s">
        <v>1189</v>
      </c>
      <c r="E52" s="482" t="s">
        <v>61</v>
      </c>
      <c r="F52" s="473">
        <v>1</v>
      </c>
      <c r="G52" s="474" t="s">
        <v>1195</v>
      </c>
      <c r="H52" s="474">
        <v>69201</v>
      </c>
      <c r="I52" s="482" t="s">
        <v>1100</v>
      </c>
      <c r="J52" s="483" t="s">
        <v>61</v>
      </c>
      <c r="K52" s="466"/>
      <c r="L52" s="467"/>
      <c r="M52" s="468">
        <f t="shared" si="3"/>
        <v>69201</v>
      </c>
      <c r="N52" s="467" t="str">
        <f>IF(IFERROR(SEARCH("-",K52,1),0) &gt; 0,IFERROR(VLOOKUP(K52,'Liste ECO'!A:A,1,FALSE),"ATTENTION CE Inexistant"),"")</f>
        <v/>
      </c>
      <c r="O52" s="467" t="str">
        <f>IF(LEFT(N52,1) ="A",'Messages d''erreur'!$B$9,"")</f>
        <v/>
      </c>
      <c r="P52" s="447">
        <f t="shared" si="5"/>
        <v>69201</v>
      </c>
      <c r="Q52" s="447">
        <f>IFERROR(VLOOKUP(B53,'Liste CG'!A:A,1,FALSE),"Attention erreur pas de CG")</f>
        <v>0</v>
      </c>
      <c r="R52" s="447" t="str">
        <f>IF(LEFT(Q52,1)="A",'Messages d''erreur'!B$10,"")</f>
        <v/>
      </c>
      <c r="S52" s="467">
        <f t="shared" si="6"/>
        <v>69201</v>
      </c>
      <c r="T52" s="469">
        <f>IFERROR(VLOOKUP(S52,'Liste CG'!A:A,1,FALSE),"Attention erreur pas de CG")</f>
        <v>69201</v>
      </c>
      <c r="U52" s="447" t="str">
        <f>IF(MID(H52,4,1)="x", 'Messages d''erreur'!$B$13,IF(LEFT(T52,1)="A",'Messages d''erreur'!$B$12,""))</f>
        <v/>
      </c>
    </row>
    <row r="53" spans="1:21" ht="26" x14ac:dyDescent="0.35">
      <c r="A53" s="540"/>
      <c r="B53" s="447">
        <f t="shared" si="2"/>
        <v>0</v>
      </c>
      <c r="C53" s="474"/>
      <c r="D53" s="472"/>
      <c r="E53" s="473"/>
      <c r="F53" s="473"/>
      <c r="G53" s="474" t="s">
        <v>1194</v>
      </c>
      <c r="H53" s="474">
        <v>79202</v>
      </c>
      <c r="I53" s="473"/>
      <c r="J53" s="473" t="s">
        <v>1101</v>
      </c>
      <c r="K53" s="466"/>
      <c r="L53" s="467"/>
      <c r="M53" s="468">
        <f t="shared" si="3"/>
        <v>79202</v>
      </c>
      <c r="N53" s="467" t="str">
        <f>IF(IFERROR(SEARCH("-",K53,1),0) &gt; 0,IFERROR(VLOOKUP(K53,'Liste ECO'!A:A,1,FALSE),"ATTENTION CE Inexistant"),"")</f>
        <v/>
      </c>
      <c r="O53" s="467" t="str">
        <f>IF(LEFT(N53,1) ="A",'Messages d''erreur'!$B$9,"")</f>
        <v/>
      </c>
      <c r="P53" s="447">
        <f t="shared" si="5"/>
        <v>79202</v>
      </c>
      <c r="Q53" s="447">
        <f>IFERROR(VLOOKUP(B54,'Liste CG'!A:A,1,FALSE),"Attention erreur pas de CG")</f>
        <v>14033</v>
      </c>
      <c r="R53" s="447" t="str">
        <f>IF(LEFT(Q53,1)="A",'Messages d''erreur'!B$10,"")</f>
        <v/>
      </c>
      <c r="S53" s="467">
        <f t="shared" si="6"/>
        <v>79202</v>
      </c>
      <c r="T53" s="469">
        <f>IFERROR(VLOOKUP(S53,'Liste CG'!A:A,1,FALSE),"Attention erreur pas de CG")</f>
        <v>79202</v>
      </c>
      <c r="U53" s="447" t="str">
        <f>IF(MID(H53,4,1)="x", 'Messages d''erreur'!$B$13,IF(LEFT(T53,1)="A",'Messages d''erreur'!$B$12,""))</f>
        <v/>
      </c>
    </row>
    <row r="54" spans="1:21" ht="26" x14ac:dyDescent="0.35">
      <c r="A54" s="540" t="s">
        <v>1191</v>
      </c>
      <c r="B54" s="447">
        <f t="shared" si="2"/>
        <v>14033</v>
      </c>
      <c r="C54" s="474" t="s">
        <v>1190</v>
      </c>
      <c r="D54" s="472" t="s">
        <v>1192</v>
      </c>
      <c r="E54" s="473" t="s">
        <v>1101</v>
      </c>
      <c r="F54" s="473">
        <v>1</v>
      </c>
      <c r="G54" s="474" t="s">
        <v>1193</v>
      </c>
      <c r="H54" s="474">
        <v>79201</v>
      </c>
      <c r="I54" s="473" t="s">
        <v>1100</v>
      </c>
      <c r="J54" s="473" t="s">
        <v>1101</v>
      </c>
      <c r="K54" s="466"/>
      <c r="L54" s="467"/>
      <c r="M54" s="468">
        <f t="shared" si="3"/>
        <v>79201</v>
      </c>
      <c r="N54" s="467" t="str">
        <f>IF(IFERROR(SEARCH("-",K54,1),0) &gt; 0,IFERROR(VLOOKUP(K54,'Liste ECO'!A:A,1,FALSE),"ATTENTION CE Inexistant"),"")</f>
        <v/>
      </c>
      <c r="O54" s="467" t="str">
        <f>IF(LEFT(N54,1) ="A",'Messages d''erreur'!$B$9,"")</f>
        <v/>
      </c>
      <c r="P54" s="447">
        <f t="shared" si="5"/>
        <v>79201</v>
      </c>
      <c r="Q54" s="447">
        <f>IFERROR(VLOOKUP(B55,'Liste CG'!A:A,1,FALSE),"Attention erreur pas de CG")</f>
        <v>0</v>
      </c>
      <c r="R54" s="447" t="str">
        <f>IF(LEFT(Q54,1)="A",'Messages d''erreur'!B$10,"")</f>
        <v/>
      </c>
      <c r="S54" s="467">
        <f t="shared" si="6"/>
        <v>79201</v>
      </c>
      <c r="T54" s="469">
        <f>IFERROR(VLOOKUP(S54,'Liste CG'!A:A,1,FALSE),"Attention erreur pas de CG")</f>
        <v>79201</v>
      </c>
      <c r="U54" s="447" t="str">
        <f>IF(MID(H54,4,1)="x", 'Messages d''erreur'!$B$13,IF(LEFT(T54,1)="A",'Messages d''erreur'!$B$12,""))</f>
        <v/>
      </c>
    </row>
    <row r="55" spans="1:21" ht="26" x14ac:dyDescent="0.35">
      <c r="A55" s="540"/>
      <c r="B55" s="447">
        <f t="shared" si="2"/>
        <v>0</v>
      </c>
      <c r="C55" s="474"/>
      <c r="D55" s="472"/>
      <c r="E55" s="473"/>
      <c r="F55" s="473"/>
      <c r="G55" s="474" t="s">
        <v>1196</v>
      </c>
      <c r="H55" s="474">
        <v>69202</v>
      </c>
      <c r="I55" s="473" t="s">
        <v>1100</v>
      </c>
      <c r="J55" s="473" t="s">
        <v>61</v>
      </c>
      <c r="K55" s="466"/>
      <c r="L55" s="467"/>
      <c r="M55" s="468">
        <f t="shared" si="3"/>
        <v>69202</v>
      </c>
      <c r="N55" s="467" t="str">
        <f>IF(IFERROR(SEARCH("-",K55,1),0) &gt; 0,IFERROR(VLOOKUP(K55,'Liste ECO'!A:A,1,FALSE),"ATTENTION CE Inexistant"),"")</f>
        <v/>
      </c>
      <c r="O55" s="467" t="str">
        <f>IF(LEFT(N55,1) ="A",'Messages d''erreur'!$B$9,"")</f>
        <v/>
      </c>
      <c r="P55" s="447">
        <f t="shared" si="5"/>
        <v>69202</v>
      </c>
      <c r="Q55" s="447">
        <f>IFERROR(VLOOKUP(B56,'Liste CG'!A:A,1,FALSE),"Attention erreur pas de CG")</f>
        <v>14033</v>
      </c>
      <c r="R55" s="447" t="str">
        <f>IF(LEFT(Q55,1)="A",'Messages d''erreur'!B$10,"")</f>
        <v/>
      </c>
      <c r="S55" s="467">
        <f t="shared" si="6"/>
        <v>69202</v>
      </c>
      <c r="T55" s="469">
        <f>IFERROR(VLOOKUP(S55,'Liste CG'!A:A,1,FALSE),"Attention erreur pas de CG")</f>
        <v>69202</v>
      </c>
      <c r="U55" s="447" t="str">
        <f>IF(MID(H55,4,1)="x", 'Messages d''erreur'!$B$13,IF(LEFT(T55,1)="A",'Messages d''erreur'!$B$12,""))</f>
        <v/>
      </c>
    </row>
    <row r="56" spans="1:21" ht="26" x14ac:dyDescent="0.35">
      <c r="A56" s="540" t="s">
        <v>1191</v>
      </c>
      <c r="B56" s="447">
        <f t="shared" si="2"/>
        <v>14033</v>
      </c>
      <c r="C56" s="474" t="s">
        <v>1190</v>
      </c>
      <c r="D56" s="472" t="s">
        <v>1192</v>
      </c>
      <c r="E56" s="473" t="s">
        <v>1101</v>
      </c>
      <c r="F56" s="473">
        <v>1</v>
      </c>
      <c r="G56" s="474" t="s">
        <v>1195</v>
      </c>
      <c r="H56" s="474">
        <v>69201</v>
      </c>
      <c r="I56" s="473" t="s">
        <v>1100</v>
      </c>
      <c r="J56" s="473" t="s">
        <v>61</v>
      </c>
      <c r="K56" s="466"/>
      <c r="L56" s="467"/>
      <c r="M56" s="468">
        <f t="shared" si="3"/>
        <v>69201</v>
      </c>
      <c r="N56" s="467" t="str">
        <f>IF(IFERROR(SEARCH("-",K56,1),0) &gt; 0,IFERROR(VLOOKUP(K56,'Liste ECO'!A:A,1,FALSE),"ATTENTION CE Inexistant"),"")</f>
        <v/>
      </c>
      <c r="O56" s="467" t="str">
        <f>IF(LEFT(N56,1) ="A",'Messages d''erreur'!$B$9,"")</f>
        <v/>
      </c>
      <c r="P56" s="447">
        <f t="shared" si="5"/>
        <v>69201</v>
      </c>
      <c r="Q56" s="447">
        <f>IFERROR(VLOOKUP(B57,'Liste CG'!A:A,1,FALSE),"Attention erreur pas de CG")</f>
        <v>0</v>
      </c>
      <c r="R56" s="447" t="str">
        <f>IF(LEFT(Q56,1)="A",'Messages d''erreur'!B$10,"")</f>
        <v/>
      </c>
      <c r="S56" s="467">
        <f t="shared" si="6"/>
        <v>69201</v>
      </c>
      <c r="T56" s="469">
        <f>IFERROR(VLOOKUP(S56,'Liste CG'!A:A,1,FALSE),"Attention erreur pas de CG")</f>
        <v>69201</v>
      </c>
      <c r="U56" s="447" t="str">
        <f>IF(MID(H56,4,1)="x", 'Messages d''erreur'!$B$13,IF(LEFT(T56,1)="A",'Messages d''erreur'!$B$12,""))</f>
        <v/>
      </c>
    </row>
    <row r="57" spans="1:21" ht="26" x14ac:dyDescent="0.35">
      <c r="A57" s="540"/>
      <c r="B57" s="447">
        <f t="shared" si="2"/>
        <v>0</v>
      </c>
      <c r="C57" s="474"/>
      <c r="D57" s="472"/>
      <c r="E57" s="473"/>
      <c r="F57" s="473"/>
      <c r="G57" s="474" t="s">
        <v>1196</v>
      </c>
      <c r="H57" s="474">
        <v>79202</v>
      </c>
      <c r="I57" s="473" t="s">
        <v>1100</v>
      </c>
      <c r="J57" s="473" t="s">
        <v>1101</v>
      </c>
      <c r="K57" s="466" t="s">
        <v>739</v>
      </c>
      <c r="L57" s="467">
        <f>IF(A57=A51,1,0)</f>
        <v>0</v>
      </c>
      <c r="M57" s="468">
        <f t="shared" si="3"/>
        <v>79202</v>
      </c>
      <c r="N57" s="467" t="str">
        <f>IF(IFERROR(SEARCH("-",K57,1),0) &gt; 0,IFERROR(VLOOKUP(K57,'Liste ECO'!A:A,1,FALSE),"ATTENTION CE Inexistant"),"")</f>
        <v>560-52</v>
      </c>
      <c r="O57" s="467" t="str">
        <f>IF(LEFT(N57,1) ="A",'Messages d''erreur'!$B$9,"")</f>
        <v/>
      </c>
      <c r="P57" s="447">
        <f t="shared" si="5"/>
        <v>79202</v>
      </c>
      <c r="Q57" s="447">
        <f>IFERROR(VLOOKUP(B58,'Liste CG'!A:A,1,FALSE),"Attention erreur pas de CG")</f>
        <v>15111</v>
      </c>
      <c r="R57" s="447" t="str">
        <f>IF(LEFT(Q57,1)="A",'Messages d''erreur'!B$10,"")</f>
        <v/>
      </c>
      <c r="S57" s="467">
        <f t="shared" si="6"/>
        <v>79202</v>
      </c>
      <c r="T57" s="469">
        <f>IFERROR(VLOOKUP(S57,'Liste CG'!A:A,1,FALSE),"Attention erreur pas de CG")</f>
        <v>79202</v>
      </c>
      <c r="U57" s="447" t="str">
        <f>IF(MID(H57,4,1)="x", 'Messages d''erreur'!$B$13,IF(LEFT(T57,1)="A",'Messages d''erreur'!$B$12,""))</f>
        <v/>
      </c>
    </row>
    <row r="58" spans="1:21" ht="52" x14ac:dyDescent="0.35">
      <c r="A58" s="535" t="s">
        <v>1197</v>
      </c>
      <c r="B58" s="447">
        <f t="shared" si="2"/>
        <v>15111</v>
      </c>
      <c r="C58" s="462" t="s">
        <v>1198</v>
      </c>
      <c r="D58" s="463" t="s">
        <v>1178</v>
      </c>
      <c r="E58" s="464" t="s">
        <v>61</v>
      </c>
      <c r="F58" s="464">
        <v>2</v>
      </c>
      <c r="G58" s="462" t="s">
        <v>1199</v>
      </c>
      <c r="H58" s="462" t="s">
        <v>1200</v>
      </c>
      <c r="I58" s="464" t="s">
        <v>1201</v>
      </c>
      <c r="J58" s="464" t="s">
        <v>1101</v>
      </c>
      <c r="K58" s="466" t="s">
        <v>739</v>
      </c>
      <c r="L58" s="467">
        <f t="shared" ref="L58:L121" si="7">IF(A58=A57,1,0)</f>
        <v>0</v>
      </c>
      <c r="M58" s="468">
        <f t="shared" si="3"/>
        <v>41301</v>
      </c>
      <c r="N58" s="467" t="str">
        <f>IF(IFERROR(SEARCH("-",K58,1),0) &gt; 0,IFERROR(VLOOKUP(K58,'Liste ECO'!A:A,1,FALSE),"ATTENTION CE Inexistant"),"")</f>
        <v>560-52</v>
      </c>
      <c r="O58" s="467" t="str">
        <f>IF(LEFT(N58,1) ="A",'Messages d''erreur'!$B$9,"")</f>
        <v/>
      </c>
      <c r="P58" s="447">
        <f t="shared" si="5"/>
        <v>41301</v>
      </c>
      <c r="Q58" s="447">
        <f>IFERROR(VLOOKUP(B59,'Liste CG'!A:A,1,FALSE),"Attention erreur pas de CG")</f>
        <v>15111</v>
      </c>
      <c r="R58" s="447" t="str">
        <f>IF(LEFT(Q58,1)="A",'Messages d''erreur'!B$10,"")</f>
        <v/>
      </c>
      <c r="S58" s="467">
        <f t="shared" si="6"/>
        <v>41301</v>
      </c>
      <c r="T58" s="469">
        <f>IFERROR(VLOOKUP(S58,'Liste CG'!A:A,1,FALSE),"Attention erreur pas de CG")</f>
        <v>41301</v>
      </c>
      <c r="U58" s="447" t="str">
        <f>IF(MID(H58,4,1)="x", 'Messages d''erreur'!$B$13,IF(LEFT(T58,1)="A",'Messages d''erreur'!$B$12,""))</f>
        <v/>
      </c>
    </row>
    <row r="59" spans="1:21" ht="52" x14ac:dyDescent="0.35">
      <c r="A59" s="535" t="s">
        <v>1197</v>
      </c>
      <c r="B59" s="447">
        <f t="shared" si="2"/>
        <v>15111</v>
      </c>
      <c r="C59" s="462" t="s">
        <v>1198</v>
      </c>
      <c r="D59" s="463" t="s">
        <v>1178</v>
      </c>
      <c r="E59" s="464" t="s">
        <v>61</v>
      </c>
      <c r="F59" s="464">
        <v>3</v>
      </c>
      <c r="G59" s="462" t="s">
        <v>1202</v>
      </c>
      <c r="H59" s="462" t="s">
        <v>1200</v>
      </c>
      <c r="I59" s="464" t="s">
        <v>1201</v>
      </c>
      <c r="J59" s="464" t="s">
        <v>1101</v>
      </c>
      <c r="K59" s="466" t="s">
        <v>714</v>
      </c>
      <c r="L59" s="467">
        <f t="shared" si="7"/>
        <v>1</v>
      </c>
      <c r="M59" s="468">
        <f t="shared" si="3"/>
        <v>41301</v>
      </c>
      <c r="N59" s="467" t="str">
        <f>IF(IFERROR(SEARCH("-",K59,1),0) &gt; 0,IFERROR(VLOOKUP(K59,'Liste ECO'!A:A,1,FALSE),"ATTENTION CE Inexistant"),"")</f>
        <v>512-52</v>
      </c>
      <c r="O59" s="467" t="str">
        <f>IF(LEFT(N59,1) ="A",'Messages d''erreur'!$B$9,"")</f>
        <v/>
      </c>
      <c r="P59" s="447">
        <f t="shared" si="5"/>
        <v>41301</v>
      </c>
      <c r="Q59" s="447">
        <f>IFERROR(VLOOKUP(B60,'Liste CG'!A:A,1,FALSE),"Attention erreur pas de CG")</f>
        <v>15111</v>
      </c>
      <c r="R59" s="447" t="str">
        <f>IF(LEFT(Q59,1)="A",'Messages d''erreur'!B$10,"")</f>
        <v/>
      </c>
      <c r="S59" s="467">
        <f t="shared" si="6"/>
        <v>41301</v>
      </c>
      <c r="T59" s="469">
        <f>IFERROR(VLOOKUP(S59,'Liste CG'!A:A,1,FALSE),"Attention erreur pas de CG")</f>
        <v>41301</v>
      </c>
      <c r="U59" s="447" t="str">
        <f>IF(MID(H59,4,1)="x", 'Messages d''erreur'!$B$13,IF(LEFT(T59,1)="A",'Messages d''erreur'!$B$12,""))</f>
        <v/>
      </c>
    </row>
    <row r="60" spans="1:21" ht="39" x14ac:dyDescent="0.35">
      <c r="A60" s="535" t="s">
        <v>1197</v>
      </c>
      <c r="B60" s="447">
        <f t="shared" si="2"/>
        <v>15111</v>
      </c>
      <c r="C60" s="462" t="s">
        <v>1198</v>
      </c>
      <c r="D60" s="463" t="s">
        <v>1178</v>
      </c>
      <c r="E60" s="464" t="s">
        <v>61</v>
      </c>
      <c r="F60" s="464">
        <v>4</v>
      </c>
      <c r="G60" s="462" t="s">
        <v>1203</v>
      </c>
      <c r="H60" s="462" t="s">
        <v>1204</v>
      </c>
      <c r="I60" s="464" t="s">
        <v>1178</v>
      </c>
      <c r="J60" s="464" t="s">
        <v>1101</v>
      </c>
      <c r="K60" s="466" t="s">
        <v>1100</v>
      </c>
      <c r="L60" s="467">
        <f t="shared" si="7"/>
        <v>1</v>
      </c>
      <c r="M60" s="468">
        <f t="shared" si="3"/>
        <v>15119</v>
      </c>
      <c r="N60" s="467" t="str">
        <f>IF(IFERROR(SEARCH("-",K60,1),0) &gt; 0,IFERROR(VLOOKUP(K60,'Liste ECO'!A:A,1,FALSE),"ATTENTION CE Inexistant"),"")</f>
        <v/>
      </c>
      <c r="O60" s="467" t="str">
        <f>IF(LEFT(N60,1) ="A",'Messages d''erreur'!$B$9,"")</f>
        <v/>
      </c>
      <c r="P60" s="447">
        <f t="shared" si="5"/>
        <v>15119</v>
      </c>
      <c r="Q60" s="447">
        <f>IFERROR(VLOOKUP(B61,'Liste CG'!A:A,1,FALSE),"Attention erreur pas de CG")</f>
        <v>15119</v>
      </c>
      <c r="R60" s="447" t="str">
        <f>IF(LEFT(Q60,1)="A",'Messages d''erreur'!B$10,"")</f>
        <v/>
      </c>
      <c r="S60" s="467">
        <f t="shared" si="6"/>
        <v>15119</v>
      </c>
      <c r="T60" s="469">
        <f>IFERROR(VLOOKUP(S60,'Liste CG'!A:A,1,FALSE),"Attention erreur pas de CG")</f>
        <v>15119</v>
      </c>
      <c r="U60" s="447" t="str">
        <f>IF(MID(H60,4,1)="x", 'Messages d''erreur'!$B$13,IF(LEFT(T60,1)="A",'Messages d''erreur'!$B$12,""))</f>
        <v/>
      </c>
    </row>
    <row r="61" spans="1:21" ht="52" x14ac:dyDescent="0.35">
      <c r="A61" s="535" t="s">
        <v>1204</v>
      </c>
      <c r="B61" s="447">
        <f t="shared" si="2"/>
        <v>15119</v>
      </c>
      <c r="C61" s="462" t="s">
        <v>1205</v>
      </c>
      <c r="D61" s="463" t="s">
        <v>1178</v>
      </c>
      <c r="E61" s="464" t="s">
        <v>61</v>
      </c>
      <c r="F61" s="464">
        <v>1</v>
      </c>
      <c r="G61" s="462" t="s">
        <v>1206</v>
      </c>
      <c r="H61" s="462" t="s">
        <v>1207</v>
      </c>
      <c r="I61" s="464" t="s">
        <v>1100</v>
      </c>
      <c r="J61" s="464" t="s">
        <v>1101</v>
      </c>
      <c r="K61" s="466" t="s">
        <v>1100</v>
      </c>
      <c r="L61" s="467">
        <f t="shared" si="7"/>
        <v>0</v>
      </c>
      <c r="M61" s="468">
        <f t="shared" si="3"/>
        <v>76780</v>
      </c>
      <c r="N61" s="467" t="str">
        <f>IF(IFERROR(SEARCH("-",K61,1),0) &gt; 0,IFERROR(VLOOKUP(K61,'Liste ECO'!A:A,1,FALSE),"ATTENTION CE Inexistant"),"")</f>
        <v/>
      </c>
      <c r="O61" s="467" t="str">
        <f>IF(LEFT(N61,1) ="A",'Messages d''erreur'!$B$9,"")</f>
        <v/>
      </c>
      <c r="P61" s="447">
        <f t="shared" si="5"/>
        <v>76780</v>
      </c>
      <c r="Q61" s="447">
        <f>IFERROR(VLOOKUP(B62,'Liste CG'!A:A,1,FALSE),"Attention erreur pas de CG")</f>
        <v>15119</v>
      </c>
      <c r="R61" s="447" t="str">
        <f>IF(LEFT(Q61,1)="A",'Messages d''erreur'!B$10,"")</f>
        <v/>
      </c>
      <c r="S61" s="467">
        <f t="shared" si="6"/>
        <v>76780</v>
      </c>
      <c r="T61" s="469">
        <f>IFERROR(VLOOKUP(S61,'Liste CG'!A:A,1,FALSE),"Attention erreur pas de CG")</f>
        <v>76780</v>
      </c>
      <c r="U61" s="447" t="str">
        <f>IF(MID(H61,4,1)="x", 'Messages d''erreur'!$B$13,IF(LEFT(T61,1)="A",'Messages d''erreur'!$B$12,""))</f>
        <v/>
      </c>
    </row>
    <row r="62" spans="1:21" ht="52" x14ac:dyDescent="0.35">
      <c r="A62" s="535" t="s">
        <v>1204</v>
      </c>
      <c r="B62" s="447">
        <f t="shared" si="2"/>
        <v>15119</v>
      </c>
      <c r="C62" s="462" t="s">
        <v>1205</v>
      </c>
      <c r="D62" s="463" t="s">
        <v>1178</v>
      </c>
      <c r="E62" s="464" t="s">
        <v>61</v>
      </c>
      <c r="F62" s="464">
        <v>2</v>
      </c>
      <c r="G62" s="462" t="s">
        <v>1208</v>
      </c>
      <c r="H62" s="462" t="s">
        <v>1209</v>
      </c>
      <c r="I62" s="464" t="s">
        <v>1100</v>
      </c>
      <c r="J62" s="464" t="s">
        <v>1101</v>
      </c>
      <c r="K62" s="466" t="s">
        <v>1100</v>
      </c>
      <c r="L62" s="467">
        <f t="shared" si="7"/>
        <v>1</v>
      </c>
      <c r="M62" s="468">
        <f t="shared" si="3"/>
        <v>77361</v>
      </c>
      <c r="N62" s="467" t="str">
        <f>IF(IFERROR(SEARCH("-",K62,1),0) &gt; 0,IFERROR(VLOOKUP(K62,'Liste ECO'!A:A,1,FALSE),"ATTENTION CE Inexistant"),"")</f>
        <v/>
      </c>
      <c r="O62" s="467" t="str">
        <f>IF(LEFT(N62,1) ="A",'Messages d''erreur'!$B$9,"")</f>
        <v/>
      </c>
      <c r="P62" s="447">
        <f t="shared" si="5"/>
        <v>77361</v>
      </c>
      <c r="Q62" s="447">
        <f>IFERROR(VLOOKUP(B63,'Liste CG'!A:A,1,FALSE),"Attention erreur pas de CG")</f>
        <v>15119</v>
      </c>
      <c r="R62" s="447" t="str">
        <f>IF(LEFT(Q62,1)="A",'Messages d''erreur'!B$10,"")</f>
        <v/>
      </c>
      <c r="S62" s="467">
        <f t="shared" si="6"/>
        <v>77361</v>
      </c>
      <c r="T62" s="469">
        <f>IFERROR(VLOOKUP(S62,'Liste CG'!A:A,1,FALSE),"Attention erreur pas de CG")</f>
        <v>77361</v>
      </c>
      <c r="U62" s="447" t="str">
        <f>IF(MID(H62,4,1)="x", 'Messages d''erreur'!$B$13,IF(LEFT(T62,1)="A",'Messages d''erreur'!$B$12,""))</f>
        <v/>
      </c>
    </row>
    <row r="63" spans="1:21" ht="52" x14ac:dyDescent="0.35">
      <c r="A63" s="535" t="s">
        <v>1204</v>
      </c>
      <c r="B63" s="447">
        <f t="shared" si="2"/>
        <v>15119</v>
      </c>
      <c r="C63" s="462" t="s">
        <v>1205</v>
      </c>
      <c r="D63" s="463" t="s">
        <v>1178</v>
      </c>
      <c r="E63" s="464" t="s">
        <v>1101</v>
      </c>
      <c r="F63" s="464">
        <v>3</v>
      </c>
      <c r="G63" s="462" t="s">
        <v>1203</v>
      </c>
      <c r="H63" s="462" t="s">
        <v>1197</v>
      </c>
      <c r="I63" s="464" t="s">
        <v>1178</v>
      </c>
      <c r="J63" s="464" t="s">
        <v>61</v>
      </c>
      <c r="K63" s="466"/>
      <c r="L63" s="467">
        <f t="shared" si="7"/>
        <v>1</v>
      </c>
      <c r="M63" s="468">
        <f t="shared" si="3"/>
        <v>15111</v>
      </c>
      <c r="N63" s="467" t="str">
        <f>IF(IFERROR(SEARCH("-",K63,1),0) &gt; 0,IFERROR(VLOOKUP(K63,'Liste ECO'!A:A,1,FALSE),"ATTENTION CE Inexistant"),"")</f>
        <v/>
      </c>
      <c r="O63" s="467" t="str">
        <f>IF(LEFT(N63,1) ="A",'Messages d''erreur'!$B$9,"")</f>
        <v/>
      </c>
      <c r="P63" s="447">
        <f t="shared" si="5"/>
        <v>15111</v>
      </c>
      <c r="Q63" s="447">
        <f>IFERROR(VLOOKUP(B64,'Liste CG'!A:A,1,FALSE),"Attention erreur pas de CG")</f>
        <v>15131</v>
      </c>
      <c r="R63" s="447" t="str">
        <f>IF(LEFT(Q63,1)="A",'Messages d''erreur'!B$10,"")</f>
        <v/>
      </c>
      <c r="S63" s="467">
        <f t="shared" si="6"/>
        <v>15111</v>
      </c>
      <c r="T63" s="469">
        <f>IFERROR(VLOOKUP(S63,'Liste CG'!A:A,1,FALSE),"Attention erreur pas de CG")</f>
        <v>15111</v>
      </c>
      <c r="U63" s="447" t="str">
        <f>IF(MID(H63,4,1)="x", 'Messages d''erreur'!$B$13,IF(LEFT(T63,1)="A",'Messages d''erreur'!$B$12,""))</f>
        <v/>
      </c>
    </row>
    <row r="64" spans="1:21" ht="39" x14ac:dyDescent="0.35">
      <c r="A64" s="535" t="s">
        <v>1210</v>
      </c>
      <c r="B64" s="447">
        <f t="shared" si="2"/>
        <v>15131</v>
      </c>
      <c r="C64" s="462" t="s">
        <v>1211</v>
      </c>
      <c r="D64" s="463" t="s">
        <v>1212</v>
      </c>
      <c r="E64" s="464" t="s">
        <v>1101</v>
      </c>
      <c r="F64" s="464">
        <v>1</v>
      </c>
      <c r="G64" s="462" t="s">
        <v>1213</v>
      </c>
      <c r="H64" s="462" t="s">
        <v>1214</v>
      </c>
      <c r="I64" s="464" t="s">
        <v>1215</v>
      </c>
      <c r="J64" s="464" t="s">
        <v>61</v>
      </c>
      <c r="K64" s="466" t="s">
        <v>1100</v>
      </c>
      <c r="L64" s="467">
        <f t="shared" si="7"/>
        <v>0</v>
      </c>
      <c r="M64" s="468" t="e">
        <f t="shared" si="3"/>
        <v>#VALUE!</v>
      </c>
      <c r="N64" s="467" t="str">
        <f>IF(IFERROR(SEARCH("-",K64,1),0) &gt; 0,IFERROR(VLOOKUP(K64,'Liste ECO'!A:A,1,FALSE),"ATTENTION CE Inexistant"),"")</f>
        <v/>
      </c>
      <c r="O64" s="467" t="str">
        <f>IF(LEFT(N64,1) ="A",'Messages d''erreur'!$B$9,"")</f>
        <v/>
      </c>
      <c r="P64" s="447" t="e">
        <f t="shared" si="5"/>
        <v>#VALUE!</v>
      </c>
      <c r="Q64" s="447">
        <f>IFERROR(VLOOKUP(B65,'Liste CG'!A:A,1,FALSE),"Attention erreur pas de CG")</f>
        <v>15131</v>
      </c>
      <c r="R64" s="447" t="str">
        <f>IF(LEFT(Q64,1)="A",'Messages d''erreur'!B$10,"")</f>
        <v/>
      </c>
      <c r="S64" s="467" t="e">
        <f t="shared" si="6"/>
        <v>#VALUE!</v>
      </c>
      <c r="T64" s="469" t="str">
        <f>IFERROR(VLOOKUP(S64,'Liste CG'!A:A,1,FALSE),"Attention erreur pas de CG")</f>
        <v>Attention erreur pas de CG</v>
      </c>
      <c r="U64" s="447" t="str">
        <f>IF(MID(H64,4,1)="x", 'Messages d''erreur'!$B$13,IF(LEFT(T64,1)="A",'Messages d''erreur'!$B$12,""))</f>
        <v>Compte générique de contre-partie</v>
      </c>
    </row>
    <row r="65" spans="1:21" ht="39" x14ac:dyDescent="0.35">
      <c r="A65" s="535" t="s">
        <v>1210</v>
      </c>
      <c r="B65" s="447">
        <f t="shared" si="2"/>
        <v>15131</v>
      </c>
      <c r="C65" s="462" t="s">
        <v>1211</v>
      </c>
      <c r="D65" s="463" t="s">
        <v>1212</v>
      </c>
      <c r="E65" s="464" t="s">
        <v>61</v>
      </c>
      <c r="F65" s="464">
        <v>2</v>
      </c>
      <c r="G65" s="462" t="s">
        <v>1203</v>
      </c>
      <c r="H65" s="462" t="s">
        <v>1216</v>
      </c>
      <c r="I65" s="464" t="s">
        <v>1212</v>
      </c>
      <c r="J65" s="464" t="s">
        <v>1101</v>
      </c>
      <c r="K65" s="466" t="s">
        <v>1100</v>
      </c>
      <c r="L65" s="467">
        <f t="shared" si="7"/>
        <v>1</v>
      </c>
      <c r="M65" s="468">
        <f t="shared" si="3"/>
        <v>15139</v>
      </c>
      <c r="N65" s="467" t="str">
        <f>IF(IFERROR(SEARCH("-",K65,1),0) &gt; 0,IFERROR(VLOOKUP(K65,'Liste ECO'!A:A,1,FALSE),"ATTENTION CE Inexistant"),"")</f>
        <v/>
      </c>
      <c r="O65" s="467" t="str">
        <f>IF(LEFT(N65,1) ="A",'Messages d''erreur'!$B$9,"")</f>
        <v/>
      </c>
      <c r="P65" s="447">
        <f t="shared" si="5"/>
        <v>15139</v>
      </c>
      <c r="Q65" s="447">
        <f>IFERROR(VLOOKUP(B66,'Liste CG'!A:A,1,FALSE),"Attention erreur pas de CG")</f>
        <v>15139</v>
      </c>
      <c r="R65" s="447" t="str">
        <f>IF(LEFT(Q65,1)="A",'Messages d''erreur'!B$10,"")</f>
        <v/>
      </c>
      <c r="S65" s="467">
        <f t="shared" si="6"/>
        <v>15139</v>
      </c>
      <c r="T65" s="469">
        <f>IFERROR(VLOOKUP(S65,'Liste CG'!A:A,1,FALSE),"Attention erreur pas de CG")</f>
        <v>15139</v>
      </c>
      <c r="U65" s="447" t="str">
        <f>IF(MID(H65,4,1)="x", 'Messages d''erreur'!$B$13,IF(LEFT(T65,1)="A",'Messages d''erreur'!$B$12,""))</f>
        <v/>
      </c>
    </row>
    <row r="66" spans="1:21" ht="39" x14ac:dyDescent="0.35">
      <c r="A66" s="535" t="s">
        <v>1216</v>
      </c>
      <c r="B66" s="447">
        <f t="shared" si="2"/>
        <v>15139</v>
      </c>
      <c r="C66" s="462" t="s">
        <v>1217</v>
      </c>
      <c r="D66" s="463" t="s">
        <v>1212</v>
      </c>
      <c r="E66" s="464" t="s">
        <v>61</v>
      </c>
      <c r="F66" s="464">
        <v>1</v>
      </c>
      <c r="G66" s="462" t="s">
        <v>1206</v>
      </c>
      <c r="H66" s="462" t="s">
        <v>1207</v>
      </c>
      <c r="I66" s="464" t="s">
        <v>1100</v>
      </c>
      <c r="J66" s="464" t="s">
        <v>1101</v>
      </c>
      <c r="K66" s="466" t="s">
        <v>1100</v>
      </c>
      <c r="L66" s="467">
        <f t="shared" si="7"/>
        <v>0</v>
      </c>
      <c r="M66" s="468">
        <f t="shared" si="3"/>
        <v>76780</v>
      </c>
      <c r="N66" s="467" t="str">
        <f>IF(IFERROR(SEARCH("-",K66,1),0) &gt; 0,IFERROR(VLOOKUP(K66,'Liste ECO'!A:A,1,FALSE),"ATTENTION CE Inexistant"),"")</f>
        <v/>
      </c>
      <c r="O66" s="467" t="str">
        <f>IF(LEFT(N66,1) ="A",'Messages d''erreur'!$B$9,"")</f>
        <v/>
      </c>
      <c r="P66" s="447">
        <f t="shared" si="5"/>
        <v>76780</v>
      </c>
      <c r="Q66" s="447">
        <f>IFERROR(VLOOKUP(B67,'Liste CG'!A:A,1,FALSE),"Attention erreur pas de CG")</f>
        <v>15139</v>
      </c>
      <c r="R66" s="447" t="str">
        <f>IF(LEFT(Q66,1)="A",'Messages d''erreur'!B$10,"")</f>
        <v/>
      </c>
      <c r="S66" s="467">
        <f t="shared" si="6"/>
        <v>76780</v>
      </c>
      <c r="T66" s="469">
        <f>IFERROR(VLOOKUP(S66,'Liste CG'!A:A,1,FALSE),"Attention erreur pas de CG")</f>
        <v>76780</v>
      </c>
      <c r="U66" s="447" t="str">
        <f>IF(MID(H66,4,1)="x", 'Messages d''erreur'!$B$13,IF(LEFT(T66,1)="A",'Messages d''erreur'!$B$12,""))</f>
        <v/>
      </c>
    </row>
    <row r="67" spans="1:21" ht="39" x14ac:dyDescent="0.35">
      <c r="A67" s="535" t="s">
        <v>1216</v>
      </c>
      <c r="B67" s="447">
        <f t="shared" si="2"/>
        <v>15139</v>
      </c>
      <c r="C67" s="462" t="s">
        <v>1217</v>
      </c>
      <c r="D67" s="463" t="s">
        <v>1212</v>
      </c>
      <c r="E67" s="464" t="s">
        <v>61</v>
      </c>
      <c r="F67" s="464">
        <v>2</v>
      </c>
      <c r="G67" s="462" t="s">
        <v>1208</v>
      </c>
      <c r="H67" s="462" t="s">
        <v>1209</v>
      </c>
      <c r="I67" s="464" t="s">
        <v>1100</v>
      </c>
      <c r="J67" s="464" t="s">
        <v>1101</v>
      </c>
      <c r="K67" s="466" t="s">
        <v>1100</v>
      </c>
      <c r="L67" s="467">
        <f t="shared" si="7"/>
        <v>1</v>
      </c>
      <c r="M67" s="468">
        <f t="shared" si="3"/>
        <v>77361</v>
      </c>
      <c r="N67" s="467" t="str">
        <f>IF(IFERROR(SEARCH("-",K67,1),0) &gt; 0,IFERROR(VLOOKUP(K67,'Liste ECO'!A:A,1,FALSE),"ATTENTION CE Inexistant"),"")</f>
        <v/>
      </c>
      <c r="O67" s="467" t="str">
        <f>IF(LEFT(N67,1) ="A",'Messages d''erreur'!$B$9,"")</f>
        <v/>
      </c>
      <c r="P67" s="447">
        <f t="shared" si="5"/>
        <v>77361</v>
      </c>
      <c r="Q67" s="447">
        <f>IFERROR(VLOOKUP(B68,'Liste CG'!A:A,1,FALSE),"Attention erreur pas de CG")</f>
        <v>15139</v>
      </c>
      <c r="R67" s="447" t="str">
        <f>IF(LEFT(Q67,1)="A",'Messages d''erreur'!B$10,"")</f>
        <v/>
      </c>
      <c r="S67" s="467">
        <f t="shared" si="6"/>
        <v>77361</v>
      </c>
      <c r="T67" s="469">
        <f>IFERROR(VLOOKUP(S67,'Liste CG'!A:A,1,FALSE),"Attention erreur pas de CG")</f>
        <v>77361</v>
      </c>
      <c r="U67" s="447" t="str">
        <f>IF(MID(H67,4,1)="x", 'Messages d''erreur'!$B$13,IF(LEFT(T67,1)="A",'Messages d''erreur'!$B$12,""))</f>
        <v/>
      </c>
    </row>
    <row r="68" spans="1:21" ht="39" x14ac:dyDescent="0.35">
      <c r="A68" s="535" t="s">
        <v>1216</v>
      </c>
      <c r="B68" s="447">
        <f t="shared" ref="B68:B131" si="8">VALUE(A68)</f>
        <v>15139</v>
      </c>
      <c r="C68" s="462" t="s">
        <v>1217</v>
      </c>
      <c r="D68" s="463" t="s">
        <v>1212</v>
      </c>
      <c r="E68" s="464" t="s">
        <v>1101</v>
      </c>
      <c r="F68" s="464">
        <v>3</v>
      </c>
      <c r="G68" s="462" t="s">
        <v>1203</v>
      </c>
      <c r="H68" s="462" t="s">
        <v>1210</v>
      </c>
      <c r="I68" s="464" t="s">
        <v>1212</v>
      </c>
      <c r="J68" s="464" t="s">
        <v>61</v>
      </c>
      <c r="K68" s="466" t="s">
        <v>1100</v>
      </c>
      <c r="L68" s="467">
        <f t="shared" si="7"/>
        <v>1</v>
      </c>
      <c r="M68" s="468">
        <f t="shared" ref="M68:M131" si="9">VALUE(H68)</f>
        <v>15131</v>
      </c>
      <c r="N68" s="467" t="str">
        <f>IF(IFERROR(SEARCH("-",K68,1),0) &gt; 0,IFERROR(VLOOKUP(K68,'Liste ECO'!A:A,1,FALSE),"ATTENTION CE Inexistant"),"")</f>
        <v/>
      </c>
      <c r="O68" s="467" t="str">
        <f>IF(LEFT(N68,1) ="A",'Messages d''erreur'!$B$9,"")</f>
        <v/>
      </c>
      <c r="P68" s="447">
        <f t="shared" si="5"/>
        <v>15131</v>
      </c>
      <c r="Q68" s="447">
        <f>IFERROR(VLOOKUP(B69,'Liste CG'!A:A,1,FALSE),"Attention erreur pas de CG")</f>
        <v>15211</v>
      </c>
      <c r="R68" s="447" t="str">
        <f>IF(LEFT(Q68,1)="A",'Messages d''erreur'!B$10,"")</f>
        <v/>
      </c>
      <c r="S68" s="467">
        <f t="shared" si="6"/>
        <v>15131</v>
      </c>
      <c r="T68" s="469">
        <f>IFERROR(VLOOKUP(S68,'Liste CG'!A:A,1,FALSE),"Attention erreur pas de CG")</f>
        <v>15131</v>
      </c>
      <c r="U68" s="447" t="str">
        <f>IF(MID(H68,4,1)="x", 'Messages d''erreur'!$B$13,IF(LEFT(T68,1)="A",'Messages d''erreur'!$B$12,""))</f>
        <v/>
      </c>
    </row>
    <row r="69" spans="1:21" ht="52" x14ac:dyDescent="0.35">
      <c r="A69" s="535" t="s">
        <v>1218</v>
      </c>
      <c r="B69" s="447">
        <f t="shared" si="8"/>
        <v>15211</v>
      </c>
      <c r="C69" s="462" t="s">
        <v>748</v>
      </c>
      <c r="D69" s="463" t="s">
        <v>1178</v>
      </c>
      <c r="E69" s="464" t="s">
        <v>1101</v>
      </c>
      <c r="F69" s="464">
        <v>1</v>
      </c>
      <c r="G69" s="462" t="s">
        <v>1219</v>
      </c>
      <c r="H69" s="462" t="s">
        <v>1200</v>
      </c>
      <c r="I69" s="464" t="s">
        <v>1201</v>
      </c>
      <c r="J69" s="464" t="s">
        <v>61</v>
      </c>
      <c r="K69" s="466" t="s">
        <v>747</v>
      </c>
      <c r="L69" s="467">
        <f t="shared" si="7"/>
        <v>0</v>
      </c>
      <c r="M69" s="468">
        <f t="shared" si="9"/>
        <v>41301</v>
      </c>
      <c r="N69" s="467" t="str">
        <f>IF(IFERROR(SEARCH("-",K69,1),0) &gt; 0,IFERROR(VLOOKUP(K69,'Liste ECO'!A:A,1,FALSE),"ATTENTION CE Inexistant"),"")</f>
        <v>580-52</v>
      </c>
      <c r="O69" s="467" t="str">
        <f>IF(LEFT(N69,1) ="A",'Messages d''erreur'!$B$9,"")</f>
        <v/>
      </c>
      <c r="P69" s="447">
        <f t="shared" si="5"/>
        <v>41301</v>
      </c>
      <c r="Q69" s="447">
        <f>IFERROR(VLOOKUP(B70,'Liste CG'!A:A,1,FALSE),"Attention erreur pas de CG")</f>
        <v>15211</v>
      </c>
      <c r="R69" s="447" t="str">
        <f>IF(LEFT(Q69,1)="A",'Messages d''erreur'!B$10,"")</f>
        <v/>
      </c>
      <c r="S69" s="467">
        <f t="shared" si="6"/>
        <v>41301</v>
      </c>
      <c r="T69" s="469">
        <f>IFERROR(VLOOKUP(S69,'Liste CG'!A:A,1,FALSE),"Attention erreur pas de CG")</f>
        <v>41301</v>
      </c>
      <c r="U69" s="447" t="str">
        <f>IF(MID(H69,4,1)="x", 'Messages d''erreur'!$B$13,IF(LEFT(T69,1)="A",'Messages d''erreur'!$B$12,""))</f>
        <v/>
      </c>
    </row>
    <row r="70" spans="1:21" ht="52" x14ac:dyDescent="0.35">
      <c r="A70" s="535" t="s">
        <v>1218</v>
      </c>
      <c r="B70" s="447">
        <f t="shared" si="8"/>
        <v>15211</v>
      </c>
      <c r="C70" s="462" t="s">
        <v>748</v>
      </c>
      <c r="D70" s="463" t="s">
        <v>1178</v>
      </c>
      <c r="E70" s="464" t="s">
        <v>61</v>
      </c>
      <c r="F70" s="464">
        <v>2</v>
      </c>
      <c r="G70" s="462" t="s">
        <v>1199</v>
      </c>
      <c r="H70" s="462" t="s">
        <v>1200</v>
      </c>
      <c r="I70" s="464" t="s">
        <v>1201</v>
      </c>
      <c r="J70" s="464" t="s">
        <v>1101</v>
      </c>
      <c r="K70" s="466" t="s">
        <v>747</v>
      </c>
      <c r="L70" s="467">
        <f t="shared" si="7"/>
        <v>1</v>
      </c>
      <c r="M70" s="468">
        <f t="shared" si="9"/>
        <v>41301</v>
      </c>
      <c r="N70" s="467" t="str">
        <f>IF(IFERROR(SEARCH("-",K70,1),0) &gt; 0,IFERROR(VLOOKUP(K70,'Liste ECO'!A:A,1,FALSE),"ATTENTION CE Inexistant"),"")</f>
        <v>580-52</v>
      </c>
      <c r="O70" s="467" t="str">
        <f>IF(LEFT(N70,1) ="A",'Messages d''erreur'!$B$9,"")</f>
        <v/>
      </c>
      <c r="P70" s="447">
        <f t="shared" si="5"/>
        <v>41301</v>
      </c>
      <c r="Q70" s="447">
        <f>IFERROR(VLOOKUP(B71,'Liste CG'!A:A,1,FALSE),"Attention erreur pas de CG")</f>
        <v>15211</v>
      </c>
      <c r="R70" s="447" t="str">
        <f>IF(LEFT(Q70,1)="A",'Messages d''erreur'!B$10,"")</f>
        <v/>
      </c>
      <c r="S70" s="467">
        <f t="shared" si="6"/>
        <v>41301</v>
      </c>
      <c r="T70" s="469">
        <f>IFERROR(VLOOKUP(S70,'Liste CG'!A:A,1,FALSE),"Attention erreur pas de CG")</f>
        <v>41301</v>
      </c>
      <c r="U70" s="447" t="str">
        <f>IF(MID(H70,4,1)="x", 'Messages d''erreur'!$B$13,IF(LEFT(T70,1)="A",'Messages d''erreur'!$B$12,""))</f>
        <v/>
      </c>
    </row>
    <row r="71" spans="1:21" ht="52" x14ac:dyDescent="0.35">
      <c r="A71" s="535" t="s">
        <v>1218</v>
      </c>
      <c r="B71" s="447">
        <f t="shared" si="8"/>
        <v>15211</v>
      </c>
      <c r="C71" s="462" t="s">
        <v>748</v>
      </c>
      <c r="D71" s="463" t="s">
        <v>1178</v>
      </c>
      <c r="E71" s="464" t="s">
        <v>61</v>
      </c>
      <c r="F71" s="464">
        <v>3</v>
      </c>
      <c r="G71" s="462" t="s">
        <v>1202</v>
      </c>
      <c r="H71" s="462" t="s">
        <v>1200</v>
      </c>
      <c r="I71" s="464" t="s">
        <v>1201</v>
      </c>
      <c r="J71" s="464" t="s">
        <v>1101</v>
      </c>
      <c r="K71" s="466" t="s">
        <v>731</v>
      </c>
      <c r="L71" s="467">
        <f t="shared" si="7"/>
        <v>1</v>
      </c>
      <c r="M71" s="468">
        <f t="shared" si="9"/>
        <v>41301</v>
      </c>
      <c r="N71" s="467" t="str">
        <f>IF(IFERROR(SEARCH("-",K71,1),0) &gt; 0,IFERROR(VLOOKUP(K71,'Liste ECO'!A:A,1,FALSE),"ATTENTION CE Inexistant"),"")</f>
        <v>522-53</v>
      </c>
      <c r="O71" s="467" t="str">
        <f>IF(LEFT(N71,1) ="A",'Messages d''erreur'!$B$9,"")</f>
        <v/>
      </c>
      <c r="P71" s="447">
        <f t="shared" si="5"/>
        <v>41301</v>
      </c>
      <c r="Q71" s="447">
        <f>IFERROR(VLOOKUP(B72,'Liste CG'!A:A,1,FALSE),"Attention erreur pas de CG")</f>
        <v>15211</v>
      </c>
      <c r="R71" s="447" t="str">
        <f>IF(LEFT(Q71,1)="A",'Messages d''erreur'!B$10,"")</f>
        <v/>
      </c>
      <c r="S71" s="467">
        <f t="shared" si="6"/>
        <v>41301</v>
      </c>
      <c r="T71" s="469">
        <f>IFERROR(VLOOKUP(S71,'Liste CG'!A:A,1,FALSE),"Attention erreur pas de CG")</f>
        <v>41301</v>
      </c>
      <c r="U71" s="447" t="str">
        <f>IF(MID(H71,4,1)="x", 'Messages d''erreur'!$B$13,IF(LEFT(T71,1)="A",'Messages d''erreur'!$B$12,""))</f>
        <v/>
      </c>
    </row>
    <row r="72" spans="1:21" ht="52" x14ac:dyDescent="0.35">
      <c r="A72" s="535" t="s">
        <v>1218</v>
      </c>
      <c r="B72" s="447">
        <f t="shared" si="8"/>
        <v>15211</v>
      </c>
      <c r="C72" s="462" t="s">
        <v>748</v>
      </c>
      <c r="D72" s="463" t="s">
        <v>1178</v>
      </c>
      <c r="E72" s="464" t="s">
        <v>61</v>
      </c>
      <c r="F72" s="464">
        <v>4</v>
      </c>
      <c r="G72" s="462" t="s">
        <v>1203</v>
      </c>
      <c r="H72" s="462" t="s">
        <v>1220</v>
      </c>
      <c r="I72" s="464" t="s">
        <v>1178</v>
      </c>
      <c r="J72" s="464" t="s">
        <v>1101</v>
      </c>
      <c r="K72" s="466" t="s">
        <v>1100</v>
      </c>
      <c r="L72" s="467">
        <f t="shared" si="7"/>
        <v>1</v>
      </c>
      <c r="M72" s="468">
        <f t="shared" si="9"/>
        <v>15219</v>
      </c>
      <c r="N72" s="467" t="str">
        <f>IF(IFERROR(SEARCH("-",K72,1),0) &gt; 0,IFERROR(VLOOKUP(K72,'Liste ECO'!A:A,1,FALSE),"ATTENTION CE Inexistant"),"")</f>
        <v/>
      </c>
      <c r="O72" s="467" t="str">
        <f>IF(LEFT(N72,1) ="A",'Messages d''erreur'!$B$9,"")</f>
        <v/>
      </c>
      <c r="P72" s="447">
        <f t="shared" si="5"/>
        <v>15219</v>
      </c>
      <c r="Q72" s="447">
        <f>IFERROR(VLOOKUP(B73,'Liste CG'!A:A,1,FALSE),"Attention erreur pas de CG")</f>
        <v>15219</v>
      </c>
      <c r="R72" s="447" t="str">
        <f>IF(LEFT(Q72,1)="A",'Messages d''erreur'!B$10,"")</f>
        <v/>
      </c>
      <c r="S72" s="467">
        <f t="shared" si="6"/>
        <v>15219</v>
      </c>
      <c r="T72" s="469">
        <f>IFERROR(VLOOKUP(S72,'Liste CG'!A:A,1,FALSE),"Attention erreur pas de CG")</f>
        <v>15219</v>
      </c>
      <c r="U72" s="447" t="str">
        <f>IF(MID(H72,4,1)="x", 'Messages d''erreur'!$B$13,IF(LEFT(T72,1)="A",'Messages d''erreur'!$B$12,""))</f>
        <v/>
      </c>
    </row>
    <row r="73" spans="1:21" ht="52" x14ac:dyDescent="0.35">
      <c r="A73" s="535" t="s">
        <v>1220</v>
      </c>
      <c r="B73" s="447">
        <f t="shared" si="8"/>
        <v>15219</v>
      </c>
      <c r="C73" s="462" t="s">
        <v>1221</v>
      </c>
      <c r="D73" s="463" t="s">
        <v>1178</v>
      </c>
      <c r="E73" s="464" t="s">
        <v>61</v>
      </c>
      <c r="F73" s="464">
        <v>1</v>
      </c>
      <c r="G73" s="462" t="s">
        <v>1206</v>
      </c>
      <c r="H73" s="462" t="s">
        <v>1207</v>
      </c>
      <c r="I73" s="464" t="s">
        <v>1100</v>
      </c>
      <c r="J73" s="464" t="s">
        <v>1101</v>
      </c>
      <c r="K73" s="466" t="s">
        <v>1100</v>
      </c>
      <c r="L73" s="467">
        <f t="shared" si="7"/>
        <v>0</v>
      </c>
      <c r="M73" s="468">
        <f t="shared" si="9"/>
        <v>76780</v>
      </c>
      <c r="N73" s="467" t="str">
        <f>IF(IFERROR(SEARCH("-",K73,1),0) &gt; 0,IFERROR(VLOOKUP(K73,'Liste ECO'!A:A,1,FALSE),"ATTENTION CE Inexistant"),"")</f>
        <v/>
      </c>
      <c r="O73" s="467" t="str">
        <f>IF(LEFT(N73,1) ="A",'Messages d''erreur'!$B$9,"")</f>
        <v/>
      </c>
      <c r="P73" s="447">
        <f t="shared" si="5"/>
        <v>76780</v>
      </c>
      <c r="Q73" s="447">
        <f>IFERROR(VLOOKUP(B74,'Liste CG'!A:A,1,FALSE),"Attention erreur pas de CG")</f>
        <v>15219</v>
      </c>
      <c r="R73" s="447" t="str">
        <f>IF(LEFT(Q73,1)="A",'Messages d''erreur'!B$10,"")</f>
        <v/>
      </c>
      <c r="S73" s="467">
        <f t="shared" si="6"/>
        <v>76780</v>
      </c>
      <c r="T73" s="469">
        <f>IFERROR(VLOOKUP(S73,'Liste CG'!A:A,1,FALSE),"Attention erreur pas de CG")</f>
        <v>76780</v>
      </c>
      <c r="U73" s="447" t="str">
        <f>IF(MID(H73,4,1)="x", 'Messages d''erreur'!$B$13,IF(LEFT(T73,1)="A",'Messages d''erreur'!$B$12,""))</f>
        <v/>
      </c>
    </row>
    <row r="74" spans="1:21" ht="52" x14ac:dyDescent="0.35">
      <c r="A74" s="535" t="s">
        <v>1220</v>
      </c>
      <c r="B74" s="447">
        <f t="shared" si="8"/>
        <v>15219</v>
      </c>
      <c r="C74" s="462" t="s">
        <v>1221</v>
      </c>
      <c r="D74" s="463" t="s">
        <v>1178</v>
      </c>
      <c r="E74" s="464" t="s">
        <v>61</v>
      </c>
      <c r="F74" s="464">
        <v>2</v>
      </c>
      <c r="G74" s="462" t="s">
        <v>1208</v>
      </c>
      <c r="H74" s="462" t="s">
        <v>1209</v>
      </c>
      <c r="I74" s="464" t="s">
        <v>1100</v>
      </c>
      <c r="J74" s="464" t="s">
        <v>1101</v>
      </c>
      <c r="K74" s="466" t="s">
        <v>1100</v>
      </c>
      <c r="L74" s="467">
        <f t="shared" si="7"/>
        <v>1</v>
      </c>
      <c r="M74" s="468">
        <f t="shared" si="9"/>
        <v>77361</v>
      </c>
      <c r="N74" s="467" t="str">
        <f>IF(IFERROR(SEARCH("-",K74,1),0) &gt; 0,IFERROR(VLOOKUP(K74,'Liste ECO'!A:A,1,FALSE),"ATTENTION CE Inexistant"),"")</f>
        <v/>
      </c>
      <c r="O74" s="467" t="str">
        <f>IF(LEFT(N74,1) ="A",'Messages d''erreur'!$B$9,"")</f>
        <v/>
      </c>
      <c r="P74" s="447">
        <f t="shared" si="5"/>
        <v>77361</v>
      </c>
      <c r="Q74" s="447">
        <f>IFERROR(VLOOKUP(B75,'Liste CG'!A:A,1,FALSE),"Attention erreur pas de CG")</f>
        <v>15219</v>
      </c>
      <c r="R74" s="447" t="str">
        <f>IF(LEFT(Q74,1)="A",'Messages d''erreur'!B$10,"")</f>
        <v/>
      </c>
      <c r="S74" s="467">
        <f t="shared" si="6"/>
        <v>77361</v>
      </c>
      <c r="T74" s="469">
        <f>IFERROR(VLOOKUP(S74,'Liste CG'!A:A,1,FALSE),"Attention erreur pas de CG")</f>
        <v>77361</v>
      </c>
      <c r="U74" s="447" t="str">
        <f>IF(MID(H74,4,1)="x", 'Messages d''erreur'!$B$13,IF(LEFT(T74,1)="A",'Messages d''erreur'!$B$12,""))</f>
        <v/>
      </c>
    </row>
    <row r="75" spans="1:21" ht="52" x14ac:dyDescent="0.35">
      <c r="A75" s="535" t="s">
        <v>1220</v>
      </c>
      <c r="B75" s="447">
        <f t="shared" si="8"/>
        <v>15219</v>
      </c>
      <c r="C75" s="462" t="s">
        <v>1221</v>
      </c>
      <c r="D75" s="463" t="s">
        <v>1178</v>
      </c>
      <c r="E75" s="464" t="s">
        <v>1101</v>
      </c>
      <c r="F75" s="464">
        <v>3</v>
      </c>
      <c r="G75" s="462" t="s">
        <v>1203</v>
      </c>
      <c r="H75" s="462" t="s">
        <v>1218</v>
      </c>
      <c r="I75" s="464" t="s">
        <v>1178</v>
      </c>
      <c r="J75" s="464" t="s">
        <v>61</v>
      </c>
      <c r="K75" s="466" t="s">
        <v>1100</v>
      </c>
      <c r="L75" s="467">
        <f t="shared" si="7"/>
        <v>1</v>
      </c>
      <c r="M75" s="468">
        <f t="shared" si="9"/>
        <v>15211</v>
      </c>
      <c r="N75" s="467" t="str">
        <f>IF(IFERROR(SEARCH("-",K75,1),0) &gt; 0,IFERROR(VLOOKUP(K75,'Liste ECO'!A:A,1,FALSE),"ATTENTION CE Inexistant"),"")</f>
        <v/>
      </c>
      <c r="O75" s="467" t="str">
        <f>IF(LEFT(N75,1) ="A",'Messages d''erreur'!$B$9,"")</f>
        <v/>
      </c>
      <c r="P75" s="447">
        <f t="shared" si="5"/>
        <v>15211</v>
      </c>
      <c r="Q75" s="447">
        <f>IFERROR(VLOOKUP(B76,'Liste CG'!A:A,1,FALSE),"Attention erreur pas de CG")</f>
        <v>15231</v>
      </c>
      <c r="R75" s="447" t="str">
        <f>IF(LEFT(Q75,1)="A",'Messages d''erreur'!B$10,"")</f>
        <v/>
      </c>
      <c r="S75" s="467">
        <f t="shared" si="6"/>
        <v>15211</v>
      </c>
      <c r="T75" s="469">
        <f>IFERROR(VLOOKUP(S75,'Liste CG'!A:A,1,FALSE),"Attention erreur pas de CG")</f>
        <v>15211</v>
      </c>
      <c r="U75" s="447" t="str">
        <f>IF(MID(H75,4,1)="x", 'Messages d''erreur'!$B$13,IF(LEFT(T75,1)="A",'Messages d''erreur'!$B$12,""))</f>
        <v/>
      </c>
    </row>
    <row r="76" spans="1:21" ht="39" x14ac:dyDescent="0.35">
      <c r="A76" s="535" t="s">
        <v>1222</v>
      </c>
      <c r="B76" s="447">
        <f t="shared" si="8"/>
        <v>15231</v>
      </c>
      <c r="C76" s="462" t="s">
        <v>1223</v>
      </c>
      <c r="D76" s="463" t="s">
        <v>1212</v>
      </c>
      <c r="E76" s="464" t="s">
        <v>1101</v>
      </c>
      <c r="F76" s="464">
        <v>1</v>
      </c>
      <c r="G76" s="462" t="s">
        <v>1213</v>
      </c>
      <c r="H76" s="462" t="s">
        <v>1214</v>
      </c>
      <c r="I76" s="464" t="s">
        <v>1215</v>
      </c>
      <c r="J76" s="464" t="s">
        <v>61</v>
      </c>
      <c r="K76" s="466" t="s">
        <v>1100</v>
      </c>
      <c r="L76" s="467">
        <f t="shared" si="7"/>
        <v>0</v>
      </c>
      <c r="M76" s="468" t="e">
        <f t="shared" si="9"/>
        <v>#VALUE!</v>
      </c>
      <c r="N76" s="467" t="str">
        <f>IF(IFERROR(SEARCH("-",K76,1),0) &gt; 0,IFERROR(VLOOKUP(K76,'Liste ECO'!A:A,1,FALSE),"ATTENTION CE Inexistant"),"")</f>
        <v/>
      </c>
      <c r="O76" s="467" t="str">
        <f>IF(LEFT(N76,1) ="A",'Messages d''erreur'!$B$9,"")</f>
        <v/>
      </c>
      <c r="P76" s="447" t="e">
        <f t="shared" si="5"/>
        <v>#VALUE!</v>
      </c>
      <c r="Q76" s="447">
        <f>IFERROR(VLOOKUP(B77,'Liste CG'!A:A,1,FALSE),"Attention erreur pas de CG")</f>
        <v>15231</v>
      </c>
      <c r="R76" s="447" t="str">
        <f>IF(LEFT(Q76,1)="A",'Messages d''erreur'!B$10,"")</f>
        <v/>
      </c>
      <c r="S76" s="467" t="e">
        <f t="shared" si="6"/>
        <v>#VALUE!</v>
      </c>
      <c r="T76" s="469" t="str">
        <f>IFERROR(VLOOKUP(S76,'Liste CG'!A:A,1,FALSE),"Attention erreur pas de CG")</f>
        <v>Attention erreur pas de CG</v>
      </c>
      <c r="U76" s="447" t="str">
        <f>IF(MID(H76,4,1)="x", 'Messages d''erreur'!$B$13,IF(LEFT(T76,1)="A",'Messages d''erreur'!$B$12,""))</f>
        <v>Compte générique de contre-partie</v>
      </c>
    </row>
    <row r="77" spans="1:21" ht="39" x14ac:dyDescent="0.35">
      <c r="A77" s="535" t="s">
        <v>1222</v>
      </c>
      <c r="B77" s="447">
        <f t="shared" si="8"/>
        <v>15231</v>
      </c>
      <c r="C77" s="462" t="s">
        <v>1223</v>
      </c>
      <c r="D77" s="463" t="s">
        <v>1212</v>
      </c>
      <c r="E77" s="464" t="s">
        <v>61</v>
      </c>
      <c r="F77" s="464">
        <v>2</v>
      </c>
      <c r="G77" s="462" t="s">
        <v>1203</v>
      </c>
      <c r="H77" s="462" t="s">
        <v>1224</v>
      </c>
      <c r="I77" s="464" t="s">
        <v>1212</v>
      </c>
      <c r="J77" s="464" t="s">
        <v>1101</v>
      </c>
      <c r="K77" s="466" t="s">
        <v>1100</v>
      </c>
      <c r="L77" s="467">
        <f t="shared" si="7"/>
        <v>1</v>
      </c>
      <c r="M77" s="468">
        <f t="shared" si="9"/>
        <v>15239</v>
      </c>
      <c r="N77" s="467" t="str">
        <f>IF(IFERROR(SEARCH("-",K77,1),0) &gt; 0,IFERROR(VLOOKUP(K77,'Liste ECO'!A:A,1,FALSE),"ATTENTION CE Inexistant"),"")</f>
        <v/>
      </c>
      <c r="O77" s="467" t="str">
        <f>IF(LEFT(N77,1) ="A",'Messages d''erreur'!$B$9,"")</f>
        <v/>
      </c>
      <c r="P77" s="447">
        <f t="shared" si="5"/>
        <v>15239</v>
      </c>
      <c r="Q77" s="447">
        <f>IFERROR(VLOOKUP(B78,'Liste CG'!A:A,1,FALSE),"Attention erreur pas de CG")</f>
        <v>15239</v>
      </c>
      <c r="R77" s="447" t="str">
        <f>IF(LEFT(Q77,1)="A",'Messages d''erreur'!B$10,"")</f>
        <v/>
      </c>
      <c r="S77" s="467">
        <f t="shared" si="6"/>
        <v>15239</v>
      </c>
      <c r="T77" s="469">
        <f>IFERROR(VLOOKUP(S77,'Liste CG'!A:A,1,FALSE),"Attention erreur pas de CG")</f>
        <v>15239</v>
      </c>
      <c r="U77" s="447" t="str">
        <f>IF(MID(H77,4,1)="x", 'Messages d''erreur'!$B$13,IF(LEFT(T77,1)="A",'Messages d''erreur'!$B$12,""))</f>
        <v/>
      </c>
    </row>
    <row r="78" spans="1:21" ht="52" x14ac:dyDescent="0.35">
      <c r="A78" s="535" t="s">
        <v>1224</v>
      </c>
      <c r="B78" s="447">
        <f t="shared" si="8"/>
        <v>15239</v>
      </c>
      <c r="C78" s="462" t="s">
        <v>1225</v>
      </c>
      <c r="D78" s="463" t="s">
        <v>1212</v>
      </c>
      <c r="E78" s="464" t="s">
        <v>61</v>
      </c>
      <c r="F78" s="464">
        <v>1</v>
      </c>
      <c r="G78" s="462" t="s">
        <v>1206</v>
      </c>
      <c r="H78" s="462" t="s">
        <v>1207</v>
      </c>
      <c r="I78" s="464" t="s">
        <v>1100</v>
      </c>
      <c r="J78" s="464" t="s">
        <v>1101</v>
      </c>
      <c r="K78" s="466" t="s">
        <v>1100</v>
      </c>
      <c r="L78" s="467">
        <f t="shared" si="7"/>
        <v>0</v>
      </c>
      <c r="M78" s="468">
        <f t="shared" si="9"/>
        <v>76780</v>
      </c>
      <c r="N78" s="467" t="str">
        <f>IF(IFERROR(SEARCH("-",K78,1),0) &gt; 0,IFERROR(VLOOKUP(K78,'Liste ECO'!A:A,1,FALSE),"ATTENTION CE Inexistant"),"")</f>
        <v/>
      </c>
      <c r="O78" s="467" t="str">
        <f>IF(LEFT(N78,1) ="A",'Messages d''erreur'!$B$9,"")</f>
        <v/>
      </c>
      <c r="P78" s="447">
        <f t="shared" si="5"/>
        <v>76780</v>
      </c>
      <c r="Q78" s="447">
        <f>IFERROR(VLOOKUP(B79,'Liste CG'!A:A,1,FALSE),"Attention erreur pas de CG")</f>
        <v>15239</v>
      </c>
      <c r="R78" s="447" t="str">
        <f>IF(LEFT(Q78,1)="A",'Messages d''erreur'!B$10,"")</f>
        <v/>
      </c>
      <c r="S78" s="467">
        <f t="shared" si="6"/>
        <v>76780</v>
      </c>
      <c r="T78" s="469">
        <f>IFERROR(VLOOKUP(S78,'Liste CG'!A:A,1,FALSE),"Attention erreur pas de CG")</f>
        <v>76780</v>
      </c>
      <c r="U78" s="447" t="str">
        <f>IF(MID(H78,4,1)="x", 'Messages d''erreur'!$B$13,IF(LEFT(T78,1)="A",'Messages d''erreur'!$B$12,""))</f>
        <v/>
      </c>
    </row>
    <row r="79" spans="1:21" ht="52" x14ac:dyDescent="0.35">
      <c r="A79" s="535" t="s">
        <v>1224</v>
      </c>
      <c r="B79" s="447">
        <f t="shared" si="8"/>
        <v>15239</v>
      </c>
      <c r="C79" s="462" t="s">
        <v>1225</v>
      </c>
      <c r="D79" s="463" t="s">
        <v>1212</v>
      </c>
      <c r="E79" s="464" t="s">
        <v>61</v>
      </c>
      <c r="F79" s="464">
        <v>2</v>
      </c>
      <c r="G79" s="462" t="s">
        <v>1208</v>
      </c>
      <c r="H79" s="462" t="s">
        <v>1209</v>
      </c>
      <c r="I79" s="464" t="s">
        <v>1100</v>
      </c>
      <c r="J79" s="464" t="s">
        <v>1101</v>
      </c>
      <c r="K79" s="466" t="s">
        <v>1100</v>
      </c>
      <c r="L79" s="467">
        <f t="shared" si="7"/>
        <v>1</v>
      </c>
      <c r="M79" s="468">
        <f t="shared" si="9"/>
        <v>77361</v>
      </c>
      <c r="N79" s="467" t="str">
        <f>IF(IFERROR(SEARCH("-",K79,1),0) &gt; 0,IFERROR(VLOOKUP(K79,'Liste ECO'!A:A,1,FALSE),"ATTENTION CE Inexistant"),"")</f>
        <v/>
      </c>
      <c r="O79" s="467" t="str">
        <f>IF(LEFT(N79,1) ="A",'Messages d''erreur'!$B$9,"")</f>
        <v/>
      </c>
      <c r="P79" s="447">
        <f t="shared" si="5"/>
        <v>77361</v>
      </c>
      <c r="Q79" s="447">
        <f>IFERROR(VLOOKUP(B80,'Liste CG'!A:A,1,FALSE),"Attention erreur pas de CG")</f>
        <v>15239</v>
      </c>
      <c r="R79" s="447" t="str">
        <f>IF(LEFT(Q79,1)="A",'Messages d''erreur'!B$10,"")</f>
        <v/>
      </c>
      <c r="S79" s="467">
        <f t="shared" si="6"/>
        <v>77361</v>
      </c>
      <c r="T79" s="469">
        <f>IFERROR(VLOOKUP(S79,'Liste CG'!A:A,1,FALSE),"Attention erreur pas de CG")</f>
        <v>77361</v>
      </c>
      <c r="U79" s="447" t="str">
        <f>IF(MID(H79,4,1)="x", 'Messages d''erreur'!$B$13,IF(LEFT(T79,1)="A",'Messages d''erreur'!$B$12,""))</f>
        <v/>
      </c>
    </row>
    <row r="80" spans="1:21" ht="52" x14ac:dyDescent="0.35">
      <c r="A80" s="535" t="s">
        <v>1224</v>
      </c>
      <c r="B80" s="447">
        <f t="shared" si="8"/>
        <v>15239</v>
      </c>
      <c r="C80" s="462" t="s">
        <v>1225</v>
      </c>
      <c r="D80" s="463" t="s">
        <v>1212</v>
      </c>
      <c r="E80" s="464" t="s">
        <v>1101</v>
      </c>
      <c r="F80" s="464">
        <v>3</v>
      </c>
      <c r="G80" s="462" t="s">
        <v>1203</v>
      </c>
      <c r="H80" s="462" t="s">
        <v>1222</v>
      </c>
      <c r="I80" s="464" t="s">
        <v>1212</v>
      </c>
      <c r="J80" s="464" t="s">
        <v>61</v>
      </c>
      <c r="K80" s="466" t="s">
        <v>1100</v>
      </c>
      <c r="L80" s="467">
        <f t="shared" si="7"/>
        <v>1</v>
      </c>
      <c r="M80" s="468">
        <f t="shared" si="9"/>
        <v>15231</v>
      </c>
      <c r="N80" s="467" t="str">
        <f>IF(IFERROR(SEARCH("-",K80,1),0) &gt; 0,IFERROR(VLOOKUP(K80,'Liste ECO'!A:A,1,FALSE),"ATTENTION CE Inexistant"),"")</f>
        <v/>
      </c>
      <c r="O80" s="467" t="str">
        <f>IF(LEFT(N80,1) ="A",'Messages d''erreur'!$B$9,"")</f>
        <v/>
      </c>
      <c r="P80" s="447">
        <f t="shared" si="5"/>
        <v>15231</v>
      </c>
      <c r="Q80" s="447">
        <f>IFERROR(VLOOKUP(B81,'Liste CG'!A:A,1,FALSE),"Attention erreur pas de CG")</f>
        <v>15411</v>
      </c>
      <c r="R80" s="447" t="str">
        <f>IF(LEFT(Q80,1)="A",'Messages d''erreur'!B$10,"")</f>
        <v/>
      </c>
      <c r="S80" s="467">
        <f t="shared" si="6"/>
        <v>15231</v>
      </c>
      <c r="T80" s="469">
        <f>IFERROR(VLOOKUP(S80,'Liste CG'!A:A,1,FALSE),"Attention erreur pas de CG")</f>
        <v>15231</v>
      </c>
      <c r="U80" s="447" t="str">
        <f>IF(MID(H80,4,1)="x", 'Messages d''erreur'!$B$13,IF(LEFT(T80,1)="A",'Messages d''erreur'!$B$12,""))</f>
        <v/>
      </c>
    </row>
    <row r="81" spans="1:21" ht="52" x14ac:dyDescent="0.35">
      <c r="A81" s="535" t="s">
        <v>1177</v>
      </c>
      <c r="B81" s="447">
        <f t="shared" si="8"/>
        <v>15411</v>
      </c>
      <c r="C81" s="462" t="s">
        <v>1226</v>
      </c>
      <c r="D81" s="463" t="s">
        <v>1178</v>
      </c>
      <c r="E81" s="464" t="s">
        <v>1101</v>
      </c>
      <c r="F81" s="464">
        <v>1</v>
      </c>
      <c r="G81" s="462" t="s">
        <v>1227</v>
      </c>
      <c r="H81" s="462" t="s">
        <v>1228</v>
      </c>
      <c r="I81" s="464" t="s">
        <v>1229</v>
      </c>
      <c r="J81" s="464" t="s">
        <v>61</v>
      </c>
      <c r="K81" s="466" t="s">
        <v>767</v>
      </c>
      <c r="L81" s="467">
        <f t="shared" si="7"/>
        <v>0</v>
      </c>
      <c r="M81" s="468">
        <f t="shared" si="9"/>
        <v>27041</v>
      </c>
      <c r="N81" s="467" t="str">
        <f>IF(IFERROR(SEARCH("-",K81,1),0) &gt; 0,IFERROR(VLOOKUP(K81,'Liste ECO'!A:A,1,FALSE),"ATTENTION CE Inexistant"),"")</f>
        <v>661-51</v>
      </c>
      <c r="O81" s="467" t="str">
        <f>IF(LEFT(N81,1) ="A",'Messages d''erreur'!$B$9,"")</f>
        <v/>
      </c>
      <c r="P81" s="447">
        <f t="shared" si="5"/>
        <v>27041</v>
      </c>
      <c r="Q81" s="447">
        <f>IFERROR(VLOOKUP(B82,'Liste CG'!A:A,1,FALSE),"Attention erreur pas de CG")</f>
        <v>15411</v>
      </c>
      <c r="R81" s="447" t="str">
        <f>IF(LEFT(Q81,1)="A",'Messages d''erreur'!B$10,"")</f>
        <v/>
      </c>
      <c r="S81" s="467">
        <f t="shared" si="6"/>
        <v>27041</v>
      </c>
      <c r="T81" s="469">
        <f>IFERROR(VLOOKUP(S81,'Liste CG'!A:A,1,FALSE),"Attention erreur pas de CG")</f>
        <v>27041</v>
      </c>
      <c r="U81" s="447" t="str">
        <f>IF(MID(H81,4,1)="x", 'Messages d''erreur'!$B$13,IF(LEFT(T81,1)="A",'Messages d''erreur'!$B$12,""))</f>
        <v/>
      </c>
    </row>
    <row r="82" spans="1:21" ht="52" x14ac:dyDescent="0.35">
      <c r="A82" s="535" t="s">
        <v>1177</v>
      </c>
      <c r="B82" s="447">
        <f t="shared" si="8"/>
        <v>15411</v>
      </c>
      <c r="C82" s="462" t="s">
        <v>778</v>
      </c>
      <c r="D82" s="463" t="s">
        <v>1178</v>
      </c>
      <c r="E82" s="464" t="s">
        <v>61</v>
      </c>
      <c r="F82" s="464">
        <v>2</v>
      </c>
      <c r="G82" s="462" t="s">
        <v>1230</v>
      </c>
      <c r="H82" s="462" t="s">
        <v>1228</v>
      </c>
      <c r="I82" s="464" t="s">
        <v>1229</v>
      </c>
      <c r="J82" s="464" t="s">
        <v>1101</v>
      </c>
      <c r="K82" s="466" t="s">
        <v>754</v>
      </c>
      <c r="L82" s="467">
        <f t="shared" si="7"/>
        <v>1</v>
      </c>
      <c r="M82" s="468">
        <f t="shared" si="9"/>
        <v>27041</v>
      </c>
      <c r="N82" s="467" t="str">
        <f>IF(IFERROR(SEARCH("-",K82,1),0) &gt; 0,IFERROR(VLOOKUP(K82,'Liste ECO'!A:A,1,FALSE),"ATTENTION CE Inexistant"),"")</f>
        <v>615-52</v>
      </c>
      <c r="O82" s="467" t="str">
        <f>IF(LEFT(N82,1) ="A",'Messages d''erreur'!$B$9,"")</f>
        <v/>
      </c>
      <c r="P82" s="447">
        <f t="shared" si="5"/>
        <v>27041</v>
      </c>
      <c r="Q82" s="447">
        <f>IFERROR(VLOOKUP(B83,'Liste CG'!A:A,1,FALSE),"Attention erreur pas de CG")</f>
        <v>15411</v>
      </c>
      <c r="R82" s="447" t="str">
        <f>IF(LEFT(Q82,1)="A",'Messages d''erreur'!B$10,"")</f>
        <v/>
      </c>
      <c r="S82" s="467">
        <f t="shared" si="6"/>
        <v>27041</v>
      </c>
      <c r="T82" s="469">
        <f>IFERROR(VLOOKUP(S82,'Liste CG'!A:A,1,FALSE),"Attention erreur pas de CG")</f>
        <v>27041</v>
      </c>
      <c r="U82" s="447" t="str">
        <f>IF(MID(H82,4,1)="x", 'Messages d''erreur'!$B$13,IF(LEFT(T82,1)="A",'Messages d''erreur'!$B$12,""))</f>
        <v/>
      </c>
    </row>
    <row r="83" spans="1:21" ht="52" x14ac:dyDescent="0.35">
      <c r="A83" s="535" t="s">
        <v>1177</v>
      </c>
      <c r="B83" s="447">
        <f t="shared" si="8"/>
        <v>15411</v>
      </c>
      <c r="C83" s="462" t="s">
        <v>778</v>
      </c>
      <c r="D83" s="463" t="s">
        <v>1178</v>
      </c>
      <c r="E83" s="464" t="s">
        <v>61</v>
      </c>
      <c r="F83" s="464">
        <v>3</v>
      </c>
      <c r="G83" s="462" t="s">
        <v>1231</v>
      </c>
      <c r="H83" s="462" t="s">
        <v>1232</v>
      </c>
      <c r="I83" s="464" t="s">
        <v>1201</v>
      </c>
      <c r="J83" s="464" t="s">
        <v>1101</v>
      </c>
      <c r="K83" s="466" t="s">
        <v>756</v>
      </c>
      <c r="L83" s="467">
        <f t="shared" si="7"/>
        <v>1</v>
      </c>
      <c r="M83" s="468">
        <f t="shared" si="9"/>
        <v>46601</v>
      </c>
      <c r="N83" s="467" t="str">
        <f>IF(IFERROR(SEARCH("-",K83,1),0) &gt; 0,IFERROR(VLOOKUP(K83,'Liste ECO'!A:A,1,FALSE),"ATTENTION CE Inexistant"),"")</f>
        <v>615-53</v>
      </c>
      <c r="O83" s="467" t="str">
        <f>IF(LEFT(N83,1) ="A",'Messages d''erreur'!$B$9,"")</f>
        <v/>
      </c>
      <c r="P83" s="447">
        <f t="shared" si="5"/>
        <v>46601</v>
      </c>
      <c r="Q83" s="447">
        <f>IFERROR(VLOOKUP(B84,'Liste CG'!A:A,1,FALSE),"Attention erreur pas de CG")</f>
        <v>15411</v>
      </c>
      <c r="R83" s="447" t="str">
        <f>IF(LEFT(Q83,1)="A",'Messages d''erreur'!B$10,"")</f>
        <v/>
      </c>
      <c r="S83" s="467">
        <f t="shared" si="6"/>
        <v>46601</v>
      </c>
      <c r="T83" s="469">
        <f>IFERROR(VLOOKUP(S83,'Liste CG'!A:A,1,FALSE),"Attention erreur pas de CG")</f>
        <v>46601</v>
      </c>
      <c r="U83" s="447" t="str">
        <f>IF(MID(H83,4,1)="x", 'Messages d''erreur'!$B$13,IF(LEFT(T83,1)="A",'Messages d''erreur'!$B$12,""))</f>
        <v/>
      </c>
    </row>
    <row r="84" spans="1:21" ht="65" x14ac:dyDescent="0.35">
      <c r="A84" s="535" t="s">
        <v>1177</v>
      </c>
      <c r="B84" s="447">
        <f t="shared" si="8"/>
        <v>15411</v>
      </c>
      <c r="C84" s="462" t="s">
        <v>778</v>
      </c>
      <c r="D84" s="463" t="s">
        <v>1178</v>
      </c>
      <c r="E84" s="464" t="s">
        <v>61</v>
      </c>
      <c r="F84" s="464">
        <v>4</v>
      </c>
      <c r="G84" s="462" t="s">
        <v>1176</v>
      </c>
      <c r="H84" s="462" t="s">
        <v>1174</v>
      </c>
      <c r="I84" s="464" t="s">
        <v>1153</v>
      </c>
      <c r="J84" s="464" t="s">
        <v>1101</v>
      </c>
      <c r="K84" s="466" t="s">
        <v>1029</v>
      </c>
      <c r="L84" s="467">
        <f t="shared" si="7"/>
        <v>1</v>
      </c>
      <c r="M84" s="468">
        <f t="shared" si="9"/>
        <v>13107</v>
      </c>
      <c r="N84" s="467" t="str">
        <f>IF(IFERROR(SEARCH("-",K84,1),0) &gt; 0,IFERROR(VLOOKUP(K84,'Liste ECO'!A:A,1,FALSE),"ATTENTION CE Inexistant"),"")</f>
        <v>955-52</v>
      </c>
      <c r="O84" s="467" t="str">
        <f>IF(LEFT(N84,1) ="A",'Messages d''erreur'!$B$9,"")</f>
        <v/>
      </c>
      <c r="P84" s="447">
        <f t="shared" si="5"/>
        <v>13107</v>
      </c>
      <c r="Q84" s="447">
        <f>IFERROR(VLOOKUP(B85,'Liste CG'!A:A,1,FALSE),"Attention erreur pas de CG")</f>
        <v>15411</v>
      </c>
      <c r="R84" s="447" t="str">
        <f>IF(LEFT(Q84,1)="A",'Messages d''erreur'!B$10,"")</f>
        <v/>
      </c>
      <c r="S84" s="467">
        <f t="shared" si="6"/>
        <v>13107</v>
      </c>
      <c r="T84" s="469">
        <f>IFERROR(VLOOKUP(S84,'Liste CG'!A:A,1,FALSE),"Attention erreur pas de CG")</f>
        <v>13107</v>
      </c>
      <c r="U84" s="447" t="str">
        <f>IF(MID(H84,4,1)="x", 'Messages d''erreur'!$B$13,IF(LEFT(T84,1)="A",'Messages d''erreur'!$B$12,""))</f>
        <v/>
      </c>
    </row>
    <row r="85" spans="1:21" ht="65" x14ac:dyDescent="0.35">
      <c r="A85" s="535" t="s">
        <v>1177</v>
      </c>
      <c r="B85" s="447">
        <f t="shared" si="8"/>
        <v>15411</v>
      </c>
      <c r="C85" s="462" t="s">
        <v>778</v>
      </c>
      <c r="D85" s="463" t="s">
        <v>1178</v>
      </c>
      <c r="E85" s="464" t="s">
        <v>1101</v>
      </c>
      <c r="F85" s="464">
        <v>5</v>
      </c>
      <c r="G85" s="462" t="s">
        <v>1233</v>
      </c>
      <c r="H85" s="462" t="s">
        <v>1174</v>
      </c>
      <c r="I85" s="464" t="s">
        <v>1153</v>
      </c>
      <c r="J85" s="464" t="s">
        <v>61</v>
      </c>
      <c r="K85" s="466" t="s">
        <v>1070</v>
      </c>
      <c r="L85" s="467">
        <f t="shared" si="7"/>
        <v>1</v>
      </c>
      <c r="M85" s="468">
        <f t="shared" si="9"/>
        <v>13107</v>
      </c>
      <c r="N85" s="467" t="str">
        <f>IF(IFERROR(SEARCH("-",K85,1),0) &gt; 0,IFERROR(VLOOKUP(K85,'Liste ECO'!A:A,1,FALSE),"ATTENTION CE Inexistant"),"")</f>
        <v>995-52</v>
      </c>
      <c r="O85" s="467" t="str">
        <f>IF(LEFT(N85,1) ="A",'Messages d''erreur'!$B$9,"")</f>
        <v/>
      </c>
      <c r="P85" s="447">
        <f t="shared" si="5"/>
        <v>13107</v>
      </c>
      <c r="Q85" s="447">
        <f>IFERROR(VLOOKUP(B86,'Liste CG'!A:A,1,FALSE),"Attention erreur pas de CG")</f>
        <v>15411</v>
      </c>
      <c r="R85" s="447" t="str">
        <f>IF(LEFT(Q85,1)="A",'Messages d''erreur'!B$10,"")</f>
        <v/>
      </c>
      <c r="S85" s="467">
        <f t="shared" si="6"/>
        <v>13107</v>
      </c>
      <c r="T85" s="469">
        <f>IFERROR(VLOOKUP(S85,'Liste CG'!A:A,1,FALSE),"Attention erreur pas de CG")</f>
        <v>13107</v>
      </c>
      <c r="U85" s="447" t="str">
        <f>IF(MID(H85,4,1)="x", 'Messages d''erreur'!$B$13,IF(LEFT(T85,1)="A",'Messages d''erreur'!$B$12,""))</f>
        <v/>
      </c>
    </row>
    <row r="86" spans="1:21" ht="26" x14ac:dyDescent="0.35">
      <c r="A86" s="535" t="s">
        <v>1177</v>
      </c>
      <c r="B86" s="447">
        <f t="shared" si="8"/>
        <v>15411</v>
      </c>
      <c r="C86" s="484" t="s">
        <v>778</v>
      </c>
      <c r="D86" s="463" t="s">
        <v>1178</v>
      </c>
      <c r="E86" s="464" t="s">
        <v>61</v>
      </c>
      <c r="F86" s="464">
        <v>6</v>
      </c>
      <c r="G86" s="462" t="s">
        <v>1203</v>
      </c>
      <c r="H86" s="462" t="s">
        <v>1234</v>
      </c>
      <c r="I86" s="464" t="s">
        <v>1178</v>
      </c>
      <c r="J86" s="464" t="s">
        <v>1101</v>
      </c>
      <c r="K86" s="466" t="s">
        <v>1100</v>
      </c>
      <c r="L86" s="467">
        <f t="shared" si="7"/>
        <v>1</v>
      </c>
      <c r="M86" s="468">
        <f t="shared" si="9"/>
        <v>15419</v>
      </c>
      <c r="N86" s="467" t="str">
        <f>IF(IFERROR(SEARCH("-",K86,1),0) &gt; 0,IFERROR(VLOOKUP(K86,'Liste ECO'!A:A,1,FALSE),"ATTENTION CE Inexistant"),"")</f>
        <v/>
      </c>
      <c r="O86" s="467" t="str">
        <f>IF(LEFT(N86,1) ="A",'Messages d''erreur'!$B$9,"")</f>
        <v/>
      </c>
      <c r="P86" s="447">
        <f t="shared" si="5"/>
        <v>15419</v>
      </c>
      <c r="Q86" s="447">
        <f>IFERROR(VLOOKUP(B87,'Liste CG'!A:A,1,FALSE),"Attention erreur pas de CG")</f>
        <v>15419</v>
      </c>
      <c r="R86" s="447" t="str">
        <f>IF(LEFT(Q86,1)="A",'Messages d''erreur'!B$10,"")</f>
        <v/>
      </c>
      <c r="S86" s="467">
        <f t="shared" si="6"/>
        <v>15419</v>
      </c>
      <c r="T86" s="469">
        <f>IFERROR(VLOOKUP(S86,'Liste CG'!A:A,1,FALSE),"Attention erreur pas de CG")</f>
        <v>15419</v>
      </c>
      <c r="U86" s="447" t="str">
        <f>IF(MID(H86,4,1)="x", 'Messages d''erreur'!$B$13,IF(LEFT(T86,1)="A",'Messages d''erreur'!$B$12,""))</f>
        <v/>
      </c>
    </row>
    <row r="87" spans="1:21" ht="52" x14ac:dyDescent="0.35">
      <c r="A87" s="535" t="s">
        <v>1234</v>
      </c>
      <c r="B87" s="447">
        <f t="shared" si="8"/>
        <v>15419</v>
      </c>
      <c r="C87" s="462" t="s">
        <v>1235</v>
      </c>
      <c r="D87" s="463" t="s">
        <v>1178</v>
      </c>
      <c r="E87" s="464" t="s">
        <v>61</v>
      </c>
      <c r="F87" s="464">
        <v>1</v>
      </c>
      <c r="G87" s="462" t="s">
        <v>1206</v>
      </c>
      <c r="H87" s="462" t="s">
        <v>1207</v>
      </c>
      <c r="I87" s="464" t="s">
        <v>1100</v>
      </c>
      <c r="J87" s="464" t="s">
        <v>1101</v>
      </c>
      <c r="K87" s="466" t="s">
        <v>1100</v>
      </c>
      <c r="L87" s="467">
        <f t="shared" si="7"/>
        <v>0</v>
      </c>
      <c r="M87" s="468">
        <f t="shared" si="9"/>
        <v>76780</v>
      </c>
      <c r="N87" s="467" t="str">
        <f>IF(IFERROR(SEARCH("-",K87,1),0) &gt; 0,IFERROR(VLOOKUP(K87,'Liste ECO'!A:A,1,FALSE),"ATTENTION CE Inexistant"),"")</f>
        <v/>
      </c>
      <c r="O87" s="467" t="str">
        <f>IF(LEFT(N87,1) ="A",'Messages d''erreur'!$B$9,"")</f>
        <v/>
      </c>
      <c r="P87" s="447">
        <f t="shared" si="5"/>
        <v>76780</v>
      </c>
      <c r="Q87" s="447">
        <f>IFERROR(VLOOKUP(B88,'Liste CG'!A:A,1,FALSE),"Attention erreur pas de CG")</f>
        <v>15419</v>
      </c>
      <c r="R87" s="447" t="str">
        <f>IF(LEFT(Q87,1)="A",'Messages d''erreur'!B$10,"")</f>
        <v/>
      </c>
      <c r="S87" s="467">
        <f t="shared" si="6"/>
        <v>76780</v>
      </c>
      <c r="T87" s="469">
        <f>IFERROR(VLOOKUP(S87,'Liste CG'!A:A,1,FALSE),"Attention erreur pas de CG")</f>
        <v>76780</v>
      </c>
      <c r="U87" s="447" t="str">
        <f>IF(MID(H87,4,1)="x", 'Messages d''erreur'!$B$13,IF(LEFT(T87,1)="A",'Messages d''erreur'!$B$12,""))</f>
        <v/>
      </c>
    </row>
    <row r="88" spans="1:21" ht="39" x14ac:dyDescent="0.35">
      <c r="A88" s="535" t="s">
        <v>1234</v>
      </c>
      <c r="B88" s="447">
        <f t="shared" si="8"/>
        <v>15419</v>
      </c>
      <c r="C88" s="462" t="s">
        <v>1236</v>
      </c>
      <c r="D88" s="463" t="s">
        <v>1178</v>
      </c>
      <c r="E88" s="464" t="s">
        <v>61</v>
      </c>
      <c r="F88" s="464">
        <v>2</v>
      </c>
      <c r="G88" s="462" t="s">
        <v>1208</v>
      </c>
      <c r="H88" s="462" t="s">
        <v>1209</v>
      </c>
      <c r="I88" s="464" t="s">
        <v>1100</v>
      </c>
      <c r="J88" s="464" t="s">
        <v>1101</v>
      </c>
      <c r="K88" s="466" t="s">
        <v>1100</v>
      </c>
      <c r="L88" s="467">
        <f t="shared" si="7"/>
        <v>1</v>
      </c>
      <c r="M88" s="468">
        <f t="shared" si="9"/>
        <v>77361</v>
      </c>
      <c r="N88" s="467" t="str">
        <f>IF(IFERROR(SEARCH("-",K88,1),0) &gt; 0,IFERROR(VLOOKUP(K88,'Liste ECO'!A:A,1,FALSE),"ATTENTION CE Inexistant"),"")</f>
        <v/>
      </c>
      <c r="O88" s="467" t="str">
        <f>IF(LEFT(N88,1) ="A",'Messages d''erreur'!$B$9,"")</f>
        <v/>
      </c>
      <c r="P88" s="447">
        <f t="shared" si="5"/>
        <v>77361</v>
      </c>
      <c r="Q88" s="447">
        <f>IFERROR(VLOOKUP(B89,'Liste CG'!A:A,1,FALSE),"Attention erreur pas de CG")</f>
        <v>15419</v>
      </c>
      <c r="R88" s="447" t="str">
        <f>IF(LEFT(Q88,1)="A",'Messages d''erreur'!B$10,"")</f>
        <v/>
      </c>
      <c r="S88" s="467">
        <f t="shared" si="6"/>
        <v>77361</v>
      </c>
      <c r="T88" s="469">
        <f>IFERROR(VLOOKUP(S88,'Liste CG'!A:A,1,FALSE),"Attention erreur pas de CG")</f>
        <v>77361</v>
      </c>
      <c r="U88" s="447" t="str">
        <f>IF(MID(H88,4,1)="x", 'Messages d''erreur'!$B$13,IF(LEFT(T88,1)="A",'Messages d''erreur'!$B$12,""))</f>
        <v/>
      </c>
    </row>
    <row r="89" spans="1:21" ht="39" x14ac:dyDescent="0.35">
      <c r="A89" s="535" t="s">
        <v>1234</v>
      </c>
      <c r="B89" s="447">
        <f t="shared" si="8"/>
        <v>15419</v>
      </c>
      <c r="C89" s="462" t="s">
        <v>1236</v>
      </c>
      <c r="D89" s="463" t="s">
        <v>1178</v>
      </c>
      <c r="E89" s="464" t="s">
        <v>1101</v>
      </c>
      <c r="F89" s="464">
        <v>3</v>
      </c>
      <c r="G89" s="462" t="s">
        <v>1203</v>
      </c>
      <c r="H89" s="462" t="s">
        <v>1177</v>
      </c>
      <c r="I89" s="464" t="s">
        <v>1178</v>
      </c>
      <c r="J89" s="464" t="s">
        <v>61</v>
      </c>
      <c r="K89" s="466" t="s">
        <v>1100</v>
      </c>
      <c r="L89" s="467">
        <f t="shared" si="7"/>
        <v>1</v>
      </c>
      <c r="M89" s="468">
        <f t="shared" si="9"/>
        <v>15411</v>
      </c>
      <c r="N89" s="467" t="str">
        <f>IF(IFERROR(SEARCH("-",K89,1),0) &gt; 0,IFERROR(VLOOKUP(K89,'Liste ECO'!A:A,1,FALSE),"ATTENTION CE Inexistant"),"")</f>
        <v/>
      </c>
      <c r="O89" s="467" t="str">
        <f>IF(LEFT(N89,1) ="A",'Messages d''erreur'!$B$9,"")</f>
        <v/>
      </c>
      <c r="P89" s="447">
        <f t="shared" si="5"/>
        <v>15411</v>
      </c>
      <c r="Q89" s="447">
        <f>IFERROR(VLOOKUP(B90,'Liste CG'!A:A,1,FALSE),"Attention erreur pas de CG")</f>
        <v>15421</v>
      </c>
      <c r="R89" s="447" t="str">
        <f>IF(LEFT(Q89,1)="A",'Messages d''erreur'!B$10,"")</f>
        <v/>
      </c>
      <c r="S89" s="467">
        <f t="shared" si="6"/>
        <v>15411</v>
      </c>
      <c r="T89" s="469">
        <f>IFERROR(VLOOKUP(S89,'Liste CG'!A:A,1,FALSE),"Attention erreur pas de CG")</f>
        <v>15411</v>
      </c>
      <c r="U89" s="447" t="str">
        <f>IF(MID(H89,4,1)="x", 'Messages d''erreur'!$B$13,IF(LEFT(T89,1)="A",'Messages d''erreur'!$B$12,""))</f>
        <v/>
      </c>
    </row>
    <row r="90" spans="1:21" ht="78" x14ac:dyDescent="0.35">
      <c r="A90" s="535" t="s">
        <v>1237</v>
      </c>
      <c r="B90" s="447">
        <f t="shared" si="8"/>
        <v>15421</v>
      </c>
      <c r="C90" s="462" t="s">
        <v>1238</v>
      </c>
      <c r="D90" s="463" t="s">
        <v>1239</v>
      </c>
      <c r="E90" s="464" t="s">
        <v>1101</v>
      </c>
      <c r="F90" s="464">
        <v>1</v>
      </c>
      <c r="G90" s="462" t="s">
        <v>1240</v>
      </c>
      <c r="H90" s="462" t="s">
        <v>1241</v>
      </c>
      <c r="I90" s="464" t="s">
        <v>1242</v>
      </c>
      <c r="J90" s="464" t="s">
        <v>61</v>
      </c>
      <c r="K90" s="466" t="s">
        <v>1100</v>
      </c>
      <c r="L90" s="467">
        <f t="shared" si="7"/>
        <v>0</v>
      </c>
      <c r="M90" s="468">
        <f t="shared" si="9"/>
        <v>27051</v>
      </c>
      <c r="N90" s="467" t="str">
        <f>IF(IFERROR(SEARCH("-",K90,1),0) &gt; 0,IFERROR(VLOOKUP(K90,'Liste ECO'!A:A,1,FALSE),"ATTENTION CE Inexistant"),"")</f>
        <v/>
      </c>
      <c r="O90" s="467" t="str">
        <f>IF(LEFT(N90,1) ="A",'Messages d''erreur'!$B$9,"")</f>
        <v/>
      </c>
      <c r="P90" s="447">
        <f t="shared" si="5"/>
        <v>27051</v>
      </c>
      <c r="Q90" s="447">
        <f>IFERROR(VLOOKUP(B91,'Liste CG'!A:A,1,FALSE),"Attention erreur pas de CG")</f>
        <v>15421</v>
      </c>
      <c r="R90" s="447" t="str">
        <f>IF(LEFT(Q90,1)="A",'Messages d''erreur'!B$10,"")</f>
        <v/>
      </c>
      <c r="S90" s="467">
        <f t="shared" si="6"/>
        <v>27051</v>
      </c>
      <c r="T90" s="469">
        <f>IFERROR(VLOOKUP(S90,'Liste CG'!A:A,1,FALSE),"Attention erreur pas de CG")</f>
        <v>27051</v>
      </c>
      <c r="U90" s="447" t="str">
        <f>IF(MID(H90,4,1)="x", 'Messages d''erreur'!$B$13,IF(LEFT(T90,1)="A",'Messages d''erreur'!$B$12,""))</f>
        <v/>
      </c>
    </row>
    <row r="91" spans="1:21" ht="65" x14ac:dyDescent="0.35">
      <c r="A91" s="535" t="s">
        <v>1237</v>
      </c>
      <c r="B91" s="447">
        <f t="shared" si="8"/>
        <v>15421</v>
      </c>
      <c r="C91" s="462" t="s">
        <v>1243</v>
      </c>
      <c r="D91" s="463" t="s">
        <v>1239</v>
      </c>
      <c r="E91" s="464" t="s">
        <v>61</v>
      </c>
      <c r="F91" s="464">
        <v>2</v>
      </c>
      <c r="G91" s="462" t="s">
        <v>1244</v>
      </c>
      <c r="H91" s="462" t="s">
        <v>1241</v>
      </c>
      <c r="I91" s="464" t="s">
        <v>1242</v>
      </c>
      <c r="J91" s="464" t="s">
        <v>1101</v>
      </c>
      <c r="K91" s="466" t="s">
        <v>1100</v>
      </c>
      <c r="L91" s="467">
        <f t="shared" si="7"/>
        <v>1</v>
      </c>
      <c r="M91" s="468">
        <f t="shared" si="9"/>
        <v>27051</v>
      </c>
      <c r="N91" s="467" t="str">
        <f>IF(IFERROR(SEARCH("-",K91,1),0) &gt; 0,IFERROR(VLOOKUP(K91,'Liste ECO'!A:A,1,FALSE),"ATTENTION CE Inexistant"),"")</f>
        <v/>
      </c>
      <c r="O91" s="467" t="str">
        <f>IF(LEFT(N91,1) ="A",'Messages d''erreur'!$B$9,"")</f>
        <v/>
      </c>
      <c r="P91" s="447">
        <f t="shared" si="5"/>
        <v>27051</v>
      </c>
      <c r="Q91" s="447">
        <f>IFERROR(VLOOKUP(B92,'Liste CG'!A:A,1,FALSE),"Attention erreur pas de CG")</f>
        <v>15421</v>
      </c>
      <c r="R91" s="447" t="str">
        <f>IF(LEFT(Q91,1)="A",'Messages d''erreur'!B$10,"")</f>
        <v/>
      </c>
      <c r="S91" s="467">
        <f t="shared" si="6"/>
        <v>27051</v>
      </c>
      <c r="T91" s="469">
        <f>IFERROR(VLOOKUP(S91,'Liste CG'!A:A,1,FALSE),"Attention erreur pas de CG")</f>
        <v>27051</v>
      </c>
      <c r="U91" s="447" t="str">
        <f>IF(MID(H91,4,1)="x", 'Messages d''erreur'!$B$13,IF(LEFT(T91,1)="A",'Messages d''erreur'!$B$12,""))</f>
        <v/>
      </c>
    </row>
    <row r="92" spans="1:21" ht="52" x14ac:dyDescent="0.35">
      <c r="A92" s="535" t="s">
        <v>1237</v>
      </c>
      <c r="B92" s="447">
        <f t="shared" si="8"/>
        <v>15421</v>
      </c>
      <c r="C92" s="462" t="s">
        <v>1243</v>
      </c>
      <c r="D92" s="463" t="s">
        <v>1239</v>
      </c>
      <c r="E92" s="464" t="s">
        <v>61</v>
      </c>
      <c r="F92" s="464">
        <v>3</v>
      </c>
      <c r="G92" s="462" t="s">
        <v>1203</v>
      </c>
      <c r="H92" s="462" t="s">
        <v>1245</v>
      </c>
      <c r="I92" s="464" t="s">
        <v>1239</v>
      </c>
      <c r="J92" s="464" t="s">
        <v>1101</v>
      </c>
      <c r="K92" s="466" t="s">
        <v>1100</v>
      </c>
      <c r="L92" s="467">
        <f t="shared" si="7"/>
        <v>1</v>
      </c>
      <c r="M92" s="468">
        <f t="shared" si="9"/>
        <v>15429</v>
      </c>
      <c r="N92" s="467" t="str">
        <f>IF(IFERROR(SEARCH("-",K92,1),0) &gt; 0,IFERROR(VLOOKUP(K92,'Liste ECO'!A:A,1,FALSE),"ATTENTION CE Inexistant"),"")</f>
        <v/>
      </c>
      <c r="O92" s="467" t="str">
        <f>IF(LEFT(N92,1) ="A",'Messages d''erreur'!$B$9,"")</f>
        <v/>
      </c>
      <c r="P92" s="447">
        <f t="shared" si="5"/>
        <v>15429</v>
      </c>
      <c r="Q92" s="447">
        <f>IFERROR(VLOOKUP(B93,'Liste CG'!A:A,1,FALSE),"Attention erreur pas de CG")</f>
        <v>15429</v>
      </c>
      <c r="R92" s="447" t="str">
        <f>IF(LEFT(Q92,1)="A",'Messages d''erreur'!B$10,"")</f>
        <v/>
      </c>
      <c r="S92" s="467">
        <f t="shared" si="6"/>
        <v>15429</v>
      </c>
      <c r="T92" s="469">
        <f>IFERROR(VLOOKUP(S92,'Liste CG'!A:A,1,FALSE),"Attention erreur pas de CG")</f>
        <v>15429</v>
      </c>
      <c r="U92" s="447" t="str">
        <f>IF(MID(H92,4,1)="x", 'Messages d''erreur'!$B$13,IF(LEFT(T92,1)="A",'Messages d''erreur'!$B$12,""))</f>
        <v/>
      </c>
    </row>
    <row r="93" spans="1:21" ht="52" x14ac:dyDescent="0.35">
      <c r="A93" s="535" t="s">
        <v>1245</v>
      </c>
      <c r="B93" s="447">
        <f t="shared" si="8"/>
        <v>15429</v>
      </c>
      <c r="C93" s="462" t="s">
        <v>1246</v>
      </c>
      <c r="D93" s="463" t="s">
        <v>1239</v>
      </c>
      <c r="E93" s="464" t="s">
        <v>61</v>
      </c>
      <c r="F93" s="464">
        <v>1</v>
      </c>
      <c r="G93" s="462" t="s">
        <v>1206</v>
      </c>
      <c r="H93" s="462" t="s">
        <v>1207</v>
      </c>
      <c r="I93" s="464" t="s">
        <v>1100</v>
      </c>
      <c r="J93" s="464" t="s">
        <v>1101</v>
      </c>
      <c r="K93" s="466" t="s">
        <v>1100</v>
      </c>
      <c r="L93" s="467">
        <f t="shared" si="7"/>
        <v>0</v>
      </c>
      <c r="M93" s="468">
        <f t="shared" si="9"/>
        <v>76780</v>
      </c>
      <c r="N93" s="467" t="str">
        <f>IF(IFERROR(SEARCH("-",K93,1),0) &gt; 0,IFERROR(VLOOKUP(K93,'Liste ECO'!A:A,1,FALSE),"ATTENTION CE Inexistant"),"")</f>
        <v/>
      </c>
      <c r="O93" s="467" t="str">
        <f>IF(LEFT(N93,1) ="A",'Messages d''erreur'!$B$9,"")</f>
        <v/>
      </c>
      <c r="P93" s="447">
        <f t="shared" si="5"/>
        <v>76780</v>
      </c>
      <c r="Q93" s="447">
        <f>IFERROR(VLOOKUP(B94,'Liste CG'!A:A,1,FALSE),"Attention erreur pas de CG")</f>
        <v>15429</v>
      </c>
      <c r="R93" s="447" t="str">
        <f>IF(LEFT(Q93,1)="A",'Messages d''erreur'!B$10,"")</f>
        <v/>
      </c>
      <c r="S93" s="467">
        <f t="shared" si="6"/>
        <v>76780</v>
      </c>
      <c r="T93" s="469">
        <f>IFERROR(VLOOKUP(S93,'Liste CG'!A:A,1,FALSE),"Attention erreur pas de CG")</f>
        <v>76780</v>
      </c>
      <c r="U93" s="447" t="str">
        <f>IF(MID(H93,4,1)="x", 'Messages d''erreur'!$B$13,IF(LEFT(T93,1)="A",'Messages d''erreur'!$B$12,""))</f>
        <v/>
      </c>
    </row>
    <row r="94" spans="1:21" ht="52" x14ac:dyDescent="0.35">
      <c r="A94" s="535" t="s">
        <v>1245</v>
      </c>
      <c r="B94" s="447">
        <f t="shared" si="8"/>
        <v>15429</v>
      </c>
      <c r="C94" s="462" t="s">
        <v>1247</v>
      </c>
      <c r="D94" s="463" t="s">
        <v>1239</v>
      </c>
      <c r="E94" s="464" t="s">
        <v>61</v>
      </c>
      <c r="F94" s="464">
        <v>2</v>
      </c>
      <c r="G94" s="462" t="s">
        <v>1208</v>
      </c>
      <c r="H94" s="462" t="s">
        <v>1209</v>
      </c>
      <c r="I94" s="464" t="s">
        <v>1100</v>
      </c>
      <c r="J94" s="464" t="s">
        <v>1101</v>
      </c>
      <c r="K94" s="466" t="s">
        <v>1100</v>
      </c>
      <c r="L94" s="467">
        <f t="shared" si="7"/>
        <v>1</v>
      </c>
      <c r="M94" s="468">
        <f t="shared" si="9"/>
        <v>77361</v>
      </c>
      <c r="N94" s="467" t="str">
        <f>IF(IFERROR(SEARCH("-",K94,1),0) &gt; 0,IFERROR(VLOOKUP(K94,'Liste ECO'!A:A,1,FALSE),"ATTENTION CE Inexistant"),"")</f>
        <v/>
      </c>
      <c r="O94" s="467" t="str">
        <f>IF(LEFT(N94,1) ="A",'Messages d''erreur'!$B$9,"")</f>
        <v/>
      </c>
      <c r="P94" s="447">
        <f t="shared" si="5"/>
        <v>77361</v>
      </c>
      <c r="Q94" s="447">
        <f>IFERROR(VLOOKUP(B95,'Liste CG'!A:A,1,FALSE),"Attention erreur pas de CG")</f>
        <v>15429</v>
      </c>
      <c r="R94" s="447" t="str">
        <f>IF(LEFT(Q94,1)="A",'Messages d''erreur'!B$10,"")</f>
        <v/>
      </c>
      <c r="S94" s="467">
        <f t="shared" si="6"/>
        <v>77361</v>
      </c>
      <c r="T94" s="469">
        <f>IFERROR(VLOOKUP(S94,'Liste CG'!A:A,1,FALSE),"Attention erreur pas de CG")</f>
        <v>77361</v>
      </c>
      <c r="U94" s="447" t="str">
        <f>IF(MID(H94,4,1)="x", 'Messages d''erreur'!$B$13,IF(LEFT(T94,1)="A",'Messages d''erreur'!$B$12,""))</f>
        <v/>
      </c>
    </row>
    <row r="95" spans="1:21" ht="52" x14ac:dyDescent="0.35">
      <c r="A95" s="535" t="s">
        <v>1245</v>
      </c>
      <c r="B95" s="447">
        <f t="shared" si="8"/>
        <v>15429</v>
      </c>
      <c r="C95" s="462" t="s">
        <v>1247</v>
      </c>
      <c r="D95" s="463" t="s">
        <v>1239</v>
      </c>
      <c r="E95" s="464" t="s">
        <v>1101</v>
      </c>
      <c r="F95" s="464">
        <v>3</v>
      </c>
      <c r="G95" s="462" t="s">
        <v>1203</v>
      </c>
      <c r="H95" s="462" t="s">
        <v>1237</v>
      </c>
      <c r="I95" s="464" t="s">
        <v>1239</v>
      </c>
      <c r="J95" s="464" t="s">
        <v>61</v>
      </c>
      <c r="K95" s="466" t="s">
        <v>1100</v>
      </c>
      <c r="L95" s="467">
        <f t="shared" si="7"/>
        <v>1</v>
      </c>
      <c r="M95" s="468">
        <f t="shared" si="9"/>
        <v>15421</v>
      </c>
      <c r="N95" s="467" t="str">
        <f>IF(IFERROR(SEARCH("-",K95,1),0) &gt; 0,IFERROR(VLOOKUP(K95,'Liste ECO'!A:A,1,FALSE),"ATTENTION CE Inexistant"),"")</f>
        <v/>
      </c>
      <c r="O95" s="467" t="str">
        <f>IF(LEFT(N95,1) ="A",'Messages d''erreur'!$B$9,"")</f>
        <v/>
      </c>
      <c r="P95" s="447">
        <f t="shared" si="5"/>
        <v>15421</v>
      </c>
      <c r="Q95" s="447">
        <f>IFERROR(VLOOKUP(B96,'Liste CG'!A:A,1,FALSE),"Attention erreur pas de CG")</f>
        <v>15431</v>
      </c>
      <c r="R95" s="447" t="str">
        <f>IF(LEFT(Q95,1)="A",'Messages d''erreur'!B$10,"")</f>
        <v/>
      </c>
      <c r="S95" s="467">
        <f t="shared" si="6"/>
        <v>15421</v>
      </c>
      <c r="T95" s="469">
        <f>IFERROR(VLOOKUP(S95,'Liste CG'!A:A,1,FALSE),"Attention erreur pas de CG")</f>
        <v>15421</v>
      </c>
      <c r="U95" s="447" t="str">
        <f>IF(MID(H95,4,1)="x", 'Messages d''erreur'!$B$13,IF(LEFT(T95,1)="A",'Messages d''erreur'!$B$12,""))</f>
        <v/>
      </c>
    </row>
    <row r="96" spans="1:21" ht="39" x14ac:dyDescent="0.35">
      <c r="A96" s="535" t="s">
        <v>1248</v>
      </c>
      <c r="B96" s="447">
        <f t="shared" si="8"/>
        <v>15431</v>
      </c>
      <c r="C96" s="462" t="s">
        <v>1249</v>
      </c>
      <c r="D96" s="463" t="s">
        <v>1212</v>
      </c>
      <c r="E96" s="464" t="s">
        <v>1101</v>
      </c>
      <c r="F96" s="464">
        <v>1</v>
      </c>
      <c r="G96" s="462" t="s">
        <v>1250</v>
      </c>
      <c r="H96" s="462" t="s">
        <v>1214</v>
      </c>
      <c r="I96" s="464">
        <v>4612</v>
      </c>
      <c r="J96" s="464" t="s">
        <v>61</v>
      </c>
      <c r="K96" s="466" t="s">
        <v>1100</v>
      </c>
      <c r="L96" s="467">
        <f t="shared" si="7"/>
        <v>0</v>
      </c>
      <c r="M96" s="468" t="e">
        <f t="shared" si="9"/>
        <v>#VALUE!</v>
      </c>
      <c r="N96" s="467" t="str">
        <f>IF(IFERROR(SEARCH("-",K96,1),0) &gt; 0,IFERROR(VLOOKUP(K96,'Liste ECO'!A:A,1,FALSE),"ATTENTION CE Inexistant"),"")</f>
        <v/>
      </c>
      <c r="O96" s="467" t="str">
        <f>IF(LEFT(N96,1) ="A",'Messages d''erreur'!$B$9,"")</f>
        <v/>
      </c>
      <c r="P96" s="447" t="e">
        <f t="shared" si="5"/>
        <v>#VALUE!</v>
      </c>
      <c r="Q96" s="447">
        <f>IFERROR(VLOOKUP(B97,'Liste CG'!A:A,1,FALSE),"Attention erreur pas de CG")</f>
        <v>15431</v>
      </c>
      <c r="R96" s="447" t="str">
        <f>IF(LEFT(Q96,1)="A",'Messages d''erreur'!B$10,"")</f>
        <v/>
      </c>
      <c r="S96" s="467" t="e">
        <f t="shared" si="6"/>
        <v>#VALUE!</v>
      </c>
      <c r="T96" s="469" t="str">
        <f>IFERROR(VLOOKUP(S96,'Liste CG'!A:A,1,FALSE),"Attention erreur pas de CG")</f>
        <v>Attention erreur pas de CG</v>
      </c>
      <c r="U96" s="447" t="str">
        <f>IF(MID(H96,4,1)="x", 'Messages d''erreur'!$B$13,IF(LEFT(T96,1)="A",'Messages d''erreur'!$B$12,""))</f>
        <v>Compte générique de contre-partie</v>
      </c>
    </row>
    <row r="97" spans="1:21" ht="26" x14ac:dyDescent="0.35">
      <c r="A97" s="535" t="s">
        <v>1248</v>
      </c>
      <c r="B97" s="447">
        <f t="shared" si="8"/>
        <v>15431</v>
      </c>
      <c r="C97" s="462" t="s">
        <v>1251</v>
      </c>
      <c r="D97" s="463" t="s">
        <v>1212</v>
      </c>
      <c r="E97" s="464" t="s">
        <v>61</v>
      </c>
      <c r="F97" s="464">
        <v>2</v>
      </c>
      <c r="G97" s="462" t="s">
        <v>1203</v>
      </c>
      <c r="H97" s="462" t="s">
        <v>1252</v>
      </c>
      <c r="I97" s="464" t="s">
        <v>1212</v>
      </c>
      <c r="J97" s="464" t="s">
        <v>1101</v>
      </c>
      <c r="K97" s="466" t="s">
        <v>1100</v>
      </c>
      <c r="L97" s="467">
        <f t="shared" si="7"/>
        <v>1</v>
      </c>
      <c r="M97" s="468">
        <f t="shared" si="9"/>
        <v>15439</v>
      </c>
      <c r="N97" s="467" t="str">
        <f>IF(IFERROR(SEARCH("-",K97,1),0) &gt; 0,IFERROR(VLOOKUP(K97,'Liste ECO'!A:A,1,FALSE),"ATTENTION CE Inexistant"),"")</f>
        <v/>
      </c>
      <c r="O97" s="467" t="str">
        <f>IF(LEFT(N97,1) ="A",'Messages d''erreur'!$B$9,"")</f>
        <v/>
      </c>
      <c r="P97" s="447">
        <f t="shared" si="5"/>
        <v>15439</v>
      </c>
      <c r="Q97" s="447">
        <f>IFERROR(VLOOKUP(B98,'Liste CG'!A:A,1,FALSE),"Attention erreur pas de CG")</f>
        <v>15439</v>
      </c>
      <c r="R97" s="447" t="str">
        <f>IF(LEFT(Q97,1)="A",'Messages d''erreur'!B$10,"")</f>
        <v/>
      </c>
      <c r="S97" s="467">
        <f t="shared" si="6"/>
        <v>15439</v>
      </c>
      <c r="T97" s="469">
        <f>IFERROR(VLOOKUP(S97,'Liste CG'!A:A,1,FALSE),"Attention erreur pas de CG")</f>
        <v>15439</v>
      </c>
      <c r="U97" s="447" t="str">
        <f>IF(MID(H97,4,1)="x", 'Messages d''erreur'!$B$13,IF(LEFT(T97,1)="A",'Messages d''erreur'!$B$12,""))</f>
        <v/>
      </c>
    </row>
    <row r="98" spans="1:21" ht="39" x14ac:dyDescent="0.35">
      <c r="A98" s="535" t="s">
        <v>1252</v>
      </c>
      <c r="B98" s="447">
        <f t="shared" si="8"/>
        <v>15439</v>
      </c>
      <c r="C98" s="462" t="s">
        <v>1253</v>
      </c>
      <c r="D98" s="463" t="s">
        <v>1212</v>
      </c>
      <c r="E98" s="464" t="s">
        <v>61</v>
      </c>
      <c r="F98" s="464">
        <v>1</v>
      </c>
      <c r="G98" s="462" t="s">
        <v>1254</v>
      </c>
      <c r="H98" s="462" t="s">
        <v>1207</v>
      </c>
      <c r="I98" s="464" t="s">
        <v>1100</v>
      </c>
      <c r="J98" s="464" t="s">
        <v>1101</v>
      </c>
      <c r="K98" s="466" t="s">
        <v>1100</v>
      </c>
      <c r="L98" s="467">
        <f t="shared" si="7"/>
        <v>0</v>
      </c>
      <c r="M98" s="468">
        <f t="shared" si="9"/>
        <v>76780</v>
      </c>
      <c r="N98" s="467" t="str">
        <f>IF(IFERROR(SEARCH("-",K98,1),0) &gt; 0,IFERROR(VLOOKUP(K98,'Liste ECO'!A:A,1,FALSE),"ATTENTION CE Inexistant"),"")</f>
        <v/>
      </c>
      <c r="O98" s="467" t="str">
        <f>IF(LEFT(N98,1) ="A",'Messages d''erreur'!$B$9,"")</f>
        <v/>
      </c>
      <c r="P98" s="447">
        <f t="shared" si="5"/>
        <v>76780</v>
      </c>
      <c r="Q98" s="447">
        <f>IFERROR(VLOOKUP(B99,'Liste CG'!A:A,1,FALSE),"Attention erreur pas de CG")</f>
        <v>15439</v>
      </c>
      <c r="R98" s="447" t="str">
        <f>IF(LEFT(Q98,1)="A",'Messages d''erreur'!B$10,"")</f>
        <v/>
      </c>
      <c r="S98" s="467">
        <f t="shared" si="6"/>
        <v>76780</v>
      </c>
      <c r="T98" s="469">
        <f>IFERROR(VLOOKUP(S98,'Liste CG'!A:A,1,FALSE),"Attention erreur pas de CG")</f>
        <v>76780</v>
      </c>
      <c r="U98" s="447" t="str">
        <f>IF(MID(H98,4,1)="x", 'Messages d''erreur'!$B$13,IF(LEFT(T98,1)="A",'Messages d''erreur'!$B$12,""))</f>
        <v/>
      </c>
    </row>
    <row r="99" spans="1:21" ht="39" x14ac:dyDescent="0.35">
      <c r="A99" s="535" t="s">
        <v>1252</v>
      </c>
      <c r="B99" s="447">
        <f t="shared" si="8"/>
        <v>15439</v>
      </c>
      <c r="C99" s="462" t="s">
        <v>1255</v>
      </c>
      <c r="D99" s="463" t="s">
        <v>1212</v>
      </c>
      <c r="E99" s="464" t="s">
        <v>61</v>
      </c>
      <c r="F99" s="464">
        <v>2</v>
      </c>
      <c r="G99" s="462" t="s">
        <v>1208</v>
      </c>
      <c r="H99" s="462" t="s">
        <v>1209</v>
      </c>
      <c r="I99" s="464" t="s">
        <v>1100</v>
      </c>
      <c r="J99" s="464" t="s">
        <v>1101</v>
      </c>
      <c r="K99" s="466" t="s">
        <v>1100</v>
      </c>
      <c r="L99" s="467">
        <f t="shared" si="7"/>
        <v>1</v>
      </c>
      <c r="M99" s="468">
        <f t="shared" si="9"/>
        <v>77361</v>
      </c>
      <c r="N99" s="467" t="str">
        <f>IF(IFERROR(SEARCH("-",K99,1),0) &gt; 0,IFERROR(VLOOKUP(K99,'Liste ECO'!A:A,1,FALSE),"ATTENTION CE Inexistant"),"")</f>
        <v/>
      </c>
      <c r="O99" s="467" t="str">
        <f>IF(LEFT(N99,1) ="A",'Messages d''erreur'!$B$9,"")</f>
        <v/>
      </c>
      <c r="P99" s="447">
        <f t="shared" si="5"/>
        <v>77361</v>
      </c>
      <c r="Q99" s="447">
        <f>IFERROR(VLOOKUP(B100,'Liste CG'!A:A,1,FALSE),"Attention erreur pas de CG")</f>
        <v>15439</v>
      </c>
      <c r="R99" s="447" t="str">
        <f>IF(LEFT(Q99,1)="A",'Messages d''erreur'!B$10,"")</f>
        <v/>
      </c>
      <c r="S99" s="467">
        <f t="shared" si="6"/>
        <v>77361</v>
      </c>
      <c r="T99" s="469">
        <f>IFERROR(VLOOKUP(S99,'Liste CG'!A:A,1,FALSE),"Attention erreur pas de CG")</f>
        <v>77361</v>
      </c>
      <c r="U99" s="447" t="str">
        <f>IF(MID(H99,4,1)="x", 'Messages d''erreur'!$B$13,IF(LEFT(T99,1)="A",'Messages d''erreur'!$B$12,""))</f>
        <v/>
      </c>
    </row>
    <row r="100" spans="1:21" ht="39" x14ac:dyDescent="0.35">
      <c r="A100" s="535" t="s">
        <v>1252</v>
      </c>
      <c r="B100" s="447">
        <f t="shared" si="8"/>
        <v>15439</v>
      </c>
      <c r="C100" s="462" t="s">
        <v>1255</v>
      </c>
      <c r="D100" s="463" t="s">
        <v>1212</v>
      </c>
      <c r="E100" s="464" t="s">
        <v>1101</v>
      </c>
      <c r="F100" s="464">
        <v>3</v>
      </c>
      <c r="G100" s="462" t="s">
        <v>1203</v>
      </c>
      <c r="H100" s="462" t="s">
        <v>1248</v>
      </c>
      <c r="I100" s="464" t="s">
        <v>1212</v>
      </c>
      <c r="J100" s="464" t="s">
        <v>61</v>
      </c>
      <c r="K100" s="466" t="s">
        <v>1100</v>
      </c>
      <c r="L100" s="467">
        <f t="shared" si="7"/>
        <v>1</v>
      </c>
      <c r="M100" s="468">
        <f t="shared" si="9"/>
        <v>15431</v>
      </c>
      <c r="N100" s="467" t="str">
        <f>IF(IFERROR(SEARCH("-",K100,1),0) &gt; 0,IFERROR(VLOOKUP(K100,'Liste ECO'!A:A,1,FALSE),"ATTENTION CE Inexistant"),"")</f>
        <v/>
      </c>
      <c r="O100" s="467" t="str">
        <f>IF(LEFT(N100,1) ="A",'Messages d''erreur'!$B$9,"")</f>
        <v/>
      </c>
      <c r="P100" s="447">
        <f t="shared" ref="P100:P163" si="10">VALUE(H100)</f>
        <v>15431</v>
      </c>
      <c r="Q100" s="447">
        <f>IFERROR(VLOOKUP(B101,'Liste CG'!A:A,1,FALSE),"Attention erreur pas de CG")</f>
        <v>15611</v>
      </c>
      <c r="R100" s="447" t="str">
        <f>IF(LEFT(Q100,1)="A",'Messages d''erreur'!B$10,"")</f>
        <v/>
      </c>
      <c r="S100" s="467">
        <f t="shared" ref="S100:S163" si="11">VALUE(H100)</f>
        <v>15431</v>
      </c>
      <c r="T100" s="469">
        <f>IFERROR(VLOOKUP(S100,'Liste CG'!A:A,1,FALSE),"Attention erreur pas de CG")</f>
        <v>15431</v>
      </c>
      <c r="U100" s="447" t="str">
        <f>IF(MID(H100,4,1)="x", 'Messages d''erreur'!$B$13,IF(LEFT(T100,1)="A",'Messages d''erreur'!$B$12,""))</f>
        <v/>
      </c>
    </row>
    <row r="101" spans="1:21" ht="39" x14ac:dyDescent="0.35">
      <c r="A101" s="535" t="s">
        <v>1256</v>
      </c>
      <c r="B101" s="447">
        <f t="shared" si="8"/>
        <v>15611</v>
      </c>
      <c r="C101" s="462" t="s">
        <v>778</v>
      </c>
      <c r="D101" s="463" t="s">
        <v>1178</v>
      </c>
      <c r="E101" s="464" t="s">
        <v>1101</v>
      </c>
      <c r="F101" s="464">
        <v>1</v>
      </c>
      <c r="G101" s="462" t="s">
        <v>1257</v>
      </c>
      <c r="H101" s="462" t="s">
        <v>1258</v>
      </c>
      <c r="I101" s="464" t="s">
        <v>1229</v>
      </c>
      <c r="J101" s="464" t="s">
        <v>61</v>
      </c>
      <c r="K101" s="466" t="s">
        <v>777</v>
      </c>
      <c r="L101" s="467">
        <f t="shared" si="7"/>
        <v>0</v>
      </c>
      <c r="M101" s="468">
        <f t="shared" si="9"/>
        <v>27061</v>
      </c>
      <c r="N101" s="467" t="str">
        <f>IF(IFERROR(SEARCH("-",K101,1),0) &gt; 0,IFERROR(VLOOKUP(K101,'Liste ECO'!A:A,1,FALSE),"ATTENTION CE Inexistant"),"")</f>
        <v>681-51</v>
      </c>
      <c r="O101" s="467" t="str">
        <f>IF(LEFT(N101,1) ="A",'Messages d''erreur'!$B$9,"")</f>
        <v/>
      </c>
      <c r="P101" s="447">
        <f t="shared" si="10"/>
        <v>27061</v>
      </c>
      <c r="Q101" s="447">
        <f>IFERROR(VLOOKUP(B102,'Liste CG'!A:A,1,FALSE),"Attention erreur pas de CG")</f>
        <v>15611</v>
      </c>
      <c r="R101" s="447" t="str">
        <f>IF(LEFT(Q101,1)="A",'Messages d''erreur'!B$10,"")</f>
        <v/>
      </c>
      <c r="S101" s="467">
        <f t="shared" si="11"/>
        <v>27061</v>
      </c>
      <c r="T101" s="469">
        <f>IFERROR(VLOOKUP(S101,'Liste CG'!A:A,1,FALSE),"Attention erreur pas de CG")</f>
        <v>27061</v>
      </c>
      <c r="U101" s="447" t="str">
        <f>IF(MID(H101,4,1)="x", 'Messages d''erreur'!$B$13,IF(LEFT(T101,1)="A",'Messages d''erreur'!$B$12,""))</f>
        <v/>
      </c>
    </row>
    <row r="102" spans="1:21" ht="39" x14ac:dyDescent="0.35">
      <c r="A102" s="535" t="s">
        <v>1256</v>
      </c>
      <c r="B102" s="447">
        <f t="shared" si="8"/>
        <v>15611</v>
      </c>
      <c r="C102" s="462" t="s">
        <v>778</v>
      </c>
      <c r="D102" s="463" t="s">
        <v>1178</v>
      </c>
      <c r="E102" s="464" t="s">
        <v>61</v>
      </c>
      <c r="F102" s="464">
        <v>2</v>
      </c>
      <c r="G102" s="462" t="s">
        <v>1259</v>
      </c>
      <c r="H102" s="462" t="s">
        <v>1258</v>
      </c>
      <c r="I102" s="464" t="s">
        <v>1229</v>
      </c>
      <c r="J102" s="464" t="s">
        <v>1101</v>
      </c>
      <c r="K102" s="466" t="s">
        <v>761</v>
      </c>
      <c r="L102" s="467">
        <f t="shared" si="7"/>
        <v>1</v>
      </c>
      <c r="M102" s="468">
        <f t="shared" si="9"/>
        <v>27061</v>
      </c>
      <c r="N102" s="467" t="str">
        <f>IF(IFERROR(SEARCH("-",K102,1),0) &gt; 0,IFERROR(VLOOKUP(K102,'Liste ECO'!A:A,1,FALSE),"ATTENTION CE Inexistant"),"")</f>
        <v>635-52</v>
      </c>
      <c r="O102" s="467" t="str">
        <f>IF(LEFT(N102,1) ="A",'Messages d''erreur'!$B$9,"")</f>
        <v/>
      </c>
      <c r="P102" s="447">
        <f t="shared" si="10"/>
        <v>27061</v>
      </c>
      <c r="Q102" s="447">
        <f>IFERROR(VLOOKUP(B103,'Liste CG'!A:A,1,FALSE),"Attention erreur pas de CG")</f>
        <v>15611</v>
      </c>
      <c r="R102" s="447" t="str">
        <f>IF(LEFT(Q102,1)="A",'Messages d''erreur'!B$10,"")</f>
        <v/>
      </c>
      <c r="S102" s="467">
        <f t="shared" si="11"/>
        <v>27061</v>
      </c>
      <c r="T102" s="469">
        <f>IFERROR(VLOOKUP(S102,'Liste CG'!A:A,1,FALSE),"Attention erreur pas de CG")</f>
        <v>27061</v>
      </c>
      <c r="U102" s="447" t="str">
        <f>IF(MID(H102,4,1)="x", 'Messages d''erreur'!$B$13,IF(LEFT(T102,1)="A",'Messages d''erreur'!$B$12,""))</f>
        <v/>
      </c>
    </row>
    <row r="103" spans="1:21" ht="52" x14ac:dyDescent="0.35">
      <c r="A103" s="535" t="s">
        <v>1256</v>
      </c>
      <c r="B103" s="447">
        <f t="shared" si="8"/>
        <v>15611</v>
      </c>
      <c r="C103" s="462" t="s">
        <v>778</v>
      </c>
      <c r="D103" s="463" t="s">
        <v>1178</v>
      </c>
      <c r="E103" s="464" t="s">
        <v>61</v>
      </c>
      <c r="F103" s="464">
        <v>3</v>
      </c>
      <c r="G103" s="462" t="s">
        <v>764</v>
      </c>
      <c r="H103" s="462" t="s">
        <v>1232</v>
      </c>
      <c r="I103" s="464" t="s">
        <v>1201</v>
      </c>
      <c r="J103" s="464" t="s">
        <v>1101</v>
      </c>
      <c r="K103" s="466" t="s">
        <v>763</v>
      </c>
      <c r="L103" s="467">
        <f t="shared" si="7"/>
        <v>1</v>
      </c>
      <c r="M103" s="468">
        <f t="shared" si="9"/>
        <v>46601</v>
      </c>
      <c r="N103" s="467" t="str">
        <f>IF(IFERROR(SEARCH("-",K103,1),0) &gt; 0,IFERROR(VLOOKUP(K103,'Liste ECO'!A:A,1,FALSE),"ATTENTION CE Inexistant"),"")</f>
        <v>635-53</v>
      </c>
      <c r="O103" s="467" t="str">
        <f>IF(LEFT(N103,1) ="A",'Messages d''erreur'!$B$9,"")</f>
        <v/>
      </c>
      <c r="P103" s="447">
        <f t="shared" si="10"/>
        <v>46601</v>
      </c>
      <c r="Q103" s="447">
        <f>IFERROR(VLOOKUP(B104,'Liste CG'!A:A,1,FALSE),"Attention erreur pas de CG")</f>
        <v>15611</v>
      </c>
      <c r="R103" s="447" t="str">
        <f>IF(LEFT(Q103,1)="A",'Messages d''erreur'!B$10,"")</f>
        <v/>
      </c>
      <c r="S103" s="467">
        <f t="shared" si="11"/>
        <v>46601</v>
      </c>
      <c r="T103" s="469">
        <f>IFERROR(VLOOKUP(S103,'Liste CG'!A:A,1,FALSE),"Attention erreur pas de CG")</f>
        <v>46601</v>
      </c>
      <c r="U103" s="447" t="str">
        <f>IF(MID(H103,4,1)="x", 'Messages d''erreur'!$B$13,IF(LEFT(T103,1)="A",'Messages d''erreur'!$B$12,""))</f>
        <v/>
      </c>
    </row>
    <row r="104" spans="1:21" ht="26" x14ac:dyDescent="0.35">
      <c r="A104" s="535" t="s">
        <v>1256</v>
      </c>
      <c r="B104" s="447">
        <f t="shared" si="8"/>
        <v>15611</v>
      </c>
      <c r="C104" s="462" t="s">
        <v>778</v>
      </c>
      <c r="D104" s="463" t="s">
        <v>1178</v>
      </c>
      <c r="E104" s="464" t="s">
        <v>61</v>
      </c>
      <c r="F104" s="464">
        <v>4</v>
      </c>
      <c r="G104" s="462" t="s">
        <v>1203</v>
      </c>
      <c r="H104" s="462" t="s">
        <v>1260</v>
      </c>
      <c r="I104" s="464" t="s">
        <v>1178</v>
      </c>
      <c r="J104" s="464" t="s">
        <v>1101</v>
      </c>
      <c r="K104" s="466" t="s">
        <v>1100</v>
      </c>
      <c r="L104" s="467">
        <f t="shared" si="7"/>
        <v>1</v>
      </c>
      <c r="M104" s="468">
        <f t="shared" si="9"/>
        <v>15619</v>
      </c>
      <c r="N104" s="467" t="str">
        <f>IF(IFERROR(SEARCH("-",K104,1),0) &gt; 0,IFERROR(VLOOKUP(K104,'Liste ECO'!A:A,1,FALSE),"ATTENTION CE Inexistant"),"")</f>
        <v/>
      </c>
      <c r="O104" s="467" t="str">
        <f>IF(LEFT(N104,1) ="A",'Messages d''erreur'!$B$9,"")</f>
        <v/>
      </c>
      <c r="P104" s="447">
        <f t="shared" si="10"/>
        <v>15619</v>
      </c>
      <c r="Q104" s="447">
        <f>IFERROR(VLOOKUP(B105,'Liste CG'!A:A,1,FALSE),"Attention erreur pas de CG")</f>
        <v>15619</v>
      </c>
      <c r="R104" s="447" t="str">
        <f>IF(LEFT(Q104,1)="A",'Messages d''erreur'!B$10,"")</f>
        <v/>
      </c>
      <c r="S104" s="467">
        <f t="shared" si="11"/>
        <v>15619</v>
      </c>
      <c r="T104" s="469">
        <f>IFERROR(VLOOKUP(S104,'Liste CG'!A:A,1,FALSE),"Attention erreur pas de CG")</f>
        <v>15619</v>
      </c>
      <c r="U104" s="447" t="str">
        <f>IF(MID(H104,4,1)="x", 'Messages d''erreur'!$B$13,IF(LEFT(T104,1)="A",'Messages d''erreur'!$B$12,""))</f>
        <v/>
      </c>
    </row>
    <row r="105" spans="1:21" ht="39" x14ac:dyDescent="0.35">
      <c r="A105" s="535" t="s">
        <v>1260</v>
      </c>
      <c r="B105" s="447">
        <f t="shared" si="8"/>
        <v>15619</v>
      </c>
      <c r="C105" s="462" t="s">
        <v>1261</v>
      </c>
      <c r="D105" s="463" t="s">
        <v>1178</v>
      </c>
      <c r="E105" s="464" t="s">
        <v>61</v>
      </c>
      <c r="F105" s="464">
        <v>1</v>
      </c>
      <c r="G105" s="462" t="s">
        <v>1206</v>
      </c>
      <c r="H105" s="462" t="s">
        <v>1207</v>
      </c>
      <c r="I105" s="464" t="s">
        <v>1100</v>
      </c>
      <c r="J105" s="464" t="s">
        <v>1101</v>
      </c>
      <c r="K105" s="466" t="s">
        <v>1100</v>
      </c>
      <c r="L105" s="467">
        <f t="shared" si="7"/>
        <v>0</v>
      </c>
      <c r="M105" s="468">
        <f t="shared" si="9"/>
        <v>76780</v>
      </c>
      <c r="N105" s="467" t="str">
        <f>IF(IFERROR(SEARCH("-",K105,1),0) &gt; 0,IFERROR(VLOOKUP(K105,'Liste ECO'!A:A,1,FALSE),"ATTENTION CE Inexistant"),"")</f>
        <v/>
      </c>
      <c r="O105" s="467" t="str">
        <f>IF(LEFT(N105,1) ="A",'Messages d''erreur'!$B$9,"")</f>
        <v/>
      </c>
      <c r="P105" s="447">
        <f t="shared" si="10"/>
        <v>76780</v>
      </c>
      <c r="Q105" s="447">
        <f>IFERROR(VLOOKUP(B106,'Liste CG'!A:A,1,FALSE),"Attention erreur pas de CG")</f>
        <v>15619</v>
      </c>
      <c r="R105" s="447" t="str">
        <f>IF(LEFT(Q105,1)="A",'Messages d''erreur'!B$10,"")</f>
        <v/>
      </c>
      <c r="S105" s="467">
        <f t="shared" si="11"/>
        <v>76780</v>
      </c>
      <c r="T105" s="469">
        <f>IFERROR(VLOOKUP(S105,'Liste CG'!A:A,1,FALSE),"Attention erreur pas de CG")</f>
        <v>76780</v>
      </c>
      <c r="U105" s="447" t="str">
        <f>IF(MID(H105,4,1)="x", 'Messages d''erreur'!$B$13,IF(LEFT(T105,1)="A",'Messages d''erreur'!$B$12,""))</f>
        <v/>
      </c>
    </row>
    <row r="106" spans="1:21" ht="39" x14ac:dyDescent="0.35">
      <c r="A106" s="535" t="s">
        <v>1260</v>
      </c>
      <c r="B106" s="447">
        <f t="shared" si="8"/>
        <v>15619</v>
      </c>
      <c r="C106" s="462" t="s">
        <v>1261</v>
      </c>
      <c r="D106" s="463" t="s">
        <v>1178</v>
      </c>
      <c r="E106" s="464" t="s">
        <v>61</v>
      </c>
      <c r="F106" s="464">
        <v>2</v>
      </c>
      <c r="G106" s="462" t="s">
        <v>1208</v>
      </c>
      <c r="H106" s="462" t="s">
        <v>1209</v>
      </c>
      <c r="I106" s="464" t="s">
        <v>1100</v>
      </c>
      <c r="J106" s="464" t="s">
        <v>1101</v>
      </c>
      <c r="K106" s="466" t="s">
        <v>1100</v>
      </c>
      <c r="L106" s="467">
        <f t="shared" si="7"/>
        <v>1</v>
      </c>
      <c r="M106" s="468">
        <f t="shared" si="9"/>
        <v>77361</v>
      </c>
      <c r="N106" s="467" t="str">
        <f>IF(IFERROR(SEARCH("-",K106,1),0) &gt; 0,IFERROR(VLOOKUP(K106,'Liste ECO'!A:A,1,FALSE),"ATTENTION CE Inexistant"),"")</f>
        <v/>
      </c>
      <c r="O106" s="467" t="str">
        <f>IF(LEFT(N106,1) ="A",'Messages d''erreur'!$B$9,"")</f>
        <v/>
      </c>
      <c r="P106" s="447">
        <f t="shared" si="10"/>
        <v>77361</v>
      </c>
      <c r="Q106" s="447">
        <f>IFERROR(VLOOKUP(B107,'Liste CG'!A:A,1,FALSE),"Attention erreur pas de CG")</f>
        <v>15619</v>
      </c>
      <c r="R106" s="447" t="str">
        <f>IF(LEFT(Q106,1)="A",'Messages d''erreur'!B$10,"")</f>
        <v/>
      </c>
      <c r="S106" s="467">
        <f t="shared" si="11"/>
        <v>77361</v>
      </c>
      <c r="T106" s="469">
        <f>IFERROR(VLOOKUP(S106,'Liste CG'!A:A,1,FALSE),"Attention erreur pas de CG")</f>
        <v>77361</v>
      </c>
      <c r="U106" s="447" t="str">
        <f>IF(MID(H106,4,1)="x", 'Messages d''erreur'!$B$13,IF(LEFT(T106,1)="A",'Messages d''erreur'!$B$12,""))</f>
        <v/>
      </c>
    </row>
    <row r="107" spans="1:21" ht="39" x14ac:dyDescent="0.35">
      <c r="A107" s="535" t="s">
        <v>1260</v>
      </c>
      <c r="B107" s="447">
        <f t="shared" si="8"/>
        <v>15619</v>
      </c>
      <c r="C107" s="462" t="s">
        <v>1261</v>
      </c>
      <c r="D107" s="463" t="s">
        <v>1178</v>
      </c>
      <c r="E107" s="464" t="s">
        <v>1101</v>
      </c>
      <c r="F107" s="464">
        <v>3</v>
      </c>
      <c r="G107" s="462" t="s">
        <v>1203</v>
      </c>
      <c r="H107" s="462" t="s">
        <v>1256</v>
      </c>
      <c r="I107" s="464" t="s">
        <v>1178</v>
      </c>
      <c r="J107" s="464" t="s">
        <v>61</v>
      </c>
      <c r="K107" s="466" t="s">
        <v>1100</v>
      </c>
      <c r="L107" s="467">
        <f t="shared" si="7"/>
        <v>1</v>
      </c>
      <c r="M107" s="468">
        <f t="shared" si="9"/>
        <v>15611</v>
      </c>
      <c r="N107" s="467" t="str">
        <f>IF(IFERROR(SEARCH("-",K107,1),0) &gt; 0,IFERROR(VLOOKUP(K107,'Liste ECO'!A:A,1,FALSE),"ATTENTION CE Inexistant"),"")</f>
        <v/>
      </c>
      <c r="O107" s="467" t="str">
        <f>IF(LEFT(N107,1) ="A",'Messages d''erreur'!$B$9,"")</f>
        <v/>
      </c>
      <c r="P107" s="447">
        <f t="shared" si="10"/>
        <v>15611</v>
      </c>
      <c r="Q107" s="447">
        <f>IFERROR(VLOOKUP(B108,'Liste CG'!A:A,1,FALSE),"Attention erreur pas de CG")</f>
        <v>15631</v>
      </c>
      <c r="R107" s="447" t="str">
        <f>IF(LEFT(Q107,1)="A",'Messages d''erreur'!B$10,"")</f>
        <v/>
      </c>
      <c r="S107" s="467">
        <f t="shared" si="11"/>
        <v>15611</v>
      </c>
      <c r="T107" s="469">
        <f>IFERROR(VLOOKUP(S107,'Liste CG'!A:A,1,FALSE),"Attention erreur pas de CG")</f>
        <v>15611</v>
      </c>
      <c r="U107" s="447" t="str">
        <f>IF(MID(H107,4,1)="x", 'Messages d''erreur'!$B$13,IF(LEFT(T107,1)="A",'Messages d''erreur'!$B$12,""))</f>
        <v/>
      </c>
    </row>
    <row r="108" spans="1:21" ht="26" x14ac:dyDescent="0.35">
      <c r="A108" s="535" t="s">
        <v>1262</v>
      </c>
      <c r="B108" s="447">
        <f t="shared" si="8"/>
        <v>15631</v>
      </c>
      <c r="C108" s="462" t="s">
        <v>1251</v>
      </c>
      <c r="D108" s="463" t="s">
        <v>1212</v>
      </c>
      <c r="E108" s="464" t="s">
        <v>1101</v>
      </c>
      <c r="F108" s="464">
        <v>1</v>
      </c>
      <c r="G108" s="462" t="s">
        <v>1263</v>
      </c>
      <c r="H108" s="462" t="s">
        <v>1214</v>
      </c>
      <c r="I108" s="464" t="s">
        <v>1212</v>
      </c>
      <c r="J108" s="464" t="s">
        <v>61</v>
      </c>
      <c r="K108" s="466" t="s">
        <v>1100</v>
      </c>
      <c r="L108" s="467">
        <f t="shared" si="7"/>
        <v>0</v>
      </c>
      <c r="M108" s="468" t="e">
        <f t="shared" si="9"/>
        <v>#VALUE!</v>
      </c>
      <c r="N108" s="467" t="str">
        <f>IF(IFERROR(SEARCH("-",K108,1),0) &gt; 0,IFERROR(VLOOKUP(K108,'Liste ECO'!A:A,1,FALSE),"ATTENTION CE Inexistant"),"")</f>
        <v/>
      </c>
      <c r="O108" s="467" t="str">
        <f>IF(LEFT(N108,1) ="A",'Messages d''erreur'!$B$9,"")</f>
        <v/>
      </c>
      <c r="P108" s="447" t="e">
        <f t="shared" si="10"/>
        <v>#VALUE!</v>
      </c>
      <c r="Q108" s="447">
        <f>IFERROR(VLOOKUP(B109,'Liste CG'!A:A,1,FALSE),"Attention erreur pas de CG")</f>
        <v>15631</v>
      </c>
      <c r="R108" s="447" t="str">
        <f>IF(LEFT(Q108,1)="A",'Messages d''erreur'!B$10,"")</f>
        <v/>
      </c>
      <c r="S108" s="467" t="e">
        <f t="shared" si="11"/>
        <v>#VALUE!</v>
      </c>
      <c r="T108" s="469" t="str">
        <f>IFERROR(VLOOKUP(S108,'Liste CG'!A:A,1,FALSE),"Attention erreur pas de CG")</f>
        <v>Attention erreur pas de CG</v>
      </c>
      <c r="U108" s="447" t="str">
        <f>IF(MID(H108,4,1)="x", 'Messages d''erreur'!$B$13,IF(LEFT(T108,1)="A",'Messages d''erreur'!$B$12,""))</f>
        <v>Compte générique de contre-partie</v>
      </c>
    </row>
    <row r="109" spans="1:21" ht="26" x14ac:dyDescent="0.35">
      <c r="A109" s="535" t="s">
        <v>1262</v>
      </c>
      <c r="B109" s="447">
        <f t="shared" si="8"/>
        <v>15631</v>
      </c>
      <c r="C109" s="462" t="s">
        <v>1251</v>
      </c>
      <c r="D109" s="463" t="s">
        <v>1212</v>
      </c>
      <c r="E109" s="464" t="s">
        <v>61</v>
      </c>
      <c r="F109" s="464">
        <v>2</v>
      </c>
      <c r="G109" s="462" t="s">
        <v>1203</v>
      </c>
      <c r="H109" s="462">
        <v>15639</v>
      </c>
      <c r="I109" s="464" t="s">
        <v>1212</v>
      </c>
      <c r="J109" s="464" t="s">
        <v>1101</v>
      </c>
      <c r="K109" s="466" t="s">
        <v>1100</v>
      </c>
      <c r="L109" s="467">
        <f t="shared" si="7"/>
        <v>1</v>
      </c>
      <c r="M109" s="468">
        <f t="shared" si="9"/>
        <v>15639</v>
      </c>
      <c r="N109" s="467" t="str">
        <f>IF(IFERROR(SEARCH("-",K109,1),0) &gt; 0,IFERROR(VLOOKUP(K109,'Liste ECO'!A:A,1,FALSE),"ATTENTION CE Inexistant"),"")</f>
        <v/>
      </c>
      <c r="O109" s="467" t="str">
        <f>IF(LEFT(N109,1) ="A",'Messages d''erreur'!$B$9,"")</f>
        <v/>
      </c>
      <c r="P109" s="447">
        <f t="shared" si="10"/>
        <v>15639</v>
      </c>
      <c r="Q109" s="447">
        <f>IFERROR(VLOOKUP(B110,'Liste CG'!A:A,1,FALSE),"Attention erreur pas de CG")</f>
        <v>15639</v>
      </c>
      <c r="R109" s="447" t="str">
        <f>IF(LEFT(Q109,1)="A",'Messages d''erreur'!B$10,"")</f>
        <v/>
      </c>
      <c r="S109" s="467">
        <f t="shared" si="11"/>
        <v>15639</v>
      </c>
      <c r="T109" s="469">
        <f>IFERROR(VLOOKUP(S109,'Liste CG'!A:A,1,FALSE),"Attention erreur pas de CG")</f>
        <v>15639</v>
      </c>
      <c r="U109" s="447" t="str">
        <f>IF(MID(H109,4,1)="x", 'Messages d''erreur'!$B$13,IF(LEFT(T109,1)="A",'Messages d''erreur'!$B$12,""))</f>
        <v/>
      </c>
    </row>
    <row r="110" spans="1:21" ht="39" x14ac:dyDescent="0.35">
      <c r="A110" s="535" t="s">
        <v>1264</v>
      </c>
      <c r="B110" s="447">
        <f t="shared" si="8"/>
        <v>15639</v>
      </c>
      <c r="C110" s="462" t="s">
        <v>1255</v>
      </c>
      <c r="D110" s="463" t="s">
        <v>1212</v>
      </c>
      <c r="E110" s="464" t="s">
        <v>61</v>
      </c>
      <c r="F110" s="464">
        <v>1</v>
      </c>
      <c r="G110" s="462" t="s">
        <v>1206</v>
      </c>
      <c r="H110" s="462" t="s">
        <v>1207</v>
      </c>
      <c r="I110" s="464" t="s">
        <v>1100</v>
      </c>
      <c r="J110" s="464" t="s">
        <v>1101</v>
      </c>
      <c r="K110" s="466" t="s">
        <v>1100</v>
      </c>
      <c r="L110" s="467">
        <f t="shared" si="7"/>
        <v>0</v>
      </c>
      <c r="M110" s="468">
        <f t="shared" si="9"/>
        <v>76780</v>
      </c>
      <c r="N110" s="467" t="str">
        <f>IF(IFERROR(SEARCH("-",K110,1),0) &gt; 0,IFERROR(VLOOKUP(K110,'Liste ECO'!A:A,1,FALSE),"ATTENTION CE Inexistant"),"")</f>
        <v/>
      </c>
      <c r="O110" s="467" t="str">
        <f>IF(LEFT(N110,1) ="A",'Messages d''erreur'!$B$9,"")</f>
        <v/>
      </c>
      <c r="P110" s="447">
        <f t="shared" si="10"/>
        <v>76780</v>
      </c>
      <c r="Q110" s="447">
        <f>IFERROR(VLOOKUP(B111,'Liste CG'!A:A,1,FALSE),"Attention erreur pas de CG")</f>
        <v>15639</v>
      </c>
      <c r="R110" s="447" t="str">
        <f>IF(LEFT(Q110,1)="A",'Messages d''erreur'!B$10,"")</f>
        <v/>
      </c>
      <c r="S110" s="467">
        <f t="shared" si="11"/>
        <v>76780</v>
      </c>
      <c r="T110" s="469">
        <f>IFERROR(VLOOKUP(S110,'Liste CG'!A:A,1,FALSE),"Attention erreur pas de CG")</f>
        <v>76780</v>
      </c>
      <c r="U110" s="447" t="str">
        <f>IF(MID(H110,4,1)="x", 'Messages d''erreur'!$B$13,IF(LEFT(T110,1)="A",'Messages d''erreur'!$B$12,""))</f>
        <v/>
      </c>
    </row>
    <row r="111" spans="1:21" ht="39" x14ac:dyDescent="0.35">
      <c r="A111" s="535" t="s">
        <v>1264</v>
      </c>
      <c r="B111" s="447">
        <f t="shared" si="8"/>
        <v>15639</v>
      </c>
      <c r="C111" s="462" t="s">
        <v>1255</v>
      </c>
      <c r="D111" s="463" t="s">
        <v>1212</v>
      </c>
      <c r="E111" s="464" t="s">
        <v>61</v>
      </c>
      <c r="F111" s="464">
        <v>2</v>
      </c>
      <c r="G111" s="462" t="s">
        <v>1208</v>
      </c>
      <c r="H111" s="462" t="s">
        <v>1209</v>
      </c>
      <c r="I111" s="464" t="s">
        <v>1100</v>
      </c>
      <c r="J111" s="464" t="s">
        <v>1101</v>
      </c>
      <c r="K111" s="466" t="s">
        <v>1100</v>
      </c>
      <c r="L111" s="467">
        <f t="shared" si="7"/>
        <v>1</v>
      </c>
      <c r="M111" s="468">
        <f t="shared" si="9"/>
        <v>77361</v>
      </c>
      <c r="N111" s="467" t="str">
        <f>IF(IFERROR(SEARCH("-",K111,1),0) &gt; 0,IFERROR(VLOOKUP(K111,'Liste ECO'!A:A,1,FALSE),"ATTENTION CE Inexistant"),"")</f>
        <v/>
      </c>
      <c r="O111" s="467" t="str">
        <f>IF(LEFT(N111,1) ="A",'Messages d''erreur'!$B$9,"")</f>
        <v/>
      </c>
      <c r="P111" s="447">
        <f t="shared" si="10"/>
        <v>77361</v>
      </c>
      <c r="Q111" s="447">
        <f>IFERROR(VLOOKUP(B112,'Liste CG'!A:A,1,FALSE),"Attention erreur pas de CG")</f>
        <v>15639</v>
      </c>
      <c r="R111" s="447" t="str">
        <f>IF(LEFT(Q111,1)="A",'Messages d''erreur'!B$10,"")</f>
        <v/>
      </c>
      <c r="S111" s="467">
        <f t="shared" si="11"/>
        <v>77361</v>
      </c>
      <c r="T111" s="469">
        <f>IFERROR(VLOOKUP(S111,'Liste CG'!A:A,1,FALSE),"Attention erreur pas de CG")</f>
        <v>77361</v>
      </c>
      <c r="U111" s="447" t="str">
        <f>IF(MID(H111,4,1)="x", 'Messages d''erreur'!$B$13,IF(LEFT(T111,1)="A",'Messages d''erreur'!$B$12,""))</f>
        <v/>
      </c>
    </row>
    <row r="112" spans="1:21" ht="39" x14ac:dyDescent="0.35">
      <c r="A112" s="535" t="s">
        <v>1264</v>
      </c>
      <c r="B112" s="447">
        <f t="shared" si="8"/>
        <v>15639</v>
      </c>
      <c r="C112" s="462" t="s">
        <v>1255</v>
      </c>
      <c r="D112" s="463" t="s">
        <v>1212</v>
      </c>
      <c r="E112" s="464" t="s">
        <v>1101</v>
      </c>
      <c r="F112" s="464">
        <v>3</v>
      </c>
      <c r="G112" s="462" t="s">
        <v>1203</v>
      </c>
      <c r="H112" s="462" t="s">
        <v>1262</v>
      </c>
      <c r="I112" s="464" t="s">
        <v>1212</v>
      </c>
      <c r="J112" s="464" t="s">
        <v>61</v>
      </c>
      <c r="K112" s="466" t="s">
        <v>1100</v>
      </c>
      <c r="L112" s="467">
        <f t="shared" si="7"/>
        <v>1</v>
      </c>
      <c r="M112" s="468">
        <f t="shared" si="9"/>
        <v>15631</v>
      </c>
      <c r="N112" s="467" t="str">
        <f>IF(IFERROR(SEARCH("-",K112,1),0) &gt; 0,IFERROR(VLOOKUP(K112,'Liste ECO'!A:A,1,FALSE),"ATTENTION CE Inexistant"),"")</f>
        <v/>
      </c>
      <c r="O112" s="467" t="str">
        <f>IF(LEFT(N112,1) ="A",'Messages d''erreur'!$B$9,"")</f>
        <v/>
      </c>
      <c r="P112" s="447">
        <f t="shared" si="10"/>
        <v>15631</v>
      </c>
      <c r="Q112" s="447">
        <f>IFERROR(VLOOKUP(B113,'Liste CG'!A:A,1,FALSE),"Attention erreur pas de CG")</f>
        <v>16000</v>
      </c>
      <c r="R112" s="447" t="str">
        <f>IF(LEFT(Q112,1)="A",'Messages d''erreur'!B$10,"")</f>
        <v/>
      </c>
      <c r="S112" s="467">
        <f t="shared" si="11"/>
        <v>15631</v>
      </c>
      <c r="T112" s="469">
        <f>IFERROR(VLOOKUP(S112,'Liste CG'!A:A,1,FALSE),"Attention erreur pas de CG")</f>
        <v>15631</v>
      </c>
      <c r="U112" s="447" t="str">
        <f>IF(MID(H112,4,1)="x", 'Messages d''erreur'!$B$13,IF(LEFT(T112,1)="A",'Messages d''erreur'!$B$12,""))</f>
        <v/>
      </c>
    </row>
    <row r="113" spans="1:21" ht="26" x14ac:dyDescent="0.35">
      <c r="A113" s="535" t="s">
        <v>1265</v>
      </c>
      <c r="B113" s="447">
        <f t="shared" si="8"/>
        <v>16000</v>
      </c>
      <c r="C113" s="462" t="s">
        <v>1266</v>
      </c>
      <c r="D113" s="463" t="s">
        <v>1153</v>
      </c>
      <c r="E113" s="464" t="s">
        <v>1101</v>
      </c>
      <c r="F113" s="464">
        <v>1</v>
      </c>
      <c r="G113" s="462" t="s">
        <v>1267</v>
      </c>
      <c r="H113" s="462" t="s">
        <v>1268</v>
      </c>
      <c r="I113" s="464" t="s">
        <v>1100</v>
      </c>
      <c r="J113" s="464" t="s">
        <v>61</v>
      </c>
      <c r="K113" s="466" t="s">
        <v>1032</v>
      </c>
      <c r="L113" s="467">
        <f t="shared" si="7"/>
        <v>0</v>
      </c>
      <c r="M113" s="468">
        <f t="shared" si="9"/>
        <v>66621</v>
      </c>
      <c r="N113" s="467" t="str">
        <f>IF(IFERROR(SEARCH("-",K113,1),0) &gt; 0,IFERROR(VLOOKUP(K113,'Liste ECO'!A:A,1,FALSE),"ATTENTION CE Inexistant"),"")</f>
        <v>958-01</v>
      </c>
      <c r="O113" s="467" t="str">
        <f>IF(LEFT(N113,1) ="A",'Messages d''erreur'!$B$9,"")</f>
        <v/>
      </c>
      <c r="P113" s="447">
        <f t="shared" si="10"/>
        <v>66621</v>
      </c>
      <c r="Q113" s="447">
        <f>IFERROR(VLOOKUP(B114,'Liste CG'!A:A,1,FALSE),"Attention erreur pas de CG")</f>
        <v>16000</v>
      </c>
      <c r="R113" s="447" t="str">
        <f>IF(LEFT(Q113,1)="A",'Messages d''erreur'!B$10,"")</f>
        <v/>
      </c>
      <c r="S113" s="467">
        <f t="shared" si="11"/>
        <v>66621</v>
      </c>
      <c r="T113" s="469">
        <f>IFERROR(VLOOKUP(S113,'Liste CG'!A:A,1,FALSE),"Attention erreur pas de CG")</f>
        <v>66621</v>
      </c>
      <c r="U113" s="447" t="str">
        <f>IF(MID(H113,4,1)="x", 'Messages d''erreur'!$B$13,IF(LEFT(T113,1)="A",'Messages d''erreur'!$B$12,""))</f>
        <v/>
      </c>
    </row>
    <row r="114" spans="1:21" ht="26" x14ac:dyDescent="0.35">
      <c r="A114" s="535" t="s">
        <v>1265</v>
      </c>
      <c r="B114" s="447">
        <f t="shared" si="8"/>
        <v>16000</v>
      </c>
      <c r="C114" s="462" t="s">
        <v>1266</v>
      </c>
      <c r="D114" s="463" t="s">
        <v>1153</v>
      </c>
      <c r="E114" s="464" t="s">
        <v>61</v>
      </c>
      <c r="F114" s="464">
        <v>2</v>
      </c>
      <c r="G114" s="462" t="s">
        <v>1269</v>
      </c>
      <c r="H114" s="462" t="s">
        <v>1270</v>
      </c>
      <c r="I114" s="464" t="s">
        <v>1100</v>
      </c>
      <c r="J114" s="464" t="s">
        <v>1101</v>
      </c>
      <c r="K114" s="466" t="s">
        <v>1073</v>
      </c>
      <c r="L114" s="467">
        <f t="shared" si="7"/>
        <v>1</v>
      </c>
      <c r="M114" s="468">
        <f t="shared" si="9"/>
        <v>66622</v>
      </c>
      <c r="N114" s="467" t="str">
        <f>IF(IFERROR(SEARCH("-",K114,1),0) &gt; 0,IFERROR(VLOOKUP(K114,'Liste ECO'!A:A,1,FALSE),"ATTENTION CE Inexistant"),"")</f>
        <v>998-01</v>
      </c>
      <c r="O114" s="467" t="str">
        <f>IF(LEFT(N114,1) ="A",'Messages d''erreur'!$B$9,"")</f>
        <v/>
      </c>
      <c r="P114" s="447">
        <f t="shared" si="10"/>
        <v>66622</v>
      </c>
      <c r="Q114" s="447">
        <f>IFERROR(VLOOKUP(B115,'Liste CG'!A:A,1,FALSE),"Attention erreur pas de CG")</f>
        <v>16000</v>
      </c>
      <c r="R114" s="447" t="str">
        <f>IF(LEFT(Q114,1)="A",'Messages d''erreur'!B$10,"")</f>
        <v/>
      </c>
      <c r="S114" s="467">
        <f t="shared" si="11"/>
        <v>66622</v>
      </c>
      <c r="T114" s="469">
        <f>IFERROR(VLOOKUP(S114,'Liste CG'!A:A,1,FALSE),"Attention erreur pas de CG")</f>
        <v>66622</v>
      </c>
      <c r="U114" s="447" t="str">
        <f>IF(MID(H114,4,1)="x", 'Messages d''erreur'!$B$13,IF(LEFT(T114,1)="A",'Messages d''erreur'!$B$12,""))</f>
        <v/>
      </c>
    </row>
    <row r="115" spans="1:21" ht="26" x14ac:dyDescent="0.35">
      <c r="A115" s="535" t="s">
        <v>1265</v>
      </c>
      <c r="B115" s="447">
        <f t="shared" si="8"/>
        <v>16000</v>
      </c>
      <c r="C115" s="462" t="s">
        <v>1266</v>
      </c>
      <c r="D115" s="463" t="s">
        <v>1153</v>
      </c>
      <c r="E115" s="464" t="s">
        <v>61</v>
      </c>
      <c r="F115" s="464">
        <v>3</v>
      </c>
      <c r="G115" s="462" t="s">
        <v>1271</v>
      </c>
      <c r="H115" s="462" t="s">
        <v>1272</v>
      </c>
      <c r="I115" s="464" t="s">
        <v>1100</v>
      </c>
      <c r="J115" s="464" t="s">
        <v>1101</v>
      </c>
      <c r="K115" s="466" t="s">
        <v>1075</v>
      </c>
      <c r="L115" s="467">
        <f t="shared" si="7"/>
        <v>1</v>
      </c>
      <c r="M115" s="468">
        <f t="shared" si="9"/>
        <v>77111</v>
      </c>
      <c r="N115" s="467" t="str">
        <f>IF(IFERROR(SEARCH("-",K115,1),0) &gt; 0,IFERROR(VLOOKUP(K115,'Liste ECO'!A:A,1,FALSE),"ATTENTION CE Inexistant"),"")</f>
        <v>998-02</v>
      </c>
      <c r="O115" s="467" t="str">
        <f>IF(LEFT(N115,1) ="A",'Messages d''erreur'!$B$9,"")</f>
        <v/>
      </c>
      <c r="P115" s="447">
        <f t="shared" si="10"/>
        <v>77111</v>
      </c>
      <c r="Q115" s="447">
        <f>IFERROR(VLOOKUP(B116,'Liste CG'!A:A,1,FALSE),"Attention erreur pas de CG")</f>
        <v>17101</v>
      </c>
      <c r="R115" s="447" t="str">
        <f>IF(LEFT(Q115,1)="A",'Messages d''erreur'!B$10,"")</f>
        <v/>
      </c>
      <c r="S115" s="467">
        <f t="shared" si="11"/>
        <v>77111</v>
      </c>
      <c r="T115" s="469">
        <f>IFERROR(VLOOKUP(S115,'Liste CG'!A:A,1,FALSE),"Attention erreur pas de CG")</f>
        <v>77111</v>
      </c>
      <c r="U115" s="447" t="str">
        <f>IF(MID(H115,4,1)="x", 'Messages d''erreur'!$B$13,IF(LEFT(T115,1)="A",'Messages d''erreur'!$B$12,""))</f>
        <v/>
      </c>
    </row>
    <row r="116" spans="1:21" ht="14.5" x14ac:dyDescent="0.35">
      <c r="A116" s="535" t="s">
        <v>1273</v>
      </c>
      <c r="B116" s="447">
        <f t="shared" si="8"/>
        <v>17101</v>
      </c>
      <c r="C116" s="462" t="s">
        <v>1037</v>
      </c>
      <c r="D116" s="463" t="s">
        <v>1274</v>
      </c>
      <c r="E116" s="464" t="s">
        <v>1101</v>
      </c>
      <c r="F116" s="464">
        <v>1</v>
      </c>
      <c r="G116" s="462" t="s">
        <v>1275</v>
      </c>
      <c r="H116" s="462" t="s">
        <v>1276</v>
      </c>
      <c r="I116" s="464" t="s">
        <v>1201</v>
      </c>
      <c r="J116" s="464" t="s">
        <v>61</v>
      </c>
      <c r="K116" s="466" t="s">
        <v>1036</v>
      </c>
      <c r="L116" s="467">
        <f t="shared" si="7"/>
        <v>0</v>
      </c>
      <c r="M116" s="468">
        <f t="shared" si="9"/>
        <v>41303</v>
      </c>
      <c r="N116" s="467" t="str">
        <f>IF(IFERROR(SEARCH("-",K116,1),0) &gt; 0,IFERROR(VLOOKUP(K116,'Liste ECO'!A:A,1,FALSE),"ATTENTION CE Inexistant"),"")</f>
        <v>961-51</v>
      </c>
      <c r="O116" s="467" t="str">
        <f>IF(LEFT(N116,1) ="A",'Messages d''erreur'!$B$9,"")</f>
        <v/>
      </c>
      <c r="P116" s="447">
        <f t="shared" si="10"/>
        <v>41303</v>
      </c>
      <c r="Q116" s="447">
        <f>IFERROR(VLOOKUP(B117,'Liste CG'!A:A,1,FALSE),"Attention erreur pas de CG")</f>
        <v>17101</v>
      </c>
      <c r="R116" s="447" t="str">
        <f>IF(LEFT(Q116,1)="A",'Messages d''erreur'!B$10,"")</f>
        <v/>
      </c>
      <c r="S116" s="467">
        <f t="shared" si="11"/>
        <v>41303</v>
      </c>
      <c r="T116" s="469">
        <f>IFERROR(VLOOKUP(S116,'Liste CG'!A:A,1,FALSE),"Attention erreur pas de CG")</f>
        <v>41303</v>
      </c>
      <c r="U116" s="447" t="str">
        <f>IF(MID(H116,4,1)="x", 'Messages d''erreur'!$B$13,IF(LEFT(T116,1)="A",'Messages d''erreur'!$B$12,""))</f>
        <v/>
      </c>
    </row>
    <row r="117" spans="1:21" ht="26" x14ac:dyDescent="0.35">
      <c r="A117" s="535" t="s">
        <v>1273</v>
      </c>
      <c r="B117" s="447">
        <f t="shared" si="8"/>
        <v>17101</v>
      </c>
      <c r="C117" s="462" t="s">
        <v>1037</v>
      </c>
      <c r="D117" s="463" t="s">
        <v>1274</v>
      </c>
      <c r="E117" s="464" t="s">
        <v>61</v>
      </c>
      <c r="F117" s="464">
        <v>2</v>
      </c>
      <c r="G117" s="462" t="s">
        <v>1277</v>
      </c>
      <c r="H117" s="462" t="s">
        <v>1276</v>
      </c>
      <c r="I117" s="464" t="s">
        <v>1201</v>
      </c>
      <c r="J117" s="464" t="s">
        <v>1101</v>
      </c>
      <c r="K117" s="466" t="s">
        <v>1036</v>
      </c>
      <c r="L117" s="467">
        <f t="shared" si="7"/>
        <v>1</v>
      </c>
      <c r="M117" s="468">
        <f t="shared" si="9"/>
        <v>41303</v>
      </c>
      <c r="N117" s="467" t="str">
        <f>IF(IFERROR(SEARCH("-",K117,1),0) &gt; 0,IFERROR(VLOOKUP(K117,'Liste ECO'!A:A,1,FALSE),"ATTENTION CE Inexistant"),"")</f>
        <v>961-51</v>
      </c>
      <c r="O117" s="467" t="str">
        <f>IF(LEFT(N117,1) ="A",'Messages d''erreur'!$B$9,"")</f>
        <v/>
      </c>
      <c r="P117" s="447">
        <f t="shared" si="10"/>
        <v>41303</v>
      </c>
      <c r="Q117" s="447">
        <f>IFERROR(VLOOKUP(B118,'Liste CG'!A:A,1,FALSE),"Attention erreur pas de CG")</f>
        <v>17101</v>
      </c>
      <c r="R117" s="447" t="str">
        <f>IF(LEFT(Q117,1)="A",'Messages d''erreur'!B$10,"")</f>
        <v/>
      </c>
      <c r="S117" s="467">
        <f t="shared" si="11"/>
        <v>41303</v>
      </c>
      <c r="T117" s="469">
        <f>IFERROR(VLOOKUP(S117,'Liste CG'!A:A,1,FALSE),"Attention erreur pas de CG")</f>
        <v>41303</v>
      </c>
      <c r="U117" s="447" t="str">
        <f>IF(MID(H117,4,1)="x", 'Messages d''erreur'!$B$13,IF(LEFT(T117,1)="A",'Messages d''erreur'!$B$12,""))</f>
        <v/>
      </c>
    </row>
    <row r="118" spans="1:21" ht="39" x14ac:dyDescent="0.35">
      <c r="A118" s="535" t="s">
        <v>1273</v>
      </c>
      <c r="B118" s="447">
        <f t="shared" si="8"/>
        <v>17101</v>
      </c>
      <c r="C118" s="462" t="s">
        <v>1037</v>
      </c>
      <c r="D118" s="463" t="s">
        <v>1274</v>
      </c>
      <c r="E118" s="464" t="s">
        <v>61</v>
      </c>
      <c r="F118" s="464">
        <v>3</v>
      </c>
      <c r="G118" s="462" t="s">
        <v>1278</v>
      </c>
      <c r="H118" s="462" t="s">
        <v>1276</v>
      </c>
      <c r="I118" s="464" t="s">
        <v>1201</v>
      </c>
      <c r="J118" s="464" t="s">
        <v>1101</v>
      </c>
      <c r="K118" s="466" t="s">
        <v>975</v>
      </c>
      <c r="L118" s="467">
        <f t="shared" si="7"/>
        <v>1</v>
      </c>
      <c r="M118" s="468">
        <f t="shared" si="9"/>
        <v>41303</v>
      </c>
      <c r="N118" s="467" t="str">
        <f>IF(IFERROR(SEARCH("-",K118,1),0) &gt; 0,IFERROR(VLOOKUP(K118,'Liste ECO'!A:A,1,FALSE),"ATTENTION CE Inexistant"),"")</f>
        <v>911-52</v>
      </c>
      <c r="O118" s="467" t="str">
        <f>IF(LEFT(N118,1) ="A",'Messages d''erreur'!$B$9,"")</f>
        <v/>
      </c>
      <c r="P118" s="447">
        <f t="shared" si="10"/>
        <v>41303</v>
      </c>
      <c r="Q118" s="447">
        <f>IFERROR(VLOOKUP(B119,'Liste CG'!A:A,1,FALSE),"Attention erreur pas de CG")</f>
        <v>17101</v>
      </c>
      <c r="R118" s="447" t="str">
        <f>IF(LEFT(Q118,1)="A",'Messages d''erreur'!B$10,"")</f>
        <v/>
      </c>
      <c r="S118" s="467">
        <f t="shared" si="11"/>
        <v>41303</v>
      </c>
      <c r="T118" s="469">
        <f>IFERROR(VLOOKUP(S118,'Liste CG'!A:A,1,FALSE),"Attention erreur pas de CG")</f>
        <v>41303</v>
      </c>
      <c r="U118" s="447" t="str">
        <f>IF(MID(H118,4,1)="x", 'Messages d''erreur'!$B$13,IF(LEFT(T118,1)="A",'Messages d''erreur'!$B$12,""))</f>
        <v/>
      </c>
    </row>
    <row r="119" spans="1:21" ht="14.5" x14ac:dyDescent="0.35">
      <c r="A119" s="535" t="s">
        <v>1273</v>
      </c>
      <c r="B119" s="447">
        <f t="shared" si="8"/>
        <v>17101</v>
      </c>
      <c r="C119" s="462" t="s">
        <v>1037</v>
      </c>
      <c r="D119" s="463" t="s">
        <v>1274</v>
      </c>
      <c r="E119" s="464" t="s">
        <v>61</v>
      </c>
      <c r="F119" s="464">
        <v>4</v>
      </c>
      <c r="G119" s="462" t="s">
        <v>1279</v>
      </c>
      <c r="H119" s="462" t="s">
        <v>1280</v>
      </c>
      <c r="I119" s="464" t="s">
        <v>1274</v>
      </c>
      <c r="J119" s="464" t="s">
        <v>1101</v>
      </c>
      <c r="K119" s="466" t="s">
        <v>1100</v>
      </c>
      <c r="L119" s="467">
        <f t="shared" si="7"/>
        <v>1</v>
      </c>
      <c r="M119" s="468">
        <f t="shared" si="9"/>
        <v>17109</v>
      </c>
      <c r="N119" s="467" t="str">
        <f>IF(IFERROR(SEARCH("-",K119,1),0) &gt; 0,IFERROR(VLOOKUP(K119,'Liste ECO'!A:A,1,FALSE),"ATTENTION CE Inexistant"),"")</f>
        <v/>
      </c>
      <c r="O119" s="467" t="str">
        <f>IF(LEFT(N119,1) ="A",'Messages d''erreur'!$B$9,"")</f>
        <v/>
      </c>
      <c r="P119" s="447">
        <f t="shared" si="10"/>
        <v>17109</v>
      </c>
      <c r="Q119" s="447">
        <f>IFERROR(VLOOKUP(B120,'Liste CG'!A:A,1,FALSE),"Attention erreur pas de CG")</f>
        <v>17109</v>
      </c>
      <c r="R119" s="447" t="str">
        <f>IF(LEFT(Q119,1)="A",'Messages d''erreur'!B$10,"")</f>
        <v/>
      </c>
      <c r="S119" s="467">
        <f t="shared" si="11"/>
        <v>17109</v>
      </c>
      <c r="T119" s="469">
        <f>IFERROR(VLOOKUP(S119,'Liste CG'!A:A,1,FALSE),"Attention erreur pas de CG")</f>
        <v>17109</v>
      </c>
      <c r="U119" s="447" t="str">
        <f>IF(MID(H119,4,1)="x", 'Messages d''erreur'!$B$13,IF(LEFT(T119,1)="A",'Messages d''erreur'!$B$12,""))</f>
        <v/>
      </c>
    </row>
    <row r="120" spans="1:21" ht="26" x14ac:dyDescent="0.35">
      <c r="A120" s="535" t="s">
        <v>1280</v>
      </c>
      <c r="B120" s="447">
        <f t="shared" si="8"/>
        <v>17109</v>
      </c>
      <c r="C120" s="462" t="s">
        <v>1281</v>
      </c>
      <c r="D120" s="463" t="s">
        <v>1274</v>
      </c>
      <c r="E120" s="464" t="s">
        <v>61</v>
      </c>
      <c r="F120" s="464">
        <v>1</v>
      </c>
      <c r="G120" s="462" t="s">
        <v>1282</v>
      </c>
      <c r="H120" s="462" t="s">
        <v>1283</v>
      </c>
      <c r="I120" s="464" t="s">
        <v>1201</v>
      </c>
      <c r="J120" s="464" t="s">
        <v>1101</v>
      </c>
      <c r="K120" s="466" t="s">
        <v>1100</v>
      </c>
      <c r="L120" s="467">
        <f t="shared" si="7"/>
        <v>0</v>
      </c>
      <c r="M120" s="468">
        <f t="shared" si="9"/>
        <v>43513</v>
      </c>
      <c r="N120" s="467" t="str">
        <f>IF(IFERROR(SEARCH("-",K120,1),0) &gt; 0,IFERROR(VLOOKUP(K120,'Liste ECO'!A:A,1,FALSE),"ATTENTION CE Inexistant"),"")</f>
        <v/>
      </c>
      <c r="O120" s="467" t="str">
        <f>IF(LEFT(N120,1) ="A",'Messages d''erreur'!$B$9,"")</f>
        <v/>
      </c>
      <c r="P120" s="447">
        <f t="shared" si="10"/>
        <v>43513</v>
      </c>
      <c r="Q120" s="447">
        <f>IFERROR(VLOOKUP(B121,'Liste CG'!A:A,1,FALSE),"Attention erreur pas de CG")</f>
        <v>17109</v>
      </c>
      <c r="R120" s="447" t="str">
        <f>IF(LEFT(Q120,1)="A",'Messages d''erreur'!B$10,"")</f>
        <v/>
      </c>
      <c r="S120" s="467">
        <f t="shared" si="11"/>
        <v>43513</v>
      </c>
      <c r="T120" s="469">
        <f>IFERROR(VLOOKUP(S120,'Liste CG'!A:A,1,FALSE),"Attention erreur pas de CG")</f>
        <v>43513</v>
      </c>
      <c r="U120" s="447" t="str">
        <f>IF(MID(H120,4,1)="x", 'Messages d''erreur'!$B$13,IF(LEFT(T120,1)="A",'Messages d''erreur'!$B$12,""))</f>
        <v/>
      </c>
    </row>
    <row r="121" spans="1:21" ht="26" x14ac:dyDescent="0.35">
      <c r="A121" s="535" t="s">
        <v>1280</v>
      </c>
      <c r="B121" s="447">
        <f t="shared" si="8"/>
        <v>17109</v>
      </c>
      <c r="C121" s="462" t="s">
        <v>1281</v>
      </c>
      <c r="D121" s="463" t="s">
        <v>1274</v>
      </c>
      <c r="E121" s="464" t="s">
        <v>61</v>
      </c>
      <c r="F121" s="464">
        <v>2</v>
      </c>
      <c r="G121" s="462" t="s">
        <v>1284</v>
      </c>
      <c r="H121" s="462" t="s">
        <v>1285</v>
      </c>
      <c r="I121" s="464" t="s">
        <v>1201</v>
      </c>
      <c r="J121" s="464" t="s">
        <v>1101</v>
      </c>
      <c r="K121" s="453" t="s">
        <v>961</v>
      </c>
      <c r="L121" s="467">
        <f t="shared" si="7"/>
        <v>1</v>
      </c>
      <c r="M121" s="468">
        <f t="shared" si="9"/>
        <v>43511</v>
      </c>
      <c r="N121" s="467" t="str">
        <f>IF(IFERROR(SEARCH("-",K121,1),0) &gt; 0,IFERROR(VLOOKUP(K121,'Liste ECO'!A:A,1,FALSE),"ATTENTION CE Inexistant"),"")</f>
        <v>911-01</v>
      </c>
      <c r="O121" s="467" t="str">
        <f>IF(LEFT(N121,1) ="A",'Messages d''erreur'!$B$9,"")</f>
        <v/>
      </c>
      <c r="P121" s="447">
        <f t="shared" si="10"/>
        <v>43511</v>
      </c>
      <c r="Q121" s="447">
        <f>IFERROR(VLOOKUP(B122,'Liste CG'!A:A,1,FALSE),"Attention erreur pas de CG")</f>
        <v>17109</v>
      </c>
      <c r="R121" s="447" t="str">
        <f>IF(LEFT(Q121,1)="A",'Messages d''erreur'!B$10,"")</f>
        <v/>
      </c>
      <c r="S121" s="467">
        <f t="shared" si="11"/>
        <v>43511</v>
      </c>
      <c r="T121" s="469">
        <f>IFERROR(VLOOKUP(S121,'Liste CG'!A:A,1,FALSE),"Attention erreur pas de CG")</f>
        <v>43511</v>
      </c>
      <c r="U121" s="447" t="str">
        <f>IF(MID(H121,4,1)="x", 'Messages d''erreur'!$B$13,IF(LEFT(T121,1)="A",'Messages d''erreur'!$B$12,""))</f>
        <v/>
      </c>
    </row>
    <row r="122" spans="1:21" ht="39" x14ac:dyDescent="0.35">
      <c r="A122" s="535" t="s">
        <v>1280</v>
      </c>
      <c r="B122" s="447">
        <f t="shared" si="8"/>
        <v>17109</v>
      </c>
      <c r="C122" s="462" t="s">
        <v>1281</v>
      </c>
      <c r="D122" s="463" t="s">
        <v>1274</v>
      </c>
      <c r="E122" s="464" t="s">
        <v>1101</v>
      </c>
      <c r="F122" s="464">
        <v>3</v>
      </c>
      <c r="G122" s="462" t="s">
        <v>1286</v>
      </c>
      <c r="H122" s="462" t="s">
        <v>1283</v>
      </c>
      <c r="I122" s="464" t="s">
        <v>1201</v>
      </c>
      <c r="J122" s="464" t="s">
        <v>61</v>
      </c>
      <c r="K122" s="466" t="s">
        <v>1100</v>
      </c>
      <c r="L122" s="467">
        <f t="shared" ref="L122:L185" si="12">IF(A122=A121,1,0)</f>
        <v>1</v>
      </c>
      <c r="M122" s="468">
        <f t="shared" si="9"/>
        <v>43513</v>
      </c>
      <c r="N122" s="467" t="str">
        <f>IF(IFERROR(SEARCH("-",K122,1),0) &gt; 0,IFERROR(VLOOKUP(K122,'Liste ECO'!A:A,1,FALSE),"ATTENTION CE Inexistant"),"")</f>
        <v/>
      </c>
      <c r="O122" s="467" t="str">
        <f>IF(LEFT(N122,1) ="A",'Messages d''erreur'!$B$9,"")</f>
        <v/>
      </c>
      <c r="P122" s="447">
        <f t="shared" si="10"/>
        <v>43513</v>
      </c>
      <c r="Q122" s="447">
        <f>IFERROR(VLOOKUP(B123,'Liste CG'!A:A,1,FALSE),"Attention erreur pas de CG")</f>
        <v>17109</v>
      </c>
      <c r="R122" s="447" t="str">
        <f>IF(LEFT(Q122,1)="A",'Messages d''erreur'!B$10,"")</f>
        <v/>
      </c>
      <c r="S122" s="467">
        <f t="shared" si="11"/>
        <v>43513</v>
      </c>
      <c r="T122" s="469">
        <f>IFERROR(VLOOKUP(S122,'Liste CG'!A:A,1,FALSE),"Attention erreur pas de CG")</f>
        <v>43513</v>
      </c>
      <c r="U122" s="447" t="str">
        <f>IF(MID(H122,4,1)="x", 'Messages d''erreur'!$B$13,IF(LEFT(T122,1)="A",'Messages d''erreur'!$B$12,""))</f>
        <v/>
      </c>
    </row>
    <row r="123" spans="1:21" ht="26" x14ac:dyDescent="0.35">
      <c r="A123" s="535" t="s">
        <v>1280</v>
      </c>
      <c r="B123" s="447">
        <f t="shared" si="8"/>
        <v>17109</v>
      </c>
      <c r="C123" s="462" t="s">
        <v>1281</v>
      </c>
      <c r="D123" s="463" t="s">
        <v>1274</v>
      </c>
      <c r="E123" s="464" t="s">
        <v>61</v>
      </c>
      <c r="F123" s="464">
        <v>4</v>
      </c>
      <c r="G123" s="462" t="s">
        <v>1287</v>
      </c>
      <c r="H123" s="462" t="s">
        <v>1288</v>
      </c>
      <c r="I123" s="464" t="s">
        <v>1201</v>
      </c>
      <c r="J123" s="464" t="s">
        <v>1101</v>
      </c>
      <c r="K123" s="466" t="s">
        <v>973</v>
      </c>
      <c r="L123" s="467">
        <f t="shared" si="12"/>
        <v>1</v>
      </c>
      <c r="M123" s="468">
        <f t="shared" si="9"/>
        <v>43521</v>
      </c>
      <c r="N123" s="467" t="str">
        <f>IF(IFERROR(SEARCH("-",K123,1),0) &gt; 0,IFERROR(VLOOKUP(K123,'Liste ECO'!A:A,1,FALSE),"ATTENTION CE Inexistant"),"")</f>
        <v>911-51</v>
      </c>
      <c r="O123" s="467" t="str">
        <f>IF(LEFT(N123,1) ="A",'Messages d''erreur'!$B$9,"")</f>
        <v/>
      </c>
      <c r="P123" s="447">
        <f t="shared" si="10"/>
        <v>43521</v>
      </c>
      <c r="Q123" s="447">
        <f>IFERROR(VLOOKUP(B124,'Liste CG'!A:A,1,FALSE),"Attention erreur pas de CG")</f>
        <v>17109</v>
      </c>
      <c r="R123" s="447" t="str">
        <f>IF(LEFT(Q123,1)="A",'Messages d''erreur'!B$10,"")</f>
        <v/>
      </c>
      <c r="S123" s="467">
        <f t="shared" si="11"/>
        <v>43521</v>
      </c>
      <c r="T123" s="469">
        <f>IFERROR(VLOOKUP(S123,'Liste CG'!A:A,1,FALSE),"Attention erreur pas de CG")</f>
        <v>43521</v>
      </c>
      <c r="U123" s="447" t="str">
        <f>IF(MID(H123,4,1)="x", 'Messages d''erreur'!$B$13,IF(LEFT(T123,1)="A",'Messages d''erreur'!$B$12,""))</f>
        <v/>
      </c>
    </row>
    <row r="124" spans="1:21" ht="26" x14ac:dyDescent="0.35">
      <c r="A124" s="535" t="s">
        <v>1280</v>
      </c>
      <c r="B124" s="447">
        <f t="shared" si="8"/>
        <v>17109</v>
      </c>
      <c r="C124" s="462" t="s">
        <v>1281</v>
      </c>
      <c r="D124" s="463" t="s">
        <v>1274</v>
      </c>
      <c r="E124" s="464" t="s">
        <v>1101</v>
      </c>
      <c r="F124" s="464">
        <v>5</v>
      </c>
      <c r="G124" s="462" t="s">
        <v>1279</v>
      </c>
      <c r="H124" s="462" t="s">
        <v>1273</v>
      </c>
      <c r="I124" s="464" t="s">
        <v>1274</v>
      </c>
      <c r="J124" s="464" t="s">
        <v>61</v>
      </c>
      <c r="K124" s="466" t="s">
        <v>1100</v>
      </c>
      <c r="L124" s="467">
        <f t="shared" si="12"/>
        <v>1</v>
      </c>
      <c r="M124" s="468">
        <f t="shared" si="9"/>
        <v>17101</v>
      </c>
      <c r="N124" s="467" t="str">
        <f>IF(IFERROR(SEARCH("-",K124,1),0) &gt; 0,IFERROR(VLOOKUP(K124,'Liste ECO'!A:A,1,FALSE),"ATTENTION CE Inexistant"),"")</f>
        <v/>
      </c>
      <c r="O124" s="467" t="str">
        <f>IF(LEFT(N124,1) ="A",'Messages d''erreur'!$B$9,"")</f>
        <v/>
      </c>
      <c r="P124" s="447">
        <f t="shared" si="10"/>
        <v>17101</v>
      </c>
      <c r="Q124" s="447">
        <f>IFERROR(VLOOKUP(B125,'Liste CG'!A:A,1,FALSE),"Attention erreur pas de CG")</f>
        <v>17141</v>
      </c>
      <c r="R124" s="447" t="str">
        <f>IF(LEFT(Q124,1)="A",'Messages d''erreur'!B$10,"")</f>
        <v/>
      </c>
      <c r="S124" s="467">
        <f t="shared" si="11"/>
        <v>17101</v>
      </c>
      <c r="T124" s="469">
        <f>IFERROR(VLOOKUP(S124,'Liste CG'!A:A,1,FALSE),"Attention erreur pas de CG")</f>
        <v>17101</v>
      </c>
      <c r="U124" s="447" t="str">
        <f>IF(MID(H124,4,1)="x", 'Messages d''erreur'!$B$13,IF(LEFT(T124,1)="A",'Messages d''erreur'!$B$12,""))</f>
        <v/>
      </c>
    </row>
    <row r="125" spans="1:21" ht="26" x14ac:dyDescent="0.35">
      <c r="A125" s="535" t="s">
        <v>1289</v>
      </c>
      <c r="B125" s="447">
        <f t="shared" si="8"/>
        <v>17141</v>
      </c>
      <c r="C125" s="462" t="s">
        <v>1052</v>
      </c>
      <c r="D125" s="463" t="s">
        <v>1274</v>
      </c>
      <c r="E125" s="464" t="s">
        <v>1101</v>
      </c>
      <c r="F125" s="464">
        <v>1</v>
      </c>
      <c r="G125" s="462" t="s">
        <v>1275</v>
      </c>
      <c r="H125" s="462" t="s">
        <v>1276</v>
      </c>
      <c r="I125" s="464" t="s">
        <v>1201</v>
      </c>
      <c r="J125" s="464" t="s">
        <v>61</v>
      </c>
      <c r="K125" s="466" t="s">
        <v>1051</v>
      </c>
      <c r="L125" s="467">
        <f t="shared" si="12"/>
        <v>0</v>
      </c>
      <c r="M125" s="468">
        <f t="shared" si="9"/>
        <v>41303</v>
      </c>
      <c r="N125" s="467" t="str">
        <f>IF(IFERROR(SEARCH("-",K125,1),0) &gt; 0,IFERROR(VLOOKUP(K125,'Liste ECO'!A:A,1,FALSE),"ATTENTION CE Inexistant"),"")</f>
        <v>962-51</v>
      </c>
      <c r="O125" s="467" t="str">
        <f>IF(LEFT(N125,1) ="A",'Messages d''erreur'!$B$9,"")</f>
        <v/>
      </c>
      <c r="P125" s="447">
        <f>VALUE(H125)</f>
        <v>41303</v>
      </c>
      <c r="Q125" s="447">
        <f>IFERROR(VLOOKUP(B126,'Liste CG'!A:A,1,FALSE),"Attention erreur pas de CG")</f>
        <v>17141</v>
      </c>
      <c r="R125" s="447" t="str">
        <f>IF(LEFT(Q125,1)="A",'Messages d''erreur'!B$10,"")</f>
        <v/>
      </c>
      <c r="S125" s="467">
        <f t="shared" si="11"/>
        <v>41303</v>
      </c>
      <c r="T125" s="469">
        <f>IFERROR(VLOOKUP(S125,'Liste CG'!A:A,1,FALSE),"Attention erreur pas de CG")</f>
        <v>41303</v>
      </c>
      <c r="U125" s="447" t="str">
        <f>IF(MID(H125,4,1)="x", 'Messages d''erreur'!$B$13,IF(LEFT(T125,1)="A",'Messages d''erreur'!$B$12,""))</f>
        <v/>
      </c>
    </row>
    <row r="126" spans="1:21" ht="39" x14ac:dyDescent="0.35">
      <c r="A126" s="535" t="s">
        <v>1289</v>
      </c>
      <c r="B126" s="447">
        <f t="shared" si="8"/>
        <v>17141</v>
      </c>
      <c r="C126" s="462" t="s">
        <v>1290</v>
      </c>
      <c r="D126" s="463" t="s">
        <v>1274</v>
      </c>
      <c r="E126" s="464" t="s">
        <v>61</v>
      </c>
      <c r="F126" s="464">
        <v>2</v>
      </c>
      <c r="G126" s="462" t="s">
        <v>1291</v>
      </c>
      <c r="H126" s="462" t="s">
        <v>1276</v>
      </c>
      <c r="I126" s="464" t="s">
        <v>1201</v>
      </c>
      <c r="J126" s="464" t="s">
        <v>1101</v>
      </c>
      <c r="K126" s="466" t="s">
        <v>1051</v>
      </c>
      <c r="L126" s="467">
        <f t="shared" si="12"/>
        <v>1</v>
      </c>
      <c r="M126" s="468">
        <f t="shared" si="9"/>
        <v>41303</v>
      </c>
      <c r="N126" s="467" t="str">
        <f>IF(IFERROR(SEARCH("-",K126,1),0) &gt; 0,IFERROR(VLOOKUP(K126,'Liste ECO'!A:A,1,FALSE),"ATTENTION CE Inexistant"),"")</f>
        <v>962-51</v>
      </c>
      <c r="O126" s="467" t="str">
        <f>IF(LEFT(N126,1) ="A",'Messages d''erreur'!$B$9,"")</f>
        <v/>
      </c>
      <c r="P126" s="447">
        <f t="shared" si="10"/>
        <v>41303</v>
      </c>
      <c r="Q126" s="447">
        <f>IFERROR(VLOOKUP(B127,'Liste CG'!A:A,1,FALSE),"Attention erreur pas de CG")</f>
        <v>17141</v>
      </c>
      <c r="R126" s="447" t="str">
        <f>IF(LEFT(Q126,1)="A",'Messages d''erreur'!B$10,"")</f>
        <v/>
      </c>
      <c r="S126" s="467">
        <f t="shared" si="11"/>
        <v>41303</v>
      </c>
      <c r="T126" s="469">
        <f>IFERROR(VLOOKUP(S126,'Liste CG'!A:A,1,FALSE),"Attention erreur pas de CG")</f>
        <v>41303</v>
      </c>
      <c r="U126" s="447" t="str">
        <f>IF(MID(H126,4,1)="x", 'Messages d''erreur'!$B$13,IF(LEFT(T126,1)="A",'Messages d''erreur'!$B$12,""))</f>
        <v/>
      </c>
    </row>
    <row r="127" spans="1:21" ht="39" x14ac:dyDescent="0.35">
      <c r="A127" s="535" t="s">
        <v>1289</v>
      </c>
      <c r="B127" s="447">
        <f t="shared" si="8"/>
        <v>17141</v>
      </c>
      <c r="C127" s="462" t="s">
        <v>1290</v>
      </c>
      <c r="D127" s="463" t="s">
        <v>1274</v>
      </c>
      <c r="E127" s="464" t="s">
        <v>61</v>
      </c>
      <c r="F127" s="464">
        <v>3</v>
      </c>
      <c r="G127" s="462" t="s">
        <v>1292</v>
      </c>
      <c r="H127" s="462" t="s">
        <v>1276</v>
      </c>
      <c r="I127" s="464" t="s">
        <v>1201</v>
      </c>
      <c r="J127" s="464" t="s">
        <v>1101</v>
      </c>
      <c r="K127" s="466" t="s">
        <v>1000</v>
      </c>
      <c r="L127" s="467">
        <f t="shared" si="12"/>
        <v>1</v>
      </c>
      <c r="M127" s="468">
        <f t="shared" si="9"/>
        <v>41303</v>
      </c>
      <c r="N127" s="467" t="str">
        <f>IF(IFERROR(SEARCH("-",K127,1),0) &gt; 0,IFERROR(VLOOKUP(K127,'Liste ECO'!A:A,1,FALSE),"ATTENTION CE Inexistant"),"")</f>
        <v>912-52</v>
      </c>
      <c r="O127" s="467" t="str">
        <f>IF(LEFT(N127,1) ="A",'Messages d''erreur'!$B$9,"")</f>
        <v/>
      </c>
      <c r="P127" s="447">
        <f t="shared" si="10"/>
        <v>41303</v>
      </c>
      <c r="Q127" s="447">
        <f>IFERROR(VLOOKUP(B128,'Liste CG'!A:A,1,FALSE),"Attention erreur pas de CG")</f>
        <v>17141</v>
      </c>
      <c r="R127" s="447" t="str">
        <f>IF(LEFT(Q127,1)="A",'Messages d''erreur'!B$10,"")</f>
        <v/>
      </c>
      <c r="S127" s="467">
        <f t="shared" si="11"/>
        <v>41303</v>
      </c>
      <c r="T127" s="469">
        <f>IFERROR(VLOOKUP(S127,'Liste CG'!A:A,1,FALSE),"Attention erreur pas de CG")</f>
        <v>41303</v>
      </c>
      <c r="U127" s="447" t="str">
        <f>IF(MID(H127,4,1)="x", 'Messages d''erreur'!$B$13,IF(LEFT(T127,1)="A",'Messages d''erreur'!$B$12,""))</f>
        <v/>
      </c>
    </row>
    <row r="128" spans="1:21" ht="26" x14ac:dyDescent="0.35">
      <c r="A128" s="535" t="s">
        <v>1289</v>
      </c>
      <c r="B128" s="447">
        <f t="shared" si="8"/>
        <v>17141</v>
      </c>
      <c r="C128" s="462" t="s">
        <v>1290</v>
      </c>
      <c r="D128" s="463" t="s">
        <v>1274</v>
      </c>
      <c r="E128" s="464" t="s">
        <v>61</v>
      </c>
      <c r="F128" s="464">
        <v>4</v>
      </c>
      <c r="G128" s="462" t="s">
        <v>1279</v>
      </c>
      <c r="H128" s="462" t="s">
        <v>1293</v>
      </c>
      <c r="I128" s="464" t="s">
        <v>1274</v>
      </c>
      <c r="J128" s="464" t="s">
        <v>1101</v>
      </c>
      <c r="K128" s="466" t="s">
        <v>1100</v>
      </c>
      <c r="L128" s="467">
        <f t="shared" si="12"/>
        <v>1</v>
      </c>
      <c r="M128" s="468">
        <f t="shared" si="9"/>
        <v>17149</v>
      </c>
      <c r="N128" s="467" t="str">
        <f>IF(IFERROR(SEARCH("-",K128,1),0) &gt; 0,IFERROR(VLOOKUP(K128,'Liste ECO'!A:A,1,FALSE),"ATTENTION CE Inexistant"),"")</f>
        <v/>
      </c>
      <c r="O128" s="467" t="str">
        <f>IF(LEFT(N128,1) ="A",'Messages d''erreur'!$B$9,"")</f>
        <v/>
      </c>
      <c r="P128" s="447">
        <f t="shared" si="10"/>
        <v>17149</v>
      </c>
      <c r="Q128" s="447">
        <f>IFERROR(VLOOKUP(B129,'Liste CG'!A:A,1,FALSE),"Attention erreur pas de CG")</f>
        <v>17149</v>
      </c>
      <c r="R128" s="447" t="str">
        <f>IF(LEFT(Q128,1)="A",'Messages d''erreur'!B$10,"")</f>
        <v/>
      </c>
      <c r="S128" s="467">
        <f t="shared" si="11"/>
        <v>17149</v>
      </c>
      <c r="T128" s="469">
        <f>IFERROR(VLOOKUP(S128,'Liste CG'!A:A,1,FALSE),"Attention erreur pas de CG")</f>
        <v>17149</v>
      </c>
      <c r="U128" s="447" t="str">
        <f>IF(MID(H128,4,1)="x", 'Messages d''erreur'!$B$13,IF(LEFT(T128,1)="A",'Messages d''erreur'!$B$12,""))</f>
        <v/>
      </c>
    </row>
    <row r="129" spans="1:21" ht="39" x14ac:dyDescent="0.35">
      <c r="A129" s="535" t="s">
        <v>1293</v>
      </c>
      <c r="B129" s="447">
        <f t="shared" si="8"/>
        <v>17149</v>
      </c>
      <c r="C129" s="462" t="s">
        <v>1294</v>
      </c>
      <c r="D129" s="463" t="s">
        <v>1274</v>
      </c>
      <c r="E129" s="464" t="s">
        <v>61</v>
      </c>
      <c r="F129" s="464">
        <v>1</v>
      </c>
      <c r="G129" s="462" t="s">
        <v>1282</v>
      </c>
      <c r="H129" s="462" t="s">
        <v>1283</v>
      </c>
      <c r="I129" s="464" t="s">
        <v>1201</v>
      </c>
      <c r="J129" s="464" t="s">
        <v>1101</v>
      </c>
      <c r="K129" s="466" t="s">
        <v>1100</v>
      </c>
      <c r="L129" s="467">
        <f t="shared" si="12"/>
        <v>0</v>
      </c>
      <c r="M129" s="468">
        <f t="shared" si="9"/>
        <v>43513</v>
      </c>
      <c r="N129" s="467" t="str">
        <f>IF(IFERROR(SEARCH("-",K129,1),0) &gt; 0,IFERROR(VLOOKUP(K129,'Liste ECO'!A:A,1,FALSE),"ATTENTION CE Inexistant"),"")</f>
        <v/>
      </c>
      <c r="O129" s="467" t="str">
        <f>IF(LEFT(N129,1) ="A",'Messages d''erreur'!$B$9,"")</f>
        <v/>
      </c>
      <c r="P129" s="447">
        <f t="shared" si="10"/>
        <v>43513</v>
      </c>
      <c r="Q129" s="447">
        <f>IFERROR(VLOOKUP(B130,'Liste CG'!A:A,1,FALSE),"Attention erreur pas de CG")</f>
        <v>17149</v>
      </c>
      <c r="R129" s="447" t="str">
        <f>IF(LEFT(Q129,1)="A",'Messages d''erreur'!B$10,"")</f>
        <v/>
      </c>
      <c r="S129" s="467">
        <f t="shared" si="11"/>
        <v>43513</v>
      </c>
      <c r="T129" s="469">
        <f>IFERROR(VLOOKUP(S129,'Liste CG'!A:A,1,FALSE),"Attention erreur pas de CG")</f>
        <v>43513</v>
      </c>
      <c r="U129" s="447" t="str">
        <f>IF(MID(H129,4,1)="x", 'Messages d''erreur'!$B$13,IF(LEFT(T129,1)="A",'Messages d''erreur'!$B$12,""))</f>
        <v/>
      </c>
    </row>
    <row r="130" spans="1:21" ht="39" x14ac:dyDescent="0.35">
      <c r="A130" s="535" t="s">
        <v>1293</v>
      </c>
      <c r="B130" s="447">
        <f t="shared" si="8"/>
        <v>17149</v>
      </c>
      <c r="C130" s="462" t="s">
        <v>1295</v>
      </c>
      <c r="D130" s="463" t="s">
        <v>1274</v>
      </c>
      <c r="E130" s="464" t="s">
        <v>61</v>
      </c>
      <c r="F130" s="464">
        <v>2</v>
      </c>
      <c r="G130" s="462" t="s">
        <v>1284</v>
      </c>
      <c r="H130" s="462" t="s">
        <v>1285</v>
      </c>
      <c r="I130" s="464" t="s">
        <v>1201</v>
      </c>
      <c r="J130" s="464" t="s">
        <v>1101</v>
      </c>
      <c r="K130" s="453" t="s">
        <v>996</v>
      </c>
      <c r="L130" s="467">
        <f t="shared" si="12"/>
        <v>1</v>
      </c>
      <c r="M130" s="468">
        <f t="shared" si="9"/>
        <v>43511</v>
      </c>
      <c r="N130" s="467" t="str">
        <f>IF(IFERROR(SEARCH("-",K130,1),0) &gt; 0,IFERROR(VLOOKUP(K130,'Liste ECO'!A:A,1,FALSE),"ATTENTION CE Inexistant"),"")</f>
        <v>912-01</v>
      </c>
      <c r="O130" s="467" t="str">
        <f>IF(LEFT(N130,1) ="A",'Messages d''erreur'!$B$9,"")</f>
        <v/>
      </c>
      <c r="P130" s="447">
        <f t="shared" si="10"/>
        <v>43511</v>
      </c>
      <c r="Q130" s="447">
        <f>IFERROR(VLOOKUP(B131,'Liste CG'!A:A,1,FALSE),"Attention erreur pas de CG")</f>
        <v>17149</v>
      </c>
      <c r="R130" s="447" t="str">
        <f>IF(LEFT(Q130,1)="A",'Messages d''erreur'!B$10,"")</f>
        <v/>
      </c>
      <c r="S130" s="467">
        <f t="shared" si="11"/>
        <v>43511</v>
      </c>
      <c r="T130" s="469">
        <f>IFERROR(VLOOKUP(S130,'Liste CG'!A:A,1,FALSE),"Attention erreur pas de CG")</f>
        <v>43511</v>
      </c>
      <c r="U130" s="447" t="str">
        <f>IF(MID(H130,4,1)="x", 'Messages d''erreur'!$B$13,IF(LEFT(T130,1)="A",'Messages d''erreur'!$B$12,""))</f>
        <v/>
      </c>
    </row>
    <row r="131" spans="1:21" ht="39" x14ac:dyDescent="0.35">
      <c r="A131" s="535" t="s">
        <v>1293</v>
      </c>
      <c r="B131" s="447">
        <f t="shared" si="8"/>
        <v>17149</v>
      </c>
      <c r="C131" s="462" t="s">
        <v>1295</v>
      </c>
      <c r="D131" s="463" t="s">
        <v>1274</v>
      </c>
      <c r="E131" s="464" t="s">
        <v>1101</v>
      </c>
      <c r="F131" s="464">
        <v>3</v>
      </c>
      <c r="G131" s="462" t="s">
        <v>1286</v>
      </c>
      <c r="H131" s="462" t="s">
        <v>1283</v>
      </c>
      <c r="I131" s="464" t="s">
        <v>1201</v>
      </c>
      <c r="J131" s="464" t="s">
        <v>61</v>
      </c>
      <c r="K131" s="466" t="s">
        <v>1100</v>
      </c>
      <c r="L131" s="467">
        <f t="shared" si="12"/>
        <v>1</v>
      </c>
      <c r="M131" s="468">
        <f t="shared" si="9"/>
        <v>43513</v>
      </c>
      <c r="N131" s="467" t="str">
        <f>IF(IFERROR(SEARCH("-",K131,1),0) &gt; 0,IFERROR(VLOOKUP(K131,'Liste ECO'!A:A,1,FALSE),"ATTENTION CE Inexistant"),"")</f>
        <v/>
      </c>
      <c r="O131" s="467" t="str">
        <f>IF(LEFT(N131,1) ="A",'Messages d''erreur'!$B$9,"")</f>
        <v/>
      </c>
      <c r="P131" s="447">
        <f t="shared" si="10"/>
        <v>43513</v>
      </c>
      <c r="Q131" s="447">
        <f>IFERROR(VLOOKUP(B132,'Liste CG'!A:A,1,FALSE),"Attention erreur pas de CG")</f>
        <v>17149</v>
      </c>
      <c r="R131" s="447" t="str">
        <f>IF(LEFT(Q131,1)="A",'Messages d''erreur'!B$10,"")</f>
        <v/>
      </c>
      <c r="S131" s="467">
        <f t="shared" si="11"/>
        <v>43513</v>
      </c>
      <c r="T131" s="469">
        <f>IFERROR(VLOOKUP(S131,'Liste CG'!A:A,1,FALSE),"Attention erreur pas de CG")</f>
        <v>43513</v>
      </c>
      <c r="U131" s="447" t="str">
        <f>IF(MID(H131,4,1)="x", 'Messages d''erreur'!$B$13,IF(LEFT(T131,1)="A",'Messages d''erreur'!$B$12,""))</f>
        <v/>
      </c>
    </row>
    <row r="132" spans="1:21" ht="39" x14ac:dyDescent="0.35">
      <c r="A132" s="535" t="s">
        <v>1293</v>
      </c>
      <c r="B132" s="447">
        <f t="shared" ref="B132:B195" si="13">VALUE(A132)</f>
        <v>17149</v>
      </c>
      <c r="C132" s="462" t="s">
        <v>1295</v>
      </c>
      <c r="D132" s="463" t="s">
        <v>1274</v>
      </c>
      <c r="E132" s="464" t="s">
        <v>61</v>
      </c>
      <c r="F132" s="464">
        <v>4</v>
      </c>
      <c r="G132" s="462" t="s">
        <v>1287</v>
      </c>
      <c r="H132" s="462" t="s">
        <v>1288</v>
      </c>
      <c r="I132" s="464" t="s">
        <v>1201</v>
      </c>
      <c r="J132" s="464" t="s">
        <v>1101</v>
      </c>
      <c r="K132" s="466" t="s">
        <v>998</v>
      </c>
      <c r="L132" s="467">
        <f t="shared" si="12"/>
        <v>1</v>
      </c>
      <c r="M132" s="468">
        <f t="shared" ref="M132:M195" si="14">VALUE(H132)</f>
        <v>43521</v>
      </c>
      <c r="N132" s="467" t="str">
        <f>IF(IFERROR(SEARCH("-",K132,1),0) &gt; 0,IFERROR(VLOOKUP(K132,'Liste ECO'!A:A,1,FALSE),"ATTENTION CE Inexistant"),"")</f>
        <v>912-51</v>
      </c>
      <c r="O132" s="467" t="str">
        <f>IF(LEFT(N132,1) ="A",'Messages d''erreur'!$B$9,"")</f>
        <v/>
      </c>
      <c r="P132" s="447">
        <f t="shared" si="10"/>
        <v>43521</v>
      </c>
      <c r="Q132" s="447">
        <f>IFERROR(VLOOKUP(B133,'Liste CG'!A:A,1,FALSE),"Attention erreur pas de CG")</f>
        <v>17149</v>
      </c>
      <c r="R132" s="447" t="str">
        <f>IF(LEFT(Q132,1)="A",'Messages d''erreur'!B$10,"")</f>
        <v/>
      </c>
      <c r="S132" s="467">
        <f t="shared" si="11"/>
        <v>43521</v>
      </c>
      <c r="T132" s="469">
        <f>IFERROR(VLOOKUP(S132,'Liste CG'!A:A,1,FALSE),"Attention erreur pas de CG")</f>
        <v>43521</v>
      </c>
      <c r="U132" s="447" t="str">
        <f>IF(MID(H132,4,1)="x", 'Messages d''erreur'!$B$13,IF(LEFT(T132,1)="A",'Messages d''erreur'!$B$12,""))</f>
        <v/>
      </c>
    </row>
    <row r="133" spans="1:21" ht="39" x14ac:dyDescent="0.35">
      <c r="A133" s="535" t="s">
        <v>1293</v>
      </c>
      <c r="B133" s="447">
        <f t="shared" si="13"/>
        <v>17149</v>
      </c>
      <c r="C133" s="462" t="s">
        <v>1295</v>
      </c>
      <c r="D133" s="463" t="s">
        <v>1274</v>
      </c>
      <c r="E133" s="464" t="s">
        <v>1101</v>
      </c>
      <c r="F133" s="464">
        <v>5</v>
      </c>
      <c r="G133" s="462" t="s">
        <v>1279</v>
      </c>
      <c r="H133" s="462" t="s">
        <v>1289</v>
      </c>
      <c r="I133" s="464" t="s">
        <v>1274</v>
      </c>
      <c r="J133" s="464" t="s">
        <v>61</v>
      </c>
      <c r="K133" s="466" t="s">
        <v>1100</v>
      </c>
      <c r="L133" s="467">
        <f t="shared" si="12"/>
        <v>1</v>
      </c>
      <c r="M133" s="468">
        <f t="shared" si="14"/>
        <v>17141</v>
      </c>
      <c r="N133" s="467" t="str">
        <f>IF(IFERROR(SEARCH("-",K133,1),0) &gt; 0,IFERROR(VLOOKUP(K133,'Liste ECO'!A:A,1,FALSE),"ATTENTION CE Inexistant"),"")</f>
        <v/>
      </c>
      <c r="O133" s="467" t="str">
        <f>IF(LEFT(N133,1) ="A",'Messages d''erreur'!$B$9,"")</f>
        <v/>
      </c>
      <c r="P133" s="447">
        <f t="shared" si="10"/>
        <v>17141</v>
      </c>
      <c r="Q133" s="447">
        <f>IFERROR(VLOOKUP(B134,'Liste CG'!A:A,1,FALSE),"Attention erreur pas de CG")</f>
        <v>17151</v>
      </c>
      <c r="R133" s="447" t="str">
        <f>IF(LEFT(Q133,1)="A",'Messages d''erreur'!B$10,"")</f>
        <v/>
      </c>
      <c r="S133" s="467">
        <f t="shared" si="11"/>
        <v>17141</v>
      </c>
      <c r="T133" s="469">
        <f>IFERROR(VLOOKUP(S133,'Liste CG'!A:A,1,FALSE),"Attention erreur pas de CG")</f>
        <v>17141</v>
      </c>
      <c r="U133" s="447" t="str">
        <f>IF(MID(H133,4,1)="x", 'Messages d''erreur'!$B$13,IF(LEFT(T133,1)="A",'Messages d''erreur'!$B$12,""))</f>
        <v/>
      </c>
    </row>
    <row r="134" spans="1:21" ht="26" x14ac:dyDescent="0.35">
      <c r="A134" s="535" t="s">
        <v>1296</v>
      </c>
      <c r="B134" s="447">
        <f t="shared" si="13"/>
        <v>17151</v>
      </c>
      <c r="C134" s="462" t="s">
        <v>1047</v>
      </c>
      <c r="D134" s="463" t="s">
        <v>1274</v>
      </c>
      <c r="E134" s="464" t="s">
        <v>1101</v>
      </c>
      <c r="F134" s="464">
        <v>1</v>
      </c>
      <c r="G134" s="462" t="s">
        <v>1275</v>
      </c>
      <c r="H134" s="462" t="s">
        <v>1276</v>
      </c>
      <c r="I134" s="464" t="s">
        <v>1201</v>
      </c>
      <c r="J134" s="464" t="s">
        <v>61</v>
      </c>
      <c r="K134" s="466" t="s">
        <v>1046</v>
      </c>
      <c r="L134" s="467">
        <f t="shared" si="12"/>
        <v>0</v>
      </c>
      <c r="M134" s="468">
        <f t="shared" si="14"/>
        <v>41303</v>
      </c>
      <c r="N134" s="467" t="str">
        <f>IF(IFERROR(SEARCH("-",K134,1),0) &gt; 0,IFERROR(VLOOKUP(K134,'Liste ECO'!A:A,1,FALSE),"ATTENTION CE Inexistant"),"")</f>
        <v>961-55</v>
      </c>
      <c r="O134" s="467" t="str">
        <f>IF(LEFT(N134,1) ="A",'Messages d''erreur'!$B$9,"")</f>
        <v/>
      </c>
      <c r="P134" s="447">
        <f t="shared" si="10"/>
        <v>41303</v>
      </c>
      <c r="Q134" s="447">
        <f>IFERROR(VLOOKUP(B135,'Liste CG'!A:A,1,FALSE),"Attention erreur pas de CG")</f>
        <v>17151</v>
      </c>
      <c r="R134" s="447" t="str">
        <f>IF(LEFT(Q134,1)="A",'Messages d''erreur'!B$10,"")</f>
        <v/>
      </c>
      <c r="S134" s="467">
        <f t="shared" si="11"/>
        <v>41303</v>
      </c>
      <c r="T134" s="469">
        <f>IFERROR(VLOOKUP(S134,'Liste CG'!A:A,1,FALSE),"Attention erreur pas de CG")</f>
        <v>41303</v>
      </c>
      <c r="U134" s="447" t="str">
        <f>IF(MID(H134,4,1)="x", 'Messages d''erreur'!$B$13,IF(LEFT(T134,1)="A",'Messages d''erreur'!$B$12,""))</f>
        <v/>
      </c>
    </row>
    <row r="135" spans="1:21" ht="26" x14ac:dyDescent="0.35">
      <c r="A135" s="535" t="s">
        <v>1296</v>
      </c>
      <c r="B135" s="447">
        <f t="shared" si="13"/>
        <v>17151</v>
      </c>
      <c r="C135" s="462" t="s">
        <v>1047</v>
      </c>
      <c r="D135" s="463" t="s">
        <v>1274</v>
      </c>
      <c r="E135" s="464" t="s">
        <v>61</v>
      </c>
      <c r="F135" s="464">
        <v>2</v>
      </c>
      <c r="G135" s="462" t="s">
        <v>1279</v>
      </c>
      <c r="H135" s="462" t="s">
        <v>1297</v>
      </c>
      <c r="I135" s="464" t="s">
        <v>1274</v>
      </c>
      <c r="J135" s="464" t="s">
        <v>61</v>
      </c>
      <c r="K135" s="466" t="s">
        <v>1100</v>
      </c>
      <c r="L135" s="467">
        <f t="shared" si="12"/>
        <v>1</v>
      </c>
      <c r="M135" s="468">
        <f t="shared" si="14"/>
        <v>17159</v>
      </c>
      <c r="N135" s="467" t="str">
        <f>IF(IFERROR(SEARCH("-",K135,1),0) &gt; 0,IFERROR(VLOOKUP(K135,'Liste ECO'!A:A,1,FALSE),"ATTENTION CE Inexistant"),"")</f>
        <v/>
      </c>
      <c r="O135" s="467" t="str">
        <f>IF(LEFT(N135,1) ="A",'Messages d''erreur'!$B$9,"")</f>
        <v/>
      </c>
      <c r="P135" s="447">
        <f t="shared" si="10"/>
        <v>17159</v>
      </c>
      <c r="Q135" s="447">
        <f>IFERROR(VLOOKUP(B136,'Liste CG'!A:A,1,FALSE),"Attention erreur pas de CG")</f>
        <v>17159</v>
      </c>
      <c r="R135" s="447" t="str">
        <f>IF(LEFT(Q135,1)="A",'Messages d''erreur'!B$10,"")</f>
        <v/>
      </c>
      <c r="S135" s="467">
        <f t="shared" si="11"/>
        <v>17159</v>
      </c>
      <c r="T135" s="469">
        <f>IFERROR(VLOOKUP(S135,'Liste CG'!A:A,1,FALSE),"Attention erreur pas de CG")</f>
        <v>17159</v>
      </c>
      <c r="U135" s="447" t="str">
        <f>IF(MID(H135,4,1)="x", 'Messages d''erreur'!$B$13,IF(LEFT(T135,1)="A",'Messages d''erreur'!$B$12,""))</f>
        <v/>
      </c>
    </row>
    <row r="136" spans="1:21" ht="39" x14ac:dyDescent="0.35">
      <c r="A136" s="535" t="s">
        <v>1297</v>
      </c>
      <c r="B136" s="447">
        <f t="shared" si="13"/>
        <v>17159</v>
      </c>
      <c r="C136" s="462" t="s">
        <v>1298</v>
      </c>
      <c r="D136" s="463" t="s">
        <v>1274</v>
      </c>
      <c r="E136" s="464" t="s">
        <v>61</v>
      </c>
      <c r="F136" s="464">
        <v>1</v>
      </c>
      <c r="G136" s="462" t="s">
        <v>1282</v>
      </c>
      <c r="H136" s="462" t="s">
        <v>1283</v>
      </c>
      <c r="I136" s="464" t="s">
        <v>1201</v>
      </c>
      <c r="J136" s="464" t="s">
        <v>1101</v>
      </c>
      <c r="K136" s="466" t="s">
        <v>1100</v>
      </c>
      <c r="L136" s="467">
        <f t="shared" si="12"/>
        <v>0</v>
      </c>
      <c r="M136" s="468">
        <f t="shared" si="14"/>
        <v>43513</v>
      </c>
      <c r="N136" s="467" t="str">
        <f>IF(IFERROR(SEARCH("-",K136,1),0) &gt; 0,IFERROR(VLOOKUP(K136,'Liste ECO'!A:A,1,FALSE),"ATTENTION CE Inexistant"),"")</f>
        <v/>
      </c>
      <c r="O136" s="467" t="str">
        <f>IF(LEFT(N136,1) ="A",'Messages d''erreur'!$B$9,"")</f>
        <v/>
      </c>
      <c r="P136" s="447">
        <f t="shared" si="10"/>
        <v>43513</v>
      </c>
      <c r="Q136" s="447">
        <f>IFERROR(VLOOKUP(B137,'Liste CG'!A:A,1,FALSE),"Attention erreur pas de CG")</f>
        <v>17159</v>
      </c>
      <c r="R136" s="447" t="str">
        <f>IF(LEFT(Q136,1)="A",'Messages d''erreur'!B$10,"")</f>
        <v/>
      </c>
      <c r="S136" s="467">
        <f t="shared" si="11"/>
        <v>43513</v>
      </c>
      <c r="T136" s="469">
        <f>IFERROR(VLOOKUP(S136,'Liste CG'!A:A,1,FALSE),"Attention erreur pas de CG")</f>
        <v>43513</v>
      </c>
      <c r="U136" s="447" t="str">
        <f>IF(MID(H136,4,1)="x", 'Messages d''erreur'!$B$13,IF(LEFT(T136,1)="A",'Messages d''erreur'!$B$12,""))</f>
        <v/>
      </c>
    </row>
    <row r="137" spans="1:21" ht="39" x14ac:dyDescent="0.35">
      <c r="A137" s="535" t="s">
        <v>1297</v>
      </c>
      <c r="B137" s="447">
        <f t="shared" si="13"/>
        <v>17159</v>
      </c>
      <c r="C137" s="462" t="s">
        <v>1298</v>
      </c>
      <c r="D137" s="463" t="s">
        <v>1274</v>
      </c>
      <c r="E137" s="464" t="s">
        <v>61</v>
      </c>
      <c r="F137" s="464">
        <v>2</v>
      </c>
      <c r="G137" s="462" t="s">
        <v>1284</v>
      </c>
      <c r="H137" s="462" t="s">
        <v>1285</v>
      </c>
      <c r="I137" s="464" t="s">
        <v>1201</v>
      </c>
      <c r="J137" s="464" t="s">
        <v>1101</v>
      </c>
      <c r="K137" s="453" t="s">
        <v>969</v>
      </c>
      <c r="L137" s="467">
        <f t="shared" si="12"/>
        <v>1</v>
      </c>
      <c r="M137" s="468">
        <f t="shared" si="14"/>
        <v>43511</v>
      </c>
      <c r="N137" s="467" t="str">
        <f>IF(IFERROR(SEARCH("-",K137,1),0) &gt; 0,IFERROR(VLOOKUP(K137,'Liste ECO'!A:A,1,FALSE),"ATTENTION CE Inexistant"),"")</f>
        <v>911-05</v>
      </c>
      <c r="O137" s="467" t="str">
        <f>IF(LEFT(N137,1) ="A",'Messages d''erreur'!$B$9,"")</f>
        <v/>
      </c>
      <c r="P137" s="447">
        <f t="shared" si="10"/>
        <v>43511</v>
      </c>
      <c r="Q137" s="447">
        <f>IFERROR(VLOOKUP(B138,'Liste CG'!A:A,1,FALSE),"Attention erreur pas de CG")</f>
        <v>17159</v>
      </c>
      <c r="R137" s="447" t="str">
        <f>IF(LEFT(Q137,1)="A",'Messages d''erreur'!B$10,"")</f>
        <v/>
      </c>
      <c r="S137" s="467">
        <f t="shared" si="11"/>
        <v>43511</v>
      </c>
      <c r="T137" s="469">
        <f>IFERROR(VLOOKUP(S137,'Liste CG'!A:A,1,FALSE),"Attention erreur pas de CG")</f>
        <v>43511</v>
      </c>
      <c r="U137" s="447" t="str">
        <f>IF(MID(H137,4,1)="x", 'Messages d''erreur'!$B$13,IF(LEFT(T137,1)="A",'Messages d''erreur'!$B$12,""))</f>
        <v/>
      </c>
    </row>
    <row r="138" spans="1:21" ht="39" x14ac:dyDescent="0.35">
      <c r="A138" s="535" t="s">
        <v>1297</v>
      </c>
      <c r="B138" s="447">
        <f t="shared" si="13"/>
        <v>17159</v>
      </c>
      <c r="C138" s="462" t="s">
        <v>1298</v>
      </c>
      <c r="D138" s="463" t="s">
        <v>1274</v>
      </c>
      <c r="E138" s="464" t="s">
        <v>1101</v>
      </c>
      <c r="F138" s="464">
        <v>3</v>
      </c>
      <c r="G138" s="462" t="s">
        <v>1286</v>
      </c>
      <c r="H138" s="462" t="s">
        <v>1283</v>
      </c>
      <c r="I138" s="464" t="s">
        <v>1201</v>
      </c>
      <c r="J138" s="464" t="s">
        <v>61</v>
      </c>
      <c r="K138" s="466" t="s">
        <v>1100</v>
      </c>
      <c r="L138" s="467">
        <f t="shared" si="12"/>
        <v>1</v>
      </c>
      <c r="M138" s="468">
        <f t="shared" si="14"/>
        <v>43513</v>
      </c>
      <c r="N138" s="467" t="str">
        <f>IF(IFERROR(SEARCH("-",K138,1),0) &gt; 0,IFERROR(VLOOKUP(K138,'Liste ECO'!A:A,1,FALSE),"ATTENTION CE Inexistant"),"")</f>
        <v/>
      </c>
      <c r="O138" s="467" t="str">
        <f>IF(LEFT(N138,1) ="A",'Messages d''erreur'!$B$9,"")</f>
        <v/>
      </c>
      <c r="P138" s="447">
        <f t="shared" si="10"/>
        <v>43513</v>
      </c>
      <c r="Q138" s="447">
        <f>IFERROR(VLOOKUP(B139,'Liste CG'!A:A,1,FALSE),"Attention erreur pas de CG")</f>
        <v>17159</v>
      </c>
      <c r="R138" s="447" t="str">
        <f>IF(LEFT(Q138,1)="A",'Messages d''erreur'!B$10,"")</f>
        <v/>
      </c>
      <c r="S138" s="467">
        <f t="shared" si="11"/>
        <v>43513</v>
      </c>
      <c r="T138" s="469">
        <f>IFERROR(VLOOKUP(S138,'Liste CG'!A:A,1,FALSE),"Attention erreur pas de CG")</f>
        <v>43513</v>
      </c>
      <c r="U138" s="447" t="str">
        <f>IF(MID(H138,4,1)="x", 'Messages d''erreur'!$B$13,IF(LEFT(T138,1)="A",'Messages d''erreur'!$B$12,""))</f>
        <v/>
      </c>
    </row>
    <row r="139" spans="1:21" ht="39" x14ac:dyDescent="0.35">
      <c r="A139" s="535" t="s">
        <v>1297</v>
      </c>
      <c r="B139" s="447">
        <f t="shared" si="13"/>
        <v>17159</v>
      </c>
      <c r="C139" s="462" t="s">
        <v>1298</v>
      </c>
      <c r="D139" s="463" t="s">
        <v>1274</v>
      </c>
      <c r="E139" s="464" t="s">
        <v>61</v>
      </c>
      <c r="F139" s="464">
        <v>4</v>
      </c>
      <c r="G139" s="462" t="s">
        <v>1287</v>
      </c>
      <c r="H139" s="462" t="s">
        <v>1288</v>
      </c>
      <c r="I139" s="464" t="s">
        <v>1201</v>
      </c>
      <c r="J139" s="464" t="s">
        <v>1101</v>
      </c>
      <c r="K139" s="453" t="s">
        <v>981</v>
      </c>
      <c r="L139" s="467">
        <f t="shared" si="12"/>
        <v>1</v>
      </c>
      <c r="M139" s="468">
        <f t="shared" si="14"/>
        <v>43521</v>
      </c>
      <c r="N139" s="467" t="str">
        <f>IF(IFERROR(SEARCH("-",K139,1),0) &gt; 0,IFERROR(VLOOKUP(K139,'Liste ECO'!A:A,1,FALSE),"ATTENTION CE Inexistant"),"")</f>
        <v>911-55</v>
      </c>
      <c r="O139" s="467" t="str">
        <f>IF(LEFT(N139,1) ="A",'Messages d''erreur'!$B$9,"")</f>
        <v/>
      </c>
      <c r="P139" s="447">
        <f t="shared" si="10"/>
        <v>43521</v>
      </c>
      <c r="Q139" s="447">
        <f>IFERROR(VLOOKUP(B140,'Liste CG'!A:A,1,FALSE),"Attention erreur pas de CG")</f>
        <v>17159</v>
      </c>
      <c r="R139" s="447" t="str">
        <f>IF(LEFT(Q139,1)="A",'Messages d''erreur'!B$10,"")</f>
        <v/>
      </c>
      <c r="S139" s="467">
        <f t="shared" si="11"/>
        <v>43521</v>
      </c>
      <c r="T139" s="469">
        <f>IFERROR(VLOOKUP(S139,'Liste CG'!A:A,1,FALSE),"Attention erreur pas de CG")</f>
        <v>43521</v>
      </c>
      <c r="U139" s="447" t="str">
        <f>IF(MID(H139,4,1)="x", 'Messages d''erreur'!$B$13,IF(LEFT(T139,1)="A",'Messages d''erreur'!$B$12,""))</f>
        <v/>
      </c>
    </row>
    <row r="140" spans="1:21" ht="39" x14ac:dyDescent="0.35">
      <c r="A140" s="535" t="s">
        <v>1297</v>
      </c>
      <c r="B140" s="447">
        <f t="shared" si="13"/>
        <v>17159</v>
      </c>
      <c r="C140" s="462" t="s">
        <v>1298</v>
      </c>
      <c r="D140" s="463" t="s">
        <v>1274</v>
      </c>
      <c r="E140" s="464" t="s">
        <v>1101</v>
      </c>
      <c r="F140" s="464">
        <v>5</v>
      </c>
      <c r="G140" s="462" t="s">
        <v>1279</v>
      </c>
      <c r="H140" s="462" t="s">
        <v>1296</v>
      </c>
      <c r="I140" s="464" t="s">
        <v>1274</v>
      </c>
      <c r="J140" s="464" t="s">
        <v>1101</v>
      </c>
      <c r="K140" s="466" t="s">
        <v>1100</v>
      </c>
      <c r="L140" s="467">
        <f t="shared" si="12"/>
        <v>1</v>
      </c>
      <c r="M140" s="468">
        <f t="shared" si="14"/>
        <v>17151</v>
      </c>
      <c r="N140" s="467" t="str">
        <f>IF(IFERROR(SEARCH("-",K140,1),0) &gt; 0,IFERROR(VLOOKUP(K140,'Liste ECO'!A:A,1,FALSE),"ATTENTION CE Inexistant"),"")</f>
        <v/>
      </c>
      <c r="O140" s="467" t="str">
        <f>IF(LEFT(N140,1) ="A",'Messages d''erreur'!$B$9,"")</f>
        <v/>
      </c>
      <c r="P140" s="447">
        <f t="shared" si="10"/>
        <v>17151</v>
      </c>
      <c r="Q140" s="447">
        <f>IFERROR(VLOOKUP(B141,'Liste CG'!A:A,1,FALSE),"Attention erreur pas de CG")</f>
        <v>17211</v>
      </c>
      <c r="R140" s="447" t="str">
        <f>IF(LEFT(Q140,1)="A",'Messages d''erreur'!B$10,"")</f>
        <v/>
      </c>
      <c r="S140" s="467">
        <f t="shared" si="11"/>
        <v>17151</v>
      </c>
      <c r="T140" s="469">
        <f>IFERROR(VLOOKUP(S140,'Liste CG'!A:A,1,FALSE),"Attention erreur pas de CG")</f>
        <v>17151</v>
      </c>
      <c r="U140" s="447" t="str">
        <f>IF(MID(H140,4,1)="x", 'Messages d''erreur'!$B$13,IF(LEFT(T140,1)="A",'Messages d''erreur'!$B$12,""))</f>
        <v/>
      </c>
    </row>
    <row r="141" spans="1:21" s="487" customFormat="1" ht="14.5" x14ac:dyDescent="0.35">
      <c r="A141" s="485" t="s">
        <v>1299</v>
      </c>
      <c r="B141" s="486">
        <f t="shared" si="13"/>
        <v>17211</v>
      </c>
      <c r="C141" s="487" t="s">
        <v>1300</v>
      </c>
      <c r="D141" s="487" t="s">
        <v>1274</v>
      </c>
      <c r="E141" s="487" t="s">
        <v>61</v>
      </c>
      <c r="F141" s="487">
        <v>1</v>
      </c>
      <c r="G141" s="487" t="s">
        <v>1279</v>
      </c>
      <c r="H141" s="487" t="s">
        <v>1301</v>
      </c>
      <c r="I141" s="487" t="s">
        <v>1274</v>
      </c>
      <c r="J141" s="487" t="s">
        <v>1101</v>
      </c>
      <c r="K141" s="488" t="s">
        <v>1053</v>
      </c>
      <c r="L141" s="487">
        <f t="shared" si="12"/>
        <v>0</v>
      </c>
      <c r="M141" s="489">
        <f t="shared" si="14"/>
        <v>17219</v>
      </c>
      <c r="N141" s="490" t="str">
        <f>IF(IFERROR(SEARCH("-",K141,1),0) &gt; 0,IFERROR(VLOOKUP(K141,'Liste ECO'!A:A,1,FALSE),"ATTENTION CE Inexistant"),"")</f>
        <v>963-51</v>
      </c>
      <c r="O141" s="490" t="str">
        <f>IF(LEFT(N141,1) ="A",'Messages d''erreur'!$B$9,"")</f>
        <v/>
      </c>
      <c r="P141" s="486">
        <f t="shared" si="10"/>
        <v>17219</v>
      </c>
      <c r="Q141" s="486">
        <f>IFERROR(VLOOKUP(B142,'Liste CG'!A:A,1,FALSE),"Attention erreur pas de CG")</f>
        <v>17219</v>
      </c>
      <c r="R141" s="486" t="str">
        <f>IF(LEFT(Q141,1)="A",'Messages d''erreur'!B$10,"")</f>
        <v/>
      </c>
      <c r="S141" s="490">
        <f t="shared" si="11"/>
        <v>17219</v>
      </c>
      <c r="T141" s="491">
        <f>IFERROR(VLOOKUP(S141,'Liste CG'!A:A,1,FALSE),"Attention erreur pas de CG")</f>
        <v>17219</v>
      </c>
      <c r="U141" s="486" t="str">
        <f>IF(MID(H141,4,1)="x", 'Messages d''erreur'!$B$13,IF(LEFT(T141,1)="A",'Messages d''erreur'!$B$12,""))</f>
        <v/>
      </c>
    </row>
    <row r="142" spans="1:21" s="487" customFormat="1" ht="14.5" x14ac:dyDescent="0.35">
      <c r="A142" s="485" t="s">
        <v>1301</v>
      </c>
      <c r="B142" s="486">
        <f t="shared" si="13"/>
        <v>17219</v>
      </c>
      <c r="C142" s="487" t="s">
        <v>1302</v>
      </c>
      <c r="D142" s="487" t="s">
        <v>1274</v>
      </c>
      <c r="E142" s="487" t="s">
        <v>61</v>
      </c>
      <c r="F142" s="487">
        <v>1</v>
      </c>
      <c r="G142" s="487" t="s">
        <v>1282</v>
      </c>
      <c r="H142" s="487" t="s">
        <v>1283</v>
      </c>
      <c r="I142" s="487" t="s">
        <v>1201</v>
      </c>
      <c r="J142" s="487" t="s">
        <v>1101</v>
      </c>
      <c r="K142" s="485" t="s">
        <v>1100</v>
      </c>
      <c r="L142" s="487">
        <f t="shared" si="12"/>
        <v>0</v>
      </c>
      <c r="M142" s="489">
        <f t="shared" si="14"/>
        <v>43513</v>
      </c>
      <c r="N142" s="490" t="str">
        <f>IF(IFERROR(SEARCH("-",K142,1),0) &gt; 0,IFERROR(VLOOKUP(K142,'Liste ECO'!A:A,1,FALSE),"ATTENTION CE Inexistant"),"")</f>
        <v/>
      </c>
      <c r="O142" s="490" t="str">
        <f>IF(LEFT(N142,1) ="A",'Messages d''erreur'!$B$9,"")</f>
        <v/>
      </c>
      <c r="P142" s="486">
        <f t="shared" si="10"/>
        <v>43513</v>
      </c>
      <c r="Q142" s="486">
        <f>IFERROR(VLOOKUP(B143,'Liste CG'!A:A,1,FALSE),"Attention erreur pas de CG")</f>
        <v>17219</v>
      </c>
      <c r="R142" s="486" t="str">
        <f>IF(LEFT(Q142,1)="A",'Messages d''erreur'!B$10,"")</f>
        <v/>
      </c>
      <c r="S142" s="490">
        <f t="shared" si="11"/>
        <v>43513</v>
      </c>
      <c r="T142" s="491">
        <f>IFERROR(VLOOKUP(S142,'Liste CG'!A:A,1,FALSE),"Attention erreur pas de CG")</f>
        <v>43513</v>
      </c>
      <c r="U142" s="486" t="str">
        <f>IF(MID(H142,4,1)="x", 'Messages d''erreur'!$B$13,IF(LEFT(T142,1)="A",'Messages d''erreur'!$B$12,""))</f>
        <v/>
      </c>
    </row>
    <row r="143" spans="1:21" s="487" customFormat="1" ht="14.5" x14ac:dyDescent="0.35">
      <c r="A143" s="485" t="s">
        <v>1301</v>
      </c>
      <c r="B143" s="486">
        <f t="shared" si="13"/>
        <v>17219</v>
      </c>
      <c r="C143" s="487" t="s">
        <v>1302</v>
      </c>
      <c r="D143" s="487" t="s">
        <v>1274</v>
      </c>
      <c r="E143" s="487" t="s">
        <v>61</v>
      </c>
      <c r="F143" s="487">
        <v>2</v>
      </c>
      <c r="G143" s="487" t="s">
        <v>1284</v>
      </c>
      <c r="H143" s="487" t="s">
        <v>1285</v>
      </c>
      <c r="I143" s="487" t="s">
        <v>1201</v>
      </c>
      <c r="J143" s="487" t="s">
        <v>1101</v>
      </c>
      <c r="K143" s="485" t="s">
        <v>1003</v>
      </c>
      <c r="L143" s="487">
        <f t="shared" si="12"/>
        <v>1</v>
      </c>
      <c r="M143" s="489">
        <f t="shared" si="14"/>
        <v>43511</v>
      </c>
      <c r="N143" s="490" t="str">
        <f>IF(IFERROR(SEARCH("-",K143,1),0) &gt; 0,IFERROR(VLOOKUP(K143,'Liste ECO'!A:A,1,FALSE),"ATTENTION CE Inexistant"),"")</f>
        <v>913-01</v>
      </c>
      <c r="O143" s="490" t="str">
        <f>IF(LEFT(N143,1) ="A",'Messages d''erreur'!$B$9,"")</f>
        <v/>
      </c>
      <c r="P143" s="486">
        <f t="shared" si="10"/>
        <v>43511</v>
      </c>
      <c r="Q143" s="486">
        <f>IFERROR(VLOOKUP(B144,'Liste CG'!A:A,1,FALSE),"Attention erreur pas de CG")</f>
        <v>17219</v>
      </c>
      <c r="R143" s="486" t="str">
        <f>IF(LEFT(Q143,1)="A",'Messages d''erreur'!B$10,"")</f>
        <v/>
      </c>
      <c r="S143" s="490">
        <f t="shared" si="11"/>
        <v>43511</v>
      </c>
      <c r="T143" s="491">
        <f>IFERROR(VLOOKUP(S143,'Liste CG'!A:A,1,FALSE),"Attention erreur pas de CG")</f>
        <v>43511</v>
      </c>
      <c r="U143" s="486" t="str">
        <f>IF(MID(H143,4,1)="x", 'Messages d''erreur'!$B$13,IF(LEFT(T143,1)="A",'Messages d''erreur'!$B$12,""))</f>
        <v/>
      </c>
    </row>
    <row r="144" spans="1:21" s="487" customFormat="1" ht="14.5" x14ac:dyDescent="0.35">
      <c r="A144" s="485" t="s">
        <v>1301</v>
      </c>
      <c r="B144" s="486">
        <f t="shared" si="13"/>
        <v>17219</v>
      </c>
      <c r="C144" s="487" t="s">
        <v>1302</v>
      </c>
      <c r="D144" s="487" t="s">
        <v>1274</v>
      </c>
      <c r="E144" s="487" t="s">
        <v>1101</v>
      </c>
      <c r="F144" s="487">
        <v>3</v>
      </c>
      <c r="G144" s="487" t="s">
        <v>1286</v>
      </c>
      <c r="H144" s="487" t="s">
        <v>1283</v>
      </c>
      <c r="I144" s="487" t="s">
        <v>1201</v>
      </c>
      <c r="J144" s="487" t="s">
        <v>61</v>
      </c>
      <c r="K144" s="485" t="s">
        <v>1100</v>
      </c>
      <c r="L144" s="487">
        <f t="shared" si="12"/>
        <v>1</v>
      </c>
      <c r="M144" s="489">
        <f t="shared" si="14"/>
        <v>43513</v>
      </c>
      <c r="N144" s="490" t="str">
        <f>IF(IFERROR(SEARCH("-",K144,1),0) &gt; 0,IFERROR(VLOOKUP(K144,'Liste ECO'!A:A,1,FALSE),"ATTENTION CE Inexistant"),"")</f>
        <v/>
      </c>
      <c r="O144" s="490" t="str">
        <f>IF(LEFT(N144,1) ="A",'Messages d''erreur'!$B$9,"")</f>
        <v/>
      </c>
      <c r="P144" s="486">
        <f t="shared" si="10"/>
        <v>43513</v>
      </c>
      <c r="Q144" s="486">
        <f>IFERROR(VLOOKUP(B145,'Liste CG'!A:A,1,FALSE),"Attention erreur pas de CG")</f>
        <v>17219</v>
      </c>
      <c r="R144" s="486" t="str">
        <f>IF(LEFT(Q144,1)="A",'Messages d''erreur'!B$10,"")</f>
        <v/>
      </c>
      <c r="S144" s="490">
        <f t="shared" si="11"/>
        <v>43513</v>
      </c>
      <c r="T144" s="491">
        <f>IFERROR(VLOOKUP(S144,'Liste CG'!A:A,1,FALSE),"Attention erreur pas de CG")</f>
        <v>43513</v>
      </c>
      <c r="U144" s="486" t="str">
        <f>IF(MID(H144,4,1)="x", 'Messages d''erreur'!$B$13,IF(LEFT(T144,1)="A",'Messages d''erreur'!$B$12,""))</f>
        <v/>
      </c>
    </row>
    <row r="145" spans="1:21" s="487" customFormat="1" ht="14.5" x14ac:dyDescent="0.35">
      <c r="A145" s="485" t="s">
        <v>1301</v>
      </c>
      <c r="B145" s="486">
        <f t="shared" si="13"/>
        <v>17219</v>
      </c>
      <c r="C145" s="487" t="s">
        <v>1302</v>
      </c>
      <c r="D145" s="487" t="s">
        <v>1274</v>
      </c>
      <c r="E145" s="487" t="s">
        <v>61</v>
      </c>
      <c r="F145" s="487">
        <v>4</v>
      </c>
      <c r="G145" s="487" t="s">
        <v>1303</v>
      </c>
      <c r="H145" s="487" t="s">
        <v>1288</v>
      </c>
      <c r="I145" s="487" t="s">
        <v>1201</v>
      </c>
      <c r="J145" s="487" t="s">
        <v>1101</v>
      </c>
      <c r="K145" s="485" t="s">
        <v>1005</v>
      </c>
      <c r="L145" s="487">
        <f t="shared" si="12"/>
        <v>1</v>
      </c>
      <c r="M145" s="489">
        <f t="shared" si="14"/>
        <v>43521</v>
      </c>
      <c r="N145" s="490" t="str">
        <f>IF(IFERROR(SEARCH("-",K145,1),0) &gt; 0,IFERROR(VLOOKUP(K145,'Liste ECO'!A:A,1,FALSE),"ATTENTION CE Inexistant"),"")</f>
        <v>913-51</v>
      </c>
      <c r="O145" s="490" t="str">
        <f>IF(LEFT(N145,1) ="A",'Messages d''erreur'!$B$9,"")</f>
        <v/>
      </c>
      <c r="P145" s="486">
        <f t="shared" si="10"/>
        <v>43521</v>
      </c>
      <c r="Q145" s="486">
        <f>IFERROR(VLOOKUP(B146,'Liste CG'!A:A,1,FALSE),"Attention erreur pas de CG")</f>
        <v>17219</v>
      </c>
      <c r="R145" s="486" t="str">
        <f>IF(LEFT(Q145,1)="A",'Messages d''erreur'!B$10,"")</f>
        <v/>
      </c>
      <c r="S145" s="490">
        <f t="shared" si="11"/>
        <v>43521</v>
      </c>
      <c r="T145" s="491">
        <f>IFERROR(VLOOKUP(S145,'Liste CG'!A:A,1,FALSE),"Attention erreur pas de CG")</f>
        <v>43521</v>
      </c>
      <c r="U145" s="486" t="str">
        <f>IF(MID(H145,4,1)="x", 'Messages d''erreur'!$B$13,IF(LEFT(T145,1)="A",'Messages d''erreur'!$B$12,""))</f>
        <v/>
      </c>
    </row>
    <row r="146" spans="1:21" s="487" customFormat="1" ht="14.5" x14ac:dyDescent="0.35">
      <c r="A146" s="485" t="s">
        <v>1301</v>
      </c>
      <c r="B146" s="486">
        <f t="shared" si="13"/>
        <v>17219</v>
      </c>
      <c r="C146" s="487" t="s">
        <v>1302</v>
      </c>
      <c r="D146" s="487" t="s">
        <v>1274</v>
      </c>
      <c r="E146" s="487" t="s">
        <v>1101</v>
      </c>
      <c r="F146" s="487">
        <v>5</v>
      </c>
      <c r="G146" s="487" t="s">
        <v>1279</v>
      </c>
      <c r="H146" s="487" t="s">
        <v>1299</v>
      </c>
      <c r="I146" s="487" t="s">
        <v>1274</v>
      </c>
      <c r="J146" s="487" t="s">
        <v>61</v>
      </c>
      <c r="K146" s="485" t="s">
        <v>1100</v>
      </c>
      <c r="L146" s="487">
        <f t="shared" si="12"/>
        <v>1</v>
      </c>
      <c r="M146" s="489">
        <f t="shared" si="14"/>
        <v>17211</v>
      </c>
      <c r="N146" s="490" t="str">
        <f>IF(IFERROR(SEARCH("-",K146,1),0) &gt; 0,IFERROR(VLOOKUP(K146,'Liste ECO'!A:A,1,FALSE),"ATTENTION CE Inexistant"),"")</f>
        <v/>
      </c>
      <c r="O146" s="490" t="str">
        <f>IF(LEFT(N146,1) ="A",'Messages d''erreur'!$B$9,"")</f>
        <v/>
      </c>
      <c r="P146" s="486">
        <f t="shared" si="10"/>
        <v>17211</v>
      </c>
      <c r="Q146" s="486">
        <f>IFERROR(VLOOKUP(B147,'Liste CG'!A:A,1,FALSE),"Attention erreur pas de CG")</f>
        <v>17301</v>
      </c>
      <c r="R146" s="486" t="str">
        <f>IF(LEFT(Q146,1)="A",'Messages d''erreur'!B$10,"")</f>
        <v/>
      </c>
      <c r="S146" s="490">
        <f t="shared" si="11"/>
        <v>17211</v>
      </c>
      <c r="T146" s="491">
        <f>IFERROR(VLOOKUP(S146,'Liste CG'!A:A,1,FALSE),"Attention erreur pas de CG")</f>
        <v>17211</v>
      </c>
      <c r="U146" s="486" t="str">
        <f>IF(MID(H146,4,1)="x", 'Messages d''erreur'!$B$13,IF(LEFT(T146,1)="A",'Messages d''erreur'!$B$12,""))</f>
        <v/>
      </c>
    </row>
    <row r="147" spans="1:21" ht="39" x14ac:dyDescent="0.35">
      <c r="A147" s="535" t="s">
        <v>1304</v>
      </c>
      <c r="B147" s="447">
        <f t="shared" si="13"/>
        <v>17301</v>
      </c>
      <c r="C147" s="462" t="s">
        <v>1305</v>
      </c>
      <c r="D147" s="463" t="s">
        <v>1306</v>
      </c>
      <c r="E147" s="464" t="s">
        <v>1101</v>
      </c>
      <c r="F147" s="464">
        <v>1</v>
      </c>
      <c r="G147" s="462" t="s">
        <v>1275</v>
      </c>
      <c r="H147" s="462" t="s">
        <v>1276</v>
      </c>
      <c r="I147" s="464" t="s">
        <v>1201</v>
      </c>
      <c r="J147" s="464" t="s">
        <v>61</v>
      </c>
      <c r="K147" s="466" t="s">
        <v>1038</v>
      </c>
      <c r="L147" s="467">
        <f t="shared" si="12"/>
        <v>0</v>
      </c>
      <c r="M147" s="468">
        <f t="shared" si="14"/>
        <v>41303</v>
      </c>
      <c r="N147" s="467" t="str">
        <f>IF(IFERROR(SEARCH("-",K147,1),0) &gt; 0,IFERROR(VLOOKUP(K147,'Liste ECO'!A:A,1,FALSE),"ATTENTION CE Inexistant"),"")</f>
        <v>961-52</v>
      </c>
      <c r="O147" s="467" t="str">
        <f>IF(LEFT(N147,1) ="A",'Messages d''erreur'!$B$9,"")</f>
        <v/>
      </c>
      <c r="P147" s="447">
        <f t="shared" si="10"/>
        <v>41303</v>
      </c>
      <c r="Q147" s="447">
        <f>IFERROR(VLOOKUP(B148,'Liste CG'!A:A,1,FALSE),"Attention erreur pas de CG")</f>
        <v>17301</v>
      </c>
      <c r="R147" s="447" t="str">
        <f>IF(LEFT(Q147,1)="A",'Messages d''erreur'!B$10,"")</f>
        <v/>
      </c>
      <c r="S147" s="467">
        <f t="shared" si="11"/>
        <v>41303</v>
      </c>
      <c r="T147" s="469">
        <f>IFERROR(VLOOKUP(S147,'Liste CG'!A:A,1,FALSE),"Attention erreur pas de CG")</f>
        <v>41303</v>
      </c>
      <c r="U147" s="447" t="str">
        <f>IF(MID(H147,4,1)="x", 'Messages d''erreur'!$B$13,IF(LEFT(T147,1)="A",'Messages d''erreur'!$B$12,""))</f>
        <v/>
      </c>
    </row>
    <row r="148" spans="1:21" ht="39" x14ac:dyDescent="0.35">
      <c r="A148" s="535" t="s">
        <v>1304</v>
      </c>
      <c r="B148" s="447">
        <f t="shared" si="13"/>
        <v>17301</v>
      </c>
      <c r="C148" s="462" t="s">
        <v>1307</v>
      </c>
      <c r="D148" s="463" t="s">
        <v>1306</v>
      </c>
      <c r="E148" s="464" t="s">
        <v>61</v>
      </c>
      <c r="F148" s="464">
        <v>2</v>
      </c>
      <c r="G148" s="462" t="s">
        <v>1277</v>
      </c>
      <c r="H148" s="462" t="s">
        <v>1276</v>
      </c>
      <c r="I148" s="464" t="s">
        <v>1201</v>
      </c>
      <c r="J148" s="464" t="s">
        <v>1101</v>
      </c>
      <c r="K148" s="466" t="s">
        <v>1038</v>
      </c>
      <c r="L148" s="467">
        <f t="shared" si="12"/>
        <v>1</v>
      </c>
      <c r="M148" s="468">
        <f t="shared" si="14"/>
        <v>41303</v>
      </c>
      <c r="N148" s="467" t="str">
        <f>IF(IFERROR(SEARCH("-",K148,1),0) &gt; 0,IFERROR(VLOOKUP(K148,'Liste ECO'!A:A,1,FALSE),"ATTENTION CE Inexistant"),"")</f>
        <v>961-52</v>
      </c>
      <c r="O148" s="467" t="str">
        <f>IF(LEFT(N148,1) ="A",'Messages d''erreur'!$B$9,"")</f>
        <v/>
      </c>
      <c r="P148" s="447">
        <f t="shared" si="10"/>
        <v>41303</v>
      </c>
      <c r="Q148" s="447">
        <f>IFERROR(VLOOKUP(B149,'Liste CG'!A:A,1,FALSE),"Attention erreur pas de CG")</f>
        <v>17301</v>
      </c>
      <c r="R148" s="447" t="str">
        <f>IF(LEFT(Q148,1)="A",'Messages d''erreur'!B$10,"")</f>
        <v/>
      </c>
      <c r="S148" s="467">
        <f t="shared" si="11"/>
        <v>41303</v>
      </c>
      <c r="T148" s="469">
        <f>IFERROR(VLOOKUP(S148,'Liste CG'!A:A,1,FALSE),"Attention erreur pas de CG")</f>
        <v>41303</v>
      </c>
      <c r="U148" s="447" t="str">
        <f>IF(MID(H148,4,1)="x", 'Messages d''erreur'!$B$13,IF(LEFT(T148,1)="A",'Messages d''erreur'!$B$12,""))</f>
        <v/>
      </c>
    </row>
    <row r="149" spans="1:21" ht="39" x14ac:dyDescent="0.35">
      <c r="A149" s="535" t="s">
        <v>1304</v>
      </c>
      <c r="B149" s="447">
        <f t="shared" si="13"/>
        <v>17301</v>
      </c>
      <c r="C149" s="462" t="s">
        <v>1307</v>
      </c>
      <c r="D149" s="463" t="s">
        <v>1306</v>
      </c>
      <c r="E149" s="464" t="s">
        <v>61</v>
      </c>
      <c r="F149" s="464">
        <v>3</v>
      </c>
      <c r="G149" s="462" t="s">
        <v>1278</v>
      </c>
      <c r="H149" s="462" t="s">
        <v>1276</v>
      </c>
      <c r="I149" s="464" t="s">
        <v>1201</v>
      </c>
      <c r="J149" s="464" t="s">
        <v>1101</v>
      </c>
      <c r="K149" s="466" t="s">
        <v>989</v>
      </c>
      <c r="L149" s="467">
        <f t="shared" si="12"/>
        <v>1</v>
      </c>
      <c r="M149" s="468">
        <f t="shared" si="14"/>
        <v>41303</v>
      </c>
      <c r="N149" s="467" t="str">
        <f>IF(IFERROR(SEARCH("-",K149,1),0) &gt; 0,IFERROR(VLOOKUP(K149,'Liste ECO'!A:A,1,FALSE),"ATTENTION CE Inexistant"),"")</f>
        <v>911-59</v>
      </c>
      <c r="O149" s="467" t="str">
        <f>IF(LEFT(N149,1) ="A",'Messages d''erreur'!$B$9,"")</f>
        <v/>
      </c>
      <c r="P149" s="447">
        <f t="shared" si="10"/>
        <v>41303</v>
      </c>
      <c r="Q149" s="447">
        <f>IFERROR(VLOOKUP(B150,'Liste CG'!A:A,1,FALSE),"Attention erreur pas de CG")</f>
        <v>17301</v>
      </c>
      <c r="R149" s="447" t="str">
        <f>IF(LEFT(Q149,1)="A",'Messages d''erreur'!B$10,"")</f>
        <v/>
      </c>
      <c r="S149" s="467">
        <f t="shared" si="11"/>
        <v>41303</v>
      </c>
      <c r="T149" s="469">
        <f>IFERROR(VLOOKUP(S149,'Liste CG'!A:A,1,FALSE),"Attention erreur pas de CG")</f>
        <v>41303</v>
      </c>
      <c r="U149" s="447" t="str">
        <f>IF(MID(H149,4,1)="x", 'Messages d''erreur'!$B$13,IF(LEFT(T149,1)="A",'Messages d''erreur'!$B$12,""))</f>
        <v/>
      </c>
    </row>
    <row r="150" spans="1:21" ht="39" x14ac:dyDescent="0.35">
      <c r="A150" s="535" t="s">
        <v>1304</v>
      </c>
      <c r="B150" s="447">
        <f t="shared" si="13"/>
        <v>17301</v>
      </c>
      <c r="C150" s="462" t="s">
        <v>1307</v>
      </c>
      <c r="D150" s="463" t="s">
        <v>1306</v>
      </c>
      <c r="E150" s="464" t="s">
        <v>61</v>
      </c>
      <c r="F150" s="464">
        <v>4</v>
      </c>
      <c r="G150" s="462" t="s">
        <v>1279</v>
      </c>
      <c r="H150" s="462" t="s">
        <v>1308</v>
      </c>
      <c r="I150" s="464" t="s">
        <v>1306</v>
      </c>
      <c r="J150" s="464" t="s">
        <v>1101</v>
      </c>
      <c r="K150" s="466" t="s">
        <v>1100</v>
      </c>
      <c r="L150" s="467">
        <f t="shared" si="12"/>
        <v>1</v>
      </c>
      <c r="M150" s="468">
        <f t="shared" si="14"/>
        <v>17309</v>
      </c>
      <c r="N150" s="467" t="str">
        <f>IF(IFERROR(SEARCH("-",K150,1),0) &gt; 0,IFERROR(VLOOKUP(K150,'Liste ECO'!A:A,1,FALSE),"ATTENTION CE Inexistant"),"")</f>
        <v/>
      </c>
      <c r="O150" s="467" t="str">
        <f>IF(LEFT(N150,1) ="A",'Messages d''erreur'!$B$9,"")</f>
        <v/>
      </c>
      <c r="P150" s="447">
        <f t="shared" si="10"/>
        <v>17309</v>
      </c>
      <c r="Q150" s="447">
        <f>IFERROR(VLOOKUP(B151,'Liste CG'!A:A,1,FALSE),"Attention erreur pas de CG")</f>
        <v>17309</v>
      </c>
      <c r="R150" s="447" t="str">
        <f>IF(LEFT(Q150,1)="A",'Messages d''erreur'!B$10,"")</f>
        <v/>
      </c>
      <c r="S150" s="467">
        <f t="shared" si="11"/>
        <v>17309</v>
      </c>
      <c r="T150" s="469">
        <f>IFERROR(VLOOKUP(S150,'Liste CG'!A:A,1,FALSE),"Attention erreur pas de CG")</f>
        <v>17309</v>
      </c>
      <c r="U150" s="447" t="str">
        <f>IF(MID(H150,4,1)="x", 'Messages d''erreur'!$B$13,IF(LEFT(T150,1)="A",'Messages d''erreur'!$B$12,""))</f>
        <v/>
      </c>
    </row>
    <row r="151" spans="1:21" ht="52" x14ac:dyDescent="0.35">
      <c r="A151" s="535" t="s">
        <v>1308</v>
      </c>
      <c r="B151" s="447">
        <f t="shared" si="13"/>
        <v>17309</v>
      </c>
      <c r="C151" s="462" t="s">
        <v>1309</v>
      </c>
      <c r="D151" s="463" t="s">
        <v>1306</v>
      </c>
      <c r="E151" s="464" t="s">
        <v>61</v>
      </c>
      <c r="F151" s="464">
        <v>1</v>
      </c>
      <c r="G151" s="462" t="s">
        <v>1282</v>
      </c>
      <c r="H151" s="462" t="s">
        <v>1283</v>
      </c>
      <c r="I151" s="464" t="s">
        <v>1201</v>
      </c>
      <c r="J151" s="464" t="s">
        <v>1101</v>
      </c>
      <c r="K151" s="466" t="s">
        <v>1100</v>
      </c>
      <c r="L151" s="467">
        <f t="shared" si="12"/>
        <v>0</v>
      </c>
      <c r="M151" s="468">
        <f t="shared" si="14"/>
        <v>43513</v>
      </c>
      <c r="N151" s="467" t="str">
        <f>IF(IFERROR(SEARCH("-",K151,1),0) &gt; 0,IFERROR(VLOOKUP(K151,'Liste ECO'!A:A,1,FALSE),"ATTENTION CE Inexistant"),"")</f>
        <v/>
      </c>
      <c r="O151" s="467" t="str">
        <f>IF(LEFT(N151,1) ="A",'Messages d''erreur'!$B$9,"")</f>
        <v/>
      </c>
      <c r="P151" s="447">
        <f t="shared" si="10"/>
        <v>43513</v>
      </c>
      <c r="Q151" s="447">
        <f>IFERROR(VLOOKUP(B152,'Liste CG'!A:A,1,FALSE),"Attention erreur pas de CG")</f>
        <v>17309</v>
      </c>
      <c r="R151" s="447" t="str">
        <f>IF(LEFT(Q151,1)="A",'Messages d''erreur'!B$10,"")</f>
        <v/>
      </c>
      <c r="S151" s="467">
        <f t="shared" si="11"/>
        <v>43513</v>
      </c>
      <c r="T151" s="469">
        <f>IFERROR(VLOOKUP(S151,'Liste CG'!A:A,1,FALSE),"Attention erreur pas de CG")</f>
        <v>43513</v>
      </c>
      <c r="U151" s="447" t="str">
        <f>IF(MID(H151,4,1)="x", 'Messages d''erreur'!$B$13,IF(LEFT(T151,1)="A",'Messages d''erreur'!$B$12,""))</f>
        <v/>
      </c>
    </row>
    <row r="152" spans="1:21" ht="52" x14ac:dyDescent="0.35">
      <c r="A152" s="535" t="s">
        <v>1308</v>
      </c>
      <c r="B152" s="447">
        <f t="shared" si="13"/>
        <v>17309</v>
      </c>
      <c r="C152" s="462" t="s">
        <v>1310</v>
      </c>
      <c r="D152" s="463" t="s">
        <v>1306</v>
      </c>
      <c r="E152" s="464" t="s">
        <v>61</v>
      </c>
      <c r="F152" s="464">
        <v>2</v>
      </c>
      <c r="G152" s="462" t="s">
        <v>1284</v>
      </c>
      <c r="H152" s="462" t="s">
        <v>1285</v>
      </c>
      <c r="I152" s="464" t="s">
        <v>1201</v>
      </c>
      <c r="J152" s="464" t="s">
        <v>1101</v>
      </c>
      <c r="K152" s="453" t="s">
        <v>963</v>
      </c>
      <c r="L152" s="467">
        <f t="shared" si="12"/>
        <v>1</v>
      </c>
      <c r="M152" s="468">
        <f t="shared" si="14"/>
        <v>43511</v>
      </c>
      <c r="N152" s="467" t="str">
        <f>IF(IFERROR(SEARCH("-",K152,1),0) &gt; 0,IFERROR(VLOOKUP(K152,'Liste ECO'!A:A,1,FALSE),"ATTENTION CE Inexistant"),"")</f>
        <v>911-02</v>
      </c>
      <c r="O152" s="467" t="str">
        <f>IF(LEFT(N152,1) ="A",'Messages d''erreur'!$B$9,"")</f>
        <v/>
      </c>
      <c r="P152" s="447">
        <f t="shared" si="10"/>
        <v>43511</v>
      </c>
      <c r="Q152" s="447">
        <f>IFERROR(VLOOKUP(B153,'Liste CG'!A:A,1,FALSE),"Attention erreur pas de CG")</f>
        <v>17309</v>
      </c>
      <c r="R152" s="447" t="str">
        <f>IF(LEFT(Q152,1)="A",'Messages d''erreur'!B$10,"")</f>
        <v/>
      </c>
      <c r="S152" s="467">
        <f t="shared" si="11"/>
        <v>43511</v>
      </c>
      <c r="T152" s="469">
        <f>IFERROR(VLOOKUP(S152,'Liste CG'!A:A,1,FALSE),"Attention erreur pas de CG")</f>
        <v>43511</v>
      </c>
      <c r="U152" s="447" t="str">
        <f>IF(MID(H152,4,1)="x", 'Messages d''erreur'!$B$13,IF(LEFT(T152,1)="A",'Messages d''erreur'!$B$12,""))</f>
        <v/>
      </c>
    </row>
    <row r="153" spans="1:21" ht="52" x14ac:dyDescent="0.35">
      <c r="A153" s="535" t="s">
        <v>1308</v>
      </c>
      <c r="B153" s="447">
        <f t="shared" si="13"/>
        <v>17309</v>
      </c>
      <c r="C153" s="462" t="s">
        <v>1310</v>
      </c>
      <c r="D153" s="463" t="s">
        <v>1306</v>
      </c>
      <c r="E153" s="464" t="s">
        <v>1101</v>
      </c>
      <c r="F153" s="464">
        <v>3</v>
      </c>
      <c r="G153" s="462" t="s">
        <v>1286</v>
      </c>
      <c r="H153" s="462" t="s">
        <v>1283</v>
      </c>
      <c r="I153" s="464" t="s">
        <v>1201</v>
      </c>
      <c r="J153" s="464" t="s">
        <v>61</v>
      </c>
      <c r="K153" s="466" t="s">
        <v>1100</v>
      </c>
      <c r="L153" s="467">
        <f t="shared" si="12"/>
        <v>1</v>
      </c>
      <c r="M153" s="468">
        <f t="shared" si="14"/>
        <v>43513</v>
      </c>
      <c r="N153" s="467" t="str">
        <f>IF(IFERROR(SEARCH("-",K153,1),0) &gt; 0,IFERROR(VLOOKUP(K153,'Liste ECO'!A:A,1,FALSE),"ATTENTION CE Inexistant"),"")</f>
        <v/>
      </c>
      <c r="O153" s="467" t="str">
        <f>IF(LEFT(N153,1) ="A",'Messages d''erreur'!$B$9,"")</f>
        <v/>
      </c>
      <c r="P153" s="447">
        <f t="shared" si="10"/>
        <v>43513</v>
      </c>
      <c r="Q153" s="447">
        <f>IFERROR(VLOOKUP(B154,'Liste CG'!A:A,1,FALSE),"Attention erreur pas de CG")</f>
        <v>17309</v>
      </c>
      <c r="R153" s="447" t="str">
        <f>IF(LEFT(Q153,1)="A",'Messages d''erreur'!B$10,"")</f>
        <v/>
      </c>
      <c r="S153" s="467">
        <f t="shared" si="11"/>
        <v>43513</v>
      </c>
      <c r="T153" s="469">
        <f>IFERROR(VLOOKUP(S153,'Liste CG'!A:A,1,FALSE),"Attention erreur pas de CG")</f>
        <v>43513</v>
      </c>
      <c r="U153" s="447" t="str">
        <f>IF(MID(H153,4,1)="x", 'Messages d''erreur'!$B$13,IF(LEFT(T153,1)="A",'Messages d''erreur'!$B$12,""))</f>
        <v/>
      </c>
    </row>
    <row r="154" spans="1:21" ht="52" x14ac:dyDescent="0.35">
      <c r="A154" s="535" t="s">
        <v>1308</v>
      </c>
      <c r="B154" s="447">
        <f t="shared" si="13"/>
        <v>17309</v>
      </c>
      <c r="C154" s="462" t="s">
        <v>1310</v>
      </c>
      <c r="D154" s="463" t="s">
        <v>1306</v>
      </c>
      <c r="E154" s="464" t="s">
        <v>61</v>
      </c>
      <c r="F154" s="464">
        <v>4</v>
      </c>
      <c r="G154" s="462" t="s">
        <v>1303</v>
      </c>
      <c r="H154" s="462" t="s">
        <v>1288</v>
      </c>
      <c r="I154" s="464" t="s">
        <v>1201</v>
      </c>
      <c r="J154" s="464" t="s">
        <v>1101</v>
      </c>
      <c r="K154" s="466" t="s">
        <v>991</v>
      </c>
      <c r="L154" s="467">
        <f t="shared" si="12"/>
        <v>1</v>
      </c>
      <c r="M154" s="468">
        <f t="shared" si="14"/>
        <v>43521</v>
      </c>
      <c r="N154" s="467" t="str">
        <f>IF(IFERROR(SEARCH("-",K154,1),0) &gt; 0,IFERROR(VLOOKUP(K154,'Liste ECO'!A:A,1,FALSE),"ATTENTION CE Inexistant"),"")</f>
        <v>911-61</v>
      </c>
      <c r="O154" s="467" t="str">
        <f>IF(LEFT(N154,1) ="A",'Messages d''erreur'!$B$9,"")</f>
        <v/>
      </c>
      <c r="P154" s="447">
        <f t="shared" si="10"/>
        <v>43521</v>
      </c>
      <c r="Q154" s="447">
        <f>IFERROR(VLOOKUP(B155,'Liste CG'!A:A,1,FALSE),"Attention erreur pas de CG")</f>
        <v>17309</v>
      </c>
      <c r="R154" s="447" t="str">
        <f>IF(LEFT(Q154,1)="A",'Messages d''erreur'!B$10,"")</f>
        <v/>
      </c>
      <c r="S154" s="467">
        <f t="shared" si="11"/>
        <v>43521</v>
      </c>
      <c r="T154" s="469">
        <f>IFERROR(VLOOKUP(S154,'Liste CG'!A:A,1,FALSE),"Attention erreur pas de CG")</f>
        <v>43521</v>
      </c>
      <c r="U154" s="447" t="str">
        <f>IF(MID(H154,4,1)="x", 'Messages d''erreur'!$B$13,IF(LEFT(T154,1)="A",'Messages d''erreur'!$B$12,""))</f>
        <v/>
      </c>
    </row>
    <row r="155" spans="1:21" ht="52" x14ac:dyDescent="0.35">
      <c r="A155" s="535" t="s">
        <v>1308</v>
      </c>
      <c r="B155" s="447">
        <f t="shared" si="13"/>
        <v>17309</v>
      </c>
      <c r="C155" s="462" t="s">
        <v>1310</v>
      </c>
      <c r="D155" s="463" t="s">
        <v>1306</v>
      </c>
      <c r="E155" s="464" t="s">
        <v>1101</v>
      </c>
      <c r="F155" s="464">
        <v>5</v>
      </c>
      <c r="G155" s="462" t="s">
        <v>1279</v>
      </c>
      <c r="H155" s="462" t="s">
        <v>1304</v>
      </c>
      <c r="I155" s="464" t="s">
        <v>1306</v>
      </c>
      <c r="J155" s="464" t="s">
        <v>61</v>
      </c>
      <c r="K155" s="466" t="s">
        <v>1100</v>
      </c>
      <c r="L155" s="467">
        <f t="shared" si="12"/>
        <v>1</v>
      </c>
      <c r="M155" s="468">
        <f t="shared" si="14"/>
        <v>17301</v>
      </c>
      <c r="N155" s="467" t="str">
        <f>IF(IFERROR(SEARCH("-",K155,1),0) &gt; 0,IFERROR(VLOOKUP(K155,'Liste ECO'!A:A,1,FALSE),"ATTENTION CE Inexistant"),"")</f>
        <v/>
      </c>
      <c r="O155" s="467" t="str">
        <f>IF(LEFT(N155,1) ="A",'Messages d''erreur'!$B$9,"")</f>
        <v/>
      </c>
      <c r="P155" s="447">
        <f t="shared" si="10"/>
        <v>17301</v>
      </c>
      <c r="Q155" s="447">
        <f>IFERROR(VLOOKUP(B156,'Liste CG'!A:A,1,FALSE),"Attention erreur pas de CG")</f>
        <v>17421</v>
      </c>
      <c r="R155" s="447" t="str">
        <f>IF(LEFT(Q155,1)="A",'Messages d''erreur'!B$10,"")</f>
        <v/>
      </c>
      <c r="S155" s="467">
        <f t="shared" si="11"/>
        <v>17301</v>
      </c>
      <c r="T155" s="469">
        <f>IFERROR(VLOOKUP(S155,'Liste CG'!A:A,1,FALSE),"Attention erreur pas de CG")</f>
        <v>17301</v>
      </c>
      <c r="U155" s="447" t="str">
        <f>IF(MID(H155,4,1)="x", 'Messages d''erreur'!$B$13,IF(LEFT(T155,1)="A",'Messages d''erreur'!$B$12,""))</f>
        <v/>
      </c>
    </row>
    <row r="156" spans="1:21" ht="26" x14ac:dyDescent="0.35">
      <c r="A156" s="535" t="s">
        <v>1311</v>
      </c>
      <c r="B156" s="447">
        <f t="shared" si="13"/>
        <v>17421</v>
      </c>
      <c r="C156" s="462" t="s">
        <v>1041</v>
      </c>
      <c r="D156" s="463" t="s">
        <v>1274</v>
      </c>
      <c r="E156" s="464" t="s">
        <v>1101</v>
      </c>
      <c r="F156" s="464">
        <v>1</v>
      </c>
      <c r="G156" s="462" t="s">
        <v>1312</v>
      </c>
      <c r="H156" s="462" t="s">
        <v>1313</v>
      </c>
      <c r="I156" s="464" t="s">
        <v>1201</v>
      </c>
      <c r="J156" s="464" t="s">
        <v>61</v>
      </c>
      <c r="K156" s="466" t="s">
        <v>1040</v>
      </c>
      <c r="L156" s="467">
        <f t="shared" si="12"/>
        <v>0</v>
      </c>
      <c r="M156" s="468">
        <f t="shared" si="14"/>
        <v>41304</v>
      </c>
      <c r="N156" s="467" t="str">
        <f>IF(IFERROR(SEARCH("-",K156,1),0) &gt; 0,IFERROR(VLOOKUP(K156,'Liste ECO'!A:A,1,FALSE),"ATTENTION CE Inexistant"),"")</f>
        <v>961-53</v>
      </c>
      <c r="O156" s="467" t="str">
        <f>IF(LEFT(N156,1) ="A",'Messages d''erreur'!$B$9,"")</f>
        <v/>
      </c>
      <c r="P156" s="447">
        <f t="shared" si="10"/>
        <v>41304</v>
      </c>
      <c r="Q156" s="447">
        <f>IFERROR(VLOOKUP(B157,'Liste CG'!A:A,1,FALSE),"Attention erreur pas de CG")</f>
        <v>17421</v>
      </c>
      <c r="R156" s="447" t="str">
        <f>IF(LEFT(Q156,1)="A",'Messages d''erreur'!B$10,"")</f>
        <v/>
      </c>
      <c r="S156" s="467">
        <f t="shared" si="11"/>
        <v>41304</v>
      </c>
      <c r="T156" s="469">
        <f>IFERROR(VLOOKUP(S156,'Liste CG'!A:A,1,FALSE),"Attention erreur pas de CG")</f>
        <v>41304</v>
      </c>
      <c r="U156" s="447" t="str">
        <f>IF(MID(H156,4,1)="x", 'Messages d''erreur'!$B$13,IF(LEFT(T156,1)="A",'Messages d''erreur'!$B$12,""))</f>
        <v/>
      </c>
    </row>
    <row r="157" spans="1:21" ht="26" x14ac:dyDescent="0.35">
      <c r="A157" s="535" t="s">
        <v>1311</v>
      </c>
      <c r="B157" s="447">
        <f t="shared" si="13"/>
        <v>17421</v>
      </c>
      <c r="C157" s="462" t="s">
        <v>1041</v>
      </c>
      <c r="D157" s="463" t="s">
        <v>1274</v>
      </c>
      <c r="E157" s="464" t="s">
        <v>61</v>
      </c>
      <c r="F157" s="464">
        <v>2</v>
      </c>
      <c r="G157" s="462" t="s">
        <v>1277</v>
      </c>
      <c r="H157" s="462" t="s">
        <v>1313</v>
      </c>
      <c r="I157" s="464" t="s">
        <v>1201</v>
      </c>
      <c r="J157" s="464" t="s">
        <v>1101</v>
      </c>
      <c r="K157" s="466" t="s">
        <v>985</v>
      </c>
      <c r="L157" s="467">
        <f t="shared" si="12"/>
        <v>1</v>
      </c>
      <c r="M157" s="468">
        <f t="shared" si="14"/>
        <v>41304</v>
      </c>
      <c r="N157" s="467" t="str">
        <f>IF(IFERROR(SEARCH("-",K157,1),0) &gt; 0,IFERROR(VLOOKUP(K157,'Liste ECO'!A:A,1,FALSE),"ATTENTION CE Inexistant"),"")</f>
        <v>911-57</v>
      </c>
      <c r="O157" s="467" t="str">
        <f>IF(LEFT(N157,1) ="A",'Messages d''erreur'!$B$9,"")</f>
        <v/>
      </c>
      <c r="P157" s="447">
        <f t="shared" si="10"/>
        <v>41304</v>
      </c>
      <c r="Q157" s="447">
        <f>IFERROR(VLOOKUP(B158,'Liste CG'!A:A,1,FALSE),"Attention erreur pas de CG")</f>
        <v>17421</v>
      </c>
      <c r="R157" s="447" t="str">
        <f>IF(LEFT(Q157,1)="A",'Messages d''erreur'!B$10,"")</f>
        <v/>
      </c>
      <c r="S157" s="467">
        <f t="shared" si="11"/>
        <v>41304</v>
      </c>
      <c r="T157" s="469">
        <f>IFERROR(VLOOKUP(S157,'Liste CG'!A:A,1,FALSE),"Attention erreur pas de CG")</f>
        <v>41304</v>
      </c>
      <c r="U157" s="447" t="str">
        <f>IF(MID(H157,4,1)="x", 'Messages d''erreur'!$B$13,IF(LEFT(T157,1)="A",'Messages d''erreur'!$B$12,""))</f>
        <v/>
      </c>
    </row>
    <row r="158" spans="1:21" ht="39" x14ac:dyDescent="0.35">
      <c r="A158" s="535" t="s">
        <v>1311</v>
      </c>
      <c r="B158" s="447">
        <f t="shared" si="13"/>
        <v>17421</v>
      </c>
      <c r="C158" s="462" t="s">
        <v>1041</v>
      </c>
      <c r="D158" s="463" t="s">
        <v>1274</v>
      </c>
      <c r="E158" s="464" t="s">
        <v>61</v>
      </c>
      <c r="F158" s="464">
        <v>3</v>
      </c>
      <c r="G158" s="462" t="s">
        <v>1278</v>
      </c>
      <c r="H158" s="462" t="s">
        <v>1313</v>
      </c>
      <c r="I158" s="464" t="s">
        <v>1201</v>
      </c>
      <c r="J158" s="464" t="s">
        <v>1101</v>
      </c>
      <c r="K158" s="466" t="s">
        <v>1040</v>
      </c>
      <c r="L158" s="467">
        <f t="shared" si="12"/>
        <v>1</v>
      </c>
      <c r="M158" s="468">
        <f t="shared" si="14"/>
        <v>41304</v>
      </c>
      <c r="N158" s="467" t="str">
        <f>IF(IFERROR(SEARCH("-",K158,1),0) &gt; 0,IFERROR(VLOOKUP(K158,'Liste ECO'!A:A,1,FALSE),"ATTENTION CE Inexistant"),"")</f>
        <v>961-53</v>
      </c>
      <c r="O158" s="467" t="str">
        <f>IF(LEFT(N158,1) ="A",'Messages d''erreur'!$B$9,"")</f>
        <v/>
      </c>
      <c r="P158" s="447">
        <f t="shared" si="10"/>
        <v>41304</v>
      </c>
      <c r="Q158" s="447">
        <f>IFERROR(VLOOKUP(B159,'Liste CG'!A:A,1,FALSE),"Attention erreur pas de CG")</f>
        <v>17421</v>
      </c>
      <c r="R158" s="447" t="str">
        <f>IF(LEFT(Q158,1)="A",'Messages d''erreur'!B$10,"")</f>
        <v/>
      </c>
      <c r="S158" s="467">
        <f t="shared" si="11"/>
        <v>41304</v>
      </c>
      <c r="T158" s="469">
        <f>IFERROR(VLOOKUP(S158,'Liste CG'!A:A,1,FALSE),"Attention erreur pas de CG")</f>
        <v>41304</v>
      </c>
      <c r="U158" s="447" t="str">
        <f>IF(MID(H158,4,1)="x", 'Messages d''erreur'!$B$13,IF(LEFT(T158,1)="A",'Messages d''erreur'!$B$12,""))</f>
        <v/>
      </c>
    </row>
    <row r="159" spans="1:21" ht="26" x14ac:dyDescent="0.35">
      <c r="A159" s="535" t="s">
        <v>1311</v>
      </c>
      <c r="B159" s="447">
        <f t="shared" si="13"/>
        <v>17421</v>
      </c>
      <c r="C159" s="462" t="s">
        <v>1041</v>
      </c>
      <c r="D159" s="463" t="s">
        <v>1274</v>
      </c>
      <c r="E159" s="464" t="s">
        <v>61</v>
      </c>
      <c r="F159" s="464">
        <v>4</v>
      </c>
      <c r="G159" s="462" t="s">
        <v>1279</v>
      </c>
      <c r="H159" s="462" t="s">
        <v>1314</v>
      </c>
      <c r="I159" s="464" t="s">
        <v>1274</v>
      </c>
      <c r="J159" s="464" t="s">
        <v>1101</v>
      </c>
      <c r="K159" s="466" t="s">
        <v>1100</v>
      </c>
      <c r="L159" s="467">
        <f t="shared" si="12"/>
        <v>1</v>
      </c>
      <c r="M159" s="468">
        <f t="shared" si="14"/>
        <v>17429</v>
      </c>
      <c r="N159" s="467" t="str">
        <f>IF(IFERROR(SEARCH("-",K159,1),0) &gt; 0,IFERROR(VLOOKUP(K159,'Liste ECO'!A:A,1,FALSE),"ATTENTION CE Inexistant"),"")</f>
        <v/>
      </c>
      <c r="O159" s="467" t="str">
        <f>IF(LEFT(N159,1) ="A",'Messages d''erreur'!$B$9,"")</f>
        <v/>
      </c>
      <c r="P159" s="447">
        <f t="shared" si="10"/>
        <v>17429</v>
      </c>
      <c r="Q159" s="447">
        <f>IFERROR(VLOOKUP(B160,'Liste CG'!A:A,1,FALSE),"Attention erreur pas de CG")</f>
        <v>17429</v>
      </c>
      <c r="R159" s="447" t="str">
        <f>IF(LEFT(Q159,1)="A",'Messages d''erreur'!B$10,"")</f>
        <v/>
      </c>
      <c r="S159" s="467">
        <f t="shared" si="11"/>
        <v>17429</v>
      </c>
      <c r="T159" s="469">
        <f>IFERROR(VLOOKUP(S159,'Liste CG'!A:A,1,FALSE),"Attention erreur pas de CG")</f>
        <v>17429</v>
      </c>
      <c r="U159" s="447" t="str">
        <f>IF(MID(H159,4,1)="x", 'Messages d''erreur'!$B$13,IF(LEFT(T159,1)="A",'Messages d''erreur'!$B$12,""))</f>
        <v/>
      </c>
    </row>
    <row r="160" spans="1:21" ht="26" x14ac:dyDescent="0.35">
      <c r="A160" s="535" t="s">
        <v>1314</v>
      </c>
      <c r="B160" s="447">
        <f t="shared" si="13"/>
        <v>17429</v>
      </c>
      <c r="C160" s="462" t="s">
        <v>1315</v>
      </c>
      <c r="D160" s="463" t="s">
        <v>1274</v>
      </c>
      <c r="E160" s="464" t="s">
        <v>61</v>
      </c>
      <c r="F160" s="464">
        <v>1</v>
      </c>
      <c r="G160" s="462" t="s">
        <v>1282</v>
      </c>
      <c r="H160" s="462" t="s">
        <v>1316</v>
      </c>
      <c r="I160" s="464" t="s">
        <v>1201</v>
      </c>
      <c r="J160" s="464" t="s">
        <v>1101</v>
      </c>
      <c r="K160" s="466" t="s">
        <v>1100</v>
      </c>
      <c r="L160" s="467">
        <f t="shared" si="12"/>
        <v>0</v>
      </c>
      <c r="M160" s="468">
        <f t="shared" si="14"/>
        <v>43514</v>
      </c>
      <c r="N160" s="467" t="str">
        <f>IF(IFERROR(SEARCH("-",K160,1),0) &gt; 0,IFERROR(VLOOKUP(K160,'Liste ECO'!A:A,1,FALSE),"ATTENTION CE Inexistant"),"")</f>
        <v/>
      </c>
      <c r="O160" s="467" t="str">
        <f>IF(LEFT(N160,1) ="A",'Messages d''erreur'!$B$9,"")</f>
        <v/>
      </c>
      <c r="P160" s="447">
        <f t="shared" si="10"/>
        <v>43514</v>
      </c>
      <c r="Q160" s="447">
        <f>IFERROR(VLOOKUP(B161,'Liste CG'!A:A,1,FALSE),"Attention erreur pas de CG")</f>
        <v>17429</v>
      </c>
      <c r="R160" s="447" t="str">
        <f>IF(LEFT(Q160,1)="A",'Messages d''erreur'!B$10,"")</f>
        <v/>
      </c>
      <c r="S160" s="467">
        <f t="shared" si="11"/>
        <v>43514</v>
      </c>
      <c r="T160" s="469">
        <f>IFERROR(VLOOKUP(S160,'Liste CG'!A:A,1,FALSE),"Attention erreur pas de CG")</f>
        <v>43514</v>
      </c>
      <c r="U160" s="447" t="str">
        <f>IF(MID(H160,4,1)="x", 'Messages d''erreur'!$B$13,IF(LEFT(T160,1)="A",'Messages d''erreur'!$B$12,""))</f>
        <v/>
      </c>
    </row>
    <row r="161" spans="1:21" ht="26" x14ac:dyDescent="0.35">
      <c r="A161" s="535" t="s">
        <v>1314</v>
      </c>
      <c r="B161" s="447">
        <f t="shared" si="13"/>
        <v>17429</v>
      </c>
      <c r="C161" s="462" t="s">
        <v>1315</v>
      </c>
      <c r="D161" s="463" t="s">
        <v>1274</v>
      </c>
      <c r="E161" s="464" t="s">
        <v>61</v>
      </c>
      <c r="F161" s="464">
        <v>2</v>
      </c>
      <c r="G161" s="462" t="s">
        <v>1284</v>
      </c>
      <c r="H161" s="462" t="s">
        <v>1317</v>
      </c>
      <c r="I161" s="464" t="s">
        <v>1318</v>
      </c>
      <c r="J161" s="464" t="s">
        <v>1101</v>
      </c>
      <c r="K161" s="466" t="s">
        <v>965</v>
      </c>
      <c r="L161" s="467">
        <f t="shared" si="12"/>
        <v>1</v>
      </c>
      <c r="M161" s="468">
        <f t="shared" si="14"/>
        <v>44000</v>
      </c>
      <c r="N161" s="467" t="str">
        <f>IF(IFERROR(SEARCH("-",K161,1),0) &gt; 0,IFERROR(VLOOKUP(K161,'Liste ECO'!A:A,1,FALSE),"ATTENTION CE Inexistant"),"")</f>
        <v>911-03</v>
      </c>
      <c r="O161" s="467" t="str">
        <f>IF(LEFT(N161,1) ="A",'Messages d''erreur'!$B$9,"")</f>
        <v/>
      </c>
      <c r="P161" s="447">
        <f t="shared" si="10"/>
        <v>44000</v>
      </c>
      <c r="Q161" s="447">
        <f>IFERROR(VLOOKUP(B162,'Liste CG'!A:A,1,FALSE),"Attention erreur pas de CG")</f>
        <v>17429</v>
      </c>
      <c r="R161" s="447" t="str">
        <f>IF(LEFT(Q161,1)="A",'Messages d''erreur'!B$10,"")</f>
        <v/>
      </c>
      <c r="S161" s="467">
        <f t="shared" si="11"/>
        <v>44000</v>
      </c>
      <c r="T161" s="469">
        <f>IFERROR(VLOOKUP(S161,'Liste CG'!A:A,1,FALSE),"Attention erreur pas de CG")</f>
        <v>44000</v>
      </c>
      <c r="U161" s="447" t="str">
        <f>IF(MID(H161,4,1)="x", 'Messages d''erreur'!$B$13,IF(LEFT(T161,1)="A",'Messages d''erreur'!$B$12,""))</f>
        <v/>
      </c>
    </row>
    <row r="162" spans="1:21" ht="39" x14ac:dyDescent="0.35">
      <c r="A162" s="535" t="s">
        <v>1314</v>
      </c>
      <c r="B162" s="447">
        <f t="shared" si="13"/>
        <v>17429</v>
      </c>
      <c r="C162" s="462" t="s">
        <v>1315</v>
      </c>
      <c r="D162" s="463" t="s">
        <v>1274</v>
      </c>
      <c r="E162" s="464" t="s">
        <v>1101</v>
      </c>
      <c r="F162" s="464">
        <v>3</v>
      </c>
      <c r="G162" s="462" t="s">
        <v>1286</v>
      </c>
      <c r="H162" s="462" t="s">
        <v>1316</v>
      </c>
      <c r="I162" s="464" t="s">
        <v>1201</v>
      </c>
      <c r="J162" s="464" t="s">
        <v>61</v>
      </c>
      <c r="K162" s="466" t="s">
        <v>1100</v>
      </c>
      <c r="L162" s="467">
        <f t="shared" si="12"/>
        <v>1</v>
      </c>
      <c r="M162" s="468">
        <f t="shared" si="14"/>
        <v>43514</v>
      </c>
      <c r="N162" s="467" t="str">
        <f>IF(IFERROR(SEARCH("-",K162,1),0) &gt; 0,IFERROR(VLOOKUP(K162,'Liste ECO'!A:A,1,FALSE),"ATTENTION CE Inexistant"),"")</f>
        <v/>
      </c>
      <c r="O162" s="467" t="str">
        <f>IF(LEFT(N162,1) ="A",'Messages d''erreur'!$B$9,"")</f>
        <v/>
      </c>
      <c r="P162" s="447">
        <f t="shared" si="10"/>
        <v>43514</v>
      </c>
      <c r="Q162" s="447">
        <f>IFERROR(VLOOKUP(B163,'Liste CG'!A:A,1,FALSE),"Attention erreur pas de CG")</f>
        <v>17429</v>
      </c>
      <c r="R162" s="447" t="str">
        <f>IF(LEFT(Q162,1)="A",'Messages d''erreur'!B$10,"")</f>
        <v/>
      </c>
      <c r="S162" s="467">
        <f t="shared" si="11"/>
        <v>43514</v>
      </c>
      <c r="T162" s="469">
        <f>IFERROR(VLOOKUP(S162,'Liste CG'!A:A,1,FALSE),"Attention erreur pas de CG")</f>
        <v>43514</v>
      </c>
      <c r="U162" s="447" t="str">
        <f>IF(MID(H162,4,1)="x", 'Messages d''erreur'!$B$13,IF(LEFT(T162,1)="A",'Messages d''erreur'!$B$12,""))</f>
        <v/>
      </c>
    </row>
    <row r="163" spans="1:21" ht="26" x14ac:dyDescent="0.35">
      <c r="A163" s="535" t="s">
        <v>1314</v>
      </c>
      <c r="B163" s="447">
        <f t="shared" si="13"/>
        <v>17429</v>
      </c>
      <c r="C163" s="462" t="s">
        <v>1315</v>
      </c>
      <c r="D163" s="463" t="s">
        <v>1274</v>
      </c>
      <c r="E163" s="464" t="s">
        <v>61</v>
      </c>
      <c r="F163" s="464">
        <v>4</v>
      </c>
      <c r="G163" s="462" t="s">
        <v>1303</v>
      </c>
      <c r="H163" s="462" t="s">
        <v>1317</v>
      </c>
      <c r="I163" s="464" t="s">
        <v>1318</v>
      </c>
      <c r="J163" s="464" t="s">
        <v>1101</v>
      </c>
      <c r="K163" s="466" t="s">
        <v>977</v>
      </c>
      <c r="L163" s="467">
        <f t="shared" si="12"/>
        <v>1</v>
      </c>
      <c r="M163" s="468">
        <f t="shared" si="14"/>
        <v>44000</v>
      </c>
      <c r="N163" s="467" t="str">
        <f>IF(IFERROR(SEARCH("-",K163,1),0) &gt; 0,IFERROR(VLOOKUP(K163,'Liste ECO'!A:A,1,FALSE),"ATTENTION CE Inexistant"),"")</f>
        <v>911-53</v>
      </c>
      <c r="O163" s="467" t="str">
        <f>IF(LEFT(N163,1) ="A",'Messages d''erreur'!$B$9,"")</f>
        <v/>
      </c>
      <c r="P163" s="447">
        <f t="shared" si="10"/>
        <v>44000</v>
      </c>
      <c r="Q163" s="447">
        <f>IFERROR(VLOOKUP(B164,'Liste CG'!A:A,1,FALSE),"Attention erreur pas de CG")</f>
        <v>17429</v>
      </c>
      <c r="R163" s="447" t="str">
        <f>IF(LEFT(Q163,1)="A",'Messages d''erreur'!B$10,"")</f>
        <v/>
      </c>
      <c r="S163" s="467">
        <f t="shared" si="11"/>
        <v>44000</v>
      </c>
      <c r="T163" s="469">
        <f>IFERROR(VLOOKUP(S163,'Liste CG'!A:A,1,FALSE),"Attention erreur pas de CG")</f>
        <v>44000</v>
      </c>
      <c r="U163" s="447" t="str">
        <f>IF(MID(H163,4,1)="x", 'Messages d''erreur'!$B$13,IF(LEFT(T163,1)="A",'Messages d''erreur'!$B$12,""))</f>
        <v/>
      </c>
    </row>
    <row r="164" spans="1:21" ht="26" x14ac:dyDescent="0.35">
      <c r="A164" s="535" t="s">
        <v>1314</v>
      </c>
      <c r="B164" s="447">
        <f t="shared" si="13"/>
        <v>17429</v>
      </c>
      <c r="C164" s="462" t="s">
        <v>1315</v>
      </c>
      <c r="D164" s="463" t="s">
        <v>1274</v>
      </c>
      <c r="E164" s="464" t="s">
        <v>1101</v>
      </c>
      <c r="F164" s="464">
        <v>5</v>
      </c>
      <c r="G164" s="462" t="s">
        <v>1279</v>
      </c>
      <c r="H164" s="462" t="s">
        <v>1311</v>
      </c>
      <c r="I164" s="464" t="s">
        <v>1274</v>
      </c>
      <c r="J164" s="464" t="s">
        <v>61</v>
      </c>
      <c r="K164" s="466" t="s">
        <v>1100</v>
      </c>
      <c r="L164" s="467">
        <f t="shared" si="12"/>
        <v>1</v>
      </c>
      <c r="M164" s="468">
        <f t="shared" si="14"/>
        <v>17421</v>
      </c>
      <c r="N164" s="467" t="str">
        <f>IF(IFERROR(SEARCH("-",K164,1),0) &gt; 0,IFERROR(VLOOKUP(K164,'Liste ECO'!A:A,1,FALSE),"ATTENTION CE Inexistant"),"")</f>
        <v/>
      </c>
      <c r="O164" s="467" t="str">
        <f>IF(LEFT(N164,1) ="A",'Messages d''erreur'!$B$9,"")</f>
        <v/>
      </c>
      <c r="P164" s="447">
        <f t="shared" ref="P164:P227" si="15">VALUE(H164)</f>
        <v>17421</v>
      </c>
      <c r="Q164" s="447">
        <f>IFERROR(VLOOKUP(B165,'Liste CG'!A:A,1,FALSE),"Attention erreur pas de CG")</f>
        <v>17501</v>
      </c>
      <c r="R164" s="447" t="str">
        <f>IF(LEFT(Q164,1)="A",'Messages d''erreur'!B$10,"")</f>
        <v/>
      </c>
      <c r="S164" s="467">
        <f t="shared" ref="S164:S227" si="16">VALUE(H164)</f>
        <v>17421</v>
      </c>
      <c r="T164" s="469">
        <f>IFERROR(VLOOKUP(S164,'Liste CG'!A:A,1,FALSE),"Attention erreur pas de CG")</f>
        <v>17421</v>
      </c>
      <c r="U164" s="447" t="str">
        <f>IF(MID(H164,4,1)="x", 'Messages d''erreur'!$B$13,IF(LEFT(T164,1)="A",'Messages d''erreur'!$B$12,""))</f>
        <v/>
      </c>
    </row>
    <row r="165" spans="1:21" ht="52" x14ac:dyDescent="0.35">
      <c r="A165" s="535" t="s">
        <v>1319</v>
      </c>
      <c r="B165" s="447">
        <f t="shared" si="13"/>
        <v>17501</v>
      </c>
      <c r="C165" s="462" t="s">
        <v>1049</v>
      </c>
      <c r="D165" s="463" t="s">
        <v>1274</v>
      </c>
      <c r="E165" s="464" t="s">
        <v>1101</v>
      </c>
      <c r="F165" s="464">
        <v>1</v>
      </c>
      <c r="G165" s="462" t="s">
        <v>1275</v>
      </c>
      <c r="H165" s="462" t="s">
        <v>1276</v>
      </c>
      <c r="I165" s="464" t="s">
        <v>1201</v>
      </c>
      <c r="J165" s="464" t="s">
        <v>61</v>
      </c>
      <c r="K165" s="466" t="s">
        <v>1048</v>
      </c>
      <c r="L165" s="467">
        <f t="shared" si="12"/>
        <v>0</v>
      </c>
      <c r="M165" s="468">
        <f t="shared" si="14"/>
        <v>41303</v>
      </c>
      <c r="N165" s="467" t="str">
        <f>IF(IFERROR(SEARCH("-",K165,1),0) &gt; 0,IFERROR(VLOOKUP(K165,'Liste ECO'!A:A,1,FALSE),"ATTENTION CE Inexistant"),"")</f>
        <v>961-56</v>
      </c>
      <c r="O165" s="467" t="str">
        <f>IF(LEFT(N165,1) ="A",'Messages d''erreur'!$B$9,"")</f>
        <v/>
      </c>
      <c r="P165" s="447">
        <f t="shared" si="15"/>
        <v>41303</v>
      </c>
      <c r="Q165" s="447">
        <f>IFERROR(VLOOKUP(B166,'Liste CG'!A:A,1,FALSE),"Attention erreur pas de CG")</f>
        <v>17501</v>
      </c>
      <c r="R165" s="447" t="str">
        <f>IF(LEFT(Q165,1)="A",'Messages d''erreur'!B$10,"")</f>
        <v/>
      </c>
      <c r="S165" s="467">
        <f t="shared" si="16"/>
        <v>41303</v>
      </c>
      <c r="T165" s="469">
        <f>IFERROR(VLOOKUP(S165,'Liste CG'!A:A,1,FALSE),"Attention erreur pas de CG")</f>
        <v>41303</v>
      </c>
      <c r="U165" s="447" t="str">
        <f>IF(MID(H165,4,1)="x", 'Messages d''erreur'!$B$13,IF(LEFT(T165,1)="A",'Messages d''erreur'!$B$12,""))</f>
        <v/>
      </c>
    </row>
    <row r="166" spans="1:21" ht="52" x14ac:dyDescent="0.35">
      <c r="A166" s="535" t="s">
        <v>1319</v>
      </c>
      <c r="B166" s="447">
        <f t="shared" si="13"/>
        <v>17501</v>
      </c>
      <c r="C166" s="462" t="s">
        <v>1049</v>
      </c>
      <c r="D166" s="463" t="s">
        <v>1274</v>
      </c>
      <c r="E166" s="464" t="s">
        <v>61</v>
      </c>
      <c r="F166" s="464">
        <v>2</v>
      </c>
      <c r="G166" s="462" t="s">
        <v>1277</v>
      </c>
      <c r="H166" s="462" t="s">
        <v>1276</v>
      </c>
      <c r="I166" s="464" t="s">
        <v>1201</v>
      </c>
      <c r="J166" s="464" t="s">
        <v>1101</v>
      </c>
      <c r="K166" s="466" t="s">
        <v>1048</v>
      </c>
      <c r="L166" s="467">
        <f t="shared" si="12"/>
        <v>1</v>
      </c>
      <c r="M166" s="468">
        <f t="shared" si="14"/>
        <v>41303</v>
      </c>
      <c r="N166" s="467" t="str">
        <f>IF(IFERROR(SEARCH("-",K166,1),0) &gt; 0,IFERROR(VLOOKUP(K166,'Liste ECO'!A:A,1,FALSE),"ATTENTION CE Inexistant"),"")</f>
        <v>961-56</v>
      </c>
      <c r="O166" s="467" t="str">
        <f>IF(LEFT(N166,1) ="A",'Messages d''erreur'!$B$9,"")</f>
        <v/>
      </c>
      <c r="P166" s="447">
        <f t="shared" si="15"/>
        <v>41303</v>
      </c>
      <c r="Q166" s="447">
        <f>IFERROR(VLOOKUP(B167,'Liste CG'!A:A,1,FALSE),"Attention erreur pas de CG")</f>
        <v>17501</v>
      </c>
      <c r="R166" s="447" t="str">
        <f>IF(LEFT(Q166,1)="A",'Messages d''erreur'!B$10,"")</f>
        <v/>
      </c>
      <c r="S166" s="467">
        <f t="shared" si="16"/>
        <v>41303</v>
      </c>
      <c r="T166" s="469">
        <f>IFERROR(VLOOKUP(S166,'Liste CG'!A:A,1,FALSE),"Attention erreur pas de CG")</f>
        <v>41303</v>
      </c>
      <c r="U166" s="447" t="str">
        <f>IF(MID(H166,4,1)="x", 'Messages d''erreur'!$B$13,IF(LEFT(T166,1)="A",'Messages d''erreur'!$B$12,""))</f>
        <v/>
      </c>
    </row>
    <row r="167" spans="1:21" ht="52" x14ac:dyDescent="0.35">
      <c r="A167" s="535" t="s">
        <v>1319</v>
      </c>
      <c r="B167" s="447">
        <f t="shared" si="13"/>
        <v>17501</v>
      </c>
      <c r="C167" s="462" t="s">
        <v>1049</v>
      </c>
      <c r="D167" s="463" t="s">
        <v>1274</v>
      </c>
      <c r="E167" s="464" t="s">
        <v>61</v>
      </c>
      <c r="F167" s="464">
        <v>3</v>
      </c>
      <c r="G167" s="462" t="s">
        <v>1278</v>
      </c>
      <c r="H167" s="462" t="s">
        <v>1276</v>
      </c>
      <c r="I167" s="464" t="s">
        <v>1201</v>
      </c>
      <c r="J167" s="464" t="s">
        <v>1101</v>
      </c>
      <c r="K167" s="466" t="s">
        <v>987</v>
      </c>
      <c r="L167" s="467">
        <f t="shared" si="12"/>
        <v>1</v>
      </c>
      <c r="M167" s="468">
        <f t="shared" si="14"/>
        <v>41303</v>
      </c>
      <c r="N167" s="467" t="str">
        <f>IF(IFERROR(SEARCH("-",K167,1),0) &gt; 0,IFERROR(VLOOKUP(K167,'Liste ECO'!A:A,1,FALSE),"ATTENTION CE Inexistant"),"")</f>
        <v>911-58</v>
      </c>
      <c r="O167" s="467" t="str">
        <f>IF(LEFT(N167,1) ="A",'Messages d''erreur'!$B$9,"")</f>
        <v/>
      </c>
      <c r="P167" s="447">
        <f t="shared" si="15"/>
        <v>41303</v>
      </c>
      <c r="Q167" s="447">
        <f>IFERROR(VLOOKUP(B168,'Liste CG'!A:A,1,FALSE),"Attention erreur pas de CG")</f>
        <v>17509</v>
      </c>
      <c r="R167" s="447" t="str">
        <f>IF(LEFT(Q167,1)="A",'Messages d''erreur'!B$10,"")</f>
        <v/>
      </c>
      <c r="S167" s="467">
        <f t="shared" si="16"/>
        <v>41303</v>
      </c>
      <c r="T167" s="469">
        <f>IFERROR(VLOOKUP(S167,'Liste CG'!A:A,1,FALSE),"Attention erreur pas de CG")</f>
        <v>41303</v>
      </c>
      <c r="U167" s="447" t="str">
        <f>IF(MID(H167,4,1)="x", 'Messages d''erreur'!$B$13,IF(LEFT(T167,1)="A",'Messages d''erreur'!$B$12,""))</f>
        <v/>
      </c>
    </row>
    <row r="168" spans="1:21" ht="65" x14ac:dyDescent="0.35">
      <c r="A168" s="535" t="s">
        <v>1320</v>
      </c>
      <c r="B168" s="447">
        <f t="shared" si="13"/>
        <v>17509</v>
      </c>
      <c r="C168" s="462" t="s">
        <v>1321</v>
      </c>
      <c r="D168" s="463" t="s">
        <v>1274</v>
      </c>
      <c r="E168" s="464" t="s">
        <v>61</v>
      </c>
      <c r="F168" s="464">
        <v>1</v>
      </c>
      <c r="G168" s="462" t="s">
        <v>1282</v>
      </c>
      <c r="H168" s="462" t="s">
        <v>1283</v>
      </c>
      <c r="I168" s="464" t="s">
        <v>1201</v>
      </c>
      <c r="J168" s="464" t="s">
        <v>1101</v>
      </c>
      <c r="K168" s="466" t="s">
        <v>1100</v>
      </c>
      <c r="L168" s="467">
        <f t="shared" si="12"/>
        <v>0</v>
      </c>
      <c r="M168" s="468">
        <f t="shared" si="14"/>
        <v>43513</v>
      </c>
      <c r="N168" s="467" t="str">
        <f>IF(IFERROR(SEARCH("-",K168,1),0) &gt; 0,IFERROR(VLOOKUP(K168,'Liste ECO'!A:A,1,FALSE),"ATTENTION CE Inexistant"),"")</f>
        <v/>
      </c>
      <c r="O168" s="467" t="str">
        <f>IF(LEFT(N168,1) ="A",'Messages d''erreur'!$B$9,"")</f>
        <v/>
      </c>
      <c r="P168" s="447">
        <f t="shared" si="15"/>
        <v>43513</v>
      </c>
      <c r="Q168" s="447">
        <f>IFERROR(VLOOKUP(B169,'Liste CG'!A:A,1,FALSE),"Attention erreur pas de CG")</f>
        <v>17509</v>
      </c>
      <c r="R168" s="447" t="str">
        <f>IF(LEFT(Q168,1)="A",'Messages d''erreur'!B$10,"")</f>
        <v/>
      </c>
      <c r="S168" s="467">
        <f t="shared" si="16"/>
        <v>43513</v>
      </c>
      <c r="T168" s="469">
        <f>IFERROR(VLOOKUP(S168,'Liste CG'!A:A,1,FALSE),"Attention erreur pas de CG")</f>
        <v>43513</v>
      </c>
      <c r="U168" s="447" t="str">
        <f>IF(MID(H168,4,1)="x", 'Messages d''erreur'!$B$13,IF(LEFT(T168,1)="A",'Messages d''erreur'!$B$12,""))</f>
        <v/>
      </c>
    </row>
    <row r="169" spans="1:21" ht="65" x14ac:dyDescent="0.35">
      <c r="A169" s="535" t="s">
        <v>1320</v>
      </c>
      <c r="B169" s="447">
        <f t="shared" si="13"/>
        <v>17509</v>
      </c>
      <c r="C169" s="462" t="s">
        <v>1321</v>
      </c>
      <c r="D169" s="463" t="s">
        <v>1274</v>
      </c>
      <c r="E169" s="464" t="s">
        <v>61</v>
      </c>
      <c r="F169" s="464">
        <v>2</v>
      </c>
      <c r="G169" s="462" t="s">
        <v>1284</v>
      </c>
      <c r="H169" s="462" t="s">
        <v>1285</v>
      </c>
      <c r="I169" s="464" t="s">
        <v>1201</v>
      </c>
      <c r="J169" s="464" t="s">
        <v>1101</v>
      </c>
      <c r="K169" s="453" t="s">
        <v>971</v>
      </c>
      <c r="L169" s="467">
        <f t="shared" si="12"/>
        <v>1</v>
      </c>
      <c r="M169" s="468">
        <f t="shared" si="14"/>
        <v>43511</v>
      </c>
      <c r="N169" s="467" t="str">
        <f>IF(IFERROR(SEARCH("-",K169,1),0) &gt; 0,IFERROR(VLOOKUP(K169,'Liste ECO'!A:A,1,FALSE),"ATTENTION CE Inexistant"),"")</f>
        <v>911-06</v>
      </c>
      <c r="O169" s="467" t="str">
        <f>IF(LEFT(N169,1) ="A",'Messages d''erreur'!$B$9,"")</f>
        <v/>
      </c>
      <c r="P169" s="447">
        <f t="shared" si="15"/>
        <v>43511</v>
      </c>
      <c r="Q169" s="447">
        <f>IFERROR(VLOOKUP(B170,'Liste CG'!A:A,1,FALSE),"Attention erreur pas de CG")</f>
        <v>17509</v>
      </c>
      <c r="R169" s="447" t="str">
        <f>IF(LEFT(Q169,1)="A",'Messages d''erreur'!B$10,"")</f>
        <v/>
      </c>
      <c r="S169" s="467">
        <f t="shared" si="16"/>
        <v>43511</v>
      </c>
      <c r="T169" s="469">
        <f>IFERROR(VLOOKUP(S169,'Liste CG'!A:A,1,FALSE),"Attention erreur pas de CG")</f>
        <v>43511</v>
      </c>
      <c r="U169" s="447" t="str">
        <f>IF(MID(H169,4,1)="x", 'Messages d''erreur'!$B$13,IF(LEFT(T169,1)="A",'Messages d''erreur'!$B$12,""))</f>
        <v/>
      </c>
    </row>
    <row r="170" spans="1:21" ht="65" x14ac:dyDescent="0.35">
      <c r="A170" s="535" t="s">
        <v>1320</v>
      </c>
      <c r="B170" s="447">
        <f t="shared" si="13"/>
        <v>17509</v>
      </c>
      <c r="C170" s="462" t="s">
        <v>1321</v>
      </c>
      <c r="D170" s="463" t="s">
        <v>1274</v>
      </c>
      <c r="E170" s="464" t="s">
        <v>1101</v>
      </c>
      <c r="F170" s="464">
        <v>3</v>
      </c>
      <c r="G170" s="462" t="s">
        <v>1286</v>
      </c>
      <c r="H170" s="462" t="s">
        <v>1283</v>
      </c>
      <c r="I170" s="464" t="s">
        <v>1201</v>
      </c>
      <c r="J170" s="464" t="s">
        <v>61</v>
      </c>
      <c r="K170" s="466" t="s">
        <v>1100</v>
      </c>
      <c r="L170" s="467">
        <f t="shared" si="12"/>
        <v>1</v>
      </c>
      <c r="M170" s="468">
        <f t="shared" si="14"/>
        <v>43513</v>
      </c>
      <c r="N170" s="467" t="str">
        <f>IF(IFERROR(SEARCH("-",K170,1),0) &gt; 0,IFERROR(VLOOKUP(K170,'Liste ECO'!A:A,1,FALSE),"ATTENTION CE Inexistant"),"")</f>
        <v/>
      </c>
      <c r="O170" s="467" t="str">
        <f>IF(LEFT(N170,1) ="A",'Messages d''erreur'!$B$9,"")</f>
        <v/>
      </c>
      <c r="P170" s="447">
        <f t="shared" si="15"/>
        <v>43513</v>
      </c>
      <c r="Q170" s="447">
        <f>IFERROR(VLOOKUP(B171,'Liste CG'!A:A,1,FALSE),"Attention erreur pas de CG")</f>
        <v>17509</v>
      </c>
      <c r="R170" s="447" t="str">
        <f>IF(LEFT(Q170,1)="A",'Messages d''erreur'!B$10,"")</f>
        <v/>
      </c>
      <c r="S170" s="467">
        <f t="shared" si="16"/>
        <v>43513</v>
      </c>
      <c r="T170" s="469">
        <f>IFERROR(VLOOKUP(S170,'Liste CG'!A:A,1,FALSE),"Attention erreur pas de CG")</f>
        <v>43513</v>
      </c>
      <c r="U170" s="447" t="str">
        <f>IF(MID(H170,4,1)="x", 'Messages d''erreur'!$B$13,IF(LEFT(T170,1)="A",'Messages d''erreur'!$B$12,""))</f>
        <v/>
      </c>
    </row>
    <row r="171" spans="1:21" ht="65" x14ac:dyDescent="0.35">
      <c r="A171" s="535" t="s">
        <v>1320</v>
      </c>
      <c r="B171" s="447">
        <f t="shared" si="13"/>
        <v>17509</v>
      </c>
      <c r="C171" s="462" t="s">
        <v>1321</v>
      </c>
      <c r="D171" s="463" t="s">
        <v>1274</v>
      </c>
      <c r="E171" s="464" t="s">
        <v>61</v>
      </c>
      <c r="F171" s="464">
        <v>4</v>
      </c>
      <c r="G171" s="462" t="s">
        <v>1303</v>
      </c>
      <c r="H171" s="462" t="s">
        <v>1288</v>
      </c>
      <c r="I171" s="464" t="s">
        <v>1201</v>
      </c>
      <c r="J171" s="464" t="s">
        <v>1101</v>
      </c>
      <c r="K171" s="466" t="s">
        <v>983</v>
      </c>
      <c r="L171" s="467">
        <f t="shared" si="12"/>
        <v>1</v>
      </c>
      <c r="M171" s="468">
        <f t="shared" si="14"/>
        <v>43521</v>
      </c>
      <c r="N171" s="467" t="str">
        <f>IF(IFERROR(SEARCH("-",K171,1),0) &gt; 0,IFERROR(VLOOKUP(K171,'Liste ECO'!A:A,1,FALSE),"ATTENTION CE Inexistant"),"")</f>
        <v>911-56</v>
      </c>
      <c r="O171" s="467" t="str">
        <f>IF(LEFT(N171,1) ="A",'Messages d''erreur'!$B$9,"")</f>
        <v/>
      </c>
      <c r="P171" s="447">
        <f t="shared" si="15"/>
        <v>43521</v>
      </c>
      <c r="Q171" s="447">
        <f>IFERROR(VLOOKUP(B172,'Liste CG'!A:A,1,FALSE),"Attention erreur pas de CG")</f>
        <v>17509</v>
      </c>
      <c r="R171" s="447" t="str">
        <f>IF(LEFT(Q171,1)="A",'Messages d''erreur'!B$10,"")</f>
        <v/>
      </c>
      <c r="S171" s="467">
        <f t="shared" si="16"/>
        <v>43521</v>
      </c>
      <c r="T171" s="469">
        <f>IFERROR(VLOOKUP(S171,'Liste CG'!A:A,1,FALSE),"Attention erreur pas de CG")</f>
        <v>43521</v>
      </c>
      <c r="U171" s="447" t="str">
        <f>IF(MID(H171,4,1)="x", 'Messages d''erreur'!$B$13,IF(LEFT(T171,1)="A",'Messages d''erreur'!$B$12,""))</f>
        <v/>
      </c>
    </row>
    <row r="172" spans="1:21" ht="65" x14ac:dyDescent="0.35">
      <c r="A172" s="535" t="s">
        <v>1320</v>
      </c>
      <c r="B172" s="447">
        <f t="shared" si="13"/>
        <v>17509</v>
      </c>
      <c r="C172" s="462" t="s">
        <v>1321</v>
      </c>
      <c r="D172" s="463" t="s">
        <v>1274</v>
      </c>
      <c r="E172" s="464" t="s">
        <v>1101</v>
      </c>
      <c r="F172" s="464">
        <v>5</v>
      </c>
      <c r="G172" s="462" t="s">
        <v>1279</v>
      </c>
      <c r="H172" s="462" t="s">
        <v>1319</v>
      </c>
      <c r="I172" s="464" t="s">
        <v>1274</v>
      </c>
      <c r="J172" s="464" t="s">
        <v>61</v>
      </c>
      <c r="K172" s="466" t="s">
        <v>1100</v>
      </c>
      <c r="L172" s="467">
        <f t="shared" si="12"/>
        <v>1</v>
      </c>
      <c r="M172" s="468">
        <f t="shared" si="14"/>
        <v>17501</v>
      </c>
      <c r="N172" s="467" t="str">
        <f>IF(IFERROR(SEARCH("-",K172,1),0) &gt; 0,IFERROR(VLOOKUP(K172,'Liste ECO'!A:A,1,FALSE),"ATTENTION CE Inexistant"),"")</f>
        <v/>
      </c>
      <c r="O172" s="467" t="str">
        <f>IF(LEFT(N172,1) ="A",'Messages d''erreur'!$B$9,"")</f>
        <v/>
      </c>
      <c r="P172" s="447">
        <f t="shared" si="15"/>
        <v>17501</v>
      </c>
      <c r="Q172" s="447">
        <f>IFERROR(VLOOKUP(B173,'Liste CG'!A:A,1,FALSE),"Attention erreur pas de CG")</f>
        <v>17601</v>
      </c>
      <c r="R172" s="447" t="str">
        <f>IF(LEFT(Q172,1)="A",'Messages d''erreur'!B$10,"")</f>
        <v/>
      </c>
      <c r="S172" s="467">
        <f t="shared" si="16"/>
        <v>17501</v>
      </c>
      <c r="T172" s="469">
        <f>IFERROR(VLOOKUP(S172,'Liste CG'!A:A,1,FALSE),"Attention erreur pas de CG")</f>
        <v>17501</v>
      </c>
      <c r="U172" s="447" t="str">
        <f>IF(MID(H172,4,1)="x", 'Messages d''erreur'!$B$13,IF(LEFT(T172,1)="A",'Messages d''erreur'!$B$12,""))</f>
        <v/>
      </c>
    </row>
    <row r="173" spans="1:21" ht="14.5" x14ac:dyDescent="0.35">
      <c r="A173" s="535" t="s">
        <v>1322</v>
      </c>
      <c r="B173" s="447">
        <f t="shared" si="13"/>
        <v>17601</v>
      </c>
      <c r="C173" s="462" t="s">
        <v>1323</v>
      </c>
      <c r="D173" s="463" t="s">
        <v>1324</v>
      </c>
      <c r="E173" s="464" t="s">
        <v>1101</v>
      </c>
      <c r="F173" s="464">
        <v>1</v>
      </c>
      <c r="G173" s="462" t="s">
        <v>1275</v>
      </c>
      <c r="H173" s="462" t="s">
        <v>1276</v>
      </c>
      <c r="I173" s="464" t="s">
        <v>1201</v>
      </c>
      <c r="J173" s="464" t="s">
        <v>61</v>
      </c>
      <c r="K173" s="466" t="s">
        <v>1042</v>
      </c>
      <c r="L173" s="467">
        <f t="shared" si="12"/>
        <v>0</v>
      </c>
      <c r="M173" s="468">
        <f t="shared" si="14"/>
        <v>41303</v>
      </c>
      <c r="N173" s="467" t="str">
        <f>IF(IFERROR(SEARCH("-",K173,1),0) &gt; 0,IFERROR(VLOOKUP(K173,'Liste ECO'!A:A,1,FALSE),"ATTENTION CE Inexistant"),"")</f>
        <v>961-54</v>
      </c>
      <c r="O173" s="467" t="str">
        <f>IF(LEFT(N173,1) ="A",'Messages d''erreur'!$B$9,"")</f>
        <v/>
      </c>
      <c r="P173" s="447">
        <f t="shared" si="15"/>
        <v>41303</v>
      </c>
      <c r="Q173" s="447">
        <f>IFERROR(VLOOKUP(B174,'Liste CG'!A:A,1,FALSE),"Attention erreur pas de CG")</f>
        <v>17601</v>
      </c>
      <c r="R173" s="447" t="str">
        <f>IF(LEFT(Q173,1)="A",'Messages d''erreur'!B$10,"")</f>
        <v/>
      </c>
      <c r="S173" s="467">
        <f t="shared" si="16"/>
        <v>41303</v>
      </c>
      <c r="T173" s="469">
        <f>IFERROR(VLOOKUP(S173,'Liste CG'!A:A,1,FALSE),"Attention erreur pas de CG")</f>
        <v>41303</v>
      </c>
      <c r="U173" s="447" t="str">
        <f>IF(MID(H173,4,1)="x", 'Messages d''erreur'!$B$13,IF(LEFT(T173,1)="A",'Messages d''erreur'!$B$12,""))</f>
        <v/>
      </c>
    </row>
    <row r="174" spans="1:21" ht="26" x14ac:dyDescent="0.35">
      <c r="A174" s="535" t="s">
        <v>1322</v>
      </c>
      <c r="B174" s="447">
        <f t="shared" si="13"/>
        <v>17601</v>
      </c>
      <c r="C174" s="462" t="s">
        <v>1323</v>
      </c>
      <c r="D174" s="463" t="s">
        <v>1324</v>
      </c>
      <c r="E174" s="464" t="s">
        <v>61</v>
      </c>
      <c r="F174" s="464">
        <v>2</v>
      </c>
      <c r="G174" s="462" t="s">
        <v>1277</v>
      </c>
      <c r="H174" s="462" t="s">
        <v>1276</v>
      </c>
      <c r="I174" s="464" t="s">
        <v>1201</v>
      </c>
      <c r="J174" s="464" t="s">
        <v>1101</v>
      </c>
      <c r="K174" s="466" t="s">
        <v>1042</v>
      </c>
      <c r="L174" s="467">
        <f t="shared" si="12"/>
        <v>1</v>
      </c>
      <c r="M174" s="468">
        <f t="shared" si="14"/>
        <v>41303</v>
      </c>
      <c r="N174" s="467" t="str">
        <f>IF(IFERROR(SEARCH("-",K174,1),0) &gt; 0,IFERROR(VLOOKUP(K174,'Liste ECO'!A:A,1,FALSE),"ATTENTION CE Inexistant"),"")</f>
        <v>961-54</v>
      </c>
      <c r="O174" s="467" t="str">
        <f>IF(LEFT(N174,1) ="A",'Messages d''erreur'!$B$9,"")</f>
        <v/>
      </c>
      <c r="P174" s="447">
        <f t="shared" si="15"/>
        <v>41303</v>
      </c>
      <c r="Q174" s="447">
        <f>IFERROR(VLOOKUP(B175,'Liste CG'!A:A,1,FALSE),"Attention erreur pas de CG")</f>
        <v>17601</v>
      </c>
      <c r="R174" s="447" t="str">
        <f>IF(LEFT(Q174,1)="A",'Messages d''erreur'!B$10,"")</f>
        <v/>
      </c>
      <c r="S174" s="467">
        <f t="shared" si="16"/>
        <v>41303</v>
      </c>
      <c r="T174" s="469">
        <f>IFERROR(VLOOKUP(S174,'Liste CG'!A:A,1,FALSE),"Attention erreur pas de CG")</f>
        <v>41303</v>
      </c>
      <c r="U174" s="447" t="str">
        <f>IF(MID(H174,4,1)="x", 'Messages d''erreur'!$B$13,IF(LEFT(T174,1)="A",'Messages d''erreur'!$B$12,""))</f>
        <v/>
      </c>
    </row>
    <row r="175" spans="1:21" ht="39" x14ac:dyDescent="0.35">
      <c r="A175" s="535" t="s">
        <v>1322</v>
      </c>
      <c r="B175" s="447">
        <f t="shared" si="13"/>
        <v>17601</v>
      </c>
      <c r="C175" s="462" t="s">
        <v>1323</v>
      </c>
      <c r="D175" s="463" t="s">
        <v>1324</v>
      </c>
      <c r="E175" s="464" t="s">
        <v>61</v>
      </c>
      <c r="F175" s="464">
        <v>3</v>
      </c>
      <c r="G175" s="462" t="s">
        <v>1278</v>
      </c>
      <c r="H175" s="462" t="s">
        <v>1276</v>
      </c>
      <c r="I175" s="464" t="s">
        <v>1201</v>
      </c>
      <c r="J175" s="464" t="s">
        <v>1101</v>
      </c>
      <c r="K175" s="466" t="s">
        <v>993</v>
      </c>
      <c r="L175" s="467">
        <f t="shared" si="12"/>
        <v>1</v>
      </c>
      <c r="M175" s="468">
        <f t="shared" si="14"/>
        <v>41303</v>
      </c>
      <c r="N175" s="467" t="str">
        <f>IF(IFERROR(SEARCH("-",K175,1),0) &gt; 0,IFERROR(VLOOKUP(K175,'Liste ECO'!A:A,1,FALSE),"ATTENTION CE Inexistant"),"")</f>
        <v>911-62</v>
      </c>
      <c r="O175" s="467" t="str">
        <f>IF(LEFT(N175,1) ="A",'Messages d''erreur'!$B$9,"")</f>
        <v/>
      </c>
      <c r="P175" s="447">
        <f t="shared" si="15"/>
        <v>41303</v>
      </c>
      <c r="Q175" s="447">
        <f>IFERROR(VLOOKUP(B176,'Liste CG'!A:A,1,FALSE),"Attention erreur pas de CG")</f>
        <v>17601</v>
      </c>
      <c r="R175" s="447" t="str">
        <f>IF(LEFT(Q175,1)="A",'Messages d''erreur'!B$10,"")</f>
        <v/>
      </c>
      <c r="S175" s="467">
        <f t="shared" si="16"/>
        <v>41303</v>
      </c>
      <c r="T175" s="469">
        <f>IFERROR(VLOOKUP(S175,'Liste CG'!A:A,1,FALSE),"Attention erreur pas de CG")</f>
        <v>41303</v>
      </c>
      <c r="U175" s="447" t="str">
        <f>IF(MID(H175,4,1)="x", 'Messages d''erreur'!$B$13,IF(LEFT(T175,1)="A",'Messages d''erreur'!$B$12,""))</f>
        <v/>
      </c>
    </row>
    <row r="176" spans="1:21" ht="14.5" x14ac:dyDescent="0.35">
      <c r="A176" s="535" t="s">
        <v>1322</v>
      </c>
      <c r="B176" s="447">
        <f t="shared" si="13"/>
        <v>17601</v>
      </c>
      <c r="C176" s="462" t="s">
        <v>1323</v>
      </c>
      <c r="D176" s="463" t="s">
        <v>1324</v>
      </c>
      <c r="E176" s="464" t="s">
        <v>61</v>
      </c>
      <c r="F176" s="464">
        <v>4</v>
      </c>
      <c r="G176" s="462" t="s">
        <v>1279</v>
      </c>
      <c r="H176" s="462" t="s">
        <v>1325</v>
      </c>
      <c r="I176" s="464" t="s">
        <v>1324</v>
      </c>
      <c r="J176" s="464" t="s">
        <v>1101</v>
      </c>
      <c r="K176" s="466" t="s">
        <v>1100</v>
      </c>
      <c r="L176" s="467">
        <f t="shared" si="12"/>
        <v>1</v>
      </c>
      <c r="M176" s="468">
        <f t="shared" si="14"/>
        <v>17609</v>
      </c>
      <c r="N176" s="467" t="str">
        <f>IF(IFERROR(SEARCH("-",K176,1),0) &gt; 0,IFERROR(VLOOKUP(K176,'Liste ECO'!A:A,1,FALSE),"ATTENTION CE Inexistant"),"")</f>
        <v/>
      </c>
      <c r="O176" s="467" t="str">
        <f>IF(LEFT(N176,1) ="A",'Messages d''erreur'!$B$9,"")</f>
        <v/>
      </c>
      <c r="P176" s="447">
        <f t="shared" si="15"/>
        <v>17609</v>
      </c>
      <c r="Q176" s="447">
        <f>IFERROR(VLOOKUP(B177,'Liste CG'!A:A,1,FALSE),"Attention erreur pas de CG")</f>
        <v>17609</v>
      </c>
      <c r="R176" s="447" t="str">
        <f>IF(LEFT(Q176,1)="A",'Messages d''erreur'!B$10,"")</f>
        <v/>
      </c>
      <c r="S176" s="467">
        <f t="shared" si="16"/>
        <v>17609</v>
      </c>
      <c r="T176" s="469">
        <f>IFERROR(VLOOKUP(S176,'Liste CG'!A:A,1,FALSE),"Attention erreur pas de CG")</f>
        <v>17609</v>
      </c>
      <c r="U176" s="447" t="str">
        <f>IF(MID(H176,4,1)="x", 'Messages d''erreur'!$B$13,IF(LEFT(T176,1)="A",'Messages d''erreur'!$B$12,""))</f>
        <v/>
      </c>
    </row>
    <row r="177" spans="1:21" ht="26" x14ac:dyDescent="0.35">
      <c r="A177" s="535" t="s">
        <v>1325</v>
      </c>
      <c r="B177" s="447">
        <f t="shared" si="13"/>
        <v>17609</v>
      </c>
      <c r="C177" s="462" t="s">
        <v>1326</v>
      </c>
      <c r="D177" s="463" t="s">
        <v>1324</v>
      </c>
      <c r="E177" s="464" t="s">
        <v>61</v>
      </c>
      <c r="F177" s="464">
        <v>1</v>
      </c>
      <c r="G177" s="462" t="s">
        <v>1282</v>
      </c>
      <c r="H177" s="462" t="s">
        <v>1283</v>
      </c>
      <c r="I177" s="464" t="s">
        <v>1201</v>
      </c>
      <c r="J177" s="464" t="s">
        <v>1101</v>
      </c>
      <c r="K177" s="466" t="s">
        <v>1100</v>
      </c>
      <c r="L177" s="467">
        <f t="shared" si="12"/>
        <v>0</v>
      </c>
      <c r="M177" s="468">
        <f t="shared" si="14"/>
        <v>43513</v>
      </c>
      <c r="N177" s="467" t="str">
        <f>IF(IFERROR(SEARCH("-",K177,1),0) &gt; 0,IFERROR(VLOOKUP(K177,'Liste ECO'!A:A,1,FALSE),"ATTENTION CE Inexistant"),"")</f>
        <v/>
      </c>
      <c r="O177" s="467" t="str">
        <f>IF(LEFT(N177,1) ="A",'Messages d''erreur'!$B$9,"")</f>
        <v/>
      </c>
      <c r="P177" s="447">
        <f t="shared" si="15"/>
        <v>43513</v>
      </c>
      <c r="Q177" s="447">
        <f>IFERROR(VLOOKUP(B178,'Liste CG'!A:A,1,FALSE),"Attention erreur pas de CG")</f>
        <v>17609</v>
      </c>
      <c r="R177" s="447" t="str">
        <f>IF(LEFT(Q177,1)="A",'Messages d''erreur'!B$10,"")</f>
        <v/>
      </c>
      <c r="S177" s="467">
        <f t="shared" si="16"/>
        <v>43513</v>
      </c>
      <c r="T177" s="469">
        <f>IFERROR(VLOOKUP(S177,'Liste CG'!A:A,1,FALSE),"Attention erreur pas de CG")</f>
        <v>43513</v>
      </c>
      <c r="U177" s="447" t="str">
        <f>IF(MID(H177,4,1)="x", 'Messages d''erreur'!$B$13,IF(LEFT(T177,1)="A",'Messages d''erreur'!$B$12,""))</f>
        <v/>
      </c>
    </row>
    <row r="178" spans="1:21" ht="26" x14ac:dyDescent="0.35">
      <c r="A178" s="535" t="s">
        <v>1325</v>
      </c>
      <c r="B178" s="447">
        <f t="shared" si="13"/>
        <v>17609</v>
      </c>
      <c r="C178" s="462" t="s">
        <v>1326</v>
      </c>
      <c r="D178" s="463" t="s">
        <v>1324</v>
      </c>
      <c r="E178" s="464" t="s">
        <v>61</v>
      </c>
      <c r="F178" s="464">
        <v>2</v>
      </c>
      <c r="G178" s="462" t="s">
        <v>1284</v>
      </c>
      <c r="H178" s="462" t="s">
        <v>1285</v>
      </c>
      <c r="I178" s="464" t="s">
        <v>1201</v>
      </c>
      <c r="J178" s="464" t="s">
        <v>1101</v>
      </c>
      <c r="K178" s="453" t="s">
        <v>967</v>
      </c>
      <c r="L178" s="467">
        <f t="shared" si="12"/>
        <v>1</v>
      </c>
      <c r="M178" s="468">
        <f t="shared" si="14"/>
        <v>43511</v>
      </c>
      <c r="N178" s="467" t="str">
        <f>IF(IFERROR(SEARCH("-",K178,1),0) &gt; 0,IFERROR(VLOOKUP(K178,'Liste ECO'!A:A,1,FALSE),"ATTENTION CE Inexistant"),"")</f>
        <v>911-04</v>
      </c>
      <c r="O178" s="467" t="str">
        <f>IF(LEFT(N178,1) ="A",'Messages d''erreur'!$B$9,"")</f>
        <v/>
      </c>
      <c r="P178" s="447">
        <f t="shared" si="15"/>
        <v>43511</v>
      </c>
      <c r="Q178" s="447">
        <f>IFERROR(VLOOKUP(B179,'Liste CG'!A:A,1,FALSE),"Attention erreur pas de CG")</f>
        <v>17609</v>
      </c>
      <c r="R178" s="447" t="str">
        <f>IF(LEFT(Q178,1)="A",'Messages d''erreur'!B$10,"")</f>
        <v/>
      </c>
      <c r="S178" s="467">
        <f t="shared" si="16"/>
        <v>43511</v>
      </c>
      <c r="T178" s="469">
        <f>IFERROR(VLOOKUP(S178,'Liste CG'!A:A,1,FALSE),"Attention erreur pas de CG")</f>
        <v>43511</v>
      </c>
      <c r="U178" s="447" t="str">
        <f>IF(MID(H178,4,1)="x", 'Messages d''erreur'!$B$13,IF(LEFT(T178,1)="A",'Messages d''erreur'!$B$12,""))</f>
        <v/>
      </c>
    </row>
    <row r="179" spans="1:21" ht="39" x14ac:dyDescent="0.35">
      <c r="A179" s="535" t="s">
        <v>1325</v>
      </c>
      <c r="B179" s="447">
        <f t="shared" si="13"/>
        <v>17609</v>
      </c>
      <c r="C179" s="462" t="s">
        <v>1326</v>
      </c>
      <c r="D179" s="463" t="s">
        <v>1324</v>
      </c>
      <c r="E179" s="464" t="s">
        <v>1101</v>
      </c>
      <c r="F179" s="464">
        <v>3</v>
      </c>
      <c r="G179" s="462" t="s">
        <v>1286</v>
      </c>
      <c r="H179" s="462" t="s">
        <v>1283</v>
      </c>
      <c r="I179" s="464" t="s">
        <v>1201</v>
      </c>
      <c r="J179" s="464" t="s">
        <v>61</v>
      </c>
      <c r="K179" s="466" t="s">
        <v>1100</v>
      </c>
      <c r="L179" s="467">
        <f t="shared" si="12"/>
        <v>1</v>
      </c>
      <c r="M179" s="468">
        <f t="shared" si="14"/>
        <v>43513</v>
      </c>
      <c r="N179" s="467" t="str">
        <f>IF(IFERROR(SEARCH("-",K179,1),0) &gt; 0,IFERROR(VLOOKUP(K179,'Liste ECO'!A:A,1,FALSE),"ATTENTION CE Inexistant"),"")</f>
        <v/>
      </c>
      <c r="O179" s="467" t="str">
        <f>IF(LEFT(N179,1) ="A",'Messages d''erreur'!$B$9,"")</f>
        <v/>
      </c>
      <c r="P179" s="447">
        <f t="shared" si="15"/>
        <v>43513</v>
      </c>
      <c r="Q179" s="447">
        <f>IFERROR(VLOOKUP(B180,'Liste CG'!A:A,1,FALSE),"Attention erreur pas de CG")</f>
        <v>17609</v>
      </c>
      <c r="R179" s="447" t="str">
        <f>IF(LEFT(Q179,1)="A",'Messages d''erreur'!B$10,"")</f>
        <v/>
      </c>
      <c r="S179" s="467">
        <f t="shared" si="16"/>
        <v>43513</v>
      </c>
      <c r="T179" s="469">
        <f>IFERROR(VLOOKUP(S179,'Liste CG'!A:A,1,FALSE),"Attention erreur pas de CG")</f>
        <v>43513</v>
      </c>
      <c r="U179" s="447" t="str">
        <f>IF(MID(H179,4,1)="x", 'Messages d''erreur'!$B$13,IF(LEFT(T179,1)="A",'Messages d''erreur'!$B$12,""))</f>
        <v/>
      </c>
    </row>
    <row r="180" spans="1:21" ht="26" x14ac:dyDescent="0.35">
      <c r="A180" s="535" t="s">
        <v>1325</v>
      </c>
      <c r="B180" s="447">
        <f t="shared" si="13"/>
        <v>17609</v>
      </c>
      <c r="C180" s="462" t="s">
        <v>1326</v>
      </c>
      <c r="D180" s="463" t="s">
        <v>1324</v>
      </c>
      <c r="E180" s="464" t="s">
        <v>61</v>
      </c>
      <c r="F180" s="464">
        <v>4</v>
      </c>
      <c r="G180" s="462" t="s">
        <v>1303</v>
      </c>
      <c r="H180" s="462" t="s">
        <v>1288</v>
      </c>
      <c r="I180" s="464" t="s">
        <v>1201</v>
      </c>
      <c r="J180" s="464" t="s">
        <v>1101</v>
      </c>
      <c r="K180" s="466" t="s">
        <v>979</v>
      </c>
      <c r="L180" s="467">
        <f t="shared" si="12"/>
        <v>1</v>
      </c>
      <c r="M180" s="468">
        <f t="shared" si="14"/>
        <v>43521</v>
      </c>
      <c r="N180" s="467" t="str">
        <f>IF(IFERROR(SEARCH("-",K180,1),0) &gt; 0,IFERROR(VLOOKUP(K180,'Liste ECO'!A:A,1,FALSE),"ATTENTION CE Inexistant"),"")</f>
        <v>911-54</v>
      </c>
      <c r="O180" s="467" t="str">
        <f>IF(LEFT(N180,1) ="A",'Messages d''erreur'!$B$9,"")</f>
        <v/>
      </c>
      <c r="P180" s="447">
        <f t="shared" si="15"/>
        <v>43521</v>
      </c>
      <c r="Q180" s="447">
        <f>IFERROR(VLOOKUP(B181,'Liste CG'!A:A,1,FALSE),"Attention erreur pas de CG")</f>
        <v>17609</v>
      </c>
      <c r="R180" s="447" t="str">
        <f>IF(LEFT(Q180,1)="A",'Messages d''erreur'!B$10,"")</f>
        <v/>
      </c>
      <c r="S180" s="467">
        <f t="shared" si="16"/>
        <v>43521</v>
      </c>
      <c r="T180" s="469">
        <f>IFERROR(VLOOKUP(S180,'Liste CG'!A:A,1,FALSE),"Attention erreur pas de CG")</f>
        <v>43521</v>
      </c>
      <c r="U180" s="447" t="str">
        <f>IF(MID(H180,4,1)="x", 'Messages d''erreur'!$B$13,IF(LEFT(T180,1)="A",'Messages d''erreur'!$B$12,""))</f>
        <v/>
      </c>
    </row>
    <row r="181" spans="1:21" ht="26" x14ac:dyDescent="0.35">
      <c r="A181" s="535" t="s">
        <v>1325</v>
      </c>
      <c r="B181" s="447">
        <f t="shared" si="13"/>
        <v>17609</v>
      </c>
      <c r="C181" s="462" t="s">
        <v>1326</v>
      </c>
      <c r="D181" s="463" t="s">
        <v>1324</v>
      </c>
      <c r="E181" s="464" t="s">
        <v>1101</v>
      </c>
      <c r="F181" s="464">
        <v>5</v>
      </c>
      <c r="G181" s="462" t="s">
        <v>1279</v>
      </c>
      <c r="H181" s="462" t="s">
        <v>1322</v>
      </c>
      <c r="I181" s="464" t="s">
        <v>1324</v>
      </c>
      <c r="J181" s="464" t="s">
        <v>61</v>
      </c>
      <c r="K181" s="466" t="s">
        <v>1100</v>
      </c>
      <c r="L181" s="467">
        <f t="shared" si="12"/>
        <v>1</v>
      </c>
      <c r="M181" s="468">
        <f t="shared" si="14"/>
        <v>17601</v>
      </c>
      <c r="N181" s="467" t="str">
        <f>IF(IFERROR(SEARCH("-",K181,1),0) &gt; 0,IFERROR(VLOOKUP(K181,'Liste ECO'!A:A,1,FALSE),"ATTENTION CE Inexistant"),"")</f>
        <v/>
      </c>
      <c r="O181" s="467" t="str">
        <f>IF(LEFT(N181,1) ="A",'Messages d''erreur'!$B$9,"")</f>
        <v/>
      </c>
      <c r="P181" s="447">
        <f t="shared" si="15"/>
        <v>17601</v>
      </c>
      <c r="Q181" s="447">
        <f>IFERROR(VLOOKUP(B182,'Liste CG'!A:A,1,FALSE),"Attention erreur pas de CG")</f>
        <v>17701</v>
      </c>
      <c r="R181" s="447" t="str">
        <f>IF(LEFT(Q181,1)="A",'Messages d''erreur'!B$10,"")</f>
        <v/>
      </c>
      <c r="S181" s="467">
        <f t="shared" si="16"/>
        <v>17601</v>
      </c>
      <c r="T181" s="469">
        <f>IFERROR(VLOOKUP(S181,'Liste CG'!A:A,1,FALSE),"Attention erreur pas de CG")</f>
        <v>17601</v>
      </c>
      <c r="U181" s="447" t="str">
        <f>IF(MID(H181,4,1)="x", 'Messages d''erreur'!$B$13,IF(LEFT(T181,1)="A",'Messages d''erreur'!$B$12,""))</f>
        <v/>
      </c>
    </row>
    <row r="182" spans="1:21" ht="39" x14ac:dyDescent="0.35">
      <c r="A182" s="535" t="s">
        <v>1327</v>
      </c>
      <c r="B182" s="447">
        <f t="shared" si="13"/>
        <v>17701</v>
      </c>
      <c r="C182" s="462" t="s">
        <v>1328</v>
      </c>
      <c r="D182" s="463" t="s">
        <v>1329</v>
      </c>
      <c r="E182" s="464" t="s">
        <v>1101</v>
      </c>
      <c r="F182" s="464">
        <v>1</v>
      </c>
      <c r="G182" s="462" t="s">
        <v>1330</v>
      </c>
      <c r="H182" s="462" t="s">
        <v>1276</v>
      </c>
      <c r="I182" s="464" t="s">
        <v>1201</v>
      </c>
      <c r="J182" s="464" t="s">
        <v>61</v>
      </c>
      <c r="K182" s="466" t="s">
        <v>1100</v>
      </c>
      <c r="L182" s="467">
        <f t="shared" si="12"/>
        <v>0</v>
      </c>
      <c r="M182" s="468">
        <f t="shared" si="14"/>
        <v>41303</v>
      </c>
      <c r="N182" s="467" t="str">
        <f>IF(IFERROR(SEARCH("-",K182,1),0) &gt; 0,IFERROR(VLOOKUP(K182,'Liste ECO'!A:A,1,FALSE),"ATTENTION CE Inexistant"),"")</f>
        <v/>
      </c>
      <c r="O182" s="467" t="str">
        <f>IF(LEFT(N182,1) ="A",'Messages d''erreur'!$B$9,"")</f>
        <v/>
      </c>
      <c r="P182" s="447">
        <f t="shared" si="15"/>
        <v>41303</v>
      </c>
      <c r="Q182" s="447">
        <f>IFERROR(VLOOKUP(B183,'Liste CG'!A:A,1,FALSE),"Attention erreur pas de CG")</f>
        <v>17701</v>
      </c>
      <c r="R182" s="447" t="str">
        <f>IF(LEFT(Q182,1)="A",'Messages d''erreur'!B$10,"")</f>
        <v/>
      </c>
      <c r="S182" s="467">
        <f t="shared" si="16"/>
        <v>41303</v>
      </c>
      <c r="T182" s="469">
        <f>IFERROR(VLOOKUP(S182,'Liste CG'!A:A,1,FALSE),"Attention erreur pas de CG")</f>
        <v>41303</v>
      </c>
      <c r="U182" s="447" t="str">
        <f>IF(MID(H182,4,1)="x", 'Messages d''erreur'!$B$13,IF(LEFT(T182,1)="A",'Messages d''erreur'!$B$12,""))</f>
        <v/>
      </c>
    </row>
    <row r="183" spans="1:21" ht="14.5" x14ac:dyDescent="0.35">
      <c r="A183" s="535" t="s">
        <v>1327</v>
      </c>
      <c r="B183" s="447">
        <f t="shared" si="13"/>
        <v>17701</v>
      </c>
      <c r="C183" s="462" t="s">
        <v>1328</v>
      </c>
      <c r="D183" s="463" t="s">
        <v>1329</v>
      </c>
      <c r="E183" s="464" t="s">
        <v>61</v>
      </c>
      <c r="F183" s="464">
        <v>2</v>
      </c>
      <c r="G183" s="462" t="s">
        <v>1279</v>
      </c>
      <c r="H183" s="462" t="s">
        <v>1331</v>
      </c>
      <c r="I183" s="464" t="s">
        <v>1329</v>
      </c>
      <c r="J183" s="464" t="s">
        <v>61</v>
      </c>
      <c r="K183" s="466" t="s">
        <v>1100</v>
      </c>
      <c r="L183" s="467">
        <f t="shared" si="12"/>
        <v>1</v>
      </c>
      <c r="M183" s="468">
        <f t="shared" si="14"/>
        <v>17709</v>
      </c>
      <c r="N183" s="467" t="str">
        <f>IF(IFERROR(SEARCH("-",K183,1),0) &gt; 0,IFERROR(VLOOKUP(K183,'Liste ECO'!A:A,1,FALSE),"ATTENTION CE Inexistant"),"")</f>
        <v/>
      </c>
      <c r="O183" s="467" t="str">
        <f>IF(LEFT(N183,1) ="A",'Messages d''erreur'!$B$9,"")</f>
        <v/>
      </c>
      <c r="P183" s="447">
        <f t="shared" si="15"/>
        <v>17709</v>
      </c>
      <c r="Q183" s="447">
        <f>IFERROR(VLOOKUP(B184,'Liste CG'!A:A,1,FALSE),"Attention erreur pas de CG")</f>
        <v>17709</v>
      </c>
      <c r="R183" s="447" t="str">
        <f>IF(LEFT(Q183,1)="A",'Messages d''erreur'!B$10,"")</f>
        <v/>
      </c>
      <c r="S183" s="467">
        <f t="shared" si="16"/>
        <v>17709</v>
      </c>
      <c r="T183" s="469">
        <f>IFERROR(VLOOKUP(S183,'Liste CG'!A:A,1,FALSE),"Attention erreur pas de CG")</f>
        <v>17709</v>
      </c>
      <c r="U183" s="447" t="str">
        <f>IF(MID(H183,4,1)="x", 'Messages d''erreur'!$B$13,IF(LEFT(T183,1)="A",'Messages d''erreur'!$B$12,""))</f>
        <v/>
      </c>
    </row>
    <row r="184" spans="1:21" ht="26" x14ac:dyDescent="0.35">
      <c r="A184" s="535" t="s">
        <v>1331</v>
      </c>
      <c r="B184" s="447">
        <f t="shared" si="13"/>
        <v>17709</v>
      </c>
      <c r="C184" s="462" t="s">
        <v>1332</v>
      </c>
      <c r="D184" s="463" t="s">
        <v>1329</v>
      </c>
      <c r="E184" s="464" t="s">
        <v>61</v>
      </c>
      <c r="F184" s="464">
        <v>1</v>
      </c>
      <c r="G184" s="462" t="s">
        <v>1282</v>
      </c>
      <c r="H184" s="462" t="s">
        <v>1283</v>
      </c>
      <c r="I184" s="464" t="s">
        <v>1201</v>
      </c>
      <c r="J184" s="464" t="s">
        <v>1101</v>
      </c>
      <c r="K184" s="466" t="s">
        <v>1100</v>
      </c>
      <c r="L184" s="467">
        <f t="shared" si="12"/>
        <v>0</v>
      </c>
      <c r="M184" s="468">
        <f t="shared" si="14"/>
        <v>43513</v>
      </c>
      <c r="N184" s="467" t="str">
        <f>IF(IFERROR(SEARCH("-",K184,1),0) &gt; 0,IFERROR(VLOOKUP(K184,'Liste ECO'!A:A,1,FALSE),"ATTENTION CE Inexistant"),"")</f>
        <v/>
      </c>
      <c r="O184" s="467" t="str">
        <f>IF(LEFT(N184,1) ="A",'Messages d''erreur'!$B$9,"")</f>
        <v/>
      </c>
      <c r="P184" s="447">
        <f t="shared" si="15"/>
        <v>43513</v>
      </c>
      <c r="Q184" s="447">
        <f>IFERROR(VLOOKUP(B185,'Liste CG'!A:A,1,FALSE),"Attention erreur pas de CG")</f>
        <v>17709</v>
      </c>
      <c r="R184" s="447" t="str">
        <f>IF(LEFT(Q184,1)="A",'Messages d''erreur'!B$10,"")</f>
        <v/>
      </c>
      <c r="S184" s="467">
        <f t="shared" si="16"/>
        <v>43513</v>
      </c>
      <c r="T184" s="469">
        <f>IFERROR(VLOOKUP(S184,'Liste CG'!A:A,1,FALSE),"Attention erreur pas de CG")</f>
        <v>43513</v>
      </c>
      <c r="U184" s="447" t="str">
        <f>IF(MID(H184,4,1)="x", 'Messages d''erreur'!$B$13,IF(LEFT(T184,1)="A",'Messages d''erreur'!$B$12,""))</f>
        <v/>
      </c>
    </row>
    <row r="185" spans="1:21" ht="26" x14ac:dyDescent="0.35">
      <c r="A185" s="535" t="s">
        <v>1331</v>
      </c>
      <c r="B185" s="447">
        <f t="shared" si="13"/>
        <v>17709</v>
      </c>
      <c r="C185" s="462" t="s">
        <v>1332</v>
      </c>
      <c r="D185" s="463" t="s">
        <v>1329</v>
      </c>
      <c r="E185" s="464" t="s">
        <v>61</v>
      </c>
      <c r="F185" s="464">
        <v>2</v>
      </c>
      <c r="G185" s="462" t="s">
        <v>1333</v>
      </c>
      <c r="H185" s="462" t="s">
        <v>1288</v>
      </c>
      <c r="I185" s="464" t="s">
        <v>1201</v>
      </c>
      <c r="J185" s="464" t="s">
        <v>1101</v>
      </c>
      <c r="K185" s="466" t="s">
        <v>1100</v>
      </c>
      <c r="L185" s="467">
        <f t="shared" si="12"/>
        <v>1</v>
      </c>
      <c r="M185" s="468">
        <f t="shared" si="14"/>
        <v>43521</v>
      </c>
      <c r="N185" s="467" t="str">
        <f>IF(IFERROR(SEARCH("-",K185,1),0) &gt; 0,IFERROR(VLOOKUP(K185,'Liste ECO'!A:A,1,FALSE),"ATTENTION CE Inexistant"),"")</f>
        <v/>
      </c>
      <c r="O185" s="467" t="str">
        <f>IF(LEFT(N185,1) ="A",'Messages d''erreur'!$B$9,"")</f>
        <v/>
      </c>
      <c r="P185" s="447">
        <f t="shared" si="15"/>
        <v>43521</v>
      </c>
      <c r="Q185" s="447">
        <f>IFERROR(VLOOKUP(B186,'Liste CG'!A:A,1,FALSE),"Attention erreur pas de CG")</f>
        <v>17709</v>
      </c>
      <c r="R185" s="447" t="str">
        <f>IF(LEFT(Q185,1)="A",'Messages d''erreur'!B$10,"")</f>
        <v/>
      </c>
      <c r="S185" s="467">
        <f t="shared" si="16"/>
        <v>43521</v>
      </c>
      <c r="T185" s="469">
        <f>IFERROR(VLOOKUP(S185,'Liste CG'!A:A,1,FALSE),"Attention erreur pas de CG")</f>
        <v>43521</v>
      </c>
      <c r="U185" s="447" t="str">
        <f>IF(MID(H185,4,1)="x", 'Messages d''erreur'!$B$13,IF(LEFT(T185,1)="A",'Messages d''erreur'!$B$12,""))</f>
        <v/>
      </c>
    </row>
    <row r="186" spans="1:21" ht="39" x14ac:dyDescent="0.35">
      <c r="A186" s="535" t="s">
        <v>1331</v>
      </c>
      <c r="B186" s="447">
        <f t="shared" si="13"/>
        <v>17709</v>
      </c>
      <c r="C186" s="462" t="s">
        <v>1332</v>
      </c>
      <c r="D186" s="463" t="s">
        <v>1329</v>
      </c>
      <c r="E186" s="464" t="s">
        <v>1101</v>
      </c>
      <c r="F186" s="464">
        <v>3</v>
      </c>
      <c r="G186" s="462" t="s">
        <v>1286</v>
      </c>
      <c r="H186" s="462" t="s">
        <v>1283</v>
      </c>
      <c r="I186" s="464" t="s">
        <v>1201</v>
      </c>
      <c r="J186" s="464" t="s">
        <v>61</v>
      </c>
      <c r="K186" s="466" t="s">
        <v>1100</v>
      </c>
      <c r="L186" s="467">
        <f t="shared" ref="L186:L249" si="17">IF(A186=A185,1,0)</f>
        <v>1</v>
      </c>
      <c r="M186" s="468">
        <f t="shared" si="14"/>
        <v>43513</v>
      </c>
      <c r="N186" s="467" t="str">
        <f>IF(IFERROR(SEARCH("-",K186,1),0) &gt; 0,IFERROR(VLOOKUP(K186,'Liste ECO'!A:A,1,FALSE),"ATTENTION CE Inexistant"),"")</f>
        <v/>
      </c>
      <c r="O186" s="467" t="str">
        <f>IF(LEFT(N186,1) ="A",'Messages d''erreur'!$B$9,"")</f>
        <v/>
      </c>
      <c r="P186" s="447">
        <f t="shared" si="15"/>
        <v>43513</v>
      </c>
      <c r="Q186" s="447">
        <f>IFERROR(VLOOKUP(B187,'Liste CG'!A:A,1,FALSE),"Attention erreur pas de CG")</f>
        <v>17709</v>
      </c>
      <c r="R186" s="447" t="str">
        <f>IF(LEFT(Q186,1)="A",'Messages d''erreur'!B$10,"")</f>
        <v/>
      </c>
      <c r="S186" s="467">
        <f t="shared" si="16"/>
        <v>43513</v>
      </c>
      <c r="T186" s="469">
        <f>IFERROR(VLOOKUP(S186,'Liste CG'!A:A,1,FALSE),"Attention erreur pas de CG")</f>
        <v>43513</v>
      </c>
      <c r="U186" s="447" t="str">
        <f>IF(MID(H186,4,1)="x", 'Messages d''erreur'!$B$13,IF(LEFT(T186,1)="A",'Messages d''erreur'!$B$12,""))</f>
        <v/>
      </c>
    </row>
    <row r="187" spans="1:21" ht="26" x14ac:dyDescent="0.35">
      <c r="A187" s="535" t="s">
        <v>1331</v>
      </c>
      <c r="B187" s="447">
        <f t="shared" si="13"/>
        <v>17709</v>
      </c>
      <c r="C187" s="462" t="s">
        <v>1332</v>
      </c>
      <c r="D187" s="463" t="s">
        <v>1329</v>
      </c>
      <c r="E187" s="464" t="s">
        <v>1101</v>
      </c>
      <c r="F187" s="464">
        <v>4</v>
      </c>
      <c r="G187" s="462" t="s">
        <v>1279</v>
      </c>
      <c r="H187" s="462" t="s">
        <v>1331</v>
      </c>
      <c r="I187" s="464" t="s">
        <v>1329</v>
      </c>
      <c r="J187" s="464" t="s">
        <v>61</v>
      </c>
      <c r="K187" s="466" t="s">
        <v>1100</v>
      </c>
      <c r="L187" s="467">
        <f t="shared" si="17"/>
        <v>1</v>
      </c>
      <c r="M187" s="468">
        <f t="shared" si="14"/>
        <v>17709</v>
      </c>
      <c r="N187" s="467" t="str">
        <f>IF(IFERROR(SEARCH("-",K187,1),0) &gt; 0,IFERROR(VLOOKUP(K187,'Liste ECO'!A:A,1,FALSE),"ATTENTION CE Inexistant"),"")</f>
        <v/>
      </c>
      <c r="O187" s="467" t="str">
        <f>IF(LEFT(N187,1) ="A",'Messages d''erreur'!$B$9,"")</f>
        <v/>
      </c>
      <c r="P187" s="447">
        <f t="shared" si="15"/>
        <v>17709</v>
      </c>
      <c r="Q187" s="447">
        <f>IFERROR(VLOOKUP(B188,'Liste CG'!A:A,1,FALSE),"Attention erreur pas de CG")</f>
        <v>17800</v>
      </c>
      <c r="R187" s="447" t="str">
        <f>IF(LEFT(Q187,1)="A",'Messages d''erreur'!B$10,"")</f>
        <v/>
      </c>
      <c r="S187" s="467">
        <f t="shared" si="16"/>
        <v>17709</v>
      </c>
      <c r="T187" s="469">
        <f>IFERROR(VLOOKUP(S187,'Liste CG'!A:A,1,FALSE),"Attention erreur pas de CG")</f>
        <v>17709</v>
      </c>
      <c r="U187" s="447" t="str">
        <f>IF(MID(H187,4,1)="x", 'Messages d''erreur'!$B$13,IF(LEFT(T187,1)="A",'Messages d''erreur'!$B$12,""))</f>
        <v/>
      </c>
    </row>
    <row r="188" spans="1:21" ht="39" x14ac:dyDescent="0.35">
      <c r="A188" s="535" t="s">
        <v>1334</v>
      </c>
      <c r="B188" s="447">
        <f t="shared" si="13"/>
        <v>17800</v>
      </c>
      <c r="C188" s="462" t="s">
        <v>1335</v>
      </c>
      <c r="D188" s="463" t="s">
        <v>1329</v>
      </c>
      <c r="E188" s="464" t="s">
        <v>1101</v>
      </c>
      <c r="F188" s="464">
        <v>1</v>
      </c>
      <c r="G188" s="462" t="s">
        <v>1336</v>
      </c>
      <c r="H188" s="462" t="s">
        <v>1337</v>
      </c>
      <c r="I188" s="464" t="s">
        <v>1201</v>
      </c>
      <c r="J188" s="464" t="s">
        <v>61</v>
      </c>
      <c r="K188" s="466" t="s">
        <v>1100</v>
      </c>
      <c r="L188" s="467">
        <f t="shared" si="17"/>
        <v>0</v>
      </c>
      <c r="M188" s="468">
        <f t="shared" si="14"/>
        <v>41308</v>
      </c>
      <c r="N188" s="467" t="str">
        <f>IF(IFERROR(SEARCH("-",K188,1),0) &gt; 0,IFERROR(VLOOKUP(K188,'Liste ECO'!A:A,1,FALSE),"ATTENTION CE Inexistant"),"")</f>
        <v/>
      </c>
      <c r="O188" s="467" t="str">
        <f>IF(LEFT(N188,1) ="A",'Messages d''erreur'!$B$9,"")</f>
        <v/>
      </c>
      <c r="P188" s="447">
        <f t="shared" si="15"/>
        <v>41308</v>
      </c>
      <c r="Q188" s="447">
        <f>IFERROR(VLOOKUP(B189,'Liste CG'!A:A,1,FALSE),"Attention erreur pas de CG")</f>
        <v>17800</v>
      </c>
      <c r="R188" s="447" t="str">
        <f>IF(LEFT(Q188,1)="A",'Messages d''erreur'!B$10,"")</f>
        <v/>
      </c>
      <c r="S188" s="467">
        <f t="shared" si="16"/>
        <v>41308</v>
      </c>
      <c r="T188" s="469">
        <f>IFERROR(VLOOKUP(S188,'Liste CG'!A:A,1,FALSE),"Attention erreur pas de CG")</f>
        <v>41308</v>
      </c>
      <c r="U188" s="447" t="str">
        <f>IF(MID(H188,4,1)="x", 'Messages d''erreur'!$B$13,IF(LEFT(T188,1)="A",'Messages d''erreur'!$B$12,""))</f>
        <v/>
      </c>
    </row>
    <row r="189" spans="1:21" ht="39" x14ac:dyDescent="0.35">
      <c r="A189" s="535" t="s">
        <v>1334</v>
      </c>
      <c r="B189" s="447">
        <f t="shared" si="13"/>
        <v>17800</v>
      </c>
      <c r="C189" s="462" t="s">
        <v>1335</v>
      </c>
      <c r="D189" s="463" t="s">
        <v>1329</v>
      </c>
      <c r="E189" s="464" t="s">
        <v>61</v>
      </c>
      <c r="F189" s="464">
        <v>2</v>
      </c>
      <c r="G189" s="462" t="s">
        <v>1338</v>
      </c>
      <c r="H189" s="462" t="s">
        <v>1339</v>
      </c>
      <c r="I189" s="464" t="s">
        <v>1201</v>
      </c>
      <c r="J189" s="464" t="s">
        <v>61</v>
      </c>
      <c r="K189" s="466" t="s">
        <v>1100</v>
      </c>
      <c r="L189" s="467">
        <f t="shared" si="17"/>
        <v>1</v>
      </c>
      <c r="M189" s="468">
        <f t="shared" si="14"/>
        <v>46402</v>
      </c>
      <c r="N189" s="467" t="str">
        <f>IF(IFERROR(SEARCH("-",K189,1),0) &gt; 0,IFERROR(VLOOKUP(K189,'Liste ECO'!A:A,1,FALSE),"ATTENTION CE Inexistant"),"")</f>
        <v/>
      </c>
      <c r="O189" s="467" t="str">
        <f>IF(LEFT(N189,1) ="A",'Messages d''erreur'!$B$9,"")</f>
        <v/>
      </c>
      <c r="P189" s="447">
        <f t="shared" si="15"/>
        <v>46402</v>
      </c>
      <c r="Q189" s="447">
        <f>IFERROR(VLOOKUP(B190,'Liste CG'!A:A,1,FALSE),"Attention erreur pas de CG")</f>
        <v>20001</v>
      </c>
      <c r="R189" s="447" t="str">
        <f>IF(LEFT(Q189,1)="A",'Messages d''erreur'!B$10,"")</f>
        <v/>
      </c>
      <c r="S189" s="467">
        <f t="shared" si="16"/>
        <v>46402</v>
      </c>
      <c r="T189" s="469">
        <f>IFERROR(VLOOKUP(S189,'Liste CG'!A:A,1,FALSE),"Attention erreur pas de CG")</f>
        <v>46402</v>
      </c>
      <c r="U189" s="447" t="str">
        <f>IF(MID(H189,4,1)="x", 'Messages d''erreur'!$B$13,IF(LEFT(T189,1)="A",'Messages d''erreur'!$B$12,""))</f>
        <v/>
      </c>
    </row>
    <row r="190" spans="1:21" ht="26" x14ac:dyDescent="0.35">
      <c r="A190" s="535" t="s">
        <v>1340</v>
      </c>
      <c r="B190" s="447">
        <f t="shared" si="13"/>
        <v>20001</v>
      </c>
      <c r="C190" s="462" t="s">
        <v>803</v>
      </c>
      <c r="D190" s="463" t="s">
        <v>1341</v>
      </c>
      <c r="E190" s="464" t="s">
        <v>61</v>
      </c>
      <c r="F190" s="464">
        <v>1</v>
      </c>
      <c r="G190" s="462" t="s">
        <v>1342</v>
      </c>
      <c r="H190" s="462" t="s">
        <v>1317</v>
      </c>
      <c r="I190" s="464" t="s">
        <v>1201</v>
      </c>
      <c r="J190" s="464" t="s">
        <v>1101</v>
      </c>
      <c r="K190" s="466" t="s">
        <v>802</v>
      </c>
      <c r="L190" s="467">
        <f t="shared" si="17"/>
        <v>0</v>
      </c>
      <c r="M190" s="468">
        <f t="shared" si="14"/>
        <v>44000</v>
      </c>
      <c r="N190" s="467" t="str">
        <f>IF(IFERROR(SEARCH("-",K190,1),0) &gt; 0,IFERROR(VLOOKUP(K190,'Liste ECO'!A:A,1,FALSE),"ATTENTION CE Inexistant"),"")</f>
        <v>710-51</v>
      </c>
      <c r="O190" s="467" t="str">
        <f>IF(LEFT(N190,1) ="A",'Messages d''erreur'!$B$9,"")</f>
        <v/>
      </c>
      <c r="P190" s="447">
        <f t="shared" si="15"/>
        <v>44000</v>
      </c>
      <c r="Q190" s="447">
        <f>IFERROR(VLOOKUP(B191,'Liste CG'!A:A,1,FALSE),"Attention erreur pas de CG")</f>
        <v>20001</v>
      </c>
      <c r="R190" s="447" t="str">
        <f>IF(LEFT(Q190,1)="A",'Messages d''erreur'!B$10,"")</f>
        <v/>
      </c>
      <c r="S190" s="467">
        <f t="shared" si="16"/>
        <v>44000</v>
      </c>
      <c r="T190" s="469">
        <f>IFERROR(VLOOKUP(S190,'Liste CG'!A:A,1,FALSE),"Attention erreur pas de CG")</f>
        <v>44000</v>
      </c>
      <c r="U190" s="447" t="str">
        <f>IF(MID(H190,4,1)="x", 'Messages d''erreur'!$B$13,IF(LEFT(T190,1)="A",'Messages d''erreur'!$B$12,""))</f>
        <v/>
      </c>
    </row>
    <row r="191" spans="1:21" ht="26" x14ac:dyDescent="0.35">
      <c r="A191" s="535" t="s">
        <v>1340</v>
      </c>
      <c r="B191" s="447">
        <f t="shared" si="13"/>
        <v>20001</v>
      </c>
      <c r="C191" s="462" t="s">
        <v>803</v>
      </c>
      <c r="D191" s="463" t="s">
        <v>1341</v>
      </c>
      <c r="E191" s="464" t="s">
        <v>61</v>
      </c>
      <c r="F191" s="464">
        <v>2</v>
      </c>
      <c r="G191" s="462" t="s">
        <v>1343</v>
      </c>
      <c r="H191" s="462" t="s">
        <v>1344</v>
      </c>
      <c r="I191" s="464" t="s">
        <v>1201</v>
      </c>
      <c r="J191" s="464" t="s">
        <v>1101</v>
      </c>
      <c r="K191" s="466" t="s">
        <v>802</v>
      </c>
      <c r="L191" s="467">
        <f t="shared" si="17"/>
        <v>1</v>
      </c>
      <c r="M191" s="468">
        <f t="shared" si="14"/>
        <v>44200</v>
      </c>
      <c r="N191" s="467" t="str">
        <f>IF(IFERROR(SEARCH("-",K191,1),0) &gt; 0,IFERROR(VLOOKUP(K191,'Liste ECO'!A:A,1,FALSE),"ATTENTION CE Inexistant"),"")</f>
        <v>710-51</v>
      </c>
      <c r="O191" s="467" t="str">
        <f>IF(LEFT(N191,1) ="A",'Messages d''erreur'!$B$9,"")</f>
        <v/>
      </c>
      <c r="P191" s="447">
        <f t="shared" si="15"/>
        <v>44200</v>
      </c>
      <c r="Q191" s="447">
        <f>IFERROR(VLOOKUP(B192,'Liste CG'!A:A,1,FALSE),"Attention erreur pas de CG")</f>
        <v>20009</v>
      </c>
      <c r="R191" s="447" t="str">
        <f>IF(LEFT(Q191,1)="A",'Messages d''erreur'!B$10,"")</f>
        <v/>
      </c>
      <c r="S191" s="467">
        <f t="shared" si="16"/>
        <v>44200</v>
      </c>
      <c r="T191" s="469">
        <f>IFERROR(VLOOKUP(S191,'Liste CG'!A:A,1,FALSE),"Attention erreur pas de CG")</f>
        <v>44200</v>
      </c>
      <c r="U191" s="447" t="str">
        <f>IF(MID(H191,4,1)="x", 'Messages d''erreur'!$B$13,IF(LEFT(T191,1)="A",'Messages d''erreur'!$B$12,""))</f>
        <v/>
      </c>
    </row>
    <row r="192" spans="1:21" ht="39" x14ac:dyDescent="0.35">
      <c r="A192" s="535" t="s">
        <v>1345</v>
      </c>
      <c r="B192" s="447">
        <f t="shared" si="13"/>
        <v>20009</v>
      </c>
      <c r="C192" s="462" t="s">
        <v>1346</v>
      </c>
      <c r="D192" s="463" t="s">
        <v>1341</v>
      </c>
      <c r="E192" s="464" t="s">
        <v>1101</v>
      </c>
      <c r="F192" s="464">
        <v>1</v>
      </c>
      <c r="G192" s="462" t="s">
        <v>1347</v>
      </c>
      <c r="H192" s="462" t="s">
        <v>1348</v>
      </c>
      <c r="I192" s="464" t="s">
        <v>1100</v>
      </c>
      <c r="J192" s="464" t="s">
        <v>61</v>
      </c>
      <c r="K192" s="466" t="s">
        <v>1100</v>
      </c>
      <c r="L192" s="467">
        <f t="shared" si="17"/>
        <v>0</v>
      </c>
      <c r="M192" s="468">
        <f t="shared" si="14"/>
        <v>66014</v>
      </c>
      <c r="N192" s="467" t="str">
        <f>IF(IFERROR(SEARCH("-",K192,1),0) &gt; 0,IFERROR(VLOOKUP(K192,'Liste ECO'!A:A,1,FALSE),"ATTENTION CE Inexistant"),"")</f>
        <v/>
      </c>
      <c r="O192" s="467" t="str">
        <f>IF(LEFT(N192,1) ="A",'Messages d''erreur'!$B$9,"")</f>
        <v/>
      </c>
      <c r="P192" s="447">
        <f t="shared" si="15"/>
        <v>66014</v>
      </c>
      <c r="Q192" s="447">
        <f>IFERROR(VLOOKUP(B193,'Liste CG'!A:A,1,FALSE),"Attention erreur pas de CG")</f>
        <v>21411</v>
      </c>
      <c r="R192" s="447" t="str">
        <f>IF(LEFT(Q192,1)="A",'Messages d''erreur'!B$10,"")</f>
        <v/>
      </c>
      <c r="S192" s="467">
        <f t="shared" si="16"/>
        <v>66014</v>
      </c>
      <c r="T192" s="469">
        <f>IFERROR(VLOOKUP(S192,'Liste CG'!A:A,1,FALSE),"Attention erreur pas de CG")</f>
        <v>66014</v>
      </c>
      <c r="U192" s="447" t="str">
        <f>IF(MID(H192,4,1)="x", 'Messages d''erreur'!$B$13,IF(LEFT(T192,1)="A",'Messages d''erreur'!$B$12,""))</f>
        <v/>
      </c>
    </row>
    <row r="193" spans="1:21" ht="26" x14ac:dyDescent="0.35">
      <c r="A193" s="535" t="s">
        <v>1349</v>
      </c>
      <c r="B193" s="447">
        <f t="shared" si="13"/>
        <v>21411</v>
      </c>
      <c r="C193" s="462" t="s">
        <v>1350</v>
      </c>
      <c r="D193" s="463" t="s">
        <v>1341</v>
      </c>
      <c r="E193" s="464" t="s">
        <v>61</v>
      </c>
      <c r="F193" s="464">
        <v>1</v>
      </c>
      <c r="G193" s="462" t="s">
        <v>1351</v>
      </c>
      <c r="H193" s="462" t="s">
        <v>1352</v>
      </c>
      <c r="I193" s="464" t="s">
        <v>1353</v>
      </c>
      <c r="J193" s="464" t="s">
        <v>1101</v>
      </c>
      <c r="K193" s="466" t="s">
        <v>1100</v>
      </c>
      <c r="L193" s="467">
        <f t="shared" si="17"/>
        <v>0</v>
      </c>
      <c r="M193" s="468">
        <f t="shared" si="14"/>
        <v>24041</v>
      </c>
      <c r="N193" s="467" t="str">
        <f>IF(IFERROR(SEARCH("-",K193,1),0) &gt; 0,IFERROR(VLOOKUP(K193,'Liste ECO'!A:A,1,FALSE),"ATTENTION CE Inexistant"),"")</f>
        <v/>
      </c>
      <c r="O193" s="467" t="str">
        <f>IF(LEFT(N193,1) ="A",'Messages d''erreur'!$B$9,"")</f>
        <v/>
      </c>
      <c r="P193" s="447">
        <f t="shared" si="15"/>
        <v>24041</v>
      </c>
      <c r="Q193" s="447">
        <f>IFERROR(VLOOKUP(B194,'Liste CG'!A:A,1,FALSE),"Attention erreur pas de CG")</f>
        <v>21411</v>
      </c>
      <c r="R193" s="447" t="str">
        <f>IF(LEFT(Q193,1)="A",'Messages d''erreur'!B$10,"")</f>
        <v/>
      </c>
      <c r="S193" s="467">
        <f t="shared" si="16"/>
        <v>24041</v>
      </c>
      <c r="T193" s="469">
        <f>IFERROR(VLOOKUP(S193,'Liste CG'!A:A,1,FALSE),"Attention erreur pas de CG")</f>
        <v>24041</v>
      </c>
      <c r="U193" s="447" t="str">
        <f>IF(MID(H193,4,1)="x", 'Messages d''erreur'!$B$13,IF(LEFT(T193,1)="A",'Messages d''erreur'!$B$12,""))</f>
        <v/>
      </c>
    </row>
    <row r="194" spans="1:21" ht="26" x14ac:dyDescent="0.35">
      <c r="A194" s="535" t="s">
        <v>1349</v>
      </c>
      <c r="B194" s="447">
        <f t="shared" si="13"/>
        <v>21411</v>
      </c>
      <c r="C194" s="462" t="s">
        <v>1350</v>
      </c>
      <c r="D194" s="463" t="s">
        <v>1341</v>
      </c>
      <c r="E194" s="464" t="s">
        <v>1101</v>
      </c>
      <c r="F194" s="464">
        <v>2</v>
      </c>
      <c r="G194" s="462" t="s">
        <v>1354</v>
      </c>
      <c r="H194" s="462" t="s">
        <v>1355</v>
      </c>
      <c r="I194" s="464" t="s">
        <v>1341</v>
      </c>
      <c r="J194" s="464" t="s">
        <v>61</v>
      </c>
      <c r="K194" s="466" t="s">
        <v>1100</v>
      </c>
      <c r="L194" s="467">
        <f t="shared" si="17"/>
        <v>1</v>
      </c>
      <c r="M194" s="468">
        <f t="shared" si="14"/>
        <v>21421</v>
      </c>
      <c r="N194" s="467" t="str">
        <f>IF(IFERROR(SEARCH("-",K194,1),0) &gt; 0,IFERROR(VLOOKUP(K194,'Liste ECO'!A:A,1,FALSE),"ATTENTION CE Inexistant"),"")</f>
        <v/>
      </c>
      <c r="O194" s="467" t="str">
        <f>IF(LEFT(N194,1) ="A",'Messages d''erreur'!$B$9,"")</f>
        <v/>
      </c>
      <c r="P194" s="447">
        <f t="shared" si="15"/>
        <v>21421</v>
      </c>
      <c r="Q194" s="447">
        <f>IFERROR(VLOOKUP(B195,'Liste CG'!A:A,1,FALSE),"Attention erreur pas de CG")</f>
        <v>21419</v>
      </c>
      <c r="R194" s="447" t="str">
        <f>IF(LEFT(Q194,1)="A",'Messages d''erreur'!B$10,"")</f>
        <v/>
      </c>
      <c r="S194" s="467">
        <f t="shared" si="16"/>
        <v>21421</v>
      </c>
      <c r="T194" s="469">
        <f>IFERROR(VLOOKUP(S194,'Liste CG'!A:A,1,FALSE),"Attention erreur pas de CG")</f>
        <v>21421</v>
      </c>
      <c r="U194" s="447" t="str">
        <f>IF(MID(H194,4,1)="x", 'Messages d''erreur'!$B$13,IF(LEFT(T194,1)="A",'Messages d''erreur'!$B$12,""))</f>
        <v/>
      </c>
    </row>
    <row r="195" spans="1:21" ht="39" x14ac:dyDescent="0.35">
      <c r="A195" s="535" t="s">
        <v>1356</v>
      </c>
      <c r="B195" s="447">
        <f t="shared" si="13"/>
        <v>21419</v>
      </c>
      <c r="C195" s="462" t="s">
        <v>1357</v>
      </c>
      <c r="D195" s="463" t="s">
        <v>1341</v>
      </c>
      <c r="E195" s="464" t="s">
        <v>1101</v>
      </c>
      <c r="F195" s="464">
        <v>1</v>
      </c>
      <c r="G195" s="462" t="s">
        <v>1347</v>
      </c>
      <c r="H195" s="462" t="s">
        <v>1348</v>
      </c>
      <c r="I195" s="464" t="s">
        <v>1100</v>
      </c>
      <c r="J195" s="464" t="s">
        <v>61</v>
      </c>
      <c r="K195" s="466" t="s">
        <v>1100</v>
      </c>
      <c r="L195" s="467">
        <f t="shared" si="17"/>
        <v>0</v>
      </c>
      <c r="M195" s="468">
        <f t="shared" si="14"/>
        <v>66014</v>
      </c>
      <c r="N195" s="467" t="str">
        <f>IF(IFERROR(SEARCH("-",K195,1),0) &gt; 0,IFERROR(VLOOKUP(K195,'Liste ECO'!A:A,1,FALSE),"ATTENTION CE Inexistant"),"")</f>
        <v/>
      </c>
      <c r="O195" s="467" t="str">
        <f>IF(LEFT(N195,1) ="A",'Messages d''erreur'!$B$9,"")</f>
        <v/>
      </c>
      <c r="P195" s="447">
        <f t="shared" si="15"/>
        <v>66014</v>
      </c>
      <c r="Q195" s="447">
        <f>IFERROR(VLOOKUP(B196,'Liste CG'!A:A,1,FALSE),"Attention erreur pas de CG")</f>
        <v>21419</v>
      </c>
      <c r="R195" s="447" t="str">
        <f>IF(LEFT(Q195,1)="A",'Messages d''erreur'!B$10,"")</f>
        <v/>
      </c>
      <c r="S195" s="467">
        <f t="shared" si="16"/>
        <v>66014</v>
      </c>
      <c r="T195" s="469">
        <f>IFERROR(VLOOKUP(S195,'Liste CG'!A:A,1,FALSE),"Attention erreur pas de CG")</f>
        <v>66014</v>
      </c>
      <c r="U195" s="447" t="str">
        <f>IF(MID(H195,4,1)="x", 'Messages d''erreur'!$B$13,IF(LEFT(T195,1)="A",'Messages d''erreur'!$B$12,""))</f>
        <v/>
      </c>
    </row>
    <row r="196" spans="1:21" ht="39" x14ac:dyDescent="0.35">
      <c r="A196" s="535" t="s">
        <v>1356</v>
      </c>
      <c r="B196" s="447">
        <f t="shared" ref="B196:B259" si="18">VALUE(A196)</f>
        <v>21419</v>
      </c>
      <c r="C196" s="462" t="s">
        <v>1357</v>
      </c>
      <c r="D196" s="463" t="s">
        <v>1341</v>
      </c>
      <c r="E196" s="464" t="s">
        <v>61</v>
      </c>
      <c r="F196" s="464">
        <v>2</v>
      </c>
      <c r="G196" s="462" t="s">
        <v>1358</v>
      </c>
      <c r="H196" s="462" t="s">
        <v>1349</v>
      </c>
      <c r="I196" s="464" t="s">
        <v>1341</v>
      </c>
      <c r="J196" s="464" t="s">
        <v>1101</v>
      </c>
      <c r="K196" s="466" t="s">
        <v>1100</v>
      </c>
      <c r="L196" s="467">
        <f t="shared" si="17"/>
        <v>1</v>
      </c>
      <c r="M196" s="468">
        <f t="shared" ref="M196:M259" si="19">VALUE(H196)</f>
        <v>21411</v>
      </c>
      <c r="N196" s="467" t="str">
        <f>IF(IFERROR(SEARCH("-",K196,1),0) &gt; 0,IFERROR(VLOOKUP(K196,'Liste ECO'!A:A,1,FALSE),"ATTENTION CE Inexistant"),"")</f>
        <v/>
      </c>
      <c r="O196" s="467" t="str">
        <f>IF(LEFT(N196,1) ="A",'Messages d''erreur'!$B$9,"")</f>
        <v/>
      </c>
      <c r="P196" s="447">
        <f t="shared" si="15"/>
        <v>21411</v>
      </c>
      <c r="Q196" s="447">
        <f>IFERROR(VLOOKUP(B197,'Liste CG'!A:A,1,FALSE),"Attention erreur pas de CG")</f>
        <v>21421</v>
      </c>
      <c r="R196" s="447" t="str">
        <f>IF(LEFT(Q196,1)="A",'Messages d''erreur'!B$10,"")</f>
        <v/>
      </c>
      <c r="S196" s="467">
        <f t="shared" si="16"/>
        <v>21411</v>
      </c>
      <c r="T196" s="469">
        <f>IFERROR(VLOOKUP(S196,'Liste CG'!A:A,1,FALSE),"Attention erreur pas de CG")</f>
        <v>21411</v>
      </c>
      <c r="U196" s="447" t="str">
        <f>IF(MID(H196,4,1)="x", 'Messages d''erreur'!$B$13,IF(LEFT(T196,1)="A",'Messages d''erreur'!$B$12,""))</f>
        <v/>
      </c>
    </row>
    <row r="197" spans="1:21" ht="26" x14ac:dyDescent="0.35">
      <c r="A197" s="535" t="s">
        <v>1355</v>
      </c>
      <c r="B197" s="447">
        <f t="shared" si="18"/>
        <v>21421</v>
      </c>
      <c r="C197" s="462" t="s">
        <v>1359</v>
      </c>
      <c r="D197" s="463" t="s">
        <v>1341</v>
      </c>
      <c r="E197" s="464" t="s">
        <v>61</v>
      </c>
      <c r="F197" s="464">
        <v>1</v>
      </c>
      <c r="G197" s="462" t="s">
        <v>1360</v>
      </c>
      <c r="H197" s="462" t="s">
        <v>1349</v>
      </c>
      <c r="I197" s="464" t="s">
        <v>1341</v>
      </c>
      <c r="J197" s="464" t="s">
        <v>1101</v>
      </c>
      <c r="K197" s="466" t="s">
        <v>1100</v>
      </c>
      <c r="L197" s="467">
        <f t="shared" si="17"/>
        <v>0</v>
      </c>
      <c r="M197" s="468">
        <f t="shared" si="19"/>
        <v>21411</v>
      </c>
      <c r="N197" s="467" t="str">
        <f>IF(IFERROR(SEARCH("-",K197,1),0) &gt; 0,IFERROR(VLOOKUP(K197,'Liste ECO'!A:A,1,FALSE),"ATTENTION CE Inexistant"),"")</f>
        <v/>
      </c>
      <c r="O197" s="467" t="str">
        <f>IF(LEFT(N197,1) ="A",'Messages d''erreur'!$B$9,"")</f>
        <v/>
      </c>
      <c r="P197" s="447">
        <f t="shared" si="15"/>
        <v>21411</v>
      </c>
      <c r="Q197" s="447">
        <f>IFERROR(VLOOKUP(B198,'Liste CG'!A:A,1,FALSE),"Attention erreur pas de CG")</f>
        <v>21429</v>
      </c>
      <c r="R197" s="447" t="str">
        <f>IF(LEFT(Q197,1)="A",'Messages d''erreur'!B$10,"")</f>
        <v/>
      </c>
      <c r="S197" s="467">
        <f t="shared" si="16"/>
        <v>21411</v>
      </c>
      <c r="T197" s="469">
        <f>IFERROR(VLOOKUP(S197,'Liste CG'!A:A,1,FALSE),"Attention erreur pas de CG")</f>
        <v>21411</v>
      </c>
      <c r="U197" s="447" t="str">
        <f>IF(MID(H197,4,1)="x", 'Messages d''erreur'!$B$13,IF(LEFT(T197,1)="A",'Messages d''erreur'!$B$12,""))</f>
        <v/>
      </c>
    </row>
    <row r="198" spans="1:21" ht="26" x14ac:dyDescent="0.35">
      <c r="A198" s="535" t="s">
        <v>1361</v>
      </c>
      <c r="B198" s="447">
        <f t="shared" si="18"/>
        <v>21429</v>
      </c>
      <c r="C198" s="462" t="s">
        <v>1362</v>
      </c>
      <c r="D198" s="463" t="s">
        <v>1341</v>
      </c>
      <c r="E198" s="464" t="s">
        <v>1101</v>
      </c>
      <c r="F198" s="464">
        <v>1</v>
      </c>
      <c r="G198" s="462" t="s">
        <v>1363</v>
      </c>
      <c r="H198" s="462" t="s">
        <v>1364</v>
      </c>
      <c r="I198" s="464" t="s">
        <v>1100</v>
      </c>
      <c r="J198" s="464" t="s">
        <v>61</v>
      </c>
      <c r="K198" s="466" t="s">
        <v>1100</v>
      </c>
      <c r="L198" s="467">
        <f t="shared" si="17"/>
        <v>0</v>
      </c>
      <c r="M198" s="468">
        <f t="shared" si="19"/>
        <v>67361</v>
      </c>
      <c r="N198" s="467" t="str">
        <f>IF(IFERROR(SEARCH("-",K198,1),0) &gt; 0,IFERROR(VLOOKUP(K198,'Liste ECO'!A:A,1,FALSE),"ATTENTION CE Inexistant"),"")</f>
        <v/>
      </c>
      <c r="O198" s="467" t="str">
        <f>IF(LEFT(N198,1) ="A",'Messages d''erreur'!$B$9,"")</f>
        <v/>
      </c>
      <c r="P198" s="447">
        <f t="shared" si="15"/>
        <v>67361</v>
      </c>
      <c r="Q198" s="447">
        <f>IFERROR(VLOOKUP(B199,'Liste CG'!A:A,1,FALSE),"Attention erreur pas de CG")</f>
        <v>21429</v>
      </c>
      <c r="R198" s="447" t="str">
        <f>IF(LEFT(Q198,1)="A",'Messages d''erreur'!B$10,"")</f>
        <v/>
      </c>
      <c r="S198" s="467">
        <f t="shared" si="16"/>
        <v>67361</v>
      </c>
      <c r="T198" s="469">
        <f>IFERROR(VLOOKUP(S198,'Liste CG'!A:A,1,FALSE),"Attention erreur pas de CG")</f>
        <v>67361</v>
      </c>
      <c r="U198" s="447" t="str">
        <f>IF(MID(H198,4,1)="x", 'Messages d''erreur'!$B$13,IF(LEFT(T198,1)="A",'Messages d''erreur'!$B$12,""))</f>
        <v/>
      </c>
    </row>
    <row r="199" spans="1:21" ht="26" x14ac:dyDescent="0.35">
      <c r="A199" s="535" t="s">
        <v>1361</v>
      </c>
      <c r="B199" s="447">
        <f t="shared" si="18"/>
        <v>21429</v>
      </c>
      <c r="C199" s="462" t="s">
        <v>1362</v>
      </c>
      <c r="D199" s="463" t="s">
        <v>1341</v>
      </c>
      <c r="E199" s="464" t="s">
        <v>61</v>
      </c>
      <c r="F199" s="464">
        <v>2</v>
      </c>
      <c r="G199" s="462" t="s">
        <v>1365</v>
      </c>
      <c r="H199" s="462" t="s">
        <v>1355</v>
      </c>
      <c r="I199" s="464" t="s">
        <v>1341</v>
      </c>
      <c r="J199" s="464" t="s">
        <v>1101</v>
      </c>
      <c r="K199" s="466" t="s">
        <v>1100</v>
      </c>
      <c r="L199" s="467">
        <f t="shared" si="17"/>
        <v>1</v>
      </c>
      <c r="M199" s="468">
        <f t="shared" si="19"/>
        <v>21421</v>
      </c>
      <c r="N199" s="467" t="str">
        <f>IF(IFERROR(SEARCH("-",K199,1),0) &gt; 0,IFERROR(VLOOKUP(K199,'Liste ECO'!A:A,1,FALSE),"ATTENTION CE Inexistant"),"")</f>
        <v/>
      </c>
      <c r="O199" s="467" t="str">
        <f>IF(LEFT(N199,1) ="A",'Messages d''erreur'!$B$9,"")</f>
        <v/>
      </c>
      <c r="P199" s="447">
        <f t="shared" si="15"/>
        <v>21421</v>
      </c>
      <c r="Q199" s="447">
        <f>IFERROR(VLOOKUP(B200,'Liste CG'!A:A,1,FALSE),"Attention erreur pas de CG")</f>
        <v>21431</v>
      </c>
      <c r="R199" s="447" t="str">
        <f>IF(LEFT(Q199,1)="A",'Messages d''erreur'!B$10,"")</f>
        <v/>
      </c>
      <c r="S199" s="467">
        <f t="shared" si="16"/>
        <v>21421</v>
      </c>
      <c r="T199" s="469">
        <f>IFERROR(VLOOKUP(S199,'Liste CG'!A:A,1,FALSE),"Attention erreur pas de CG")</f>
        <v>21421</v>
      </c>
      <c r="U199" s="447" t="str">
        <f>IF(MID(H199,4,1)="x", 'Messages d''erreur'!$B$13,IF(LEFT(T199,1)="A",'Messages d''erreur'!$B$12,""))</f>
        <v/>
      </c>
    </row>
    <row r="200" spans="1:21" ht="14.5" x14ac:dyDescent="0.35">
      <c r="A200" s="535" t="s">
        <v>1366</v>
      </c>
      <c r="B200" s="447">
        <f t="shared" si="18"/>
        <v>21431</v>
      </c>
      <c r="C200" s="462" t="s">
        <v>1367</v>
      </c>
      <c r="D200" s="463" t="s">
        <v>1341</v>
      </c>
      <c r="E200" s="464" t="s">
        <v>61</v>
      </c>
      <c r="F200" s="464">
        <v>1</v>
      </c>
      <c r="G200" s="462" t="s">
        <v>1368</v>
      </c>
      <c r="H200" s="462" t="s">
        <v>1317</v>
      </c>
      <c r="I200" s="464" t="s">
        <v>1201</v>
      </c>
      <c r="J200" s="464" t="s">
        <v>1101</v>
      </c>
      <c r="K200" s="466" t="s">
        <v>856</v>
      </c>
      <c r="L200" s="467">
        <f t="shared" si="17"/>
        <v>0</v>
      </c>
      <c r="M200" s="468">
        <f t="shared" si="19"/>
        <v>44000</v>
      </c>
      <c r="N200" s="467" t="str">
        <f>IF(IFERROR(SEARCH("-",K200,1),0) &gt; 0,IFERROR(VLOOKUP(K200,'Liste ECO'!A:A,1,FALSE),"ATTENTION CE Inexistant"),"")</f>
        <v>747-52</v>
      </c>
      <c r="O200" s="467" t="str">
        <f>IF(LEFT(N200,1) ="A",'Messages d''erreur'!$B$9,"")</f>
        <v/>
      </c>
      <c r="P200" s="447">
        <f t="shared" si="15"/>
        <v>44000</v>
      </c>
      <c r="Q200" s="447">
        <f>IFERROR(VLOOKUP(B201,'Liste CG'!A:A,1,FALSE),"Attention erreur pas de CG")</f>
        <v>21431</v>
      </c>
      <c r="R200" s="447" t="str">
        <f>IF(LEFT(Q200,1)="A",'Messages d''erreur'!B$10,"")</f>
        <v/>
      </c>
      <c r="S200" s="467">
        <f t="shared" si="16"/>
        <v>44000</v>
      </c>
      <c r="T200" s="469">
        <f>IFERROR(VLOOKUP(S200,'Liste CG'!A:A,1,FALSE),"Attention erreur pas de CG")</f>
        <v>44000</v>
      </c>
      <c r="U200" s="447" t="str">
        <f>IF(MID(H200,4,1)="x", 'Messages d''erreur'!$B$13,IF(LEFT(T200,1)="A",'Messages d''erreur'!$B$12,""))</f>
        <v/>
      </c>
    </row>
    <row r="201" spans="1:21" ht="14.5" x14ac:dyDescent="0.35">
      <c r="A201" s="535" t="s">
        <v>1366</v>
      </c>
      <c r="B201" s="447">
        <f t="shared" si="18"/>
        <v>21431</v>
      </c>
      <c r="C201" s="462" t="s">
        <v>1367</v>
      </c>
      <c r="D201" s="463" t="s">
        <v>1341</v>
      </c>
      <c r="E201" s="464" t="s">
        <v>61</v>
      </c>
      <c r="F201" s="464">
        <v>2</v>
      </c>
      <c r="G201" s="462" t="s">
        <v>1369</v>
      </c>
      <c r="H201" s="462" t="s">
        <v>1344</v>
      </c>
      <c r="I201" s="464" t="s">
        <v>1201</v>
      </c>
      <c r="J201" s="464" t="s">
        <v>1101</v>
      </c>
      <c r="K201" s="466" t="s">
        <v>856</v>
      </c>
      <c r="L201" s="467">
        <f t="shared" si="17"/>
        <v>1</v>
      </c>
      <c r="M201" s="468">
        <f t="shared" si="19"/>
        <v>44200</v>
      </c>
      <c r="N201" s="467" t="str">
        <f>IF(IFERROR(SEARCH("-",K201,1),0) &gt; 0,IFERROR(VLOOKUP(K201,'Liste ECO'!A:A,1,FALSE),"ATTENTION CE Inexistant"),"")</f>
        <v>747-52</v>
      </c>
      <c r="O201" s="467" t="str">
        <f>IF(LEFT(N201,1) ="A",'Messages d''erreur'!$B$9,"")</f>
        <v/>
      </c>
      <c r="P201" s="447">
        <f t="shared" si="15"/>
        <v>44200</v>
      </c>
      <c r="Q201" s="447">
        <f>IFERROR(VLOOKUP(B202,'Liste CG'!A:A,1,FALSE),"Attention erreur pas de CG")</f>
        <v>21431</v>
      </c>
      <c r="R201" s="447" t="str">
        <f>IF(LEFT(Q201,1)="A",'Messages d''erreur'!B$10,"")</f>
        <v/>
      </c>
      <c r="S201" s="467">
        <f t="shared" si="16"/>
        <v>44200</v>
      </c>
      <c r="T201" s="469">
        <f>IFERROR(VLOOKUP(S201,'Liste CG'!A:A,1,FALSE),"Attention erreur pas de CG")</f>
        <v>44200</v>
      </c>
      <c r="U201" s="447" t="str">
        <f>IF(MID(H201,4,1)="x", 'Messages d''erreur'!$B$13,IF(LEFT(T201,1)="A",'Messages d''erreur'!$B$12,""))</f>
        <v/>
      </c>
    </row>
    <row r="202" spans="1:21" ht="26" x14ac:dyDescent="0.35">
      <c r="A202" s="535" t="s">
        <v>1366</v>
      </c>
      <c r="B202" s="447">
        <f t="shared" si="18"/>
        <v>21431</v>
      </c>
      <c r="C202" s="462" t="s">
        <v>1367</v>
      </c>
      <c r="D202" s="463" t="s">
        <v>1341</v>
      </c>
      <c r="E202" s="464" t="s">
        <v>1101</v>
      </c>
      <c r="F202" s="464">
        <v>3</v>
      </c>
      <c r="G202" s="462" t="s">
        <v>1370</v>
      </c>
      <c r="H202" s="462" t="s">
        <v>1371</v>
      </c>
      <c r="I202" s="464" t="s">
        <v>1201</v>
      </c>
      <c r="J202" s="464" t="s">
        <v>61</v>
      </c>
      <c r="K202" s="466" t="s">
        <v>879</v>
      </c>
      <c r="L202" s="467">
        <f t="shared" si="17"/>
        <v>1</v>
      </c>
      <c r="M202" s="468">
        <f t="shared" si="19"/>
        <v>41600</v>
      </c>
      <c r="N202" s="467" t="str">
        <f>IF(IFERROR(SEARCH("-",K202,1),0) &gt; 0,IFERROR(VLOOKUP(K202,'Liste ECO'!A:A,1,FALSE),"ATTENTION CE Inexistant"),"")</f>
        <v>761-52</v>
      </c>
      <c r="O202" s="467" t="str">
        <f>IF(LEFT(N202,1) ="A",'Messages d''erreur'!$B$9,"")</f>
        <v/>
      </c>
      <c r="P202" s="447">
        <f t="shared" si="15"/>
        <v>41600</v>
      </c>
      <c r="Q202" s="447">
        <f>IFERROR(VLOOKUP(B203,'Liste CG'!A:A,1,FALSE),"Attention erreur pas de CG")</f>
        <v>21439</v>
      </c>
      <c r="R202" s="447" t="str">
        <f>IF(LEFT(Q202,1)="A",'Messages d''erreur'!B$10,"")</f>
        <v/>
      </c>
      <c r="S202" s="467">
        <f t="shared" si="16"/>
        <v>41600</v>
      </c>
      <c r="T202" s="469">
        <f>IFERROR(VLOOKUP(S202,'Liste CG'!A:A,1,FALSE),"Attention erreur pas de CG")</f>
        <v>41600</v>
      </c>
      <c r="U202" s="447" t="str">
        <f>IF(MID(H202,4,1)="x", 'Messages d''erreur'!$B$13,IF(LEFT(T202,1)="A",'Messages d''erreur'!$B$12,""))</f>
        <v/>
      </c>
    </row>
    <row r="203" spans="1:21" ht="26" x14ac:dyDescent="0.35">
      <c r="A203" s="535" t="s">
        <v>1372</v>
      </c>
      <c r="B203" s="447">
        <f t="shared" si="18"/>
        <v>21439</v>
      </c>
      <c r="C203" s="462" t="s">
        <v>1373</v>
      </c>
      <c r="D203" s="463" t="s">
        <v>1341</v>
      </c>
      <c r="E203" s="464" t="s">
        <v>1101</v>
      </c>
      <c r="F203" s="464">
        <v>1</v>
      </c>
      <c r="G203" s="462" t="s">
        <v>1347</v>
      </c>
      <c r="H203" s="462" t="s">
        <v>1374</v>
      </c>
      <c r="I203" s="464" t="s">
        <v>1100</v>
      </c>
      <c r="J203" s="464" t="s">
        <v>61</v>
      </c>
      <c r="K203" s="466" t="s">
        <v>1100</v>
      </c>
      <c r="L203" s="467">
        <f t="shared" si="17"/>
        <v>0</v>
      </c>
      <c r="M203" s="468">
        <f t="shared" si="19"/>
        <v>66015</v>
      </c>
      <c r="N203" s="467" t="str">
        <f>IF(IFERROR(SEARCH("-",K203,1),0) &gt; 0,IFERROR(VLOOKUP(K203,'Liste ECO'!A:A,1,FALSE),"ATTENTION CE Inexistant"),"")</f>
        <v/>
      </c>
      <c r="O203" s="467" t="str">
        <f>IF(LEFT(N203,1) ="A",'Messages d''erreur'!$B$9,"")</f>
        <v/>
      </c>
      <c r="P203" s="447">
        <f t="shared" si="15"/>
        <v>66015</v>
      </c>
      <c r="Q203" s="447">
        <f>IFERROR(VLOOKUP(B204,'Liste CG'!A:A,1,FALSE),"Attention erreur pas de CG")</f>
        <v>21441</v>
      </c>
      <c r="R203" s="447" t="str">
        <f>IF(LEFT(Q203,1)="A",'Messages d''erreur'!B$10,"")</f>
        <v/>
      </c>
      <c r="S203" s="467">
        <f t="shared" si="16"/>
        <v>66015</v>
      </c>
      <c r="T203" s="469">
        <f>IFERROR(VLOOKUP(S203,'Liste CG'!A:A,1,FALSE),"Attention erreur pas de CG")</f>
        <v>66015</v>
      </c>
      <c r="U203" s="447" t="str">
        <f>IF(MID(H203,4,1)="x", 'Messages d''erreur'!$B$13,IF(LEFT(T203,1)="A",'Messages d''erreur'!$B$12,""))</f>
        <v/>
      </c>
    </row>
    <row r="204" spans="1:21" ht="26" x14ac:dyDescent="0.35">
      <c r="A204" s="535" t="s">
        <v>1375</v>
      </c>
      <c r="B204" s="447">
        <f t="shared" si="18"/>
        <v>21441</v>
      </c>
      <c r="C204" s="462" t="s">
        <v>1376</v>
      </c>
      <c r="D204" s="463" t="s">
        <v>1341</v>
      </c>
      <c r="E204" s="464" t="s">
        <v>61</v>
      </c>
      <c r="F204" s="464">
        <v>1</v>
      </c>
      <c r="G204" s="462" t="s">
        <v>1368</v>
      </c>
      <c r="H204" s="462" t="s">
        <v>1317</v>
      </c>
      <c r="I204" s="464" t="s">
        <v>1201</v>
      </c>
      <c r="J204" s="464" t="s">
        <v>1101</v>
      </c>
      <c r="K204" s="466" t="s">
        <v>858</v>
      </c>
      <c r="L204" s="467">
        <f t="shared" si="17"/>
        <v>0</v>
      </c>
      <c r="M204" s="468">
        <f t="shared" si="19"/>
        <v>44000</v>
      </c>
      <c r="N204" s="467" t="str">
        <f>IF(IFERROR(SEARCH("-",K204,1),0) &gt; 0,IFERROR(VLOOKUP(K204,'Liste ECO'!A:A,1,FALSE),"ATTENTION CE Inexistant"),"")</f>
        <v>747-53</v>
      </c>
      <c r="O204" s="467" t="str">
        <f>IF(LEFT(N204,1) ="A",'Messages d''erreur'!$B$9,"")</f>
        <v/>
      </c>
      <c r="P204" s="447">
        <f t="shared" si="15"/>
        <v>44000</v>
      </c>
      <c r="Q204" s="447">
        <f>IFERROR(VLOOKUP(B205,'Liste CG'!A:A,1,FALSE),"Attention erreur pas de CG")</f>
        <v>21441</v>
      </c>
      <c r="R204" s="447" t="str">
        <f>IF(LEFT(Q204,1)="A",'Messages d''erreur'!B$10,"")</f>
        <v/>
      </c>
      <c r="S204" s="467">
        <f t="shared" si="16"/>
        <v>44000</v>
      </c>
      <c r="T204" s="469">
        <f>IFERROR(VLOOKUP(S204,'Liste CG'!A:A,1,FALSE),"Attention erreur pas de CG")</f>
        <v>44000</v>
      </c>
      <c r="U204" s="447" t="str">
        <f>IF(MID(H204,4,1)="x", 'Messages d''erreur'!$B$13,IF(LEFT(T204,1)="A",'Messages d''erreur'!$B$12,""))</f>
        <v/>
      </c>
    </row>
    <row r="205" spans="1:21" ht="26" x14ac:dyDescent="0.35">
      <c r="A205" s="535" t="s">
        <v>1375</v>
      </c>
      <c r="B205" s="447">
        <f t="shared" si="18"/>
        <v>21441</v>
      </c>
      <c r="C205" s="462" t="s">
        <v>1376</v>
      </c>
      <c r="D205" s="463" t="s">
        <v>1341</v>
      </c>
      <c r="E205" s="464" t="s">
        <v>61</v>
      </c>
      <c r="F205" s="464">
        <v>2</v>
      </c>
      <c r="G205" s="462" t="s">
        <v>1369</v>
      </c>
      <c r="H205" s="462" t="s">
        <v>1344</v>
      </c>
      <c r="I205" s="464" t="s">
        <v>1201</v>
      </c>
      <c r="J205" s="464" t="s">
        <v>1101</v>
      </c>
      <c r="K205" s="466" t="s">
        <v>858</v>
      </c>
      <c r="L205" s="467">
        <f t="shared" si="17"/>
        <v>1</v>
      </c>
      <c r="M205" s="468">
        <f t="shared" si="19"/>
        <v>44200</v>
      </c>
      <c r="N205" s="467" t="str">
        <f>IF(IFERROR(SEARCH("-",K205,1),0) &gt; 0,IFERROR(VLOOKUP(K205,'Liste ECO'!A:A,1,FALSE),"ATTENTION CE Inexistant"),"")</f>
        <v>747-53</v>
      </c>
      <c r="O205" s="467" t="str">
        <f>IF(LEFT(N205,1) ="A",'Messages d''erreur'!$B$9,"")</f>
        <v/>
      </c>
      <c r="P205" s="447">
        <f t="shared" si="15"/>
        <v>44200</v>
      </c>
      <c r="Q205" s="447">
        <f>IFERROR(VLOOKUP(B206,'Liste CG'!A:A,1,FALSE),"Attention erreur pas de CG")</f>
        <v>21441</v>
      </c>
      <c r="R205" s="447" t="str">
        <f>IF(LEFT(Q205,1)="A",'Messages d''erreur'!B$10,"")</f>
        <v/>
      </c>
      <c r="S205" s="467">
        <f t="shared" si="16"/>
        <v>44200</v>
      </c>
      <c r="T205" s="469">
        <f>IFERROR(VLOOKUP(S205,'Liste CG'!A:A,1,FALSE),"Attention erreur pas de CG")</f>
        <v>44200</v>
      </c>
      <c r="U205" s="447" t="str">
        <f>IF(MID(H205,4,1)="x", 'Messages d''erreur'!$B$13,IF(LEFT(T205,1)="A",'Messages d''erreur'!$B$12,""))</f>
        <v/>
      </c>
    </row>
    <row r="206" spans="1:21" ht="26" x14ac:dyDescent="0.35">
      <c r="A206" s="535" t="s">
        <v>1375</v>
      </c>
      <c r="B206" s="447">
        <f t="shared" si="18"/>
        <v>21441</v>
      </c>
      <c r="C206" s="462" t="s">
        <v>1376</v>
      </c>
      <c r="D206" s="463" t="s">
        <v>1341</v>
      </c>
      <c r="E206" s="464" t="s">
        <v>1101</v>
      </c>
      <c r="F206" s="464">
        <v>3</v>
      </c>
      <c r="G206" s="462" t="s">
        <v>1377</v>
      </c>
      <c r="H206" s="462" t="s">
        <v>1371</v>
      </c>
      <c r="I206" s="464" t="s">
        <v>1201</v>
      </c>
      <c r="J206" s="464" t="s">
        <v>61</v>
      </c>
      <c r="K206" s="466" t="s">
        <v>881</v>
      </c>
      <c r="L206" s="467">
        <f t="shared" si="17"/>
        <v>1</v>
      </c>
      <c r="M206" s="468">
        <f t="shared" si="19"/>
        <v>41600</v>
      </c>
      <c r="N206" s="467" t="str">
        <f>IF(IFERROR(SEARCH("-",K206,1),0) &gt; 0,IFERROR(VLOOKUP(K206,'Liste ECO'!A:A,1,FALSE),"ATTENTION CE Inexistant"),"")</f>
        <v>761-53</v>
      </c>
      <c r="O206" s="467" t="str">
        <f>IF(LEFT(N206,1) ="A",'Messages d''erreur'!$B$9,"")</f>
        <v/>
      </c>
      <c r="P206" s="447">
        <f t="shared" si="15"/>
        <v>41600</v>
      </c>
      <c r="Q206" s="447">
        <f>IFERROR(VLOOKUP(B207,'Liste CG'!A:A,1,FALSE),"Attention erreur pas de CG")</f>
        <v>21449</v>
      </c>
      <c r="R206" s="447" t="str">
        <f>IF(LEFT(Q206,1)="A",'Messages d''erreur'!B$10,"")</f>
        <v/>
      </c>
      <c r="S206" s="467">
        <f t="shared" si="16"/>
        <v>41600</v>
      </c>
      <c r="T206" s="469">
        <f>IFERROR(VLOOKUP(S206,'Liste CG'!A:A,1,FALSE),"Attention erreur pas de CG")</f>
        <v>41600</v>
      </c>
      <c r="U206" s="447" t="str">
        <f>IF(MID(H206,4,1)="x", 'Messages d''erreur'!$B$13,IF(LEFT(T206,1)="A",'Messages d''erreur'!$B$12,""))</f>
        <v/>
      </c>
    </row>
    <row r="207" spans="1:21" ht="26" x14ac:dyDescent="0.35">
      <c r="A207" s="535" t="s">
        <v>1378</v>
      </c>
      <c r="B207" s="447">
        <f t="shared" si="18"/>
        <v>21449</v>
      </c>
      <c r="C207" s="462" t="s">
        <v>1379</v>
      </c>
      <c r="D207" s="463" t="s">
        <v>1341</v>
      </c>
      <c r="E207" s="464" t="s">
        <v>1101</v>
      </c>
      <c r="F207" s="464">
        <v>1</v>
      </c>
      <c r="G207" s="462" t="s">
        <v>1347</v>
      </c>
      <c r="H207" s="462" t="s">
        <v>1380</v>
      </c>
      <c r="I207" s="464" t="s">
        <v>1100</v>
      </c>
      <c r="J207" s="464" t="s">
        <v>61</v>
      </c>
      <c r="K207" s="466" t="s">
        <v>1100</v>
      </c>
      <c r="L207" s="467">
        <f t="shared" si="17"/>
        <v>0</v>
      </c>
      <c r="M207" s="468">
        <f t="shared" si="19"/>
        <v>66016</v>
      </c>
      <c r="N207" s="467" t="str">
        <f>IF(IFERROR(SEARCH("-",K207,1),0) &gt; 0,IFERROR(VLOOKUP(K207,'Liste ECO'!A:A,1,FALSE),"ATTENTION CE Inexistant"),"")</f>
        <v/>
      </c>
      <c r="O207" s="467" t="str">
        <f>IF(LEFT(N207,1) ="A",'Messages d''erreur'!$B$9,"")</f>
        <v/>
      </c>
      <c r="P207" s="447">
        <f t="shared" si="15"/>
        <v>66016</v>
      </c>
      <c r="Q207" s="447">
        <f>IFERROR(VLOOKUP(B208,'Liste CG'!A:A,1,FALSE),"Attention erreur pas de CG")</f>
        <v>22011</v>
      </c>
      <c r="R207" s="447" t="str">
        <f>IF(LEFT(Q207,1)="A",'Messages d''erreur'!B$10,"")</f>
        <v/>
      </c>
      <c r="S207" s="467">
        <f t="shared" si="16"/>
        <v>66016</v>
      </c>
      <c r="T207" s="469">
        <f>IFERROR(VLOOKUP(S207,'Liste CG'!A:A,1,FALSE),"Attention erreur pas de CG")</f>
        <v>66016</v>
      </c>
      <c r="U207" s="447" t="str">
        <f>IF(MID(H207,4,1)="x", 'Messages d''erreur'!$B$13,IF(LEFT(T207,1)="A",'Messages d''erreur'!$B$12,""))</f>
        <v/>
      </c>
    </row>
    <row r="208" spans="1:21" ht="26" x14ac:dyDescent="0.35">
      <c r="A208" s="535" t="s">
        <v>1381</v>
      </c>
      <c r="B208" s="447">
        <f t="shared" si="18"/>
        <v>22011</v>
      </c>
      <c r="C208" s="462" t="s">
        <v>1382</v>
      </c>
      <c r="D208" s="463" t="s">
        <v>1341</v>
      </c>
      <c r="E208" s="464" t="s">
        <v>61</v>
      </c>
      <c r="F208" s="464">
        <v>1</v>
      </c>
      <c r="G208" s="462" t="s">
        <v>1383</v>
      </c>
      <c r="H208" s="462" t="s">
        <v>1384</v>
      </c>
      <c r="I208" s="464" t="s">
        <v>1353</v>
      </c>
      <c r="J208" s="464" t="s">
        <v>1101</v>
      </c>
      <c r="K208" s="466" t="s">
        <v>1100</v>
      </c>
      <c r="L208" s="467">
        <f t="shared" si="17"/>
        <v>0</v>
      </c>
      <c r="M208" s="468">
        <f t="shared" si="19"/>
        <v>24011</v>
      </c>
      <c r="N208" s="467" t="str">
        <f>IF(IFERROR(SEARCH("-",K208,1),0) &gt; 0,IFERROR(VLOOKUP(K208,'Liste ECO'!A:A,1,FALSE),"ATTENTION CE Inexistant"),"")</f>
        <v/>
      </c>
      <c r="O208" s="467" t="str">
        <f>IF(LEFT(N208,1) ="A",'Messages d''erreur'!$B$9,"")</f>
        <v/>
      </c>
      <c r="P208" s="447">
        <f t="shared" si="15"/>
        <v>24011</v>
      </c>
      <c r="Q208" s="447">
        <f>IFERROR(VLOOKUP(B209,'Liste CG'!A:A,1,FALSE),"Attention erreur pas de CG")</f>
        <v>22011</v>
      </c>
      <c r="R208" s="447" t="str">
        <f>IF(LEFT(Q208,1)="A",'Messages d''erreur'!B$10,"")</f>
        <v/>
      </c>
      <c r="S208" s="467">
        <f t="shared" si="16"/>
        <v>24011</v>
      </c>
      <c r="T208" s="469">
        <f>IFERROR(VLOOKUP(S208,'Liste CG'!A:A,1,FALSE),"Attention erreur pas de CG")</f>
        <v>24011</v>
      </c>
      <c r="U208" s="447" t="str">
        <f>IF(MID(H208,4,1)="x", 'Messages d''erreur'!$B$13,IF(LEFT(T208,1)="A",'Messages d''erreur'!$B$12,""))</f>
        <v/>
      </c>
    </row>
    <row r="209" spans="1:21" ht="14.5" x14ac:dyDescent="0.35">
      <c r="A209" s="535" t="s">
        <v>1381</v>
      </c>
      <c r="B209" s="447">
        <f t="shared" si="18"/>
        <v>22011</v>
      </c>
      <c r="C209" s="462" t="s">
        <v>1382</v>
      </c>
      <c r="D209" s="463" t="s">
        <v>1341</v>
      </c>
      <c r="E209" s="464" t="s">
        <v>1101</v>
      </c>
      <c r="F209" s="464">
        <v>2</v>
      </c>
      <c r="G209" s="462" t="s">
        <v>1385</v>
      </c>
      <c r="H209" s="462" t="s">
        <v>1386</v>
      </c>
      <c r="I209" s="464" t="s">
        <v>1353</v>
      </c>
      <c r="J209" s="464" t="s">
        <v>61</v>
      </c>
      <c r="K209" s="466" t="s">
        <v>1100</v>
      </c>
      <c r="L209" s="467">
        <f t="shared" si="17"/>
        <v>1</v>
      </c>
      <c r="M209" s="468">
        <f t="shared" si="19"/>
        <v>24621</v>
      </c>
      <c r="N209" s="467" t="str">
        <f>IF(IFERROR(SEARCH("-",K209,1),0) &gt; 0,IFERROR(VLOOKUP(K209,'Liste ECO'!A:A,1,FALSE),"ATTENTION CE Inexistant"),"")</f>
        <v/>
      </c>
      <c r="O209" s="467" t="str">
        <f>IF(LEFT(N209,1) ="A",'Messages d''erreur'!$B$9,"")</f>
        <v/>
      </c>
      <c r="P209" s="447">
        <f t="shared" si="15"/>
        <v>24621</v>
      </c>
      <c r="Q209" s="447">
        <f>IFERROR(VLOOKUP(B210,'Liste CG'!A:A,1,FALSE),"Attention erreur pas de CG")</f>
        <v>22011</v>
      </c>
      <c r="R209" s="447" t="str">
        <f>IF(LEFT(Q209,1)="A",'Messages d''erreur'!B$10,"")</f>
        <v/>
      </c>
      <c r="S209" s="467">
        <f t="shared" si="16"/>
        <v>24621</v>
      </c>
      <c r="T209" s="469">
        <f>IFERROR(VLOOKUP(S209,'Liste CG'!A:A,1,FALSE),"Attention erreur pas de CG")</f>
        <v>24621</v>
      </c>
      <c r="U209" s="447" t="str">
        <f>IF(MID(H209,4,1)="x", 'Messages d''erreur'!$B$13,IF(LEFT(T209,1)="A",'Messages d''erreur'!$B$12,""))</f>
        <v/>
      </c>
    </row>
    <row r="210" spans="1:21" ht="39" x14ac:dyDescent="0.35">
      <c r="A210" s="535" t="s">
        <v>1381</v>
      </c>
      <c r="B210" s="447">
        <f t="shared" si="18"/>
        <v>22011</v>
      </c>
      <c r="C210" s="462" t="s">
        <v>1382</v>
      </c>
      <c r="D210" s="463" t="s">
        <v>1341</v>
      </c>
      <c r="E210" s="464" t="s">
        <v>1101</v>
      </c>
      <c r="F210" s="464">
        <v>3</v>
      </c>
      <c r="G210" s="462" t="s">
        <v>1387</v>
      </c>
      <c r="H210" s="462" t="s">
        <v>1388</v>
      </c>
      <c r="I210" s="464" t="s">
        <v>1100</v>
      </c>
      <c r="J210" s="464" t="s">
        <v>61</v>
      </c>
      <c r="K210" s="466" t="s">
        <v>1100</v>
      </c>
      <c r="L210" s="467">
        <f t="shared" si="17"/>
        <v>1</v>
      </c>
      <c r="M210" s="468">
        <f t="shared" si="19"/>
        <v>67241</v>
      </c>
      <c r="N210" s="467" t="str">
        <f>IF(IFERROR(SEARCH("-",K210,1),0) &gt; 0,IFERROR(VLOOKUP(K210,'Liste ECO'!A:A,1,FALSE),"ATTENTION CE Inexistant"),"")</f>
        <v/>
      </c>
      <c r="O210" s="467" t="str">
        <f>IF(LEFT(N210,1) ="A",'Messages d''erreur'!$B$9,"")</f>
        <v/>
      </c>
      <c r="P210" s="447">
        <f t="shared" si="15"/>
        <v>67241</v>
      </c>
      <c r="Q210" s="447">
        <f>IFERROR(VLOOKUP(B211,'Liste CG'!A:A,1,FALSE),"Attention erreur pas de CG")</f>
        <v>22011</v>
      </c>
      <c r="R210" s="447" t="str">
        <f>IF(LEFT(Q210,1)="A",'Messages d''erreur'!B$10,"")</f>
        <v/>
      </c>
      <c r="S210" s="467">
        <f t="shared" si="16"/>
        <v>67241</v>
      </c>
      <c r="T210" s="469">
        <f>IFERROR(VLOOKUP(S210,'Liste CG'!A:A,1,FALSE),"Attention erreur pas de CG")</f>
        <v>67241</v>
      </c>
      <c r="U210" s="447" t="str">
        <f>IF(MID(H210,4,1)="x", 'Messages d''erreur'!$B$13,IF(LEFT(T210,1)="A",'Messages d''erreur'!$B$12,""))</f>
        <v/>
      </c>
    </row>
    <row r="211" spans="1:21" ht="39" x14ac:dyDescent="0.35">
      <c r="A211" s="535" t="s">
        <v>1381</v>
      </c>
      <c r="B211" s="447">
        <f t="shared" si="18"/>
        <v>22011</v>
      </c>
      <c r="C211" s="462" t="s">
        <v>1382</v>
      </c>
      <c r="D211" s="463" t="s">
        <v>1341</v>
      </c>
      <c r="E211" s="464" t="s">
        <v>61</v>
      </c>
      <c r="F211" s="464">
        <v>4</v>
      </c>
      <c r="G211" s="462" t="s">
        <v>1389</v>
      </c>
      <c r="H211" s="462" t="s">
        <v>1390</v>
      </c>
      <c r="I211" s="464" t="s">
        <v>1100</v>
      </c>
      <c r="J211" s="464" t="s">
        <v>1101</v>
      </c>
      <c r="K211" s="466" t="s">
        <v>1100</v>
      </c>
      <c r="L211" s="467">
        <f t="shared" si="17"/>
        <v>1</v>
      </c>
      <c r="M211" s="468">
        <f t="shared" si="19"/>
        <v>77241</v>
      </c>
      <c r="N211" s="467" t="str">
        <f>IF(IFERROR(SEARCH("-",K211,1),0) &gt; 0,IFERROR(VLOOKUP(K211,'Liste ECO'!A:A,1,FALSE),"ATTENTION CE Inexistant"),"")</f>
        <v/>
      </c>
      <c r="O211" s="467" t="str">
        <f>IF(LEFT(N211,1) ="A",'Messages d''erreur'!$B$9,"")</f>
        <v/>
      </c>
      <c r="P211" s="447">
        <f t="shared" si="15"/>
        <v>77241</v>
      </c>
      <c r="Q211" s="447">
        <f>IFERROR(VLOOKUP(B212,'Liste CG'!A:A,1,FALSE),"Attention erreur pas de CG")</f>
        <v>22012</v>
      </c>
      <c r="R211" s="447" t="str">
        <f>IF(LEFT(Q211,1)="A",'Messages d''erreur'!B$10,"")</f>
        <v/>
      </c>
      <c r="S211" s="467">
        <f t="shared" si="16"/>
        <v>77241</v>
      </c>
      <c r="T211" s="469">
        <f>IFERROR(VLOOKUP(S211,'Liste CG'!A:A,1,FALSE),"Attention erreur pas de CG")</f>
        <v>77241</v>
      </c>
      <c r="U211" s="447" t="str">
        <f>IF(MID(H211,4,1)="x", 'Messages d''erreur'!$B$13,IF(LEFT(T211,1)="A",'Messages d''erreur'!$B$12,""))</f>
        <v/>
      </c>
    </row>
    <row r="212" spans="1:21" ht="39" x14ac:dyDescent="0.35">
      <c r="A212" s="535" t="s">
        <v>1391</v>
      </c>
      <c r="B212" s="447">
        <f t="shared" si="18"/>
        <v>22012</v>
      </c>
      <c r="C212" s="462" t="s">
        <v>1392</v>
      </c>
      <c r="D212" s="463" t="s">
        <v>1341</v>
      </c>
      <c r="E212" s="464" t="s">
        <v>61</v>
      </c>
      <c r="F212" s="464">
        <v>1</v>
      </c>
      <c r="G212" s="462" t="s">
        <v>1393</v>
      </c>
      <c r="H212" s="462" t="s">
        <v>1384</v>
      </c>
      <c r="I212" s="464" t="s">
        <v>1353</v>
      </c>
      <c r="J212" s="464" t="s">
        <v>1101</v>
      </c>
      <c r="K212" s="466" t="s">
        <v>1100</v>
      </c>
      <c r="L212" s="467">
        <f t="shared" si="17"/>
        <v>0</v>
      </c>
      <c r="M212" s="468">
        <f t="shared" si="19"/>
        <v>24011</v>
      </c>
      <c r="N212" s="467" t="str">
        <f>IF(IFERROR(SEARCH("-",K212,1),0) &gt; 0,IFERROR(VLOOKUP(K212,'Liste ECO'!A:A,1,FALSE),"ATTENTION CE Inexistant"),"")</f>
        <v/>
      </c>
      <c r="O212" s="467" t="str">
        <f>IF(LEFT(N212,1) ="A",'Messages d''erreur'!$B$9,"")</f>
        <v/>
      </c>
      <c r="P212" s="447">
        <f t="shared" si="15"/>
        <v>24011</v>
      </c>
      <c r="Q212" s="447">
        <f>IFERROR(VLOOKUP(B213,'Liste CG'!A:A,1,FALSE),"Attention erreur pas de CG")</f>
        <v>22016</v>
      </c>
      <c r="R212" s="447" t="str">
        <f>IF(LEFT(Q212,1)="A",'Messages d''erreur'!B$10,"")</f>
        <v/>
      </c>
      <c r="S212" s="467">
        <f t="shared" si="16"/>
        <v>24011</v>
      </c>
      <c r="T212" s="469">
        <f>IFERROR(VLOOKUP(S212,'Liste CG'!A:A,1,FALSE),"Attention erreur pas de CG")</f>
        <v>24011</v>
      </c>
      <c r="U212" s="447" t="str">
        <f>IF(MID(H212,4,1)="x", 'Messages d''erreur'!$B$13,IF(LEFT(T212,1)="A",'Messages d''erreur'!$B$12,""))</f>
        <v/>
      </c>
    </row>
    <row r="213" spans="1:21" ht="26" x14ac:dyDescent="0.35">
      <c r="A213" s="535" t="s">
        <v>1394</v>
      </c>
      <c r="B213" s="447">
        <f t="shared" si="18"/>
        <v>22016</v>
      </c>
      <c r="C213" s="462" t="s">
        <v>1395</v>
      </c>
      <c r="D213" s="463" t="s">
        <v>1341</v>
      </c>
      <c r="E213" s="464" t="s">
        <v>1101</v>
      </c>
      <c r="F213" s="464">
        <v>1</v>
      </c>
      <c r="G213" s="462" t="s">
        <v>1396</v>
      </c>
      <c r="H213" s="462" t="s">
        <v>1397</v>
      </c>
      <c r="I213" s="464" t="s">
        <v>1100</v>
      </c>
      <c r="J213" s="464" t="s">
        <v>61</v>
      </c>
      <c r="K213" s="466" t="s">
        <v>1100</v>
      </c>
      <c r="L213" s="467">
        <f t="shared" si="17"/>
        <v>0</v>
      </c>
      <c r="M213" s="468">
        <f t="shared" si="19"/>
        <v>66120</v>
      </c>
      <c r="N213" s="467" t="str">
        <f>IF(IFERROR(SEARCH("-",K213,1),0) &gt; 0,IFERROR(VLOOKUP(K213,'Liste ECO'!A:A,1,FALSE),"ATTENTION CE Inexistant"),"")</f>
        <v/>
      </c>
      <c r="O213" s="467" t="str">
        <f>IF(LEFT(N213,1) ="A",'Messages d''erreur'!$B$9,"")</f>
        <v/>
      </c>
      <c r="P213" s="447">
        <f t="shared" si="15"/>
        <v>66120</v>
      </c>
      <c r="Q213" s="447">
        <f>IFERROR(VLOOKUP(B214,'Liste CG'!A:A,1,FALSE),"Attention erreur pas de CG")</f>
        <v>22016</v>
      </c>
      <c r="R213" s="447" t="str">
        <f>IF(LEFT(Q213,1)="A",'Messages d''erreur'!B$10,"")</f>
        <v/>
      </c>
      <c r="S213" s="467">
        <f t="shared" si="16"/>
        <v>66120</v>
      </c>
      <c r="T213" s="469">
        <f>IFERROR(VLOOKUP(S213,'Liste CG'!A:A,1,FALSE),"Attention erreur pas de CG")</f>
        <v>66120</v>
      </c>
      <c r="U213" s="447" t="str">
        <f>IF(MID(H213,4,1)="x", 'Messages d''erreur'!$B$13,IF(LEFT(T213,1)="A",'Messages d''erreur'!$B$12,""))</f>
        <v/>
      </c>
    </row>
    <row r="214" spans="1:21" ht="26" x14ac:dyDescent="0.35">
      <c r="A214" s="535" t="s">
        <v>1394</v>
      </c>
      <c r="B214" s="447">
        <f t="shared" si="18"/>
        <v>22016</v>
      </c>
      <c r="C214" s="462" t="s">
        <v>1395</v>
      </c>
      <c r="D214" s="463" t="s">
        <v>1341</v>
      </c>
      <c r="E214" s="464" t="s">
        <v>61</v>
      </c>
      <c r="F214" s="464">
        <v>2</v>
      </c>
      <c r="G214" s="462" t="s">
        <v>1398</v>
      </c>
      <c r="H214" s="462" t="s">
        <v>1399</v>
      </c>
      <c r="I214" s="464" t="s">
        <v>1100</v>
      </c>
      <c r="J214" s="464" t="s">
        <v>1101</v>
      </c>
      <c r="K214" s="466" t="s">
        <v>1100</v>
      </c>
      <c r="L214" s="467">
        <f t="shared" si="17"/>
        <v>1</v>
      </c>
      <c r="M214" s="468">
        <f t="shared" si="19"/>
        <v>76120</v>
      </c>
      <c r="N214" s="467" t="str">
        <f>IF(IFERROR(SEARCH("-",K214,1),0) &gt; 0,IFERROR(VLOOKUP(K214,'Liste ECO'!A:A,1,FALSE),"ATTENTION CE Inexistant"),"")</f>
        <v/>
      </c>
      <c r="O214" s="467" t="str">
        <f>IF(LEFT(N214,1) ="A",'Messages d''erreur'!$B$9,"")</f>
        <v/>
      </c>
      <c r="P214" s="447">
        <f t="shared" si="15"/>
        <v>76120</v>
      </c>
      <c r="Q214" s="447">
        <f>IFERROR(VLOOKUP(B215,'Liste CG'!A:A,1,FALSE),"Attention erreur pas de CG")</f>
        <v>22017</v>
      </c>
      <c r="R214" s="447" t="str">
        <f>IF(LEFT(Q214,1)="A",'Messages d''erreur'!B$10,"")</f>
        <v/>
      </c>
      <c r="S214" s="467">
        <f t="shared" si="16"/>
        <v>76120</v>
      </c>
      <c r="T214" s="469">
        <f>IFERROR(VLOOKUP(S214,'Liste CG'!A:A,1,FALSE),"Attention erreur pas de CG")</f>
        <v>76120</v>
      </c>
      <c r="U214" s="447" t="str">
        <f>IF(MID(H214,4,1)="x", 'Messages d''erreur'!$B$13,IF(LEFT(T214,1)="A",'Messages d''erreur'!$B$12,""))</f>
        <v/>
      </c>
    </row>
    <row r="215" spans="1:21" ht="26" x14ac:dyDescent="0.35">
      <c r="A215" s="535" t="s">
        <v>1400</v>
      </c>
      <c r="B215" s="447">
        <f t="shared" si="18"/>
        <v>22017</v>
      </c>
      <c r="C215" s="462" t="s">
        <v>1401</v>
      </c>
      <c r="D215" s="463" t="s">
        <v>1341</v>
      </c>
      <c r="E215" s="464" t="s">
        <v>1101</v>
      </c>
      <c r="F215" s="464">
        <v>1</v>
      </c>
      <c r="G215" s="462" t="s">
        <v>1396</v>
      </c>
      <c r="H215" s="462" t="s">
        <v>1402</v>
      </c>
      <c r="I215" s="464" t="s">
        <v>1100</v>
      </c>
      <c r="J215" s="464" t="s">
        <v>61</v>
      </c>
      <c r="K215" s="466" t="s">
        <v>1100</v>
      </c>
      <c r="L215" s="467">
        <f t="shared" si="17"/>
        <v>0</v>
      </c>
      <c r="M215" s="468">
        <f t="shared" si="19"/>
        <v>67371</v>
      </c>
      <c r="N215" s="467" t="str">
        <f>IF(IFERROR(SEARCH("-",K215,1),0) &gt; 0,IFERROR(VLOOKUP(K215,'Liste ECO'!A:A,1,FALSE),"ATTENTION CE Inexistant"),"")</f>
        <v/>
      </c>
      <c r="O215" s="467" t="str">
        <f>IF(LEFT(N215,1) ="A",'Messages d''erreur'!$B$9,"")</f>
        <v/>
      </c>
      <c r="P215" s="447">
        <f t="shared" si="15"/>
        <v>67371</v>
      </c>
      <c r="Q215" s="447">
        <f>IFERROR(VLOOKUP(B216,'Liste CG'!A:A,1,FALSE),"Attention erreur pas de CG")</f>
        <v>22017</v>
      </c>
      <c r="R215" s="447" t="str">
        <f>IF(LEFT(Q215,1)="A",'Messages d''erreur'!B$10,"")</f>
        <v/>
      </c>
      <c r="S215" s="467">
        <f t="shared" si="16"/>
        <v>67371</v>
      </c>
      <c r="T215" s="469">
        <f>IFERROR(VLOOKUP(S215,'Liste CG'!A:A,1,FALSE),"Attention erreur pas de CG")</f>
        <v>67371</v>
      </c>
      <c r="U215" s="447" t="str">
        <f>IF(MID(H215,4,1)="x", 'Messages d''erreur'!$B$13,IF(LEFT(T215,1)="A",'Messages d''erreur'!$B$12,""))</f>
        <v/>
      </c>
    </row>
    <row r="216" spans="1:21" ht="26" x14ac:dyDescent="0.35">
      <c r="A216" s="535" t="s">
        <v>1400</v>
      </c>
      <c r="B216" s="447">
        <f t="shared" si="18"/>
        <v>22017</v>
      </c>
      <c r="C216" s="462" t="s">
        <v>1401</v>
      </c>
      <c r="D216" s="463" t="s">
        <v>1341</v>
      </c>
      <c r="E216" s="464" t="s">
        <v>61</v>
      </c>
      <c r="F216" s="464">
        <v>2</v>
      </c>
      <c r="G216" s="462" t="s">
        <v>1398</v>
      </c>
      <c r="H216" s="462" t="s">
        <v>1403</v>
      </c>
      <c r="I216" s="464" t="s">
        <v>1100</v>
      </c>
      <c r="J216" s="464" t="s">
        <v>1101</v>
      </c>
      <c r="K216" s="466" t="s">
        <v>1100</v>
      </c>
      <c r="L216" s="467">
        <f t="shared" si="17"/>
        <v>1</v>
      </c>
      <c r="M216" s="468">
        <f t="shared" si="19"/>
        <v>77371</v>
      </c>
      <c r="N216" s="467" t="str">
        <f>IF(IFERROR(SEARCH("-",K216,1),0) &gt; 0,IFERROR(VLOOKUP(K216,'Liste ECO'!A:A,1,FALSE),"ATTENTION CE Inexistant"),"")</f>
        <v/>
      </c>
      <c r="O216" s="467" t="str">
        <f>IF(LEFT(N216,1) ="A",'Messages d''erreur'!$B$9,"")</f>
        <v/>
      </c>
      <c r="P216" s="447">
        <f t="shared" si="15"/>
        <v>77371</v>
      </c>
      <c r="Q216" s="447">
        <f>IFERROR(VLOOKUP(B217,'Liste CG'!A:A,1,FALSE),"Attention erreur pas de CG")</f>
        <v>22018</v>
      </c>
      <c r="R216" s="447" t="str">
        <f>IF(LEFT(Q216,1)="A",'Messages d''erreur'!B$10,"")</f>
        <v/>
      </c>
      <c r="S216" s="467">
        <f t="shared" si="16"/>
        <v>77371</v>
      </c>
      <c r="T216" s="469">
        <f>IFERROR(VLOOKUP(S216,'Liste CG'!A:A,1,FALSE),"Attention erreur pas de CG")</f>
        <v>77371</v>
      </c>
      <c r="U216" s="447" t="str">
        <f>IF(MID(H216,4,1)="x", 'Messages d''erreur'!$B$13,IF(LEFT(T216,1)="A",'Messages d''erreur'!$B$12,""))</f>
        <v/>
      </c>
    </row>
    <row r="217" spans="1:21" ht="52" x14ac:dyDescent="0.35">
      <c r="A217" s="535" t="s">
        <v>1404</v>
      </c>
      <c r="B217" s="447">
        <f t="shared" si="18"/>
        <v>22018</v>
      </c>
      <c r="C217" s="462" t="s">
        <v>1405</v>
      </c>
      <c r="D217" s="463" t="s">
        <v>1341</v>
      </c>
      <c r="E217" s="464" t="s">
        <v>1101</v>
      </c>
      <c r="F217" s="464">
        <v>1</v>
      </c>
      <c r="G217" s="462" t="s">
        <v>1406</v>
      </c>
      <c r="H217" s="462" t="s">
        <v>1407</v>
      </c>
      <c r="I217" s="464" t="s">
        <v>1100</v>
      </c>
      <c r="J217" s="464" t="s">
        <v>61</v>
      </c>
      <c r="K217" s="466" t="s">
        <v>1100</v>
      </c>
      <c r="L217" s="467">
        <f t="shared" si="17"/>
        <v>0</v>
      </c>
      <c r="M217" s="468">
        <f t="shared" si="19"/>
        <v>66020</v>
      </c>
      <c r="N217" s="467" t="str">
        <f>IF(IFERROR(SEARCH("-",K217,1),0) &gt; 0,IFERROR(VLOOKUP(K217,'Liste ECO'!A:A,1,FALSE),"ATTENTION CE Inexistant"),"")</f>
        <v/>
      </c>
      <c r="O217" s="467" t="str">
        <f>IF(LEFT(N217,1) ="A",'Messages d''erreur'!$B$9,"")</f>
        <v/>
      </c>
      <c r="P217" s="447">
        <f t="shared" si="15"/>
        <v>66020</v>
      </c>
      <c r="Q217" s="447">
        <f>IFERROR(VLOOKUP(B218,'Liste CG'!A:A,1,FALSE),"Attention erreur pas de CG")</f>
        <v>22018</v>
      </c>
      <c r="R217" s="447" t="str">
        <f>IF(LEFT(Q217,1)="A",'Messages d''erreur'!B$10,"")</f>
        <v/>
      </c>
      <c r="S217" s="467">
        <f t="shared" si="16"/>
        <v>66020</v>
      </c>
      <c r="T217" s="469">
        <f>IFERROR(VLOOKUP(S217,'Liste CG'!A:A,1,FALSE),"Attention erreur pas de CG")</f>
        <v>66020</v>
      </c>
      <c r="U217" s="447" t="str">
        <f>IF(MID(H217,4,1)="x", 'Messages d''erreur'!$B$13,IF(LEFT(T217,1)="A",'Messages d''erreur'!$B$12,""))</f>
        <v/>
      </c>
    </row>
    <row r="218" spans="1:21" ht="52" x14ac:dyDescent="0.35">
      <c r="A218" s="535" t="s">
        <v>1404</v>
      </c>
      <c r="B218" s="447">
        <f t="shared" si="18"/>
        <v>22018</v>
      </c>
      <c r="C218" s="462" t="s">
        <v>1405</v>
      </c>
      <c r="D218" s="463" t="s">
        <v>1341</v>
      </c>
      <c r="E218" s="464" t="s">
        <v>1101</v>
      </c>
      <c r="F218" s="464">
        <v>2</v>
      </c>
      <c r="G218" s="462" t="s">
        <v>1363</v>
      </c>
      <c r="H218" s="462" t="s">
        <v>1364</v>
      </c>
      <c r="I218" s="464" t="s">
        <v>1100</v>
      </c>
      <c r="J218" s="464" t="s">
        <v>61</v>
      </c>
      <c r="K218" s="466" t="s">
        <v>1100</v>
      </c>
      <c r="L218" s="467">
        <f t="shared" si="17"/>
        <v>1</v>
      </c>
      <c r="M218" s="468">
        <f t="shared" si="19"/>
        <v>67361</v>
      </c>
      <c r="N218" s="467" t="str">
        <f>IF(IFERROR(SEARCH("-",K218,1),0) &gt; 0,IFERROR(VLOOKUP(K218,'Liste ECO'!A:A,1,FALSE),"ATTENTION CE Inexistant"),"")</f>
        <v/>
      </c>
      <c r="O218" s="467" t="str">
        <f>IF(LEFT(N218,1) ="A",'Messages d''erreur'!$B$9,"")</f>
        <v/>
      </c>
      <c r="P218" s="447">
        <f t="shared" si="15"/>
        <v>67361</v>
      </c>
      <c r="Q218" s="447">
        <f>IFERROR(VLOOKUP(B219,'Liste CG'!A:A,1,FALSE),"Attention erreur pas de CG")</f>
        <v>22021</v>
      </c>
      <c r="R218" s="447" t="str">
        <f>IF(LEFT(Q218,1)="A",'Messages d''erreur'!B$10,"")</f>
        <v/>
      </c>
      <c r="S218" s="467">
        <f t="shared" si="16"/>
        <v>67361</v>
      </c>
      <c r="T218" s="469">
        <f>IFERROR(VLOOKUP(S218,'Liste CG'!A:A,1,FALSE),"Attention erreur pas de CG")</f>
        <v>67361</v>
      </c>
      <c r="U218" s="447" t="str">
        <f>IF(MID(H218,4,1)="x", 'Messages d''erreur'!$B$13,IF(LEFT(T218,1)="A",'Messages d''erreur'!$B$12,""))</f>
        <v/>
      </c>
    </row>
    <row r="219" spans="1:21" ht="26" x14ac:dyDescent="0.35">
      <c r="A219" s="535" t="s">
        <v>1408</v>
      </c>
      <c r="B219" s="447">
        <f t="shared" si="18"/>
        <v>22021</v>
      </c>
      <c r="C219" s="462" t="s">
        <v>1409</v>
      </c>
      <c r="D219" s="463" t="s">
        <v>1341</v>
      </c>
      <c r="E219" s="464" t="s">
        <v>61</v>
      </c>
      <c r="F219" s="464">
        <v>1</v>
      </c>
      <c r="G219" s="462" t="s">
        <v>1383</v>
      </c>
      <c r="H219" s="462" t="s">
        <v>1384</v>
      </c>
      <c r="I219" s="464" t="s">
        <v>1353</v>
      </c>
      <c r="J219" s="464" t="s">
        <v>1101</v>
      </c>
      <c r="K219" s="466" t="s">
        <v>1100</v>
      </c>
      <c r="L219" s="467">
        <f t="shared" si="17"/>
        <v>0</v>
      </c>
      <c r="M219" s="468">
        <f t="shared" si="19"/>
        <v>24011</v>
      </c>
      <c r="N219" s="467" t="str">
        <f>IF(IFERROR(SEARCH("-",K219,1),0) &gt; 0,IFERROR(VLOOKUP(K219,'Liste ECO'!A:A,1,FALSE),"ATTENTION CE Inexistant"),"")</f>
        <v/>
      </c>
      <c r="O219" s="467" t="str">
        <f>IF(LEFT(N219,1) ="A",'Messages d''erreur'!$B$9,"")</f>
        <v/>
      </c>
      <c r="P219" s="447">
        <f t="shared" si="15"/>
        <v>24011</v>
      </c>
      <c r="Q219" s="447">
        <f>IFERROR(VLOOKUP(B220,'Liste CG'!A:A,1,FALSE),"Attention erreur pas de CG")</f>
        <v>22021</v>
      </c>
      <c r="R219" s="447" t="str">
        <f>IF(LEFT(Q219,1)="A",'Messages d''erreur'!B$10,"")</f>
        <v/>
      </c>
      <c r="S219" s="467">
        <f t="shared" si="16"/>
        <v>24011</v>
      </c>
      <c r="T219" s="469">
        <f>IFERROR(VLOOKUP(S219,'Liste CG'!A:A,1,FALSE),"Attention erreur pas de CG")</f>
        <v>24011</v>
      </c>
      <c r="U219" s="447" t="str">
        <f>IF(MID(H219,4,1)="x", 'Messages d''erreur'!$B$13,IF(LEFT(T219,1)="A",'Messages d''erreur'!$B$12,""))</f>
        <v/>
      </c>
    </row>
    <row r="220" spans="1:21" ht="14.5" x14ac:dyDescent="0.35">
      <c r="A220" s="535" t="s">
        <v>1408</v>
      </c>
      <c r="B220" s="447">
        <f t="shared" si="18"/>
        <v>22021</v>
      </c>
      <c r="C220" s="462" t="s">
        <v>1409</v>
      </c>
      <c r="D220" s="463" t="s">
        <v>1341</v>
      </c>
      <c r="E220" s="464" t="s">
        <v>1101</v>
      </c>
      <c r="F220" s="464">
        <v>2</v>
      </c>
      <c r="G220" s="462" t="s">
        <v>1385</v>
      </c>
      <c r="H220" s="462" t="s">
        <v>1386</v>
      </c>
      <c r="I220" s="464" t="s">
        <v>1353</v>
      </c>
      <c r="J220" s="464" t="s">
        <v>61</v>
      </c>
      <c r="K220" s="466" t="s">
        <v>1100</v>
      </c>
      <c r="L220" s="467">
        <f t="shared" si="17"/>
        <v>1</v>
      </c>
      <c r="M220" s="468">
        <f t="shared" si="19"/>
        <v>24621</v>
      </c>
      <c r="N220" s="467" t="str">
        <f>IF(IFERROR(SEARCH("-",K220,1),0) &gt; 0,IFERROR(VLOOKUP(K220,'Liste ECO'!A:A,1,FALSE),"ATTENTION CE Inexistant"),"")</f>
        <v/>
      </c>
      <c r="O220" s="467" t="str">
        <f>IF(LEFT(N220,1) ="A",'Messages d''erreur'!$B$9,"")</f>
        <v/>
      </c>
      <c r="P220" s="447">
        <f t="shared" si="15"/>
        <v>24621</v>
      </c>
      <c r="Q220" s="447">
        <f>IFERROR(VLOOKUP(B221,'Liste CG'!A:A,1,FALSE),"Attention erreur pas de CG")</f>
        <v>22021</v>
      </c>
      <c r="R220" s="447" t="str">
        <f>IF(LEFT(Q220,1)="A",'Messages d''erreur'!B$10,"")</f>
        <v/>
      </c>
      <c r="S220" s="467">
        <f t="shared" si="16"/>
        <v>24621</v>
      </c>
      <c r="T220" s="469">
        <f>IFERROR(VLOOKUP(S220,'Liste CG'!A:A,1,FALSE),"Attention erreur pas de CG")</f>
        <v>24621</v>
      </c>
      <c r="U220" s="447" t="str">
        <f>IF(MID(H220,4,1)="x", 'Messages d''erreur'!$B$13,IF(LEFT(T220,1)="A",'Messages d''erreur'!$B$12,""))</f>
        <v/>
      </c>
    </row>
    <row r="221" spans="1:21" ht="39" x14ac:dyDescent="0.35">
      <c r="A221" s="535" t="s">
        <v>1408</v>
      </c>
      <c r="B221" s="447">
        <f t="shared" si="18"/>
        <v>22021</v>
      </c>
      <c r="C221" s="462" t="s">
        <v>1409</v>
      </c>
      <c r="D221" s="463" t="s">
        <v>1341</v>
      </c>
      <c r="E221" s="464" t="s">
        <v>1101</v>
      </c>
      <c r="F221" s="464">
        <v>3</v>
      </c>
      <c r="G221" s="462" t="s">
        <v>1387</v>
      </c>
      <c r="H221" s="462" t="s">
        <v>1388</v>
      </c>
      <c r="I221" s="464" t="s">
        <v>1100</v>
      </c>
      <c r="J221" s="464" t="s">
        <v>61</v>
      </c>
      <c r="K221" s="466" t="s">
        <v>1100</v>
      </c>
      <c r="L221" s="467">
        <f t="shared" si="17"/>
        <v>1</v>
      </c>
      <c r="M221" s="468">
        <f t="shared" si="19"/>
        <v>67241</v>
      </c>
      <c r="N221" s="467" t="str">
        <f>IF(IFERROR(SEARCH("-",K221,1),0) &gt; 0,IFERROR(VLOOKUP(K221,'Liste ECO'!A:A,1,FALSE),"ATTENTION CE Inexistant"),"")</f>
        <v/>
      </c>
      <c r="O221" s="467" t="str">
        <f>IF(LEFT(N221,1) ="A",'Messages d''erreur'!$B$9,"")</f>
        <v/>
      </c>
      <c r="P221" s="447">
        <f t="shared" si="15"/>
        <v>67241</v>
      </c>
      <c r="Q221" s="447">
        <f>IFERROR(VLOOKUP(B222,'Liste CG'!A:A,1,FALSE),"Attention erreur pas de CG")</f>
        <v>22021</v>
      </c>
      <c r="R221" s="447" t="str">
        <f>IF(LEFT(Q221,1)="A",'Messages d''erreur'!B$10,"")</f>
        <v/>
      </c>
      <c r="S221" s="467">
        <f t="shared" si="16"/>
        <v>67241</v>
      </c>
      <c r="T221" s="469">
        <f>IFERROR(VLOOKUP(S221,'Liste CG'!A:A,1,FALSE),"Attention erreur pas de CG")</f>
        <v>67241</v>
      </c>
      <c r="U221" s="447" t="str">
        <f>IF(MID(H221,4,1)="x", 'Messages d''erreur'!$B$13,IF(LEFT(T221,1)="A",'Messages d''erreur'!$B$12,""))</f>
        <v/>
      </c>
    </row>
    <row r="222" spans="1:21" ht="39" x14ac:dyDescent="0.35">
      <c r="A222" s="535" t="s">
        <v>1408</v>
      </c>
      <c r="B222" s="447">
        <f t="shared" si="18"/>
        <v>22021</v>
      </c>
      <c r="C222" s="462" t="s">
        <v>1409</v>
      </c>
      <c r="D222" s="463" t="s">
        <v>1341</v>
      </c>
      <c r="E222" s="464" t="s">
        <v>61</v>
      </c>
      <c r="F222" s="464">
        <v>4</v>
      </c>
      <c r="G222" s="462" t="s">
        <v>1389</v>
      </c>
      <c r="H222" s="462" t="s">
        <v>1390</v>
      </c>
      <c r="I222" s="464" t="s">
        <v>1100</v>
      </c>
      <c r="J222" s="464" t="s">
        <v>1101</v>
      </c>
      <c r="K222" s="466" t="s">
        <v>1100</v>
      </c>
      <c r="L222" s="467">
        <f t="shared" si="17"/>
        <v>1</v>
      </c>
      <c r="M222" s="468">
        <f t="shared" si="19"/>
        <v>77241</v>
      </c>
      <c r="N222" s="467" t="str">
        <f>IF(IFERROR(SEARCH("-",K222,1),0) &gt; 0,IFERROR(VLOOKUP(K222,'Liste ECO'!A:A,1,FALSE),"ATTENTION CE Inexistant"),"")</f>
        <v/>
      </c>
      <c r="O222" s="467" t="str">
        <f>IF(LEFT(N222,1) ="A",'Messages d''erreur'!$B$9,"")</f>
        <v/>
      </c>
      <c r="P222" s="447">
        <f t="shared" si="15"/>
        <v>77241</v>
      </c>
      <c r="Q222" s="447">
        <f>IFERROR(VLOOKUP(B223,'Liste CG'!A:A,1,FALSE),"Attention erreur pas de CG")</f>
        <v>22022</v>
      </c>
      <c r="R222" s="447" t="str">
        <f>IF(LEFT(Q222,1)="A",'Messages d''erreur'!B$10,"")</f>
        <v/>
      </c>
      <c r="S222" s="467">
        <f t="shared" si="16"/>
        <v>77241</v>
      </c>
      <c r="T222" s="469">
        <f>IFERROR(VLOOKUP(S222,'Liste CG'!A:A,1,FALSE),"Attention erreur pas de CG")</f>
        <v>77241</v>
      </c>
      <c r="U222" s="447" t="str">
        <f>IF(MID(H222,4,1)="x", 'Messages d''erreur'!$B$13,IF(LEFT(T222,1)="A",'Messages d''erreur'!$B$12,""))</f>
        <v/>
      </c>
    </row>
    <row r="223" spans="1:21" ht="39" x14ac:dyDescent="0.35">
      <c r="A223" s="535" t="s">
        <v>1410</v>
      </c>
      <c r="B223" s="447">
        <f t="shared" si="18"/>
        <v>22022</v>
      </c>
      <c r="C223" s="462" t="s">
        <v>1411</v>
      </c>
      <c r="D223" s="463" t="s">
        <v>1341</v>
      </c>
      <c r="E223" s="464" t="s">
        <v>61</v>
      </c>
      <c r="F223" s="464">
        <v>1</v>
      </c>
      <c r="G223" s="462" t="s">
        <v>1393</v>
      </c>
      <c r="H223" s="462" t="s">
        <v>1384</v>
      </c>
      <c r="I223" s="464" t="s">
        <v>1353</v>
      </c>
      <c r="J223" s="464" t="s">
        <v>1101</v>
      </c>
      <c r="K223" s="466" t="s">
        <v>1100</v>
      </c>
      <c r="L223" s="467">
        <f t="shared" si="17"/>
        <v>0</v>
      </c>
      <c r="M223" s="468">
        <f t="shared" si="19"/>
        <v>24011</v>
      </c>
      <c r="N223" s="467" t="str">
        <f>IF(IFERROR(SEARCH("-",K223,1),0) &gt; 0,IFERROR(VLOOKUP(K223,'Liste ECO'!A:A,1,FALSE),"ATTENTION CE Inexistant"),"")</f>
        <v/>
      </c>
      <c r="O223" s="467" t="str">
        <f>IF(LEFT(N223,1) ="A",'Messages d''erreur'!$B$9,"")</f>
        <v/>
      </c>
      <c r="P223" s="447">
        <f t="shared" si="15"/>
        <v>24011</v>
      </c>
      <c r="Q223" s="447">
        <f>IFERROR(VLOOKUP(B224,'Liste CG'!A:A,1,FALSE),"Attention erreur pas de CG")</f>
        <v>22026</v>
      </c>
      <c r="R223" s="447" t="str">
        <f>IF(LEFT(Q223,1)="A",'Messages d''erreur'!B$10,"")</f>
        <v/>
      </c>
      <c r="S223" s="467">
        <f t="shared" si="16"/>
        <v>24011</v>
      </c>
      <c r="T223" s="469">
        <f>IFERROR(VLOOKUP(S223,'Liste CG'!A:A,1,FALSE),"Attention erreur pas de CG")</f>
        <v>24011</v>
      </c>
      <c r="U223" s="447" t="str">
        <f>IF(MID(H223,4,1)="x", 'Messages d''erreur'!$B$13,IF(LEFT(T223,1)="A",'Messages d''erreur'!$B$12,""))</f>
        <v/>
      </c>
    </row>
    <row r="224" spans="1:21" ht="26" x14ac:dyDescent="0.35">
      <c r="A224" s="535" t="s">
        <v>1412</v>
      </c>
      <c r="B224" s="447">
        <f t="shared" si="18"/>
        <v>22026</v>
      </c>
      <c r="C224" s="462" t="s">
        <v>1413</v>
      </c>
      <c r="D224" s="463" t="s">
        <v>1341</v>
      </c>
      <c r="E224" s="464" t="s">
        <v>1101</v>
      </c>
      <c r="F224" s="464">
        <v>1</v>
      </c>
      <c r="G224" s="462" t="s">
        <v>1396</v>
      </c>
      <c r="H224" s="462" t="s">
        <v>1397</v>
      </c>
      <c r="I224" s="464" t="s">
        <v>1100</v>
      </c>
      <c r="J224" s="464" t="s">
        <v>61</v>
      </c>
      <c r="K224" s="466" t="s">
        <v>1100</v>
      </c>
      <c r="L224" s="467">
        <f t="shared" si="17"/>
        <v>0</v>
      </c>
      <c r="M224" s="468">
        <f t="shared" si="19"/>
        <v>66120</v>
      </c>
      <c r="N224" s="467" t="str">
        <f>IF(IFERROR(SEARCH("-",K224,1),0) &gt; 0,IFERROR(VLOOKUP(K224,'Liste ECO'!A:A,1,FALSE),"ATTENTION CE Inexistant"),"")</f>
        <v/>
      </c>
      <c r="O224" s="467" t="str">
        <f>IF(LEFT(N224,1) ="A",'Messages d''erreur'!$B$9,"")</f>
        <v/>
      </c>
      <c r="P224" s="447">
        <f t="shared" si="15"/>
        <v>66120</v>
      </c>
      <c r="Q224" s="447">
        <f>IFERROR(VLOOKUP(B225,'Liste CG'!A:A,1,FALSE),"Attention erreur pas de CG")</f>
        <v>22026</v>
      </c>
      <c r="R224" s="447" t="str">
        <f>IF(LEFT(Q224,1)="A",'Messages d''erreur'!B$10,"")</f>
        <v/>
      </c>
      <c r="S224" s="467">
        <f t="shared" si="16"/>
        <v>66120</v>
      </c>
      <c r="T224" s="469">
        <f>IFERROR(VLOOKUP(S224,'Liste CG'!A:A,1,FALSE),"Attention erreur pas de CG")</f>
        <v>66120</v>
      </c>
      <c r="U224" s="447" t="str">
        <f>IF(MID(H224,4,1)="x", 'Messages d''erreur'!$B$13,IF(LEFT(T224,1)="A",'Messages d''erreur'!$B$12,""))</f>
        <v/>
      </c>
    </row>
    <row r="225" spans="1:21" ht="26" x14ac:dyDescent="0.35">
      <c r="A225" s="535" t="s">
        <v>1412</v>
      </c>
      <c r="B225" s="447">
        <f t="shared" si="18"/>
        <v>22026</v>
      </c>
      <c r="C225" s="462" t="s">
        <v>1413</v>
      </c>
      <c r="D225" s="463" t="s">
        <v>1341</v>
      </c>
      <c r="E225" s="464" t="s">
        <v>61</v>
      </c>
      <c r="F225" s="464">
        <v>2</v>
      </c>
      <c r="G225" s="462" t="s">
        <v>1398</v>
      </c>
      <c r="H225" s="462" t="s">
        <v>1399</v>
      </c>
      <c r="I225" s="464" t="s">
        <v>1100</v>
      </c>
      <c r="J225" s="464" t="s">
        <v>1101</v>
      </c>
      <c r="K225" s="466" t="s">
        <v>1100</v>
      </c>
      <c r="L225" s="467">
        <f t="shared" si="17"/>
        <v>1</v>
      </c>
      <c r="M225" s="468">
        <f t="shared" si="19"/>
        <v>76120</v>
      </c>
      <c r="N225" s="467" t="str">
        <f>IF(IFERROR(SEARCH("-",K225,1),0) &gt; 0,IFERROR(VLOOKUP(K225,'Liste ECO'!A:A,1,FALSE),"ATTENTION CE Inexistant"),"")</f>
        <v/>
      </c>
      <c r="O225" s="467" t="str">
        <f>IF(LEFT(N225,1) ="A",'Messages d''erreur'!$B$9,"")</f>
        <v/>
      </c>
      <c r="P225" s="447">
        <f t="shared" si="15"/>
        <v>76120</v>
      </c>
      <c r="Q225" s="447">
        <f>IFERROR(VLOOKUP(B226,'Liste CG'!A:A,1,FALSE),"Attention erreur pas de CG")</f>
        <v>22027</v>
      </c>
      <c r="R225" s="447" t="str">
        <f>IF(LEFT(Q225,1)="A",'Messages d''erreur'!B$10,"")</f>
        <v/>
      </c>
      <c r="S225" s="467">
        <f t="shared" si="16"/>
        <v>76120</v>
      </c>
      <c r="T225" s="469">
        <f>IFERROR(VLOOKUP(S225,'Liste CG'!A:A,1,FALSE),"Attention erreur pas de CG")</f>
        <v>76120</v>
      </c>
      <c r="U225" s="447" t="str">
        <f>IF(MID(H225,4,1)="x", 'Messages d''erreur'!$B$13,IF(LEFT(T225,1)="A",'Messages d''erreur'!$B$12,""))</f>
        <v/>
      </c>
    </row>
    <row r="226" spans="1:21" ht="26" x14ac:dyDescent="0.35">
      <c r="A226" s="535" t="s">
        <v>1414</v>
      </c>
      <c r="B226" s="447">
        <f t="shared" si="18"/>
        <v>22027</v>
      </c>
      <c r="C226" s="462" t="s">
        <v>1415</v>
      </c>
      <c r="D226" s="463" t="s">
        <v>1341</v>
      </c>
      <c r="E226" s="464" t="s">
        <v>1101</v>
      </c>
      <c r="F226" s="464">
        <v>1</v>
      </c>
      <c r="G226" s="462" t="s">
        <v>1396</v>
      </c>
      <c r="H226" s="462" t="s">
        <v>1402</v>
      </c>
      <c r="I226" s="464" t="s">
        <v>1100</v>
      </c>
      <c r="J226" s="464" t="s">
        <v>61</v>
      </c>
      <c r="K226" s="466" t="s">
        <v>1100</v>
      </c>
      <c r="L226" s="467">
        <f t="shared" si="17"/>
        <v>0</v>
      </c>
      <c r="M226" s="468">
        <f t="shared" si="19"/>
        <v>67371</v>
      </c>
      <c r="N226" s="467" t="str">
        <f>IF(IFERROR(SEARCH("-",K226,1),0) &gt; 0,IFERROR(VLOOKUP(K226,'Liste ECO'!A:A,1,FALSE),"ATTENTION CE Inexistant"),"")</f>
        <v/>
      </c>
      <c r="O226" s="467" t="str">
        <f>IF(LEFT(N226,1) ="A",'Messages d''erreur'!$B$9,"")</f>
        <v/>
      </c>
      <c r="P226" s="447">
        <f t="shared" si="15"/>
        <v>67371</v>
      </c>
      <c r="Q226" s="447">
        <f>IFERROR(VLOOKUP(B227,'Liste CG'!A:A,1,FALSE),"Attention erreur pas de CG")</f>
        <v>22027</v>
      </c>
      <c r="R226" s="447" t="str">
        <f>IF(LEFT(Q226,1)="A",'Messages d''erreur'!B$10,"")</f>
        <v/>
      </c>
      <c r="S226" s="467">
        <f t="shared" si="16"/>
        <v>67371</v>
      </c>
      <c r="T226" s="469">
        <f>IFERROR(VLOOKUP(S226,'Liste CG'!A:A,1,FALSE),"Attention erreur pas de CG")</f>
        <v>67371</v>
      </c>
      <c r="U226" s="447" t="str">
        <f>IF(MID(H226,4,1)="x", 'Messages d''erreur'!$B$13,IF(LEFT(T226,1)="A",'Messages d''erreur'!$B$12,""))</f>
        <v/>
      </c>
    </row>
    <row r="227" spans="1:21" ht="26" x14ac:dyDescent="0.35">
      <c r="A227" s="535" t="s">
        <v>1414</v>
      </c>
      <c r="B227" s="447">
        <f t="shared" si="18"/>
        <v>22027</v>
      </c>
      <c r="C227" s="462" t="s">
        <v>1415</v>
      </c>
      <c r="D227" s="463" t="s">
        <v>1341</v>
      </c>
      <c r="E227" s="464" t="s">
        <v>61</v>
      </c>
      <c r="F227" s="464">
        <v>2</v>
      </c>
      <c r="G227" s="462" t="s">
        <v>1398</v>
      </c>
      <c r="H227" s="462" t="s">
        <v>1403</v>
      </c>
      <c r="I227" s="464" t="s">
        <v>1100</v>
      </c>
      <c r="J227" s="464" t="s">
        <v>1101</v>
      </c>
      <c r="K227" s="466" t="s">
        <v>1100</v>
      </c>
      <c r="L227" s="467">
        <f t="shared" si="17"/>
        <v>1</v>
      </c>
      <c r="M227" s="468">
        <f t="shared" si="19"/>
        <v>77371</v>
      </c>
      <c r="N227" s="467" t="str">
        <f>IF(IFERROR(SEARCH("-",K227,1),0) &gt; 0,IFERROR(VLOOKUP(K227,'Liste ECO'!A:A,1,FALSE),"ATTENTION CE Inexistant"),"")</f>
        <v/>
      </c>
      <c r="O227" s="467" t="str">
        <f>IF(LEFT(N227,1) ="A",'Messages d''erreur'!$B$9,"")</f>
        <v/>
      </c>
      <c r="P227" s="447">
        <f t="shared" si="15"/>
        <v>77371</v>
      </c>
      <c r="Q227" s="447">
        <f>IFERROR(VLOOKUP(B228,'Liste CG'!A:A,1,FALSE),"Attention erreur pas de CG")</f>
        <v>22028</v>
      </c>
      <c r="R227" s="447" t="str">
        <f>IF(LEFT(Q227,1)="A",'Messages d''erreur'!B$10,"")</f>
        <v/>
      </c>
      <c r="S227" s="467">
        <f t="shared" si="16"/>
        <v>77371</v>
      </c>
      <c r="T227" s="469">
        <f>IFERROR(VLOOKUP(S227,'Liste CG'!A:A,1,FALSE),"Attention erreur pas de CG")</f>
        <v>77371</v>
      </c>
      <c r="U227" s="447" t="str">
        <f>IF(MID(H227,4,1)="x", 'Messages d''erreur'!$B$13,IF(LEFT(T227,1)="A",'Messages d''erreur'!$B$12,""))</f>
        <v/>
      </c>
    </row>
    <row r="228" spans="1:21" ht="52" x14ac:dyDescent="0.35">
      <c r="A228" s="535" t="s">
        <v>1416</v>
      </c>
      <c r="B228" s="447">
        <f t="shared" si="18"/>
        <v>22028</v>
      </c>
      <c r="C228" s="462" t="s">
        <v>1417</v>
      </c>
      <c r="D228" s="463" t="s">
        <v>1341</v>
      </c>
      <c r="E228" s="464" t="s">
        <v>1101</v>
      </c>
      <c r="F228" s="464">
        <v>1</v>
      </c>
      <c r="G228" s="462" t="s">
        <v>1406</v>
      </c>
      <c r="H228" s="462" t="s">
        <v>1407</v>
      </c>
      <c r="I228" s="464" t="s">
        <v>1100</v>
      </c>
      <c r="J228" s="464" t="s">
        <v>61</v>
      </c>
      <c r="K228" s="466" t="s">
        <v>1100</v>
      </c>
      <c r="L228" s="467">
        <f t="shared" si="17"/>
        <v>0</v>
      </c>
      <c r="M228" s="468">
        <f t="shared" si="19"/>
        <v>66020</v>
      </c>
      <c r="N228" s="467" t="str">
        <f>IF(IFERROR(SEARCH("-",K228,1),0) &gt; 0,IFERROR(VLOOKUP(K228,'Liste ECO'!A:A,1,FALSE),"ATTENTION CE Inexistant"),"")</f>
        <v/>
      </c>
      <c r="O228" s="467" t="str">
        <f>IF(LEFT(N228,1) ="A",'Messages d''erreur'!$B$9,"")</f>
        <v/>
      </c>
      <c r="P228" s="447">
        <f t="shared" ref="P228:P291" si="20">VALUE(H228)</f>
        <v>66020</v>
      </c>
      <c r="Q228" s="447">
        <f>IFERROR(VLOOKUP(B229,'Liste CG'!A:A,1,FALSE),"Attention erreur pas de CG")</f>
        <v>22028</v>
      </c>
      <c r="R228" s="447" t="str">
        <f>IF(LEFT(Q228,1)="A",'Messages d''erreur'!B$10,"")</f>
        <v/>
      </c>
      <c r="S228" s="467">
        <f t="shared" ref="S228:S291" si="21">VALUE(H228)</f>
        <v>66020</v>
      </c>
      <c r="T228" s="469">
        <f>IFERROR(VLOOKUP(S228,'Liste CG'!A:A,1,FALSE),"Attention erreur pas de CG")</f>
        <v>66020</v>
      </c>
      <c r="U228" s="447" t="str">
        <f>IF(MID(H228,4,1)="x", 'Messages d''erreur'!$B$13,IF(LEFT(T228,1)="A",'Messages d''erreur'!$B$12,""))</f>
        <v/>
      </c>
    </row>
    <row r="229" spans="1:21" ht="17.5" customHeight="1" x14ac:dyDescent="0.35">
      <c r="A229" s="535" t="s">
        <v>1416</v>
      </c>
      <c r="B229" s="447">
        <f t="shared" si="18"/>
        <v>22028</v>
      </c>
      <c r="C229" s="462" t="s">
        <v>1417</v>
      </c>
      <c r="D229" s="463" t="s">
        <v>1341</v>
      </c>
      <c r="E229" s="464" t="s">
        <v>1101</v>
      </c>
      <c r="F229" s="464">
        <v>2</v>
      </c>
      <c r="G229" s="462" t="s">
        <v>1363</v>
      </c>
      <c r="H229" s="462" t="s">
        <v>1364</v>
      </c>
      <c r="I229" s="464" t="s">
        <v>1100</v>
      </c>
      <c r="J229" s="464" t="s">
        <v>61</v>
      </c>
      <c r="K229" s="466" t="s">
        <v>1100</v>
      </c>
      <c r="L229" s="467">
        <f t="shared" si="17"/>
        <v>1</v>
      </c>
      <c r="M229" s="468">
        <f t="shared" si="19"/>
        <v>67361</v>
      </c>
      <c r="N229" s="467" t="str">
        <f>IF(IFERROR(SEARCH("-",K229,1),0) &gt; 0,IFERROR(VLOOKUP(K229,'Liste ECO'!A:A,1,FALSE),"ATTENTION CE Inexistant"),"")</f>
        <v/>
      </c>
      <c r="O229" s="467" t="str">
        <f>IF(LEFT(N229,1) ="A",'Messages d''erreur'!$B$9,"")</f>
        <v/>
      </c>
      <c r="P229" s="447">
        <f t="shared" si="20"/>
        <v>67361</v>
      </c>
      <c r="Q229" s="447">
        <f>IFERROR(VLOOKUP(B230,'Liste CG'!A:A,1,FALSE),"Attention erreur pas de CG")</f>
        <v>22031</v>
      </c>
      <c r="R229" s="447" t="str">
        <f>IF(LEFT(Q229,1)="A",'Messages d''erreur'!B$10,"")</f>
        <v/>
      </c>
      <c r="S229" s="467">
        <f t="shared" si="21"/>
        <v>67361</v>
      </c>
      <c r="T229" s="469">
        <f>IFERROR(VLOOKUP(S229,'Liste CG'!A:A,1,FALSE),"Attention erreur pas de CG")</f>
        <v>67361</v>
      </c>
      <c r="U229" s="447" t="str">
        <f>IF(MID(H229,4,1)="x", 'Messages d''erreur'!$B$13,IF(LEFT(T229,1)="A",'Messages d''erreur'!$B$12,""))</f>
        <v/>
      </c>
    </row>
    <row r="230" spans="1:21" ht="26" x14ac:dyDescent="0.35">
      <c r="A230" s="535" t="s">
        <v>1418</v>
      </c>
      <c r="B230" s="447">
        <f t="shared" si="18"/>
        <v>22031</v>
      </c>
      <c r="C230" s="462" t="s">
        <v>1419</v>
      </c>
      <c r="D230" s="463" t="s">
        <v>1341</v>
      </c>
      <c r="E230" s="464" t="s">
        <v>61</v>
      </c>
      <c r="F230" s="464">
        <v>1</v>
      </c>
      <c r="G230" s="462" t="s">
        <v>1383</v>
      </c>
      <c r="H230" s="462" t="s">
        <v>1384</v>
      </c>
      <c r="I230" s="464" t="s">
        <v>1353</v>
      </c>
      <c r="J230" s="464" t="s">
        <v>1101</v>
      </c>
      <c r="K230" s="466" t="s">
        <v>1100</v>
      </c>
      <c r="L230" s="467">
        <f t="shared" si="17"/>
        <v>0</v>
      </c>
      <c r="M230" s="468">
        <f t="shared" si="19"/>
        <v>24011</v>
      </c>
      <c r="N230" s="467" t="str">
        <f>IF(IFERROR(SEARCH("-",K230,1),0) &gt; 0,IFERROR(VLOOKUP(K230,'Liste ECO'!A:A,1,FALSE),"ATTENTION CE Inexistant"),"")</f>
        <v/>
      </c>
      <c r="O230" s="467" t="str">
        <f>IF(LEFT(N230,1) ="A",'Messages d''erreur'!$B$9,"")</f>
        <v/>
      </c>
      <c r="P230" s="447">
        <f t="shared" si="20"/>
        <v>24011</v>
      </c>
      <c r="Q230" s="447">
        <f>IFERROR(VLOOKUP(B231,'Liste CG'!A:A,1,FALSE),"Attention erreur pas de CG")</f>
        <v>22031</v>
      </c>
      <c r="R230" s="447" t="str">
        <f>IF(LEFT(Q230,1)="A",'Messages d''erreur'!B$10,"")</f>
        <v/>
      </c>
      <c r="S230" s="467">
        <f t="shared" si="21"/>
        <v>24011</v>
      </c>
      <c r="T230" s="469">
        <f>IFERROR(VLOOKUP(S230,'Liste CG'!A:A,1,FALSE),"Attention erreur pas de CG")</f>
        <v>24011</v>
      </c>
      <c r="U230" s="447" t="str">
        <f>IF(MID(H230,4,1)="x", 'Messages d''erreur'!$B$13,IF(LEFT(T230,1)="A",'Messages d''erreur'!$B$12,""))</f>
        <v/>
      </c>
    </row>
    <row r="231" spans="1:21" ht="14.5" x14ac:dyDescent="0.35">
      <c r="A231" s="535" t="s">
        <v>1418</v>
      </c>
      <c r="B231" s="447">
        <f t="shared" si="18"/>
        <v>22031</v>
      </c>
      <c r="C231" s="462" t="s">
        <v>1419</v>
      </c>
      <c r="D231" s="463" t="s">
        <v>1341</v>
      </c>
      <c r="E231" s="464" t="s">
        <v>1101</v>
      </c>
      <c r="F231" s="464">
        <v>2</v>
      </c>
      <c r="G231" s="462" t="s">
        <v>1385</v>
      </c>
      <c r="H231" s="462" t="s">
        <v>1386</v>
      </c>
      <c r="I231" s="464" t="s">
        <v>1353</v>
      </c>
      <c r="J231" s="464" t="s">
        <v>61</v>
      </c>
      <c r="K231" s="466" t="s">
        <v>1100</v>
      </c>
      <c r="L231" s="467">
        <f t="shared" si="17"/>
        <v>1</v>
      </c>
      <c r="M231" s="468">
        <f t="shared" si="19"/>
        <v>24621</v>
      </c>
      <c r="N231" s="467" t="str">
        <f>IF(IFERROR(SEARCH("-",K231,1),0) &gt; 0,IFERROR(VLOOKUP(K231,'Liste ECO'!A:A,1,FALSE),"ATTENTION CE Inexistant"),"")</f>
        <v/>
      </c>
      <c r="O231" s="467" t="str">
        <f>IF(LEFT(N231,1) ="A",'Messages d''erreur'!$B$9,"")</f>
        <v/>
      </c>
      <c r="P231" s="447">
        <f t="shared" si="20"/>
        <v>24621</v>
      </c>
      <c r="Q231" s="447">
        <f>IFERROR(VLOOKUP(B232,'Liste CG'!A:A,1,FALSE),"Attention erreur pas de CG")</f>
        <v>22031</v>
      </c>
      <c r="R231" s="447" t="str">
        <f>IF(LEFT(Q231,1)="A",'Messages d''erreur'!B$10,"")</f>
        <v/>
      </c>
      <c r="S231" s="467">
        <f t="shared" si="21"/>
        <v>24621</v>
      </c>
      <c r="T231" s="469">
        <f>IFERROR(VLOOKUP(S231,'Liste CG'!A:A,1,FALSE),"Attention erreur pas de CG")</f>
        <v>24621</v>
      </c>
      <c r="U231" s="447" t="str">
        <f>IF(MID(H231,4,1)="x", 'Messages d''erreur'!$B$13,IF(LEFT(T231,1)="A",'Messages d''erreur'!$B$12,""))</f>
        <v/>
      </c>
    </row>
    <row r="232" spans="1:21" ht="39" x14ac:dyDescent="0.35">
      <c r="A232" s="535" t="s">
        <v>1418</v>
      </c>
      <c r="B232" s="447">
        <f t="shared" si="18"/>
        <v>22031</v>
      </c>
      <c r="C232" s="462" t="s">
        <v>1419</v>
      </c>
      <c r="D232" s="463" t="s">
        <v>1341</v>
      </c>
      <c r="E232" s="464" t="s">
        <v>1101</v>
      </c>
      <c r="F232" s="464">
        <v>3</v>
      </c>
      <c r="G232" s="462" t="s">
        <v>1387</v>
      </c>
      <c r="H232" s="462" t="s">
        <v>1388</v>
      </c>
      <c r="I232" s="464" t="s">
        <v>1100</v>
      </c>
      <c r="J232" s="464" t="s">
        <v>61</v>
      </c>
      <c r="K232" s="466" t="s">
        <v>1100</v>
      </c>
      <c r="L232" s="467">
        <f t="shared" si="17"/>
        <v>1</v>
      </c>
      <c r="M232" s="468">
        <f t="shared" si="19"/>
        <v>67241</v>
      </c>
      <c r="N232" s="467" t="str">
        <f>IF(IFERROR(SEARCH("-",K232,1),0) &gt; 0,IFERROR(VLOOKUP(K232,'Liste ECO'!A:A,1,FALSE),"ATTENTION CE Inexistant"),"")</f>
        <v/>
      </c>
      <c r="O232" s="467" t="str">
        <f>IF(LEFT(N232,1) ="A",'Messages d''erreur'!$B$9,"")</f>
        <v/>
      </c>
      <c r="P232" s="447">
        <f t="shared" si="20"/>
        <v>67241</v>
      </c>
      <c r="Q232" s="447">
        <f>IFERROR(VLOOKUP(B233,'Liste CG'!A:A,1,FALSE),"Attention erreur pas de CG")</f>
        <v>22031</v>
      </c>
      <c r="R232" s="447" t="str">
        <f>IF(LEFT(Q232,1)="A",'Messages d''erreur'!B$10,"")</f>
        <v/>
      </c>
      <c r="S232" s="467">
        <f t="shared" si="21"/>
        <v>67241</v>
      </c>
      <c r="T232" s="469">
        <f>IFERROR(VLOOKUP(S232,'Liste CG'!A:A,1,FALSE),"Attention erreur pas de CG")</f>
        <v>67241</v>
      </c>
      <c r="U232" s="447" t="str">
        <f>IF(MID(H232,4,1)="x", 'Messages d''erreur'!$B$13,IF(LEFT(T232,1)="A",'Messages d''erreur'!$B$12,""))</f>
        <v/>
      </c>
    </row>
    <row r="233" spans="1:21" ht="39" x14ac:dyDescent="0.35">
      <c r="A233" s="535" t="s">
        <v>1418</v>
      </c>
      <c r="B233" s="447">
        <f t="shared" si="18"/>
        <v>22031</v>
      </c>
      <c r="C233" s="462" t="s">
        <v>1419</v>
      </c>
      <c r="D233" s="463" t="s">
        <v>1341</v>
      </c>
      <c r="E233" s="464" t="s">
        <v>61</v>
      </c>
      <c r="F233" s="464">
        <v>4</v>
      </c>
      <c r="G233" s="462" t="s">
        <v>1389</v>
      </c>
      <c r="H233" s="462" t="s">
        <v>1390</v>
      </c>
      <c r="I233" s="464" t="s">
        <v>1100</v>
      </c>
      <c r="J233" s="464" t="s">
        <v>1101</v>
      </c>
      <c r="K233" s="466" t="s">
        <v>1100</v>
      </c>
      <c r="L233" s="467">
        <f t="shared" si="17"/>
        <v>1</v>
      </c>
      <c r="M233" s="468">
        <f t="shared" si="19"/>
        <v>77241</v>
      </c>
      <c r="N233" s="467" t="str">
        <f>IF(IFERROR(SEARCH("-",K233,1),0) &gt; 0,IFERROR(VLOOKUP(K233,'Liste ECO'!A:A,1,FALSE),"ATTENTION CE Inexistant"),"")</f>
        <v/>
      </c>
      <c r="O233" s="467" t="str">
        <f>IF(LEFT(N233,1) ="A",'Messages d''erreur'!$B$9,"")</f>
        <v/>
      </c>
      <c r="P233" s="447">
        <f t="shared" si="20"/>
        <v>77241</v>
      </c>
      <c r="Q233" s="447">
        <f>IFERROR(VLOOKUP(B234,'Liste CG'!A:A,1,FALSE),"Attention erreur pas de CG")</f>
        <v>22032</v>
      </c>
      <c r="R233" s="447" t="str">
        <f>IF(LEFT(Q233,1)="A",'Messages d''erreur'!B$10,"")</f>
        <v/>
      </c>
      <c r="S233" s="467">
        <f t="shared" si="21"/>
        <v>77241</v>
      </c>
      <c r="T233" s="469">
        <f>IFERROR(VLOOKUP(S233,'Liste CG'!A:A,1,FALSE),"Attention erreur pas de CG")</f>
        <v>77241</v>
      </c>
      <c r="U233" s="447" t="str">
        <f>IF(MID(H233,4,1)="x", 'Messages d''erreur'!$B$13,IF(LEFT(T233,1)="A",'Messages d''erreur'!$B$12,""))</f>
        <v/>
      </c>
    </row>
    <row r="234" spans="1:21" ht="39" x14ac:dyDescent="0.35">
      <c r="A234" s="535" t="s">
        <v>1420</v>
      </c>
      <c r="B234" s="447">
        <f t="shared" si="18"/>
        <v>22032</v>
      </c>
      <c r="C234" s="462" t="s">
        <v>1421</v>
      </c>
      <c r="D234" s="463" t="s">
        <v>1341</v>
      </c>
      <c r="E234" s="464" t="s">
        <v>61</v>
      </c>
      <c r="F234" s="464">
        <v>1</v>
      </c>
      <c r="G234" s="462" t="s">
        <v>1393</v>
      </c>
      <c r="H234" s="462" t="s">
        <v>1384</v>
      </c>
      <c r="I234" s="464" t="s">
        <v>1353</v>
      </c>
      <c r="J234" s="464" t="s">
        <v>1101</v>
      </c>
      <c r="K234" s="466" t="s">
        <v>1100</v>
      </c>
      <c r="L234" s="467">
        <f t="shared" si="17"/>
        <v>0</v>
      </c>
      <c r="M234" s="468">
        <f t="shared" si="19"/>
        <v>24011</v>
      </c>
      <c r="N234" s="467" t="str">
        <f>IF(IFERROR(SEARCH("-",K234,1),0) &gt; 0,IFERROR(VLOOKUP(K234,'Liste ECO'!A:A,1,FALSE),"ATTENTION CE Inexistant"),"")</f>
        <v/>
      </c>
      <c r="O234" s="467" t="str">
        <f>IF(LEFT(N234,1) ="A",'Messages d''erreur'!$B$9,"")</f>
        <v/>
      </c>
      <c r="P234" s="447">
        <f t="shared" si="20"/>
        <v>24011</v>
      </c>
      <c r="Q234" s="447">
        <f>IFERROR(VLOOKUP(B235,'Liste CG'!A:A,1,FALSE),"Attention erreur pas de CG")</f>
        <v>22036</v>
      </c>
      <c r="R234" s="447" t="str">
        <f>IF(LEFT(Q234,1)="A",'Messages d''erreur'!B$10,"")</f>
        <v/>
      </c>
      <c r="S234" s="467">
        <f t="shared" si="21"/>
        <v>24011</v>
      </c>
      <c r="T234" s="469">
        <f>IFERROR(VLOOKUP(S234,'Liste CG'!A:A,1,FALSE),"Attention erreur pas de CG")</f>
        <v>24011</v>
      </c>
      <c r="U234" s="447" t="str">
        <f>IF(MID(H234,4,1)="x", 'Messages d''erreur'!$B$13,IF(LEFT(T234,1)="A",'Messages d''erreur'!$B$12,""))</f>
        <v/>
      </c>
    </row>
    <row r="235" spans="1:21" ht="26" x14ac:dyDescent="0.35">
      <c r="A235" s="535" t="s">
        <v>1422</v>
      </c>
      <c r="B235" s="447">
        <f t="shared" si="18"/>
        <v>22036</v>
      </c>
      <c r="C235" s="462" t="s">
        <v>1423</v>
      </c>
      <c r="D235" s="463" t="s">
        <v>1341</v>
      </c>
      <c r="E235" s="464" t="s">
        <v>1101</v>
      </c>
      <c r="F235" s="464">
        <v>1</v>
      </c>
      <c r="G235" s="462" t="s">
        <v>1396</v>
      </c>
      <c r="H235" s="462" t="s">
        <v>1397</v>
      </c>
      <c r="I235" s="464" t="s">
        <v>1100</v>
      </c>
      <c r="J235" s="464" t="s">
        <v>61</v>
      </c>
      <c r="K235" s="466" t="s">
        <v>1100</v>
      </c>
      <c r="L235" s="467">
        <f t="shared" si="17"/>
        <v>0</v>
      </c>
      <c r="M235" s="468">
        <f t="shared" si="19"/>
        <v>66120</v>
      </c>
      <c r="N235" s="467" t="str">
        <f>IF(IFERROR(SEARCH("-",K235,1),0) &gt; 0,IFERROR(VLOOKUP(K235,'Liste ECO'!A:A,1,FALSE),"ATTENTION CE Inexistant"),"")</f>
        <v/>
      </c>
      <c r="O235" s="467" t="str">
        <f>IF(LEFT(N235,1) ="A",'Messages d''erreur'!$B$9,"")</f>
        <v/>
      </c>
      <c r="P235" s="447">
        <f t="shared" si="20"/>
        <v>66120</v>
      </c>
      <c r="Q235" s="447">
        <f>IFERROR(VLOOKUP(B236,'Liste CG'!A:A,1,FALSE),"Attention erreur pas de CG")</f>
        <v>22036</v>
      </c>
      <c r="R235" s="447" t="str">
        <f>IF(LEFT(Q235,1)="A",'Messages d''erreur'!B$10,"")</f>
        <v/>
      </c>
      <c r="S235" s="467">
        <f t="shared" si="21"/>
        <v>66120</v>
      </c>
      <c r="T235" s="469">
        <f>IFERROR(VLOOKUP(S235,'Liste CG'!A:A,1,FALSE),"Attention erreur pas de CG")</f>
        <v>66120</v>
      </c>
      <c r="U235" s="447" t="str">
        <f>IF(MID(H235,4,1)="x", 'Messages d''erreur'!$B$13,IF(LEFT(T235,1)="A",'Messages d''erreur'!$B$12,""))</f>
        <v/>
      </c>
    </row>
    <row r="236" spans="1:21" ht="26" x14ac:dyDescent="0.35">
      <c r="A236" s="535" t="s">
        <v>1422</v>
      </c>
      <c r="B236" s="447">
        <f t="shared" si="18"/>
        <v>22036</v>
      </c>
      <c r="C236" s="462" t="s">
        <v>1423</v>
      </c>
      <c r="D236" s="463" t="s">
        <v>1341</v>
      </c>
      <c r="E236" s="464" t="s">
        <v>61</v>
      </c>
      <c r="F236" s="464">
        <v>2</v>
      </c>
      <c r="G236" s="462" t="s">
        <v>1398</v>
      </c>
      <c r="H236" s="462" t="s">
        <v>1399</v>
      </c>
      <c r="I236" s="464" t="s">
        <v>1100</v>
      </c>
      <c r="J236" s="464" t="s">
        <v>1101</v>
      </c>
      <c r="K236" s="466" t="s">
        <v>1100</v>
      </c>
      <c r="L236" s="467">
        <f t="shared" si="17"/>
        <v>1</v>
      </c>
      <c r="M236" s="468">
        <f t="shared" si="19"/>
        <v>76120</v>
      </c>
      <c r="N236" s="467" t="str">
        <f>IF(IFERROR(SEARCH("-",K236,1),0) &gt; 0,IFERROR(VLOOKUP(K236,'Liste ECO'!A:A,1,FALSE),"ATTENTION CE Inexistant"),"")</f>
        <v/>
      </c>
      <c r="O236" s="467" t="str">
        <f>IF(LEFT(N236,1) ="A",'Messages d''erreur'!$B$9,"")</f>
        <v/>
      </c>
      <c r="P236" s="447">
        <f t="shared" si="20"/>
        <v>76120</v>
      </c>
      <c r="Q236" s="447">
        <f>IFERROR(VLOOKUP(B237,'Liste CG'!A:A,1,FALSE),"Attention erreur pas de CG")</f>
        <v>22037</v>
      </c>
      <c r="R236" s="447" t="str">
        <f>IF(LEFT(Q236,1)="A",'Messages d''erreur'!B$10,"")</f>
        <v/>
      </c>
      <c r="S236" s="467">
        <f t="shared" si="21"/>
        <v>76120</v>
      </c>
      <c r="T236" s="469">
        <f>IFERROR(VLOOKUP(S236,'Liste CG'!A:A,1,FALSE),"Attention erreur pas de CG")</f>
        <v>76120</v>
      </c>
      <c r="U236" s="447" t="str">
        <f>IF(MID(H236,4,1)="x", 'Messages d''erreur'!$B$13,IF(LEFT(T236,1)="A",'Messages d''erreur'!$B$12,""))</f>
        <v/>
      </c>
    </row>
    <row r="237" spans="1:21" ht="26" x14ac:dyDescent="0.35">
      <c r="A237" s="535" t="s">
        <v>1424</v>
      </c>
      <c r="B237" s="447">
        <f t="shared" si="18"/>
        <v>22037</v>
      </c>
      <c r="C237" s="462" t="s">
        <v>1425</v>
      </c>
      <c r="D237" s="463" t="s">
        <v>1341</v>
      </c>
      <c r="E237" s="464" t="s">
        <v>1101</v>
      </c>
      <c r="F237" s="464">
        <v>1</v>
      </c>
      <c r="G237" s="462" t="s">
        <v>1396</v>
      </c>
      <c r="H237" s="462" t="s">
        <v>1402</v>
      </c>
      <c r="I237" s="464" t="s">
        <v>1100</v>
      </c>
      <c r="J237" s="464" t="s">
        <v>61</v>
      </c>
      <c r="K237" s="466" t="s">
        <v>1100</v>
      </c>
      <c r="L237" s="467">
        <f t="shared" si="17"/>
        <v>0</v>
      </c>
      <c r="M237" s="468">
        <f t="shared" si="19"/>
        <v>67371</v>
      </c>
      <c r="N237" s="467" t="str">
        <f>IF(IFERROR(SEARCH("-",K237,1),0) &gt; 0,IFERROR(VLOOKUP(K237,'Liste ECO'!A:A,1,FALSE),"ATTENTION CE Inexistant"),"")</f>
        <v/>
      </c>
      <c r="O237" s="467" t="str">
        <f>IF(LEFT(N237,1) ="A",'Messages d''erreur'!$B$9,"")</f>
        <v/>
      </c>
      <c r="P237" s="447">
        <f t="shared" si="20"/>
        <v>67371</v>
      </c>
      <c r="Q237" s="447">
        <f>IFERROR(VLOOKUP(B238,'Liste CG'!A:A,1,FALSE),"Attention erreur pas de CG")</f>
        <v>22037</v>
      </c>
      <c r="R237" s="447" t="str">
        <f>IF(LEFT(Q237,1)="A",'Messages d''erreur'!B$10,"")</f>
        <v/>
      </c>
      <c r="S237" s="467">
        <f t="shared" si="21"/>
        <v>67371</v>
      </c>
      <c r="T237" s="469">
        <f>IFERROR(VLOOKUP(S237,'Liste CG'!A:A,1,FALSE),"Attention erreur pas de CG")</f>
        <v>67371</v>
      </c>
      <c r="U237" s="447" t="str">
        <f>IF(MID(H237,4,1)="x", 'Messages d''erreur'!$B$13,IF(LEFT(T237,1)="A",'Messages d''erreur'!$B$12,""))</f>
        <v/>
      </c>
    </row>
    <row r="238" spans="1:21" ht="26" x14ac:dyDescent="0.35">
      <c r="A238" s="535" t="s">
        <v>1424</v>
      </c>
      <c r="B238" s="447">
        <f t="shared" si="18"/>
        <v>22037</v>
      </c>
      <c r="C238" s="462" t="s">
        <v>1425</v>
      </c>
      <c r="D238" s="463" t="s">
        <v>1341</v>
      </c>
      <c r="E238" s="464" t="s">
        <v>61</v>
      </c>
      <c r="F238" s="464">
        <v>2</v>
      </c>
      <c r="G238" s="462" t="s">
        <v>1398</v>
      </c>
      <c r="H238" s="462" t="s">
        <v>1403</v>
      </c>
      <c r="I238" s="464" t="s">
        <v>1100</v>
      </c>
      <c r="J238" s="464" t="s">
        <v>1101</v>
      </c>
      <c r="K238" s="466" t="s">
        <v>1100</v>
      </c>
      <c r="L238" s="467">
        <f t="shared" si="17"/>
        <v>1</v>
      </c>
      <c r="M238" s="468">
        <f t="shared" si="19"/>
        <v>77371</v>
      </c>
      <c r="N238" s="467" t="str">
        <f>IF(IFERROR(SEARCH("-",K238,1),0) &gt; 0,IFERROR(VLOOKUP(K238,'Liste ECO'!A:A,1,FALSE),"ATTENTION CE Inexistant"),"")</f>
        <v/>
      </c>
      <c r="O238" s="467" t="str">
        <f>IF(LEFT(N238,1) ="A",'Messages d''erreur'!$B$9,"")</f>
        <v/>
      </c>
      <c r="P238" s="447">
        <f t="shared" si="20"/>
        <v>77371</v>
      </c>
      <c r="Q238" s="447">
        <f>IFERROR(VLOOKUP(B239,'Liste CG'!A:A,1,FALSE),"Attention erreur pas de CG")</f>
        <v>22038</v>
      </c>
      <c r="R238" s="447" t="str">
        <f>IF(LEFT(Q238,1)="A",'Messages d''erreur'!B$10,"")</f>
        <v/>
      </c>
      <c r="S238" s="467">
        <f t="shared" si="21"/>
        <v>77371</v>
      </c>
      <c r="T238" s="469">
        <f>IFERROR(VLOOKUP(S238,'Liste CG'!A:A,1,FALSE),"Attention erreur pas de CG")</f>
        <v>77371</v>
      </c>
      <c r="U238" s="447" t="str">
        <f>IF(MID(H238,4,1)="x", 'Messages d''erreur'!$B$13,IF(LEFT(T238,1)="A",'Messages d''erreur'!$B$12,""))</f>
        <v/>
      </c>
    </row>
    <row r="239" spans="1:21" ht="52" x14ac:dyDescent="0.35">
      <c r="A239" s="535" t="s">
        <v>1426</v>
      </c>
      <c r="B239" s="447">
        <f t="shared" si="18"/>
        <v>22038</v>
      </c>
      <c r="C239" s="462" t="s">
        <v>1427</v>
      </c>
      <c r="D239" s="463" t="s">
        <v>1341</v>
      </c>
      <c r="E239" s="464" t="s">
        <v>1101</v>
      </c>
      <c r="F239" s="464">
        <v>1</v>
      </c>
      <c r="G239" s="462" t="s">
        <v>1406</v>
      </c>
      <c r="H239" s="462" t="s">
        <v>1407</v>
      </c>
      <c r="I239" s="464" t="s">
        <v>1100</v>
      </c>
      <c r="J239" s="464" t="s">
        <v>61</v>
      </c>
      <c r="K239" s="466" t="s">
        <v>1100</v>
      </c>
      <c r="L239" s="467">
        <f t="shared" si="17"/>
        <v>0</v>
      </c>
      <c r="M239" s="468">
        <f t="shared" si="19"/>
        <v>66020</v>
      </c>
      <c r="N239" s="467" t="str">
        <f>IF(IFERROR(SEARCH("-",K239,1),0) &gt; 0,IFERROR(VLOOKUP(K239,'Liste ECO'!A:A,1,FALSE),"ATTENTION CE Inexistant"),"")</f>
        <v/>
      </c>
      <c r="O239" s="467" t="str">
        <f>IF(LEFT(N239,1) ="A",'Messages d''erreur'!$B$9,"")</f>
        <v/>
      </c>
      <c r="P239" s="447">
        <f t="shared" si="20"/>
        <v>66020</v>
      </c>
      <c r="Q239" s="447">
        <f>IFERROR(VLOOKUP(B240,'Liste CG'!A:A,1,FALSE),"Attention erreur pas de CG")</f>
        <v>22038</v>
      </c>
      <c r="R239" s="447" t="str">
        <f>IF(LEFT(Q239,1)="A",'Messages d''erreur'!B$10,"")</f>
        <v/>
      </c>
      <c r="S239" s="467">
        <f t="shared" si="21"/>
        <v>66020</v>
      </c>
      <c r="T239" s="469">
        <f>IFERROR(VLOOKUP(S239,'Liste CG'!A:A,1,FALSE),"Attention erreur pas de CG")</f>
        <v>66020</v>
      </c>
      <c r="U239" s="447" t="str">
        <f>IF(MID(H239,4,1)="x", 'Messages d''erreur'!$B$13,IF(LEFT(T239,1)="A",'Messages d''erreur'!$B$12,""))</f>
        <v/>
      </c>
    </row>
    <row r="240" spans="1:21" ht="52" x14ac:dyDescent="0.35">
      <c r="A240" s="535" t="s">
        <v>1426</v>
      </c>
      <c r="B240" s="447">
        <f t="shared" si="18"/>
        <v>22038</v>
      </c>
      <c r="C240" s="462" t="s">
        <v>1427</v>
      </c>
      <c r="D240" s="463" t="s">
        <v>1341</v>
      </c>
      <c r="E240" s="464" t="s">
        <v>1101</v>
      </c>
      <c r="F240" s="464">
        <v>2</v>
      </c>
      <c r="G240" s="462" t="s">
        <v>1363</v>
      </c>
      <c r="H240" s="462" t="s">
        <v>1364</v>
      </c>
      <c r="I240" s="464" t="s">
        <v>1100</v>
      </c>
      <c r="J240" s="464" t="s">
        <v>61</v>
      </c>
      <c r="K240" s="466" t="s">
        <v>1100</v>
      </c>
      <c r="L240" s="467">
        <f t="shared" si="17"/>
        <v>1</v>
      </c>
      <c r="M240" s="468">
        <f t="shared" si="19"/>
        <v>67361</v>
      </c>
      <c r="N240" s="467" t="str">
        <f>IF(IFERROR(SEARCH("-",K240,1),0) &gt; 0,IFERROR(VLOOKUP(K240,'Liste ECO'!A:A,1,FALSE),"ATTENTION CE Inexistant"),"")</f>
        <v/>
      </c>
      <c r="O240" s="467" t="str">
        <f>IF(LEFT(N240,1) ="A",'Messages d''erreur'!$B$9,"")</f>
        <v/>
      </c>
      <c r="P240" s="447">
        <f t="shared" si="20"/>
        <v>67361</v>
      </c>
      <c r="Q240" s="447">
        <f>IFERROR(VLOOKUP(B241,'Liste CG'!A:A,1,FALSE),"Attention erreur pas de CG")</f>
        <v>22051</v>
      </c>
      <c r="R240" s="447" t="str">
        <f>IF(LEFT(Q240,1)="A",'Messages d''erreur'!B$10,"")</f>
        <v/>
      </c>
      <c r="S240" s="467">
        <f t="shared" si="21"/>
        <v>67361</v>
      </c>
      <c r="T240" s="469">
        <f>IFERROR(VLOOKUP(S240,'Liste CG'!A:A,1,FALSE),"Attention erreur pas de CG")</f>
        <v>67361</v>
      </c>
      <c r="U240" s="447" t="str">
        <f>IF(MID(H240,4,1)="x", 'Messages d''erreur'!$B$13,IF(LEFT(T240,1)="A",'Messages d''erreur'!$B$12,""))</f>
        <v/>
      </c>
    </row>
    <row r="241" spans="1:21" ht="39" x14ac:dyDescent="0.35">
      <c r="A241" s="535" t="s">
        <v>1428</v>
      </c>
      <c r="B241" s="447">
        <f t="shared" si="18"/>
        <v>22051</v>
      </c>
      <c r="C241" s="462" t="s">
        <v>1429</v>
      </c>
      <c r="D241" s="463" t="s">
        <v>1341</v>
      </c>
      <c r="E241" s="464" t="s">
        <v>61</v>
      </c>
      <c r="F241" s="464">
        <v>1</v>
      </c>
      <c r="G241" s="462" t="s">
        <v>1383</v>
      </c>
      <c r="H241" s="462" t="s">
        <v>1384</v>
      </c>
      <c r="I241" s="464" t="s">
        <v>1353</v>
      </c>
      <c r="J241" s="464" t="s">
        <v>1101</v>
      </c>
      <c r="K241" s="466" t="s">
        <v>1100</v>
      </c>
      <c r="L241" s="467">
        <f t="shared" si="17"/>
        <v>0</v>
      </c>
      <c r="M241" s="468">
        <f t="shared" si="19"/>
        <v>24011</v>
      </c>
      <c r="N241" s="467" t="str">
        <f>IF(IFERROR(SEARCH("-",K241,1),0) &gt; 0,IFERROR(VLOOKUP(K241,'Liste ECO'!A:A,1,FALSE),"ATTENTION CE Inexistant"),"")</f>
        <v/>
      </c>
      <c r="O241" s="467" t="str">
        <f>IF(LEFT(N241,1) ="A",'Messages d''erreur'!$B$9,"")</f>
        <v/>
      </c>
      <c r="P241" s="447">
        <f t="shared" si="20"/>
        <v>24011</v>
      </c>
      <c r="Q241" s="447">
        <f>IFERROR(VLOOKUP(B242,'Liste CG'!A:A,1,FALSE),"Attention erreur pas de CG")</f>
        <v>22051</v>
      </c>
      <c r="R241" s="447" t="str">
        <f>IF(LEFT(Q241,1)="A",'Messages d''erreur'!B$10,"")</f>
        <v/>
      </c>
      <c r="S241" s="467">
        <f t="shared" si="21"/>
        <v>24011</v>
      </c>
      <c r="T241" s="469">
        <f>IFERROR(VLOOKUP(S241,'Liste CG'!A:A,1,FALSE),"Attention erreur pas de CG")</f>
        <v>24011</v>
      </c>
      <c r="U241" s="447" t="str">
        <f>IF(MID(H241,4,1)="x", 'Messages d''erreur'!$B$13,IF(LEFT(T241,1)="A",'Messages d''erreur'!$B$12,""))</f>
        <v/>
      </c>
    </row>
    <row r="242" spans="1:21" ht="39" x14ac:dyDescent="0.35">
      <c r="A242" s="535" t="s">
        <v>1428</v>
      </c>
      <c r="B242" s="447">
        <f t="shared" si="18"/>
        <v>22051</v>
      </c>
      <c r="C242" s="462" t="s">
        <v>1429</v>
      </c>
      <c r="D242" s="463" t="s">
        <v>1341</v>
      </c>
      <c r="E242" s="464" t="s">
        <v>1101</v>
      </c>
      <c r="F242" s="464">
        <v>2</v>
      </c>
      <c r="G242" s="462" t="s">
        <v>1385</v>
      </c>
      <c r="H242" s="462" t="s">
        <v>1386</v>
      </c>
      <c r="I242" s="464" t="s">
        <v>1353</v>
      </c>
      <c r="J242" s="464" t="s">
        <v>61</v>
      </c>
      <c r="K242" s="466" t="s">
        <v>1100</v>
      </c>
      <c r="L242" s="467">
        <f t="shared" si="17"/>
        <v>1</v>
      </c>
      <c r="M242" s="468">
        <f t="shared" si="19"/>
        <v>24621</v>
      </c>
      <c r="N242" s="467" t="str">
        <f>IF(IFERROR(SEARCH("-",K242,1),0) &gt; 0,IFERROR(VLOOKUP(K242,'Liste ECO'!A:A,1,FALSE),"ATTENTION CE Inexistant"),"")</f>
        <v/>
      </c>
      <c r="O242" s="467" t="str">
        <f>IF(LEFT(N242,1) ="A",'Messages d''erreur'!$B$9,"")</f>
        <v/>
      </c>
      <c r="P242" s="447">
        <f t="shared" si="20"/>
        <v>24621</v>
      </c>
      <c r="Q242" s="447">
        <f>IFERROR(VLOOKUP(B243,'Liste CG'!A:A,1,FALSE),"Attention erreur pas de CG")</f>
        <v>22051</v>
      </c>
      <c r="R242" s="447" t="str">
        <f>IF(LEFT(Q242,1)="A",'Messages d''erreur'!B$10,"")</f>
        <v/>
      </c>
      <c r="S242" s="467">
        <f t="shared" si="21"/>
        <v>24621</v>
      </c>
      <c r="T242" s="469">
        <f>IFERROR(VLOOKUP(S242,'Liste CG'!A:A,1,FALSE),"Attention erreur pas de CG")</f>
        <v>24621</v>
      </c>
      <c r="U242" s="447" t="str">
        <f>IF(MID(H242,4,1)="x", 'Messages d''erreur'!$B$13,IF(LEFT(T242,1)="A",'Messages d''erreur'!$B$12,""))</f>
        <v/>
      </c>
    </row>
    <row r="243" spans="1:21" ht="39" x14ac:dyDescent="0.35">
      <c r="A243" s="535" t="s">
        <v>1428</v>
      </c>
      <c r="B243" s="447">
        <f t="shared" si="18"/>
        <v>22051</v>
      </c>
      <c r="C243" s="462" t="s">
        <v>1429</v>
      </c>
      <c r="D243" s="463" t="s">
        <v>1341</v>
      </c>
      <c r="E243" s="464" t="s">
        <v>1101</v>
      </c>
      <c r="F243" s="464">
        <v>3</v>
      </c>
      <c r="G243" s="462" t="s">
        <v>1387</v>
      </c>
      <c r="H243" s="462" t="s">
        <v>1388</v>
      </c>
      <c r="I243" s="464" t="s">
        <v>1100</v>
      </c>
      <c r="J243" s="464" t="s">
        <v>61</v>
      </c>
      <c r="K243" s="466" t="s">
        <v>1100</v>
      </c>
      <c r="L243" s="467">
        <f t="shared" si="17"/>
        <v>1</v>
      </c>
      <c r="M243" s="468">
        <f t="shared" si="19"/>
        <v>67241</v>
      </c>
      <c r="N243" s="467" t="str">
        <f>IF(IFERROR(SEARCH("-",K243,1),0) &gt; 0,IFERROR(VLOOKUP(K243,'Liste ECO'!A:A,1,FALSE),"ATTENTION CE Inexistant"),"")</f>
        <v/>
      </c>
      <c r="O243" s="467" t="str">
        <f>IF(LEFT(N243,1) ="A",'Messages d''erreur'!$B$9,"")</f>
        <v/>
      </c>
      <c r="P243" s="447">
        <f t="shared" si="20"/>
        <v>67241</v>
      </c>
      <c r="Q243" s="447">
        <f>IFERROR(VLOOKUP(B244,'Liste CG'!A:A,1,FALSE),"Attention erreur pas de CG")</f>
        <v>22051</v>
      </c>
      <c r="R243" s="447" t="str">
        <f>IF(LEFT(Q243,1)="A",'Messages d''erreur'!B$10,"")</f>
        <v/>
      </c>
      <c r="S243" s="467">
        <f t="shared" si="21"/>
        <v>67241</v>
      </c>
      <c r="T243" s="469">
        <f>IFERROR(VLOOKUP(S243,'Liste CG'!A:A,1,FALSE),"Attention erreur pas de CG")</f>
        <v>67241</v>
      </c>
      <c r="U243" s="447" t="str">
        <f>IF(MID(H243,4,1)="x", 'Messages d''erreur'!$B$13,IF(LEFT(T243,1)="A",'Messages d''erreur'!$B$12,""))</f>
        <v/>
      </c>
    </row>
    <row r="244" spans="1:21" ht="39" x14ac:dyDescent="0.35">
      <c r="A244" s="535" t="s">
        <v>1428</v>
      </c>
      <c r="B244" s="447">
        <f t="shared" si="18"/>
        <v>22051</v>
      </c>
      <c r="C244" s="462" t="s">
        <v>1429</v>
      </c>
      <c r="D244" s="463" t="s">
        <v>1341</v>
      </c>
      <c r="E244" s="464" t="s">
        <v>61</v>
      </c>
      <c r="F244" s="464">
        <v>4</v>
      </c>
      <c r="G244" s="462" t="s">
        <v>1389</v>
      </c>
      <c r="H244" s="462" t="s">
        <v>1390</v>
      </c>
      <c r="I244" s="464" t="s">
        <v>1100</v>
      </c>
      <c r="J244" s="464" t="s">
        <v>1101</v>
      </c>
      <c r="K244" s="466" t="s">
        <v>1100</v>
      </c>
      <c r="L244" s="467">
        <f t="shared" si="17"/>
        <v>1</v>
      </c>
      <c r="M244" s="468">
        <f t="shared" si="19"/>
        <v>77241</v>
      </c>
      <c r="N244" s="467" t="str">
        <f>IF(IFERROR(SEARCH("-",K244,1),0) &gt; 0,IFERROR(VLOOKUP(K244,'Liste ECO'!A:A,1,FALSE),"ATTENTION CE Inexistant"),"")</f>
        <v/>
      </c>
      <c r="O244" s="467" t="str">
        <f>IF(LEFT(N244,1) ="A",'Messages d''erreur'!$B$9,"")</f>
        <v/>
      </c>
      <c r="P244" s="447">
        <f t="shared" si="20"/>
        <v>77241</v>
      </c>
      <c r="Q244" s="447">
        <f>IFERROR(VLOOKUP(B245,'Liste CG'!A:A,1,FALSE),"Attention erreur pas de CG")</f>
        <v>22052</v>
      </c>
      <c r="R244" s="447" t="str">
        <f>IF(LEFT(Q244,1)="A",'Messages d''erreur'!B$10,"")</f>
        <v/>
      </c>
      <c r="S244" s="467">
        <f t="shared" si="21"/>
        <v>77241</v>
      </c>
      <c r="T244" s="469">
        <f>IFERROR(VLOOKUP(S244,'Liste CG'!A:A,1,FALSE),"Attention erreur pas de CG")</f>
        <v>77241</v>
      </c>
      <c r="U244" s="447" t="str">
        <f>IF(MID(H244,4,1)="x", 'Messages d''erreur'!$B$13,IF(LEFT(T244,1)="A",'Messages d''erreur'!$B$12,""))</f>
        <v/>
      </c>
    </row>
    <row r="245" spans="1:21" ht="52" x14ac:dyDescent="0.35">
      <c r="A245" s="535" t="s">
        <v>1430</v>
      </c>
      <c r="B245" s="447">
        <f t="shared" si="18"/>
        <v>22052</v>
      </c>
      <c r="C245" s="462" t="s">
        <v>1431</v>
      </c>
      <c r="D245" s="463" t="s">
        <v>1341</v>
      </c>
      <c r="E245" s="464" t="s">
        <v>61</v>
      </c>
      <c r="F245" s="464">
        <v>1</v>
      </c>
      <c r="G245" s="462" t="s">
        <v>1393</v>
      </c>
      <c r="H245" s="462" t="s">
        <v>1384</v>
      </c>
      <c r="I245" s="464" t="s">
        <v>1353</v>
      </c>
      <c r="J245" s="464" t="s">
        <v>1101</v>
      </c>
      <c r="K245" s="466" t="s">
        <v>1100</v>
      </c>
      <c r="L245" s="467">
        <f t="shared" si="17"/>
        <v>0</v>
      </c>
      <c r="M245" s="468">
        <f t="shared" si="19"/>
        <v>24011</v>
      </c>
      <c r="N245" s="467" t="str">
        <f>IF(IFERROR(SEARCH("-",K245,1),0) &gt; 0,IFERROR(VLOOKUP(K245,'Liste ECO'!A:A,1,FALSE),"ATTENTION CE Inexistant"),"")</f>
        <v/>
      </c>
      <c r="O245" s="467" t="str">
        <f>IF(LEFT(N245,1) ="A",'Messages d''erreur'!$B$9,"")</f>
        <v/>
      </c>
      <c r="P245" s="447">
        <f t="shared" si="20"/>
        <v>24011</v>
      </c>
      <c r="Q245" s="447">
        <f>IFERROR(VLOOKUP(B246,'Liste CG'!A:A,1,FALSE),"Attention erreur pas de CG")</f>
        <v>22056</v>
      </c>
      <c r="R245" s="447" t="str">
        <f>IF(LEFT(Q245,1)="A",'Messages d''erreur'!B$10,"")</f>
        <v/>
      </c>
      <c r="S245" s="467">
        <f t="shared" si="21"/>
        <v>24011</v>
      </c>
      <c r="T245" s="469">
        <f>IFERROR(VLOOKUP(S245,'Liste CG'!A:A,1,FALSE),"Attention erreur pas de CG")</f>
        <v>24011</v>
      </c>
      <c r="U245" s="447" t="str">
        <f>IF(MID(H245,4,1)="x", 'Messages d''erreur'!$B$13,IF(LEFT(T245,1)="A",'Messages d''erreur'!$B$12,""))</f>
        <v/>
      </c>
    </row>
    <row r="246" spans="1:21" ht="52" x14ac:dyDescent="0.35">
      <c r="A246" s="535" t="s">
        <v>1432</v>
      </c>
      <c r="B246" s="447">
        <f t="shared" si="18"/>
        <v>22056</v>
      </c>
      <c r="C246" s="462" t="s">
        <v>1433</v>
      </c>
      <c r="D246" s="463" t="s">
        <v>1341</v>
      </c>
      <c r="E246" s="464" t="s">
        <v>1101</v>
      </c>
      <c r="F246" s="464">
        <v>1</v>
      </c>
      <c r="G246" s="462" t="s">
        <v>1396</v>
      </c>
      <c r="H246" s="462" t="s">
        <v>1397</v>
      </c>
      <c r="I246" s="464" t="s">
        <v>1100</v>
      </c>
      <c r="J246" s="464" t="s">
        <v>61</v>
      </c>
      <c r="K246" s="466" t="s">
        <v>1100</v>
      </c>
      <c r="L246" s="467">
        <f t="shared" si="17"/>
        <v>0</v>
      </c>
      <c r="M246" s="468">
        <f t="shared" si="19"/>
        <v>66120</v>
      </c>
      <c r="N246" s="467" t="str">
        <f>IF(IFERROR(SEARCH("-",K246,1),0) &gt; 0,IFERROR(VLOOKUP(K246,'Liste ECO'!A:A,1,FALSE),"ATTENTION CE Inexistant"),"")</f>
        <v/>
      </c>
      <c r="O246" s="467" t="str">
        <f>IF(LEFT(N246,1) ="A",'Messages d''erreur'!$B$9,"")</f>
        <v/>
      </c>
      <c r="P246" s="447">
        <f t="shared" si="20"/>
        <v>66120</v>
      </c>
      <c r="Q246" s="447">
        <f>IFERROR(VLOOKUP(B247,'Liste CG'!A:A,1,FALSE),"Attention erreur pas de CG")</f>
        <v>22056</v>
      </c>
      <c r="R246" s="447" t="str">
        <f>IF(LEFT(Q246,1)="A",'Messages d''erreur'!B$10,"")</f>
        <v/>
      </c>
      <c r="S246" s="467">
        <f t="shared" si="21"/>
        <v>66120</v>
      </c>
      <c r="T246" s="469">
        <f>IFERROR(VLOOKUP(S246,'Liste CG'!A:A,1,FALSE),"Attention erreur pas de CG")</f>
        <v>66120</v>
      </c>
      <c r="U246" s="447" t="str">
        <f>IF(MID(H246,4,1)="x", 'Messages d''erreur'!$B$13,IF(LEFT(T246,1)="A",'Messages d''erreur'!$B$12,""))</f>
        <v/>
      </c>
    </row>
    <row r="247" spans="1:21" ht="52" x14ac:dyDescent="0.35">
      <c r="A247" s="535" t="s">
        <v>1432</v>
      </c>
      <c r="B247" s="447">
        <f t="shared" si="18"/>
        <v>22056</v>
      </c>
      <c r="C247" s="462" t="s">
        <v>1433</v>
      </c>
      <c r="D247" s="463" t="s">
        <v>1341</v>
      </c>
      <c r="E247" s="464" t="s">
        <v>61</v>
      </c>
      <c r="F247" s="464">
        <v>2</v>
      </c>
      <c r="G247" s="462" t="s">
        <v>1398</v>
      </c>
      <c r="H247" s="462" t="s">
        <v>1399</v>
      </c>
      <c r="I247" s="464" t="s">
        <v>1100</v>
      </c>
      <c r="J247" s="464" t="s">
        <v>1101</v>
      </c>
      <c r="K247" s="466" t="s">
        <v>1100</v>
      </c>
      <c r="L247" s="467">
        <f t="shared" si="17"/>
        <v>1</v>
      </c>
      <c r="M247" s="468">
        <f t="shared" si="19"/>
        <v>76120</v>
      </c>
      <c r="N247" s="467" t="str">
        <f>IF(IFERROR(SEARCH("-",K247,1),0) &gt; 0,IFERROR(VLOOKUP(K247,'Liste ECO'!A:A,1,FALSE),"ATTENTION CE Inexistant"),"")</f>
        <v/>
      </c>
      <c r="O247" s="467" t="str">
        <f>IF(LEFT(N247,1) ="A",'Messages d''erreur'!$B$9,"")</f>
        <v/>
      </c>
      <c r="P247" s="447">
        <f t="shared" si="20"/>
        <v>76120</v>
      </c>
      <c r="Q247" s="447">
        <f>IFERROR(VLOOKUP(B248,'Liste CG'!A:A,1,FALSE),"Attention erreur pas de CG")</f>
        <v>22057</v>
      </c>
      <c r="R247" s="447" t="str">
        <f>IF(LEFT(Q247,1)="A",'Messages d''erreur'!B$10,"")</f>
        <v/>
      </c>
      <c r="S247" s="467">
        <f t="shared" si="21"/>
        <v>76120</v>
      </c>
      <c r="T247" s="469">
        <f>IFERROR(VLOOKUP(S247,'Liste CG'!A:A,1,FALSE),"Attention erreur pas de CG")</f>
        <v>76120</v>
      </c>
      <c r="U247" s="447" t="str">
        <f>IF(MID(H247,4,1)="x", 'Messages d''erreur'!$B$13,IF(LEFT(T247,1)="A",'Messages d''erreur'!$B$12,""))</f>
        <v/>
      </c>
    </row>
    <row r="248" spans="1:21" ht="52" x14ac:dyDescent="0.35">
      <c r="A248" s="535" t="s">
        <v>1434</v>
      </c>
      <c r="B248" s="447">
        <f t="shared" si="18"/>
        <v>22057</v>
      </c>
      <c r="C248" s="462" t="s">
        <v>1435</v>
      </c>
      <c r="D248" s="463" t="s">
        <v>1341</v>
      </c>
      <c r="E248" s="464" t="s">
        <v>1101</v>
      </c>
      <c r="F248" s="464">
        <v>1</v>
      </c>
      <c r="G248" s="462" t="s">
        <v>1396</v>
      </c>
      <c r="H248" s="462" t="s">
        <v>1402</v>
      </c>
      <c r="I248" s="464" t="s">
        <v>1100</v>
      </c>
      <c r="J248" s="464" t="s">
        <v>61</v>
      </c>
      <c r="K248" s="466" t="s">
        <v>1100</v>
      </c>
      <c r="L248" s="467">
        <f t="shared" si="17"/>
        <v>0</v>
      </c>
      <c r="M248" s="468">
        <f t="shared" si="19"/>
        <v>67371</v>
      </c>
      <c r="N248" s="467" t="str">
        <f>IF(IFERROR(SEARCH("-",K248,1),0) &gt; 0,IFERROR(VLOOKUP(K248,'Liste ECO'!A:A,1,FALSE),"ATTENTION CE Inexistant"),"")</f>
        <v/>
      </c>
      <c r="O248" s="467" t="str">
        <f>IF(LEFT(N248,1) ="A",'Messages d''erreur'!$B$9,"")</f>
        <v/>
      </c>
      <c r="P248" s="447">
        <f t="shared" si="20"/>
        <v>67371</v>
      </c>
      <c r="Q248" s="447">
        <f>IFERROR(VLOOKUP(B249,'Liste CG'!A:A,1,FALSE),"Attention erreur pas de CG")</f>
        <v>22057</v>
      </c>
      <c r="R248" s="447" t="str">
        <f>IF(LEFT(Q248,1)="A",'Messages d''erreur'!B$10,"")</f>
        <v/>
      </c>
      <c r="S248" s="467">
        <f t="shared" si="21"/>
        <v>67371</v>
      </c>
      <c r="T248" s="469">
        <f>IFERROR(VLOOKUP(S248,'Liste CG'!A:A,1,FALSE),"Attention erreur pas de CG")</f>
        <v>67371</v>
      </c>
      <c r="U248" s="447" t="str">
        <f>IF(MID(H248,4,1)="x", 'Messages d''erreur'!$B$13,IF(LEFT(T248,1)="A",'Messages d''erreur'!$B$12,""))</f>
        <v/>
      </c>
    </row>
    <row r="249" spans="1:21" ht="52" x14ac:dyDescent="0.35">
      <c r="A249" s="535" t="s">
        <v>1434</v>
      </c>
      <c r="B249" s="447">
        <f t="shared" si="18"/>
        <v>22057</v>
      </c>
      <c r="C249" s="462" t="s">
        <v>1435</v>
      </c>
      <c r="D249" s="463" t="s">
        <v>1341</v>
      </c>
      <c r="E249" s="464" t="s">
        <v>61</v>
      </c>
      <c r="F249" s="464">
        <v>2</v>
      </c>
      <c r="G249" s="462" t="s">
        <v>1398</v>
      </c>
      <c r="H249" s="462" t="s">
        <v>1403</v>
      </c>
      <c r="I249" s="464" t="s">
        <v>1100</v>
      </c>
      <c r="J249" s="464" t="s">
        <v>1101</v>
      </c>
      <c r="K249" s="466" t="s">
        <v>1100</v>
      </c>
      <c r="L249" s="467">
        <f t="shared" si="17"/>
        <v>1</v>
      </c>
      <c r="M249" s="468">
        <f t="shared" si="19"/>
        <v>77371</v>
      </c>
      <c r="N249" s="467" t="str">
        <f>IF(IFERROR(SEARCH("-",K249,1),0) &gt; 0,IFERROR(VLOOKUP(K249,'Liste ECO'!A:A,1,FALSE),"ATTENTION CE Inexistant"),"")</f>
        <v/>
      </c>
      <c r="O249" s="467" t="str">
        <f>IF(LEFT(N249,1) ="A",'Messages d''erreur'!$B$9,"")</f>
        <v/>
      </c>
      <c r="P249" s="447">
        <f t="shared" si="20"/>
        <v>77371</v>
      </c>
      <c r="Q249" s="447">
        <f>IFERROR(VLOOKUP(B250,'Liste CG'!A:A,1,FALSE),"Attention erreur pas de CG")</f>
        <v>22058</v>
      </c>
      <c r="R249" s="447" t="str">
        <f>IF(LEFT(Q249,1)="A",'Messages d''erreur'!B$10,"")</f>
        <v/>
      </c>
      <c r="S249" s="467">
        <f t="shared" si="21"/>
        <v>77371</v>
      </c>
      <c r="T249" s="469">
        <f>IFERROR(VLOOKUP(S249,'Liste CG'!A:A,1,FALSE),"Attention erreur pas de CG")</f>
        <v>77371</v>
      </c>
      <c r="U249" s="447" t="str">
        <f>IF(MID(H249,4,1)="x", 'Messages d''erreur'!$B$13,IF(LEFT(T249,1)="A",'Messages d''erreur'!$B$12,""))</f>
        <v/>
      </c>
    </row>
    <row r="250" spans="1:21" ht="65" x14ac:dyDescent="0.35">
      <c r="A250" s="535" t="s">
        <v>1436</v>
      </c>
      <c r="B250" s="447">
        <f t="shared" si="18"/>
        <v>22058</v>
      </c>
      <c r="C250" s="462" t="s">
        <v>1437</v>
      </c>
      <c r="D250" s="463" t="s">
        <v>1341</v>
      </c>
      <c r="E250" s="464" t="s">
        <v>1101</v>
      </c>
      <c r="F250" s="464">
        <v>1</v>
      </c>
      <c r="G250" s="462" t="s">
        <v>1406</v>
      </c>
      <c r="H250" s="462" t="s">
        <v>1407</v>
      </c>
      <c r="I250" s="464" t="s">
        <v>1100</v>
      </c>
      <c r="J250" s="464" t="s">
        <v>61</v>
      </c>
      <c r="K250" s="466" t="s">
        <v>1100</v>
      </c>
      <c r="L250" s="467">
        <f t="shared" ref="L250:L313" si="22">IF(A250=A249,1,0)</f>
        <v>0</v>
      </c>
      <c r="M250" s="468">
        <f t="shared" si="19"/>
        <v>66020</v>
      </c>
      <c r="N250" s="467" t="str">
        <f>IF(IFERROR(SEARCH("-",K250,1),0) &gt; 0,IFERROR(VLOOKUP(K250,'Liste ECO'!A:A,1,FALSE),"ATTENTION CE Inexistant"),"")</f>
        <v/>
      </c>
      <c r="O250" s="467" t="str">
        <f>IF(LEFT(N250,1) ="A",'Messages d''erreur'!$B$9,"")</f>
        <v/>
      </c>
      <c r="P250" s="447">
        <f t="shared" si="20"/>
        <v>66020</v>
      </c>
      <c r="Q250" s="447">
        <f>IFERROR(VLOOKUP(B251,'Liste CG'!A:A,1,FALSE),"Attention erreur pas de CG")</f>
        <v>22058</v>
      </c>
      <c r="R250" s="447" t="str">
        <f>IF(LEFT(Q250,1)="A",'Messages d''erreur'!B$10,"")</f>
        <v/>
      </c>
      <c r="S250" s="467">
        <f t="shared" si="21"/>
        <v>66020</v>
      </c>
      <c r="T250" s="469">
        <f>IFERROR(VLOOKUP(S250,'Liste CG'!A:A,1,FALSE),"Attention erreur pas de CG")</f>
        <v>66020</v>
      </c>
      <c r="U250" s="447" t="str">
        <f>IF(MID(H250,4,1)="x", 'Messages d''erreur'!$B$13,IF(LEFT(T250,1)="A",'Messages d''erreur'!$B$12,""))</f>
        <v/>
      </c>
    </row>
    <row r="251" spans="1:21" ht="65" x14ac:dyDescent="0.35">
      <c r="A251" s="535" t="s">
        <v>1436</v>
      </c>
      <c r="B251" s="447">
        <f t="shared" si="18"/>
        <v>22058</v>
      </c>
      <c r="C251" s="462" t="s">
        <v>1437</v>
      </c>
      <c r="D251" s="463" t="s">
        <v>1341</v>
      </c>
      <c r="E251" s="464" t="s">
        <v>1101</v>
      </c>
      <c r="F251" s="464">
        <v>2</v>
      </c>
      <c r="G251" s="462" t="s">
        <v>1363</v>
      </c>
      <c r="H251" s="462" t="s">
        <v>1364</v>
      </c>
      <c r="I251" s="464" t="s">
        <v>1100</v>
      </c>
      <c r="J251" s="464" t="s">
        <v>61</v>
      </c>
      <c r="K251" s="466" t="s">
        <v>1100</v>
      </c>
      <c r="L251" s="467">
        <f t="shared" si="22"/>
        <v>1</v>
      </c>
      <c r="M251" s="468">
        <f t="shared" si="19"/>
        <v>67361</v>
      </c>
      <c r="N251" s="467" t="str">
        <f>IF(IFERROR(SEARCH("-",K251,1),0) &gt; 0,IFERROR(VLOOKUP(K251,'Liste ECO'!A:A,1,FALSE),"ATTENTION CE Inexistant"),"")</f>
        <v/>
      </c>
      <c r="O251" s="467" t="str">
        <f>IF(LEFT(N251,1) ="A",'Messages d''erreur'!$B$9,"")</f>
        <v/>
      </c>
      <c r="P251" s="447">
        <f t="shared" si="20"/>
        <v>67361</v>
      </c>
      <c r="Q251" s="447">
        <f>IFERROR(VLOOKUP(B252,'Liste CG'!A:A,1,FALSE),"Attention erreur pas de CG")</f>
        <v>22061</v>
      </c>
      <c r="R251" s="447" t="str">
        <f>IF(LEFT(Q251,1)="A",'Messages d''erreur'!B$10,"")</f>
        <v/>
      </c>
      <c r="S251" s="467">
        <f t="shared" si="21"/>
        <v>67361</v>
      </c>
      <c r="T251" s="469">
        <f>IFERROR(VLOOKUP(S251,'Liste CG'!A:A,1,FALSE),"Attention erreur pas de CG")</f>
        <v>67361</v>
      </c>
      <c r="U251" s="447" t="str">
        <f>IF(MID(H251,4,1)="x", 'Messages d''erreur'!$B$13,IF(LEFT(T251,1)="A",'Messages d''erreur'!$B$12,""))</f>
        <v/>
      </c>
    </row>
    <row r="252" spans="1:21" ht="26" x14ac:dyDescent="0.35">
      <c r="A252" s="535" t="s">
        <v>1438</v>
      </c>
      <c r="B252" s="447">
        <f t="shared" si="18"/>
        <v>22061</v>
      </c>
      <c r="C252" s="462" t="s">
        <v>1439</v>
      </c>
      <c r="D252" s="463" t="s">
        <v>1341</v>
      </c>
      <c r="E252" s="464" t="s">
        <v>61</v>
      </c>
      <c r="F252" s="464">
        <v>1</v>
      </c>
      <c r="G252" s="462" t="s">
        <v>1383</v>
      </c>
      <c r="H252" s="462" t="s">
        <v>1384</v>
      </c>
      <c r="I252" s="464" t="s">
        <v>1353</v>
      </c>
      <c r="J252" s="464" t="s">
        <v>1101</v>
      </c>
      <c r="K252" s="466" t="s">
        <v>1100</v>
      </c>
      <c r="L252" s="467">
        <f t="shared" si="22"/>
        <v>0</v>
      </c>
      <c r="M252" s="468">
        <f t="shared" si="19"/>
        <v>24011</v>
      </c>
      <c r="N252" s="467" t="str">
        <f>IF(IFERROR(SEARCH("-",K252,1),0) &gt; 0,IFERROR(VLOOKUP(K252,'Liste ECO'!A:A,1,FALSE),"ATTENTION CE Inexistant"),"")</f>
        <v/>
      </c>
      <c r="O252" s="467" t="str">
        <f>IF(LEFT(N252,1) ="A",'Messages d''erreur'!$B$9,"")</f>
        <v/>
      </c>
      <c r="P252" s="447">
        <f t="shared" si="20"/>
        <v>24011</v>
      </c>
      <c r="Q252" s="447">
        <f>IFERROR(VLOOKUP(B253,'Liste CG'!A:A,1,FALSE),"Attention erreur pas de CG")</f>
        <v>22061</v>
      </c>
      <c r="R252" s="447" t="str">
        <f>IF(LEFT(Q252,1)="A",'Messages d''erreur'!B$10,"")</f>
        <v/>
      </c>
      <c r="S252" s="467">
        <f t="shared" si="21"/>
        <v>24011</v>
      </c>
      <c r="T252" s="469">
        <f>IFERROR(VLOOKUP(S252,'Liste CG'!A:A,1,FALSE),"Attention erreur pas de CG")</f>
        <v>24011</v>
      </c>
      <c r="U252" s="447" t="str">
        <f>IF(MID(H252,4,1)="x", 'Messages d''erreur'!$B$13,IF(LEFT(T252,1)="A",'Messages d''erreur'!$B$12,""))</f>
        <v/>
      </c>
    </row>
    <row r="253" spans="1:21" ht="26" x14ac:dyDescent="0.35">
      <c r="A253" s="535" t="s">
        <v>1438</v>
      </c>
      <c r="B253" s="447">
        <f t="shared" si="18"/>
        <v>22061</v>
      </c>
      <c r="C253" s="462" t="s">
        <v>1439</v>
      </c>
      <c r="D253" s="463" t="s">
        <v>1341</v>
      </c>
      <c r="E253" s="464" t="s">
        <v>1101</v>
      </c>
      <c r="F253" s="464">
        <v>2</v>
      </c>
      <c r="G253" s="462" t="s">
        <v>1385</v>
      </c>
      <c r="H253" s="462" t="s">
        <v>1386</v>
      </c>
      <c r="I253" s="464" t="s">
        <v>1353</v>
      </c>
      <c r="J253" s="464" t="s">
        <v>61</v>
      </c>
      <c r="K253" s="466" t="s">
        <v>1100</v>
      </c>
      <c r="L253" s="467">
        <f t="shared" si="22"/>
        <v>1</v>
      </c>
      <c r="M253" s="468">
        <f t="shared" si="19"/>
        <v>24621</v>
      </c>
      <c r="N253" s="467" t="str">
        <f>IF(IFERROR(SEARCH("-",K253,1),0) &gt; 0,IFERROR(VLOOKUP(K253,'Liste ECO'!A:A,1,FALSE),"ATTENTION CE Inexistant"),"")</f>
        <v/>
      </c>
      <c r="O253" s="467" t="str">
        <f>IF(LEFT(N253,1) ="A",'Messages d''erreur'!$B$9,"")</f>
        <v/>
      </c>
      <c r="P253" s="447">
        <f t="shared" si="20"/>
        <v>24621</v>
      </c>
      <c r="Q253" s="447">
        <f>IFERROR(VLOOKUP(B254,'Liste CG'!A:A,1,FALSE),"Attention erreur pas de CG")</f>
        <v>22061</v>
      </c>
      <c r="R253" s="447" t="str">
        <f>IF(LEFT(Q253,1)="A",'Messages d''erreur'!B$10,"")</f>
        <v/>
      </c>
      <c r="S253" s="467">
        <f t="shared" si="21"/>
        <v>24621</v>
      </c>
      <c r="T253" s="469">
        <f>IFERROR(VLOOKUP(S253,'Liste CG'!A:A,1,FALSE),"Attention erreur pas de CG")</f>
        <v>24621</v>
      </c>
      <c r="U253" s="447" t="str">
        <f>IF(MID(H253,4,1)="x", 'Messages d''erreur'!$B$13,IF(LEFT(T253,1)="A",'Messages d''erreur'!$B$12,""))</f>
        <v/>
      </c>
    </row>
    <row r="254" spans="1:21" ht="39" x14ac:dyDescent="0.35">
      <c r="A254" s="535" t="s">
        <v>1438</v>
      </c>
      <c r="B254" s="447">
        <f t="shared" si="18"/>
        <v>22061</v>
      </c>
      <c r="C254" s="462" t="s">
        <v>1439</v>
      </c>
      <c r="D254" s="463" t="s">
        <v>1341</v>
      </c>
      <c r="E254" s="464" t="s">
        <v>1101</v>
      </c>
      <c r="F254" s="464">
        <v>3</v>
      </c>
      <c r="G254" s="462" t="s">
        <v>1387</v>
      </c>
      <c r="H254" s="462" t="s">
        <v>1388</v>
      </c>
      <c r="I254" s="464" t="s">
        <v>1100</v>
      </c>
      <c r="J254" s="464" t="s">
        <v>61</v>
      </c>
      <c r="K254" s="466" t="s">
        <v>1100</v>
      </c>
      <c r="L254" s="467">
        <f t="shared" si="22"/>
        <v>1</v>
      </c>
      <c r="M254" s="468">
        <f t="shared" si="19"/>
        <v>67241</v>
      </c>
      <c r="N254" s="467" t="str">
        <f>IF(IFERROR(SEARCH("-",K254,1),0) &gt; 0,IFERROR(VLOOKUP(K254,'Liste ECO'!A:A,1,FALSE),"ATTENTION CE Inexistant"),"")</f>
        <v/>
      </c>
      <c r="O254" s="467" t="str">
        <f>IF(LEFT(N254,1) ="A",'Messages d''erreur'!$B$9,"")</f>
        <v/>
      </c>
      <c r="P254" s="447">
        <f t="shared" si="20"/>
        <v>67241</v>
      </c>
      <c r="Q254" s="447">
        <f>IFERROR(VLOOKUP(B255,'Liste CG'!A:A,1,FALSE),"Attention erreur pas de CG")</f>
        <v>22061</v>
      </c>
      <c r="R254" s="447" t="str">
        <f>IF(LEFT(Q254,1)="A",'Messages d''erreur'!B$10,"")</f>
        <v/>
      </c>
      <c r="S254" s="467">
        <f t="shared" si="21"/>
        <v>67241</v>
      </c>
      <c r="T254" s="469">
        <f>IFERROR(VLOOKUP(S254,'Liste CG'!A:A,1,FALSE),"Attention erreur pas de CG")</f>
        <v>67241</v>
      </c>
      <c r="U254" s="447" t="str">
        <f>IF(MID(H254,4,1)="x", 'Messages d''erreur'!$B$13,IF(LEFT(T254,1)="A",'Messages d''erreur'!$B$12,""))</f>
        <v/>
      </c>
    </row>
    <row r="255" spans="1:21" ht="39" x14ac:dyDescent="0.35">
      <c r="A255" s="535" t="s">
        <v>1438</v>
      </c>
      <c r="B255" s="447">
        <f t="shared" si="18"/>
        <v>22061</v>
      </c>
      <c r="C255" s="462" t="s">
        <v>1439</v>
      </c>
      <c r="D255" s="463" t="s">
        <v>1341</v>
      </c>
      <c r="E255" s="464" t="s">
        <v>61</v>
      </c>
      <c r="F255" s="464">
        <v>4</v>
      </c>
      <c r="G255" s="462" t="s">
        <v>1389</v>
      </c>
      <c r="H255" s="462" t="s">
        <v>1390</v>
      </c>
      <c r="I255" s="464" t="s">
        <v>1100</v>
      </c>
      <c r="J255" s="464" t="s">
        <v>1101</v>
      </c>
      <c r="K255" s="466" t="s">
        <v>1100</v>
      </c>
      <c r="L255" s="467">
        <f t="shared" si="22"/>
        <v>1</v>
      </c>
      <c r="M255" s="468">
        <f t="shared" si="19"/>
        <v>77241</v>
      </c>
      <c r="N255" s="467" t="str">
        <f>IF(IFERROR(SEARCH("-",K255,1),0) &gt; 0,IFERROR(VLOOKUP(K255,'Liste ECO'!A:A,1,FALSE),"ATTENTION CE Inexistant"),"")</f>
        <v/>
      </c>
      <c r="O255" s="467" t="str">
        <f>IF(LEFT(N255,1) ="A",'Messages d''erreur'!$B$9,"")</f>
        <v/>
      </c>
      <c r="P255" s="447">
        <f t="shared" si="20"/>
        <v>77241</v>
      </c>
      <c r="Q255" s="447">
        <f>IFERROR(VLOOKUP(B256,'Liste CG'!A:A,1,FALSE),"Attention erreur pas de CG")</f>
        <v>22062</v>
      </c>
      <c r="R255" s="447" t="str">
        <f>IF(LEFT(Q255,1)="A",'Messages d''erreur'!B$10,"")</f>
        <v/>
      </c>
      <c r="S255" s="467">
        <f t="shared" si="21"/>
        <v>77241</v>
      </c>
      <c r="T255" s="469">
        <f>IFERROR(VLOOKUP(S255,'Liste CG'!A:A,1,FALSE),"Attention erreur pas de CG")</f>
        <v>77241</v>
      </c>
      <c r="U255" s="447" t="str">
        <f>IF(MID(H255,4,1)="x", 'Messages d''erreur'!$B$13,IF(LEFT(T255,1)="A",'Messages d''erreur'!$B$12,""))</f>
        <v/>
      </c>
    </row>
    <row r="256" spans="1:21" ht="52" x14ac:dyDescent="0.35">
      <c r="A256" s="535" t="s">
        <v>1440</v>
      </c>
      <c r="B256" s="447">
        <f t="shared" si="18"/>
        <v>22062</v>
      </c>
      <c r="C256" s="462" t="s">
        <v>1441</v>
      </c>
      <c r="D256" s="463" t="s">
        <v>1341</v>
      </c>
      <c r="E256" s="464" t="s">
        <v>61</v>
      </c>
      <c r="F256" s="464">
        <v>1</v>
      </c>
      <c r="G256" s="462" t="s">
        <v>1393</v>
      </c>
      <c r="H256" s="462" t="s">
        <v>1384</v>
      </c>
      <c r="I256" s="464" t="s">
        <v>1353</v>
      </c>
      <c r="J256" s="464" t="s">
        <v>1101</v>
      </c>
      <c r="K256" s="466" t="s">
        <v>1100</v>
      </c>
      <c r="L256" s="467">
        <f t="shared" si="22"/>
        <v>0</v>
      </c>
      <c r="M256" s="468">
        <f t="shared" si="19"/>
        <v>24011</v>
      </c>
      <c r="N256" s="467" t="str">
        <f>IF(IFERROR(SEARCH("-",K256,1),0) &gt; 0,IFERROR(VLOOKUP(K256,'Liste ECO'!A:A,1,FALSE),"ATTENTION CE Inexistant"),"")</f>
        <v/>
      </c>
      <c r="O256" s="467" t="str">
        <f>IF(LEFT(N256,1) ="A",'Messages d''erreur'!$B$9,"")</f>
        <v/>
      </c>
      <c r="P256" s="447">
        <f t="shared" si="20"/>
        <v>24011</v>
      </c>
      <c r="Q256" s="447">
        <f>IFERROR(VLOOKUP(B257,'Liste CG'!A:A,1,FALSE),"Attention erreur pas de CG")</f>
        <v>22066</v>
      </c>
      <c r="R256" s="447" t="str">
        <f>IF(LEFT(Q256,1)="A",'Messages d''erreur'!B$10,"")</f>
        <v/>
      </c>
      <c r="S256" s="467">
        <f t="shared" si="21"/>
        <v>24011</v>
      </c>
      <c r="T256" s="469">
        <f>IFERROR(VLOOKUP(S256,'Liste CG'!A:A,1,FALSE),"Attention erreur pas de CG")</f>
        <v>24011</v>
      </c>
      <c r="U256" s="447" t="str">
        <f>IF(MID(H256,4,1)="x", 'Messages d''erreur'!$B$13,IF(LEFT(T256,1)="A",'Messages d''erreur'!$B$12,""))</f>
        <v/>
      </c>
    </row>
    <row r="257" spans="1:21" ht="39" x14ac:dyDescent="0.35">
      <c r="A257" s="535" t="s">
        <v>1442</v>
      </c>
      <c r="B257" s="447">
        <f t="shared" si="18"/>
        <v>22066</v>
      </c>
      <c r="C257" s="462" t="s">
        <v>1443</v>
      </c>
      <c r="D257" s="463" t="s">
        <v>1341</v>
      </c>
      <c r="E257" s="464" t="s">
        <v>1101</v>
      </c>
      <c r="F257" s="464">
        <v>1</v>
      </c>
      <c r="G257" s="462" t="s">
        <v>1396</v>
      </c>
      <c r="H257" s="462" t="s">
        <v>1397</v>
      </c>
      <c r="I257" s="464" t="s">
        <v>1100</v>
      </c>
      <c r="J257" s="464" t="s">
        <v>61</v>
      </c>
      <c r="K257" s="466" t="s">
        <v>1100</v>
      </c>
      <c r="L257" s="467">
        <f t="shared" si="22"/>
        <v>0</v>
      </c>
      <c r="M257" s="468">
        <f t="shared" si="19"/>
        <v>66120</v>
      </c>
      <c r="N257" s="467" t="str">
        <f>IF(IFERROR(SEARCH("-",K257,1),0) &gt; 0,IFERROR(VLOOKUP(K257,'Liste ECO'!A:A,1,FALSE),"ATTENTION CE Inexistant"),"")</f>
        <v/>
      </c>
      <c r="O257" s="467" t="str">
        <f>IF(LEFT(N257,1) ="A",'Messages d''erreur'!$B$9,"")</f>
        <v/>
      </c>
      <c r="P257" s="447">
        <f t="shared" si="20"/>
        <v>66120</v>
      </c>
      <c r="Q257" s="447">
        <f>IFERROR(VLOOKUP(B258,'Liste CG'!A:A,1,FALSE),"Attention erreur pas de CG")</f>
        <v>22066</v>
      </c>
      <c r="R257" s="447" t="str">
        <f>IF(LEFT(Q257,1)="A",'Messages d''erreur'!B$10,"")</f>
        <v/>
      </c>
      <c r="S257" s="467">
        <f t="shared" si="21"/>
        <v>66120</v>
      </c>
      <c r="T257" s="469">
        <f>IFERROR(VLOOKUP(S257,'Liste CG'!A:A,1,FALSE),"Attention erreur pas de CG")</f>
        <v>66120</v>
      </c>
      <c r="U257" s="447" t="str">
        <f>IF(MID(H257,4,1)="x", 'Messages d''erreur'!$B$13,IF(LEFT(T257,1)="A",'Messages d''erreur'!$B$12,""))</f>
        <v/>
      </c>
    </row>
    <row r="258" spans="1:21" ht="39" x14ac:dyDescent="0.35">
      <c r="A258" s="535" t="s">
        <v>1442</v>
      </c>
      <c r="B258" s="447">
        <f t="shared" si="18"/>
        <v>22066</v>
      </c>
      <c r="C258" s="462" t="s">
        <v>1443</v>
      </c>
      <c r="D258" s="463" t="s">
        <v>1341</v>
      </c>
      <c r="E258" s="464" t="s">
        <v>61</v>
      </c>
      <c r="F258" s="464">
        <v>2</v>
      </c>
      <c r="G258" s="462" t="s">
        <v>1398</v>
      </c>
      <c r="H258" s="462" t="s">
        <v>1399</v>
      </c>
      <c r="I258" s="464" t="s">
        <v>1100</v>
      </c>
      <c r="J258" s="464" t="s">
        <v>1101</v>
      </c>
      <c r="K258" s="466" t="s">
        <v>1100</v>
      </c>
      <c r="L258" s="467">
        <f t="shared" si="22"/>
        <v>1</v>
      </c>
      <c r="M258" s="468">
        <f t="shared" si="19"/>
        <v>76120</v>
      </c>
      <c r="N258" s="467" t="str">
        <f>IF(IFERROR(SEARCH("-",K258,1),0) &gt; 0,IFERROR(VLOOKUP(K258,'Liste ECO'!A:A,1,FALSE),"ATTENTION CE Inexistant"),"")</f>
        <v/>
      </c>
      <c r="O258" s="467" t="str">
        <f>IF(LEFT(N258,1) ="A",'Messages d''erreur'!$B$9,"")</f>
        <v/>
      </c>
      <c r="P258" s="447">
        <f t="shared" si="20"/>
        <v>76120</v>
      </c>
      <c r="Q258" s="447">
        <f>IFERROR(VLOOKUP(B259,'Liste CG'!A:A,1,FALSE),"Attention erreur pas de CG")</f>
        <v>22067</v>
      </c>
      <c r="R258" s="447" t="str">
        <f>IF(LEFT(Q258,1)="A",'Messages d''erreur'!B$10,"")</f>
        <v/>
      </c>
      <c r="S258" s="467">
        <f t="shared" si="21"/>
        <v>76120</v>
      </c>
      <c r="T258" s="469">
        <f>IFERROR(VLOOKUP(S258,'Liste CG'!A:A,1,FALSE),"Attention erreur pas de CG")</f>
        <v>76120</v>
      </c>
      <c r="U258" s="447" t="str">
        <f>IF(MID(H258,4,1)="x", 'Messages d''erreur'!$B$13,IF(LEFT(T258,1)="A",'Messages d''erreur'!$B$12,""))</f>
        <v/>
      </c>
    </row>
    <row r="259" spans="1:21" ht="39" x14ac:dyDescent="0.35">
      <c r="A259" s="535" t="s">
        <v>1444</v>
      </c>
      <c r="B259" s="447">
        <f t="shared" si="18"/>
        <v>22067</v>
      </c>
      <c r="C259" s="462" t="s">
        <v>1445</v>
      </c>
      <c r="D259" s="463" t="s">
        <v>1341</v>
      </c>
      <c r="E259" s="464" t="s">
        <v>1101</v>
      </c>
      <c r="F259" s="464">
        <v>1</v>
      </c>
      <c r="G259" s="462" t="s">
        <v>1396</v>
      </c>
      <c r="H259" s="462" t="s">
        <v>1402</v>
      </c>
      <c r="I259" s="464" t="s">
        <v>1100</v>
      </c>
      <c r="J259" s="464" t="s">
        <v>61</v>
      </c>
      <c r="K259" s="466" t="s">
        <v>1100</v>
      </c>
      <c r="L259" s="467">
        <f t="shared" si="22"/>
        <v>0</v>
      </c>
      <c r="M259" s="468">
        <f t="shared" si="19"/>
        <v>67371</v>
      </c>
      <c r="N259" s="467" t="str">
        <f>IF(IFERROR(SEARCH("-",K259,1),0) &gt; 0,IFERROR(VLOOKUP(K259,'Liste ECO'!A:A,1,FALSE),"ATTENTION CE Inexistant"),"")</f>
        <v/>
      </c>
      <c r="O259" s="467" t="str">
        <f>IF(LEFT(N259,1) ="A",'Messages d''erreur'!$B$9,"")</f>
        <v/>
      </c>
      <c r="P259" s="447">
        <f t="shared" si="20"/>
        <v>67371</v>
      </c>
      <c r="Q259" s="447">
        <f>IFERROR(VLOOKUP(B260,'Liste CG'!A:A,1,FALSE),"Attention erreur pas de CG")</f>
        <v>22067</v>
      </c>
      <c r="R259" s="447" t="str">
        <f>IF(LEFT(Q259,1)="A",'Messages d''erreur'!B$10,"")</f>
        <v/>
      </c>
      <c r="S259" s="467">
        <f t="shared" si="21"/>
        <v>67371</v>
      </c>
      <c r="T259" s="469">
        <f>IFERROR(VLOOKUP(S259,'Liste CG'!A:A,1,FALSE),"Attention erreur pas de CG")</f>
        <v>67371</v>
      </c>
      <c r="U259" s="447" t="str">
        <f>IF(MID(H259,4,1)="x", 'Messages d''erreur'!$B$13,IF(LEFT(T259,1)="A",'Messages d''erreur'!$B$12,""))</f>
        <v/>
      </c>
    </row>
    <row r="260" spans="1:21" ht="39" x14ac:dyDescent="0.35">
      <c r="A260" s="535" t="s">
        <v>1444</v>
      </c>
      <c r="B260" s="447">
        <f t="shared" ref="B260:B323" si="23">VALUE(A260)</f>
        <v>22067</v>
      </c>
      <c r="C260" s="462" t="s">
        <v>1445</v>
      </c>
      <c r="D260" s="463" t="s">
        <v>1341</v>
      </c>
      <c r="E260" s="464" t="s">
        <v>61</v>
      </c>
      <c r="F260" s="464">
        <v>2</v>
      </c>
      <c r="G260" s="462" t="s">
        <v>1398</v>
      </c>
      <c r="H260" s="462" t="s">
        <v>1403</v>
      </c>
      <c r="I260" s="464" t="s">
        <v>1100</v>
      </c>
      <c r="J260" s="464" t="s">
        <v>1101</v>
      </c>
      <c r="K260" s="466" t="s">
        <v>1100</v>
      </c>
      <c r="L260" s="467">
        <f t="shared" si="22"/>
        <v>1</v>
      </c>
      <c r="M260" s="468">
        <f t="shared" ref="M260:M323" si="24">VALUE(H260)</f>
        <v>77371</v>
      </c>
      <c r="N260" s="467" t="str">
        <f>IF(IFERROR(SEARCH("-",K260,1),0) &gt; 0,IFERROR(VLOOKUP(K260,'Liste ECO'!A:A,1,FALSE),"ATTENTION CE Inexistant"),"")</f>
        <v/>
      </c>
      <c r="O260" s="467" t="str">
        <f>IF(LEFT(N260,1) ="A",'Messages d''erreur'!$B$9,"")</f>
        <v/>
      </c>
      <c r="P260" s="447">
        <f t="shared" si="20"/>
        <v>77371</v>
      </c>
      <c r="Q260" s="447">
        <f>IFERROR(VLOOKUP(B261,'Liste CG'!A:A,1,FALSE),"Attention erreur pas de CG")</f>
        <v>22068</v>
      </c>
      <c r="R260" s="447" t="str">
        <f>IF(LEFT(Q260,1)="A",'Messages d''erreur'!B$10,"")</f>
        <v/>
      </c>
      <c r="S260" s="467">
        <f t="shared" si="21"/>
        <v>77371</v>
      </c>
      <c r="T260" s="469">
        <f>IFERROR(VLOOKUP(S260,'Liste CG'!A:A,1,FALSE),"Attention erreur pas de CG")</f>
        <v>77371</v>
      </c>
      <c r="U260" s="447" t="str">
        <f>IF(MID(H260,4,1)="x", 'Messages d''erreur'!$B$13,IF(LEFT(T260,1)="A",'Messages d''erreur'!$B$12,""))</f>
        <v/>
      </c>
    </row>
    <row r="261" spans="1:21" ht="65" x14ac:dyDescent="0.35">
      <c r="A261" s="535" t="s">
        <v>1446</v>
      </c>
      <c r="B261" s="447">
        <f t="shared" si="23"/>
        <v>22068</v>
      </c>
      <c r="C261" s="462" t="s">
        <v>1447</v>
      </c>
      <c r="D261" s="463" t="s">
        <v>1341</v>
      </c>
      <c r="E261" s="464" t="s">
        <v>1101</v>
      </c>
      <c r="F261" s="464">
        <v>1</v>
      </c>
      <c r="G261" s="462" t="s">
        <v>1406</v>
      </c>
      <c r="H261" s="462" t="s">
        <v>1407</v>
      </c>
      <c r="I261" s="464" t="s">
        <v>1100</v>
      </c>
      <c r="J261" s="464" t="s">
        <v>61</v>
      </c>
      <c r="K261" s="466" t="s">
        <v>1100</v>
      </c>
      <c r="L261" s="467">
        <f t="shared" si="22"/>
        <v>0</v>
      </c>
      <c r="M261" s="468">
        <f t="shared" si="24"/>
        <v>66020</v>
      </c>
      <c r="N261" s="467" t="str">
        <f>IF(IFERROR(SEARCH("-",K261,1),0) &gt; 0,IFERROR(VLOOKUP(K261,'Liste ECO'!A:A,1,FALSE),"ATTENTION CE Inexistant"),"")</f>
        <v/>
      </c>
      <c r="O261" s="467" t="str">
        <f>IF(LEFT(N261,1) ="A",'Messages d''erreur'!$B$9,"")</f>
        <v/>
      </c>
      <c r="P261" s="447">
        <f t="shared" si="20"/>
        <v>66020</v>
      </c>
      <c r="Q261" s="447">
        <f>IFERROR(VLOOKUP(B262,'Liste CG'!A:A,1,FALSE),"Attention erreur pas de CG")</f>
        <v>22068</v>
      </c>
      <c r="R261" s="447" t="str">
        <f>IF(LEFT(Q261,1)="A",'Messages d''erreur'!B$10,"")</f>
        <v/>
      </c>
      <c r="S261" s="467">
        <f t="shared" si="21"/>
        <v>66020</v>
      </c>
      <c r="T261" s="469">
        <f>IFERROR(VLOOKUP(S261,'Liste CG'!A:A,1,FALSE),"Attention erreur pas de CG")</f>
        <v>66020</v>
      </c>
      <c r="U261" s="447" t="str">
        <f>IF(MID(H261,4,1)="x", 'Messages d''erreur'!$B$13,IF(LEFT(T261,1)="A",'Messages d''erreur'!$B$12,""))</f>
        <v/>
      </c>
    </row>
    <row r="262" spans="1:21" ht="65" x14ac:dyDescent="0.35">
      <c r="A262" s="535" t="s">
        <v>1446</v>
      </c>
      <c r="B262" s="447">
        <f t="shared" si="23"/>
        <v>22068</v>
      </c>
      <c r="C262" s="462" t="s">
        <v>1447</v>
      </c>
      <c r="D262" s="463" t="s">
        <v>1341</v>
      </c>
      <c r="E262" s="464" t="s">
        <v>1101</v>
      </c>
      <c r="F262" s="464">
        <v>2</v>
      </c>
      <c r="G262" s="462" t="s">
        <v>1363</v>
      </c>
      <c r="H262" s="462" t="s">
        <v>1364</v>
      </c>
      <c r="I262" s="464" t="s">
        <v>1100</v>
      </c>
      <c r="J262" s="464" t="s">
        <v>61</v>
      </c>
      <c r="K262" s="466" t="s">
        <v>1100</v>
      </c>
      <c r="L262" s="467">
        <f t="shared" si="22"/>
        <v>1</v>
      </c>
      <c r="M262" s="468">
        <f t="shared" si="24"/>
        <v>67361</v>
      </c>
      <c r="N262" s="467" t="str">
        <f>IF(IFERROR(SEARCH("-",K262,1),0) &gt; 0,IFERROR(VLOOKUP(K262,'Liste ECO'!A:A,1,FALSE),"ATTENTION CE Inexistant"),"")</f>
        <v/>
      </c>
      <c r="O262" s="467" t="str">
        <f>IF(LEFT(N262,1) ="A",'Messages d''erreur'!$B$9,"")</f>
        <v/>
      </c>
      <c r="P262" s="447">
        <f t="shared" si="20"/>
        <v>67361</v>
      </c>
      <c r="Q262" s="447">
        <f>IFERROR(VLOOKUP(B263,'Liste CG'!A:A,1,FALSE),"Attention erreur pas de CG")</f>
        <v>22071</v>
      </c>
      <c r="R262" s="447" t="str">
        <f>IF(LEFT(Q262,1)="A",'Messages d''erreur'!B$10,"")</f>
        <v/>
      </c>
      <c r="S262" s="467">
        <f t="shared" si="21"/>
        <v>67361</v>
      </c>
      <c r="T262" s="469">
        <f>IFERROR(VLOOKUP(S262,'Liste CG'!A:A,1,FALSE),"Attention erreur pas de CG")</f>
        <v>67361</v>
      </c>
      <c r="U262" s="447" t="str">
        <f>IF(MID(H262,4,1)="x", 'Messages d''erreur'!$B$13,IF(LEFT(T262,1)="A",'Messages d''erreur'!$B$12,""))</f>
        <v/>
      </c>
    </row>
    <row r="263" spans="1:21" ht="26" x14ac:dyDescent="0.35">
      <c r="A263" s="535" t="s">
        <v>1448</v>
      </c>
      <c r="B263" s="447">
        <f t="shared" si="23"/>
        <v>22071</v>
      </c>
      <c r="C263" s="462" t="s">
        <v>1449</v>
      </c>
      <c r="D263" s="463" t="s">
        <v>1341</v>
      </c>
      <c r="E263" s="464" t="s">
        <v>61</v>
      </c>
      <c r="F263" s="464">
        <v>1</v>
      </c>
      <c r="G263" s="462" t="s">
        <v>1450</v>
      </c>
      <c r="H263" s="462" t="s">
        <v>1384</v>
      </c>
      <c r="I263" s="464" t="s">
        <v>1353</v>
      </c>
      <c r="J263" s="464" t="s">
        <v>1101</v>
      </c>
      <c r="K263" s="466" t="s">
        <v>1100</v>
      </c>
      <c r="L263" s="467">
        <f t="shared" si="22"/>
        <v>0</v>
      </c>
      <c r="M263" s="468">
        <f t="shared" si="24"/>
        <v>24011</v>
      </c>
      <c r="N263" s="467" t="str">
        <f>IF(IFERROR(SEARCH("-",K263,1),0) &gt; 0,IFERROR(VLOOKUP(K263,'Liste ECO'!A:A,1,FALSE),"ATTENTION CE Inexistant"),"")</f>
        <v/>
      </c>
      <c r="O263" s="467" t="str">
        <f>IF(LEFT(N263,1) ="A",'Messages d''erreur'!$B$9,"")</f>
        <v/>
      </c>
      <c r="P263" s="447">
        <f t="shared" si="20"/>
        <v>24011</v>
      </c>
      <c r="Q263" s="447">
        <f>IFERROR(VLOOKUP(B264,'Liste CG'!A:A,1,FALSE),"Attention erreur pas de CG")</f>
        <v>22071</v>
      </c>
      <c r="R263" s="447" t="str">
        <f>IF(LEFT(Q263,1)="A",'Messages d''erreur'!B$10,"")</f>
        <v/>
      </c>
      <c r="S263" s="467">
        <f t="shared" si="21"/>
        <v>24011</v>
      </c>
      <c r="T263" s="469">
        <f>IFERROR(VLOOKUP(S263,'Liste CG'!A:A,1,FALSE),"Attention erreur pas de CG")</f>
        <v>24011</v>
      </c>
      <c r="U263" s="447" t="str">
        <f>IF(MID(H263,4,1)="x", 'Messages d''erreur'!$B$13,IF(LEFT(T263,1)="A",'Messages d''erreur'!$B$12,""))</f>
        <v/>
      </c>
    </row>
    <row r="264" spans="1:21" ht="14.5" x14ac:dyDescent="0.35">
      <c r="A264" s="535" t="s">
        <v>1448</v>
      </c>
      <c r="B264" s="447">
        <f t="shared" si="23"/>
        <v>22071</v>
      </c>
      <c r="C264" s="462" t="s">
        <v>1449</v>
      </c>
      <c r="D264" s="463" t="s">
        <v>1341</v>
      </c>
      <c r="E264" s="464" t="s">
        <v>1101</v>
      </c>
      <c r="F264" s="464">
        <v>2</v>
      </c>
      <c r="G264" s="462" t="s">
        <v>1385</v>
      </c>
      <c r="H264" s="462" t="s">
        <v>1386</v>
      </c>
      <c r="I264" s="464" t="s">
        <v>1353</v>
      </c>
      <c r="J264" s="464" t="s">
        <v>61</v>
      </c>
      <c r="K264" s="466" t="s">
        <v>1100</v>
      </c>
      <c r="L264" s="467">
        <f t="shared" si="22"/>
        <v>1</v>
      </c>
      <c r="M264" s="468">
        <f t="shared" si="24"/>
        <v>24621</v>
      </c>
      <c r="N264" s="467" t="str">
        <f>IF(IFERROR(SEARCH("-",K264,1),0) &gt; 0,IFERROR(VLOOKUP(K264,'Liste ECO'!A:A,1,FALSE),"ATTENTION CE Inexistant"),"")</f>
        <v/>
      </c>
      <c r="O264" s="467" t="str">
        <f>IF(LEFT(N264,1) ="A",'Messages d''erreur'!$B$9,"")</f>
        <v/>
      </c>
      <c r="P264" s="447">
        <f t="shared" si="20"/>
        <v>24621</v>
      </c>
      <c r="Q264" s="447">
        <f>IFERROR(VLOOKUP(B265,'Liste CG'!A:A,1,FALSE),"Attention erreur pas de CG")</f>
        <v>22071</v>
      </c>
      <c r="R264" s="447" t="str">
        <f>IF(LEFT(Q264,1)="A",'Messages d''erreur'!B$10,"")</f>
        <v/>
      </c>
      <c r="S264" s="467">
        <f t="shared" si="21"/>
        <v>24621</v>
      </c>
      <c r="T264" s="469">
        <f>IFERROR(VLOOKUP(S264,'Liste CG'!A:A,1,FALSE),"Attention erreur pas de CG")</f>
        <v>24621</v>
      </c>
      <c r="U264" s="447" t="str">
        <f>IF(MID(H264,4,1)="x", 'Messages d''erreur'!$B$13,IF(LEFT(T264,1)="A",'Messages d''erreur'!$B$12,""))</f>
        <v/>
      </c>
    </row>
    <row r="265" spans="1:21" ht="39" x14ac:dyDescent="0.35">
      <c r="A265" s="535" t="s">
        <v>1448</v>
      </c>
      <c r="B265" s="447">
        <f t="shared" si="23"/>
        <v>22071</v>
      </c>
      <c r="C265" s="462" t="s">
        <v>1449</v>
      </c>
      <c r="D265" s="463" t="s">
        <v>1341</v>
      </c>
      <c r="E265" s="464" t="s">
        <v>1101</v>
      </c>
      <c r="F265" s="464">
        <v>3</v>
      </c>
      <c r="G265" s="462" t="s">
        <v>1387</v>
      </c>
      <c r="H265" s="462" t="s">
        <v>1388</v>
      </c>
      <c r="I265" s="464" t="s">
        <v>1100</v>
      </c>
      <c r="J265" s="464" t="s">
        <v>61</v>
      </c>
      <c r="K265" s="466" t="s">
        <v>1100</v>
      </c>
      <c r="L265" s="467">
        <f t="shared" si="22"/>
        <v>1</v>
      </c>
      <c r="M265" s="468">
        <f t="shared" si="24"/>
        <v>67241</v>
      </c>
      <c r="N265" s="467" t="str">
        <f>IF(IFERROR(SEARCH("-",K265,1),0) &gt; 0,IFERROR(VLOOKUP(K265,'Liste ECO'!A:A,1,FALSE),"ATTENTION CE Inexistant"),"")</f>
        <v/>
      </c>
      <c r="O265" s="467" t="str">
        <f>IF(LEFT(N265,1) ="A",'Messages d''erreur'!$B$9,"")</f>
        <v/>
      </c>
      <c r="P265" s="447">
        <f t="shared" si="20"/>
        <v>67241</v>
      </c>
      <c r="Q265" s="447">
        <f>IFERROR(VLOOKUP(B266,'Liste CG'!A:A,1,FALSE),"Attention erreur pas de CG")</f>
        <v>22071</v>
      </c>
      <c r="R265" s="447" t="str">
        <f>IF(LEFT(Q265,1)="A",'Messages d''erreur'!B$10,"")</f>
        <v/>
      </c>
      <c r="S265" s="467">
        <f t="shared" si="21"/>
        <v>67241</v>
      </c>
      <c r="T265" s="469">
        <f>IFERROR(VLOOKUP(S265,'Liste CG'!A:A,1,FALSE),"Attention erreur pas de CG")</f>
        <v>67241</v>
      </c>
      <c r="U265" s="447" t="str">
        <f>IF(MID(H265,4,1)="x", 'Messages d''erreur'!$B$13,IF(LEFT(T265,1)="A",'Messages d''erreur'!$B$12,""))</f>
        <v/>
      </c>
    </row>
    <row r="266" spans="1:21" ht="39" x14ac:dyDescent="0.35">
      <c r="A266" s="535" t="s">
        <v>1448</v>
      </c>
      <c r="B266" s="447">
        <f t="shared" si="23"/>
        <v>22071</v>
      </c>
      <c r="C266" s="462" t="s">
        <v>1449</v>
      </c>
      <c r="D266" s="463" t="s">
        <v>1341</v>
      </c>
      <c r="E266" s="464" t="s">
        <v>61</v>
      </c>
      <c r="F266" s="464">
        <v>4</v>
      </c>
      <c r="G266" s="462" t="s">
        <v>1389</v>
      </c>
      <c r="H266" s="462" t="s">
        <v>1390</v>
      </c>
      <c r="I266" s="464" t="s">
        <v>1100</v>
      </c>
      <c r="J266" s="464" t="s">
        <v>1101</v>
      </c>
      <c r="K266" s="466" t="s">
        <v>1100</v>
      </c>
      <c r="L266" s="467">
        <f t="shared" si="22"/>
        <v>1</v>
      </c>
      <c r="M266" s="468">
        <f t="shared" si="24"/>
        <v>77241</v>
      </c>
      <c r="N266" s="467" t="str">
        <f>IF(IFERROR(SEARCH("-",K266,1),0) &gt; 0,IFERROR(VLOOKUP(K266,'Liste ECO'!A:A,1,FALSE),"ATTENTION CE Inexistant"),"")</f>
        <v/>
      </c>
      <c r="O266" s="467" t="str">
        <f>IF(LEFT(N266,1) ="A",'Messages d''erreur'!$B$9,"")</f>
        <v/>
      </c>
      <c r="P266" s="447">
        <f t="shared" si="20"/>
        <v>77241</v>
      </c>
      <c r="Q266" s="447">
        <f>IFERROR(VLOOKUP(B267,'Liste CG'!A:A,1,FALSE),"Attention erreur pas de CG")</f>
        <v>22072</v>
      </c>
      <c r="R266" s="447" t="str">
        <f>IF(LEFT(Q266,1)="A",'Messages d''erreur'!B$10,"")</f>
        <v/>
      </c>
      <c r="S266" s="467">
        <f t="shared" si="21"/>
        <v>77241</v>
      </c>
      <c r="T266" s="469">
        <f>IFERROR(VLOOKUP(S266,'Liste CG'!A:A,1,FALSE),"Attention erreur pas de CG")</f>
        <v>77241</v>
      </c>
      <c r="U266" s="447" t="str">
        <f>IF(MID(H266,4,1)="x", 'Messages d''erreur'!$B$13,IF(LEFT(T266,1)="A",'Messages d''erreur'!$B$12,""))</f>
        <v/>
      </c>
    </row>
    <row r="267" spans="1:21" ht="39" x14ac:dyDescent="0.35">
      <c r="A267" s="535" t="s">
        <v>1451</v>
      </c>
      <c r="B267" s="447">
        <f t="shared" si="23"/>
        <v>22072</v>
      </c>
      <c r="C267" s="462" t="s">
        <v>1452</v>
      </c>
      <c r="D267" s="463" t="s">
        <v>1341</v>
      </c>
      <c r="E267" s="464" t="s">
        <v>61</v>
      </c>
      <c r="F267" s="464">
        <v>1</v>
      </c>
      <c r="G267" s="462" t="s">
        <v>1453</v>
      </c>
      <c r="H267" s="462" t="s">
        <v>1384</v>
      </c>
      <c r="I267" s="464" t="s">
        <v>1353</v>
      </c>
      <c r="J267" s="464" t="s">
        <v>1101</v>
      </c>
      <c r="K267" s="466" t="s">
        <v>1100</v>
      </c>
      <c r="L267" s="467">
        <f t="shared" si="22"/>
        <v>0</v>
      </c>
      <c r="M267" s="468">
        <f t="shared" si="24"/>
        <v>24011</v>
      </c>
      <c r="N267" s="467" t="str">
        <f>IF(IFERROR(SEARCH("-",K267,1),0) &gt; 0,IFERROR(VLOOKUP(K267,'Liste ECO'!A:A,1,FALSE),"ATTENTION CE Inexistant"),"")</f>
        <v/>
      </c>
      <c r="O267" s="467" t="str">
        <f>IF(LEFT(N267,1) ="A",'Messages d''erreur'!$B$9,"")</f>
        <v/>
      </c>
      <c r="P267" s="447">
        <f t="shared" si="20"/>
        <v>24011</v>
      </c>
      <c r="Q267" s="447">
        <f>IFERROR(VLOOKUP(B268,'Liste CG'!A:A,1,FALSE),"Attention erreur pas de CG")</f>
        <v>22077</v>
      </c>
      <c r="R267" s="447" t="str">
        <f>IF(LEFT(Q267,1)="A",'Messages d''erreur'!B$10,"")</f>
        <v/>
      </c>
      <c r="S267" s="467">
        <f t="shared" si="21"/>
        <v>24011</v>
      </c>
      <c r="T267" s="469">
        <f>IFERROR(VLOOKUP(S267,'Liste CG'!A:A,1,FALSE),"Attention erreur pas de CG")</f>
        <v>24011</v>
      </c>
      <c r="U267" s="447" t="str">
        <f>IF(MID(H267,4,1)="x", 'Messages d''erreur'!$B$13,IF(LEFT(T267,1)="A",'Messages d''erreur'!$B$12,""))</f>
        <v/>
      </c>
    </row>
    <row r="268" spans="1:21" ht="26" x14ac:dyDescent="0.35">
      <c r="A268" s="535" t="s">
        <v>1454</v>
      </c>
      <c r="B268" s="447">
        <f t="shared" si="23"/>
        <v>22077</v>
      </c>
      <c r="C268" s="462" t="s">
        <v>1455</v>
      </c>
      <c r="D268" s="463" t="s">
        <v>1341</v>
      </c>
      <c r="E268" s="464" t="s">
        <v>1101</v>
      </c>
      <c r="F268" s="464">
        <v>1</v>
      </c>
      <c r="G268" s="462" t="s">
        <v>1396</v>
      </c>
      <c r="H268" s="462" t="s">
        <v>1402</v>
      </c>
      <c r="I268" s="464" t="s">
        <v>1100</v>
      </c>
      <c r="J268" s="464" t="s">
        <v>61</v>
      </c>
      <c r="K268" s="466" t="s">
        <v>1100</v>
      </c>
      <c r="L268" s="467">
        <f t="shared" si="22"/>
        <v>0</v>
      </c>
      <c r="M268" s="468">
        <f t="shared" si="24"/>
        <v>67371</v>
      </c>
      <c r="N268" s="467" t="str">
        <f>IF(IFERROR(SEARCH("-",K268,1),0) &gt; 0,IFERROR(VLOOKUP(K268,'Liste ECO'!A:A,1,FALSE),"ATTENTION CE Inexistant"),"")</f>
        <v/>
      </c>
      <c r="O268" s="467" t="str">
        <f>IF(LEFT(N268,1) ="A",'Messages d''erreur'!$B$9,"")</f>
        <v/>
      </c>
      <c r="P268" s="447">
        <f t="shared" si="20"/>
        <v>67371</v>
      </c>
      <c r="Q268" s="447">
        <f>IFERROR(VLOOKUP(B269,'Liste CG'!A:A,1,FALSE),"Attention erreur pas de CG")</f>
        <v>22077</v>
      </c>
      <c r="R268" s="447" t="str">
        <f>IF(LEFT(Q268,1)="A",'Messages d''erreur'!B$10,"")</f>
        <v/>
      </c>
      <c r="S268" s="467">
        <f t="shared" si="21"/>
        <v>67371</v>
      </c>
      <c r="T268" s="469">
        <f>IFERROR(VLOOKUP(S268,'Liste CG'!A:A,1,FALSE),"Attention erreur pas de CG")</f>
        <v>67371</v>
      </c>
      <c r="U268" s="447" t="str">
        <f>IF(MID(H268,4,1)="x", 'Messages d''erreur'!$B$13,IF(LEFT(T268,1)="A",'Messages d''erreur'!$B$12,""))</f>
        <v/>
      </c>
    </row>
    <row r="269" spans="1:21" ht="26" x14ac:dyDescent="0.35">
      <c r="A269" s="535" t="s">
        <v>1454</v>
      </c>
      <c r="B269" s="447">
        <f t="shared" si="23"/>
        <v>22077</v>
      </c>
      <c r="C269" s="462" t="s">
        <v>1455</v>
      </c>
      <c r="D269" s="463" t="s">
        <v>1341</v>
      </c>
      <c r="E269" s="464" t="s">
        <v>61</v>
      </c>
      <c r="F269" s="464">
        <v>2</v>
      </c>
      <c r="G269" s="462" t="s">
        <v>1398</v>
      </c>
      <c r="H269" s="462" t="s">
        <v>1403</v>
      </c>
      <c r="I269" s="464" t="s">
        <v>1100</v>
      </c>
      <c r="J269" s="464" t="s">
        <v>1101</v>
      </c>
      <c r="K269" s="466" t="s">
        <v>1100</v>
      </c>
      <c r="L269" s="467">
        <f t="shared" si="22"/>
        <v>1</v>
      </c>
      <c r="M269" s="468">
        <f t="shared" si="24"/>
        <v>77371</v>
      </c>
      <c r="N269" s="467" t="str">
        <f>IF(IFERROR(SEARCH("-",K269,1),0) &gt; 0,IFERROR(VLOOKUP(K269,'Liste ECO'!A:A,1,FALSE),"ATTENTION CE Inexistant"),"")</f>
        <v/>
      </c>
      <c r="O269" s="467" t="str">
        <f>IF(LEFT(N269,1) ="A",'Messages d''erreur'!$B$9,"")</f>
        <v/>
      </c>
      <c r="P269" s="447">
        <f t="shared" si="20"/>
        <v>77371</v>
      </c>
      <c r="Q269" s="447">
        <f>IFERROR(VLOOKUP(B270,'Liste CG'!A:A,1,FALSE),"Attention erreur pas de CG")</f>
        <v>22078</v>
      </c>
      <c r="R269" s="447" t="str">
        <f>IF(LEFT(Q269,1)="A",'Messages d''erreur'!B$10,"")</f>
        <v/>
      </c>
      <c r="S269" s="467">
        <f t="shared" si="21"/>
        <v>77371</v>
      </c>
      <c r="T269" s="469">
        <f>IFERROR(VLOOKUP(S269,'Liste CG'!A:A,1,FALSE),"Attention erreur pas de CG")</f>
        <v>77371</v>
      </c>
      <c r="U269" s="447" t="str">
        <f>IF(MID(H269,4,1)="x", 'Messages d''erreur'!$B$13,IF(LEFT(T269,1)="A",'Messages d''erreur'!$B$12,""))</f>
        <v/>
      </c>
    </row>
    <row r="270" spans="1:21" ht="39" x14ac:dyDescent="0.35">
      <c r="A270" s="535" t="s">
        <v>1456</v>
      </c>
      <c r="B270" s="447">
        <f t="shared" si="23"/>
        <v>22078</v>
      </c>
      <c r="C270" s="462" t="s">
        <v>1457</v>
      </c>
      <c r="D270" s="463" t="s">
        <v>1341</v>
      </c>
      <c r="E270" s="464" t="s">
        <v>1101</v>
      </c>
      <c r="F270" s="464">
        <v>1</v>
      </c>
      <c r="G270" s="462" t="s">
        <v>1458</v>
      </c>
      <c r="H270" s="462" t="s">
        <v>1407</v>
      </c>
      <c r="I270" s="464" t="s">
        <v>1100</v>
      </c>
      <c r="J270" s="464" t="s">
        <v>61</v>
      </c>
      <c r="K270" s="466" t="s">
        <v>1100</v>
      </c>
      <c r="L270" s="467">
        <f t="shared" si="22"/>
        <v>0</v>
      </c>
      <c r="M270" s="468">
        <f t="shared" si="24"/>
        <v>66020</v>
      </c>
      <c r="N270" s="467" t="str">
        <f>IF(IFERROR(SEARCH("-",K270,1),0) &gt; 0,IFERROR(VLOOKUP(K270,'Liste ECO'!A:A,1,FALSE),"ATTENTION CE Inexistant"),"")</f>
        <v/>
      </c>
      <c r="O270" s="467" t="str">
        <f>IF(LEFT(N270,1) ="A",'Messages d''erreur'!$B$9,"")</f>
        <v/>
      </c>
      <c r="P270" s="447">
        <f t="shared" si="20"/>
        <v>66020</v>
      </c>
      <c r="Q270" s="447">
        <f>IFERROR(VLOOKUP(B271,'Liste CG'!A:A,1,FALSE),"Attention erreur pas de CG")</f>
        <v>22078</v>
      </c>
      <c r="R270" s="447" t="str">
        <f>IF(LEFT(Q270,1)="A",'Messages d''erreur'!B$10,"")</f>
        <v/>
      </c>
      <c r="S270" s="467">
        <f t="shared" si="21"/>
        <v>66020</v>
      </c>
      <c r="T270" s="469">
        <f>IFERROR(VLOOKUP(S270,'Liste CG'!A:A,1,FALSE),"Attention erreur pas de CG")</f>
        <v>66020</v>
      </c>
      <c r="U270" s="447" t="str">
        <f>IF(MID(H270,4,1)="x", 'Messages d''erreur'!$B$13,IF(LEFT(T270,1)="A",'Messages d''erreur'!$B$12,""))</f>
        <v/>
      </c>
    </row>
    <row r="271" spans="1:21" ht="39" x14ac:dyDescent="0.35">
      <c r="A271" s="535" t="s">
        <v>1456</v>
      </c>
      <c r="B271" s="447">
        <f t="shared" si="23"/>
        <v>22078</v>
      </c>
      <c r="C271" s="462" t="s">
        <v>1457</v>
      </c>
      <c r="D271" s="463" t="s">
        <v>1341</v>
      </c>
      <c r="E271" s="464" t="s">
        <v>1101</v>
      </c>
      <c r="F271" s="464">
        <v>2</v>
      </c>
      <c r="G271" s="462" t="s">
        <v>1363</v>
      </c>
      <c r="H271" s="462" t="s">
        <v>1364</v>
      </c>
      <c r="I271" s="464" t="s">
        <v>1100</v>
      </c>
      <c r="J271" s="464" t="s">
        <v>61</v>
      </c>
      <c r="K271" s="466" t="s">
        <v>1100</v>
      </c>
      <c r="L271" s="467">
        <f t="shared" si="22"/>
        <v>1</v>
      </c>
      <c r="M271" s="468">
        <f t="shared" si="24"/>
        <v>67361</v>
      </c>
      <c r="N271" s="467" t="str">
        <f>IF(IFERROR(SEARCH("-",K271,1),0) &gt; 0,IFERROR(VLOOKUP(K271,'Liste ECO'!A:A,1,FALSE),"ATTENTION CE Inexistant"),"")</f>
        <v/>
      </c>
      <c r="O271" s="467" t="str">
        <f>IF(LEFT(N271,1) ="A",'Messages d''erreur'!$B$9,"")</f>
        <v/>
      </c>
      <c r="P271" s="447">
        <f t="shared" si="20"/>
        <v>67361</v>
      </c>
      <c r="Q271" s="447">
        <f>IFERROR(VLOOKUP(B272,'Liste CG'!A:A,1,FALSE),"Attention erreur pas de CG")</f>
        <v>22081</v>
      </c>
      <c r="R271" s="447" t="str">
        <f>IF(LEFT(Q271,1)="A",'Messages d''erreur'!B$10,"")</f>
        <v/>
      </c>
      <c r="S271" s="467">
        <f t="shared" si="21"/>
        <v>67361</v>
      </c>
      <c r="T271" s="469">
        <f>IFERROR(VLOOKUP(S271,'Liste CG'!A:A,1,FALSE),"Attention erreur pas de CG")</f>
        <v>67361</v>
      </c>
      <c r="U271" s="447" t="str">
        <f>IF(MID(H271,4,1)="x", 'Messages d''erreur'!$B$13,IF(LEFT(T271,1)="A",'Messages d''erreur'!$B$12,""))</f>
        <v/>
      </c>
    </row>
    <row r="272" spans="1:21" ht="39" x14ac:dyDescent="0.35">
      <c r="A272" s="535" t="s">
        <v>1459</v>
      </c>
      <c r="B272" s="447">
        <f t="shared" si="23"/>
        <v>22081</v>
      </c>
      <c r="C272" s="462" t="s">
        <v>1460</v>
      </c>
      <c r="D272" s="463" t="s">
        <v>1341</v>
      </c>
      <c r="E272" s="464" t="s">
        <v>61</v>
      </c>
      <c r="F272" s="464">
        <v>1</v>
      </c>
      <c r="G272" s="462" t="s">
        <v>1461</v>
      </c>
      <c r="H272" s="462" t="s">
        <v>1384</v>
      </c>
      <c r="I272" s="464" t="s">
        <v>1353</v>
      </c>
      <c r="J272" s="464" t="s">
        <v>1101</v>
      </c>
      <c r="K272" s="466" t="s">
        <v>1100</v>
      </c>
      <c r="L272" s="467">
        <f t="shared" si="22"/>
        <v>0</v>
      </c>
      <c r="M272" s="468">
        <f t="shared" si="24"/>
        <v>24011</v>
      </c>
      <c r="N272" s="467" t="str">
        <f>IF(IFERROR(SEARCH("-",K272,1),0) &gt; 0,IFERROR(VLOOKUP(K272,'Liste ECO'!A:A,1,FALSE),"ATTENTION CE Inexistant"),"")</f>
        <v/>
      </c>
      <c r="O272" s="467" t="str">
        <f>IF(LEFT(N272,1) ="A",'Messages d''erreur'!$B$9,"")</f>
        <v/>
      </c>
      <c r="P272" s="447">
        <f t="shared" si="20"/>
        <v>24011</v>
      </c>
      <c r="Q272" s="447">
        <f>IFERROR(VLOOKUP(B273,'Liste CG'!A:A,1,FALSE),"Attention erreur pas de CG")</f>
        <v>22081</v>
      </c>
      <c r="R272" s="447" t="str">
        <f>IF(LEFT(Q272,1)="A",'Messages d''erreur'!B$10,"")</f>
        <v/>
      </c>
      <c r="S272" s="467">
        <f t="shared" si="21"/>
        <v>24011</v>
      </c>
      <c r="T272" s="469">
        <f>IFERROR(VLOOKUP(S272,'Liste CG'!A:A,1,FALSE),"Attention erreur pas de CG")</f>
        <v>24011</v>
      </c>
      <c r="U272" s="447" t="str">
        <f>IF(MID(H272,4,1)="x", 'Messages d''erreur'!$B$13,IF(LEFT(T272,1)="A",'Messages d''erreur'!$B$12,""))</f>
        <v/>
      </c>
    </row>
    <row r="273" spans="1:21" ht="26" x14ac:dyDescent="0.35">
      <c r="A273" s="535" t="s">
        <v>1459</v>
      </c>
      <c r="B273" s="447">
        <f t="shared" si="23"/>
        <v>22081</v>
      </c>
      <c r="C273" s="462" t="s">
        <v>1460</v>
      </c>
      <c r="D273" s="463" t="s">
        <v>1341</v>
      </c>
      <c r="E273" s="464" t="s">
        <v>1101</v>
      </c>
      <c r="F273" s="464">
        <v>2</v>
      </c>
      <c r="G273" s="462" t="s">
        <v>1385</v>
      </c>
      <c r="H273" s="462" t="s">
        <v>1386</v>
      </c>
      <c r="I273" s="464" t="s">
        <v>1353</v>
      </c>
      <c r="J273" s="464" t="s">
        <v>61</v>
      </c>
      <c r="K273" s="466" t="s">
        <v>1100</v>
      </c>
      <c r="L273" s="467">
        <f t="shared" si="22"/>
        <v>1</v>
      </c>
      <c r="M273" s="468">
        <f t="shared" si="24"/>
        <v>24621</v>
      </c>
      <c r="N273" s="467" t="str">
        <f>IF(IFERROR(SEARCH("-",K273,1),0) &gt; 0,IFERROR(VLOOKUP(K273,'Liste ECO'!A:A,1,FALSE),"ATTENTION CE Inexistant"),"")</f>
        <v/>
      </c>
      <c r="O273" s="467" t="str">
        <f>IF(LEFT(N273,1) ="A",'Messages d''erreur'!$B$9,"")</f>
        <v/>
      </c>
      <c r="P273" s="447">
        <f t="shared" si="20"/>
        <v>24621</v>
      </c>
      <c r="Q273" s="447">
        <f>IFERROR(VLOOKUP(B274,'Liste CG'!A:A,1,FALSE),"Attention erreur pas de CG")</f>
        <v>22081</v>
      </c>
      <c r="R273" s="447" t="str">
        <f>IF(LEFT(Q273,1)="A",'Messages d''erreur'!B$10,"")</f>
        <v/>
      </c>
      <c r="S273" s="467">
        <f t="shared" si="21"/>
        <v>24621</v>
      </c>
      <c r="T273" s="469">
        <f>IFERROR(VLOOKUP(S273,'Liste CG'!A:A,1,FALSE),"Attention erreur pas de CG")</f>
        <v>24621</v>
      </c>
      <c r="U273" s="447" t="str">
        <f>IF(MID(H273,4,1)="x", 'Messages d''erreur'!$B$13,IF(LEFT(T273,1)="A",'Messages d''erreur'!$B$12,""))</f>
        <v/>
      </c>
    </row>
    <row r="274" spans="1:21" ht="39" x14ac:dyDescent="0.35">
      <c r="A274" s="535" t="s">
        <v>1459</v>
      </c>
      <c r="B274" s="447">
        <f t="shared" si="23"/>
        <v>22081</v>
      </c>
      <c r="C274" s="462" t="s">
        <v>1460</v>
      </c>
      <c r="D274" s="463" t="s">
        <v>1341</v>
      </c>
      <c r="E274" s="464" t="s">
        <v>1101</v>
      </c>
      <c r="F274" s="464">
        <v>3</v>
      </c>
      <c r="G274" s="462" t="s">
        <v>1387</v>
      </c>
      <c r="H274" s="462" t="s">
        <v>1388</v>
      </c>
      <c r="I274" s="464" t="s">
        <v>1100</v>
      </c>
      <c r="J274" s="464" t="s">
        <v>61</v>
      </c>
      <c r="K274" s="466" t="s">
        <v>1100</v>
      </c>
      <c r="L274" s="467">
        <f t="shared" si="22"/>
        <v>1</v>
      </c>
      <c r="M274" s="468">
        <f t="shared" si="24"/>
        <v>67241</v>
      </c>
      <c r="N274" s="467" t="str">
        <f>IF(IFERROR(SEARCH("-",K274,1),0) &gt; 0,IFERROR(VLOOKUP(K274,'Liste ECO'!A:A,1,FALSE),"ATTENTION CE Inexistant"),"")</f>
        <v/>
      </c>
      <c r="O274" s="467" t="str">
        <f>IF(LEFT(N274,1) ="A",'Messages d''erreur'!$B$9,"")</f>
        <v/>
      </c>
      <c r="P274" s="447">
        <f t="shared" si="20"/>
        <v>67241</v>
      </c>
      <c r="Q274" s="447">
        <f>IFERROR(VLOOKUP(B275,'Liste CG'!A:A,1,FALSE),"Attention erreur pas de CG")</f>
        <v>22081</v>
      </c>
      <c r="R274" s="447" t="str">
        <f>IF(LEFT(Q274,1)="A",'Messages d''erreur'!B$10,"")</f>
        <v/>
      </c>
      <c r="S274" s="467">
        <f t="shared" si="21"/>
        <v>67241</v>
      </c>
      <c r="T274" s="469">
        <f>IFERROR(VLOOKUP(S274,'Liste CG'!A:A,1,FALSE),"Attention erreur pas de CG")</f>
        <v>67241</v>
      </c>
      <c r="U274" s="447" t="str">
        <f>IF(MID(H274,4,1)="x", 'Messages d''erreur'!$B$13,IF(LEFT(T274,1)="A",'Messages d''erreur'!$B$12,""))</f>
        <v/>
      </c>
    </row>
    <row r="275" spans="1:21" ht="39" x14ac:dyDescent="0.35">
      <c r="A275" s="535" t="s">
        <v>1459</v>
      </c>
      <c r="B275" s="447">
        <f t="shared" si="23"/>
        <v>22081</v>
      </c>
      <c r="C275" s="462" t="s">
        <v>1460</v>
      </c>
      <c r="D275" s="463" t="s">
        <v>1341</v>
      </c>
      <c r="E275" s="464" t="s">
        <v>61</v>
      </c>
      <c r="F275" s="464">
        <v>4</v>
      </c>
      <c r="G275" s="462" t="s">
        <v>1389</v>
      </c>
      <c r="H275" s="462" t="s">
        <v>1390</v>
      </c>
      <c r="I275" s="464" t="s">
        <v>1100</v>
      </c>
      <c r="J275" s="464" t="s">
        <v>1101</v>
      </c>
      <c r="K275" s="466" t="s">
        <v>1100</v>
      </c>
      <c r="L275" s="467">
        <f t="shared" si="22"/>
        <v>1</v>
      </c>
      <c r="M275" s="468">
        <f t="shared" si="24"/>
        <v>77241</v>
      </c>
      <c r="N275" s="467" t="str">
        <f>IF(IFERROR(SEARCH("-",K275,1),0) &gt; 0,IFERROR(VLOOKUP(K275,'Liste ECO'!A:A,1,FALSE),"ATTENTION CE Inexistant"),"")</f>
        <v/>
      </c>
      <c r="O275" s="467" t="str">
        <f>IF(LEFT(N275,1) ="A",'Messages d''erreur'!$B$9,"")</f>
        <v/>
      </c>
      <c r="P275" s="447">
        <f t="shared" si="20"/>
        <v>77241</v>
      </c>
      <c r="Q275" s="447">
        <f>IFERROR(VLOOKUP(B276,'Liste CG'!A:A,1,FALSE),"Attention erreur pas de CG")</f>
        <v>22082</v>
      </c>
      <c r="R275" s="447" t="str">
        <f>IF(LEFT(Q275,1)="A",'Messages d''erreur'!B$10,"")</f>
        <v/>
      </c>
      <c r="S275" s="467">
        <f t="shared" si="21"/>
        <v>77241</v>
      </c>
      <c r="T275" s="469">
        <f>IFERROR(VLOOKUP(S275,'Liste CG'!A:A,1,FALSE),"Attention erreur pas de CG")</f>
        <v>77241</v>
      </c>
      <c r="U275" s="447" t="str">
        <f>IF(MID(H275,4,1)="x", 'Messages d''erreur'!$B$13,IF(LEFT(T275,1)="A",'Messages d''erreur'!$B$12,""))</f>
        <v/>
      </c>
    </row>
    <row r="276" spans="1:21" ht="26" x14ac:dyDescent="0.35">
      <c r="A276" s="535" t="s">
        <v>1462</v>
      </c>
      <c r="B276" s="447">
        <f t="shared" si="23"/>
        <v>22082</v>
      </c>
      <c r="C276" s="462" t="s">
        <v>1463</v>
      </c>
      <c r="D276" s="463" t="s">
        <v>1341</v>
      </c>
      <c r="E276" s="464" t="s">
        <v>61</v>
      </c>
      <c r="F276" s="464">
        <v>1</v>
      </c>
      <c r="G276" s="462" t="s">
        <v>1464</v>
      </c>
      <c r="H276" s="462" t="s">
        <v>1384</v>
      </c>
      <c r="I276" s="464" t="s">
        <v>1353</v>
      </c>
      <c r="J276" s="464" t="s">
        <v>1101</v>
      </c>
      <c r="K276" s="466" t="s">
        <v>1100</v>
      </c>
      <c r="L276" s="467">
        <f t="shared" si="22"/>
        <v>0</v>
      </c>
      <c r="M276" s="468">
        <f t="shared" si="24"/>
        <v>24011</v>
      </c>
      <c r="N276" s="467" t="str">
        <f>IF(IFERROR(SEARCH("-",K276,1),0) &gt; 0,IFERROR(VLOOKUP(K276,'Liste ECO'!A:A,1,FALSE),"ATTENTION CE Inexistant"),"")</f>
        <v/>
      </c>
      <c r="O276" s="467" t="str">
        <f>IF(LEFT(N276,1) ="A",'Messages d''erreur'!$B$9,"")</f>
        <v/>
      </c>
      <c r="P276" s="447">
        <f t="shared" si="20"/>
        <v>24011</v>
      </c>
      <c r="Q276" s="447">
        <f>IFERROR(VLOOKUP(B277,'Liste CG'!A:A,1,FALSE),"Attention erreur pas de CG")</f>
        <v>22082</v>
      </c>
      <c r="R276" s="447" t="str">
        <f>IF(LEFT(Q276,1)="A",'Messages d''erreur'!B$10,"")</f>
        <v/>
      </c>
      <c r="S276" s="467">
        <f t="shared" si="21"/>
        <v>24011</v>
      </c>
      <c r="T276" s="469">
        <f>IFERROR(VLOOKUP(S276,'Liste CG'!A:A,1,FALSE),"Attention erreur pas de CG")</f>
        <v>24011</v>
      </c>
      <c r="U276" s="447" t="str">
        <f>IF(MID(H276,4,1)="x", 'Messages d''erreur'!$B$13,IF(LEFT(T276,1)="A",'Messages d''erreur'!$B$12,""))</f>
        <v/>
      </c>
    </row>
    <row r="277" spans="1:21" ht="26" x14ac:dyDescent="0.35">
      <c r="A277" s="535" t="s">
        <v>1462</v>
      </c>
      <c r="B277" s="447">
        <f t="shared" si="23"/>
        <v>22082</v>
      </c>
      <c r="C277" s="462" t="s">
        <v>1463</v>
      </c>
      <c r="D277" s="463" t="s">
        <v>1341</v>
      </c>
      <c r="E277" s="464" t="s">
        <v>1101</v>
      </c>
      <c r="F277" s="464">
        <v>2</v>
      </c>
      <c r="G277" s="462" t="s">
        <v>1385</v>
      </c>
      <c r="H277" s="462" t="s">
        <v>1386</v>
      </c>
      <c r="I277" s="464" t="s">
        <v>1353</v>
      </c>
      <c r="J277" s="464" t="s">
        <v>61</v>
      </c>
      <c r="K277" s="466" t="s">
        <v>1100</v>
      </c>
      <c r="L277" s="467">
        <f t="shared" si="22"/>
        <v>1</v>
      </c>
      <c r="M277" s="468">
        <f t="shared" si="24"/>
        <v>24621</v>
      </c>
      <c r="N277" s="467" t="str">
        <f>IF(IFERROR(SEARCH("-",K277,1),0) &gt; 0,IFERROR(VLOOKUP(K277,'Liste ECO'!A:A,1,FALSE),"ATTENTION CE Inexistant"),"")</f>
        <v/>
      </c>
      <c r="O277" s="467" t="str">
        <f>IF(LEFT(N277,1) ="A",'Messages d''erreur'!$B$9,"")</f>
        <v/>
      </c>
      <c r="P277" s="447">
        <f t="shared" si="20"/>
        <v>24621</v>
      </c>
      <c r="Q277" s="447">
        <f>IFERROR(VLOOKUP(B278,'Liste CG'!A:A,1,FALSE),"Attention erreur pas de CG")</f>
        <v>22082</v>
      </c>
      <c r="R277" s="447" t="str">
        <f>IF(LEFT(Q277,1)="A",'Messages d''erreur'!B$10,"")</f>
        <v/>
      </c>
      <c r="S277" s="467">
        <f t="shared" si="21"/>
        <v>24621</v>
      </c>
      <c r="T277" s="469">
        <f>IFERROR(VLOOKUP(S277,'Liste CG'!A:A,1,FALSE),"Attention erreur pas de CG")</f>
        <v>24621</v>
      </c>
      <c r="U277" s="447" t="str">
        <f>IF(MID(H277,4,1)="x", 'Messages d''erreur'!$B$13,IF(LEFT(T277,1)="A",'Messages d''erreur'!$B$12,""))</f>
        <v/>
      </c>
    </row>
    <row r="278" spans="1:21" ht="39" x14ac:dyDescent="0.35">
      <c r="A278" s="535" t="s">
        <v>1462</v>
      </c>
      <c r="B278" s="447">
        <f t="shared" si="23"/>
        <v>22082</v>
      </c>
      <c r="C278" s="462" t="s">
        <v>1463</v>
      </c>
      <c r="D278" s="463" t="s">
        <v>1341</v>
      </c>
      <c r="E278" s="464" t="s">
        <v>1101</v>
      </c>
      <c r="F278" s="464">
        <v>3</v>
      </c>
      <c r="G278" s="462" t="s">
        <v>1387</v>
      </c>
      <c r="H278" s="462" t="s">
        <v>1388</v>
      </c>
      <c r="I278" s="464" t="s">
        <v>1100</v>
      </c>
      <c r="J278" s="464" t="s">
        <v>61</v>
      </c>
      <c r="K278" s="466" t="s">
        <v>1100</v>
      </c>
      <c r="L278" s="467">
        <f t="shared" si="22"/>
        <v>1</v>
      </c>
      <c r="M278" s="468">
        <f t="shared" si="24"/>
        <v>67241</v>
      </c>
      <c r="N278" s="467" t="str">
        <f>IF(IFERROR(SEARCH("-",K278,1),0) &gt; 0,IFERROR(VLOOKUP(K278,'Liste ECO'!A:A,1,FALSE),"ATTENTION CE Inexistant"),"")</f>
        <v/>
      </c>
      <c r="O278" s="467" t="str">
        <f>IF(LEFT(N278,1) ="A",'Messages d''erreur'!$B$9,"")</f>
        <v/>
      </c>
      <c r="P278" s="447">
        <f t="shared" si="20"/>
        <v>67241</v>
      </c>
      <c r="Q278" s="447">
        <f>IFERROR(VLOOKUP(B279,'Liste CG'!A:A,1,FALSE),"Attention erreur pas de CG")</f>
        <v>22082</v>
      </c>
      <c r="R278" s="447" t="str">
        <f>IF(LEFT(Q278,1)="A",'Messages d''erreur'!B$10,"")</f>
        <v/>
      </c>
      <c r="S278" s="467">
        <f t="shared" si="21"/>
        <v>67241</v>
      </c>
      <c r="T278" s="469">
        <f>IFERROR(VLOOKUP(S278,'Liste CG'!A:A,1,FALSE),"Attention erreur pas de CG")</f>
        <v>67241</v>
      </c>
      <c r="U278" s="447" t="str">
        <f>IF(MID(H278,4,1)="x", 'Messages d''erreur'!$B$13,IF(LEFT(T278,1)="A",'Messages d''erreur'!$B$12,""))</f>
        <v/>
      </c>
    </row>
    <row r="279" spans="1:21" ht="39" x14ac:dyDescent="0.35">
      <c r="A279" s="535" t="s">
        <v>1462</v>
      </c>
      <c r="B279" s="447">
        <f t="shared" si="23"/>
        <v>22082</v>
      </c>
      <c r="C279" s="462" t="s">
        <v>1463</v>
      </c>
      <c r="D279" s="463" t="s">
        <v>1341</v>
      </c>
      <c r="E279" s="464" t="s">
        <v>61</v>
      </c>
      <c r="F279" s="464">
        <v>4</v>
      </c>
      <c r="G279" s="462" t="s">
        <v>1389</v>
      </c>
      <c r="H279" s="462" t="s">
        <v>1390</v>
      </c>
      <c r="I279" s="464" t="s">
        <v>1100</v>
      </c>
      <c r="J279" s="464" t="s">
        <v>1101</v>
      </c>
      <c r="K279" s="466" t="s">
        <v>1100</v>
      </c>
      <c r="L279" s="467">
        <f t="shared" si="22"/>
        <v>1</v>
      </c>
      <c r="M279" s="468">
        <f t="shared" si="24"/>
        <v>77241</v>
      </c>
      <c r="N279" s="467" t="str">
        <f>IF(IFERROR(SEARCH("-",K279,1),0) &gt; 0,IFERROR(VLOOKUP(K279,'Liste ECO'!A:A,1,FALSE),"ATTENTION CE Inexistant"),"")</f>
        <v/>
      </c>
      <c r="O279" s="467" t="str">
        <f>IF(LEFT(N279,1) ="A",'Messages d''erreur'!$B$9,"")</f>
        <v/>
      </c>
      <c r="P279" s="447">
        <f t="shared" si="20"/>
        <v>77241</v>
      </c>
      <c r="Q279" s="447">
        <f>IFERROR(VLOOKUP(B280,'Liste CG'!A:A,1,FALSE),"Attention erreur pas de CG")</f>
        <v>22087</v>
      </c>
      <c r="R279" s="447" t="str">
        <f>IF(LEFT(Q279,1)="A",'Messages d''erreur'!B$10,"")</f>
        <v/>
      </c>
      <c r="S279" s="467">
        <f t="shared" si="21"/>
        <v>77241</v>
      </c>
      <c r="T279" s="469">
        <f>IFERROR(VLOOKUP(S279,'Liste CG'!A:A,1,FALSE),"Attention erreur pas de CG")</f>
        <v>77241</v>
      </c>
      <c r="U279" s="447" t="str">
        <f>IF(MID(H279,4,1)="x", 'Messages d''erreur'!$B$13,IF(LEFT(T279,1)="A",'Messages d''erreur'!$B$12,""))</f>
        <v/>
      </c>
    </row>
    <row r="280" spans="1:21" ht="39" x14ac:dyDescent="0.35">
      <c r="A280" s="535" t="s">
        <v>1465</v>
      </c>
      <c r="B280" s="447">
        <f t="shared" si="23"/>
        <v>22087</v>
      </c>
      <c r="C280" s="462" t="s">
        <v>1466</v>
      </c>
      <c r="D280" s="463" t="s">
        <v>1341</v>
      </c>
      <c r="E280" s="464" t="s">
        <v>1101</v>
      </c>
      <c r="F280" s="464">
        <v>1</v>
      </c>
      <c r="G280" s="462" t="s">
        <v>1396</v>
      </c>
      <c r="H280" s="462" t="s">
        <v>1402</v>
      </c>
      <c r="I280" s="464" t="s">
        <v>1100</v>
      </c>
      <c r="J280" s="464" t="s">
        <v>61</v>
      </c>
      <c r="K280" s="466" t="s">
        <v>1100</v>
      </c>
      <c r="L280" s="467">
        <f t="shared" si="22"/>
        <v>0</v>
      </c>
      <c r="M280" s="468">
        <f t="shared" si="24"/>
        <v>67371</v>
      </c>
      <c r="N280" s="467" t="str">
        <f>IF(IFERROR(SEARCH("-",K280,1),0) &gt; 0,IFERROR(VLOOKUP(K280,'Liste ECO'!A:A,1,FALSE),"ATTENTION CE Inexistant"),"")</f>
        <v/>
      </c>
      <c r="O280" s="467" t="str">
        <f>IF(LEFT(N280,1) ="A",'Messages d''erreur'!$B$9,"")</f>
        <v/>
      </c>
      <c r="P280" s="447">
        <f t="shared" si="20"/>
        <v>67371</v>
      </c>
      <c r="Q280" s="447">
        <f>IFERROR(VLOOKUP(B281,'Liste CG'!A:A,1,FALSE),"Attention erreur pas de CG")</f>
        <v>22087</v>
      </c>
      <c r="R280" s="447" t="str">
        <f>IF(LEFT(Q280,1)="A",'Messages d''erreur'!B$10,"")</f>
        <v/>
      </c>
      <c r="S280" s="467">
        <f t="shared" si="21"/>
        <v>67371</v>
      </c>
      <c r="T280" s="469">
        <f>IFERROR(VLOOKUP(S280,'Liste CG'!A:A,1,FALSE),"Attention erreur pas de CG")</f>
        <v>67371</v>
      </c>
      <c r="U280" s="447" t="str">
        <f>IF(MID(H280,4,1)="x", 'Messages d''erreur'!$B$13,IF(LEFT(T280,1)="A",'Messages d''erreur'!$B$12,""))</f>
        <v/>
      </c>
    </row>
    <row r="281" spans="1:21" ht="39" x14ac:dyDescent="0.35">
      <c r="A281" s="535" t="s">
        <v>1465</v>
      </c>
      <c r="B281" s="447">
        <f t="shared" si="23"/>
        <v>22087</v>
      </c>
      <c r="C281" s="462" t="s">
        <v>1466</v>
      </c>
      <c r="D281" s="463" t="s">
        <v>1341</v>
      </c>
      <c r="E281" s="464" t="s">
        <v>61</v>
      </c>
      <c r="F281" s="464">
        <v>2</v>
      </c>
      <c r="G281" s="462" t="s">
        <v>1398</v>
      </c>
      <c r="H281" s="462" t="s">
        <v>1403</v>
      </c>
      <c r="I281" s="464" t="s">
        <v>1100</v>
      </c>
      <c r="J281" s="464" t="s">
        <v>1101</v>
      </c>
      <c r="K281" s="466" t="s">
        <v>1100</v>
      </c>
      <c r="L281" s="467">
        <f t="shared" si="22"/>
        <v>1</v>
      </c>
      <c r="M281" s="468">
        <f t="shared" si="24"/>
        <v>77371</v>
      </c>
      <c r="N281" s="467" t="str">
        <f>IF(IFERROR(SEARCH("-",K281,1),0) &gt; 0,IFERROR(VLOOKUP(K281,'Liste ECO'!A:A,1,FALSE),"ATTENTION CE Inexistant"),"")</f>
        <v/>
      </c>
      <c r="O281" s="467" t="str">
        <f>IF(LEFT(N281,1) ="A",'Messages d''erreur'!$B$9,"")</f>
        <v/>
      </c>
      <c r="P281" s="447">
        <f t="shared" si="20"/>
        <v>77371</v>
      </c>
      <c r="Q281" s="447">
        <f>IFERROR(VLOOKUP(B282,'Liste CG'!A:A,1,FALSE),"Attention erreur pas de CG")</f>
        <v>22088</v>
      </c>
      <c r="R281" s="447" t="str">
        <f>IF(LEFT(Q281,1)="A",'Messages d''erreur'!B$10,"")</f>
        <v/>
      </c>
      <c r="S281" s="467">
        <f t="shared" si="21"/>
        <v>77371</v>
      </c>
      <c r="T281" s="469">
        <f>IFERROR(VLOOKUP(S281,'Liste CG'!A:A,1,FALSE),"Attention erreur pas de CG")</f>
        <v>77371</v>
      </c>
      <c r="U281" s="447" t="str">
        <f>IF(MID(H281,4,1)="x", 'Messages d''erreur'!$B$13,IF(LEFT(T281,1)="A",'Messages d''erreur'!$B$12,""))</f>
        <v/>
      </c>
    </row>
    <row r="282" spans="1:21" ht="26" x14ac:dyDescent="0.35">
      <c r="A282" s="535" t="s">
        <v>1467</v>
      </c>
      <c r="B282" s="447">
        <f t="shared" si="23"/>
        <v>22088</v>
      </c>
      <c r="C282" s="462" t="s">
        <v>1468</v>
      </c>
      <c r="D282" s="463" t="s">
        <v>1341</v>
      </c>
      <c r="E282" s="464" t="s">
        <v>1101</v>
      </c>
      <c r="F282" s="464">
        <v>1</v>
      </c>
      <c r="G282" s="462" t="s">
        <v>1469</v>
      </c>
      <c r="H282" s="462" t="s">
        <v>1407</v>
      </c>
      <c r="I282" s="464" t="s">
        <v>1100</v>
      </c>
      <c r="J282" s="464" t="s">
        <v>61</v>
      </c>
      <c r="K282" s="466" t="s">
        <v>1100</v>
      </c>
      <c r="L282" s="467">
        <f t="shared" si="22"/>
        <v>0</v>
      </c>
      <c r="M282" s="468">
        <f t="shared" si="24"/>
        <v>66020</v>
      </c>
      <c r="N282" s="467" t="str">
        <f>IF(IFERROR(SEARCH("-",K282,1),0) &gt; 0,IFERROR(VLOOKUP(K282,'Liste ECO'!A:A,1,FALSE),"ATTENTION CE Inexistant"),"")</f>
        <v/>
      </c>
      <c r="O282" s="467" t="str">
        <f>IF(LEFT(N282,1) ="A",'Messages d''erreur'!$B$9,"")</f>
        <v/>
      </c>
      <c r="P282" s="447">
        <f t="shared" si="20"/>
        <v>66020</v>
      </c>
      <c r="Q282" s="447">
        <f>IFERROR(VLOOKUP(B283,'Liste CG'!A:A,1,FALSE),"Attention erreur pas de CG")</f>
        <v>22088</v>
      </c>
      <c r="R282" s="447" t="str">
        <f>IF(LEFT(Q282,1)="A",'Messages d''erreur'!B$10,"")</f>
        <v/>
      </c>
      <c r="S282" s="467">
        <f t="shared" si="21"/>
        <v>66020</v>
      </c>
      <c r="T282" s="469">
        <f>IFERROR(VLOOKUP(S282,'Liste CG'!A:A,1,FALSE),"Attention erreur pas de CG")</f>
        <v>66020</v>
      </c>
      <c r="U282" s="447" t="str">
        <f>IF(MID(H282,4,1)="x", 'Messages d''erreur'!$B$13,IF(LEFT(T282,1)="A",'Messages d''erreur'!$B$12,""))</f>
        <v/>
      </c>
    </row>
    <row r="283" spans="1:21" ht="26" x14ac:dyDescent="0.35">
      <c r="A283" s="535" t="s">
        <v>1467</v>
      </c>
      <c r="B283" s="447">
        <f t="shared" si="23"/>
        <v>22088</v>
      </c>
      <c r="C283" s="462" t="s">
        <v>1468</v>
      </c>
      <c r="D283" s="463" t="s">
        <v>1341</v>
      </c>
      <c r="E283" s="464" t="s">
        <v>1101</v>
      </c>
      <c r="F283" s="464">
        <v>2</v>
      </c>
      <c r="G283" s="462" t="s">
        <v>1363</v>
      </c>
      <c r="H283" s="462" t="s">
        <v>1364</v>
      </c>
      <c r="I283" s="464" t="s">
        <v>1100</v>
      </c>
      <c r="J283" s="464" t="s">
        <v>61</v>
      </c>
      <c r="K283" s="466" t="s">
        <v>1100</v>
      </c>
      <c r="L283" s="467">
        <f t="shared" si="22"/>
        <v>1</v>
      </c>
      <c r="M283" s="468">
        <f t="shared" si="24"/>
        <v>67361</v>
      </c>
      <c r="N283" s="467" t="str">
        <f>IF(IFERROR(SEARCH("-",K283,1),0) &gt; 0,IFERROR(VLOOKUP(K283,'Liste ECO'!A:A,1,FALSE),"ATTENTION CE Inexistant"),"")</f>
        <v/>
      </c>
      <c r="O283" s="467" t="str">
        <f>IF(LEFT(N283,1) ="A",'Messages d''erreur'!$B$9,"")</f>
        <v/>
      </c>
      <c r="P283" s="447">
        <f t="shared" si="20"/>
        <v>67361</v>
      </c>
      <c r="Q283" s="447">
        <f>IFERROR(VLOOKUP(B284,'Liste CG'!A:A,1,FALSE),"Attention erreur pas de CG")</f>
        <v>22091</v>
      </c>
      <c r="R283" s="447" t="str">
        <f>IF(LEFT(Q283,1)="A",'Messages d''erreur'!B$10,"")</f>
        <v/>
      </c>
      <c r="S283" s="467">
        <f t="shared" si="21"/>
        <v>67361</v>
      </c>
      <c r="T283" s="469">
        <f>IFERROR(VLOOKUP(S283,'Liste CG'!A:A,1,FALSE),"Attention erreur pas de CG")</f>
        <v>67361</v>
      </c>
      <c r="U283" s="447" t="str">
        <f>IF(MID(H283,4,1)="x", 'Messages d''erreur'!$B$13,IF(LEFT(T283,1)="A",'Messages d''erreur'!$B$12,""))</f>
        <v/>
      </c>
    </row>
    <row r="284" spans="1:21" ht="26" x14ac:dyDescent="0.35">
      <c r="A284" s="535" t="s">
        <v>1470</v>
      </c>
      <c r="B284" s="447">
        <f t="shared" si="23"/>
        <v>22091</v>
      </c>
      <c r="C284" s="462" t="s">
        <v>1471</v>
      </c>
      <c r="D284" s="463" t="s">
        <v>1341</v>
      </c>
      <c r="E284" s="464" t="s">
        <v>61</v>
      </c>
      <c r="F284" s="464">
        <v>1</v>
      </c>
      <c r="G284" s="462" t="s">
        <v>1383</v>
      </c>
      <c r="H284" s="462" t="s">
        <v>1384</v>
      </c>
      <c r="I284" s="464" t="s">
        <v>1353</v>
      </c>
      <c r="J284" s="464" t="s">
        <v>1101</v>
      </c>
      <c r="K284" s="466" t="s">
        <v>1100</v>
      </c>
      <c r="L284" s="467">
        <f t="shared" si="22"/>
        <v>0</v>
      </c>
      <c r="M284" s="468">
        <f t="shared" si="24"/>
        <v>24011</v>
      </c>
      <c r="N284" s="467" t="str">
        <f>IF(IFERROR(SEARCH("-",K284,1),0) &gt; 0,IFERROR(VLOOKUP(K284,'Liste ECO'!A:A,1,FALSE),"ATTENTION CE Inexistant"),"")</f>
        <v/>
      </c>
      <c r="O284" s="467" t="str">
        <f>IF(LEFT(N284,1) ="A",'Messages d''erreur'!$B$9,"")</f>
        <v/>
      </c>
      <c r="P284" s="447">
        <f t="shared" si="20"/>
        <v>24011</v>
      </c>
      <c r="Q284" s="447">
        <f>IFERROR(VLOOKUP(B285,'Liste CG'!A:A,1,FALSE),"Attention erreur pas de CG")</f>
        <v>22091</v>
      </c>
      <c r="R284" s="447" t="str">
        <f>IF(LEFT(Q284,1)="A",'Messages d''erreur'!B$10,"")</f>
        <v/>
      </c>
      <c r="S284" s="467">
        <f t="shared" si="21"/>
        <v>24011</v>
      </c>
      <c r="T284" s="469">
        <f>IFERROR(VLOOKUP(S284,'Liste CG'!A:A,1,FALSE),"Attention erreur pas de CG")</f>
        <v>24011</v>
      </c>
      <c r="U284" s="447" t="str">
        <f>IF(MID(H284,4,1)="x", 'Messages d''erreur'!$B$13,IF(LEFT(T284,1)="A",'Messages d''erreur'!$B$12,""))</f>
        <v/>
      </c>
    </row>
    <row r="285" spans="1:21" ht="14.5" x14ac:dyDescent="0.35">
      <c r="A285" s="535" t="s">
        <v>1470</v>
      </c>
      <c r="B285" s="447">
        <f t="shared" si="23"/>
        <v>22091</v>
      </c>
      <c r="C285" s="462" t="s">
        <v>1471</v>
      </c>
      <c r="D285" s="463" t="s">
        <v>1341</v>
      </c>
      <c r="E285" s="464" t="s">
        <v>1101</v>
      </c>
      <c r="F285" s="464">
        <v>2</v>
      </c>
      <c r="G285" s="462" t="s">
        <v>1385</v>
      </c>
      <c r="H285" s="462" t="s">
        <v>1386</v>
      </c>
      <c r="I285" s="464" t="s">
        <v>1353</v>
      </c>
      <c r="J285" s="464" t="s">
        <v>61</v>
      </c>
      <c r="K285" s="466" t="s">
        <v>1100</v>
      </c>
      <c r="L285" s="467">
        <f t="shared" si="22"/>
        <v>1</v>
      </c>
      <c r="M285" s="468">
        <f t="shared" si="24"/>
        <v>24621</v>
      </c>
      <c r="N285" s="467" t="str">
        <f>IF(IFERROR(SEARCH("-",K285,1),0) &gt; 0,IFERROR(VLOOKUP(K285,'Liste ECO'!A:A,1,FALSE),"ATTENTION CE Inexistant"),"")</f>
        <v/>
      </c>
      <c r="O285" s="467" t="str">
        <f>IF(LEFT(N285,1) ="A",'Messages d''erreur'!$B$9,"")</f>
        <v/>
      </c>
      <c r="P285" s="447">
        <f t="shared" si="20"/>
        <v>24621</v>
      </c>
      <c r="Q285" s="447">
        <f>IFERROR(VLOOKUP(B286,'Liste CG'!A:A,1,FALSE),"Attention erreur pas de CG")</f>
        <v>22091</v>
      </c>
      <c r="R285" s="447" t="str">
        <f>IF(LEFT(Q285,1)="A",'Messages d''erreur'!B$10,"")</f>
        <v/>
      </c>
      <c r="S285" s="467">
        <f t="shared" si="21"/>
        <v>24621</v>
      </c>
      <c r="T285" s="469">
        <f>IFERROR(VLOOKUP(S285,'Liste CG'!A:A,1,FALSE),"Attention erreur pas de CG")</f>
        <v>24621</v>
      </c>
      <c r="U285" s="447" t="str">
        <f>IF(MID(H285,4,1)="x", 'Messages d''erreur'!$B$13,IF(LEFT(T285,1)="A",'Messages d''erreur'!$B$12,""))</f>
        <v/>
      </c>
    </row>
    <row r="286" spans="1:21" ht="39" x14ac:dyDescent="0.35">
      <c r="A286" s="535" t="s">
        <v>1470</v>
      </c>
      <c r="B286" s="447">
        <f t="shared" si="23"/>
        <v>22091</v>
      </c>
      <c r="C286" s="462" t="s">
        <v>1471</v>
      </c>
      <c r="D286" s="463" t="s">
        <v>1341</v>
      </c>
      <c r="E286" s="464" t="s">
        <v>1101</v>
      </c>
      <c r="F286" s="464">
        <v>3</v>
      </c>
      <c r="G286" s="462" t="s">
        <v>1387</v>
      </c>
      <c r="H286" s="462" t="s">
        <v>1388</v>
      </c>
      <c r="I286" s="464" t="s">
        <v>1100</v>
      </c>
      <c r="J286" s="464" t="s">
        <v>61</v>
      </c>
      <c r="K286" s="466" t="s">
        <v>1100</v>
      </c>
      <c r="L286" s="467">
        <f t="shared" si="22"/>
        <v>1</v>
      </c>
      <c r="M286" s="468">
        <f t="shared" si="24"/>
        <v>67241</v>
      </c>
      <c r="N286" s="467" t="str">
        <f>IF(IFERROR(SEARCH("-",K286,1),0) &gt; 0,IFERROR(VLOOKUP(K286,'Liste ECO'!A:A,1,FALSE),"ATTENTION CE Inexistant"),"")</f>
        <v/>
      </c>
      <c r="O286" s="467" t="str">
        <f>IF(LEFT(N286,1) ="A",'Messages d''erreur'!$B$9,"")</f>
        <v/>
      </c>
      <c r="P286" s="447">
        <f t="shared" si="20"/>
        <v>67241</v>
      </c>
      <c r="Q286" s="447">
        <f>IFERROR(VLOOKUP(B287,'Liste CG'!A:A,1,FALSE),"Attention erreur pas de CG")</f>
        <v>22091</v>
      </c>
      <c r="R286" s="447" t="str">
        <f>IF(LEFT(Q286,1)="A",'Messages d''erreur'!B$10,"")</f>
        <v/>
      </c>
      <c r="S286" s="467">
        <f t="shared" si="21"/>
        <v>67241</v>
      </c>
      <c r="T286" s="469">
        <f>IFERROR(VLOOKUP(S286,'Liste CG'!A:A,1,FALSE),"Attention erreur pas de CG")</f>
        <v>67241</v>
      </c>
      <c r="U286" s="447" t="str">
        <f>IF(MID(H286,4,1)="x", 'Messages d''erreur'!$B$13,IF(LEFT(T286,1)="A",'Messages d''erreur'!$B$12,""))</f>
        <v/>
      </c>
    </row>
    <row r="287" spans="1:21" ht="39" x14ac:dyDescent="0.35">
      <c r="A287" s="535" t="s">
        <v>1470</v>
      </c>
      <c r="B287" s="447">
        <f t="shared" si="23"/>
        <v>22091</v>
      </c>
      <c r="C287" s="462" t="s">
        <v>1471</v>
      </c>
      <c r="D287" s="463" t="s">
        <v>1341</v>
      </c>
      <c r="E287" s="464" t="s">
        <v>61</v>
      </c>
      <c r="F287" s="464">
        <v>4</v>
      </c>
      <c r="G287" s="462" t="s">
        <v>1389</v>
      </c>
      <c r="H287" s="462" t="s">
        <v>1390</v>
      </c>
      <c r="I287" s="464" t="s">
        <v>1100</v>
      </c>
      <c r="J287" s="464" t="s">
        <v>1101</v>
      </c>
      <c r="K287" s="466" t="s">
        <v>1100</v>
      </c>
      <c r="L287" s="467">
        <f t="shared" si="22"/>
        <v>1</v>
      </c>
      <c r="M287" s="468">
        <f t="shared" si="24"/>
        <v>77241</v>
      </c>
      <c r="N287" s="467" t="str">
        <f>IF(IFERROR(SEARCH("-",K287,1),0) &gt; 0,IFERROR(VLOOKUP(K287,'Liste ECO'!A:A,1,FALSE),"ATTENTION CE Inexistant"),"")</f>
        <v/>
      </c>
      <c r="O287" s="467" t="str">
        <f>IF(LEFT(N287,1) ="A",'Messages d''erreur'!$B$9,"")</f>
        <v/>
      </c>
      <c r="P287" s="447">
        <f t="shared" si="20"/>
        <v>77241</v>
      </c>
      <c r="Q287" s="447">
        <f>IFERROR(VLOOKUP(B288,'Liste CG'!A:A,1,FALSE),"Attention erreur pas de CG")</f>
        <v>22092</v>
      </c>
      <c r="R287" s="447" t="str">
        <f>IF(LEFT(Q287,1)="A",'Messages d''erreur'!B$10,"")</f>
        <v/>
      </c>
      <c r="S287" s="467">
        <f t="shared" si="21"/>
        <v>77241</v>
      </c>
      <c r="T287" s="469">
        <f>IFERROR(VLOOKUP(S287,'Liste CG'!A:A,1,FALSE),"Attention erreur pas de CG")</f>
        <v>77241</v>
      </c>
      <c r="U287" s="447" t="str">
        <f>IF(MID(H287,4,1)="x", 'Messages d''erreur'!$B$13,IF(LEFT(T287,1)="A",'Messages d''erreur'!$B$12,""))</f>
        <v/>
      </c>
    </row>
    <row r="288" spans="1:21" ht="39" x14ac:dyDescent="0.35">
      <c r="A288" s="535" t="s">
        <v>1472</v>
      </c>
      <c r="B288" s="447">
        <f t="shared" si="23"/>
        <v>22092</v>
      </c>
      <c r="C288" s="462" t="s">
        <v>1473</v>
      </c>
      <c r="D288" s="463" t="s">
        <v>1341</v>
      </c>
      <c r="E288" s="464" t="s">
        <v>61</v>
      </c>
      <c r="F288" s="464">
        <v>1</v>
      </c>
      <c r="G288" s="462" t="s">
        <v>1393</v>
      </c>
      <c r="H288" s="462" t="s">
        <v>1384</v>
      </c>
      <c r="I288" s="464" t="s">
        <v>1353</v>
      </c>
      <c r="J288" s="464" t="s">
        <v>1101</v>
      </c>
      <c r="K288" s="466" t="s">
        <v>1100</v>
      </c>
      <c r="L288" s="467">
        <f t="shared" si="22"/>
        <v>0</v>
      </c>
      <c r="M288" s="468">
        <f t="shared" si="24"/>
        <v>24011</v>
      </c>
      <c r="N288" s="467" t="str">
        <f>IF(IFERROR(SEARCH("-",K288,1),0) &gt; 0,IFERROR(VLOOKUP(K288,'Liste ECO'!A:A,1,FALSE),"ATTENTION CE Inexistant"),"")</f>
        <v/>
      </c>
      <c r="O288" s="467" t="str">
        <f>IF(LEFT(N288,1) ="A",'Messages d''erreur'!$B$9,"")</f>
        <v/>
      </c>
      <c r="P288" s="447">
        <f t="shared" si="20"/>
        <v>24011</v>
      </c>
      <c r="Q288" s="447">
        <f>IFERROR(VLOOKUP(B289,'Liste CG'!A:A,1,FALSE),"Attention erreur pas de CG")</f>
        <v>22096</v>
      </c>
      <c r="R288" s="447" t="str">
        <f>IF(LEFT(Q288,1)="A",'Messages d''erreur'!B$10,"")</f>
        <v/>
      </c>
      <c r="S288" s="467">
        <f t="shared" si="21"/>
        <v>24011</v>
      </c>
      <c r="T288" s="469">
        <f>IFERROR(VLOOKUP(S288,'Liste CG'!A:A,1,FALSE),"Attention erreur pas de CG")</f>
        <v>24011</v>
      </c>
      <c r="U288" s="447" t="str">
        <f>IF(MID(H288,4,1)="x", 'Messages d''erreur'!$B$13,IF(LEFT(T288,1)="A",'Messages d''erreur'!$B$12,""))</f>
        <v/>
      </c>
    </row>
    <row r="289" spans="1:21" ht="26" x14ac:dyDescent="0.35">
      <c r="A289" s="535" t="s">
        <v>1474</v>
      </c>
      <c r="B289" s="447">
        <f t="shared" si="23"/>
        <v>22096</v>
      </c>
      <c r="C289" s="462" t="s">
        <v>1475</v>
      </c>
      <c r="D289" s="463" t="s">
        <v>1341</v>
      </c>
      <c r="E289" s="464" t="s">
        <v>1101</v>
      </c>
      <c r="F289" s="464">
        <v>1</v>
      </c>
      <c r="G289" s="462" t="s">
        <v>1396</v>
      </c>
      <c r="H289" s="462" t="s">
        <v>1397</v>
      </c>
      <c r="I289" s="464" t="s">
        <v>1100</v>
      </c>
      <c r="J289" s="464" t="s">
        <v>61</v>
      </c>
      <c r="K289" s="466" t="s">
        <v>1100</v>
      </c>
      <c r="L289" s="467">
        <f t="shared" si="22"/>
        <v>0</v>
      </c>
      <c r="M289" s="468">
        <f t="shared" si="24"/>
        <v>66120</v>
      </c>
      <c r="N289" s="467" t="str">
        <f>IF(IFERROR(SEARCH("-",K289,1),0) &gt; 0,IFERROR(VLOOKUP(K289,'Liste ECO'!A:A,1,FALSE),"ATTENTION CE Inexistant"),"")</f>
        <v/>
      </c>
      <c r="O289" s="467" t="str">
        <f>IF(LEFT(N289,1) ="A",'Messages d''erreur'!$B$9,"")</f>
        <v/>
      </c>
      <c r="P289" s="447">
        <f t="shared" si="20"/>
        <v>66120</v>
      </c>
      <c r="Q289" s="447">
        <f>IFERROR(VLOOKUP(B290,'Liste CG'!A:A,1,FALSE),"Attention erreur pas de CG")</f>
        <v>22096</v>
      </c>
      <c r="R289" s="447" t="str">
        <f>IF(LEFT(Q289,1)="A",'Messages d''erreur'!B$10,"")</f>
        <v/>
      </c>
      <c r="S289" s="467">
        <f t="shared" si="21"/>
        <v>66120</v>
      </c>
      <c r="T289" s="469">
        <f>IFERROR(VLOOKUP(S289,'Liste CG'!A:A,1,FALSE),"Attention erreur pas de CG")</f>
        <v>66120</v>
      </c>
      <c r="U289" s="447" t="str">
        <f>IF(MID(H289,4,1)="x", 'Messages d''erreur'!$B$13,IF(LEFT(T289,1)="A",'Messages d''erreur'!$B$12,""))</f>
        <v/>
      </c>
    </row>
    <row r="290" spans="1:21" ht="26" x14ac:dyDescent="0.35">
      <c r="A290" s="535" t="s">
        <v>1474</v>
      </c>
      <c r="B290" s="447">
        <f t="shared" si="23"/>
        <v>22096</v>
      </c>
      <c r="C290" s="462" t="s">
        <v>1475</v>
      </c>
      <c r="D290" s="463" t="s">
        <v>1341</v>
      </c>
      <c r="E290" s="464" t="s">
        <v>61</v>
      </c>
      <c r="F290" s="464">
        <v>2</v>
      </c>
      <c r="G290" s="462" t="s">
        <v>1398</v>
      </c>
      <c r="H290" s="462" t="s">
        <v>1399</v>
      </c>
      <c r="I290" s="464" t="s">
        <v>1100</v>
      </c>
      <c r="J290" s="464" t="s">
        <v>1101</v>
      </c>
      <c r="K290" s="466" t="s">
        <v>1100</v>
      </c>
      <c r="L290" s="467">
        <f t="shared" si="22"/>
        <v>1</v>
      </c>
      <c r="M290" s="468">
        <f t="shared" si="24"/>
        <v>76120</v>
      </c>
      <c r="N290" s="467" t="str">
        <f>IF(IFERROR(SEARCH("-",K290,1),0) &gt; 0,IFERROR(VLOOKUP(K290,'Liste ECO'!A:A,1,FALSE),"ATTENTION CE Inexistant"),"")</f>
        <v/>
      </c>
      <c r="O290" s="467" t="str">
        <f>IF(LEFT(N290,1) ="A",'Messages d''erreur'!$B$9,"")</f>
        <v/>
      </c>
      <c r="P290" s="447">
        <f t="shared" si="20"/>
        <v>76120</v>
      </c>
      <c r="Q290" s="447">
        <f>IFERROR(VLOOKUP(B291,'Liste CG'!A:A,1,FALSE),"Attention erreur pas de CG")</f>
        <v>22097</v>
      </c>
      <c r="R290" s="447" t="str">
        <f>IF(LEFT(Q290,1)="A",'Messages d''erreur'!B$10,"")</f>
        <v/>
      </c>
      <c r="S290" s="467">
        <f t="shared" si="21"/>
        <v>76120</v>
      </c>
      <c r="T290" s="469">
        <f>IFERROR(VLOOKUP(S290,'Liste CG'!A:A,1,FALSE),"Attention erreur pas de CG")</f>
        <v>76120</v>
      </c>
      <c r="U290" s="447" t="str">
        <f>IF(MID(H290,4,1)="x", 'Messages d''erreur'!$B$13,IF(LEFT(T290,1)="A",'Messages d''erreur'!$B$12,""))</f>
        <v/>
      </c>
    </row>
    <row r="291" spans="1:21" ht="26" x14ac:dyDescent="0.35">
      <c r="A291" s="535" t="s">
        <v>1476</v>
      </c>
      <c r="B291" s="447">
        <f t="shared" si="23"/>
        <v>22097</v>
      </c>
      <c r="C291" s="462" t="s">
        <v>1477</v>
      </c>
      <c r="D291" s="463" t="s">
        <v>1341</v>
      </c>
      <c r="E291" s="464" t="s">
        <v>1101</v>
      </c>
      <c r="F291" s="464">
        <v>1</v>
      </c>
      <c r="G291" s="462" t="s">
        <v>1396</v>
      </c>
      <c r="H291" s="462" t="s">
        <v>1402</v>
      </c>
      <c r="I291" s="464" t="s">
        <v>1100</v>
      </c>
      <c r="J291" s="464" t="s">
        <v>61</v>
      </c>
      <c r="K291" s="466" t="s">
        <v>1100</v>
      </c>
      <c r="L291" s="467">
        <f t="shared" si="22"/>
        <v>0</v>
      </c>
      <c r="M291" s="468">
        <f t="shared" si="24"/>
        <v>67371</v>
      </c>
      <c r="N291" s="467" t="str">
        <f>IF(IFERROR(SEARCH("-",K291,1),0) &gt; 0,IFERROR(VLOOKUP(K291,'Liste ECO'!A:A,1,FALSE),"ATTENTION CE Inexistant"),"")</f>
        <v/>
      </c>
      <c r="O291" s="467" t="str">
        <f>IF(LEFT(N291,1) ="A",'Messages d''erreur'!$B$9,"")</f>
        <v/>
      </c>
      <c r="P291" s="447">
        <f t="shared" si="20"/>
        <v>67371</v>
      </c>
      <c r="Q291" s="447">
        <f>IFERROR(VLOOKUP(B292,'Liste CG'!A:A,1,FALSE),"Attention erreur pas de CG")</f>
        <v>22097</v>
      </c>
      <c r="R291" s="447" t="str">
        <f>IF(LEFT(Q291,1)="A",'Messages d''erreur'!B$10,"")</f>
        <v/>
      </c>
      <c r="S291" s="467">
        <f t="shared" si="21"/>
        <v>67371</v>
      </c>
      <c r="T291" s="469">
        <f>IFERROR(VLOOKUP(S291,'Liste CG'!A:A,1,FALSE),"Attention erreur pas de CG")</f>
        <v>67371</v>
      </c>
      <c r="U291" s="447" t="str">
        <f>IF(MID(H291,4,1)="x", 'Messages d''erreur'!$B$13,IF(LEFT(T291,1)="A",'Messages d''erreur'!$B$12,""))</f>
        <v/>
      </c>
    </row>
    <row r="292" spans="1:21" ht="26" x14ac:dyDescent="0.35">
      <c r="A292" s="535" t="s">
        <v>1476</v>
      </c>
      <c r="B292" s="447">
        <f t="shared" si="23"/>
        <v>22097</v>
      </c>
      <c r="C292" s="462" t="s">
        <v>1477</v>
      </c>
      <c r="D292" s="463" t="s">
        <v>1341</v>
      </c>
      <c r="E292" s="464" t="s">
        <v>61</v>
      </c>
      <c r="F292" s="464">
        <v>2</v>
      </c>
      <c r="G292" s="462" t="s">
        <v>1398</v>
      </c>
      <c r="H292" s="462" t="s">
        <v>1403</v>
      </c>
      <c r="I292" s="464" t="s">
        <v>1100</v>
      </c>
      <c r="J292" s="464" t="s">
        <v>1101</v>
      </c>
      <c r="K292" s="466" t="s">
        <v>1100</v>
      </c>
      <c r="L292" s="467">
        <f t="shared" si="22"/>
        <v>1</v>
      </c>
      <c r="M292" s="468">
        <f t="shared" si="24"/>
        <v>77371</v>
      </c>
      <c r="N292" s="467" t="str">
        <f>IF(IFERROR(SEARCH("-",K292,1),0) &gt; 0,IFERROR(VLOOKUP(K292,'Liste ECO'!A:A,1,FALSE),"ATTENTION CE Inexistant"),"")</f>
        <v/>
      </c>
      <c r="O292" s="467" t="str">
        <f>IF(LEFT(N292,1) ="A",'Messages d''erreur'!$B$9,"")</f>
        <v/>
      </c>
      <c r="P292" s="447">
        <f t="shared" ref="P292:P355" si="25">VALUE(H292)</f>
        <v>77371</v>
      </c>
      <c r="Q292" s="447">
        <f>IFERROR(VLOOKUP(B293,'Liste CG'!A:A,1,FALSE),"Attention erreur pas de CG")</f>
        <v>22098</v>
      </c>
      <c r="R292" s="447" t="str">
        <f>IF(LEFT(Q292,1)="A",'Messages d''erreur'!B$10,"")</f>
        <v/>
      </c>
      <c r="S292" s="467">
        <f t="shared" ref="S292:S355" si="26">VALUE(H292)</f>
        <v>77371</v>
      </c>
      <c r="T292" s="469">
        <f>IFERROR(VLOOKUP(S292,'Liste CG'!A:A,1,FALSE),"Attention erreur pas de CG")</f>
        <v>77371</v>
      </c>
      <c r="U292" s="447" t="str">
        <f>IF(MID(H292,4,1)="x", 'Messages d''erreur'!$B$13,IF(LEFT(T292,1)="A",'Messages d''erreur'!$B$12,""))</f>
        <v/>
      </c>
    </row>
    <row r="293" spans="1:21" ht="52" x14ac:dyDescent="0.35">
      <c r="A293" s="535" t="s">
        <v>1478</v>
      </c>
      <c r="B293" s="447">
        <f t="shared" si="23"/>
        <v>22098</v>
      </c>
      <c r="C293" s="462" t="s">
        <v>1479</v>
      </c>
      <c r="D293" s="463" t="s">
        <v>1341</v>
      </c>
      <c r="E293" s="464" t="s">
        <v>1101</v>
      </c>
      <c r="F293" s="464">
        <v>1</v>
      </c>
      <c r="G293" s="462" t="s">
        <v>1406</v>
      </c>
      <c r="H293" s="462" t="s">
        <v>1407</v>
      </c>
      <c r="I293" s="464" t="s">
        <v>1100</v>
      </c>
      <c r="J293" s="464" t="s">
        <v>61</v>
      </c>
      <c r="K293" s="466" t="s">
        <v>1100</v>
      </c>
      <c r="L293" s="467">
        <f t="shared" si="22"/>
        <v>0</v>
      </c>
      <c r="M293" s="468">
        <f t="shared" si="24"/>
        <v>66020</v>
      </c>
      <c r="N293" s="467" t="str">
        <f>IF(IFERROR(SEARCH("-",K293,1),0) &gt; 0,IFERROR(VLOOKUP(K293,'Liste ECO'!A:A,1,FALSE),"ATTENTION CE Inexistant"),"")</f>
        <v/>
      </c>
      <c r="O293" s="467" t="str">
        <f>IF(LEFT(N293,1) ="A",'Messages d''erreur'!$B$9,"")</f>
        <v/>
      </c>
      <c r="P293" s="447">
        <f t="shared" si="25"/>
        <v>66020</v>
      </c>
      <c r="Q293" s="447">
        <f>IFERROR(VLOOKUP(B294,'Liste CG'!A:A,1,FALSE),"Attention erreur pas de CG")</f>
        <v>22098</v>
      </c>
      <c r="R293" s="447" t="str">
        <f>IF(LEFT(Q293,1)="A",'Messages d''erreur'!B$10,"")</f>
        <v/>
      </c>
      <c r="S293" s="467">
        <f t="shared" si="26"/>
        <v>66020</v>
      </c>
      <c r="T293" s="469">
        <f>IFERROR(VLOOKUP(S293,'Liste CG'!A:A,1,FALSE),"Attention erreur pas de CG")</f>
        <v>66020</v>
      </c>
      <c r="U293" s="447" t="str">
        <f>IF(MID(H293,4,1)="x", 'Messages d''erreur'!$B$13,IF(LEFT(T293,1)="A",'Messages d''erreur'!$B$12,""))</f>
        <v/>
      </c>
    </row>
    <row r="294" spans="1:21" ht="52" x14ac:dyDescent="0.35">
      <c r="A294" s="535" t="s">
        <v>1478</v>
      </c>
      <c r="B294" s="447">
        <f t="shared" si="23"/>
        <v>22098</v>
      </c>
      <c r="C294" s="462" t="s">
        <v>1479</v>
      </c>
      <c r="D294" s="463" t="s">
        <v>1341</v>
      </c>
      <c r="E294" s="464" t="s">
        <v>1101</v>
      </c>
      <c r="F294" s="464">
        <v>2</v>
      </c>
      <c r="G294" s="462" t="s">
        <v>1363</v>
      </c>
      <c r="H294" s="462" t="s">
        <v>1364</v>
      </c>
      <c r="I294" s="464" t="s">
        <v>1100</v>
      </c>
      <c r="J294" s="464" t="s">
        <v>61</v>
      </c>
      <c r="K294" s="466" t="s">
        <v>1100</v>
      </c>
      <c r="L294" s="467">
        <f t="shared" si="22"/>
        <v>1</v>
      </c>
      <c r="M294" s="468">
        <f t="shared" si="24"/>
        <v>67361</v>
      </c>
      <c r="N294" s="467" t="str">
        <f>IF(IFERROR(SEARCH("-",K294,1),0) &gt; 0,IFERROR(VLOOKUP(K294,'Liste ECO'!A:A,1,FALSE),"ATTENTION CE Inexistant"),"")</f>
        <v/>
      </c>
      <c r="O294" s="467" t="str">
        <f>IF(LEFT(N294,1) ="A",'Messages d''erreur'!$B$9,"")</f>
        <v/>
      </c>
      <c r="P294" s="447">
        <f t="shared" si="25"/>
        <v>67361</v>
      </c>
      <c r="Q294" s="447">
        <f>IFERROR(VLOOKUP(B295,'Liste CG'!A:A,1,FALSE),"Attention erreur pas de CG")</f>
        <v>22111</v>
      </c>
      <c r="R294" s="447" t="str">
        <f>IF(LEFT(Q294,1)="A",'Messages d''erreur'!B$10,"")</f>
        <v/>
      </c>
      <c r="S294" s="467">
        <f t="shared" si="26"/>
        <v>67361</v>
      </c>
      <c r="T294" s="469">
        <f>IFERROR(VLOOKUP(S294,'Liste CG'!A:A,1,FALSE),"Attention erreur pas de CG")</f>
        <v>67361</v>
      </c>
      <c r="U294" s="447" t="str">
        <f>IF(MID(H294,4,1)="x", 'Messages d''erreur'!$B$13,IF(LEFT(T294,1)="A",'Messages d''erreur'!$B$12,""))</f>
        <v/>
      </c>
    </row>
    <row r="295" spans="1:21" ht="39" x14ac:dyDescent="0.35">
      <c r="A295" s="535" t="s">
        <v>1480</v>
      </c>
      <c r="B295" s="447">
        <f t="shared" si="23"/>
        <v>22111</v>
      </c>
      <c r="C295" s="462" t="s">
        <v>1481</v>
      </c>
      <c r="D295" s="463" t="s">
        <v>1341</v>
      </c>
      <c r="E295" s="464" t="s">
        <v>61</v>
      </c>
      <c r="F295" s="464">
        <v>1</v>
      </c>
      <c r="G295" s="462" t="s">
        <v>1482</v>
      </c>
      <c r="H295" s="462" t="s">
        <v>1483</v>
      </c>
      <c r="I295" s="464" t="s">
        <v>1353</v>
      </c>
      <c r="J295" s="464" t="s">
        <v>1101</v>
      </c>
      <c r="K295" s="466" t="s">
        <v>1100</v>
      </c>
      <c r="L295" s="467">
        <f t="shared" si="22"/>
        <v>0</v>
      </c>
      <c r="M295" s="468">
        <f t="shared" si="24"/>
        <v>24021</v>
      </c>
      <c r="N295" s="467" t="str">
        <f>IF(IFERROR(SEARCH("-",K295,1),0) &gt; 0,IFERROR(VLOOKUP(K295,'Liste ECO'!A:A,1,FALSE),"ATTENTION CE Inexistant"),"")</f>
        <v/>
      </c>
      <c r="O295" s="467" t="str">
        <f>IF(LEFT(N295,1) ="A",'Messages d''erreur'!$B$9,"")</f>
        <v/>
      </c>
      <c r="P295" s="447">
        <f t="shared" si="25"/>
        <v>24021</v>
      </c>
      <c r="Q295" s="447">
        <f>IFERROR(VLOOKUP(B296,'Liste CG'!A:A,1,FALSE),"Attention erreur pas de CG")</f>
        <v>22111</v>
      </c>
      <c r="R295" s="447" t="str">
        <f>IF(LEFT(Q295,1)="A",'Messages d''erreur'!B$10,"")</f>
        <v/>
      </c>
      <c r="S295" s="467">
        <f t="shared" si="26"/>
        <v>24021</v>
      </c>
      <c r="T295" s="469">
        <f>IFERROR(VLOOKUP(S295,'Liste CG'!A:A,1,FALSE),"Attention erreur pas de CG")</f>
        <v>24021</v>
      </c>
      <c r="U295" s="447" t="str">
        <f>IF(MID(H295,4,1)="x", 'Messages d''erreur'!$B$13,IF(LEFT(T295,1)="A",'Messages d''erreur'!$B$12,""))</f>
        <v/>
      </c>
    </row>
    <row r="296" spans="1:21" ht="14.5" x14ac:dyDescent="0.35">
      <c r="A296" s="535" t="s">
        <v>1480</v>
      </c>
      <c r="B296" s="447">
        <f t="shared" si="23"/>
        <v>22111</v>
      </c>
      <c r="C296" s="462" t="s">
        <v>1481</v>
      </c>
      <c r="D296" s="463" t="s">
        <v>1341</v>
      </c>
      <c r="E296" s="464" t="s">
        <v>1101</v>
      </c>
      <c r="F296" s="464">
        <v>2</v>
      </c>
      <c r="G296" s="462" t="s">
        <v>1385</v>
      </c>
      <c r="H296" s="462" t="s">
        <v>1386</v>
      </c>
      <c r="I296" s="464" t="s">
        <v>1353</v>
      </c>
      <c r="J296" s="464" t="s">
        <v>61</v>
      </c>
      <c r="K296" s="466" t="s">
        <v>1100</v>
      </c>
      <c r="L296" s="467">
        <f t="shared" si="22"/>
        <v>1</v>
      </c>
      <c r="M296" s="468">
        <f t="shared" si="24"/>
        <v>24621</v>
      </c>
      <c r="N296" s="467" t="str">
        <f>IF(IFERROR(SEARCH("-",K296,1),0) &gt; 0,IFERROR(VLOOKUP(K296,'Liste ECO'!A:A,1,FALSE),"ATTENTION CE Inexistant"),"")</f>
        <v/>
      </c>
      <c r="O296" s="467" t="str">
        <f>IF(LEFT(N296,1) ="A",'Messages d''erreur'!$B$9,"")</f>
        <v/>
      </c>
      <c r="P296" s="447">
        <f t="shared" si="25"/>
        <v>24621</v>
      </c>
      <c r="Q296" s="447">
        <f>IFERROR(VLOOKUP(B297,'Liste CG'!A:A,1,FALSE),"Attention erreur pas de CG")</f>
        <v>22111</v>
      </c>
      <c r="R296" s="447" t="str">
        <f>IF(LEFT(Q296,1)="A",'Messages d''erreur'!B$10,"")</f>
        <v/>
      </c>
      <c r="S296" s="467">
        <f t="shared" si="26"/>
        <v>24621</v>
      </c>
      <c r="T296" s="469">
        <f>IFERROR(VLOOKUP(S296,'Liste CG'!A:A,1,FALSE),"Attention erreur pas de CG")</f>
        <v>24621</v>
      </c>
      <c r="U296" s="447" t="str">
        <f>IF(MID(H296,4,1)="x", 'Messages d''erreur'!$B$13,IF(LEFT(T296,1)="A",'Messages d''erreur'!$B$12,""))</f>
        <v/>
      </c>
    </row>
    <row r="297" spans="1:21" ht="39" x14ac:dyDescent="0.35">
      <c r="A297" s="535" t="s">
        <v>1480</v>
      </c>
      <c r="B297" s="447">
        <f t="shared" si="23"/>
        <v>22111</v>
      </c>
      <c r="C297" s="462" t="s">
        <v>1481</v>
      </c>
      <c r="D297" s="463" t="s">
        <v>1341</v>
      </c>
      <c r="E297" s="464" t="s">
        <v>1101</v>
      </c>
      <c r="F297" s="464">
        <v>3</v>
      </c>
      <c r="G297" s="462" t="s">
        <v>1387</v>
      </c>
      <c r="H297" s="462" t="s">
        <v>1388</v>
      </c>
      <c r="I297" s="464" t="s">
        <v>1100</v>
      </c>
      <c r="J297" s="464" t="s">
        <v>61</v>
      </c>
      <c r="K297" s="466" t="s">
        <v>1100</v>
      </c>
      <c r="L297" s="467">
        <f t="shared" si="22"/>
        <v>1</v>
      </c>
      <c r="M297" s="468">
        <f t="shared" si="24"/>
        <v>67241</v>
      </c>
      <c r="N297" s="467" t="str">
        <f>IF(IFERROR(SEARCH("-",K297,1),0) &gt; 0,IFERROR(VLOOKUP(K297,'Liste ECO'!A:A,1,FALSE),"ATTENTION CE Inexistant"),"")</f>
        <v/>
      </c>
      <c r="O297" s="467" t="str">
        <f>IF(LEFT(N297,1) ="A",'Messages d''erreur'!$B$9,"")</f>
        <v/>
      </c>
      <c r="P297" s="447">
        <f t="shared" si="25"/>
        <v>67241</v>
      </c>
      <c r="Q297" s="447">
        <f>IFERROR(VLOOKUP(B298,'Liste CG'!A:A,1,FALSE),"Attention erreur pas de CG")</f>
        <v>22111</v>
      </c>
      <c r="R297" s="447" t="str">
        <f>IF(LEFT(Q297,1)="A",'Messages d''erreur'!B$10,"")</f>
        <v/>
      </c>
      <c r="S297" s="467">
        <f t="shared" si="26"/>
        <v>67241</v>
      </c>
      <c r="T297" s="469">
        <f>IFERROR(VLOOKUP(S297,'Liste CG'!A:A,1,FALSE),"Attention erreur pas de CG")</f>
        <v>67241</v>
      </c>
      <c r="U297" s="447" t="str">
        <f>IF(MID(H297,4,1)="x", 'Messages d''erreur'!$B$13,IF(LEFT(T297,1)="A",'Messages d''erreur'!$B$12,""))</f>
        <v/>
      </c>
    </row>
    <row r="298" spans="1:21" ht="39" x14ac:dyDescent="0.35">
      <c r="A298" s="535" t="s">
        <v>1480</v>
      </c>
      <c r="B298" s="447">
        <f t="shared" si="23"/>
        <v>22111</v>
      </c>
      <c r="C298" s="462" t="s">
        <v>1481</v>
      </c>
      <c r="D298" s="463" t="s">
        <v>1341</v>
      </c>
      <c r="E298" s="464" t="s">
        <v>61</v>
      </c>
      <c r="F298" s="464">
        <v>4</v>
      </c>
      <c r="G298" s="462" t="s">
        <v>1389</v>
      </c>
      <c r="H298" s="462" t="s">
        <v>1390</v>
      </c>
      <c r="I298" s="464" t="s">
        <v>1100</v>
      </c>
      <c r="J298" s="464" t="s">
        <v>1101</v>
      </c>
      <c r="K298" s="466" t="s">
        <v>1100</v>
      </c>
      <c r="L298" s="467">
        <f t="shared" si="22"/>
        <v>1</v>
      </c>
      <c r="M298" s="468">
        <f t="shared" si="24"/>
        <v>77241</v>
      </c>
      <c r="N298" s="467" t="str">
        <f>IF(IFERROR(SEARCH("-",K298,1),0) &gt; 0,IFERROR(VLOOKUP(K298,'Liste ECO'!A:A,1,FALSE),"ATTENTION CE Inexistant"),"")</f>
        <v/>
      </c>
      <c r="O298" s="467" t="str">
        <f>IF(LEFT(N298,1) ="A",'Messages d''erreur'!$B$9,"")</f>
        <v/>
      </c>
      <c r="P298" s="447">
        <f t="shared" si="25"/>
        <v>77241</v>
      </c>
      <c r="Q298" s="447">
        <f>IFERROR(VLOOKUP(B299,'Liste CG'!A:A,1,FALSE),"Attention erreur pas de CG")</f>
        <v>22112</v>
      </c>
      <c r="R298" s="447" t="str">
        <f>IF(LEFT(Q298,1)="A",'Messages d''erreur'!B$10,"")</f>
        <v/>
      </c>
      <c r="S298" s="467">
        <f t="shared" si="26"/>
        <v>77241</v>
      </c>
      <c r="T298" s="469">
        <f>IFERROR(VLOOKUP(S298,'Liste CG'!A:A,1,FALSE),"Attention erreur pas de CG")</f>
        <v>77241</v>
      </c>
      <c r="U298" s="447" t="str">
        <f>IF(MID(H298,4,1)="x", 'Messages d''erreur'!$B$13,IF(LEFT(T298,1)="A",'Messages d''erreur'!$B$12,""))</f>
        <v/>
      </c>
    </row>
    <row r="299" spans="1:21" ht="39" x14ac:dyDescent="0.35">
      <c r="A299" s="535" t="s">
        <v>1484</v>
      </c>
      <c r="B299" s="447">
        <f t="shared" si="23"/>
        <v>22112</v>
      </c>
      <c r="C299" s="462" t="s">
        <v>1485</v>
      </c>
      <c r="D299" s="463" t="s">
        <v>1341</v>
      </c>
      <c r="E299" s="464" t="s">
        <v>61</v>
      </c>
      <c r="F299" s="464">
        <v>1</v>
      </c>
      <c r="G299" s="462" t="s">
        <v>1393</v>
      </c>
      <c r="H299" s="462" t="s">
        <v>1384</v>
      </c>
      <c r="I299" s="464" t="s">
        <v>1353</v>
      </c>
      <c r="J299" s="464" t="s">
        <v>1101</v>
      </c>
      <c r="K299" s="466" t="s">
        <v>1100</v>
      </c>
      <c r="L299" s="467">
        <f t="shared" si="22"/>
        <v>0</v>
      </c>
      <c r="M299" s="468">
        <f t="shared" si="24"/>
        <v>24011</v>
      </c>
      <c r="N299" s="467" t="str">
        <f>IF(IFERROR(SEARCH("-",K299,1),0) &gt; 0,IFERROR(VLOOKUP(K299,'Liste ECO'!A:A,1,FALSE),"ATTENTION CE Inexistant"),"")</f>
        <v/>
      </c>
      <c r="O299" s="467" t="str">
        <f>IF(LEFT(N299,1) ="A",'Messages d''erreur'!$B$9,"")</f>
        <v/>
      </c>
      <c r="P299" s="447">
        <f t="shared" si="25"/>
        <v>24011</v>
      </c>
      <c r="Q299" s="447">
        <f>IFERROR(VLOOKUP(B300,'Liste CG'!A:A,1,FALSE),"Attention erreur pas de CG")</f>
        <v>22116</v>
      </c>
      <c r="R299" s="447" t="str">
        <f>IF(LEFT(Q299,1)="A",'Messages d''erreur'!B$10,"")</f>
        <v/>
      </c>
      <c r="S299" s="467">
        <f t="shared" si="26"/>
        <v>24011</v>
      </c>
      <c r="T299" s="469">
        <f>IFERROR(VLOOKUP(S299,'Liste CG'!A:A,1,FALSE),"Attention erreur pas de CG")</f>
        <v>24011</v>
      </c>
      <c r="U299" s="447" t="str">
        <f>IF(MID(H299,4,1)="x", 'Messages d''erreur'!$B$13,IF(LEFT(T299,1)="A",'Messages d''erreur'!$B$12,""))</f>
        <v/>
      </c>
    </row>
    <row r="300" spans="1:21" ht="26" x14ac:dyDescent="0.35">
      <c r="A300" s="535" t="s">
        <v>1486</v>
      </c>
      <c r="B300" s="447">
        <f t="shared" si="23"/>
        <v>22116</v>
      </c>
      <c r="C300" s="462" t="s">
        <v>1487</v>
      </c>
      <c r="D300" s="463" t="s">
        <v>1341</v>
      </c>
      <c r="E300" s="464" t="s">
        <v>1101</v>
      </c>
      <c r="F300" s="464">
        <v>1</v>
      </c>
      <c r="G300" s="462" t="s">
        <v>1396</v>
      </c>
      <c r="H300" s="462" t="s">
        <v>1397</v>
      </c>
      <c r="I300" s="464" t="s">
        <v>1100</v>
      </c>
      <c r="J300" s="464" t="s">
        <v>61</v>
      </c>
      <c r="K300" s="466" t="s">
        <v>1100</v>
      </c>
      <c r="L300" s="467">
        <f t="shared" si="22"/>
        <v>0</v>
      </c>
      <c r="M300" s="468">
        <f t="shared" si="24"/>
        <v>66120</v>
      </c>
      <c r="N300" s="467" t="str">
        <f>IF(IFERROR(SEARCH("-",K300,1),0) &gt; 0,IFERROR(VLOOKUP(K300,'Liste ECO'!A:A,1,FALSE),"ATTENTION CE Inexistant"),"")</f>
        <v/>
      </c>
      <c r="O300" s="467" t="str">
        <f>IF(LEFT(N300,1) ="A",'Messages d''erreur'!$B$9,"")</f>
        <v/>
      </c>
      <c r="P300" s="447">
        <f t="shared" si="25"/>
        <v>66120</v>
      </c>
      <c r="Q300" s="447">
        <f>IFERROR(VLOOKUP(B301,'Liste CG'!A:A,1,FALSE),"Attention erreur pas de CG")</f>
        <v>22116</v>
      </c>
      <c r="R300" s="447" t="str">
        <f>IF(LEFT(Q300,1)="A",'Messages d''erreur'!B$10,"")</f>
        <v/>
      </c>
      <c r="S300" s="467">
        <f t="shared" si="26"/>
        <v>66120</v>
      </c>
      <c r="T300" s="469">
        <f>IFERROR(VLOOKUP(S300,'Liste CG'!A:A,1,FALSE),"Attention erreur pas de CG")</f>
        <v>66120</v>
      </c>
      <c r="U300" s="447" t="str">
        <f>IF(MID(H300,4,1)="x", 'Messages d''erreur'!$B$13,IF(LEFT(T300,1)="A",'Messages d''erreur'!$B$12,""))</f>
        <v/>
      </c>
    </row>
    <row r="301" spans="1:21" ht="26" x14ac:dyDescent="0.35">
      <c r="A301" s="535" t="s">
        <v>1486</v>
      </c>
      <c r="B301" s="447">
        <f t="shared" si="23"/>
        <v>22116</v>
      </c>
      <c r="C301" s="462" t="s">
        <v>1487</v>
      </c>
      <c r="D301" s="463" t="s">
        <v>1341</v>
      </c>
      <c r="E301" s="464" t="s">
        <v>61</v>
      </c>
      <c r="F301" s="464">
        <v>2</v>
      </c>
      <c r="G301" s="462" t="s">
        <v>1398</v>
      </c>
      <c r="H301" s="462" t="s">
        <v>1399</v>
      </c>
      <c r="I301" s="464" t="s">
        <v>1100</v>
      </c>
      <c r="J301" s="464" t="s">
        <v>1101</v>
      </c>
      <c r="K301" s="466" t="s">
        <v>1100</v>
      </c>
      <c r="L301" s="467">
        <f t="shared" si="22"/>
        <v>1</v>
      </c>
      <c r="M301" s="468">
        <f t="shared" si="24"/>
        <v>76120</v>
      </c>
      <c r="N301" s="467" t="str">
        <f>IF(IFERROR(SEARCH("-",K301,1),0) &gt; 0,IFERROR(VLOOKUP(K301,'Liste ECO'!A:A,1,FALSE),"ATTENTION CE Inexistant"),"")</f>
        <v/>
      </c>
      <c r="O301" s="467" t="str">
        <f>IF(LEFT(N301,1) ="A",'Messages d''erreur'!$B$9,"")</f>
        <v/>
      </c>
      <c r="P301" s="447">
        <f t="shared" si="25"/>
        <v>76120</v>
      </c>
      <c r="Q301" s="447">
        <f>IFERROR(VLOOKUP(B302,'Liste CG'!A:A,1,FALSE),"Attention erreur pas de CG")</f>
        <v>22117</v>
      </c>
      <c r="R301" s="447" t="str">
        <f>IF(LEFT(Q301,1)="A",'Messages d''erreur'!B$10,"")</f>
        <v/>
      </c>
      <c r="S301" s="467">
        <f t="shared" si="26"/>
        <v>76120</v>
      </c>
      <c r="T301" s="469">
        <f>IFERROR(VLOOKUP(S301,'Liste CG'!A:A,1,FALSE),"Attention erreur pas de CG")</f>
        <v>76120</v>
      </c>
      <c r="U301" s="447" t="str">
        <f>IF(MID(H301,4,1)="x", 'Messages d''erreur'!$B$13,IF(LEFT(T301,1)="A",'Messages d''erreur'!$B$12,""))</f>
        <v/>
      </c>
    </row>
    <row r="302" spans="1:21" ht="26" x14ac:dyDescent="0.35">
      <c r="A302" s="535" t="s">
        <v>1488</v>
      </c>
      <c r="B302" s="447">
        <f t="shared" si="23"/>
        <v>22117</v>
      </c>
      <c r="C302" s="462" t="s">
        <v>1489</v>
      </c>
      <c r="D302" s="463" t="s">
        <v>1341</v>
      </c>
      <c r="E302" s="464" t="s">
        <v>1101</v>
      </c>
      <c r="F302" s="464">
        <v>1</v>
      </c>
      <c r="G302" s="462" t="s">
        <v>1396</v>
      </c>
      <c r="H302" s="462" t="s">
        <v>1402</v>
      </c>
      <c r="I302" s="464" t="s">
        <v>1100</v>
      </c>
      <c r="J302" s="464" t="s">
        <v>61</v>
      </c>
      <c r="K302" s="466" t="s">
        <v>1100</v>
      </c>
      <c r="L302" s="467">
        <f t="shared" si="22"/>
        <v>0</v>
      </c>
      <c r="M302" s="468">
        <f t="shared" si="24"/>
        <v>67371</v>
      </c>
      <c r="N302" s="467" t="str">
        <f>IF(IFERROR(SEARCH("-",K302,1),0) &gt; 0,IFERROR(VLOOKUP(K302,'Liste ECO'!A:A,1,FALSE),"ATTENTION CE Inexistant"),"")</f>
        <v/>
      </c>
      <c r="O302" s="467" t="str">
        <f>IF(LEFT(N302,1) ="A",'Messages d''erreur'!$B$9,"")</f>
        <v/>
      </c>
      <c r="P302" s="447">
        <f t="shared" si="25"/>
        <v>67371</v>
      </c>
      <c r="Q302" s="447">
        <f>IFERROR(VLOOKUP(B303,'Liste CG'!A:A,1,FALSE),"Attention erreur pas de CG")</f>
        <v>22117</v>
      </c>
      <c r="R302" s="447" t="str">
        <f>IF(LEFT(Q302,1)="A",'Messages d''erreur'!B$10,"")</f>
        <v/>
      </c>
      <c r="S302" s="467">
        <f t="shared" si="26"/>
        <v>67371</v>
      </c>
      <c r="T302" s="469">
        <f>IFERROR(VLOOKUP(S302,'Liste CG'!A:A,1,FALSE),"Attention erreur pas de CG")</f>
        <v>67371</v>
      </c>
      <c r="U302" s="447" t="str">
        <f>IF(MID(H302,4,1)="x", 'Messages d''erreur'!$B$13,IF(LEFT(T302,1)="A",'Messages d''erreur'!$B$12,""))</f>
        <v/>
      </c>
    </row>
    <row r="303" spans="1:21" ht="26" x14ac:dyDescent="0.35">
      <c r="A303" s="535" t="s">
        <v>1488</v>
      </c>
      <c r="B303" s="447">
        <f t="shared" si="23"/>
        <v>22117</v>
      </c>
      <c r="C303" s="462" t="s">
        <v>1489</v>
      </c>
      <c r="D303" s="463" t="s">
        <v>1341</v>
      </c>
      <c r="E303" s="464" t="s">
        <v>61</v>
      </c>
      <c r="F303" s="464">
        <v>2</v>
      </c>
      <c r="G303" s="462" t="s">
        <v>1398</v>
      </c>
      <c r="H303" s="462" t="s">
        <v>1403</v>
      </c>
      <c r="I303" s="464" t="s">
        <v>1100</v>
      </c>
      <c r="J303" s="464" t="s">
        <v>1101</v>
      </c>
      <c r="K303" s="466" t="s">
        <v>1100</v>
      </c>
      <c r="L303" s="467">
        <f t="shared" si="22"/>
        <v>1</v>
      </c>
      <c r="M303" s="468">
        <f t="shared" si="24"/>
        <v>77371</v>
      </c>
      <c r="N303" s="467" t="str">
        <f>IF(IFERROR(SEARCH("-",K303,1),0) &gt; 0,IFERROR(VLOOKUP(K303,'Liste ECO'!A:A,1,FALSE),"ATTENTION CE Inexistant"),"")</f>
        <v/>
      </c>
      <c r="O303" s="467" t="str">
        <f>IF(LEFT(N303,1) ="A",'Messages d''erreur'!$B$9,"")</f>
        <v/>
      </c>
      <c r="P303" s="447">
        <f t="shared" si="25"/>
        <v>77371</v>
      </c>
      <c r="Q303" s="447">
        <f>IFERROR(VLOOKUP(B304,'Liste CG'!A:A,1,FALSE),"Attention erreur pas de CG")</f>
        <v>22118</v>
      </c>
      <c r="R303" s="447" t="str">
        <f>IF(LEFT(Q303,1)="A",'Messages d''erreur'!B$10,"")</f>
        <v/>
      </c>
      <c r="S303" s="467">
        <f t="shared" si="26"/>
        <v>77371</v>
      </c>
      <c r="T303" s="469">
        <f>IFERROR(VLOOKUP(S303,'Liste CG'!A:A,1,FALSE),"Attention erreur pas de CG")</f>
        <v>77371</v>
      </c>
      <c r="U303" s="447" t="str">
        <f>IF(MID(H303,4,1)="x", 'Messages d''erreur'!$B$13,IF(LEFT(T303,1)="A",'Messages d''erreur'!$B$12,""))</f>
        <v/>
      </c>
    </row>
    <row r="304" spans="1:21" ht="52" x14ac:dyDescent="0.35">
      <c r="A304" s="535" t="s">
        <v>1490</v>
      </c>
      <c r="B304" s="447">
        <f t="shared" si="23"/>
        <v>22118</v>
      </c>
      <c r="C304" s="462" t="s">
        <v>1491</v>
      </c>
      <c r="D304" s="463" t="s">
        <v>1341</v>
      </c>
      <c r="E304" s="464" t="s">
        <v>1101</v>
      </c>
      <c r="F304" s="464">
        <v>1</v>
      </c>
      <c r="G304" s="462" t="s">
        <v>1406</v>
      </c>
      <c r="H304" s="462" t="s">
        <v>1407</v>
      </c>
      <c r="I304" s="464" t="s">
        <v>1100</v>
      </c>
      <c r="J304" s="464" t="s">
        <v>61</v>
      </c>
      <c r="K304" s="466" t="s">
        <v>1100</v>
      </c>
      <c r="L304" s="467">
        <f t="shared" si="22"/>
        <v>0</v>
      </c>
      <c r="M304" s="468">
        <f t="shared" si="24"/>
        <v>66020</v>
      </c>
      <c r="N304" s="467" t="str">
        <f>IF(IFERROR(SEARCH("-",K304,1),0) &gt; 0,IFERROR(VLOOKUP(K304,'Liste ECO'!A:A,1,FALSE),"ATTENTION CE Inexistant"),"")</f>
        <v/>
      </c>
      <c r="O304" s="467" t="str">
        <f>IF(LEFT(N304,1) ="A",'Messages d''erreur'!$B$9,"")</f>
        <v/>
      </c>
      <c r="P304" s="447">
        <f t="shared" si="25"/>
        <v>66020</v>
      </c>
      <c r="Q304" s="447">
        <f>IFERROR(VLOOKUP(B305,'Liste CG'!A:A,1,FALSE),"Attention erreur pas de CG")</f>
        <v>22118</v>
      </c>
      <c r="R304" s="447" t="str">
        <f>IF(LEFT(Q304,1)="A",'Messages d''erreur'!B$10,"")</f>
        <v/>
      </c>
      <c r="S304" s="467">
        <f t="shared" si="26"/>
        <v>66020</v>
      </c>
      <c r="T304" s="469">
        <f>IFERROR(VLOOKUP(S304,'Liste CG'!A:A,1,FALSE),"Attention erreur pas de CG")</f>
        <v>66020</v>
      </c>
      <c r="U304" s="447" t="str">
        <f>IF(MID(H304,4,1)="x", 'Messages d''erreur'!$B$13,IF(LEFT(T304,1)="A",'Messages d''erreur'!$B$12,""))</f>
        <v/>
      </c>
    </row>
    <row r="305" spans="1:21" ht="52" x14ac:dyDescent="0.35">
      <c r="A305" s="535" t="s">
        <v>1490</v>
      </c>
      <c r="B305" s="447">
        <f t="shared" si="23"/>
        <v>22118</v>
      </c>
      <c r="C305" s="462" t="s">
        <v>1491</v>
      </c>
      <c r="D305" s="463" t="s">
        <v>1341</v>
      </c>
      <c r="E305" s="464" t="s">
        <v>1101</v>
      </c>
      <c r="F305" s="464">
        <v>2</v>
      </c>
      <c r="G305" s="462" t="s">
        <v>1363</v>
      </c>
      <c r="H305" s="462" t="s">
        <v>1364</v>
      </c>
      <c r="I305" s="464" t="s">
        <v>1100</v>
      </c>
      <c r="J305" s="464" t="s">
        <v>61</v>
      </c>
      <c r="K305" s="466" t="s">
        <v>1100</v>
      </c>
      <c r="L305" s="467">
        <f t="shared" si="22"/>
        <v>1</v>
      </c>
      <c r="M305" s="468">
        <f t="shared" si="24"/>
        <v>67361</v>
      </c>
      <c r="N305" s="467" t="str">
        <f>IF(IFERROR(SEARCH("-",K305,1),0) &gt; 0,IFERROR(VLOOKUP(K305,'Liste ECO'!A:A,1,FALSE),"ATTENTION CE Inexistant"),"")</f>
        <v/>
      </c>
      <c r="O305" s="467" t="str">
        <f>IF(LEFT(N305,1) ="A",'Messages d''erreur'!$B$9,"")</f>
        <v/>
      </c>
      <c r="P305" s="447">
        <f t="shared" si="25"/>
        <v>67361</v>
      </c>
      <c r="Q305" s="447">
        <f>IFERROR(VLOOKUP(B306,'Liste CG'!A:A,1,FALSE),"Attention erreur pas de CG")</f>
        <v>22121</v>
      </c>
      <c r="R305" s="447" t="str">
        <f>IF(LEFT(Q305,1)="A",'Messages d''erreur'!B$10,"")</f>
        <v/>
      </c>
      <c r="S305" s="467">
        <f t="shared" si="26"/>
        <v>67361</v>
      </c>
      <c r="T305" s="469">
        <f>IFERROR(VLOOKUP(S305,'Liste CG'!A:A,1,FALSE),"Attention erreur pas de CG")</f>
        <v>67361</v>
      </c>
      <c r="U305" s="447" t="str">
        <f>IF(MID(H305,4,1)="x", 'Messages d''erreur'!$B$13,IF(LEFT(T305,1)="A",'Messages d''erreur'!$B$12,""))</f>
        <v/>
      </c>
    </row>
    <row r="306" spans="1:21" ht="39" x14ac:dyDescent="0.35">
      <c r="A306" s="535" t="s">
        <v>1492</v>
      </c>
      <c r="B306" s="447">
        <f t="shared" si="23"/>
        <v>22121</v>
      </c>
      <c r="C306" s="462" t="s">
        <v>1493</v>
      </c>
      <c r="D306" s="463" t="s">
        <v>1341</v>
      </c>
      <c r="E306" s="464" t="s">
        <v>61</v>
      </c>
      <c r="F306" s="464">
        <v>1</v>
      </c>
      <c r="G306" s="462" t="s">
        <v>1494</v>
      </c>
      <c r="H306" s="462" t="s">
        <v>1483</v>
      </c>
      <c r="I306" s="464" t="s">
        <v>1353</v>
      </c>
      <c r="J306" s="464" t="s">
        <v>1101</v>
      </c>
      <c r="K306" s="466" t="s">
        <v>1100</v>
      </c>
      <c r="L306" s="467">
        <f t="shared" si="22"/>
        <v>0</v>
      </c>
      <c r="M306" s="468">
        <f t="shared" si="24"/>
        <v>24021</v>
      </c>
      <c r="N306" s="467" t="str">
        <f>IF(IFERROR(SEARCH("-",K306,1),0) &gt; 0,IFERROR(VLOOKUP(K306,'Liste ECO'!A:A,1,FALSE),"ATTENTION CE Inexistant"),"")</f>
        <v/>
      </c>
      <c r="O306" s="467" t="str">
        <f>IF(LEFT(N306,1) ="A",'Messages d''erreur'!$B$9,"")</f>
        <v/>
      </c>
      <c r="P306" s="447">
        <f t="shared" si="25"/>
        <v>24021</v>
      </c>
      <c r="Q306" s="447">
        <f>IFERROR(VLOOKUP(B307,'Liste CG'!A:A,1,FALSE),"Attention erreur pas de CG")</f>
        <v>22121</v>
      </c>
      <c r="R306" s="447" t="str">
        <f>IF(LEFT(Q306,1)="A",'Messages d''erreur'!B$10,"")</f>
        <v/>
      </c>
      <c r="S306" s="467">
        <f t="shared" si="26"/>
        <v>24021</v>
      </c>
      <c r="T306" s="469">
        <f>IFERROR(VLOOKUP(S306,'Liste CG'!A:A,1,FALSE),"Attention erreur pas de CG")</f>
        <v>24021</v>
      </c>
      <c r="U306" s="447" t="str">
        <f>IF(MID(H306,4,1)="x", 'Messages d''erreur'!$B$13,IF(LEFT(T306,1)="A",'Messages d''erreur'!$B$12,""))</f>
        <v/>
      </c>
    </row>
    <row r="307" spans="1:21" ht="14.5" x14ac:dyDescent="0.35">
      <c r="A307" s="535" t="s">
        <v>1492</v>
      </c>
      <c r="B307" s="447">
        <f t="shared" si="23"/>
        <v>22121</v>
      </c>
      <c r="C307" s="462" t="s">
        <v>1493</v>
      </c>
      <c r="D307" s="463" t="s">
        <v>1341</v>
      </c>
      <c r="E307" s="464" t="s">
        <v>1101</v>
      </c>
      <c r="F307" s="464">
        <v>2</v>
      </c>
      <c r="G307" s="462" t="s">
        <v>1385</v>
      </c>
      <c r="H307" s="462" t="s">
        <v>1386</v>
      </c>
      <c r="I307" s="464" t="s">
        <v>1353</v>
      </c>
      <c r="J307" s="464" t="s">
        <v>61</v>
      </c>
      <c r="K307" s="466" t="s">
        <v>1100</v>
      </c>
      <c r="L307" s="467">
        <f t="shared" si="22"/>
        <v>1</v>
      </c>
      <c r="M307" s="468">
        <f t="shared" si="24"/>
        <v>24621</v>
      </c>
      <c r="N307" s="467" t="str">
        <f>IF(IFERROR(SEARCH("-",K307,1),0) &gt; 0,IFERROR(VLOOKUP(K307,'Liste ECO'!A:A,1,FALSE),"ATTENTION CE Inexistant"),"")</f>
        <v/>
      </c>
      <c r="O307" s="467" t="str">
        <f>IF(LEFT(N307,1) ="A",'Messages d''erreur'!$B$9,"")</f>
        <v/>
      </c>
      <c r="P307" s="447">
        <f t="shared" si="25"/>
        <v>24621</v>
      </c>
      <c r="Q307" s="447">
        <f>IFERROR(VLOOKUP(B308,'Liste CG'!A:A,1,FALSE),"Attention erreur pas de CG")</f>
        <v>22121</v>
      </c>
      <c r="R307" s="447" t="str">
        <f>IF(LEFT(Q307,1)="A",'Messages d''erreur'!B$10,"")</f>
        <v/>
      </c>
      <c r="S307" s="467">
        <f t="shared" si="26"/>
        <v>24621</v>
      </c>
      <c r="T307" s="469">
        <f>IFERROR(VLOOKUP(S307,'Liste CG'!A:A,1,FALSE),"Attention erreur pas de CG")</f>
        <v>24621</v>
      </c>
      <c r="U307" s="447" t="str">
        <f>IF(MID(H307,4,1)="x", 'Messages d''erreur'!$B$13,IF(LEFT(T307,1)="A",'Messages d''erreur'!$B$12,""))</f>
        <v/>
      </c>
    </row>
    <row r="308" spans="1:21" ht="39" x14ac:dyDescent="0.35">
      <c r="A308" s="535" t="s">
        <v>1492</v>
      </c>
      <c r="B308" s="447">
        <f t="shared" si="23"/>
        <v>22121</v>
      </c>
      <c r="C308" s="462" t="s">
        <v>1493</v>
      </c>
      <c r="D308" s="463" t="s">
        <v>1341</v>
      </c>
      <c r="E308" s="464" t="s">
        <v>1101</v>
      </c>
      <c r="F308" s="464">
        <v>3</v>
      </c>
      <c r="G308" s="462" t="s">
        <v>1387</v>
      </c>
      <c r="H308" s="462" t="s">
        <v>1388</v>
      </c>
      <c r="I308" s="464" t="s">
        <v>1100</v>
      </c>
      <c r="J308" s="464" t="s">
        <v>61</v>
      </c>
      <c r="K308" s="466" t="s">
        <v>1100</v>
      </c>
      <c r="L308" s="467">
        <f t="shared" si="22"/>
        <v>1</v>
      </c>
      <c r="M308" s="468">
        <f t="shared" si="24"/>
        <v>67241</v>
      </c>
      <c r="N308" s="467" t="str">
        <f>IF(IFERROR(SEARCH("-",K308,1),0) &gt; 0,IFERROR(VLOOKUP(K308,'Liste ECO'!A:A,1,FALSE),"ATTENTION CE Inexistant"),"")</f>
        <v/>
      </c>
      <c r="O308" s="467" t="str">
        <f>IF(LEFT(N308,1) ="A",'Messages d''erreur'!$B$9,"")</f>
        <v/>
      </c>
      <c r="P308" s="447">
        <f t="shared" si="25"/>
        <v>67241</v>
      </c>
      <c r="Q308" s="447">
        <f>IFERROR(VLOOKUP(B309,'Liste CG'!A:A,1,FALSE),"Attention erreur pas de CG")</f>
        <v>22121</v>
      </c>
      <c r="R308" s="447" t="str">
        <f>IF(LEFT(Q308,1)="A",'Messages d''erreur'!B$10,"")</f>
        <v/>
      </c>
      <c r="S308" s="467">
        <f t="shared" si="26"/>
        <v>67241</v>
      </c>
      <c r="T308" s="469">
        <f>IFERROR(VLOOKUP(S308,'Liste CG'!A:A,1,FALSE),"Attention erreur pas de CG")</f>
        <v>67241</v>
      </c>
      <c r="U308" s="447" t="str">
        <f>IF(MID(H308,4,1)="x", 'Messages d''erreur'!$B$13,IF(LEFT(T308,1)="A",'Messages d''erreur'!$B$12,""))</f>
        <v/>
      </c>
    </row>
    <row r="309" spans="1:21" ht="39" x14ac:dyDescent="0.35">
      <c r="A309" s="535" t="s">
        <v>1492</v>
      </c>
      <c r="B309" s="447">
        <f t="shared" si="23"/>
        <v>22121</v>
      </c>
      <c r="C309" s="462" t="s">
        <v>1493</v>
      </c>
      <c r="D309" s="463" t="s">
        <v>1341</v>
      </c>
      <c r="E309" s="464" t="s">
        <v>61</v>
      </c>
      <c r="F309" s="464">
        <v>4</v>
      </c>
      <c r="G309" s="462" t="s">
        <v>1389</v>
      </c>
      <c r="H309" s="462" t="s">
        <v>1390</v>
      </c>
      <c r="I309" s="464" t="s">
        <v>1100</v>
      </c>
      <c r="J309" s="464" t="s">
        <v>1101</v>
      </c>
      <c r="K309" s="466" t="s">
        <v>1100</v>
      </c>
      <c r="L309" s="467">
        <f t="shared" si="22"/>
        <v>1</v>
      </c>
      <c r="M309" s="468">
        <f t="shared" si="24"/>
        <v>77241</v>
      </c>
      <c r="N309" s="467" t="str">
        <f>IF(IFERROR(SEARCH("-",K309,1),0) &gt; 0,IFERROR(VLOOKUP(K309,'Liste ECO'!A:A,1,FALSE),"ATTENTION CE Inexistant"),"")</f>
        <v/>
      </c>
      <c r="O309" s="467" t="str">
        <f>IF(LEFT(N309,1) ="A",'Messages d''erreur'!$B$9,"")</f>
        <v/>
      </c>
      <c r="P309" s="447">
        <f t="shared" si="25"/>
        <v>77241</v>
      </c>
      <c r="Q309" s="447">
        <f>IFERROR(VLOOKUP(B310,'Liste CG'!A:A,1,FALSE),"Attention erreur pas de CG")</f>
        <v>22122</v>
      </c>
      <c r="R309" s="447" t="str">
        <f>IF(LEFT(Q309,1)="A",'Messages d''erreur'!B$10,"")</f>
        <v/>
      </c>
      <c r="S309" s="467">
        <f t="shared" si="26"/>
        <v>77241</v>
      </c>
      <c r="T309" s="469">
        <f>IFERROR(VLOOKUP(S309,'Liste CG'!A:A,1,FALSE),"Attention erreur pas de CG")</f>
        <v>77241</v>
      </c>
      <c r="U309" s="447" t="str">
        <f>IF(MID(H309,4,1)="x", 'Messages d''erreur'!$B$13,IF(LEFT(T309,1)="A",'Messages d''erreur'!$B$12,""))</f>
        <v/>
      </c>
    </row>
    <row r="310" spans="1:21" ht="39" x14ac:dyDescent="0.35">
      <c r="A310" s="535" t="s">
        <v>1495</v>
      </c>
      <c r="B310" s="447">
        <f t="shared" si="23"/>
        <v>22122</v>
      </c>
      <c r="C310" s="462" t="s">
        <v>1496</v>
      </c>
      <c r="D310" s="463" t="s">
        <v>1341</v>
      </c>
      <c r="E310" s="464" t="s">
        <v>61</v>
      </c>
      <c r="F310" s="464">
        <v>1</v>
      </c>
      <c r="G310" s="462" t="s">
        <v>1393</v>
      </c>
      <c r="H310" s="462" t="s">
        <v>1483</v>
      </c>
      <c r="I310" s="464" t="s">
        <v>1353</v>
      </c>
      <c r="J310" s="464" t="s">
        <v>1101</v>
      </c>
      <c r="K310" s="466" t="s">
        <v>1100</v>
      </c>
      <c r="L310" s="467">
        <f t="shared" si="22"/>
        <v>0</v>
      </c>
      <c r="M310" s="468">
        <f t="shared" si="24"/>
        <v>24021</v>
      </c>
      <c r="N310" s="467" t="str">
        <f>IF(IFERROR(SEARCH("-",K310,1),0) &gt; 0,IFERROR(VLOOKUP(K310,'Liste ECO'!A:A,1,FALSE),"ATTENTION CE Inexistant"),"")</f>
        <v/>
      </c>
      <c r="O310" s="467" t="str">
        <f>IF(LEFT(N310,1) ="A",'Messages d''erreur'!$B$9,"")</f>
        <v/>
      </c>
      <c r="P310" s="447">
        <f t="shared" si="25"/>
        <v>24021</v>
      </c>
      <c r="Q310" s="447">
        <f>IFERROR(VLOOKUP(B311,'Liste CG'!A:A,1,FALSE),"Attention erreur pas de CG")</f>
        <v>22126</v>
      </c>
      <c r="R310" s="447" t="str">
        <f>IF(LEFT(Q310,1)="A",'Messages d''erreur'!B$10,"")</f>
        <v/>
      </c>
      <c r="S310" s="467">
        <f t="shared" si="26"/>
        <v>24021</v>
      </c>
      <c r="T310" s="469">
        <f>IFERROR(VLOOKUP(S310,'Liste CG'!A:A,1,FALSE),"Attention erreur pas de CG")</f>
        <v>24021</v>
      </c>
      <c r="U310" s="447" t="str">
        <f>IF(MID(H310,4,1)="x", 'Messages d''erreur'!$B$13,IF(LEFT(T310,1)="A",'Messages d''erreur'!$B$12,""))</f>
        <v/>
      </c>
    </row>
    <row r="311" spans="1:21" ht="26" x14ac:dyDescent="0.35">
      <c r="A311" s="535" t="s">
        <v>1497</v>
      </c>
      <c r="B311" s="447">
        <f t="shared" si="23"/>
        <v>22126</v>
      </c>
      <c r="C311" s="462" t="s">
        <v>1498</v>
      </c>
      <c r="D311" s="463" t="s">
        <v>1341</v>
      </c>
      <c r="E311" s="464" t="s">
        <v>1101</v>
      </c>
      <c r="F311" s="464">
        <v>1</v>
      </c>
      <c r="G311" s="462" t="s">
        <v>1396</v>
      </c>
      <c r="H311" s="462" t="s">
        <v>1397</v>
      </c>
      <c r="I311" s="464" t="s">
        <v>1100</v>
      </c>
      <c r="J311" s="464" t="s">
        <v>61</v>
      </c>
      <c r="K311" s="466" t="s">
        <v>1100</v>
      </c>
      <c r="L311" s="467">
        <f t="shared" si="22"/>
        <v>0</v>
      </c>
      <c r="M311" s="468">
        <f t="shared" si="24"/>
        <v>66120</v>
      </c>
      <c r="N311" s="467" t="str">
        <f>IF(IFERROR(SEARCH("-",K311,1),0) &gt; 0,IFERROR(VLOOKUP(K311,'Liste ECO'!A:A,1,FALSE),"ATTENTION CE Inexistant"),"")</f>
        <v/>
      </c>
      <c r="O311" s="467" t="str">
        <f>IF(LEFT(N311,1) ="A",'Messages d''erreur'!$B$9,"")</f>
        <v/>
      </c>
      <c r="P311" s="447">
        <f t="shared" si="25"/>
        <v>66120</v>
      </c>
      <c r="Q311" s="447">
        <f>IFERROR(VLOOKUP(B312,'Liste CG'!A:A,1,FALSE),"Attention erreur pas de CG")</f>
        <v>22126</v>
      </c>
      <c r="R311" s="447" t="str">
        <f>IF(LEFT(Q311,1)="A",'Messages d''erreur'!B$10,"")</f>
        <v/>
      </c>
      <c r="S311" s="467">
        <f t="shared" si="26"/>
        <v>66120</v>
      </c>
      <c r="T311" s="469">
        <f>IFERROR(VLOOKUP(S311,'Liste CG'!A:A,1,FALSE),"Attention erreur pas de CG")</f>
        <v>66120</v>
      </c>
      <c r="U311" s="447" t="str">
        <f>IF(MID(H311,4,1)="x", 'Messages d''erreur'!$B$13,IF(LEFT(T311,1)="A",'Messages d''erreur'!$B$12,""))</f>
        <v/>
      </c>
    </row>
    <row r="312" spans="1:21" ht="26" x14ac:dyDescent="0.35">
      <c r="A312" s="535" t="s">
        <v>1497</v>
      </c>
      <c r="B312" s="447">
        <f t="shared" si="23"/>
        <v>22126</v>
      </c>
      <c r="C312" s="462" t="s">
        <v>1498</v>
      </c>
      <c r="D312" s="463" t="s">
        <v>1341</v>
      </c>
      <c r="E312" s="464" t="s">
        <v>61</v>
      </c>
      <c r="F312" s="464">
        <v>2</v>
      </c>
      <c r="G312" s="462" t="s">
        <v>1398</v>
      </c>
      <c r="H312" s="462" t="s">
        <v>1399</v>
      </c>
      <c r="I312" s="464" t="s">
        <v>1100</v>
      </c>
      <c r="J312" s="464" t="s">
        <v>1101</v>
      </c>
      <c r="K312" s="466" t="s">
        <v>1100</v>
      </c>
      <c r="L312" s="467">
        <f t="shared" si="22"/>
        <v>1</v>
      </c>
      <c r="M312" s="468">
        <f t="shared" si="24"/>
        <v>76120</v>
      </c>
      <c r="N312" s="467" t="str">
        <f>IF(IFERROR(SEARCH("-",K312,1),0) &gt; 0,IFERROR(VLOOKUP(K312,'Liste ECO'!A:A,1,FALSE),"ATTENTION CE Inexistant"),"")</f>
        <v/>
      </c>
      <c r="O312" s="467" t="str">
        <f>IF(LEFT(N312,1) ="A",'Messages d''erreur'!$B$9,"")</f>
        <v/>
      </c>
      <c r="P312" s="447">
        <f t="shared" si="25"/>
        <v>76120</v>
      </c>
      <c r="Q312" s="447">
        <f>IFERROR(VLOOKUP(B313,'Liste CG'!A:A,1,FALSE),"Attention erreur pas de CG")</f>
        <v>22127</v>
      </c>
      <c r="R312" s="447" t="str">
        <f>IF(LEFT(Q312,1)="A",'Messages d''erreur'!B$10,"")</f>
        <v/>
      </c>
      <c r="S312" s="467">
        <f t="shared" si="26"/>
        <v>76120</v>
      </c>
      <c r="T312" s="469">
        <f>IFERROR(VLOOKUP(S312,'Liste CG'!A:A,1,FALSE),"Attention erreur pas de CG")</f>
        <v>76120</v>
      </c>
      <c r="U312" s="447" t="str">
        <f>IF(MID(H312,4,1)="x", 'Messages d''erreur'!$B$13,IF(LEFT(T312,1)="A",'Messages d''erreur'!$B$12,""))</f>
        <v/>
      </c>
    </row>
    <row r="313" spans="1:21" ht="26" x14ac:dyDescent="0.35">
      <c r="A313" s="535" t="s">
        <v>1499</v>
      </c>
      <c r="B313" s="447">
        <f t="shared" si="23"/>
        <v>22127</v>
      </c>
      <c r="C313" s="462" t="s">
        <v>1500</v>
      </c>
      <c r="D313" s="463" t="s">
        <v>1341</v>
      </c>
      <c r="E313" s="464" t="s">
        <v>1101</v>
      </c>
      <c r="F313" s="464">
        <v>1</v>
      </c>
      <c r="G313" s="462" t="s">
        <v>1396</v>
      </c>
      <c r="H313" s="462" t="s">
        <v>1402</v>
      </c>
      <c r="I313" s="464" t="s">
        <v>1100</v>
      </c>
      <c r="J313" s="464" t="s">
        <v>61</v>
      </c>
      <c r="K313" s="466" t="s">
        <v>1100</v>
      </c>
      <c r="L313" s="467">
        <f t="shared" si="22"/>
        <v>0</v>
      </c>
      <c r="M313" s="468">
        <f t="shared" si="24"/>
        <v>67371</v>
      </c>
      <c r="N313" s="467" t="str">
        <f>IF(IFERROR(SEARCH("-",K313,1),0) &gt; 0,IFERROR(VLOOKUP(K313,'Liste ECO'!A:A,1,FALSE),"ATTENTION CE Inexistant"),"")</f>
        <v/>
      </c>
      <c r="O313" s="467" t="str">
        <f>IF(LEFT(N313,1) ="A",'Messages d''erreur'!$B$9,"")</f>
        <v/>
      </c>
      <c r="P313" s="447">
        <f t="shared" si="25"/>
        <v>67371</v>
      </c>
      <c r="Q313" s="447">
        <f>IFERROR(VLOOKUP(B314,'Liste CG'!A:A,1,FALSE),"Attention erreur pas de CG")</f>
        <v>22127</v>
      </c>
      <c r="R313" s="447" t="str">
        <f>IF(LEFT(Q313,1)="A",'Messages d''erreur'!B$10,"")</f>
        <v/>
      </c>
      <c r="S313" s="467">
        <f t="shared" si="26"/>
        <v>67371</v>
      </c>
      <c r="T313" s="469">
        <f>IFERROR(VLOOKUP(S313,'Liste CG'!A:A,1,FALSE),"Attention erreur pas de CG")</f>
        <v>67371</v>
      </c>
      <c r="U313" s="447" t="str">
        <f>IF(MID(H313,4,1)="x", 'Messages d''erreur'!$B$13,IF(LEFT(T313,1)="A",'Messages d''erreur'!$B$12,""))</f>
        <v/>
      </c>
    </row>
    <row r="314" spans="1:21" ht="26" x14ac:dyDescent="0.35">
      <c r="A314" s="535" t="s">
        <v>1499</v>
      </c>
      <c r="B314" s="447">
        <f t="shared" si="23"/>
        <v>22127</v>
      </c>
      <c r="C314" s="462" t="s">
        <v>1500</v>
      </c>
      <c r="D314" s="463" t="s">
        <v>1341</v>
      </c>
      <c r="E314" s="464" t="s">
        <v>61</v>
      </c>
      <c r="F314" s="464">
        <v>2</v>
      </c>
      <c r="G314" s="462" t="s">
        <v>1398</v>
      </c>
      <c r="H314" s="462" t="s">
        <v>1403</v>
      </c>
      <c r="I314" s="464" t="s">
        <v>1100</v>
      </c>
      <c r="J314" s="464" t="s">
        <v>1101</v>
      </c>
      <c r="K314" s="466" t="s">
        <v>1100</v>
      </c>
      <c r="L314" s="467">
        <f t="shared" ref="L314:L377" si="27">IF(A314=A313,1,0)</f>
        <v>1</v>
      </c>
      <c r="M314" s="468">
        <f t="shared" si="24"/>
        <v>77371</v>
      </c>
      <c r="N314" s="467" t="str">
        <f>IF(IFERROR(SEARCH("-",K314,1),0) &gt; 0,IFERROR(VLOOKUP(K314,'Liste ECO'!A:A,1,FALSE),"ATTENTION CE Inexistant"),"")</f>
        <v/>
      </c>
      <c r="O314" s="467" t="str">
        <f>IF(LEFT(N314,1) ="A",'Messages d''erreur'!$B$9,"")</f>
        <v/>
      </c>
      <c r="P314" s="447">
        <f t="shared" si="25"/>
        <v>77371</v>
      </c>
      <c r="Q314" s="447">
        <f>IFERROR(VLOOKUP(B315,'Liste CG'!A:A,1,FALSE),"Attention erreur pas de CG")</f>
        <v>22128</v>
      </c>
      <c r="R314" s="447" t="str">
        <f>IF(LEFT(Q314,1)="A",'Messages d''erreur'!B$10,"")</f>
        <v/>
      </c>
      <c r="S314" s="467">
        <f t="shared" si="26"/>
        <v>77371</v>
      </c>
      <c r="T314" s="469">
        <f>IFERROR(VLOOKUP(S314,'Liste CG'!A:A,1,FALSE),"Attention erreur pas de CG")</f>
        <v>77371</v>
      </c>
      <c r="U314" s="447" t="str">
        <f>IF(MID(H314,4,1)="x", 'Messages d''erreur'!$B$13,IF(LEFT(T314,1)="A",'Messages d''erreur'!$B$12,""))</f>
        <v/>
      </c>
    </row>
    <row r="315" spans="1:21" ht="52" x14ac:dyDescent="0.35">
      <c r="A315" s="535" t="s">
        <v>1501</v>
      </c>
      <c r="B315" s="447">
        <f t="shared" si="23"/>
        <v>22128</v>
      </c>
      <c r="C315" s="462" t="s">
        <v>1502</v>
      </c>
      <c r="D315" s="463" t="s">
        <v>1341</v>
      </c>
      <c r="E315" s="464" t="s">
        <v>1101</v>
      </c>
      <c r="F315" s="464">
        <v>1</v>
      </c>
      <c r="G315" s="462" t="s">
        <v>1503</v>
      </c>
      <c r="H315" s="462" t="s">
        <v>1504</v>
      </c>
      <c r="I315" s="464" t="s">
        <v>1100</v>
      </c>
      <c r="J315" s="464" t="s">
        <v>61</v>
      </c>
      <c r="K315" s="466" t="s">
        <v>1100</v>
      </c>
      <c r="L315" s="467">
        <f t="shared" si="27"/>
        <v>0</v>
      </c>
      <c r="M315" s="468">
        <f t="shared" si="24"/>
        <v>66021</v>
      </c>
      <c r="N315" s="467" t="str">
        <f>IF(IFERROR(SEARCH("-",K315,1),0) &gt; 0,IFERROR(VLOOKUP(K315,'Liste ECO'!A:A,1,FALSE),"ATTENTION CE Inexistant"),"")</f>
        <v/>
      </c>
      <c r="O315" s="467" t="str">
        <f>IF(LEFT(N315,1) ="A",'Messages d''erreur'!$B$9,"")</f>
        <v/>
      </c>
      <c r="P315" s="447">
        <f t="shared" si="25"/>
        <v>66021</v>
      </c>
      <c r="Q315" s="447">
        <f>IFERROR(VLOOKUP(B316,'Liste CG'!A:A,1,FALSE),"Attention erreur pas de CG")</f>
        <v>22128</v>
      </c>
      <c r="R315" s="447" t="str">
        <f>IF(LEFT(Q315,1)="A",'Messages d''erreur'!B$10,"")</f>
        <v/>
      </c>
      <c r="S315" s="467">
        <f t="shared" si="26"/>
        <v>66021</v>
      </c>
      <c r="T315" s="469">
        <f>IFERROR(VLOOKUP(S315,'Liste CG'!A:A,1,FALSE),"Attention erreur pas de CG")</f>
        <v>66021</v>
      </c>
      <c r="U315" s="447" t="str">
        <f>IF(MID(H315,4,1)="x", 'Messages d''erreur'!$B$13,IF(LEFT(T315,1)="A",'Messages d''erreur'!$B$12,""))</f>
        <v/>
      </c>
    </row>
    <row r="316" spans="1:21" ht="52" x14ac:dyDescent="0.35">
      <c r="A316" s="535" t="s">
        <v>1501</v>
      </c>
      <c r="B316" s="447">
        <f t="shared" si="23"/>
        <v>22128</v>
      </c>
      <c r="C316" s="462" t="s">
        <v>1502</v>
      </c>
      <c r="D316" s="463" t="s">
        <v>1341</v>
      </c>
      <c r="E316" s="464" t="s">
        <v>1101</v>
      </c>
      <c r="F316" s="464">
        <v>2</v>
      </c>
      <c r="G316" s="462" t="s">
        <v>1505</v>
      </c>
      <c r="H316" s="462" t="s">
        <v>1364</v>
      </c>
      <c r="I316" s="464" t="s">
        <v>1100</v>
      </c>
      <c r="J316" s="464" t="s">
        <v>61</v>
      </c>
      <c r="K316" s="466" t="s">
        <v>1100</v>
      </c>
      <c r="L316" s="467">
        <f t="shared" si="27"/>
        <v>1</v>
      </c>
      <c r="M316" s="468">
        <f t="shared" si="24"/>
        <v>67361</v>
      </c>
      <c r="N316" s="467" t="str">
        <f>IF(IFERROR(SEARCH("-",K316,1),0) &gt; 0,IFERROR(VLOOKUP(K316,'Liste ECO'!A:A,1,FALSE),"ATTENTION CE Inexistant"),"")</f>
        <v/>
      </c>
      <c r="O316" s="467" t="str">
        <f>IF(LEFT(N316,1) ="A",'Messages d''erreur'!$B$9,"")</f>
        <v/>
      </c>
      <c r="P316" s="447">
        <f t="shared" si="25"/>
        <v>67361</v>
      </c>
      <c r="Q316" s="447">
        <f>IFERROR(VLOOKUP(B317,'Liste CG'!A:A,1,FALSE),"Attention erreur pas de CG")</f>
        <v>22129</v>
      </c>
      <c r="R316" s="447" t="str">
        <f>IF(LEFT(Q316,1)="A",'Messages d''erreur'!B$10,"")</f>
        <v/>
      </c>
      <c r="S316" s="467">
        <f t="shared" si="26"/>
        <v>67361</v>
      </c>
      <c r="T316" s="469">
        <f>IFERROR(VLOOKUP(S316,'Liste CG'!A:A,1,FALSE),"Attention erreur pas de CG")</f>
        <v>67361</v>
      </c>
      <c r="U316" s="447" t="str">
        <f>IF(MID(H316,4,1)="x", 'Messages d''erreur'!$B$13,IF(LEFT(T316,1)="A",'Messages d''erreur'!$B$12,""))</f>
        <v/>
      </c>
    </row>
    <row r="317" spans="1:21" ht="26" x14ac:dyDescent="0.35">
      <c r="A317" s="535" t="s">
        <v>1506</v>
      </c>
      <c r="B317" s="447">
        <f t="shared" si="23"/>
        <v>22129</v>
      </c>
      <c r="C317" s="462" t="s">
        <v>1507</v>
      </c>
      <c r="D317" s="463" t="s">
        <v>1341</v>
      </c>
      <c r="E317" s="464" t="s">
        <v>1101</v>
      </c>
      <c r="F317" s="464">
        <v>1</v>
      </c>
      <c r="G317" s="462" t="s">
        <v>1508</v>
      </c>
      <c r="H317" s="462" t="s">
        <v>1504</v>
      </c>
      <c r="I317" s="464" t="s">
        <v>1100</v>
      </c>
      <c r="J317" s="464" t="s">
        <v>61</v>
      </c>
      <c r="K317" s="466" t="s">
        <v>1100</v>
      </c>
      <c r="L317" s="467">
        <f t="shared" si="27"/>
        <v>0</v>
      </c>
      <c r="M317" s="468">
        <f t="shared" si="24"/>
        <v>66021</v>
      </c>
      <c r="N317" s="467" t="str">
        <f>IF(IFERROR(SEARCH("-",K317,1),0) &gt; 0,IFERROR(VLOOKUP(K317,'Liste ECO'!A:A,1,FALSE),"ATTENTION CE Inexistant"),"")</f>
        <v/>
      </c>
      <c r="O317" s="467" t="str">
        <f>IF(LEFT(N317,1) ="A",'Messages d''erreur'!$B$9,"")</f>
        <v/>
      </c>
      <c r="P317" s="447">
        <f t="shared" si="25"/>
        <v>66021</v>
      </c>
      <c r="Q317" s="447">
        <f>IFERROR(VLOOKUP(B318,'Liste CG'!A:A,1,FALSE),"Attention erreur pas de CG")</f>
        <v>22129</v>
      </c>
      <c r="R317" s="447" t="str">
        <f>IF(LEFT(Q317,1)="A",'Messages d''erreur'!B$10,"")</f>
        <v/>
      </c>
      <c r="S317" s="467">
        <f t="shared" si="26"/>
        <v>66021</v>
      </c>
      <c r="T317" s="469">
        <f>IFERROR(VLOOKUP(S317,'Liste CG'!A:A,1,FALSE),"Attention erreur pas de CG")</f>
        <v>66021</v>
      </c>
      <c r="U317" s="447" t="str">
        <f>IF(MID(H317,4,1)="x", 'Messages d''erreur'!$B$13,IF(LEFT(T317,1)="A",'Messages d''erreur'!$B$12,""))</f>
        <v/>
      </c>
    </row>
    <row r="318" spans="1:21" ht="26" x14ac:dyDescent="0.35">
      <c r="A318" s="535" t="s">
        <v>1506</v>
      </c>
      <c r="B318" s="447">
        <f t="shared" si="23"/>
        <v>22129</v>
      </c>
      <c r="C318" s="462" t="s">
        <v>1507</v>
      </c>
      <c r="D318" s="463" t="s">
        <v>1341</v>
      </c>
      <c r="E318" s="464" t="s">
        <v>1101</v>
      </c>
      <c r="F318" s="464">
        <v>2</v>
      </c>
      <c r="G318" s="462" t="s">
        <v>1509</v>
      </c>
      <c r="H318" s="462" t="s">
        <v>1364</v>
      </c>
      <c r="I318" s="464" t="s">
        <v>1100</v>
      </c>
      <c r="J318" s="464" t="s">
        <v>61</v>
      </c>
      <c r="K318" s="466" t="s">
        <v>1100</v>
      </c>
      <c r="L318" s="467">
        <f t="shared" si="27"/>
        <v>1</v>
      </c>
      <c r="M318" s="468">
        <f t="shared" si="24"/>
        <v>67361</v>
      </c>
      <c r="N318" s="467" t="str">
        <f>IF(IFERROR(SEARCH("-",K318,1),0) &gt; 0,IFERROR(VLOOKUP(K318,'Liste ECO'!A:A,1,FALSE),"ATTENTION CE Inexistant"),"")</f>
        <v/>
      </c>
      <c r="O318" s="467" t="str">
        <f>IF(LEFT(N318,1) ="A",'Messages d''erreur'!$B$9,"")</f>
        <v/>
      </c>
      <c r="P318" s="447">
        <f t="shared" si="25"/>
        <v>67361</v>
      </c>
      <c r="Q318" s="447">
        <f>IFERROR(VLOOKUP(B319,'Liste CG'!A:A,1,FALSE),"Attention erreur pas de CG")</f>
        <v>22131</v>
      </c>
      <c r="R318" s="447" t="str">
        <f>IF(LEFT(Q318,1)="A",'Messages d''erreur'!B$10,"")</f>
        <v/>
      </c>
      <c r="S318" s="467">
        <f t="shared" si="26"/>
        <v>67361</v>
      </c>
      <c r="T318" s="469">
        <f>IFERROR(VLOOKUP(S318,'Liste CG'!A:A,1,FALSE),"Attention erreur pas de CG")</f>
        <v>67361</v>
      </c>
      <c r="U318" s="447" t="str">
        <f>IF(MID(H318,4,1)="x", 'Messages d''erreur'!$B$13,IF(LEFT(T318,1)="A",'Messages d''erreur'!$B$12,""))</f>
        <v/>
      </c>
    </row>
    <row r="319" spans="1:21" ht="39" x14ac:dyDescent="0.35">
      <c r="A319" s="535" t="s">
        <v>1510</v>
      </c>
      <c r="B319" s="447">
        <f t="shared" si="23"/>
        <v>22131</v>
      </c>
      <c r="C319" s="462" t="s">
        <v>1511</v>
      </c>
      <c r="D319" s="463" t="s">
        <v>1341</v>
      </c>
      <c r="E319" s="464" t="s">
        <v>61</v>
      </c>
      <c r="F319" s="464">
        <v>1</v>
      </c>
      <c r="G319" s="462" t="s">
        <v>1512</v>
      </c>
      <c r="H319" s="462" t="s">
        <v>1483</v>
      </c>
      <c r="I319" s="464" t="s">
        <v>1353</v>
      </c>
      <c r="J319" s="464" t="s">
        <v>1101</v>
      </c>
      <c r="K319" s="466" t="s">
        <v>1100</v>
      </c>
      <c r="L319" s="467">
        <f t="shared" si="27"/>
        <v>0</v>
      </c>
      <c r="M319" s="468">
        <f t="shared" si="24"/>
        <v>24021</v>
      </c>
      <c r="N319" s="467" t="str">
        <f>IF(IFERROR(SEARCH("-",K319,1),0) &gt; 0,IFERROR(VLOOKUP(K319,'Liste ECO'!A:A,1,FALSE),"ATTENTION CE Inexistant"),"")</f>
        <v/>
      </c>
      <c r="O319" s="467" t="str">
        <f>IF(LEFT(N319,1) ="A",'Messages d''erreur'!$B$9,"")</f>
        <v/>
      </c>
      <c r="P319" s="447">
        <f t="shared" si="25"/>
        <v>24021</v>
      </c>
      <c r="Q319" s="447">
        <f>IFERROR(VLOOKUP(B320,'Liste CG'!A:A,1,FALSE),"Attention erreur pas de CG")</f>
        <v>22131</v>
      </c>
      <c r="R319" s="447" t="str">
        <f>IF(LEFT(Q319,1)="A",'Messages d''erreur'!B$10,"")</f>
        <v/>
      </c>
      <c r="S319" s="467">
        <f t="shared" si="26"/>
        <v>24021</v>
      </c>
      <c r="T319" s="469">
        <f>IFERROR(VLOOKUP(S319,'Liste CG'!A:A,1,FALSE),"Attention erreur pas de CG")</f>
        <v>24021</v>
      </c>
      <c r="U319" s="447" t="str">
        <f>IF(MID(H319,4,1)="x", 'Messages d''erreur'!$B$13,IF(LEFT(T319,1)="A",'Messages d''erreur'!$B$12,""))</f>
        <v/>
      </c>
    </row>
    <row r="320" spans="1:21" ht="14.5" x14ac:dyDescent="0.35">
      <c r="A320" s="535" t="s">
        <v>1510</v>
      </c>
      <c r="B320" s="447">
        <f t="shared" si="23"/>
        <v>22131</v>
      </c>
      <c r="C320" s="462" t="s">
        <v>1511</v>
      </c>
      <c r="D320" s="463" t="s">
        <v>1341</v>
      </c>
      <c r="E320" s="464" t="s">
        <v>1101</v>
      </c>
      <c r="F320" s="464">
        <v>2</v>
      </c>
      <c r="G320" s="462" t="s">
        <v>1385</v>
      </c>
      <c r="H320" s="462" t="s">
        <v>1386</v>
      </c>
      <c r="I320" s="464" t="s">
        <v>1353</v>
      </c>
      <c r="J320" s="464" t="s">
        <v>61</v>
      </c>
      <c r="K320" s="466" t="s">
        <v>1100</v>
      </c>
      <c r="L320" s="467">
        <f t="shared" si="27"/>
        <v>1</v>
      </c>
      <c r="M320" s="468">
        <f t="shared" si="24"/>
        <v>24621</v>
      </c>
      <c r="N320" s="467" t="str">
        <f>IF(IFERROR(SEARCH("-",K320,1),0) &gt; 0,IFERROR(VLOOKUP(K320,'Liste ECO'!A:A,1,FALSE),"ATTENTION CE Inexistant"),"")</f>
        <v/>
      </c>
      <c r="O320" s="467" t="str">
        <f>IF(LEFT(N320,1) ="A",'Messages d''erreur'!$B$9,"")</f>
        <v/>
      </c>
      <c r="P320" s="447">
        <f t="shared" si="25"/>
        <v>24621</v>
      </c>
      <c r="Q320" s="447">
        <f>IFERROR(VLOOKUP(B321,'Liste CG'!A:A,1,FALSE),"Attention erreur pas de CG")</f>
        <v>22131</v>
      </c>
      <c r="R320" s="447" t="str">
        <f>IF(LEFT(Q320,1)="A",'Messages d''erreur'!B$10,"")</f>
        <v/>
      </c>
      <c r="S320" s="467">
        <f t="shared" si="26"/>
        <v>24621</v>
      </c>
      <c r="T320" s="469">
        <f>IFERROR(VLOOKUP(S320,'Liste CG'!A:A,1,FALSE),"Attention erreur pas de CG")</f>
        <v>24621</v>
      </c>
      <c r="U320" s="447" t="str">
        <f>IF(MID(H320,4,1)="x", 'Messages d''erreur'!$B$13,IF(LEFT(T320,1)="A",'Messages d''erreur'!$B$12,""))</f>
        <v/>
      </c>
    </row>
    <row r="321" spans="1:21" ht="39" x14ac:dyDescent="0.35">
      <c r="A321" s="535" t="s">
        <v>1510</v>
      </c>
      <c r="B321" s="447">
        <f t="shared" si="23"/>
        <v>22131</v>
      </c>
      <c r="C321" s="462" t="s">
        <v>1511</v>
      </c>
      <c r="D321" s="463" t="s">
        <v>1341</v>
      </c>
      <c r="E321" s="464" t="s">
        <v>1101</v>
      </c>
      <c r="F321" s="464">
        <v>3</v>
      </c>
      <c r="G321" s="462" t="s">
        <v>1387</v>
      </c>
      <c r="H321" s="462" t="s">
        <v>1388</v>
      </c>
      <c r="I321" s="464" t="s">
        <v>1100</v>
      </c>
      <c r="J321" s="464" t="s">
        <v>61</v>
      </c>
      <c r="K321" s="466" t="s">
        <v>1100</v>
      </c>
      <c r="L321" s="467">
        <f t="shared" si="27"/>
        <v>1</v>
      </c>
      <c r="M321" s="468">
        <f t="shared" si="24"/>
        <v>67241</v>
      </c>
      <c r="N321" s="467" t="str">
        <f>IF(IFERROR(SEARCH("-",K321,1),0) &gt; 0,IFERROR(VLOOKUP(K321,'Liste ECO'!A:A,1,FALSE),"ATTENTION CE Inexistant"),"")</f>
        <v/>
      </c>
      <c r="O321" s="467" t="str">
        <f>IF(LEFT(N321,1) ="A",'Messages d''erreur'!$B$9,"")</f>
        <v/>
      </c>
      <c r="P321" s="447">
        <f t="shared" si="25"/>
        <v>67241</v>
      </c>
      <c r="Q321" s="447">
        <f>IFERROR(VLOOKUP(B322,'Liste CG'!A:A,1,FALSE),"Attention erreur pas de CG")</f>
        <v>22131</v>
      </c>
      <c r="R321" s="447" t="str">
        <f>IF(LEFT(Q321,1)="A",'Messages d''erreur'!B$10,"")</f>
        <v/>
      </c>
      <c r="S321" s="467">
        <f t="shared" si="26"/>
        <v>67241</v>
      </c>
      <c r="T321" s="469">
        <f>IFERROR(VLOOKUP(S321,'Liste CG'!A:A,1,FALSE),"Attention erreur pas de CG")</f>
        <v>67241</v>
      </c>
      <c r="U321" s="447" t="str">
        <f>IF(MID(H321,4,1)="x", 'Messages d''erreur'!$B$13,IF(LEFT(T321,1)="A",'Messages d''erreur'!$B$12,""))</f>
        <v/>
      </c>
    </row>
    <row r="322" spans="1:21" ht="39" x14ac:dyDescent="0.35">
      <c r="A322" s="535" t="s">
        <v>1510</v>
      </c>
      <c r="B322" s="447">
        <f t="shared" si="23"/>
        <v>22131</v>
      </c>
      <c r="C322" s="462" t="s">
        <v>1511</v>
      </c>
      <c r="D322" s="463" t="s">
        <v>1341</v>
      </c>
      <c r="E322" s="464" t="s">
        <v>61</v>
      </c>
      <c r="F322" s="464">
        <v>4</v>
      </c>
      <c r="G322" s="462" t="s">
        <v>1389</v>
      </c>
      <c r="H322" s="462" t="s">
        <v>1390</v>
      </c>
      <c r="I322" s="464" t="s">
        <v>1100</v>
      </c>
      <c r="J322" s="464" t="s">
        <v>1101</v>
      </c>
      <c r="K322" s="466" t="s">
        <v>1100</v>
      </c>
      <c r="L322" s="467">
        <f t="shared" si="27"/>
        <v>1</v>
      </c>
      <c r="M322" s="468">
        <f t="shared" si="24"/>
        <v>77241</v>
      </c>
      <c r="N322" s="467" t="str">
        <f>IF(IFERROR(SEARCH("-",K322,1),0) &gt; 0,IFERROR(VLOOKUP(K322,'Liste ECO'!A:A,1,FALSE),"ATTENTION CE Inexistant"),"")</f>
        <v/>
      </c>
      <c r="O322" s="467" t="str">
        <f>IF(LEFT(N322,1) ="A",'Messages d''erreur'!$B$9,"")</f>
        <v/>
      </c>
      <c r="P322" s="447">
        <f t="shared" si="25"/>
        <v>77241</v>
      </c>
      <c r="Q322" s="447">
        <f>IFERROR(VLOOKUP(B323,'Liste CG'!A:A,1,FALSE),"Attention erreur pas de CG")</f>
        <v>22132</v>
      </c>
      <c r="R322" s="447" t="str">
        <f>IF(LEFT(Q322,1)="A",'Messages d''erreur'!B$10,"")</f>
        <v/>
      </c>
      <c r="S322" s="467">
        <f t="shared" si="26"/>
        <v>77241</v>
      </c>
      <c r="T322" s="469">
        <f>IFERROR(VLOOKUP(S322,'Liste CG'!A:A,1,FALSE),"Attention erreur pas de CG")</f>
        <v>77241</v>
      </c>
      <c r="U322" s="447" t="str">
        <f>IF(MID(H322,4,1)="x", 'Messages d''erreur'!$B$13,IF(LEFT(T322,1)="A",'Messages d''erreur'!$B$12,""))</f>
        <v/>
      </c>
    </row>
    <row r="323" spans="1:21" ht="39" x14ac:dyDescent="0.35">
      <c r="A323" s="535" t="s">
        <v>1513</v>
      </c>
      <c r="B323" s="447">
        <f t="shared" si="23"/>
        <v>22132</v>
      </c>
      <c r="C323" s="462" t="s">
        <v>1514</v>
      </c>
      <c r="D323" s="463" t="s">
        <v>1341</v>
      </c>
      <c r="E323" s="464" t="s">
        <v>61</v>
      </c>
      <c r="F323" s="464">
        <v>1</v>
      </c>
      <c r="G323" s="462" t="s">
        <v>1393</v>
      </c>
      <c r="H323" s="462" t="s">
        <v>1483</v>
      </c>
      <c r="I323" s="464" t="s">
        <v>1353</v>
      </c>
      <c r="J323" s="464" t="s">
        <v>1101</v>
      </c>
      <c r="K323" s="466" t="s">
        <v>1100</v>
      </c>
      <c r="L323" s="467">
        <f t="shared" si="27"/>
        <v>0</v>
      </c>
      <c r="M323" s="468">
        <f t="shared" si="24"/>
        <v>24021</v>
      </c>
      <c r="N323" s="467" t="str">
        <f>IF(IFERROR(SEARCH("-",K323,1),0) &gt; 0,IFERROR(VLOOKUP(K323,'Liste ECO'!A:A,1,FALSE),"ATTENTION CE Inexistant"),"")</f>
        <v/>
      </c>
      <c r="O323" s="467" t="str">
        <f>IF(LEFT(N323,1) ="A",'Messages d''erreur'!$B$9,"")</f>
        <v/>
      </c>
      <c r="P323" s="447">
        <f t="shared" si="25"/>
        <v>24021</v>
      </c>
      <c r="Q323" s="447">
        <f>IFERROR(VLOOKUP(B324,'Liste CG'!A:A,1,FALSE),"Attention erreur pas de CG")</f>
        <v>22136</v>
      </c>
      <c r="R323" s="447" t="str">
        <f>IF(LEFT(Q323,1)="A",'Messages d''erreur'!B$10,"")</f>
        <v/>
      </c>
      <c r="S323" s="467">
        <f t="shared" si="26"/>
        <v>24021</v>
      </c>
      <c r="T323" s="469">
        <f>IFERROR(VLOOKUP(S323,'Liste CG'!A:A,1,FALSE),"Attention erreur pas de CG")</f>
        <v>24021</v>
      </c>
      <c r="U323" s="447" t="str">
        <f>IF(MID(H323,4,1)="x", 'Messages d''erreur'!$B$13,IF(LEFT(T323,1)="A",'Messages d''erreur'!$B$12,""))</f>
        <v/>
      </c>
    </row>
    <row r="324" spans="1:21" ht="26" x14ac:dyDescent="0.35">
      <c r="A324" s="535" t="s">
        <v>1515</v>
      </c>
      <c r="B324" s="447">
        <f t="shared" ref="B324:B387" si="28">VALUE(A324)</f>
        <v>22136</v>
      </c>
      <c r="C324" s="462" t="s">
        <v>1516</v>
      </c>
      <c r="D324" s="463" t="s">
        <v>1341</v>
      </c>
      <c r="E324" s="464" t="s">
        <v>1101</v>
      </c>
      <c r="F324" s="464">
        <v>1</v>
      </c>
      <c r="G324" s="462" t="s">
        <v>1396</v>
      </c>
      <c r="H324" s="462" t="s">
        <v>1397</v>
      </c>
      <c r="I324" s="464" t="s">
        <v>1100</v>
      </c>
      <c r="J324" s="464" t="s">
        <v>61</v>
      </c>
      <c r="K324" s="466" t="s">
        <v>1100</v>
      </c>
      <c r="L324" s="467">
        <f t="shared" si="27"/>
        <v>0</v>
      </c>
      <c r="M324" s="468">
        <f t="shared" ref="M324:M387" si="29">VALUE(H324)</f>
        <v>66120</v>
      </c>
      <c r="N324" s="467" t="str">
        <f>IF(IFERROR(SEARCH("-",K324,1),0) &gt; 0,IFERROR(VLOOKUP(K324,'Liste ECO'!A:A,1,FALSE),"ATTENTION CE Inexistant"),"")</f>
        <v/>
      </c>
      <c r="O324" s="467" t="str">
        <f>IF(LEFT(N324,1) ="A",'Messages d''erreur'!$B$9,"")</f>
        <v/>
      </c>
      <c r="P324" s="447">
        <f t="shared" si="25"/>
        <v>66120</v>
      </c>
      <c r="Q324" s="447">
        <f>IFERROR(VLOOKUP(B325,'Liste CG'!A:A,1,FALSE),"Attention erreur pas de CG")</f>
        <v>22136</v>
      </c>
      <c r="R324" s="447" t="str">
        <f>IF(LEFT(Q324,1)="A",'Messages d''erreur'!B$10,"")</f>
        <v/>
      </c>
      <c r="S324" s="467">
        <f t="shared" si="26"/>
        <v>66120</v>
      </c>
      <c r="T324" s="469">
        <f>IFERROR(VLOOKUP(S324,'Liste CG'!A:A,1,FALSE),"Attention erreur pas de CG")</f>
        <v>66120</v>
      </c>
      <c r="U324" s="447" t="str">
        <f>IF(MID(H324,4,1)="x", 'Messages d''erreur'!$B$13,IF(LEFT(T324,1)="A",'Messages d''erreur'!$B$12,""))</f>
        <v/>
      </c>
    </row>
    <row r="325" spans="1:21" ht="26" x14ac:dyDescent="0.35">
      <c r="A325" s="535" t="s">
        <v>1515</v>
      </c>
      <c r="B325" s="447">
        <f t="shared" si="28"/>
        <v>22136</v>
      </c>
      <c r="C325" s="462" t="s">
        <v>1516</v>
      </c>
      <c r="D325" s="463" t="s">
        <v>1341</v>
      </c>
      <c r="E325" s="464" t="s">
        <v>61</v>
      </c>
      <c r="F325" s="464">
        <v>2</v>
      </c>
      <c r="G325" s="462" t="s">
        <v>1398</v>
      </c>
      <c r="H325" s="462" t="s">
        <v>1399</v>
      </c>
      <c r="I325" s="464" t="s">
        <v>1100</v>
      </c>
      <c r="J325" s="464" t="s">
        <v>1101</v>
      </c>
      <c r="K325" s="466" t="s">
        <v>1100</v>
      </c>
      <c r="L325" s="467">
        <f t="shared" si="27"/>
        <v>1</v>
      </c>
      <c r="M325" s="468">
        <f t="shared" si="29"/>
        <v>76120</v>
      </c>
      <c r="N325" s="467" t="str">
        <f>IF(IFERROR(SEARCH("-",K325,1),0) &gt; 0,IFERROR(VLOOKUP(K325,'Liste ECO'!A:A,1,FALSE),"ATTENTION CE Inexistant"),"")</f>
        <v/>
      </c>
      <c r="O325" s="467" t="str">
        <f>IF(LEFT(N325,1) ="A",'Messages d''erreur'!$B$9,"")</f>
        <v/>
      </c>
      <c r="P325" s="447">
        <f t="shared" si="25"/>
        <v>76120</v>
      </c>
      <c r="Q325" s="447">
        <f>IFERROR(VLOOKUP(B326,'Liste CG'!A:A,1,FALSE),"Attention erreur pas de CG")</f>
        <v>22137</v>
      </c>
      <c r="R325" s="447" t="str">
        <f>IF(LEFT(Q325,1)="A",'Messages d''erreur'!B$10,"")</f>
        <v/>
      </c>
      <c r="S325" s="467">
        <f t="shared" si="26"/>
        <v>76120</v>
      </c>
      <c r="T325" s="469">
        <f>IFERROR(VLOOKUP(S325,'Liste CG'!A:A,1,FALSE),"Attention erreur pas de CG")</f>
        <v>76120</v>
      </c>
      <c r="U325" s="447" t="str">
        <f>IF(MID(H325,4,1)="x", 'Messages d''erreur'!$B$13,IF(LEFT(T325,1)="A",'Messages d''erreur'!$B$12,""))</f>
        <v/>
      </c>
    </row>
    <row r="326" spans="1:21" ht="26" x14ac:dyDescent="0.35">
      <c r="A326" s="535" t="s">
        <v>1517</v>
      </c>
      <c r="B326" s="447">
        <f t="shared" si="28"/>
        <v>22137</v>
      </c>
      <c r="C326" s="462" t="s">
        <v>1518</v>
      </c>
      <c r="D326" s="463" t="s">
        <v>1341</v>
      </c>
      <c r="E326" s="464" t="s">
        <v>1101</v>
      </c>
      <c r="F326" s="464">
        <v>1</v>
      </c>
      <c r="G326" s="462" t="s">
        <v>1396</v>
      </c>
      <c r="H326" s="462" t="s">
        <v>1402</v>
      </c>
      <c r="I326" s="464" t="s">
        <v>1100</v>
      </c>
      <c r="J326" s="464" t="s">
        <v>61</v>
      </c>
      <c r="K326" s="466" t="s">
        <v>1100</v>
      </c>
      <c r="L326" s="467">
        <f t="shared" si="27"/>
        <v>0</v>
      </c>
      <c r="M326" s="468">
        <f t="shared" si="29"/>
        <v>67371</v>
      </c>
      <c r="N326" s="467" t="str">
        <f>IF(IFERROR(SEARCH("-",K326,1),0) &gt; 0,IFERROR(VLOOKUP(K326,'Liste ECO'!A:A,1,FALSE),"ATTENTION CE Inexistant"),"")</f>
        <v/>
      </c>
      <c r="O326" s="467" t="str">
        <f>IF(LEFT(N326,1) ="A",'Messages d''erreur'!$B$9,"")</f>
        <v/>
      </c>
      <c r="P326" s="447">
        <f t="shared" si="25"/>
        <v>67371</v>
      </c>
      <c r="Q326" s="447">
        <f>IFERROR(VLOOKUP(B327,'Liste CG'!A:A,1,FALSE),"Attention erreur pas de CG")</f>
        <v>22137</v>
      </c>
      <c r="R326" s="447" t="str">
        <f>IF(LEFT(Q326,1)="A",'Messages d''erreur'!B$10,"")</f>
        <v/>
      </c>
      <c r="S326" s="467">
        <f t="shared" si="26"/>
        <v>67371</v>
      </c>
      <c r="T326" s="469">
        <f>IFERROR(VLOOKUP(S326,'Liste CG'!A:A,1,FALSE),"Attention erreur pas de CG")</f>
        <v>67371</v>
      </c>
      <c r="U326" s="447" t="str">
        <f>IF(MID(H326,4,1)="x", 'Messages d''erreur'!$B$13,IF(LEFT(T326,1)="A",'Messages d''erreur'!$B$12,""))</f>
        <v/>
      </c>
    </row>
    <row r="327" spans="1:21" ht="26" x14ac:dyDescent="0.35">
      <c r="A327" s="535" t="s">
        <v>1517</v>
      </c>
      <c r="B327" s="447">
        <f t="shared" si="28"/>
        <v>22137</v>
      </c>
      <c r="C327" s="462" t="s">
        <v>1518</v>
      </c>
      <c r="D327" s="463" t="s">
        <v>1341</v>
      </c>
      <c r="E327" s="464" t="s">
        <v>61</v>
      </c>
      <c r="F327" s="464">
        <v>2</v>
      </c>
      <c r="G327" s="462" t="s">
        <v>1398</v>
      </c>
      <c r="H327" s="462" t="s">
        <v>1403</v>
      </c>
      <c r="I327" s="464" t="s">
        <v>1100</v>
      </c>
      <c r="J327" s="464" t="s">
        <v>1101</v>
      </c>
      <c r="K327" s="466" t="s">
        <v>1100</v>
      </c>
      <c r="L327" s="467">
        <f t="shared" si="27"/>
        <v>1</v>
      </c>
      <c r="M327" s="468">
        <f t="shared" si="29"/>
        <v>77371</v>
      </c>
      <c r="N327" s="467" t="str">
        <f>IF(IFERROR(SEARCH("-",K327,1),0) &gt; 0,IFERROR(VLOOKUP(K327,'Liste ECO'!A:A,1,FALSE),"ATTENTION CE Inexistant"),"")</f>
        <v/>
      </c>
      <c r="O327" s="467" t="str">
        <f>IF(LEFT(N327,1) ="A",'Messages d''erreur'!$B$9,"")</f>
        <v/>
      </c>
      <c r="P327" s="447">
        <f t="shared" si="25"/>
        <v>77371</v>
      </c>
      <c r="Q327" s="447">
        <f>IFERROR(VLOOKUP(B328,'Liste CG'!A:A,1,FALSE),"Attention erreur pas de CG")</f>
        <v>22138</v>
      </c>
      <c r="R327" s="447" t="str">
        <f>IF(LEFT(Q327,1)="A",'Messages d''erreur'!B$10,"")</f>
        <v/>
      </c>
      <c r="S327" s="467">
        <f t="shared" si="26"/>
        <v>77371</v>
      </c>
      <c r="T327" s="469">
        <f>IFERROR(VLOOKUP(S327,'Liste CG'!A:A,1,FALSE),"Attention erreur pas de CG")</f>
        <v>77371</v>
      </c>
      <c r="U327" s="447" t="str">
        <f>IF(MID(H327,4,1)="x", 'Messages d''erreur'!$B$13,IF(LEFT(T327,1)="A",'Messages d''erreur'!$B$12,""))</f>
        <v/>
      </c>
    </row>
    <row r="328" spans="1:21" ht="52" x14ac:dyDescent="0.35">
      <c r="A328" s="535" t="s">
        <v>1519</v>
      </c>
      <c r="B328" s="447">
        <f t="shared" si="28"/>
        <v>22138</v>
      </c>
      <c r="C328" s="462" t="s">
        <v>1520</v>
      </c>
      <c r="D328" s="463" t="s">
        <v>1341</v>
      </c>
      <c r="E328" s="464" t="s">
        <v>1101</v>
      </c>
      <c r="F328" s="464">
        <v>1</v>
      </c>
      <c r="G328" s="462" t="s">
        <v>1503</v>
      </c>
      <c r="H328" s="462" t="s">
        <v>1504</v>
      </c>
      <c r="I328" s="464" t="s">
        <v>1100</v>
      </c>
      <c r="J328" s="464" t="s">
        <v>61</v>
      </c>
      <c r="K328" s="466" t="s">
        <v>1100</v>
      </c>
      <c r="L328" s="467">
        <f t="shared" si="27"/>
        <v>0</v>
      </c>
      <c r="M328" s="468">
        <f t="shared" si="29"/>
        <v>66021</v>
      </c>
      <c r="N328" s="467" t="str">
        <f>IF(IFERROR(SEARCH("-",K328,1),0) &gt; 0,IFERROR(VLOOKUP(K328,'Liste ECO'!A:A,1,FALSE),"ATTENTION CE Inexistant"),"")</f>
        <v/>
      </c>
      <c r="O328" s="467" t="str">
        <f>IF(LEFT(N328,1) ="A",'Messages d''erreur'!$B$9,"")</f>
        <v/>
      </c>
      <c r="P328" s="447">
        <f t="shared" si="25"/>
        <v>66021</v>
      </c>
      <c r="Q328" s="447">
        <f>IFERROR(VLOOKUP(B329,'Liste CG'!A:A,1,FALSE),"Attention erreur pas de CG")</f>
        <v>22138</v>
      </c>
      <c r="R328" s="447" t="str">
        <f>IF(LEFT(Q328,1)="A",'Messages d''erreur'!B$10,"")</f>
        <v/>
      </c>
      <c r="S328" s="467">
        <f t="shared" si="26"/>
        <v>66021</v>
      </c>
      <c r="T328" s="469">
        <f>IFERROR(VLOOKUP(S328,'Liste CG'!A:A,1,FALSE),"Attention erreur pas de CG")</f>
        <v>66021</v>
      </c>
      <c r="U328" s="447" t="str">
        <f>IF(MID(H328,4,1)="x", 'Messages d''erreur'!$B$13,IF(LEFT(T328,1)="A",'Messages d''erreur'!$B$12,""))</f>
        <v/>
      </c>
    </row>
    <row r="329" spans="1:21" ht="52" x14ac:dyDescent="0.35">
      <c r="A329" s="535" t="s">
        <v>1519</v>
      </c>
      <c r="B329" s="447">
        <f t="shared" si="28"/>
        <v>22138</v>
      </c>
      <c r="C329" s="462" t="s">
        <v>1520</v>
      </c>
      <c r="D329" s="463" t="s">
        <v>1341</v>
      </c>
      <c r="E329" s="464" t="s">
        <v>1101</v>
      </c>
      <c r="F329" s="464">
        <v>2</v>
      </c>
      <c r="G329" s="462" t="s">
        <v>1505</v>
      </c>
      <c r="H329" s="462" t="s">
        <v>1364</v>
      </c>
      <c r="I329" s="464" t="s">
        <v>1100</v>
      </c>
      <c r="J329" s="464" t="s">
        <v>61</v>
      </c>
      <c r="K329" s="466" t="s">
        <v>1100</v>
      </c>
      <c r="L329" s="467">
        <f t="shared" si="27"/>
        <v>1</v>
      </c>
      <c r="M329" s="468">
        <f t="shared" si="29"/>
        <v>67361</v>
      </c>
      <c r="N329" s="467" t="str">
        <f>IF(IFERROR(SEARCH("-",K329,1),0) &gt; 0,IFERROR(VLOOKUP(K329,'Liste ECO'!A:A,1,FALSE),"ATTENTION CE Inexistant"),"")</f>
        <v/>
      </c>
      <c r="O329" s="467" t="str">
        <f>IF(LEFT(N329,1) ="A",'Messages d''erreur'!$B$9,"")</f>
        <v/>
      </c>
      <c r="P329" s="447">
        <f t="shared" si="25"/>
        <v>67361</v>
      </c>
      <c r="Q329" s="447">
        <f>IFERROR(VLOOKUP(B330,'Liste CG'!A:A,1,FALSE),"Attention erreur pas de CG")</f>
        <v>22139</v>
      </c>
      <c r="R329" s="447" t="str">
        <f>IF(LEFT(Q329,1)="A",'Messages d''erreur'!B$10,"")</f>
        <v/>
      </c>
      <c r="S329" s="467">
        <f t="shared" si="26"/>
        <v>67361</v>
      </c>
      <c r="T329" s="469">
        <f>IFERROR(VLOOKUP(S329,'Liste CG'!A:A,1,FALSE),"Attention erreur pas de CG")</f>
        <v>67361</v>
      </c>
      <c r="U329" s="447" t="str">
        <f>IF(MID(H329,4,1)="x", 'Messages d''erreur'!$B$13,IF(LEFT(T329,1)="A",'Messages d''erreur'!$B$12,""))</f>
        <v/>
      </c>
    </row>
    <row r="330" spans="1:21" ht="26" x14ac:dyDescent="0.35">
      <c r="A330" s="535" t="s">
        <v>1521</v>
      </c>
      <c r="B330" s="447">
        <f t="shared" si="28"/>
        <v>22139</v>
      </c>
      <c r="C330" s="462" t="s">
        <v>1522</v>
      </c>
      <c r="D330" s="463" t="s">
        <v>1341</v>
      </c>
      <c r="E330" s="464" t="s">
        <v>1101</v>
      </c>
      <c r="F330" s="464">
        <v>1</v>
      </c>
      <c r="G330" s="462" t="s">
        <v>1508</v>
      </c>
      <c r="H330" s="462" t="s">
        <v>1504</v>
      </c>
      <c r="I330" s="464" t="s">
        <v>1100</v>
      </c>
      <c r="J330" s="464" t="s">
        <v>61</v>
      </c>
      <c r="K330" s="466" t="s">
        <v>1100</v>
      </c>
      <c r="L330" s="467">
        <f t="shared" si="27"/>
        <v>0</v>
      </c>
      <c r="M330" s="468">
        <f t="shared" si="29"/>
        <v>66021</v>
      </c>
      <c r="N330" s="467" t="str">
        <f>IF(IFERROR(SEARCH("-",K330,1),0) &gt; 0,IFERROR(VLOOKUP(K330,'Liste ECO'!A:A,1,FALSE),"ATTENTION CE Inexistant"),"")</f>
        <v/>
      </c>
      <c r="O330" s="467" t="str">
        <f>IF(LEFT(N330,1) ="A",'Messages d''erreur'!$B$9,"")</f>
        <v/>
      </c>
      <c r="P330" s="447">
        <f t="shared" si="25"/>
        <v>66021</v>
      </c>
      <c r="Q330" s="447">
        <f>IFERROR(VLOOKUP(B331,'Liste CG'!A:A,1,FALSE),"Attention erreur pas de CG")</f>
        <v>22139</v>
      </c>
      <c r="R330" s="447" t="str">
        <f>IF(LEFT(Q330,1)="A",'Messages d''erreur'!B$10,"")</f>
        <v/>
      </c>
      <c r="S330" s="467">
        <f t="shared" si="26"/>
        <v>66021</v>
      </c>
      <c r="T330" s="469">
        <f>IFERROR(VLOOKUP(S330,'Liste CG'!A:A,1,FALSE),"Attention erreur pas de CG")</f>
        <v>66021</v>
      </c>
      <c r="U330" s="447" t="str">
        <f>IF(MID(H330,4,1)="x", 'Messages d''erreur'!$B$13,IF(LEFT(T330,1)="A",'Messages d''erreur'!$B$12,""))</f>
        <v/>
      </c>
    </row>
    <row r="331" spans="1:21" ht="26" x14ac:dyDescent="0.35">
      <c r="A331" s="535" t="s">
        <v>1521</v>
      </c>
      <c r="B331" s="447">
        <f t="shared" si="28"/>
        <v>22139</v>
      </c>
      <c r="C331" s="462" t="s">
        <v>1522</v>
      </c>
      <c r="D331" s="463" t="s">
        <v>1341</v>
      </c>
      <c r="E331" s="464" t="s">
        <v>1101</v>
      </c>
      <c r="F331" s="464">
        <v>2</v>
      </c>
      <c r="G331" s="462" t="s">
        <v>1509</v>
      </c>
      <c r="H331" s="462" t="s">
        <v>1364</v>
      </c>
      <c r="I331" s="464" t="s">
        <v>1100</v>
      </c>
      <c r="J331" s="464" t="s">
        <v>61</v>
      </c>
      <c r="K331" s="466" t="s">
        <v>1100</v>
      </c>
      <c r="L331" s="467">
        <f t="shared" si="27"/>
        <v>1</v>
      </c>
      <c r="M331" s="468">
        <f t="shared" si="29"/>
        <v>67361</v>
      </c>
      <c r="N331" s="467" t="str">
        <f>IF(IFERROR(SEARCH("-",K331,1),0) &gt; 0,IFERROR(VLOOKUP(K331,'Liste ECO'!A:A,1,FALSE),"ATTENTION CE Inexistant"),"")</f>
        <v/>
      </c>
      <c r="O331" s="467" t="str">
        <f>IF(LEFT(N331,1) ="A",'Messages d''erreur'!$B$9,"")</f>
        <v/>
      </c>
      <c r="P331" s="447">
        <f t="shared" si="25"/>
        <v>67361</v>
      </c>
      <c r="Q331" s="447">
        <f>IFERROR(VLOOKUP(B332,'Liste CG'!A:A,1,FALSE),"Attention erreur pas de CG")</f>
        <v>22141</v>
      </c>
      <c r="R331" s="447" t="str">
        <f>IF(LEFT(Q331,1)="A",'Messages d''erreur'!B$10,"")</f>
        <v/>
      </c>
      <c r="S331" s="467">
        <f t="shared" si="26"/>
        <v>67361</v>
      </c>
      <c r="T331" s="469">
        <f>IFERROR(VLOOKUP(S331,'Liste CG'!A:A,1,FALSE),"Attention erreur pas de CG")</f>
        <v>67361</v>
      </c>
      <c r="U331" s="447" t="str">
        <f>IF(MID(H331,4,1)="x", 'Messages d''erreur'!$B$13,IF(LEFT(T331,1)="A",'Messages d''erreur'!$B$12,""))</f>
        <v/>
      </c>
    </row>
    <row r="332" spans="1:21" ht="39" x14ac:dyDescent="0.35">
      <c r="A332" s="535" t="s">
        <v>1523</v>
      </c>
      <c r="B332" s="447">
        <f t="shared" si="28"/>
        <v>22141</v>
      </c>
      <c r="C332" s="462" t="s">
        <v>1524</v>
      </c>
      <c r="D332" s="463" t="s">
        <v>1341</v>
      </c>
      <c r="E332" s="464" t="s">
        <v>61</v>
      </c>
      <c r="F332" s="464">
        <v>1</v>
      </c>
      <c r="G332" s="462" t="s">
        <v>1512</v>
      </c>
      <c r="H332" s="462" t="s">
        <v>1483</v>
      </c>
      <c r="I332" s="464" t="s">
        <v>1353</v>
      </c>
      <c r="J332" s="464" t="s">
        <v>1101</v>
      </c>
      <c r="K332" s="466" t="s">
        <v>1100</v>
      </c>
      <c r="L332" s="467">
        <f t="shared" si="27"/>
        <v>0</v>
      </c>
      <c r="M332" s="468">
        <f t="shared" si="29"/>
        <v>24021</v>
      </c>
      <c r="N332" s="467" t="str">
        <f>IF(IFERROR(SEARCH("-",K332,1),0) &gt; 0,IFERROR(VLOOKUP(K332,'Liste ECO'!A:A,1,FALSE),"ATTENTION CE Inexistant"),"")</f>
        <v/>
      </c>
      <c r="O332" s="467" t="str">
        <f>IF(LEFT(N332,1) ="A",'Messages d''erreur'!$B$9,"")</f>
        <v/>
      </c>
      <c r="P332" s="447">
        <f t="shared" si="25"/>
        <v>24021</v>
      </c>
      <c r="Q332" s="447">
        <f>IFERROR(VLOOKUP(B333,'Liste CG'!A:A,1,FALSE),"Attention erreur pas de CG")</f>
        <v>22141</v>
      </c>
      <c r="R332" s="447" t="str">
        <f>IF(LEFT(Q332,1)="A",'Messages d''erreur'!B$10,"")</f>
        <v/>
      </c>
      <c r="S332" s="467">
        <f t="shared" si="26"/>
        <v>24021</v>
      </c>
      <c r="T332" s="469">
        <f>IFERROR(VLOOKUP(S332,'Liste CG'!A:A,1,FALSE),"Attention erreur pas de CG")</f>
        <v>24021</v>
      </c>
      <c r="U332" s="447" t="str">
        <f>IF(MID(H332,4,1)="x", 'Messages d''erreur'!$B$13,IF(LEFT(T332,1)="A",'Messages d''erreur'!$B$12,""))</f>
        <v/>
      </c>
    </row>
    <row r="333" spans="1:21" ht="26" x14ac:dyDescent="0.35">
      <c r="A333" s="535" t="s">
        <v>1523</v>
      </c>
      <c r="B333" s="447">
        <f t="shared" si="28"/>
        <v>22141</v>
      </c>
      <c r="C333" s="462" t="s">
        <v>1524</v>
      </c>
      <c r="D333" s="463" t="s">
        <v>1341</v>
      </c>
      <c r="E333" s="464" t="s">
        <v>1101</v>
      </c>
      <c r="F333" s="464">
        <v>2</v>
      </c>
      <c r="G333" s="462" t="s">
        <v>1385</v>
      </c>
      <c r="H333" s="462" t="s">
        <v>1386</v>
      </c>
      <c r="I333" s="464" t="s">
        <v>1353</v>
      </c>
      <c r="J333" s="464" t="s">
        <v>61</v>
      </c>
      <c r="K333" s="466" t="s">
        <v>1100</v>
      </c>
      <c r="L333" s="467">
        <f t="shared" si="27"/>
        <v>1</v>
      </c>
      <c r="M333" s="468">
        <f t="shared" si="29"/>
        <v>24621</v>
      </c>
      <c r="N333" s="467" t="str">
        <f>IF(IFERROR(SEARCH("-",K333,1),0) &gt; 0,IFERROR(VLOOKUP(K333,'Liste ECO'!A:A,1,FALSE),"ATTENTION CE Inexistant"),"")</f>
        <v/>
      </c>
      <c r="O333" s="467" t="str">
        <f>IF(LEFT(N333,1) ="A",'Messages d''erreur'!$B$9,"")</f>
        <v/>
      </c>
      <c r="P333" s="447">
        <f t="shared" si="25"/>
        <v>24621</v>
      </c>
      <c r="Q333" s="447">
        <f>IFERROR(VLOOKUP(B334,'Liste CG'!A:A,1,FALSE),"Attention erreur pas de CG")</f>
        <v>22141</v>
      </c>
      <c r="R333" s="447" t="str">
        <f>IF(LEFT(Q333,1)="A",'Messages d''erreur'!B$10,"")</f>
        <v/>
      </c>
      <c r="S333" s="467">
        <f t="shared" si="26"/>
        <v>24621</v>
      </c>
      <c r="T333" s="469">
        <f>IFERROR(VLOOKUP(S333,'Liste CG'!A:A,1,FALSE),"Attention erreur pas de CG")</f>
        <v>24621</v>
      </c>
      <c r="U333" s="447" t="str">
        <f>IF(MID(H333,4,1)="x", 'Messages d''erreur'!$B$13,IF(LEFT(T333,1)="A",'Messages d''erreur'!$B$12,""))</f>
        <v/>
      </c>
    </row>
    <row r="334" spans="1:21" ht="39" x14ac:dyDescent="0.35">
      <c r="A334" s="535" t="s">
        <v>1523</v>
      </c>
      <c r="B334" s="447">
        <f t="shared" si="28"/>
        <v>22141</v>
      </c>
      <c r="C334" s="462" t="s">
        <v>1524</v>
      </c>
      <c r="D334" s="463" t="s">
        <v>1341</v>
      </c>
      <c r="E334" s="464" t="s">
        <v>1101</v>
      </c>
      <c r="F334" s="464">
        <v>3</v>
      </c>
      <c r="G334" s="462" t="s">
        <v>1387</v>
      </c>
      <c r="H334" s="462" t="s">
        <v>1388</v>
      </c>
      <c r="I334" s="464" t="s">
        <v>1100</v>
      </c>
      <c r="J334" s="464" t="s">
        <v>61</v>
      </c>
      <c r="K334" s="466" t="s">
        <v>1100</v>
      </c>
      <c r="L334" s="467">
        <f t="shared" si="27"/>
        <v>1</v>
      </c>
      <c r="M334" s="468">
        <f t="shared" si="29"/>
        <v>67241</v>
      </c>
      <c r="N334" s="467" t="str">
        <f>IF(IFERROR(SEARCH("-",K334,1),0) &gt; 0,IFERROR(VLOOKUP(K334,'Liste ECO'!A:A,1,FALSE),"ATTENTION CE Inexistant"),"")</f>
        <v/>
      </c>
      <c r="O334" s="467" t="str">
        <f>IF(LEFT(N334,1) ="A",'Messages d''erreur'!$B$9,"")</f>
        <v/>
      </c>
      <c r="P334" s="447">
        <f t="shared" si="25"/>
        <v>67241</v>
      </c>
      <c r="Q334" s="447">
        <f>IFERROR(VLOOKUP(B335,'Liste CG'!A:A,1,FALSE),"Attention erreur pas de CG")</f>
        <v>22141</v>
      </c>
      <c r="R334" s="447" t="str">
        <f>IF(LEFT(Q334,1)="A",'Messages d''erreur'!B$10,"")</f>
        <v/>
      </c>
      <c r="S334" s="467">
        <f t="shared" si="26"/>
        <v>67241</v>
      </c>
      <c r="T334" s="469">
        <f>IFERROR(VLOOKUP(S334,'Liste CG'!A:A,1,FALSE),"Attention erreur pas de CG")</f>
        <v>67241</v>
      </c>
      <c r="U334" s="447" t="str">
        <f>IF(MID(H334,4,1)="x", 'Messages d''erreur'!$B$13,IF(LEFT(T334,1)="A",'Messages d''erreur'!$B$12,""))</f>
        <v/>
      </c>
    </row>
    <row r="335" spans="1:21" ht="39" x14ac:dyDescent="0.35">
      <c r="A335" s="535" t="s">
        <v>1523</v>
      </c>
      <c r="B335" s="447">
        <f t="shared" si="28"/>
        <v>22141</v>
      </c>
      <c r="C335" s="462" t="s">
        <v>1524</v>
      </c>
      <c r="D335" s="463" t="s">
        <v>1341</v>
      </c>
      <c r="E335" s="464" t="s">
        <v>61</v>
      </c>
      <c r="F335" s="464">
        <v>4</v>
      </c>
      <c r="G335" s="462" t="s">
        <v>1389</v>
      </c>
      <c r="H335" s="462" t="s">
        <v>1390</v>
      </c>
      <c r="I335" s="464" t="s">
        <v>1100</v>
      </c>
      <c r="J335" s="464" t="s">
        <v>1101</v>
      </c>
      <c r="K335" s="466" t="s">
        <v>1100</v>
      </c>
      <c r="L335" s="467">
        <f t="shared" si="27"/>
        <v>1</v>
      </c>
      <c r="M335" s="468">
        <f t="shared" si="29"/>
        <v>77241</v>
      </c>
      <c r="N335" s="467" t="str">
        <f>IF(IFERROR(SEARCH("-",K335,1),0) &gt; 0,IFERROR(VLOOKUP(K335,'Liste ECO'!A:A,1,FALSE),"ATTENTION CE Inexistant"),"")</f>
        <v/>
      </c>
      <c r="O335" s="467" t="str">
        <f>IF(LEFT(N335,1) ="A",'Messages d''erreur'!$B$9,"")</f>
        <v/>
      </c>
      <c r="P335" s="447">
        <f t="shared" si="25"/>
        <v>77241</v>
      </c>
      <c r="Q335" s="447">
        <f>IFERROR(VLOOKUP(B336,'Liste CG'!A:A,1,FALSE),"Attention erreur pas de CG")</f>
        <v>22142</v>
      </c>
      <c r="R335" s="447" t="str">
        <f>IF(LEFT(Q335,1)="A",'Messages d''erreur'!B$10,"")</f>
        <v/>
      </c>
      <c r="S335" s="467">
        <f t="shared" si="26"/>
        <v>77241</v>
      </c>
      <c r="T335" s="469">
        <f>IFERROR(VLOOKUP(S335,'Liste CG'!A:A,1,FALSE),"Attention erreur pas de CG")</f>
        <v>77241</v>
      </c>
      <c r="U335" s="447" t="str">
        <f>IF(MID(H335,4,1)="x", 'Messages d''erreur'!$B$13,IF(LEFT(T335,1)="A",'Messages d''erreur'!$B$12,""))</f>
        <v/>
      </c>
    </row>
    <row r="336" spans="1:21" ht="39" x14ac:dyDescent="0.35">
      <c r="A336" s="535" t="s">
        <v>1525</v>
      </c>
      <c r="B336" s="447">
        <f t="shared" si="28"/>
        <v>22142</v>
      </c>
      <c r="C336" s="462" t="s">
        <v>1526</v>
      </c>
      <c r="D336" s="463" t="s">
        <v>1341</v>
      </c>
      <c r="E336" s="464" t="s">
        <v>61</v>
      </c>
      <c r="F336" s="464">
        <v>1</v>
      </c>
      <c r="G336" s="462" t="s">
        <v>1393</v>
      </c>
      <c r="H336" s="462" t="s">
        <v>1483</v>
      </c>
      <c r="I336" s="464" t="s">
        <v>1353</v>
      </c>
      <c r="J336" s="464" t="s">
        <v>1101</v>
      </c>
      <c r="K336" s="466" t="s">
        <v>1100</v>
      </c>
      <c r="L336" s="467">
        <f t="shared" si="27"/>
        <v>0</v>
      </c>
      <c r="M336" s="468">
        <f t="shared" si="29"/>
        <v>24021</v>
      </c>
      <c r="N336" s="467" t="str">
        <f>IF(IFERROR(SEARCH("-",K336,1),0) &gt; 0,IFERROR(VLOOKUP(K336,'Liste ECO'!A:A,1,FALSE),"ATTENTION CE Inexistant"),"")</f>
        <v/>
      </c>
      <c r="O336" s="467" t="str">
        <f>IF(LEFT(N336,1) ="A",'Messages d''erreur'!$B$9,"")</f>
        <v/>
      </c>
      <c r="P336" s="447">
        <f t="shared" si="25"/>
        <v>24021</v>
      </c>
      <c r="Q336" s="447">
        <f>IFERROR(VLOOKUP(B337,'Liste CG'!A:A,1,FALSE),"Attention erreur pas de CG")</f>
        <v>22146</v>
      </c>
      <c r="R336" s="447" t="str">
        <f>IF(LEFT(Q336,1)="A",'Messages d''erreur'!B$10,"")</f>
        <v/>
      </c>
      <c r="S336" s="467">
        <f t="shared" si="26"/>
        <v>24021</v>
      </c>
      <c r="T336" s="469">
        <f>IFERROR(VLOOKUP(S336,'Liste CG'!A:A,1,FALSE),"Attention erreur pas de CG")</f>
        <v>24021</v>
      </c>
      <c r="U336" s="447" t="str">
        <f>IF(MID(H336,4,1)="x", 'Messages d''erreur'!$B$13,IF(LEFT(T336,1)="A",'Messages d''erreur'!$B$12,""))</f>
        <v/>
      </c>
    </row>
    <row r="337" spans="1:21" ht="39" x14ac:dyDescent="0.35">
      <c r="A337" s="535" t="s">
        <v>1527</v>
      </c>
      <c r="B337" s="447">
        <f t="shared" si="28"/>
        <v>22146</v>
      </c>
      <c r="C337" s="462" t="s">
        <v>1528</v>
      </c>
      <c r="D337" s="463" t="s">
        <v>1341</v>
      </c>
      <c r="E337" s="464" t="s">
        <v>1101</v>
      </c>
      <c r="F337" s="464">
        <v>1</v>
      </c>
      <c r="G337" s="462" t="s">
        <v>1396</v>
      </c>
      <c r="H337" s="462" t="s">
        <v>1397</v>
      </c>
      <c r="I337" s="464" t="s">
        <v>1100</v>
      </c>
      <c r="J337" s="464" t="s">
        <v>61</v>
      </c>
      <c r="K337" s="466" t="s">
        <v>1100</v>
      </c>
      <c r="L337" s="467">
        <f t="shared" si="27"/>
        <v>0</v>
      </c>
      <c r="M337" s="468">
        <f t="shared" si="29"/>
        <v>66120</v>
      </c>
      <c r="N337" s="467" t="str">
        <f>IF(IFERROR(SEARCH("-",K337,1),0) &gt; 0,IFERROR(VLOOKUP(K337,'Liste ECO'!A:A,1,FALSE),"ATTENTION CE Inexistant"),"")</f>
        <v/>
      </c>
      <c r="O337" s="467" t="str">
        <f>IF(LEFT(N337,1) ="A",'Messages d''erreur'!$B$9,"")</f>
        <v/>
      </c>
      <c r="P337" s="447">
        <f t="shared" si="25"/>
        <v>66120</v>
      </c>
      <c r="Q337" s="447">
        <f>IFERROR(VLOOKUP(B338,'Liste CG'!A:A,1,FALSE),"Attention erreur pas de CG")</f>
        <v>22146</v>
      </c>
      <c r="R337" s="447" t="str">
        <f>IF(LEFT(Q337,1)="A",'Messages d''erreur'!B$10,"")</f>
        <v/>
      </c>
      <c r="S337" s="467">
        <f t="shared" si="26"/>
        <v>66120</v>
      </c>
      <c r="T337" s="469">
        <f>IFERROR(VLOOKUP(S337,'Liste CG'!A:A,1,FALSE),"Attention erreur pas de CG")</f>
        <v>66120</v>
      </c>
      <c r="U337" s="447" t="str">
        <f>IF(MID(H337,4,1)="x", 'Messages d''erreur'!$B$13,IF(LEFT(T337,1)="A",'Messages d''erreur'!$B$12,""))</f>
        <v/>
      </c>
    </row>
    <row r="338" spans="1:21" ht="39" x14ac:dyDescent="0.35">
      <c r="A338" s="535" t="s">
        <v>1527</v>
      </c>
      <c r="B338" s="447">
        <f t="shared" si="28"/>
        <v>22146</v>
      </c>
      <c r="C338" s="462" t="s">
        <v>1528</v>
      </c>
      <c r="D338" s="463" t="s">
        <v>1341</v>
      </c>
      <c r="E338" s="464" t="s">
        <v>61</v>
      </c>
      <c r="F338" s="464">
        <v>2</v>
      </c>
      <c r="G338" s="462" t="s">
        <v>1398</v>
      </c>
      <c r="H338" s="462" t="s">
        <v>1399</v>
      </c>
      <c r="I338" s="464" t="s">
        <v>1100</v>
      </c>
      <c r="J338" s="464" t="s">
        <v>1101</v>
      </c>
      <c r="K338" s="466" t="s">
        <v>1100</v>
      </c>
      <c r="L338" s="467">
        <f t="shared" si="27"/>
        <v>1</v>
      </c>
      <c r="M338" s="468">
        <f t="shared" si="29"/>
        <v>76120</v>
      </c>
      <c r="N338" s="467" t="str">
        <f>IF(IFERROR(SEARCH("-",K338,1),0) &gt; 0,IFERROR(VLOOKUP(K338,'Liste ECO'!A:A,1,FALSE),"ATTENTION CE Inexistant"),"")</f>
        <v/>
      </c>
      <c r="O338" s="467" t="str">
        <f>IF(LEFT(N338,1) ="A",'Messages d''erreur'!$B$9,"")</f>
        <v/>
      </c>
      <c r="P338" s="447">
        <f t="shared" si="25"/>
        <v>76120</v>
      </c>
      <c r="Q338" s="447">
        <f>IFERROR(VLOOKUP(B339,'Liste CG'!A:A,1,FALSE),"Attention erreur pas de CG")</f>
        <v>22147</v>
      </c>
      <c r="R338" s="447" t="str">
        <f>IF(LEFT(Q338,1)="A",'Messages d''erreur'!B$10,"")</f>
        <v/>
      </c>
      <c r="S338" s="467">
        <f t="shared" si="26"/>
        <v>76120</v>
      </c>
      <c r="T338" s="469">
        <f>IFERROR(VLOOKUP(S338,'Liste CG'!A:A,1,FALSE),"Attention erreur pas de CG")</f>
        <v>76120</v>
      </c>
      <c r="U338" s="447" t="str">
        <f>IF(MID(H338,4,1)="x", 'Messages d''erreur'!$B$13,IF(LEFT(T338,1)="A",'Messages d''erreur'!$B$12,""))</f>
        <v/>
      </c>
    </row>
    <row r="339" spans="1:21" ht="39" x14ac:dyDescent="0.35">
      <c r="A339" s="535" t="s">
        <v>1529</v>
      </c>
      <c r="B339" s="447">
        <f t="shared" si="28"/>
        <v>22147</v>
      </c>
      <c r="C339" s="462" t="s">
        <v>1530</v>
      </c>
      <c r="D339" s="463" t="s">
        <v>1341</v>
      </c>
      <c r="E339" s="464" t="s">
        <v>1101</v>
      </c>
      <c r="F339" s="464">
        <v>1</v>
      </c>
      <c r="G339" s="462" t="s">
        <v>1396</v>
      </c>
      <c r="H339" s="462" t="s">
        <v>1402</v>
      </c>
      <c r="I339" s="464" t="s">
        <v>1100</v>
      </c>
      <c r="J339" s="464" t="s">
        <v>61</v>
      </c>
      <c r="K339" s="466" t="s">
        <v>1100</v>
      </c>
      <c r="L339" s="467">
        <f t="shared" si="27"/>
        <v>0</v>
      </c>
      <c r="M339" s="468">
        <f t="shared" si="29"/>
        <v>67371</v>
      </c>
      <c r="N339" s="467" t="str">
        <f>IF(IFERROR(SEARCH("-",K339,1),0) &gt; 0,IFERROR(VLOOKUP(K339,'Liste ECO'!A:A,1,FALSE),"ATTENTION CE Inexistant"),"")</f>
        <v/>
      </c>
      <c r="O339" s="467" t="str">
        <f>IF(LEFT(N339,1) ="A",'Messages d''erreur'!$B$9,"")</f>
        <v/>
      </c>
      <c r="P339" s="447">
        <f t="shared" si="25"/>
        <v>67371</v>
      </c>
      <c r="Q339" s="447">
        <f>IFERROR(VLOOKUP(B340,'Liste CG'!A:A,1,FALSE),"Attention erreur pas de CG")</f>
        <v>22147</v>
      </c>
      <c r="R339" s="447" t="str">
        <f>IF(LEFT(Q339,1)="A",'Messages d''erreur'!B$10,"")</f>
        <v/>
      </c>
      <c r="S339" s="467">
        <f t="shared" si="26"/>
        <v>67371</v>
      </c>
      <c r="T339" s="469">
        <f>IFERROR(VLOOKUP(S339,'Liste CG'!A:A,1,FALSE),"Attention erreur pas de CG")</f>
        <v>67371</v>
      </c>
      <c r="U339" s="447" t="str">
        <f>IF(MID(H339,4,1)="x", 'Messages d''erreur'!$B$13,IF(LEFT(T339,1)="A",'Messages d''erreur'!$B$12,""))</f>
        <v/>
      </c>
    </row>
    <row r="340" spans="1:21" ht="39" x14ac:dyDescent="0.35">
      <c r="A340" s="535" t="s">
        <v>1529</v>
      </c>
      <c r="B340" s="447">
        <f t="shared" si="28"/>
        <v>22147</v>
      </c>
      <c r="C340" s="462" t="s">
        <v>1530</v>
      </c>
      <c r="D340" s="463" t="s">
        <v>1341</v>
      </c>
      <c r="E340" s="464" t="s">
        <v>61</v>
      </c>
      <c r="F340" s="464">
        <v>2</v>
      </c>
      <c r="G340" s="462" t="s">
        <v>1398</v>
      </c>
      <c r="H340" s="462" t="s">
        <v>1403</v>
      </c>
      <c r="I340" s="464" t="s">
        <v>1100</v>
      </c>
      <c r="J340" s="464" t="s">
        <v>1101</v>
      </c>
      <c r="K340" s="466" t="s">
        <v>1100</v>
      </c>
      <c r="L340" s="467">
        <f t="shared" si="27"/>
        <v>1</v>
      </c>
      <c r="M340" s="468">
        <f t="shared" si="29"/>
        <v>77371</v>
      </c>
      <c r="N340" s="467" t="str">
        <f>IF(IFERROR(SEARCH("-",K340,1),0) &gt; 0,IFERROR(VLOOKUP(K340,'Liste ECO'!A:A,1,FALSE),"ATTENTION CE Inexistant"),"")</f>
        <v/>
      </c>
      <c r="O340" s="467" t="str">
        <f>IF(LEFT(N340,1) ="A",'Messages d''erreur'!$B$9,"")</f>
        <v/>
      </c>
      <c r="P340" s="447">
        <f t="shared" si="25"/>
        <v>77371</v>
      </c>
      <c r="Q340" s="447">
        <f>IFERROR(VLOOKUP(B341,'Liste CG'!A:A,1,FALSE),"Attention erreur pas de CG")</f>
        <v>22148</v>
      </c>
      <c r="R340" s="447" t="str">
        <f>IF(LEFT(Q340,1)="A",'Messages d''erreur'!B$10,"")</f>
        <v/>
      </c>
      <c r="S340" s="467">
        <f t="shared" si="26"/>
        <v>77371</v>
      </c>
      <c r="T340" s="469">
        <f>IFERROR(VLOOKUP(S340,'Liste CG'!A:A,1,FALSE),"Attention erreur pas de CG")</f>
        <v>77371</v>
      </c>
      <c r="U340" s="447" t="str">
        <f>IF(MID(H340,4,1)="x", 'Messages d''erreur'!$B$13,IF(LEFT(T340,1)="A",'Messages d''erreur'!$B$12,""))</f>
        <v/>
      </c>
    </row>
    <row r="341" spans="1:21" ht="52" x14ac:dyDescent="0.35">
      <c r="A341" s="535" t="s">
        <v>1531</v>
      </c>
      <c r="B341" s="447">
        <f t="shared" si="28"/>
        <v>22148</v>
      </c>
      <c r="C341" s="462" t="s">
        <v>1532</v>
      </c>
      <c r="D341" s="463" t="s">
        <v>1341</v>
      </c>
      <c r="E341" s="464" t="s">
        <v>1101</v>
      </c>
      <c r="F341" s="464">
        <v>1</v>
      </c>
      <c r="G341" s="462" t="s">
        <v>1503</v>
      </c>
      <c r="H341" s="462" t="s">
        <v>1504</v>
      </c>
      <c r="I341" s="464" t="s">
        <v>1100</v>
      </c>
      <c r="J341" s="464" t="s">
        <v>61</v>
      </c>
      <c r="K341" s="466" t="s">
        <v>1100</v>
      </c>
      <c r="L341" s="467">
        <f t="shared" si="27"/>
        <v>0</v>
      </c>
      <c r="M341" s="468">
        <f t="shared" si="29"/>
        <v>66021</v>
      </c>
      <c r="N341" s="467" t="str">
        <f>IF(IFERROR(SEARCH("-",K341,1),0) &gt; 0,IFERROR(VLOOKUP(K341,'Liste ECO'!A:A,1,FALSE),"ATTENTION CE Inexistant"),"")</f>
        <v/>
      </c>
      <c r="O341" s="467" t="str">
        <f>IF(LEFT(N341,1) ="A",'Messages d''erreur'!$B$9,"")</f>
        <v/>
      </c>
      <c r="P341" s="447">
        <f t="shared" si="25"/>
        <v>66021</v>
      </c>
      <c r="Q341" s="447">
        <f>IFERROR(VLOOKUP(B342,'Liste CG'!A:A,1,FALSE),"Attention erreur pas de CG")</f>
        <v>22148</v>
      </c>
      <c r="R341" s="447" t="str">
        <f>IF(LEFT(Q341,1)="A",'Messages d''erreur'!B$10,"")</f>
        <v/>
      </c>
      <c r="S341" s="467">
        <f t="shared" si="26"/>
        <v>66021</v>
      </c>
      <c r="T341" s="469">
        <f>IFERROR(VLOOKUP(S341,'Liste CG'!A:A,1,FALSE),"Attention erreur pas de CG")</f>
        <v>66021</v>
      </c>
      <c r="U341" s="447" t="str">
        <f>IF(MID(H341,4,1)="x", 'Messages d''erreur'!$B$13,IF(LEFT(T341,1)="A",'Messages d''erreur'!$B$12,""))</f>
        <v/>
      </c>
    </row>
    <row r="342" spans="1:21" ht="52" x14ac:dyDescent="0.35">
      <c r="A342" s="535" t="s">
        <v>1531</v>
      </c>
      <c r="B342" s="447">
        <f t="shared" si="28"/>
        <v>22148</v>
      </c>
      <c r="C342" s="462" t="s">
        <v>1532</v>
      </c>
      <c r="D342" s="463" t="s">
        <v>1341</v>
      </c>
      <c r="E342" s="464" t="s">
        <v>1101</v>
      </c>
      <c r="F342" s="464">
        <v>2</v>
      </c>
      <c r="G342" s="462" t="s">
        <v>1505</v>
      </c>
      <c r="H342" s="462" t="s">
        <v>1364</v>
      </c>
      <c r="I342" s="464" t="s">
        <v>1100</v>
      </c>
      <c r="J342" s="464" t="s">
        <v>61</v>
      </c>
      <c r="K342" s="466" t="s">
        <v>1100</v>
      </c>
      <c r="L342" s="467">
        <f t="shared" si="27"/>
        <v>1</v>
      </c>
      <c r="M342" s="468">
        <f t="shared" si="29"/>
        <v>67361</v>
      </c>
      <c r="N342" s="467" t="str">
        <f>IF(IFERROR(SEARCH("-",K342,1),0) &gt; 0,IFERROR(VLOOKUP(K342,'Liste ECO'!A:A,1,FALSE),"ATTENTION CE Inexistant"),"")</f>
        <v/>
      </c>
      <c r="O342" s="467" t="str">
        <f>IF(LEFT(N342,1) ="A",'Messages d''erreur'!$B$9,"")</f>
        <v/>
      </c>
      <c r="P342" s="447">
        <f t="shared" si="25"/>
        <v>67361</v>
      </c>
      <c r="Q342" s="447">
        <f>IFERROR(VLOOKUP(B343,'Liste CG'!A:A,1,FALSE),"Attention erreur pas de CG")</f>
        <v>22149</v>
      </c>
      <c r="R342" s="447" t="str">
        <f>IF(LEFT(Q342,1)="A",'Messages d''erreur'!B$10,"")</f>
        <v/>
      </c>
      <c r="S342" s="467">
        <f t="shared" si="26"/>
        <v>67361</v>
      </c>
      <c r="T342" s="469">
        <f>IFERROR(VLOOKUP(S342,'Liste CG'!A:A,1,FALSE),"Attention erreur pas de CG")</f>
        <v>67361</v>
      </c>
      <c r="U342" s="447" t="str">
        <f>IF(MID(H342,4,1)="x", 'Messages d''erreur'!$B$13,IF(LEFT(T342,1)="A",'Messages d''erreur'!$B$12,""))</f>
        <v/>
      </c>
    </row>
    <row r="343" spans="1:21" ht="26" x14ac:dyDescent="0.35">
      <c r="A343" s="535" t="s">
        <v>1533</v>
      </c>
      <c r="B343" s="447">
        <f t="shared" si="28"/>
        <v>22149</v>
      </c>
      <c r="C343" s="462" t="s">
        <v>1534</v>
      </c>
      <c r="D343" s="463" t="s">
        <v>1341</v>
      </c>
      <c r="E343" s="464" t="s">
        <v>1101</v>
      </c>
      <c r="F343" s="464">
        <v>1</v>
      </c>
      <c r="G343" s="462" t="s">
        <v>1508</v>
      </c>
      <c r="H343" s="462" t="s">
        <v>1504</v>
      </c>
      <c r="I343" s="464" t="s">
        <v>1100</v>
      </c>
      <c r="J343" s="464" t="s">
        <v>61</v>
      </c>
      <c r="K343" s="466" t="s">
        <v>1100</v>
      </c>
      <c r="L343" s="467">
        <f t="shared" si="27"/>
        <v>0</v>
      </c>
      <c r="M343" s="468">
        <f t="shared" si="29"/>
        <v>66021</v>
      </c>
      <c r="N343" s="467" t="str">
        <f>IF(IFERROR(SEARCH("-",K343,1),0) &gt; 0,IFERROR(VLOOKUP(K343,'Liste ECO'!A:A,1,FALSE),"ATTENTION CE Inexistant"),"")</f>
        <v/>
      </c>
      <c r="O343" s="467" t="str">
        <f>IF(LEFT(N343,1) ="A",'Messages d''erreur'!$B$9,"")</f>
        <v/>
      </c>
      <c r="P343" s="447">
        <f t="shared" si="25"/>
        <v>66021</v>
      </c>
      <c r="Q343" s="447">
        <f>IFERROR(VLOOKUP(B344,'Liste CG'!A:A,1,FALSE),"Attention erreur pas de CG")</f>
        <v>22149</v>
      </c>
      <c r="R343" s="447" t="str">
        <f>IF(LEFT(Q343,1)="A",'Messages d''erreur'!B$10,"")</f>
        <v/>
      </c>
      <c r="S343" s="467">
        <f t="shared" si="26"/>
        <v>66021</v>
      </c>
      <c r="T343" s="469">
        <f>IFERROR(VLOOKUP(S343,'Liste CG'!A:A,1,FALSE),"Attention erreur pas de CG")</f>
        <v>66021</v>
      </c>
      <c r="U343" s="447" t="str">
        <f>IF(MID(H343,4,1)="x", 'Messages d''erreur'!$B$13,IF(LEFT(T343,1)="A",'Messages d''erreur'!$B$12,""))</f>
        <v/>
      </c>
    </row>
    <row r="344" spans="1:21" ht="26" x14ac:dyDescent="0.35">
      <c r="A344" s="535" t="s">
        <v>1533</v>
      </c>
      <c r="B344" s="447">
        <f t="shared" si="28"/>
        <v>22149</v>
      </c>
      <c r="C344" s="462" t="s">
        <v>1534</v>
      </c>
      <c r="D344" s="463" t="s">
        <v>1341</v>
      </c>
      <c r="E344" s="464" t="s">
        <v>1101</v>
      </c>
      <c r="F344" s="464">
        <v>2</v>
      </c>
      <c r="G344" s="462" t="s">
        <v>1509</v>
      </c>
      <c r="H344" s="462" t="s">
        <v>1364</v>
      </c>
      <c r="I344" s="464" t="s">
        <v>1100</v>
      </c>
      <c r="J344" s="464" t="s">
        <v>61</v>
      </c>
      <c r="K344" s="466" t="s">
        <v>1100</v>
      </c>
      <c r="L344" s="467">
        <f t="shared" si="27"/>
        <v>1</v>
      </c>
      <c r="M344" s="468">
        <f t="shared" si="29"/>
        <v>67361</v>
      </c>
      <c r="N344" s="467" t="str">
        <f>IF(IFERROR(SEARCH("-",K344,1),0) &gt; 0,IFERROR(VLOOKUP(K344,'Liste ECO'!A:A,1,FALSE),"ATTENTION CE Inexistant"),"")</f>
        <v/>
      </c>
      <c r="O344" s="467" t="str">
        <f>IF(LEFT(N344,1) ="A",'Messages d''erreur'!$B$9,"")</f>
        <v/>
      </c>
      <c r="P344" s="447">
        <f t="shared" si="25"/>
        <v>67361</v>
      </c>
      <c r="Q344" s="447">
        <f>IFERROR(VLOOKUP(B345,'Liste CG'!A:A,1,FALSE),"Attention erreur pas de CG")</f>
        <v>22151</v>
      </c>
      <c r="R344" s="447" t="str">
        <f>IF(LEFT(Q344,1)="A",'Messages d''erreur'!B$10,"")</f>
        <v/>
      </c>
      <c r="S344" s="467">
        <f t="shared" si="26"/>
        <v>67361</v>
      </c>
      <c r="T344" s="469">
        <f>IFERROR(VLOOKUP(S344,'Liste CG'!A:A,1,FALSE),"Attention erreur pas de CG")</f>
        <v>67361</v>
      </c>
      <c r="U344" s="447" t="str">
        <f>IF(MID(H344,4,1)="x", 'Messages d''erreur'!$B$13,IF(LEFT(T344,1)="A",'Messages d''erreur'!$B$12,""))</f>
        <v/>
      </c>
    </row>
    <row r="345" spans="1:21" ht="39" x14ac:dyDescent="0.35">
      <c r="A345" s="535" t="s">
        <v>1535</v>
      </c>
      <c r="B345" s="447">
        <f t="shared" si="28"/>
        <v>22151</v>
      </c>
      <c r="C345" s="462" t="s">
        <v>1536</v>
      </c>
      <c r="D345" s="463" t="s">
        <v>1341</v>
      </c>
      <c r="E345" s="464" t="s">
        <v>61</v>
      </c>
      <c r="F345" s="464">
        <v>1</v>
      </c>
      <c r="G345" s="462" t="s">
        <v>1494</v>
      </c>
      <c r="H345" s="462" t="s">
        <v>1483</v>
      </c>
      <c r="I345" s="464" t="s">
        <v>1353</v>
      </c>
      <c r="J345" s="464" t="s">
        <v>1101</v>
      </c>
      <c r="K345" s="466" t="s">
        <v>1100</v>
      </c>
      <c r="L345" s="467">
        <f t="shared" si="27"/>
        <v>0</v>
      </c>
      <c r="M345" s="468">
        <f t="shared" si="29"/>
        <v>24021</v>
      </c>
      <c r="N345" s="467" t="str">
        <f>IF(IFERROR(SEARCH("-",K345,1),0) &gt; 0,IFERROR(VLOOKUP(K345,'Liste ECO'!A:A,1,FALSE),"ATTENTION CE Inexistant"),"")</f>
        <v/>
      </c>
      <c r="O345" s="467" t="str">
        <f>IF(LEFT(N345,1) ="A",'Messages d''erreur'!$B$9,"")</f>
        <v/>
      </c>
      <c r="P345" s="447">
        <f t="shared" si="25"/>
        <v>24021</v>
      </c>
      <c r="Q345" s="447">
        <f>IFERROR(VLOOKUP(B346,'Liste CG'!A:A,1,FALSE),"Attention erreur pas de CG")</f>
        <v>22151</v>
      </c>
      <c r="R345" s="447" t="str">
        <f>IF(LEFT(Q345,1)="A",'Messages d''erreur'!B$10,"")</f>
        <v/>
      </c>
      <c r="S345" s="467">
        <f t="shared" si="26"/>
        <v>24021</v>
      </c>
      <c r="T345" s="469">
        <f>IFERROR(VLOOKUP(S345,'Liste CG'!A:A,1,FALSE),"Attention erreur pas de CG")</f>
        <v>24021</v>
      </c>
      <c r="U345" s="447" t="str">
        <f>IF(MID(H345,4,1)="x", 'Messages d''erreur'!$B$13,IF(LEFT(T345,1)="A",'Messages d''erreur'!$B$12,""))</f>
        <v/>
      </c>
    </row>
    <row r="346" spans="1:21" ht="26" x14ac:dyDescent="0.35">
      <c r="A346" s="535" t="s">
        <v>1535</v>
      </c>
      <c r="B346" s="447">
        <f t="shared" si="28"/>
        <v>22151</v>
      </c>
      <c r="C346" s="462" t="s">
        <v>1536</v>
      </c>
      <c r="D346" s="463" t="s">
        <v>1341</v>
      </c>
      <c r="E346" s="464" t="s">
        <v>1101</v>
      </c>
      <c r="F346" s="464">
        <v>2</v>
      </c>
      <c r="G346" s="462" t="s">
        <v>1385</v>
      </c>
      <c r="H346" s="462" t="s">
        <v>1386</v>
      </c>
      <c r="I346" s="464" t="s">
        <v>1353</v>
      </c>
      <c r="J346" s="464" t="s">
        <v>61</v>
      </c>
      <c r="K346" s="466" t="s">
        <v>1100</v>
      </c>
      <c r="L346" s="467">
        <f t="shared" si="27"/>
        <v>1</v>
      </c>
      <c r="M346" s="468">
        <f t="shared" si="29"/>
        <v>24621</v>
      </c>
      <c r="N346" s="467" t="str">
        <f>IF(IFERROR(SEARCH("-",K346,1),0) &gt; 0,IFERROR(VLOOKUP(K346,'Liste ECO'!A:A,1,FALSE),"ATTENTION CE Inexistant"),"")</f>
        <v/>
      </c>
      <c r="O346" s="467" t="str">
        <f>IF(LEFT(N346,1) ="A",'Messages d''erreur'!$B$9,"")</f>
        <v/>
      </c>
      <c r="P346" s="447">
        <f t="shared" si="25"/>
        <v>24621</v>
      </c>
      <c r="Q346" s="447">
        <f>IFERROR(VLOOKUP(B347,'Liste CG'!A:A,1,FALSE),"Attention erreur pas de CG")</f>
        <v>22151</v>
      </c>
      <c r="R346" s="447" t="str">
        <f>IF(LEFT(Q346,1)="A",'Messages d''erreur'!B$10,"")</f>
        <v/>
      </c>
      <c r="S346" s="467">
        <f t="shared" si="26"/>
        <v>24621</v>
      </c>
      <c r="T346" s="469">
        <f>IFERROR(VLOOKUP(S346,'Liste CG'!A:A,1,FALSE),"Attention erreur pas de CG")</f>
        <v>24621</v>
      </c>
      <c r="U346" s="447" t="str">
        <f>IF(MID(H346,4,1)="x", 'Messages d''erreur'!$B$13,IF(LEFT(T346,1)="A",'Messages d''erreur'!$B$12,""))</f>
        <v/>
      </c>
    </row>
    <row r="347" spans="1:21" ht="39" x14ac:dyDescent="0.35">
      <c r="A347" s="535" t="s">
        <v>1535</v>
      </c>
      <c r="B347" s="447">
        <f t="shared" si="28"/>
        <v>22151</v>
      </c>
      <c r="C347" s="462" t="s">
        <v>1536</v>
      </c>
      <c r="D347" s="463" t="s">
        <v>1341</v>
      </c>
      <c r="E347" s="464" t="s">
        <v>1101</v>
      </c>
      <c r="F347" s="464">
        <v>3</v>
      </c>
      <c r="G347" s="462" t="s">
        <v>1387</v>
      </c>
      <c r="H347" s="462" t="s">
        <v>1388</v>
      </c>
      <c r="I347" s="464" t="s">
        <v>1100</v>
      </c>
      <c r="J347" s="464" t="s">
        <v>61</v>
      </c>
      <c r="K347" s="466" t="s">
        <v>1100</v>
      </c>
      <c r="L347" s="467">
        <f t="shared" si="27"/>
        <v>1</v>
      </c>
      <c r="M347" s="468">
        <f t="shared" si="29"/>
        <v>67241</v>
      </c>
      <c r="N347" s="467" t="str">
        <f>IF(IFERROR(SEARCH("-",K347,1),0) &gt; 0,IFERROR(VLOOKUP(K347,'Liste ECO'!A:A,1,FALSE),"ATTENTION CE Inexistant"),"")</f>
        <v/>
      </c>
      <c r="O347" s="467" t="str">
        <f>IF(LEFT(N347,1) ="A",'Messages d''erreur'!$B$9,"")</f>
        <v/>
      </c>
      <c r="P347" s="447">
        <f t="shared" si="25"/>
        <v>67241</v>
      </c>
      <c r="Q347" s="447">
        <f>IFERROR(VLOOKUP(B348,'Liste CG'!A:A,1,FALSE),"Attention erreur pas de CG")</f>
        <v>22151</v>
      </c>
      <c r="R347" s="447" t="str">
        <f>IF(LEFT(Q347,1)="A",'Messages d''erreur'!B$10,"")</f>
        <v/>
      </c>
      <c r="S347" s="467">
        <f t="shared" si="26"/>
        <v>67241</v>
      </c>
      <c r="T347" s="469">
        <f>IFERROR(VLOOKUP(S347,'Liste CG'!A:A,1,FALSE),"Attention erreur pas de CG")</f>
        <v>67241</v>
      </c>
      <c r="U347" s="447" t="str">
        <f>IF(MID(H347,4,1)="x", 'Messages d''erreur'!$B$13,IF(LEFT(T347,1)="A",'Messages d''erreur'!$B$12,""))</f>
        <v/>
      </c>
    </row>
    <row r="348" spans="1:21" ht="39" x14ac:dyDescent="0.35">
      <c r="A348" s="535" t="s">
        <v>1535</v>
      </c>
      <c r="B348" s="447">
        <f t="shared" si="28"/>
        <v>22151</v>
      </c>
      <c r="C348" s="462" t="s">
        <v>1536</v>
      </c>
      <c r="D348" s="463" t="s">
        <v>1341</v>
      </c>
      <c r="E348" s="464" t="s">
        <v>61</v>
      </c>
      <c r="F348" s="464">
        <v>4</v>
      </c>
      <c r="G348" s="462" t="s">
        <v>1389</v>
      </c>
      <c r="H348" s="462" t="s">
        <v>1390</v>
      </c>
      <c r="I348" s="464" t="s">
        <v>1100</v>
      </c>
      <c r="J348" s="464" t="s">
        <v>1101</v>
      </c>
      <c r="K348" s="466" t="s">
        <v>1100</v>
      </c>
      <c r="L348" s="467">
        <f t="shared" si="27"/>
        <v>1</v>
      </c>
      <c r="M348" s="468">
        <f t="shared" si="29"/>
        <v>77241</v>
      </c>
      <c r="N348" s="467" t="str">
        <f>IF(IFERROR(SEARCH("-",K348,1),0) &gt; 0,IFERROR(VLOOKUP(K348,'Liste ECO'!A:A,1,FALSE),"ATTENTION CE Inexistant"),"")</f>
        <v/>
      </c>
      <c r="O348" s="467" t="str">
        <f>IF(LEFT(N348,1) ="A",'Messages d''erreur'!$B$9,"")</f>
        <v/>
      </c>
      <c r="P348" s="447">
        <f t="shared" si="25"/>
        <v>77241</v>
      </c>
      <c r="Q348" s="447">
        <f>IFERROR(VLOOKUP(B349,'Liste CG'!A:A,1,FALSE),"Attention erreur pas de CG")</f>
        <v>22152</v>
      </c>
      <c r="R348" s="447" t="str">
        <f>IF(LEFT(Q348,1)="A",'Messages d''erreur'!B$10,"")</f>
        <v/>
      </c>
      <c r="S348" s="467">
        <f t="shared" si="26"/>
        <v>77241</v>
      </c>
      <c r="T348" s="469">
        <f>IFERROR(VLOOKUP(S348,'Liste CG'!A:A,1,FALSE),"Attention erreur pas de CG")</f>
        <v>77241</v>
      </c>
      <c r="U348" s="447" t="str">
        <f>IF(MID(H348,4,1)="x", 'Messages d''erreur'!$B$13,IF(LEFT(T348,1)="A",'Messages d''erreur'!$B$12,""))</f>
        <v/>
      </c>
    </row>
    <row r="349" spans="1:21" ht="52" x14ac:dyDescent="0.35">
      <c r="A349" s="535" t="s">
        <v>1537</v>
      </c>
      <c r="B349" s="447">
        <f t="shared" si="28"/>
        <v>22152</v>
      </c>
      <c r="C349" s="462" t="s">
        <v>1538</v>
      </c>
      <c r="D349" s="463" t="s">
        <v>1341</v>
      </c>
      <c r="E349" s="464" t="s">
        <v>61</v>
      </c>
      <c r="F349" s="464">
        <v>1</v>
      </c>
      <c r="G349" s="462" t="s">
        <v>1393</v>
      </c>
      <c r="H349" s="462" t="s">
        <v>1483</v>
      </c>
      <c r="I349" s="464" t="s">
        <v>1353</v>
      </c>
      <c r="J349" s="464" t="s">
        <v>1101</v>
      </c>
      <c r="K349" s="466" t="s">
        <v>1100</v>
      </c>
      <c r="L349" s="467">
        <f t="shared" si="27"/>
        <v>0</v>
      </c>
      <c r="M349" s="468">
        <f t="shared" si="29"/>
        <v>24021</v>
      </c>
      <c r="N349" s="467" t="str">
        <f>IF(IFERROR(SEARCH("-",K349,1),0) &gt; 0,IFERROR(VLOOKUP(K349,'Liste ECO'!A:A,1,FALSE),"ATTENTION CE Inexistant"),"")</f>
        <v/>
      </c>
      <c r="O349" s="467" t="str">
        <f>IF(LEFT(N349,1) ="A",'Messages d''erreur'!$B$9,"")</f>
        <v/>
      </c>
      <c r="P349" s="447">
        <f t="shared" si="25"/>
        <v>24021</v>
      </c>
      <c r="Q349" s="447">
        <f>IFERROR(VLOOKUP(B350,'Liste CG'!A:A,1,FALSE),"Attention erreur pas de CG")</f>
        <v>22156</v>
      </c>
      <c r="R349" s="447" t="str">
        <f>IF(LEFT(Q349,1)="A",'Messages d''erreur'!B$10,"")</f>
        <v/>
      </c>
      <c r="S349" s="467">
        <f t="shared" si="26"/>
        <v>24021</v>
      </c>
      <c r="T349" s="469">
        <f>IFERROR(VLOOKUP(S349,'Liste CG'!A:A,1,FALSE),"Attention erreur pas de CG")</f>
        <v>24021</v>
      </c>
      <c r="U349" s="447" t="str">
        <f>IF(MID(H349,4,1)="x", 'Messages d''erreur'!$B$13,IF(LEFT(T349,1)="A",'Messages d''erreur'!$B$12,""))</f>
        <v/>
      </c>
    </row>
    <row r="350" spans="1:21" ht="39" x14ac:dyDescent="0.35">
      <c r="A350" s="535" t="s">
        <v>1539</v>
      </c>
      <c r="B350" s="447">
        <f t="shared" si="28"/>
        <v>22156</v>
      </c>
      <c r="C350" s="462" t="s">
        <v>1540</v>
      </c>
      <c r="D350" s="463" t="s">
        <v>1341</v>
      </c>
      <c r="E350" s="464" t="s">
        <v>1101</v>
      </c>
      <c r="F350" s="464">
        <v>1</v>
      </c>
      <c r="G350" s="462" t="s">
        <v>1396</v>
      </c>
      <c r="H350" s="462" t="s">
        <v>1397</v>
      </c>
      <c r="I350" s="464" t="s">
        <v>1100</v>
      </c>
      <c r="J350" s="464" t="s">
        <v>61</v>
      </c>
      <c r="K350" s="466" t="s">
        <v>1100</v>
      </c>
      <c r="L350" s="467">
        <f t="shared" si="27"/>
        <v>0</v>
      </c>
      <c r="M350" s="468">
        <f t="shared" si="29"/>
        <v>66120</v>
      </c>
      <c r="N350" s="467" t="str">
        <f>IF(IFERROR(SEARCH("-",K350,1),0) &gt; 0,IFERROR(VLOOKUP(K350,'Liste ECO'!A:A,1,FALSE),"ATTENTION CE Inexistant"),"")</f>
        <v/>
      </c>
      <c r="O350" s="467" t="str">
        <f>IF(LEFT(N350,1) ="A",'Messages d''erreur'!$B$9,"")</f>
        <v/>
      </c>
      <c r="P350" s="447">
        <f t="shared" si="25"/>
        <v>66120</v>
      </c>
      <c r="Q350" s="447">
        <f>IFERROR(VLOOKUP(B351,'Liste CG'!A:A,1,FALSE),"Attention erreur pas de CG")</f>
        <v>22156</v>
      </c>
      <c r="R350" s="447" t="str">
        <f>IF(LEFT(Q350,1)="A",'Messages d''erreur'!B$10,"")</f>
        <v/>
      </c>
      <c r="S350" s="467">
        <f t="shared" si="26"/>
        <v>66120</v>
      </c>
      <c r="T350" s="469">
        <f>IFERROR(VLOOKUP(S350,'Liste CG'!A:A,1,FALSE),"Attention erreur pas de CG")</f>
        <v>66120</v>
      </c>
      <c r="U350" s="447" t="str">
        <f>IF(MID(H350,4,1)="x", 'Messages d''erreur'!$B$13,IF(LEFT(T350,1)="A",'Messages d''erreur'!$B$12,""))</f>
        <v/>
      </c>
    </row>
    <row r="351" spans="1:21" ht="39" x14ac:dyDescent="0.35">
      <c r="A351" s="535" t="s">
        <v>1539</v>
      </c>
      <c r="B351" s="447">
        <f t="shared" si="28"/>
        <v>22156</v>
      </c>
      <c r="C351" s="462" t="s">
        <v>1540</v>
      </c>
      <c r="D351" s="463" t="s">
        <v>1341</v>
      </c>
      <c r="E351" s="464" t="s">
        <v>61</v>
      </c>
      <c r="F351" s="464">
        <v>2</v>
      </c>
      <c r="G351" s="462" t="s">
        <v>1398</v>
      </c>
      <c r="H351" s="462" t="s">
        <v>1399</v>
      </c>
      <c r="I351" s="464" t="s">
        <v>1100</v>
      </c>
      <c r="J351" s="464" t="s">
        <v>1101</v>
      </c>
      <c r="K351" s="466" t="s">
        <v>1100</v>
      </c>
      <c r="L351" s="467">
        <f t="shared" si="27"/>
        <v>1</v>
      </c>
      <c r="M351" s="468">
        <f t="shared" si="29"/>
        <v>76120</v>
      </c>
      <c r="N351" s="467" t="str">
        <f>IF(IFERROR(SEARCH("-",K351,1),0) &gt; 0,IFERROR(VLOOKUP(K351,'Liste ECO'!A:A,1,FALSE),"ATTENTION CE Inexistant"),"")</f>
        <v/>
      </c>
      <c r="O351" s="467" t="str">
        <f>IF(LEFT(N351,1) ="A",'Messages d''erreur'!$B$9,"")</f>
        <v/>
      </c>
      <c r="P351" s="447">
        <f t="shared" si="25"/>
        <v>76120</v>
      </c>
      <c r="Q351" s="447">
        <f>IFERROR(VLOOKUP(B352,'Liste CG'!A:A,1,FALSE),"Attention erreur pas de CG")</f>
        <v>22157</v>
      </c>
      <c r="R351" s="447" t="str">
        <f>IF(LEFT(Q351,1)="A",'Messages d''erreur'!B$10,"")</f>
        <v/>
      </c>
      <c r="S351" s="467">
        <f t="shared" si="26"/>
        <v>76120</v>
      </c>
      <c r="T351" s="469">
        <f>IFERROR(VLOOKUP(S351,'Liste CG'!A:A,1,FALSE),"Attention erreur pas de CG")</f>
        <v>76120</v>
      </c>
      <c r="U351" s="447" t="str">
        <f>IF(MID(H351,4,1)="x", 'Messages d''erreur'!$B$13,IF(LEFT(T351,1)="A",'Messages d''erreur'!$B$12,""))</f>
        <v/>
      </c>
    </row>
    <row r="352" spans="1:21" ht="39" x14ac:dyDescent="0.35">
      <c r="A352" s="535" t="s">
        <v>1541</v>
      </c>
      <c r="B352" s="447">
        <f t="shared" si="28"/>
        <v>22157</v>
      </c>
      <c r="C352" s="462" t="s">
        <v>1542</v>
      </c>
      <c r="D352" s="463" t="s">
        <v>1341</v>
      </c>
      <c r="E352" s="464" t="s">
        <v>1101</v>
      </c>
      <c r="F352" s="464">
        <v>1</v>
      </c>
      <c r="G352" s="462" t="s">
        <v>1396</v>
      </c>
      <c r="H352" s="462" t="s">
        <v>1402</v>
      </c>
      <c r="I352" s="464" t="s">
        <v>1100</v>
      </c>
      <c r="J352" s="464" t="s">
        <v>61</v>
      </c>
      <c r="K352" s="466" t="s">
        <v>1100</v>
      </c>
      <c r="L352" s="467">
        <f t="shared" si="27"/>
        <v>0</v>
      </c>
      <c r="M352" s="468">
        <f t="shared" si="29"/>
        <v>67371</v>
      </c>
      <c r="N352" s="467" t="str">
        <f>IF(IFERROR(SEARCH("-",K352,1),0) &gt; 0,IFERROR(VLOOKUP(K352,'Liste ECO'!A:A,1,FALSE),"ATTENTION CE Inexistant"),"")</f>
        <v/>
      </c>
      <c r="O352" s="467" t="str">
        <f>IF(LEFT(N352,1) ="A",'Messages d''erreur'!$B$9,"")</f>
        <v/>
      </c>
      <c r="P352" s="447">
        <f t="shared" si="25"/>
        <v>67371</v>
      </c>
      <c r="Q352" s="447">
        <f>IFERROR(VLOOKUP(B353,'Liste CG'!A:A,1,FALSE),"Attention erreur pas de CG")</f>
        <v>22157</v>
      </c>
      <c r="R352" s="447" t="str">
        <f>IF(LEFT(Q352,1)="A",'Messages d''erreur'!B$10,"")</f>
        <v/>
      </c>
      <c r="S352" s="467">
        <f t="shared" si="26"/>
        <v>67371</v>
      </c>
      <c r="T352" s="469">
        <f>IFERROR(VLOOKUP(S352,'Liste CG'!A:A,1,FALSE),"Attention erreur pas de CG")</f>
        <v>67371</v>
      </c>
      <c r="U352" s="447" t="str">
        <f>IF(MID(H352,4,1)="x", 'Messages d''erreur'!$B$13,IF(LEFT(T352,1)="A",'Messages d''erreur'!$B$12,""))</f>
        <v/>
      </c>
    </row>
    <row r="353" spans="1:21" ht="39" x14ac:dyDescent="0.35">
      <c r="A353" s="535" t="s">
        <v>1541</v>
      </c>
      <c r="B353" s="447">
        <f t="shared" si="28"/>
        <v>22157</v>
      </c>
      <c r="C353" s="462" t="s">
        <v>1542</v>
      </c>
      <c r="D353" s="463" t="s">
        <v>1341</v>
      </c>
      <c r="E353" s="464" t="s">
        <v>61</v>
      </c>
      <c r="F353" s="464">
        <v>2</v>
      </c>
      <c r="G353" s="462" t="s">
        <v>1398</v>
      </c>
      <c r="H353" s="462" t="s">
        <v>1403</v>
      </c>
      <c r="I353" s="464" t="s">
        <v>1100</v>
      </c>
      <c r="J353" s="464" t="s">
        <v>1101</v>
      </c>
      <c r="K353" s="466" t="s">
        <v>1100</v>
      </c>
      <c r="L353" s="467">
        <f t="shared" si="27"/>
        <v>1</v>
      </c>
      <c r="M353" s="468">
        <f t="shared" si="29"/>
        <v>77371</v>
      </c>
      <c r="N353" s="467" t="str">
        <f>IF(IFERROR(SEARCH("-",K353,1),0) &gt; 0,IFERROR(VLOOKUP(K353,'Liste ECO'!A:A,1,FALSE),"ATTENTION CE Inexistant"),"")</f>
        <v/>
      </c>
      <c r="O353" s="467" t="str">
        <f>IF(LEFT(N353,1) ="A",'Messages d''erreur'!$B$9,"")</f>
        <v/>
      </c>
      <c r="P353" s="447">
        <f t="shared" si="25"/>
        <v>77371</v>
      </c>
      <c r="Q353" s="447">
        <f>IFERROR(VLOOKUP(B354,'Liste CG'!A:A,1,FALSE),"Attention erreur pas de CG")</f>
        <v>22158</v>
      </c>
      <c r="R353" s="447" t="str">
        <f>IF(LEFT(Q353,1)="A",'Messages d''erreur'!B$10,"")</f>
        <v/>
      </c>
      <c r="S353" s="467">
        <f t="shared" si="26"/>
        <v>77371</v>
      </c>
      <c r="T353" s="469">
        <f>IFERROR(VLOOKUP(S353,'Liste CG'!A:A,1,FALSE),"Attention erreur pas de CG")</f>
        <v>77371</v>
      </c>
      <c r="U353" s="447" t="str">
        <f>IF(MID(H353,4,1)="x", 'Messages d''erreur'!$B$13,IF(LEFT(T353,1)="A",'Messages d''erreur'!$B$12,""))</f>
        <v/>
      </c>
    </row>
    <row r="354" spans="1:21" ht="65" x14ac:dyDescent="0.35">
      <c r="A354" s="535" t="s">
        <v>1543</v>
      </c>
      <c r="B354" s="447">
        <f t="shared" si="28"/>
        <v>22158</v>
      </c>
      <c r="C354" s="462" t="s">
        <v>1544</v>
      </c>
      <c r="D354" s="463" t="s">
        <v>1341</v>
      </c>
      <c r="E354" s="464" t="s">
        <v>1101</v>
      </c>
      <c r="F354" s="464">
        <v>1</v>
      </c>
      <c r="G354" s="462" t="s">
        <v>1503</v>
      </c>
      <c r="H354" s="462" t="s">
        <v>1504</v>
      </c>
      <c r="I354" s="464" t="s">
        <v>1100</v>
      </c>
      <c r="J354" s="464" t="s">
        <v>61</v>
      </c>
      <c r="K354" s="466" t="s">
        <v>1100</v>
      </c>
      <c r="L354" s="467">
        <f t="shared" si="27"/>
        <v>0</v>
      </c>
      <c r="M354" s="468">
        <f t="shared" si="29"/>
        <v>66021</v>
      </c>
      <c r="N354" s="467" t="str">
        <f>IF(IFERROR(SEARCH("-",K354,1),0) &gt; 0,IFERROR(VLOOKUP(K354,'Liste ECO'!A:A,1,FALSE),"ATTENTION CE Inexistant"),"")</f>
        <v/>
      </c>
      <c r="O354" s="467" t="str">
        <f>IF(LEFT(N354,1) ="A",'Messages d''erreur'!$B$9,"")</f>
        <v/>
      </c>
      <c r="P354" s="447">
        <f t="shared" si="25"/>
        <v>66021</v>
      </c>
      <c r="Q354" s="447">
        <f>IFERROR(VLOOKUP(B355,'Liste CG'!A:A,1,FALSE),"Attention erreur pas de CG")</f>
        <v>22158</v>
      </c>
      <c r="R354" s="447" t="str">
        <f>IF(LEFT(Q354,1)="A",'Messages d''erreur'!B$10,"")</f>
        <v/>
      </c>
      <c r="S354" s="467">
        <f t="shared" si="26"/>
        <v>66021</v>
      </c>
      <c r="T354" s="469">
        <f>IFERROR(VLOOKUP(S354,'Liste CG'!A:A,1,FALSE),"Attention erreur pas de CG")</f>
        <v>66021</v>
      </c>
      <c r="U354" s="447" t="str">
        <f>IF(MID(H354,4,1)="x", 'Messages d''erreur'!$B$13,IF(LEFT(T354,1)="A",'Messages d''erreur'!$B$12,""))</f>
        <v/>
      </c>
    </row>
    <row r="355" spans="1:21" ht="65" x14ac:dyDescent="0.35">
      <c r="A355" s="535" t="s">
        <v>1543</v>
      </c>
      <c r="B355" s="447">
        <f t="shared" si="28"/>
        <v>22158</v>
      </c>
      <c r="C355" s="462" t="s">
        <v>1544</v>
      </c>
      <c r="D355" s="463" t="s">
        <v>1341</v>
      </c>
      <c r="E355" s="464" t="s">
        <v>1101</v>
      </c>
      <c r="F355" s="464">
        <v>2</v>
      </c>
      <c r="G355" s="462" t="s">
        <v>1505</v>
      </c>
      <c r="H355" s="462" t="s">
        <v>1364</v>
      </c>
      <c r="I355" s="464" t="s">
        <v>1100</v>
      </c>
      <c r="J355" s="464" t="s">
        <v>61</v>
      </c>
      <c r="K355" s="466" t="s">
        <v>1100</v>
      </c>
      <c r="L355" s="467">
        <f t="shared" si="27"/>
        <v>1</v>
      </c>
      <c r="M355" s="468">
        <f t="shared" si="29"/>
        <v>67361</v>
      </c>
      <c r="N355" s="467" t="str">
        <f>IF(IFERROR(SEARCH("-",K355,1),0) &gt; 0,IFERROR(VLOOKUP(K355,'Liste ECO'!A:A,1,FALSE),"ATTENTION CE Inexistant"),"")</f>
        <v/>
      </c>
      <c r="O355" s="467" t="str">
        <f>IF(LEFT(N355,1) ="A",'Messages d''erreur'!$B$9,"")</f>
        <v/>
      </c>
      <c r="P355" s="447">
        <f t="shared" si="25"/>
        <v>67361</v>
      </c>
      <c r="Q355" s="447">
        <f>IFERROR(VLOOKUP(B356,'Liste CG'!A:A,1,FALSE),"Attention erreur pas de CG")</f>
        <v>22159</v>
      </c>
      <c r="R355" s="447" t="str">
        <f>IF(LEFT(Q355,1)="A",'Messages d''erreur'!B$10,"")</f>
        <v/>
      </c>
      <c r="S355" s="467">
        <f t="shared" si="26"/>
        <v>67361</v>
      </c>
      <c r="T355" s="469">
        <f>IFERROR(VLOOKUP(S355,'Liste CG'!A:A,1,FALSE),"Attention erreur pas de CG")</f>
        <v>67361</v>
      </c>
      <c r="U355" s="447" t="str">
        <f>IF(MID(H355,4,1)="x", 'Messages d''erreur'!$B$13,IF(LEFT(T355,1)="A",'Messages d''erreur'!$B$12,""))</f>
        <v/>
      </c>
    </row>
    <row r="356" spans="1:21" ht="39" x14ac:dyDescent="0.35">
      <c r="A356" s="535" t="s">
        <v>1545</v>
      </c>
      <c r="B356" s="447">
        <f t="shared" si="28"/>
        <v>22159</v>
      </c>
      <c r="C356" s="462" t="s">
        <v>1546</v>
      </c>
      <c r="D356" s="463" t="s">
        <v>1341</v>
      </c>
      <c r="E356" s="464" t="s">
        <v>1101</v>
      </c>
      <c r="F356" s="464">
        <v>1</v>
      </c>
      <c r="G356" s="462" t="s">
        <v>1508</v>
      </c>
      <c r="H356" s="462" t="s">
        <v>1504</v>
      </c>
      <c r="I356" s="464" t="s">
        <v>1100</v>
      </c>
      <c r="J356" s="464" t="s">
        <v>61</v>
      </c>
      <c r="K356" s="466" t="s">
        <v>1100</v>
      </c>
      <c r="L356" s="467">
        <f t="shared" si="27"/>
        <v>0</v>
      </c>
      <c r="M356" s="468">
        <f t="shared" si="29"/>
        <v>66021</v>
      </c>
      <c r="N356" s="467" t="str">
        <f>IF(IFERROR(SEARCH("-",K356,1),0) &gt; 0,IFERROR(VLOOKUP(K356,'Liste ECO'!A:A,1,FALSE),"ATTENTION CE Inexistant"),"")</f>
        <v/>
      </c>
      <c r="O356" s="467" t="str">
        <f>IF(LEFT(N356,1) ="A",'Messages d''erreur'!$B$9,"")</f>
        <v/>
      </c>
      <c r="P356" s="447">
        <f t="shared" ref="P356:P419" si="30">VALUE(H356)</f>
        <v>66021</v>
      </c>
      <c r="Q356" s="447">
        <f>IFERROR(VLOOKUP(B357,'Liste CG'!A:A,1,FALSE),"Attention erreur pas de CG")</f>
        <v>22159</v>
      </c>
      <c r="R356" s="447" t="str">
        <f>IF(LEFT(Q356,1)="A",'Messages d''erreur'!B$10,"")</f>
        <v/>
      </c>
      <c r="S356" s="467">
        <f t="shared" ref="S356:S419" si="31">VALUE(H356)</f>
        <v>66021</v>
      </c>
      <c r="T356" s="469">
        <f>IFERROR(VLOOKUP(S356,'Liste CG'!A:A,1,FALSE),"Attention erreur pas de CG")</f>
        <v>66021</v>
      </c>
      <c r="U356" s="447" t="str">
        <f>IF(MID(H356,4,1)="x", 'Messages d''erreur'!$B$13,IF(LEFT(T356,1)="A",'Messages d''erreur'!$B$12,""))</f>
        <v/>
      </c>
    </row>
    <row r="357" spans="1:21" ht="39" x14ac:dyDescent="0.35">
      <c r="A357" s="535" t="s">
        <v>1545</v>
      </c>
      <c r="B357" s="447">
        <f t="shared" si="28"/>
        <v>22159</v>
      </c>
      <c r="C357" s="462" t="s">
        <v>1546</v>
      </c>
      <c r="D357" s="463" t="s">
        <v>1341</v>
      </c>
      <c r="E357" s="464" t="s">
        <v>1101</v>
      </c>
      <c r="F357" s="464">
        <v>2</v>
      </c>
      <c r="G357" s="462" t="s">
        <v>1509</v>
      </c>
      <c r="H357" s="462" t="s">
        <v>1364</v>
      </c>
      <c r="I357" s="464" t="s">
        <v>1100</v>
      </c>
      <c r="J357" s="464" t="s">
        <v>61</v>
      </c>
      <c r="K357" s="466" t="s">
        <v>1100</v>
      </c>
      <c r="L357" s="467">
        <f t="shared" si="27"/>
        <v>1</v>
      </c>
      <c r="M357" s="468">
        <f t="shared" si="29"/>
        <v>67361</v>
      </c>
      <c r="N357" s="467" t="str">
        <f>IF(IFERROR(SEARCH("-",K357,1),0) &gt; 0,IFERROR(VLOOKUP(K357,'Liste ECO'!A:A,1,FALSE),"ATTENTION CE Inexistant"),"")</f>
        <v/>
      </c>
      <c r="O357" s="467" t="str">
        <f>IF(LEFT(N357,1) ="A",'Messages d''erreur'!$B$9,"")</f>
        <v/>
      </c>
      <c r="P357" s="447">
        <f t="shared" si="30"/>
        <v>67361</v>
      </c>
      <c r="Q357" s="447">
        <f>IFERROR(VLOOKUP(B358,'Liste CG'!A:A,1,FALSE),"Attention erreur pas de CG")</f>
        <v>22161</v>
      </c>
      <c r="R357" s="447" t="str">
        <f>IF(LEFT(Q357,1)="A",'Messages d''erreur'!B$10,"")</f>
        <v/>
      </c>
      <c r="S357" s="467">
        <f t="shared" si="31"/>
        <v>67361</v>
      </c>
      <c r="T357" s="469">
        <f>IFERROR(VLOOKUP(S357,'Liste CG'!A:A,1,FALSE),"Attention erreur pas de CG")</f>
        <v>67361</v>
      </c>
      <c r="U357" s="447" t="str">
        <f>IF(MID(H357,4,1)="x", 'Messages d''erreur'!$B$13,IF(LEFT(T357,1)="A",'Messages d''erreur'!$B$12,""))</f>
        <v/>
      </c>
    </row>
    <row r="358" spans="1:21" ht="39" x14ac:dyDescent="0.35">
      <c r="A358" s="535" t="s">
        <v>1547</v>
      </c>
      <c r="B358" s="447">
        <f t="shared" si="28"/>
        <v>22161</v>
      </c>
      <c r="C358" s="462" t="s">
        <v>1548</v>
      </c>
      <c r="D358" s="463" t="s">
        <v>1341</v>
      </c>
      <c r="E358" s="464" t="s">
        <v>61</v>
      </c>
      <c r="F358" s="464">
        <v>1</v>
      </c>
      <c r="G358" s="462" t="s">
        <v>1494</v>
      </c>
      <c r="H358" s="462" t="s">
        <v>1483</v>
      </c>
      <c r="I358" s="464" t="s">
        <v>1353</v>
      </c>
      <c r="J358" s="464" t="s">
        <v>1101</v>
      </c>
      <c r="K358" s="466" t="s">
        <v>1100</v>
      </c>
      <c r="L358" s="467">
        <f t="shared" si="27"/>
        <v>0</v>
      </c>
      <c r="M358" s="468">
        <f t="shared" si="29"/>
        <v>24021</v>
      </c>
      <c r="N358" s="467" t="str">
        <f>IF(IFERROR(SEARCH("-",K358,1),0) &gt; 0,IFERROR(VLOOKUP(K358,'Liste ECO'!A:A,1,FALSE),"ATTENTION CE Inexistant"),"")</f>
        <v/>
      </c>
      <c r="O358" s="467" t="str">
        <f>IF(LEFT(N358,1) ="A",'Messages d''erreur'!$B$9,"")</f>
        <v/>
      </c>
      <c r="P358" s="447">
        <f t="shared" si="30"/>
        <v>24021</v>
      </c>
      <c r="Q358" s="447">
        <f>IFERROR(VLOOKUP(B359,'Liste CG'!A:A,1,FALSE),"Attention erreur pas de CG")</f>
        <v>22161</v>
      </c>
      <c r="R358" s="447" t="str">
        <f>IF(LEFT(Q358,1)="A",'Messages d''erreur'!B$10,"")</f>
        <v/>
      </c>
      <c r="S358" s="467">
        <f t="shared" si="31"/>
        <v>24021</v>
      </c>
      <c r="T358" s="469">
        <f>IFERROR(VLOOKUP(S358,'Liste CG'!A:A,1,FALSE),"Attention erreur pas de CG")</f>
        <v>24021</v>
      </c>
      <c r="U358" s="447" t="str">
        <f>IF(MID(H358,4,1)="x", 'Messages d''erreur'!$B$13,IF(LEFT(T358,1)="A",'Messages d''erreur'!$B$12,""))</f>
        <v/>
      </c>
    </row>
    <row r="359" spans="1:21" ht="26" x14ac:dyDescent="0.35">
      <c r="A359" s="535" t="s">
        <v>1547</v>
      </c>
      <c r="B359" s="447">
        <f t="shared" si="28"/>
        <v>22161</v>
      </c>
      <c r="C359" s="462" t="s">
        <v>1548</v>
      </c>
      <c r="D359" s="463" t="s">
        <v>1341</v>
      </c>
      <c r="E359" s="464" t="s">
        <v>1101</v>
      </c>
      <c r="F359" s="464">
        <v>2</v>
      </c>
      <c r="G359" s="462" t="s">
        <v>1385</v>
      </c>
      <c r="H359" s="462" t="s">
        <v>1386</v>
      </c>
      <c r="I359" s="464" t="s">
        <v>1353</v>
      </c>
      <c r="J359" s="464" t="s">
        <v>61</v>
      </c>
      <c r="K359" s="466" t="s">
        <v>1100</v>
      </c>
      <c r="L359" s="467">
        <f t="shared" si="27"/>
        <v>1</v>
      </c>
      <c r="M359" s="468">
        <f t="shared" si="29"/>
        <v>24621</v>
      </c>
      <c r="N359" s="467" t="str">
        <f>IF(IFERROR(SEARCH("-",K359,1),0) &gt; 0,IFERROR(VLOOKUP(K359,'Liste ECO'!A:A,1,FALSE),"ATTENTION CE Inexistant"),"")</f>
        <v/>
      </c>
      <c r="O359" s="467" t="str">
        <f>IF(LEFT(N359,1) ="A",'Messages d''erreur'!$B$9,"")</f>
        <v/>
      </c>
      <c r="P359" s="447">
        <f t="shared" si="30"/>
        <v>24621</v>
      </c>
      <c r="Q359" s="447">
        <f>IFERROR(VLOOKUP(B360,'Liste CG'!A:A,1,FALSE),"Attention erreur pas de CG")</f>
        <v>22161</v>
      </c>
      <c r="R359" s="447" t="str">
        <f>IF(LEFT(Q359,1)="A",'Messages d''erreur'!B$10,"")</f>
        <v/>
      </c>
      <c r="S359" s="467">
        <f t="shared" si="31"/>
        <v>24621</v>
      </c>
      <c r="T359" s="469">
        <f>IFERROR(VLOOKUP(S359,'Liste CG'!A:A,1,FALSE),"Attention erreur pas de CG")</f>
        <v>24621</v>
      </c>
      <c r="U359" s="447" t="str">
        <f>IF(MID(H359,4,1)="x", 'Messages d''erreur'!$B$13,IF(LEFT(T359,1)="A",'Messages d''erreur'!$B$12,""))</f>
        <v/>
      </c>
    </row>
    <row r="360" spans="1:21" ht="39" x14ac:dyDescent="0.35">
      <c r="A360" s="535" t="s">
        <v>1547</v>
      </c>
      <c r="B360" s="447">
        <f t="shared" si="28"/>
        <v>22161</v>
      </c>
      <c r="C360" s="462" t="s">
        <v>1548</v>
      </c>
      <c r="D360" s="463" t="s">
        <v>1341</v>
      </c>
      <c r="E360" s="464" t="s">
        <v>1101</v>
      </c>
      <c r="F360" s="464">
        <v>3</v>
      </c>
      <c r="G360" s="462" t="s">
        <v>1387</v>
      </c>
      <c r="H360" s="462" t="s">
        <v>1388</v>
      </c>
      <c r="I360" s="464" t="s">
        <v>1100</v>
      </c>
      <c r="J360" s="464" t="s">
        <v>61</v>
      </c>
      <c r="K360" s="466" t="s">
        <v>1100</v>
      </c>
      <c r="L360" s="467">
        <f t="shared" si="27"/>
        <v>1</v>
      </c>
      <c r="M360" s="468">
        <f t="shared" si="29"/>
        <v>67241</v>
      </c>
      <c r="N360" s="467" t="str">
        <f>IF(IFERROR(SEARCH("-",K360,1),0) &gt; 0,IFERROR(VLOOKUP(K360,'Liste ECO'!A:A,1,FALSE),"ATTENTION CE Inexistant"),"")</f>
        <v/>
      </c>
      <c r="O360" s="467" t="str">
        <f>IF(LEFT(N360,1) ="A",'Messages d''erreur'!$B$9,"")</f>
        <v/>
      </c>
      <c r="P360" s="447">
        <f t="shared" si="30"/>
        <v>67241</v>
      </c>
      <c r="Q360" s="447">
        <f>IFERROR(VLOOKUP(B361,'Liste CG'!A:A,1,FALSE),"Attention erreur pas de CG")</f>
        <v>22161</v>
      </c>
      <c r="R360" s="447" t="str">
        <f>IF(LEFT(Q360,1)="A",'Messages d''erreur'!B$10,"")</f>
        <v/>
      </c>
      <c r="S360" s="467">
        <f t="shared" si="31"/>
        <v>67241</v>
      </c>
      <c r="T360" s="469">
        <f>IFERROR(VLOOKUP(S360,'Liste CG'!A:A,1,FALSE),"Attention erreur pas de CG")</f>
        <v>67241</v>
      </c>
      <c r="U360" s="447" t="str">
        <f>IF(MID(H360,4,1)="x", 'Messages d''erreur'!$B$13,IF(LEFT(T360,1)="A",'Messages d''erreur'!$B$12,""))</f>
        <v/>
      </c>
    </row>
    <row r="361" spans="1:21" ht="39" x14ac:dyDescent="0.35">
      <c r="A361" s="535" t="s">
        <v>1547</v>
      </c>
      <c r="B361" s="447">
        <f t="shared" si="28"/>
        <v>22161</v>
      </c>
      <c r="C361" s="462" t="s">
        <v>1548</v>
      </c>
      <c r="D361" s="463" t="s">
        <v>1341</v>
      </c>
      <c r="E361" s="464" t="s">
        <v>61</v>
      </c>
      <c r="F361" s="464">
        <v>4</v>
      </c>
      <c r="G361" s="462" t="s">
        <v>1389</v>
      </c>
      <c r="H361" s="462" t="s">
        <v>1390</v>
      </c>
      <c r="I361" s="464" t="s">
        <v>1100</v>
      </c>
      <c r="J361" s="464" t="s">
        <v>1101</v>
      </c>
      <c r="K361" s="466" t="s">
        <v>1100</v>
      </c>
      <c r="L361" s="467">
        <f t="shared" si="27"/>
        <v>1</v>
      </c>
      <c r="M361" s="468">
        <f t="shared" si="29"/>
        <v>77241</v>
      </c>
      <c r="N361" s="467" t="str">
        <f>IF(IFERROR(SEARCH("-",K361,1),0) &gt; 0,IFERROR(VLOOKUP(K361,'Liste ECO'!A:A,1,FALSE),"ATTENTION CE Inexistant"),"")</f>
        <v/>
      </c>
      <c r="O361" s="467" t="str">
        <f>IF(LEFT(N361,1) ="A",'Messages d''erreur'!$B$9,"")</f>
        <v/>
      </c>
      <c r="P361" s="447">
        <f t="shared" si="30"/>
        <v>77241</v>
      </c>
      <c r="Q361" s="447">
        <f>IFERROR(VLOOKUP(B362,'Liste CG'!A:A,1,FALSE),"Attention erreur pas de CG")</f>
        <v>22162</v>
      </c>
      <c r="R361" s="447" t="str">
        <f>IF(LEFT(Q361,1)="A",'Messages d''erreur'!B$10,"")</f>
        <v/>
      </c>
      <c r="S361" s="467">
        <f t="shared" si="31"/>
        <v>77241</v>
      </c>
      <c r="T361" s="469">
        <f>IFERROR(VLOOKUP(S361,'Liste CG'!A:A,1,FALSE),"Attention erreur pas de CG")</f>
        <v>77241</v>
      </c>
      <c r="U361" s="447" t="str">
        <f>IF(MID(H361,4,1)="x", 'Messages d''erreur'!$B$13,IF(LEFT(T361,1)="A",'Messages d''erreur'!$B$12,""))</f>
        <v/>
      </c>
    </row>
    <row r="362" spans="1:21" ht="39" x14ac:dyDescent="0.35">
      <c r="A362" s="535" t="s">
        <v>1549</v>
      </c>
      <c r="B362" s="447">
        <f t="shared" si="28"/>
        <v>22162</v>
      </c>
      <c r="C362" s="462" t="s">
        <v>1550</v>
      </c>
      <c r="D362" s="463" t="s">
        <v>1341</v>
      </c>
      <c r="E362" s="464" t="s">
        <v>61</v>
      </c>
      <c r="F362" s="464">
        <v>1</v>
      </c>
      <c r="G362" s="462" t="s">
        <v>1393</v>
      </c>
      <c r="H362" s="462" t="s">
        <v>1483</v>
      </c>
      <c r="I362" s="464" t="s">
        <v>1353</v>
      </c>
      <c r="J362" s="464" t="s">
        <v>1101</v>
      </c>
      <c r="K362" s="466" t="s">
        <v>1100</v>
      </c>
      <c r="L362" s="467">
        <f t="shared" si="27"/>
        <v>0</v>
      </c>
      <c r="M362" s="468">
        <f t="shared" si="29"/>
        <v>24021</v>
      </c>
      <c r="N362" s="467" t="str">
        <f>IF(IFERROR(SEARCH("-",K362,1),0) &gt; 0,IFERROR(VLOOKUP(K362,'Liste ECO'!A:A,1,FALSE),"ATTENTION CE Inexistant"),"")</f>
        <v/>
      </c>
      <c r="O362" s="467" t="str">
        <f>IF(LEFT(N362,1) ="A",'Messages d''erreur'!$B$9,"")</f>
        <v/>
      </c>
      <c r="P362" s="447">
        <f t="shared" si="30"/>
        <v>24021</v>
      </c>
      <c r="Q362" s="447">
        <f>IFERROR(VLOOKUP(B363,'Liste CG'!A:A,1,FALSE),"Attention erreur pas de CG")</f>
        <v>22166</v>
      </c>
      <c r="R362" s="447" t="str">
        <f>IF(LEFT(Q362,1)="A",'Messages d''erreur'!B$10,"")</f>
        <v/>
      </c>
      <c r="S362" s="467">
        <f t="shared" si="31"/>
        <v>24021</v>
      </c>
      <c r="T362" s="469">
        <f>IFERROR(VLOOKUP(S362,'Liste CG'!A:A,1,FALSE),"Attention erreur pas de CG")</f>
        <v>24021</v>
      </c>
      <c r="U362" s="447" t="str">
        <f>IF(MID(H362,4,1)="x", 'Messages d''erreur'!$B$13,IF(LEFT(T362,1)="A",'Messages d''erreur'!$B$12,""))</f>
        <v/>
      </c>
    </row>
    <row r="363" spans="1:21" ht="26" x14ac:dyDescent="0.35">
      <c r="A363" s="535" t="s">
        <v>1551</v>
      </c>
      <c r="B363" s="447">
        <f t="shared" si="28"/>
        <v>22166</v>
      </c>
      <c r="C363" s="462" t="s">
        <v>1552</v>
      </c>
      <c r="D363" s="463" t="s">
        <v>1341</v>
      </c>
      <c r="E363" s="464" t="s">
        <v>1101</v>
      </c>
      <c r="F363" s="464">
        <v>1</v>
      </c>
      <c r="G363" s="462" t="s">
        <v>1396</v>
      </c>
      <c r="H363" s="462" t="s">
        <v>1397</v>
      </c>
      <c r="I363" s="464" t="s">
        <v>1100</v>
      </c>
      <c r="J363" s="464" t="s">
        <v>61</v>
      </c>
      <c r="K363" s="466" t="s">
        <v>1100</v>
      </c>
      <c r="L363" s="467">
        <f t="shared" si="27"/>
        <v>0</v>
      </c>
      <c r="M363" s="468">
        <f t="shared" si="29"/>
        <v>66120</v>
      </c>
      <c r="N363" s="467" t="str">
        <f>IF(IFERROR(SEARCH("-",K363,1),0) &gt; 0,IFERROR(VLOOKUP(K363,'Liste ECO'!A:A,1,FALSE),"ATTENTION CE Inexistant"),"")</f>
        <v/>
      </c>
      <c r="O363" s="467" t="str">
        <f>IF(LEFT(N363,1) ="A",'Messages d''erreur'!$B$9,"")</f>
        <v/>
      </c>
      <c r="P363" s="447">
        <f t="shared" si="30"/>
        <v>66120</v>
      </c>
      <c r="Q363" s="447">
        <f>IFERROR(VLOOKUP(B364,'Liste CG'!A:A,1,FALSE),"Attention erreur pas de CG")</f>
        <v>22166</v>
      </c>
      <c r="R363" s="447" t="str">
        <f>IF(LEFT(Q363,1)="A",'Messages d''erreur'!B$10,"")</f>
        <v/>
      </c>
      <c r="S363" s="467">
        <f t="shared" si="31"/>
        <v>66120</v>
      </c>
      <c r="T363" s="469">
        <f>IFERROR(VLOOKUP(S363,'Liste CG'!A:A,1,FALSE),"Attention erreur pas de CG")</f>
        <v>66120</v>
      </c>
      <c r="U363" s="447" t="str">
        <f>IF(MID(H363,4,1)="x", 'Messages d''erreur'!$B$13,IF(LEFT(T363,1)="A",'Messages d''erreur'!$B$12,""))</f>
        <v/>
      </c>
    </row>
    <row r="364" spans="1:21" ht="26" x14ac:dyDescent="0.35">
      <c r="A364" s="535" t="s">
        <v>1551</v>
      </c>
      <c r="B364" s="447">
        <f t="shared" si="28"/>
        <v>22166</v>
      </c>
      <c r="C364" s="462" t="s">
        <v>1552</v>
      </c>
      <c r="D364" s="463" t="s">
        <v>1341</v>
      </c>
      <c r="E364" s="464" t="s">
        <v>61</v>
      </c>
      <c r="F364" s="464">
        <v>2</v>
      </c>
      <c r="G364" s="462" t="s">
        <v>1398</v>
      </c>
      <c r="H364" s="462" t="s">
        <v>1399</v>
      </c>
      <c r="I364" s="464" t="s">
        <v>1100</v>
      </c>
      <c r="J364" s="464" t="s">
        <v>1101</v>
      </c>
      <c r="K364" s="466" t="s">
        <v>1100</v>
      </c>
      <c r="L364" s="467">
        <f t="shared" si="27"/>
        <v>1</v>
      </c>
      <c r="M364" s="468">
        <f t="shared" si="29"/>
        <v>76120</v>
      </c>
      <c r="N364" s="467" t="str">
        <f>IF(IFERROR(SEARCH("-",K364,1),0) &gt; 0,IFERROR(VLOOKUP(K364,'Liste ECO'!A:A,1,FALSE),"ATTENTION CE Inexistant"),"")</f>
        <v/>
      </c>
      <c r="O364" s="467" t="str">
        <f>IF(LEFT(N364,1) ="A",'Messages d''erreur'!$B$9,"")</f>
        <v/>
      </c>
      <c r="P364" s="447">
        <f t="shared" si="30"/>
        <v>76120</v>
      </c>
      <c r="Q364" s="447">
        <f>IFERROR(VLOOKUP(B365,'Liste CG'!A:A,1,FALSE),"Attention erreur pas de CG")</f>
        <v>22167</v>
      </c>
      <c r="R364" s="447" t="str">
        <f>IF(LEFT(Q364,1)="A",'Messages d''erreur'!B$10,"")</f>
        <v/>
      </c>
      <c r="S364" s="467">
        <f t="shared" si="31"/>
        <v>76120</v>
      </c>
      <c r="T364" s="469">
        <f>IFERROR(VLOOKUP(S364,'Liste CG'!A:A,1,FALSE),"Attention erreur pas de CG")</f>
        <v>76120</v>
      </c>
      <c r="U364" s="447" t="str">
        <f>IF(MID(H364,4,1)="x", 'Messages d''erreur'!$B$13,IF(LEFT(T364,1)="A",'Messages d''erreur'!$B$12,""))</f>
        <v/>
      </c>
    </row>
    <row r="365" spans="1:21" ht="26" x14ac:dyDescent="0.35">
      <c r="A365" s="535" t="s">
        <v>1553</v>
      </c>
      <c r="B365" s="447">
        <f t="shared" si="28"/>
        <v>22167</v>
      </c>
      <c r="C365" s="462" t="s">
        <v>1554</v>
      </c>
      <c r="D365" s="463" t="s">
        <v>1341</v>
      </c>
      <c r="E365" s="464" t="s">
        <v>1101</v>
      </c>
      <c r="F365" s="464">
        <v>1</v>
      </c>
      <c r="G365" s="462" t="s">
        <v>1396</v>
      </c>
      <c r="H365" s="462" t="s">
        <v>1402</v>
      </c>
      <c r="I365" s="464" t="s">
        <v>1100</v>
      </c>
      <c r="J365" s="464" t="s">
        <v>61</v>
      </c>
      <c r="K365" s="466" t="s">
        <v>1100</v>
      </c>
      <c r="L365" s="467">
        <f t="shared" si="27"/>
        <v>0</v>
      </c>
      <c r="M365" s="468">
        <f t="shared" si="29"/>
        <v>67371</v>
      </c>
      <c r="N365" s="467" t="str">
        <f>IF(IFERROR(SEARCH("-",K365,1),0) &gt; 0,IFERROR(VLOOKUP(K365,'Liste ECO'!A:A,1,FALSE),"ATTENTION CE Inexistant"),"")</f>
        <v/>
      </c>
      <c r="O365" s="467" t="str">
        <f>IF(LEFT(N365,1) ="A",'Messages d''erreur'!$B$9,"")</f>
        <v/>
      </c>
      <c r="P365" s="447">
        <f t="shared" si="30"/>
        <v>67371</v>
      </c>
      <c r="Q365" s="447">
        <f>IFERROR(VLOOKUP(B366,'Liste CG'!A:A,1,FALSE),"Attention erreur pas de CG")</f>
        <v>22167</v>
      </c>
      <c r="R365" s="447" t="str">
        <f>IF(LEFT(Q365,1)="A",'Messages d''erreur'!B$10,"")</f>
        <v/>
      </c>
      <c r="S365" s="467">
        <f t="shared" si="31"/>
        <v>67371</v>
      </c>
      <c r="T365" s="469">
        <f>IFERROR(VLOOKUP(S365,'Liste CG'!A:A,1,FALSE),"Attention erreur pas de CG")</f>
        <v>67371</v>
      </c>
      <c r="U365" s="447" t="str">
        <f>IF(MID(H365,4,1)="x", 'Messages d''erreur'!$B$13,IF(LEFT(T365,1)="A",'Messages d''erreur'!$B$12,""))</f>
        <v/>
      </c>
    </row>
    <row r="366" spans="1:21" ht="26" x14ac:dyDescent="0.35">
      <c r="A366" s="535" t="s">
        <v>1553</v>
      </c>
      <c r="B366" s="447">
        <f t="shared" si="28"/>
        <v>22167</v>
      </c>
      <c r="C366" s="462" t="s">
        <v>1554</v>
      </c>
      <c r="D366" s="463" t="s">
        <v>1341</v>
      </c>
      <c r="E366" s="464" t="s">
        <v>61</v>
      </c>
      <c r="F366" s="464">
        <v>2</v>
      </c>
      <c r="G366" s="462" t="s">
        <v>1398</v>
      </c>
      <c r="H366" s="462" t="s">
        <v>1403</v>
      </c>
      <c r="I366" s="464" t="s">
        <v>1100</v>
      </c>
      <c r="J366" s="464" t="s">
        <v>1101</v>
      </c>
      <c r="K366" s="466" t="s">
        <v>1100</v>
      </c>
      <c r="L366" s="467">
        <f t="shared" si="27"/>
        <v>1</v>
      </c>
      <c r="M366" s="468">
        <f t="shared" si="29"/>
        <v>77371</v>
      </c>
      <c r="N366" s="467" t="str">
        <f>IF(IFERROR(SEARCH("-",K366,1),0) &gt; 0,IFERROR(VLOOKUP(K366,'Liste ECO'!A:A,1,FALSE),"ATTENTION CE Inexistant"),"")</f>
        <v/>
      </c>
      <c r="O366" s="467" t="str">
        <f>IF(LEFT(N366,1) ="A",'Messages d''erreur'!$B$9,"")</f>
        <v/>
      </c>
      <c r="P366" s="447">
        <f t="shared" si="30"/>
        <v>77371</v>
      </c>
      <c r="Q366" s="447">
        <f>IFERROR(VLOOKUP(B367,'Liste CG'!A:A,1,FALSE),"Attention erreur pas de CG")</f>
        <v>22168</v>
      </c>
      <c r="R366" s="447" t="str">
        <f>IF(LEFT(Q366,1)="A",'Messages d''erreur'!B$10,"")</f>
        <v/>
      </c>
      <c r="S366" s="467">
        <f t="shared" si="31"/>
        <v>77371</v>
      </c>
      <c r="T366" s="469">
        <f>IFERROR(VLOOKUP(S366,'Liste CG'!A:A,1,FALSE),"Attention erreur pas de CG")</f>
        <v>77371</v>
      </c>
      <c r="U366" s="447" t="str">
        <f>IF(MID(H366,4,1)="x", 'Messages d''erreur'!$B$13,IF(LEFT(T366,1)="A",'Messages d''erreur'!$B$12,""))</f>
        <v/>
      </c>
    </row>
    <row r="367" spans="1:21" ht="52" x14ac:dyDescent="0.35">
      <c r="A367" s="535" t="s">
        <v>1555</v>
      </c>
      <c r="B367" s="447">
        <f t="shared" si="28"/>
        <v>22168</v>
      </c>
      <c r="C367" s="462" t="s">
        <v>1556</v>
      </c>
      <c r="D367" s="463" t="s">
        <v>1341</v>
      </c>
      <c r="E367" s="464" t="s">
        <v>1101</v>
      </c>
      <c r="F367" s="464">
        <v>1</v>
      </c>
      <c r="G367" s="462" t="s">
        <v>1503</v>
      </c>
      <c r="H367" s="462" t="s">
        <v>1504</v>
      </c>
      <c r="I367" s="464" t="s">
        <v>1100</v>
      </c>
      <c r="J367" s="464" t="s">
        <v>61</v>
      </c>
      <c r="K367" s="466" t="s">
        <v>1100</v>
      </c>
      <c r="L367" s="467">
        <f t="shared" si="27"/>
        <v>0</v>
      </c>
      <c r="M367" s="468">
        <f t="shared" si="29"/>
        <v>66021</v>
      </c>
      <c r="N367" s="467" t="str">
        <f>IF(IFERROR(SEARCH("-",K367,1),0) &gt; 0,IFERROR(VLOOKUP(K367,'Liste ECO'!A:A,1,FALSE),"ATTENTION CE Inexistant"),"")</f>
        <v/>
      </c>
      <c r="O367" s="467" t="str">
        <f>IF(LEFT(N367,1) ="A",'Messages d''erreur'!$B$9,"")</f>
        <v/>
      </c>
      <c r="P367" s="447">
        <f t="shared" si="30"/>
        <v>66021</v>
      </c>
      <c r="Q367" s="447">
        <f>IFERROR(VLOOKUP(B368,'Liste CG'!A:A,1,FALSE),"Attention erreur pas de CG")</f>
        <v>22168</v>
      </c>
      <c r="R367" s="447" t="str">
        <f>IF(LEFT(Q367,1)="A",'Messages d''erreur'!B$10,"")</f>
        <v/>
      </c>
      <c r="S367" s="467">
        <f t="shared" si="31"/>
        <v>66021</v>
      </c>
      <c r="T367" s="469">
        <f>IFERROR(VLOOKUP(S367,'Liste CG'!A:A,1,FALSE),"Attention erreur pas de CG")</f>
        <v>66021</v>
      </c>
      <c r="U367" s="447" t="str">
        <f>IF(MID(H367,4,1)="x", 'Messages d''erreur'!$B$13,IF(LEFT(T367,1)="A",'Messages d''erreur'!$B$12,""))</f>
        <v/>
      </c>
    </row>
    <row r="368" spans="1:21" ht="52" x14ac:dyDescent="0.35">
      <c r="A368" s="535" t="s">
        <v>1555</v>
      </c>
      <c r="B368" s="447">
        <f t="shared" si="28"/>
        <v>22168</v>
      </c>
      <c r="C368" s="462" t="s">
        <v>1556</v>
      </c>
      <c r="D368" s="463" t="s">
        <v>1341</v>
      </c>
      <c r="E368" s="464" t="s">
        <v>1101</v>
      </c>
      <c r="F368" s="464">
        <v>2</v>
      </c>
      <c r="G368" s="462" t="s">
        <v>1505</v>
      </c>
      <c r="H368" s="462" t="s">
        <v>1364</v>
      </c>
      <c r="I368" s="464" t="s">
        <v>1100</v>
      </c>
      <c r="J368" s="464" t="s">
        <v>61</v>
      </c>
      <c r="K368" s="466" t="s">
        <v>1100</v>
      </c>
      <c r="L368" s="467">
        <f t="shared" si="27"/>
        <v>1</v>
      </c>
      <c r="M368" s="468">
        <f t="shared" si="29"/>
        <v>67361</v>
      </c>
      <c r="N368" s="467" t="str">
        <f>IF(IFERROR(SEARCH("-",K368,1),0) &gt; 0,IFERROR(VLOOKUP(K368,'Liste ECO'!A:A,1,FALSE),"ATTENTION CE Inexistant"),"")</f>
        <v/>
      </c>
      <c r="O368" s="467" t="str">
        <f>IF(LEFT(N368,1) ="A",'Messages d''erreur'!$B$9,"")</f>
        <v/>
      </c>
      <c r="P368" s="447">
        <f t="shared" si="30"/>
        <v>67361</v>
      </c>
      <c r="Q368" s="447">
        <f>IFERROR(VLOOKUP(B369,'Liste CG'!A:A,1,FALSE),"Attention erreur pas de CG")</f>
        <v>22169</v>
      </c>
      <c r="R368" s="447" t="str">
        <f>IF(LEFT(Q368,1)="A",'Messages d''erreur'!B$10,"")</f>
        <v/>
      </c>
      <c r="S368" s="467">
        <f t="shared" si="31"/>
        <v>67361</v>
      </c>
      <c r="T368" s="469">
        <f>IFERROR(VLOOKUP(S368,'Liste CG'!A:A,1,FALSE),"Attention erreur pas de CG")</f>
        <v>67361</v>
      </c>
      <c r="U368" s="447" t="str">
        <f>IF(MID(H368,4,1)="x", 'Messages d''erreur'!$B$13,IF(LEFT(T368,1)="A",'Messages d''erreur'!$B$12,""))</f>
        <v/>
      </c>
    </row>
    <row r="369" spans="1:21" ht="26" x14ac:dyDescent="0.35">
      <c r="A369" s="535" t="s">
        <v>1557</v>
      </c>
      <c r="B369" s="447">
        <f t="shared" si="28"/>
        <v>22169</v>
      </c>
      <c r="C369" s="462" t="s">
        <v>1558</v>
      </c>
      <c r="D369" s="463" t="s">
        <v>1341</v>
      </c>
      <c r="E369" s="464" t="s">
        <v>1101</v>
      </c>
      <c r="F369" s="464">
        <v>1</v>
      </c>
      <c r="G369" s="462" t="s">
        <v>1559</v>
      </c>
      <c r="H369" s="462" t="s">
        <v>1504</v>
      </c>
      <c r="I369" s="464" t="s">
        <v>1100</v>
      </c>
      <c r="J369" s="464" t="s">
        <v>61</v>
      </c>
      <c r="K369" s="466" t="s">
        <v>1100</v>
      </c>
      <c r="L369" s="467">
        <f t="shared" si="27"/>
        <v>0</v>
      </c>
      <c r="M369" s="468">
        <f t="shared" si="29"/>
        <v>66021</v>
      </c>
      <c r="N369" s="467" t="str">
        <f>IF(IFERROR(SEARCH("-",K369,1),0) &gt; 0,IFERROR(VLOOKUP(K369,'Liste ECO'!A:A,1,FALSE),"ATTENTION CE Inexistant"),"")</f>
        <v/>
      </c>
      <c r="O369" s="467" t="str">
        <f>IF(LEFT(N369,1) ="A",'Messages d''erreur'!$B$9,"")</f>
        <v/>
      </c>
      <c r="P369" s="447">
        <f t="shared" si="30"/>
        <v>66021</v>
      </c>
      <c r="Q369" s="447">
        <f>IFERROR(VLOOKUP(B370,'Liste CG'!A:A,1,FALSE),"Attention erreur pas de CG")</f>
        <v>22169</v>
      </c>
      <c r="R369" s="447" t="str">
        <f>IF(LEFT(Q369,1)="A",'Messages d''erreur'!B$10,"")</f>
        <v/>
      </c>
      <c r="S369" s="467">
        <f t="shared" si="31"/>
        <v>66021</v>
      </c>
      <c r="T369" s="469">
        <f>IFERROR(VLOOKUP(S369,'Liste CG'!A:A,1,FALSE),"Attention erreur pas de CG")</f>
        <v>66021</v>
      </c>
      <c r="U369" s="447" t="str">
        <f>IF(MID(H369,4,1)="x", 'Messages d''erreur'!$B$13,IF(LEFT(T369,1)="A",'Messages d''erreur'!$B$12,""))</f>
        <v/>
      </c>
    </row>
    <row r="370" spans="1:21" ht="26" x14ac:dyDescent="0.35">
      <c r="A370" s="535" t="s">
        <v>1557</v>
      </c>
      <c r="B370" s="447">
        <f t="shared" si="28"/>
        <v>22169</v>
      </c>
      <c r="C370" s="462" t="s">
        <v>1558</v>
      </c>
      <c r="D370" s="463" t="s">
        <v>1341</v>
      </c>
      <c r="E370" s="464" t="s">
        <v>1101</v>
      </c>
      <c r="F370" s="464">
        <v>2</v>
      </c>
      <c r="G370" s="462" t="s">
        <v>1560</v>
      </c>
      <c r="H370" s="462" t="s">
        <v>1364</v>
      </c>
      <c r="I370" s="464" t="s">
        <v>1100</v>
      </c>
      <c r="J370" s="464" t="s">
        <v>61</v>
      </c>
      <c r="K370" s="466" t="s">
        <v>1100</v>
      </c>
      <c r="L370" s="467">
        <f t="shared" si="27"/>
        <v>1</v>
      </c>
      <c r="M370" s="468">
        <f t="shared" si="29"/>
        <v>67361</v>
      </c>
      <c r="N370" s="467" t="str">
        <f>IF(IFERROR(SEARCH("-",K370,1),0) &gt; 0,IFERROR(VLOOKUP(K370,'Liste ECO'!A:A,1,FALSE),"ATTENTION CE Inexistant"),"")</f>
        <v/>
      </c>
      <c r="O370" s="467" t="str">
        <f>IF(LEFT(N370,1) ="A",'Messages d''erreur'!$B$9,"")</f>
        <v/>
      </c>
      <c r="P370" s="447">
        <f t="shared" si="30"/>
        <v>67361</v>
      </c>
      <c r="Q370" s="447">
        <f>IFERROR(VLOOKUP(B371,'Liste CG'!A:A,1,FALSE),"Attention erreur pas de CG")</f>
        <v>22181</v>
      </c>
      <c r="R370" s="447" t="str">
        <f>IF(LEFT(Q370,1)="A",'Messages d''erreur'!B$10,"")</f>
        <v/>
      </c>
      <c r="S370" s="467">
        <f t="shared" si="31"/>
        <v>67361</v>
      </c>
      <c r="T370" s="469">
        <f>IFERROR(VLOOKUP(S370,'Liste CG'!A:A,1,FALSE),"Attention erreur pas de CG")</f>
        <v>67361</v>
      </c>
      <c r="U370" s="447" t="str">
        <f>IF(MID(H370,4,1)="x", 'Messages d''erreur'!$B$13,IF(LEFT(T370,1)="A",'Messages d''erreur'!$B$12,""))</f>
        <v/>
      </c>
    </row>
    <row r="371" spans="1:21" ht="39" x14ac:dyDescent="0.35">
      <c r="A371" s="535" t="s">
        <v>1561</v>
      </c>
      <c r="B371" s="447">
        <f t="shared" si="28"/>
        <v>22181</v>
      </c>
      <c r="C371" s="462" t="s">
        <v>1562</v>
      </c>
      <c r="D371" s="463" t="s">
        <v>1341</v>
      </c>
      <c r="E371" s="464" t="s">
        <v>61</v>
      </c>
      <c r="F371" s="464">
        <v>1</v>
      </c>
      <c r="G371" s="462" t="s">
        <v>1494</v>
      </c>
      <c r="H371" s="462" t="s">
        <v>1483</v>
      </c>
      <c r="I371" s="464" t="s">
        <v>1353</v>
      </c>
      <c r="J371" s="464" t="s">
        <v>1101</v>
      </c>
      <c r="K371" s="466" t="s">
        <v>1100</v>
      </c>
      <c r="L371" s="467">
        <f t="shared" si="27"/>
        <v>0</v>
      </c>
      <c r="M371" s="468">
        <f t="shared" si="29"/>
        <v>24021</v>
      </c>
      <c r="N371" s="467" t="str">
        <f>IF(IFERROR(SEARCH("-",K371,1),0) &gt; 0,IFERROR(VLOOKUP(K371,'Liste ECO'!A:A,1,FALSE),"ATTENTION CE Inexistant"),"")</f>
        <v/>
      </c>
      <c r="O371" s="467" t="str">
        <f>IF(LEFT(N371,1) ="A",'Messages d''erreur'!$B$9,"")</f>
        <v/>
      </c>
      <c r="P371" s="447">
        <f t="shared" si="30"/>
        <v>24021</v>
      </c>
      <c r="Q371" s="447">
        <f>IFERROR(VLOOKUP(B372,'Liste CG'!A:A,1,FALSE),"Attention erreur pas de CG")</f>
        <v>22181</v>
      </c>
      <c r="R371" s="447" t="str">
        <f>IF(LEFT(Q371,1)="A",'Messages d''erreur'!B$10,"")</f>
        <v/>
      </c>
      <c r="S371" s="467">
        <f t="shared" si="31"/>
        <v>24021</v>
      </c>
      <c r="T371" s="469">
        <f>IFERROR(VLOOKUP(S371,'Liste CG'!A:A,1,FALSE),"Attention erreur pas de CG")</f>
        <v>24021</v>
      </c>
      <c r="U371" s="447" t="str">
        <f>IF(MID(H371,4,1)="x", 'Messages d''erreur'!$B$13,IF(LEFT(T371,1)="A",'Messages d''erreur'!$B$12,""))</f>
        <v/>
      </c>
    </row>
    <row r="372" spans="1:21" ht="39" x14ac:dyDescent="0.35">
      <c r="A372" s="535" t="s">
        <v>1561</v>
      </c>
      <c r="B372" s="447">
        <f t="shared" si="28"/>
        <v>22181</v>
      </c>
      <c r="C372" s="462" t="s">
        <v>1562</v>
      </c>
      <c r="D372" s="463" t="s">
        <v>1341</v>
      </c>
      <c r="E372" s="464" t="s">
        <v>1101</v>
      </c>
      <c r="F372" s="464">
        <v>2</v>
      </c>
      <c r="G372" s="462" t="s">
        <v>1385</v>
      </c>
      <c r="H372" s="462" t="s">
        <v>1386</v>
      </c>
      <c r="I372" s="464" t="s">
        <v>1353</v>
      </c>
      <c r="J372" s="464" t="s">
        <v>61</v>
      </c>
      <c r="K372" s="466" t="s">
        <v>1100</v>
      </c>
      <c r="L372" s="467">
        <f t="shared" si="27"/>
        <v>1</v>
      </c>
      <c r="M372" s="468">
        <f t="shared" si="29"/>
        <v>24621</v>
      </c>
      <c r="N372" s="467" t="str">
        <f>IF(IFERROR(SEARCH("-",K372,1),0) &gt; 0,IFERROR(VLOOKUP(K372,'Liste ECO'!A:A,1,FALSE),"ATTENTION CE Inexistant"),"")</f>
        <v/>
      </c>
      <c r="O372" s="467" t="str">
        <f>IF(LEFT(N372,1) ="A",'Messages d''erreur'!$B$9,"")</f>
        <v/>
      </c>
      <c r="P372" s="447">
        <f t="shared" si="30"/>
        <v>24621</v>
      </c>
      <c r="Q372" s="447">
        <f>IFERROR(VLOOKUP(B373,'Liste CG'!A:A,1,FALSE),"Attention erreur pas de CG")</f>
        <v>22181</v>
      </c>
      <c r="R372" s="447" t="str">
        <f>IF(LEFT(Q372,1)="A",'Messages d''erreur'!B$10,"")</f>
        <v/>
      </c>
      <c r="S372" s="467">
        <f t="shared" si="31"/>
        <v>24621</v>
      </c>
      <c r="T372" s="469">
        <f>IFERROR(VLOOKUP(S372,'Liste CG'!A:A,1,FALSE),"Attention erreur pas de CG")</f>
        <v>24621</v>
      </c>
      <c r="U372" s="447" t="str">
        <f>IF(MID(H372,4,1)="x", 'Messages d''erreur'!$B$13,IF(LEFT(T372,1)="A",'Messages d''erreur'!$B$12,""))</f>
        <v/>
      </c>
    </row>
    <row r="373" spans="1:21" ht="39" x14ac:dyDescent="0.35">
      <c r="A373" s="535" t="s">
        <v>1561</v>
      </c>
      <c r="B373" s="447">
        <f t="shared" si="28"/>
        <v>22181</v>
      </c>
      <c r="C373" s="462" t="s">
        <v>1562</v>
      </c>
      <c r="D373" s="463" t="s">
        <v>1341</v>
      </c>
      <c r="E373" s="464" t="s">
        <v>1101</v>
      </c>
      <c r="F373" s="464">
        <v>3</v>
      </c>
      <c r="G373" s="462" t="s">
        <v>1387</v>
      </c>
      <c r="H373" s="462" t="s">
        <v>1388</v>
      </c>
      <c r="I373" s="464" t="s">
        <v>1100</v>
      </c>
      <c r="J373" s="464" t="s">
        <v>61</v>
      </c>
      <c r="K373" s="466" t="s">
        <v>1100</v>
      </c>
      <c r="L373" s="467">
        <f t="shared" si="27"/>
        <v>1</v>
      </c>
      <c r="M373" s="468">
        <f t="shared" si="29"/>
        <v>67241</v>
      </c>
      <c r="N373" s="467" t="str">
        <f>IF(IFERROR(SEARCH("-",K373,1),0) &gt; 0,IFERROR(VLOOKUP(K373,'Liste ECO'!A:A,1,FALSE),"ATTENTION CE Inexistant"),"")</f>
        <v/>
      </c>
      <c r="O373" s="467" t="str">
        <f>IF(LEFT(N373,1) ="A",'Messages d''erreur'!$B$9,"")</f>
        <v/>
      </c>
      <c r="P373" s="447">
        <f t="shared" si="30"/>
        <v>67241</v>
      </c>
      <c r="Q373" s="447">
        <f>IFERROR(VLOOKUP(B374,'Liste CG'!A:A,1,FALSE),"Attention erreur pas de CG")</f>
        <v>22181</v>
      </c>
      <c r="R373" s="447" t="str">
        <f>IF(LEFT(Q373,1)="A",'Messages d''erreur'!B$10,"")</f>
        <v/>
      </c>
      <c r="S373" s="467">
        <f t="shared" si="31"/>
        <v>67241</v>
      </c>
      <c r="T373" s="469">
        <f>IFERROR(VLOOKUP(S373,'Liste CG'!A:A,1,FALSE),"Attention erreur pas de CG")</f>
        <v>67241</v>
      </c>
      <c r="U373" s="447" t="str">
        <f>IF(MID(H373,4,1)="x", 'Messages d''erreur'!$B$13,IF(LEFT(T373,1)="A",'Messages d''erreur'!$B$12,""))</f>
        <v/>
      </c>
    </row>
    <row r="374" spans="1:21" ht="39" x14ac:dyDescent="0.35">
      <c r="A374" s="535" t="s">
        <v>1561</v>
      </c>
      <c r="B374" s="447">
        <f t="shared" si="28"/>
        <v>22181</v>
      </c>
      <c r="C374" s="462" t="s">
        <v>1562</v>
      </c>
      <c r="D374" s="463" t="s">
        <v>1341</v>
      </c>
      <c r="E374" s="464" t="s">
        <v>61</v>
      </c>
      <c r="F374" s="464">
        <v>4</v>
      </c>
      <c r="G374" s="462" t="s">
        <v>1389</v>
      </c>
      <c r="H374" s="462" t="s">
        <v>1390</v>
      </c>
      <c r="I374" s="464" t="s">
        <v>1100</v>
      </c>
      <c r="J374" s="464" t="s">
        <v>1101</v>
      </c>
      <c r="K374" s="466" t="s">
        <v>1100</v>
      </c>
      <c r="L374" s="467">
        <f t="shared" si="27"/>
        <v>1</v>
      </c>
      <c r="M374" s="468">
        <f t="shared" si="29"/>
        <v>77241</v>
      </c>
      <c r="N374" s="467" t="str">
        <f>IF(IFERROR(SEARCH("-",K374,1),0) &gt; 0,IFERROR(VLOOKUP(K374,'Liste ECO'!A:A,1,FALSE),"ATTENTION CE Inexistant"),"")</f>
        <v/>
      </c>
      <c r="O374" s="467" t="str">
        <f>IF(LEFT(N374,1) ="A",'Messages d''erreur'!$B$9,"")</f>
        <v/>
      </c>
      <c r="P374" s="447">
        <f t="shared" si="30"/>
        <v>77241</v>
      </c>
      <c r="Q374" s="447">
        <f>IFERROR(VLOOKUP(B375,'Liste CG'!A:A,1,FALSE),"Attention erreur pas de CG")</f>
        <v>22182</v>
      </c>
      <c r="R374" s="447" t="str">
        <f>IF(LEFT(Q374,1)="A",'Messages d''erreur'!B$10,"")</f>
        <v/>
      </c>
      <c r="S374" s="467">
        <f t="shared" si="31"/>
        <v>77241</v>
      </c>
      <c r="T374" s="469">
        <f>IFERROR(VLOOKUP(S374,'Liste CG'!A:A,1,FALSE),"Attention erreur pas de CG")</f>
        <v>77241</v>
      </c>
      <c r="U374" s="447" t="str">
        <f>IF(MID(H374,4,1)="x", 'Messages d''erreur'!$B$13,IF(LEFT(T374,1)="A",'Messages d''erreur'!$B$12,""))</f>
        <v/>
      </c>
    </row>
    <row r="375" spans="1:21" ht="65" x14ac:dyDescent="0.35">
      <c r="A375" s="535" t="s">
        <v>1563</v>
      </c>
      <c r="B375" s="447">
        <f t="shared" si="28"/>
        <v>22182</v>
      </c>
      <c r="C375" s="462" t="s">
        <v>1564</v>
      </c>
      <c r="D375" s="463" t="s">
        <v>1341</v>
      </c>
      <c r="E375" s="464" t="s">
        <v>61</v>
      </c>
      <c r="F375" s="464">
        <v>1</v>
      </c>
      <c r="G375" s="462" t="s">
        <v>1393</v>
      </c>
      <c r="H375" s="462" t="s">
        <v>1483</v>
      </c>
      <c r="I375" s="464" t="s">
        <v>1353</v>
      </c>
      <c r="J375" s="464" t="s">
        <v>1101</v>
      </c>
      <c r="K375" s="466" t="s">
        <v>1100</v>
      </c>
      <c r="L375" s="467">
        <f t="shared" si="27"/>
        <v>0</v>
      </c>
      <c r="M375" s="468">
        <f t="shared" si="29"/>
        <v>24021</v>
      </c>
      <c r="N375" s="467" t="str">
        <f>IF(IFERROR(SEARCH("-",K375,1),0) &gt; 0,IFERROR(VLOOKUP(K375,'Liste ECO'!A:A,1,FALSE),"ATTENTION CE Inexistant"),"")</f>
        <v/>
      </c>
      <c r="O375" s="467" t="str">
        <f>IF(LEFT(N375,1) ="A",'Messages d''erreur'!$B$9,"")</f>
        <v/>
      </c>
      <c r="P375" s="447">
        <f t="shared" si="30"/>
        <v>24021</v>
      </c>
      <c r="Q375" s="447">
        <f>IFERROR(VLOOKUP(B376,'Liste CG'!A:A,1,FALSE),"Attention erreur pas de CG")</f>
        <v>22186</v>
      </c>
      <c r="R375" s="447" t="str">
        <f>IF(LEFT(Q375,1)="A",'Messages d''erreur'!B$10,"")</f>
        <v/>
      </c>
      <c r="S375" s="467">
        <f t="shared" si="31"/>
        <v>24021</v>
      </c>
      <c r="T375" s="469">
        <f>IFERROR(VLOOKUP(S375,'Liste CG'!A:A,1,FALSE),"Attention erreur pas de CG")</f>
        <v>24021</v>
      </c>
      <c r="U375" s="447" t="str">
        <f>IF(MID(H375,4,1)="x", 'Messages d''erreur'!$B$13,IF(LEFT(T375,1)="A",'Messages d''erreur'!$B$12,""))</f>
        <v/>
      </c>
    </row>
    <row r="376" spans="1:21" ht="52" x14ac:dyDescent="0.35">
      <c r="A376" s="535" t="s">
        <v>1565</v>
      </c>
      <c r="B376" s="447">
        <f t="shared" si="28"/>
        <v>22186</v>
      </c>
      <c r="C376" s="462" t="s">
        <v>1566</v>
      </c>
      <c r="D376" s="463" t="s">
        <v>1341</v>
      </c>
      <c r="E376" s="464" t="s">
        <v>1101</v>
      </c>
      <c r="F376" s="464">
        <v>1</v>
      </c>
      <c r="G376" s="462" t="s">
        <v>1396</v>
      </c>
      <c r="H376" s="462" t="s">
        <v>1397</v>
      </c>
      <c r="I376" s="464" t="s">
        <v>1100</v>
      </c>
      <c r="J376" s="464" t="s">
        <v>61</v>
      </c>
      <c r="K376" s="466" t="s">
        <v>1100</v>
      </c>
      <c r="L376" s="467">
        <f t="shared" si="27"/>
        <v>0</v>
      </c>
      <c r="M376" s="468">
        <f t="shared" si="29"/>
        <v>66120</v>
      </c>
      <c r="N376" s="467" t="str">
        <f>IF(IFERROR(SEARCH("-",K376,1),0) &gt; 0,IFERROR(VLOOKUP(K376,'Liste ECO'!A:A,1,FALSE),"ATTENTION CE Inexistant"),"")</f>
        <v/>
      </c>
      <c r="O376" s="467" t="str">
        <f>IF(LEFT(N376,1) ="A",'Messages d''erreur'!$B$9,"")</f>
        <v/>
      </c>
      <c r="P376" s="447">
        <f t="shared" si="30"/>
        <v>66120</v>
      </c>
      <c r="Q376" s="447">
        <f>IFERROR(VLOOKUP(B377,'Liste CG'!A:A,1,FALSE),"Attention erreur pas de CG")</f>
        <v>22186</v>
      </c>
      <c r="R376" s="447" t="str">
        <f>IF(LEFT(Q376,1)="A",'Messages d''erreur'!B$10,"")</f>
        <v/>
      </c>
      <c r="S376" s="467">
        <f t="shared" si="31"/>
        <v>66120</v>
      </c>
      <c r="T376" s="469">
        <f>IFERROR(VLOOKUP(S376,'Liste CG'!A:A,1,FALSE),"Attention erreur pas de CG")</f>
        <v>66120</v>
      </c>
      <c r="U376" s="447" t="str">
        <f>IF(MID(H376,4,1)="x", 'Messages d''erreur'!$B$13,IF(LEFT(T376,1)="A",'Messages d''erreur'!$B$12,""))</f>
        <v/>
      </c>
    </row>
    <row r="377" spans="1:21" ht="52" x14ac:dyDescent="0.35">
      <c r="A377" s="535" t="s">
        <v>1565</v>
      </c>
      <c r="B377" s="447">
        <f t="shared" si="28"/>
        <v>22186</v>
      </c>
      <c r="C377" s="462" t="s">
        <v>1566</v>
      </c>
      <c r="D377" s="463" t="s">
        <v>1341</v>
      </c>
      <c r="E377" s="464" t="s">
        <v>61</v>
      </c>
      <c r="F377" s="464">
        <v>2</v>
      </c>
      <c r="G377" s="462" t="s">
        <v>1398</v>
      </c>
      <c r="H377" s="462" t="s">
        <v>1399</v>
      </c>
      <c r="I377" s="464" t="s">
        <v>1100</v>
      </c>
      <c r="J377" s="464" t="s">
        <v>1101</v>
      </c>
      <c r="K377" s="466" t="s">
        <v>1100</v>
      </c>
      <c r="L377" s="467">
        <f t="shared" si="27"/>
        <v>1</v>
      </c>
      <c r="M377" s="468">
        <f t="shared" si="29"/>
        <v>76120</v>
      </c>
      <c r="N377" s="467" t="str">
        <f>IF(IFERROR(SEARCH("-",K377,1),0) &gt; 0,IFERROR(VLOOKUP(K377,'Liste ECO'!A:A,1,FALSE),"ATTENTION CE Inexistant"),"")</f>
        <v/>
      </c>
      <c r="O377" s="467" t="str">
        <f>IF(LEFT(N377,1) ="A",'Messages d''erreur'!$B$9,"")</f>
        <v/>
      </c>
      <c r="P377" s="447">
        <f t="shared" si="30"/>
        <v>76120</v>
      </c>
      <c r="Q377" s="447">
        <f>IFERROR(VLOOKUP(B378,'Liste CG'!A:A,1,FALSE),"Attention erreur pas de CG")</f>
        <v>22187</v>
      </c>
      <c r="R377" s="447" t="str">
        <f>IF(LEFT(Q377,1)="A",'Messages d''erreur'!B$10,"")</f>
        <v/>
      </c>
      <c r="S377" s="467">
        <f t="shared" si="31"/>
        <v>76120</v>
      </c>
      <c r="T377" s="469">
        <f>IFERROR(VLOOKUP(S377,'Liste CG'!A:A,1,FALSE),"Attention erreur pas de CG")</f>
        <v>76120</v>
      </c>
      <c r="U377" s="447" t="str">
        <f>IF(MID(H377,4,1)="x", 'Messages d''erreur'!$B$13,IF(LEFT(T377,1)="A",'Messages d''erreur'!$B$12,""))</f>
        <v/>
      </c>
    </row>
    <row r="378" spans="1:21" ht="52" x14ac:dyDescent="0.35">
      <c r="A378" s="535" t="s">
        <v>1567</v>
      </c>
      <c r="B378" s="447">
        <f t="shared" si="28"/>
        <v>22187</v>
      </c>
      <c r="C378" s="462" t="s">
        <v>1568</v>
      </c>
      <c r="D378" s="463" t="s">
        <v>1341</v>
      </c>
      <c r="E378" s="464" t="s">
        <v>1101</v>
      </c>
      <c r="F378" s="464">
        <v>1</v>
      </c>
      <c r="G378" s="462" t="s">
        <v>1396</v>
      </c>
      <c r="H378" s="462" t="s">
        <v>1402</v>
      </c>
      <c r="I378" s="464" t="s">
        <v>1100</v>
      </c>
      <c r="J378" s="464" t="s">
        <v>61</v>
      </c>
      <c r="K378" s="466" t="s">
        <v>1100</v>
      </c>
      <c r="L378" s="467">
        <f t="shared" ref="L378:L441" si="32">IF(A378=A377,1,0)</f>
        <v>0</v>
      </c>
      <c r="M378" s="468">
        <f t="shared" si="29"/>
        <v>67371</v>
      </c>
      <c r="N378" s="467" t="str">
        <f>IF(IFERROR(SEARCH("-",K378,1),0) &gt; 0,IFERROR(VLOOKUP(K378,'Liste ECO'!A:A,1,FALSE),"ATTENTION CE Inexistant"),"")</f>
        <v/>
      </c>
      <c r="O378" s="467" t="str">
        <f>IF(LEFT(N378,1) ="A",'Messages d''erreur'!$B$9,"")</f>
        <v/>
      </c>
      <c r="P378" s="447">
        <f t="shared" si="30"/>
        <v>67371</v>
      </c>
      <c r="Q378" s="447">
        <f>IFERROR(VLOOKUP(B379,'Liste CG'!A:A,1,FALSE),"Attention erreur pas de CG")</f>
        <v>22187</v>
      </c>
      <c r="R378" s="447" t="str">
        <f>IF(LEFT(Q378,1)="A",'Messages d''erreur'!B$10,"")</f>
        <v/>
      </c>
      <c r="S378" s="467">
        <f t="shared" si="31"/>
        <v>67371</v>
      </c>
      <c r="T378" s="469">
        <f>IFERROR(VLOOKUP(S378,'Liste CG'!A:A,1,FALSE),"Attention erreur pas de CG")</f>
        <v>67371</v>
      </c>
      <c r="U378" s="447" t="str">
        <f>IF(MID(H378,4,1)="x", 'Messages d''erreur'!$B$13,IF(LEFT(T378,1)="A",'Messages d''erreur'!$B$12,""))</f>
        <v/>
      </c>
    </row>
    <row r="379" spans="1:21" ht="52" x14ac:dyDescent="0.35">
      <c r="A379" s="535" t="s">
        <v>1567</v>
      </c>
      <c r="B379" s="447">
        <f t="shared" si="28"/>
        <v>22187</v>
      </c>
      <c r="C379" s="462" t="s">
        <v>1568</v>
      </c>
      <c r="D379" s="463" t="s">
        <v>1341</v>
      </c>
      <c r="E379" s="464" t="s">
        <v>61</v>
      </c>
      <c r="F379" s="464">
        <v>2</v>
      </c>
      <c r="G379" s="462" t="s">
        <v>1398</v>
      </c>
      <c r="H379" s="462" t="s">
        <v>1403</v>
      </c>
      <c r="I379" s="464" t="s">
        <v>1100</v>
      </c>
      <c r="J379" s="464" t="s">
        <v>1101</v>
      </c>
      <c r="K379" s="466" t="s">
        <v>1100</v>
      </c>
      <c r="L379" s="467">
        <f t="shared" si="32"/>
        <v>1</v>
      </c>
      <c r="M379" s="468">
        <f t="shared" si="29"/>
        <v>77371</v>
      </c>
      <c r="N379" s="467" t="str">
        <f>IF(IFERROR(SEARCH("-",K379,1),0) &gt; 0,IFERROR(VLOOKUP(K379,'Liste ECO'!A:A,1,FALSE),"ATTENTION CE Inexistant"),"")</f>
        <v/>
      </c>
      <c r="O379" s="467" t="str">
        <f>IF(LEFT(N379,1) ="A",'Messages d''erreur'!$B$9,"")</f>
        <v/>
      </c>
      <c r="P379" s="447">
        <f t="shared" si="30"/>
        <v>77371</v>
      </c>
      <c r="Q379" s="447">
        <f>IFERROR(VLOOKUP(B380,'Liste CG'!A:A,1,FALSE),"Attention erreur pas de CG")</f>
        <v>22188</v>
      </c>
      <c r="R379" s="447" t="str">
        <f>IF(LEFT(Q379,1)="A",'Messages d''erreur'!B$10,"")</f>
        <v/>
      </c>
      <c r="S379" s="467">
        <f t="shared" si="31"/>
        <v>77371</v>
      </c>
      <c r="T379" s="469">
        <f>IFERROR(VLOOKUP(S379,'Liste CG'!A:A,1,FALSE),"Attention erreur pas de CG")</f>
        <v>77371</v>
      </c>
      <c r="U379" s="447" t="str">
        <f>IF(MID(H379,4,1)="x", 'Messages d''erreur'!$B$13,IF(LEFT(T379,1)="A",'Messages d''erreur'!$B$12,""))</f>
        <v/>
      </c>
    </row>
    <row r="380" spans="1:21" ht="78" x14ac:dyDescent="0.35">
      <c r="A380" s="535" t="s">
        <v>1569</v>
      </c>
      <c r="B380" s="447">
        <f t="shared" si="28"/>
        <v>22188</v>
      </c>
      <c r="C380" s="462" t="s">
        <v>1570</v>
      </c>
      <c r="D380" s="463" t="s">
        <v>1341</v>
      </c>
      <c r="E380" s="464" t="s">
        <v>1101</v>
      </c>
      <c r="F380" s="464">
        <v>1</v>
      </c>
      <c r="G380" s="462" t="s">
        <v>1503</v>
      </c>
      <c r="H380" s="462" t="s">
        <v>1504</v>
      </c>
      <c r="I380" s="464" t="s">
        <v>1100</v>
      </c>
      <c r="J380" s="464" t="s">
        <v>61</v>
      </c>
      <c r="K380" s="466" t="s">
        <v>1100</v>
      </c>
      <c r="L380" s="467">
        <f t="shared" si="32"/>
        <v>0</v>
      </c>
      <c r="M380" s="468">
        <f t="shared" si="29"/>
        <v>66021</v>
      </c>
      <c r="N380" s="467" t="str">
        <f>IF(IFERROR(SEARCH("-",K380,1),0) &gt; 0,IFERROR(VLOOKUP(K380,'Liste ECO'!A:A,1,FALSE),"ATTENTION CE Inexistant"),"")</f>
        <v/>
      </c>
      <c r="O380" s="467" t="str">
        <f>IF(LEFT(N380,1) ="A",'Messages d''erreur'!$B$9,"")</f>
        <v/>
      </c>
      <c r="P380" s="447">
        <f t="shared" si="30"/>
        <v>66021</v>
      </c>
      <c r="Q380" s="447">
        <f>IFERROR(VLOOKUP(B381,'Liste CG'!A:A,1,FALSE),"Attention erreur pas de CG")</f>
        <v>22188</v>
      </c>
      <c r="R380" s="447" t="str">
        <f>IF(LEFT(Q380,1)="A",'Messages d''erreur'!B$10,"")</f>
        <v/>
      </c>
      <c r="S380" s="467">
        <f t="shared" si="31"/>
        <v>66021</v>
      </c>
      <c r="T380" s="469">
        <f>IFERROR(VLOOKUP(S380,'Liste CG'!A:A,1,FALSE),"Attention erreur pas de CG")</f>
        <v>66021</v>
      </c>
      <c r="U380" s="447" t="str">
        <f>IF(MID(H380,4,1)="x", 'Messages d''erreur'!$B$13,IF(LEFT(T380,1)="A",'Messages d''erreur'!$B$12,""))</f>
        <v/>
      </c>
    </row>
    <row r="381" spans="1:21" ht="78" x14ac:dyDescent="0.35">
      <c r="A381" s="535" t="s">
        <v>1569</v>
      </c>
      <c r="B381" s="447">
        <f t="shared" si="28"/>
        <v>22188</v>
      </c>
      <c r="C381" s="462" t="s">
        <v>1570</v>
      </c>
      <c r="D381" s="463" t="s">
        <v>1341</v>
      </c>
      <c r="E381" s="464" t="s">
        <v>1101</v>
      </c>
      <c r="F381" s="464">
        <v>2</v>
      </c>
      <c r="G381" s="462" t="s">
        <v>1505</v>
      </c>
      <c r="H381" s="462" t="s">
        <v>1364</v>
      </c>
      <c r="I381" s="464" t="s">
        <v>1100</v>
      </c>
      <c r="J381" s="464" t="s">
        <v>61</v>
      </c>
      <c r="K381" s="466" t="s">
        <v>1100</v>
      </c>
      <c r="L381" s="467">
        <f t="shared" si="32"/>
        <v>1</v>
      </c>
      <c r="M381" s="468">
        <f t="shared" si="29"/>
        <v>67361</v>
      </c>
      <c r="N381" s="467" t="str">
        <f>IF(IFERROR(SEARCH("-",K381,1),0) &gt; 0,IFERROR(VLOOKUP(K381,'Liste ECO'!A:A,1,FALSE),"ATTENTION CE Inexistant"),"")</f>
        <v/>
      </c>
      <c r="O381" s="467" t="str">
        <f>IF(LEFT(N381,1) ="A",'Messages d''erreur'!$B$9,"")</f>
        <v/>
      </c>
      <c r="P381" s="447">
        <f t="shared" si="30"/>
        <v>67361</v>
      </c>
      <c r="Q381" s="447">
        <f>IFERROR(VLOOKUP(B382,'Liste CG'!A:A,1,FALSE),"Attention erreur pas de CG")</f>
        <v>22189</v>
      </c>
      <c r="R381" s="447" t="str">
        <f>IF(LEFT(Q381,1)="A",'Messages d''erreur'!B$10,"")</f>
        <v/>
      </c>
      <c r="S381" s="467">
        <f t="shared" si="31"/>
        <v>67361</v>
      </c>
      <c r="T381" s="469">
        <f>IFERROR(VLOOKUP(S381,'Liste CG'!A:A,1,FALSE),"Attention erreur pas de CG")</f>
        <v>67361</v>
      </c>
      <c r="U381" s="447" t="str">
        <f>IF(MID(H381,4,1)="x", 'Messages d''erreur'!$B$13,IF(LEFT(T381,1)="A",'Messages d''erreur'!$B$12,""))</f>
        <v/>
      </c>
    </row>
    <row r="382" spans="1:21" ht="52" x14ac:dyDescent="0.35">
      <c r="A382" s="535" t="s">
        <v>1571</v>
      </c>
      <c r="B382" s="447">
        <f t="shared" si="28"/>
        <v>22189</v>
      </c>
      <c r="C382" s="462" t="s">
        <v>1572</v>
      </c>
      <c r="D382" s="463" t="s">
        <v>1341</v>
      </c>
      <c r="E382" s="464" t="s">
        <v>1101</v>
      </c>
      <c r="F382" s="464">
        <v>1</v>
      </c>
      <c r="G382" s="462" t="s">
        <v>1508</v>
      </c>
      <c r="H382" s="462" t="s">
        <v>1504</v>
      </c>
      <c r="I382" s="464" t="s">
        <v>1100</v>
      </c>
      <c r="J382" s="464" t="s">
        <v>61</v>
      </c>
      <c r="K382" s="466" t="s">
        <v>1100</v>
      </c>
      <c r="L382" s="467">
        <f t="shared" si="32"/>
        <v>0</v>
      </c>
      <c r="M382" s="468">
        <f t="shared" si="29"/>
        <v>66021</v>
      </c>
      <c r="N382" s="467" t="str">
        <f>IF(IFERROR(SEARCH("-",K382,1),0) &gt; 0,IFERROR(VLOOKUP(K382,'Liste ECO'!A:A,1,FALSE),"ATTENTION CE Inexistant"),"")</f>
        <v/>
      </c>
      <c r="O382" s="467" t="str">
        <f>IF(LEFT(N382,1) ="A",'Messages d''erreur'!$B$9,"")</f>
        <v/>
      </c>
      <c r="P382" s="447">
        <f t="shared" si="30"/>
        <v>66021</v>
      </c>
      <c r="Q382" s="447">
        <f>IFERROR(VLOOKUP(B383,'Liste CG'!A:A,1,FALSE),"Attention erreur pas de CG")</f>
        <v>22189</v>
      </c>
      <c r="R382" s="447" t="str">
        <f>IF(LEFT(Q382,1)="A",'Messages d''erreur'!B$10,"")</f>
        <v/>
      </c>
      <c r="S382" s="467">
        <f t="shared" si="31"/>
        <v>66021</v>
      </c>
      <c r="T382" s="469">
        <f>IFERROR(VLOOKUP(S382,'Liste CG'!A:A,1,FALSE),"Attention erreur pas de CG")</f>
        <v>66021</v>
      </c>
      <c r="U382" s="447" t="str">
        <f>IF(MID(H382,4,1)="x", 'Messages d''erreur'!$B$13,IF(LEFT(T382,1)="A",'Messages d''erreur'!$B$12,""))</f>
        <v/>
      </c>
    </row>
    <row r="383" spans="1:21" ht="52" x14ac:dyDescent="0.35">
      <c r="A383" s="535" t="s">
        <v>1571</v>
      </c>
      <c r="B383" s="447">
        <f t="shared" si="28"/>
        <v>22189</v>
      </c>
      <c r="C383" s="462" t="s">
        <v>1572</v>
      </c>
      <c r="D383" s="463" t="s">
        <v>1341</v>
      </c>
      <c r="E383" s="464" t="s">
        <v>1101</v>
      </c>
      <c r="F383" s="464">
        <v>2</v>
      </c>
      <c r="G383" s="462" t="s">
        <v>1509</v>
      </c>
      <c r="H383" s="462" t="s">
        <v>1364</v>
      </c>
      <c r="I383" s="464" t="s">
        <v>1100</v>
      </c>
      <c r="J383" s="464" t="s">
        <v>61</v>
      </c>
      <c r="K383" s="466" t="s">
        <v>1100</v>
      </c>
      <c r="L383" s="467">
        <f t="shared" si="32"/>
        <v>1</v>
      </c>
      <c r="M383" s="468">
        <f t="shared" si="29"/>
        <v>67361</v>
      </c>
      <c r="N383" s="467" t="str">
        <f>IF(IFERROR(SEARCH("-",K383,1),0) &gt; 0,IFERROR(VLOOKUP(K383,'Liste ECO'!A:A,1,FALSE),"ATTENTION CE Inexistant"),"")</f>
        <v/>
      </c>
      <c r="O383" s="467" t="str">
        <f>IF(LEFT(N383,1) ="A",'Messages d''erreur'!$B$9,"")</f>
        <v/>
      </c>
      <c r="P383" s="447">
        <f t="shared" si="30"/>
        <v>67361</v>
      </c>
      <c r="Q383" s="447">
        <f>IFERROR(VLOOKUP(B384,'Liste CG'!A:A,1,FALSE),"Attention erreur pas de CG")</f>
        <v>22191</v>
      </c>
      <c r="R383" s="447" t="str">
        <f>IF(LEFT(Q383,1)="A",'Messages d''erreur'!B$10,"")</f>
        <v/>
      </c>
      <c r="S383" s="467">
        <f t="shared" si="31"/>
        <v>67361</v>
      </c>
      <c r="T383" s="469">
        <f>IFERROR(VLOOKUP(S383,'Liste CG'!A:A,1,FALSE),"Attention erreur pas de CG")</f>
        <v>67361</v>
      </c>
      <c r="U383" s="447" t="str">
        <f>IF(MID(H383,4,1)="x", 'Messages d''erreur'!$B$13,IF(LEFT(T383,1)="A",'Messages d''erreur'!$B$12,""))</f>
        <v/>
      </c>
    </row>
    <row r="384" spans="1:21" ht="39" x14ac:dyDescent="0.35">
      <c r="A384" s="535" t="s">
        <v>1573</v>
      </c>
      <c r="B384" s="447">
        <f t="shared" si="28"/>
        <v>22191</v>
      </c>
      <c r="C384" s="462" t="s">
        <v>1574</v>
      </c>
      <c r="D384" s="463" t="s">
        <v>1341</v>
      </c>
      <c r="E384" s="464" t="s">
        <v>61</v>
      </c>
      <c r="F384" s="464">
        <v>1</v>
      </c>
      <c r="G384" s="462" t="s">
        <v>1494</v>
      </c>
      <c r="H384" s="462" t="s">
        <v>1483</v>
      </c>
      <c r="I384" s="464" t="s">
        <v>1353</v>
      </c>
      <c r="J384" s="464" t="s">
        <v>1101</v>
      </c>
      <c r="K384" s="466" t="s">
        <v>1100</v>
      </c>
      <c r="L384" s="467">
        <f t="shared" si="32"/>
        <v>0</v>
      </c>
      <c r="M384" s="468">
        <f t="shared" si="29"/>
        <v>24021</v>
      </c>
      <c r="N384" s="467" t="str">
        <f>IF(IFERROR(SEARCH("-",K384,1),0) &gt; 0,IFERROR(VLOOKUP(K384,'Liste ECO'!A:A,1,FALSE),"ATTENTION CE Inexistant"),"")</f>
        <v/>
      </c>
      <c r="O384" s="467" t="str">
        <f>IF(LEFT(N384,1) ="A",'Messages d''erreur'!$B$9,"")</f>
        <v/>
      </c>
      <c r="P384" s="447">
        <f t="shared" si="30"/>
        <v>24021</v>
      </c>
      <c r="Q384" s="447">
        <f>IFERROR(VLOOKUP(B385,'Liste CG'!A:A,1,FALSE),"Attention erreur pas de CG")</f>
        <v>22191</v>
      </c>
      <c r="R384" s="447" t="str">
        <f>IF(LEFT(Q384,1)="A",'Messages d''erreur'!B$10,"")</f>
        <v/>
      </c>
      <c r="S384" s="467">
        <f t="shared" si="31"/>
        <v>24021</v>
      </c>
      <c r="T384" s="469">
        <f>IFERROR(VLOOKUP(S384,'Liste CG'!A:A,1,FALSE),"Attention erreur pas de CG")</f>
        <v>24021</v>
      </c>
      <c r="U384" s="447" t="str">
        <f>IF(MID(H384,4,1)="x", 'Messages d''erreur'!$B$13,IF(LEFT(T384,1)="A",'Messages d''erreur'!$B$12,""))</f>
        <v/>
      </c>
    </row>
    <row r="385" spans="1:21" ht="14.5" x14ac:dyDescent="0.35">
      <c r="A385" s="535" t="s">
        <v>1573</v>
      </c>
      <c r="B385" s="447">
        <f t="shared" si="28"/>
        <v>22191</v>
      </c>
      <c r="C385" s="462" t="s">
        <v>1574</v>
      </c>
      <c r="D385" s="463" t="s">
        <v>1341</v>
      </c>
      <c r="E385" s="464" t="s">
        <v>1101</v>
      </c>
      <c r="F385" s="464">
        <v>2</v>
      </c>
      <c r="G385" s="462" t="s">
        <v>1385</v>
      </c>
      <c r="H385" s="462" t="s">
        <v>1386</v>
      </c>
      <c r="I385" s="464" t="s">
        <v>1353</v>
      </c>
      <c r="J385" s="464" t="s">
        <v>61</v>
      </c>
      <c r="K385" s="466" t="s">
        <v>1100</v>
      </c>
      <c r="L385" s="467">
        <f t="shared" si="32"/>
        <v>1</v>
      </c>
      <c r="M385" s="468">
        <f t="shared" si="29"/>
        <v>24621</v>
      </c>
      <c r="N385" s="467" t="str">
        <f>IF(IFERROR(SEARCH("-",K385,1),0) &gt; 0,IFERROR(VLOOKUP(K385,'Liste ECO'!A:A,1,FALSE),"ATTENTION CE Inexistant"),"")</f>
        <v/>
      </c>
      <c r="O385" s="467" t="str">
        <f>IF(LEFT(N385,1) ="A",'Messages d''erreur'!$B$9,"")</f>
        <v/>
      </c>
      <c r="P385" s="447">
        <f t="shared" si="30"/>
        <v>24621</v>
      </c>
      <c r="Q385" s="447">
        <f>IFERROR(VLOOKUP(B386,'Liste CG'!A:A,1,FALSE),"Attention erreur pas de CG")</f>
        <v>22191</v>
      </c>
      <c r="R385" s="447" t="str">
        <f>IF(LEFT(Q385,1)="A",'Messages d''erreur'!B$10,"")</f>
        <v/>
      </c>
      <c r="S385" s="467">
        <f t="shared" si="31"/>
        <v>24621</v>
      </c>
      <c r="T385" s="469">
        <f>IFERROR(VLOOKUP(S385,'Liste CG'!A:A,1,FALSE),"Attention erreur pas de CG")</f>
        <v>24621</v>
      </c>
      <c r="U385" s="447" t="str">
        <f>IF(MID(H385,4,1)="x", 'Messages d''erreur'!$B$13,IF(LEFT(T385,1)="A",'Messages d''erreur'!$B$12,""))</f>
        <v/>
      </c>
    </row>
    <row r="386" spans="1:21" ht="39" x14ac:dyDescent="0.35">
      <c r="A386" s="535" t="s">
        <v>1573</v>
      </c>
      <c r="B386" s="447">
        <f t="shared" si="28"/>
        <v>22191</v>
      </c>
      <c r="C386" s="462" t="s">
        <v>1574</v>
      </c>
      <c r="D386" s="463" t="s">
        <v>1341</v>
      </c>
      <c r="E386" s="464" t="s">
        <v>1101</v>
      </c>
      <c r="F386" s="464">
        <v>3</v>
      </c>
      <c r="G386" s="462" t="s">
        <v>1387</v>
      </c>
      <c r="H386" s="462" t="s">
        <v>1388</v>
      </c>
      <c r="I386" s="464" t="s">
        <v>1100</v>
      </c>
      <c r="J386" s="464" t="s">
        <v>61</v>
      </c>
      <c r="K386" s="466" t="s">
        <v>1100</v>
      </c>
      <c r="L386" s="467">
        <f t="shared" si="32"/>
        <v>1</v>
      </c>
      <c r="M386" s="468">
        <f t="shared" si="29"/>
        <v>67241</v>
      </c>
      <c r="N386" s="467" t="str">
        <f>IF(IFERROR(SEARCH("-",K386,1),0) &gt; 0,IFERROR(VLOOKUP(K386,'Liste ECO'!A:A,1,FALSE),"ATTENTION CE Inexistant"),"")</f>
        <v/>
      </c>
      <c r="O386" s="467" t="str">
        <f>IF(LEFT(N386,1) ="A",'Messages d''erreur'!$B$9,"")</f>
        <v/>
      </c>
      <c r="P386" s="447">
        <f t="shared" si="30"/>
        <v>67241</v>
      </c>
      <c r="Q386" s="447">
        <f>IFERROR(VLOOKUP(B387,'Liste CG'!A:A,1,FALSE),"Attention erreur pas de CG")</f>
        <v>22191</v>
      </c>
      <c r="R386" s="447" t="str">
        <f>IF(LEFT(Q386,1)="A",'Messages d''erreur'!B$10,"")</f>
        <v/>
      </c>
      <c r="S386" s="467">
        <f t="shared" si="31"/>
        <v>67241</v>
      </c>
      <c r="T386" s="469">
        <f>IFERROR(VLOOKUP(S386,'Liste CG'!A:A,1,FALSE),"Attention erreur pas de CG")</f>
        <v>67241</v>
      </c>
      <c r="U386" s="447" t="str">
        <f>IF(MID(H386,4,1)="x", 'Messages d''erreur'!$B$13,IF(LEFT(T386,1)="A",'Messages d''erreur'!$B$12,""))</f>
        <v/>
      </c>
    </row>
    <row r="387" spans="1:21" ht="39" x14ac:dyDescent="0.35">
      <c r="A387" s="535" t="s">
        <v>1573</v>
      </c>
      <c r="B387" s="447">
        <f t="shared" si="28"/>
        <v>22191</v>
      </c>
      <c r="C387" s="462" t="s">
        <v>1574</v>
      </c>
      <c r="D387" s="463" t="s">
        <v>1341</v>
      </c>
      <c r="E387" s="464" t="s">
        <v>61</v>
      </c>
      <c r="F387" s="464">
        <v>4</v>
      </c>
      <c r="G387" s="462" t="s">
        <v>1389</v>
      </c>
      <c r="H387" s="462" t="s">
        <v>1390</v>
      </c>
      <c r="I387" s="464" t="s">
        <v>1100</v>
      </c>
      <c r="J387" s="464" t="s">
        <v>1101</v>
      </c>
      <c r="K387" s="466" t="s">
        <v>1100</v>
      </c>
      <c r="L387" s="467">
        <f t="shared" si="32"/>
        <v>1</v>
      </c>
      <c r="M387" s="468">
        <f t="shared" si="29"/>
        <v>77241</v>
      </c>
      <c r="N387" s="467" t="str">
        <f>IF(IFERROR(SEARCH("-",K387,1),0) &gt; 0,IFERROR(VLOOKUP(K387,'Liste ECO'!A:A,1,FALSE),"ATTENTION CE Inexistant"),"")</f>
        <v/>
      </c>
      <c r="O387" s="467" t="str">
        <f>IF(LEFT(N387,1) ="A",'Messages d''erreur'!$B$9,"")</f>
        <v/>
      </c>
      <c r="P387" s="447">
        <f t="shared" si="30"/>
        <v>77241</v>
      </c>
      <c r="Q387" s="447">
        <f>IFERROR(VLOOKUP(B388,'Liste CG'!A:A,1,FALSE),"Attention erreur pas de CG")</f>
        <v>22192</v>
      </c>
      <c r="R387" s="447" t="str">
        <f>IF(LEFT(Q387,1)="A",'Messages d''erreur'!B$10,"")</f>
        <v/>
      </c>
      <c r="S387" s="467">
        <f t="shared" si="31"/>
        <v>77241</v>
      </c>
      <c r="T387" s="469">
        <f>IFERROR(VLOOKUP(S387,'Liste CG'!A:A,1,FALSE),"Attention erreur pas de CG")</f>
        <v>77241</v>
      </c>
      <c r="U387" s="447" t="str">
        <f>IF(MID(H387,4,1)="x", 'Messages d''erreur'!$B$13,IF(LEFT(T387,1)="A",'Messages d''erreur'!$B$12,""))</f>
        <v/>
      </c>
    </row>
    <row r="388" spans="1:21" ht="39" x14ac:dyDescent="0.35">
      <c r="A388" s="535" t="s">
        <v>1575</v>
      </c>
      <c r="B388" s="447">
        <f t="shared" ref="B388:B451" si="33">VALUE(A388)</f>
        <v>22192</v>
      </c>
      <c r="C388" s="462" t="s">
        <v>1576</v>
      </c>
      <c r="D388" s="463" t="s">
        <v>1341</v>
      </c>
      <c r="E388" s="464" t="s">
        <v>61</v>
      </c>
      <c r="F388" s="464">
        <v>1</v>
      </c>
      <c r="G388" s="462" t="s">
        <v>1393</v>
      </c>
      <c r="H388" s="462" t="s">
        <v>1483</v>
      </c>
      <c r="I388" s="464" t="s">
        <v>1353</v>
      </c>
      <c r="J388" s="464" t="s">
        <v>1101</v>
      </c>
      <c r="K388" s="466" t="s">
        <v>1100</v>
      </c>
      <c r="L388" s="467">
        <f t="shared" si="32"/>
        <v>0</v>
      </c>
      <c r="M388" s="468">
        <f t="shared" ref="M388:M451" si="34">VALUE(H388)</f>
        <v>24021</v>
      </c>
      <c r="N388" s="467" t="str">
        <f>IF(IFERROR(SEARCH("-",K388,1),0) &gt; 0,IFERROR(VLOOKUP(K388,'Liste ECO'!A:A,1,FALSE),"ATTENTION CE Inexistant"),"")</f>
        <v/>
      </c>
      <c r="O388" s="467" t="str">
        <f>IF(LEFT(N388,1) ="A",'Messages d''erreur'!$B$9,"")</f>
        <v/>
      </c>
      <c r="P388" s="447">
        <f t="shared" si="30"/>
        <v>24021</v>
      </c>
      <c r="Q388" s="447">
        <f>IFERROR(VLOOKUP(B389,'Liste CG'!A:A,1,FALSE),"Attention erreur pas de CG")</f>
        <v>22196</v>
      </c>
      <c r="R388" s="447" t="str">
        <f>IF(LEFT(Q388,1)="A",'Messages d''erreur'!B$10,"")</f>
        <v/>
      </c>
      <c r="S388" s="467">
        <f t="shared" si="31"/>
        <v>24021</v>
      </c>
      <c r="T388" s="469">
        <f>IFERROR(VLOOKUP(S388,'Liste CG'!A:A,1,FALSE),"Attention erreur pas de CG")</f>
        <v>24021</v>
      </c>
      <c r="U388" s="447" t="str">
        <f>IF(MID(H388,4,1)="x", 'Messages d''erreur'!$B$13,IF(LEFT(T388,1)="A",'Messages d''erreur'!$B$12,""))</f>
        <v/>
      </c>
    </row>
    <row r="389" spans="1:21" ht="26" x14ac:dyDescent="0.35">
      <c r="A389" s="535" t="s">
        <v>1577</v>
      </c>
      <c r="B389" s="447">
        <f t="shared" si="33"/>
        <v>22196</v>
      </c>
      <c r="C389" s="462" t="s">
        <v>1578</v>
      </c>
      <c r="D389" s="463" t="s">
        <v>1341</v>
      </c>
      <c r="E389" s="464" t="s">
        <v>1101</v>
      </c>
      <c r="F389" s="464">
        <v>1</v>
      </c>
      <c r="G389" s="462" t="s">
        <v>1396</v>
      </c>
      <c r="H389" s="462" t="s">
        <v>1397</v>
      </c>
      <c r="I389" s="464" t="s">
        <v>1100</v>
      </c>
      <c r="J389" s="464" t="s">
        <v>61</v>
      </c>
      <c r="K389" s="466" t="s">
        <v>1100</v>
      </c>
      <c r="L389" s="467">
        <f t="shared" si="32"/>
        <v>0</v>
      </c>
      <c r="M389" s="468">
        <f t="shared" si="34"/>
        <v>66120</v>
      </c>
      <c r="N389" s="467" t="str">
        <f>IF(IFERROR(SEARCH("-",K389,1),0) &gt; 0,IFERROR(VLOOKUP(K389,'Liste ECO'!A:A,1,FALSE),"ATTENTION CE Inexistant"),"")</f>
        <v/>
      </c>
      <c r="O389" s="467" t="str">
        <f>IF(LEFT(N389,1) ="A",'Messages d''erreur'!$B$9,"")</f>
        <v/>
      </c>
      <c r="P389" s="447">
        <f t="shared" si="30"/>
        <v>66120</v>
      </c>
      <c r="Q389" s="447">
        <f>IFERROR(VLOOKUP(B390,'Liste CG'!A:A,1,FALSE),"Attention erreur pas de CG")</f>
        <v>22196</v>
      </c>
      <c r="R389" s="447" t="str">
        <f>IF(LEFT(Q389,1)="A",'Messages d''erreur'!B$10,"")</f>
        <v/>
      </c>
      <c r="S389" s="467">
        <f t="shared" si="31"/>
        <v>66120</v>
      </c>
      <c r="T389" s="469">
        <f>IFERROR(VLOOKUP(S389,'Liste CG'!A:A,1,FALSE),"Attention erreur pas de CG")</f>
        <v>66120</v>
      </c>
      <c r="U389" s="447" t="str">
        <f>IF(MID(H389,4,1)="x", 'Messages d''erreur'!$B$13,IF(LEFT(T389,1)="A",'Messages d''erreur'!$B$12,""))</f>
        <v/>
      </c>
    </row>
    <row r="390" spans="1:21" ht="26" x14ac:dyDescent="0.35">
      <c r="A390" s="535" t="s">
        <v>1577</v>
      </c>
      <c r="B390" s="447">
        <f t="shared" si="33"/>
        <v>22196</v>
      </c>
      <c r="C390" s="462" t="s">
        <v>1578</v>
      </c>
      <c r="D390" s="463" t="s">
        <v>1341</v>
      </c>
      <c r="E390" s="464" t="s">
        <v>61</v>
      </c>
      <c r="F390" s="464">
        <v>2</v>
      </c>
      <c r="G390" s="462" t="s">
        <v>1398</v>
      </c>
      <c r="H390" s="462" t="s">
        <v>1399</v>
      </c>
      <c r="I390" s="464" t="s">
        <v>1100</v>
      </c>
      <c r="J390" s="464" t="s">
        <v>1101</v>
      </c>
      <c r="K390" s="466" t="s">
        <v>1100</v>
      </c>
      <c r="L390" s="467">
        <f t="shared" si="32"/>
        <v>1</v>
      </c>
      <c r="M390" s="468">
        <f t="shared" si="34"/>
        <v>76120</v>
      </c>
      <c r="N390" s="467" t="str">
        <f>IF(IFERROR(SEARCH("-",K390,1),0) &gt; 0,IFERROR(VLOOKUP(K390,'Liste ECO'!A:A,1,FALSE),"ATTENTION CE Inexistant"),"")</f>
        <v/>
      </c>
      <c r="O390" s="467" t="str">
        <f>IF(LEFT(N390,1) ="A",'Messages d''erreur'!$B$9,"")</f>
        <v/>
      </c>
      <c r="P390" s="447">
        <f t="shared" si="30"/>
        <v>76120</v>
      </c>
      <c r="Q390" s="447">
        <f>IFERROR(VLOOKUP(B391,'Liste CG'!A:A,1,FALSE),"Attention erreur pas de CG")</f>
        <v>22197</v>
      </c>
      <c r="R390" s="447" t="str">
        <f>IF(LEFT(Q390,1)="A",'Messages d''erreur'!B$10,"")</f>
        <v/>
      </c>
      <c r="S390" s="467">
        <f t="shared" si="31"/>
        <v>76120</v>
      </c>
      <c r="T390" s="469">
        <f>IFERROR(VLOOKUP(S390,'Liste CG'!A:A,1,FALSE),"Attention erreur pas de CG")</f>
        <v>76120</v>
      </c>
      <c r="U390" s="447" t="str">
        <f>IF(MID(H390,4,1)="x", 'Messages d''erreur'!$B$13,IF(LEFT(T390,1)="A",'Messages d''erreur'!$B$12,""))</f>
        <v/>
      </c>
    </row>
    <row r="391" spans="1:21" ht="26" x14ac:dyDescent="0.35">
      <c r="A391" s="535" t="s">
        <v>1579</v>
      </c>
      <c r="B391" s="447">
        <f t="shared" si="33"/>
        <v>22197</v>
      </c>
      <c r="C391" s="462" t="s">
        <v>1580</v>
      </c>
      <c r="D391" s="463" t="s">
        <v>1341</v>
      </c>
      <c r="E391" s="464" t="s">
        <v>1101</v>
      </c>
      <c r="F391" s="464">
        <v>1</v>
      </c>
      <c r="G391" s="462" t="s">
        <v>1396</v>
      </c>
      <c r="H391" s="462" t="s">
        <v>1402</v>
      </c>
      <c r="I391" s="464" t="s">
        <v>1100</v>
      </c>
      <c r="J391" s="464" t="s">
        <v>61</v>
      </c>
      <c r="K391" s="466" t="s">
        <v>1100</v>
      </c>
      <c r="L391" s="467">
        <f t="shared" si="32"/>
        <v>0</v>
      </c>
      <c r="M391" s="468">
        <f t="shared" si="34"/>
        <v>67371</v>
      </c>
      <c r="N391" s="467" t="str">
        <f>IF(IFERROR(SEARCH("-",K391,1),0) &gt; 0,IFERROR(VLOOKUP(K391,'Liste ECO'!A:A,1,FALSE),"ATTENTION CE Inexistant"),"")</f>
        <v/>
      </c>
      <c r="O391" s="467" t="str">
        <f>IF(LEFT(N391,1) ="A",'Messages d''erreur'!$B$9,"")</f>
        <v/>
      </c>
      <c r="P391" s="447">
        <f t="shared" si="30"/>
        <v>67371</v>
      </c>
      <c r="Q391" s="447">
        <f>IFERROR(VLOOKUP(B392,'Liste CG'!A:A,1,FALSE),"Attention erreur pas de CG")</f>
        <v>22197</v>
      </c>
      <c r="R391" s="447" t="str">
        <f>IF(LEFT(Q391,1)="A",'Messages d''erreur'!B$10,"")</f>
        <v/>
      </c>
      <c r="S391" s="467">
        <f t="shared" si="31"/>
        <v>67371</v>
      </c>
      <c r="T391" s="469">
        <f>IFERROR(VLOOKUP(S391,'Liste CG'!A:A,1,FALSE),"Attention erreur pas de CG")</f>
        <v>67371</v>
      </c>
      <c r="U391" s="447" t="str">
        <f>IF(MID(H391,4,1)="x", 'Messages d''erreur'!$B$13,IF(LEFT(T391,1)="A",'Messages d''erreur'!$B$12,""))</f>
        <v/>
      </c>
    </row>
    <row r="392" spans="1:21" ht="26" x14ac:dyDescent="0.35">
      <c r="A392" s="535" t="s">
        <v>1579</v>
      </c>
      <c r="B392" s="447">
        <f t="shared" si="33"/>
        <v>22197</v>
      </c>
      <c r="C392" s="462" t="s">
        <v>1580</v>
      </c>
      <c r="D392" s="463" t="s">
        <v>1341</v>
      </c>
      <c r="E392" s="464" t="s">
        <v>61</v>
      </c>
      <c r="F392" s="464">
        <v>2</v>
      </c>
      <c r="G392" s="462" t="s">
        <v>1398</v>
      </c>
      <c r="H392" s="462" t="s">
        <v>1403</v>
      </c>
      <c r="I392" s="464" t="s">
        <v>1100</v>
      </c>
      <c r="J392" s="464" t="s">
        <v>1101</v>
      </c>
      <c r="K392" s="466" t="s">
        <v>1100</v>
      </c>
      <c r="L392" s="467">
        <f t="shared" si="32"/>
        <v>1</v>
      </c>
      <c r="M392" s="468">
        <f t="shared" si="34"/>
        <v>77371</v>
      </c>
      <c r="N392" s="467" t="str">
        <f>IF(IFERROR(SEARCH("-",K392,1),0) &gt; 0,IFERROR(VLOOKUP(K392,'Liste ECO'!A:A,1,FALSE),"ATTENTION CE Inexistant"),"")</f>
        <v/>
      </c>
      <c r="O392" s="467" t="str">
        <f>IF(LEFT(N392,1) ="A",'Messages d''erreur'!$B$9,"")</f>
        <v/>
      </c>
      <c r="P392" s="447">
        <f t="shared" si="30"/>
        <v>77371</v>
      </c>
      <c r="Q392" s="447">
        <f>IFERROR(VLOOKUP(B393,'Liste CG'!A:A,1,FALSE),"Attention erreur pas de CG")</f>
        <v>22198</v>
      </c>
      <c r="R392" s="447" t="str">
        <f>IF(LEFT(Q392,1)="A",'Messages d''erreur'!B$10,"")</f>
        <v/>
      </c>
      <c r="S392" s="467">
        <f t="shared" si="31"/>
        <v>77371</v>
      </c>
      <c r="T392" s="469">
        <f>IFERROR(VLOOKUP(S392,'Liste CG'!A:A,1,FALSE),"Attention erreur pas de CG")</f>
        <v>77371</v>
      </c>
      <c r="U392" s="447" t="str">
        <f>IF(MID(H392,4,1)="x", 'Messages d''erreur'!$B$13,IF(LEFT(T392,1)="A",'Messages d''erreur'!$B$12,""))</f>
        <v/>
      </c>
    </row>
    <row r="393" spans="1:21" ht="52" x14ac:dyDescent="0.35">
      <c r="A393" s="535" t="s">
        <v>1581</v>
      </c>
      <c r="B393" s="447">
        <f t="shared" si="33"/>
        <v>22198</v>
      </c>
      <c r="C393" s="462" t="s">
        <v>1582</v>
      </c>
      <c r="D393" s="463" t="s">
        <v>1341</v>
      </c>
      <c r="E393" s="464" t="s">
        <v>1101</v>
      </c>
      <c r="F393" s="464">
        <v>1</v>
      </c>
      <c r="G393" s="462" t="s">
        <v>1503</v>
      </c>
      <c r="H393" s="462" t="s">
        <v>1504</v>
      </c>
      <c r="I393" s="464" t="s">
        <v>1100</v>
      </c>
      <c r="J393" s="464" t="s">
        <v>61</v>
      </c>
      <c r="K393" s="466" t="s">
        <v>1100</v>
      </c>
      <c r="L393" s="467">
        <f t="shared" si="32"/>
        <v>0</v>
      </c>
      <c r="M393" s="468">
        <f t="shared" si="34"/>
        <v>66021</v>
      </c>
      <c r="N393" s="467" t="str">
        <f>IF(IFERROR(SEARCH("-",K393,1),0) &gt; 0,IFERROR(VLOOKUP(K393,'Liste ECO'!A:A,1,FALSE),"ATTENTION CE Inexistant"),"")</f>
        <v/>
      </c>
      <c r="O393" s="467" t="str">
        <f>IF(LEFT(N393,1) ="A",'Messages d''erreur'!$B$9,"")</f>
        <v/>
      </c>
      <c r="P393" s="447">
        <f t="shared" si="30"/>
        <v>66021</v>
      </c>
      <c r="Q393" s="447">
        <f>IFERROR(VLOOKUP(B394,'Liste CG'!A:A,1,FALSE),"Attention erreur pas de CG")</f>
        <v>22198</v>
      </c>
      <c r="R393" s="447" t="str">
        <f>IF(LEFT(Q393,1)="A",'Messages d''erreur'!B$10,"")</f>
        <v/>
      </c>
      <c r="S393" s="467">
        <f t="shared" si="31"/>
        <v>66021</v>
      </c>
      <c r="T393" s="469">
        <f>IFERROR(VLOOKUP(S393,'Liste CG'!A:A,1,FALSE),"Attention erreur pas de CG")</f>
        <v>66021</v>
      </c>
      <c r="U393" s="447" t="str">
        <f>IF(MID(H393,4,1)="x", 'Messages d''erreur'!$B$13,IF(LEFT(T393,1)="A",'Messages d''erreur'!$B$12,""))</f>
        <v/>
      </c>
    </row>
    <row r="394" spans="1:21" ht="52" x14ac:dyDescent="0.35">
      <c r="A394" s="535" t="s">
        <v>1581</v>
      </c>
      <c r="B394" s="447">
        <f t="shared" si="33"/>
        <v>22198</v>
      </c>
      <c r="C394" s="462" t="s">
        <v>1582</v>
      </c>
      <c r="D394" s="463" t="s">
        <v>1341</v>
      </c>
      <c r="E394" s="464" t="s">
        <v>1101</v>
      </c>
      <c r="F394" s="464">
        <v>2</v>
      </c>
      <c r="G394" s="462" t="s">
        <v>1505</v>
      </c>
      <c r="H394" s="462" t="s">
        <v>1364</v>
      </c>
      <c r="I394" s="464" t="s">
        <v>1100</v>
      </c>
      <c r="J394" s="464" t="s">
        <v>61</v>
      </c>
      <c r="K394" s="466" t="s">
        <v>1100</v>
      </c>
      <c r="L394" s="467">
        <f t="shared" si="32"/>
        <v>1</v>
      </c>
      <c r="M394" s="468">
        <f t="shared" si="34"/>
        <v>67361</v>
      </c>
      <c r="N394" s="467" t="str">
        <f>IF(IFERROR(SEARCH("-",K394,1),0) &gt; 0,IFERROR(VLOOKUP(K394,'Liste ECO'!A:A,1,FALSE),"ATTENTION CE Inexistant"),"")</f>
        <v/>
      </c>
      <c r="O394" s="467" t="str">
        <f>IF(LEFT(N394,1) ="A",'Messages d''erreur'!$B$9,"")</f>
        <v/>
      </c>
      <c r="P394" s="447">
        <f t="shared" si="30"/>
        <v>67361</v>
      </c>
      <c r="Q394" s="447">
        <f>IFERROR(VLOOKUP(B395,'Liste CG'!A:A,1,FALSE),"Attention erreur pas de CG")</f>
        <v>22199</v>
      </c>
      <c r="R394" s="447" t="str">
        <f>IF(LEFT(Q394,1)="A",'Messages d''erreur'!B$10,"")</f>
        <v/>
      </c>
      <c r="S394" s="467">
        <f t="shared" si="31"/>
        <v>67361</v>
      </c>
      <c r="T394" s="469">
        <f>IFERROR(VLOOKUP(S394,'Liste CG'!A:A,1,FALSE),"Attention erreur pas de CG")</f>
        <v>67361</v>
      </c>
      <c r="U394" s="447" t="str">
        <f>IF(MID(H394,4,1)="x", 'Messages d''erreur'!$B$13,IF(LEFT(T394,1)="A",'Messages d''erreur'!$B$12,""))</f>
        <v/>
      </c>
    </row>
    <row r="395" spans="1:21" ht="26" x14ac:dyDescent="0.35">
      <c r="A395" s="535" t="s">
        <v>1583</v>
      </c>
      <c r="B395" s="447">
        <f t="shared" si="33"/>
        <v>22199</v>
      </c>
      <c r="C395" s="462" t="s">
        <v>1584</v>
      </c>
      <c r="D395" s="463" t="s">
        <v>1341</v>
      </c>
      <c r="E395" s="464" t="s">
        <v>1101</v>
      </c>
      <c r="F395" s="464">
        <v>1</v>
      </c>
      <c r="G395" s="462" t="s">
        <v>1508</v>
      </c>
      <c r="H395" s="462" t="s">
        <v>1504</v>
      </c>
      <c r="I395" s="464" t="s">
        <v>1100</v>
      </c>
      <c r="J395" s="464" t="s">
        <v>61</v>
      </c>
      <c r="K395" s="466" t="s">
        <v>1100</v>
      </c>
      <c r="L395" s="467">
        <f t="shared" si="32"/>
        <v>0</v>
      </c>
      <c r="M395" s="468">
        <f t="shared" si="34"/>
        <v>66021</v>
      </c>
      <c r="N395" s="467" t="str">
        <f>IF(IFERROR(SEARCH("-",K395,1),0) &gt; 0,IFERROR(VLOOKUP(K395,'Liste ECO'!A:A,1,FALSE),"ATTENTION CE Inexistant"),"")</f>
        <v/>
      </c>
      <c r="O395" s="467" t="str">
        <f>IF(LEFT(N395,1) ="A",'Messages d''erreur'!$B$9,"")</f>
        <v/>
      </c>
      <c r="P395" s="447">
        <f t="shared" si="30"/>
        <v>66021</v>
      </c>
      <c r="Q395" s="447">
        <f>IFERROR(VLOOKUP(B396,'Liste CG'!A:A,1,FALSE),"Attention erreur pas de CG")</f>
        <v>22199</v>
      </c>
      <c r="R395" s="447" t="str">
        <f>IF(LEFT(Q395,1)="A",'Messages d''erreur'!B$10,"")</f>
        <v/>
      </c>
      <c r="S395" s="467">
        <f t="shared" si="31"/>
        <v>66021</v>
      </c>
      <c r="T395" s="469">
        <f>IFERROR(VLOOKUP(S395,'Liste CG'!A:A,1,FALSE),"Attention erreur pas de CG")</f>
        <v>66021</v>
      </c>
      <c r="U395" s="447" t="str">
        <f>IF(MID(H395,4,1)="x", 'Messages d''erreur'!$B$13,IF(LEFT(T395,1)="A",'Messages d''erreur'!$B$12,""))</f>
        <v/>
      </c>
    </row>
    <row r="396" spans="1:21" ht="26" x14ac:dyDescent="0.35">
      <c r="A396" s="535" t="s">
        <v>1583</v>
      </c>
      <c r="B396" s="447">
        <f t="shared" si="33"/>
        <v>22199</v>
      </c>
      <c r="C396" s="462" t="s">
        <v>1584</v>
      </c>
      <c r="D396" s="463" t="s">
        <v>1341</v>
      </c>
      <c r="E396" s="464" t="s">
        <v>1101</v>
      </c>
      <c r="F396" s="464">
        <v>2</v>
      </c>
      <c r="G396" s="462" t="s">
        <v>1509</v>
      </c>
      <c r="H396" s="462" t="s">
        <v>1364</v>
      </c>
      <c r="I396" s="464" t="s">
        <v>1100</v>
      </c>
      <c r="J396" s="464" t="s">
        <v>61</v>
      </c>
      <c r="K396" s="466" t="s">
        <v>1100</v>
      </c>
      <c r="L396" s="467">
        <f t="shared" si="32"/>
        <v>1</v>
      </c>
      <c r="M396" s="468">
        <f t="shared" si="34"/>
        <v>67361</v>
      </c>
      <c r="N396" s="467" t="str">
        <f>IF(IFERROR(SEARCH("-",K396,1),0) &gt; 0,IFERROR(VLOOKUP(K396,'Liste ECO'!A:A,1,FALSE),"ATTENTION CE Inexistant"),"")</f>
        <v/>
      </c>
      <c r="O396" s="467" t="str">
        <f>IF(LEFT(N396,1) ="A",'Messages d''erreur'!$B$9,"")</f>
        <v/>
      </c>
      <c r="P396" s="447">
        <f t="shared" si="30"/>
        <v>67361</v>
      </c>
      <c r="Q396" s="447">
        <f>IFERROR(VLOOKUP(B397,'Liste CG'!A:A,1,FALSE),"Attention erreur pas de CG")</f>
        <v>22311</v>
      </c>
      <c r="R396" s="447" t="str">
        <f>IF(LEFT(Q396,1)="A",'Messages d''erreur'!B$10,"")</f>
        <v/>
      </c>
      <c r="S396" s="467">
        <f t="shared" si="31"/>
        <v>67361</v>
      </c>
      <c r="T396" s="469">
        <f>IFERROR(VLOOKUP(S396,'Liste CG'!A:A,1,FALSE),"Attention erreur pas de CG")</f>
        <v>67361</v>
      </c>
      <c r="U396" s="447" t="str">
        <f>IF(MID(H396,4,1)="x", 'Messages d''erreur'!$B$13,IF(LEFT(T396,1)="A",'Messages d''erreur'!$B$12,""))</f>
        <v/>
      </c>
    </row>
    <row r="397" spans="1:21" ht="14.5" x14ac:dyDescent="0.35">
      <c r="A397" s="535" t="s">
        <v>1585</v>
      </c>
      <c r="B397" s="447">
        <f t="shared" si="33"/>
        <v>22311</v>
      </c>
      <c r="C397" s="462" t="s">
        <v>1586</v>
      </c>
      <c r="D397" s="463" t="s">
        <v>1341</v>
      </c>
      <c r="E397" s="464" t="s">
        <v>61</v>
      </c>
      <c r="F397" s="464">
        <v>1</v>
      </c>
      <c r="G397" s="462" t="s">
        <v>1587</v>
      </c>
      <c r="H397" s="462" t="s">
        <v>1588</v>
      </c>
      <c r="I397" s="464" t="s">
        <v>1353</v>
      </c>
      <c r="J397" s="464" t="s">
        <v>1101</v>
      </c>
      <c r="K397" s="466" t="s">
        <v>1100</v>
      </c>
      <c r="L397" s="467">
        <f t="shared" si="32"/>
        <v>0</v>
      </c>
      <c r="M397" s="468">
        <f t="shared" si="34"/>
        <v>24031</v>
      </c>
      <c r="N397" s="467" t="str">
        <f>IF(IFERROR(SEARCH("-",K397,1),0) &gt; 0,IFERROR(VLOOKUP(K397,'Liste ECO'!A:A,1,FALSE),"ATTENTION CE Inexistant"),"")</f>
        <v/>
      </c>
      <c r="O397" s="467" t="str">
        <f>IF(LEFT(N397,1) ="A",'Messages d''erreur'!$B$9,"")</f>
        <v/>
      </c>
      <c r="P397" s="447">
        <f t="shared" si="30"/>
        <v>24031</v>
      </c>
      <c r="Q397" s="447">
        <f>IFERROR(VLOOKUP(B398,'Liste CG'!A:A,1,FALSE),"Attention erreur pas de CG")</f>
        <v>22311</v>
      </c>
      <c r="R397" s="447" t="str">
        <f>IF(LEFT(Q397,1)="A",'Messages d''erreur'!B$10,"")</f>
        <v/>
      </c>
      <c r="S397" s="467">
        <f t="shared" si="31"/>
        <v>24031</v>
      </c>
      <c r="T397" s="469">
        <f>IFERROR(VLOOKUP(S397,'Liste CG'!A:A,1,FALSE),"Attention erreur pas de CG")</f>
        <v>24031</v>
      </c>
      <c r="U397" s="447" t="str">
        <f>IF(MID(H397,4,1)="x", 'Messages d''erreur'!$B$13,IF(LEFT(T397,1)="A",'Messages d''erreur'!$B$12,""))</f>
        <v/>
      </c>
    </row>
    <row r="398" spans="1:21" ht="14.5" x14ac:dyDescent="0.35">
      <c r="A398" s="535" t="s">
        <v>1585</v>
      </c>
      <c r="B398" s="447">
        <f t="shared" si="33"/>
        <v>22311</v>
      </c>
      <c r="C398" s="462" t="s">
        <v>1586</v>
      </c>
      <c r="D398" s="463" t="s">
        <v>1341</v>
      </c>
      <c r="E398" s="464" t="s">
        <v>1101</v>
      </c>
      <c r="F398" s="464">
        <v>2</v>
      </c>
      <c r="G398" s="462" t="s">
        <v>1385</v>
      </c>
      <c r="H398" s="462" t="s">
        <v>1386</v>
      </c>
      <c r="I398" s="464" t="s">
        <v>1353</v>
      </c>
      <c r="J398" s="464" t="s">
        <v>61</v>
      </c>
      <c r="K398" s="466" t="s">
        <v>1100</v>
      </c>
      <c r="L398" s="467">
        <f t="shared" si="32"/>
        <v>1</v>
      </c>
      <c r="M398" s="468">
        <f t="shared" si="34"/>
        <v>24621</v>
      </c>
      <c r="N398" s="467" t="str">
        <f>IF(IFERROR(SEARCH("-",K398,1),0) &gt; 0,IFERROR(VLOOKUP(K398,'Liste ECO'!A:A,1,FALSE),"ATTENTION CE Inexistant"),"")</f>
        <v/>
      </c>
      <c r="O398" s="467" t="str">
        <f>IF(LEFT(N398,1) ="A",'Messages d''erreur'!$B$9,"")</f>
        <v/>
      </c>
      <c r="P398" s="447">
        <f t="shared" si="30"/>
        <v>24621</v>
      </c>
      <c r="Q398" s="447">
        <f>IFERROR(VLOOKUP(B399,'Liste CG'!A:A,1,FALSE),"Attention erreur pas de CG")</f>
        <v>22311</v>
      </c>
      <c r="R398" s="447" t="str">
        <f>IF(LEFT(Q398,1)="A",'Messages d''erreur'!B$10,"")</f>
        <v/>
      </c>
      <c r="S398" s="467">
        <f t="shared" si="31"/>
        <v>24621</v>
      </c>
      <c r="T398" s="469">
        <f>IFERROR(VLOOKUP(S398,'Liste CG'!A:A,1,FALSE),"Attention erreur pas de CG")</f>
        <v>24621</v>
      </c>
      <c r="U398" s="447" t="str">
        <f>IF(MID(H398,4,1)="x", 'Messages d''erreur'!$B$13,IF(LEFT(T398,1)="A",'Messages d''erreur'!$B$12,""))</f>
        <v/>
      </c>
    </row>
    <row r="399" spans="1:21" ht="39" x14ac:dyDescent="0.35">
      <c r="A399" s="535" t="s">
        <v>1585</v>
      </c>
      <c r="B399" s="447">
        <f t="shared" si="33"/>
        <v>22311</v>
      </c>
      <c r="C399" s="462" t="s">
        <v>1586</v>
      </c>
      <c r="D399" s="463" t="s">
        <v>1341</v>
      </c>
      <c r="E399" s="464" t="s">
        <v>1101</v>
      </c>
      <c r="F399" s="464">
        <v>3</v>
      </c>
      <c r="G399" s="462" t="s">
        <v>1387</v>
      </c>
      <c r="H399" s="462" t="s">
        <v>1388</v>
      </c>
      <c r="I399" s="464" t="s">
        <v>1100</v>
      </c>
      <c r="J399" s="464" t="s">
        <v>61</v>
      </c>
      <c r="K399" s="466" t="s">
        <v>1100</v>
      </c>
      <c r="L399" s="467">
        <f t="shared" si="32"/>
        <v>1</v>
      </c>
      <c r="M399" s="468">
        <f t="shared" si="34"/>
        <v>67241</v>
      </c>
      <c r="N399" s="467" t="str">
        <f>IF(IFERROR(SEARCH("-",K399,1),0) &gt; 0,IFERROR(VLOOKUP(K399,'Liste ECO'!A:A,1,FALSE),"ATTENTION CE Inexistant"),"")</f>
        <v/>
      </c>
      <c r="O399" s="467" t="str">
        <f>IF(LEFT(N399,1) ="A",'Messages d''erreur'!$B$9,"")</f>
        <v/>
      </c>
      <c r="P399" s="447">
        <f t="shared" si="30"/>
        <v>67241</v>
      </c>
      <c r="Q399" s="447">
        <f>IFERROR(VLOOKUP(B400,'Liste CG'!A:A,1,FALSE),"Attention erreur pas de CG")</f>
        <v>22311</v>
      </c>
      <c r="R399" s="447" t="str">
        <f>IF(LEFT(Q399,1)="A",'Messages d''erreur'!B$10,"")</f>
        <v/>
      </c>
      <c r="S399" s="467">
        <f t="shared" si="31"/>
        <v>67241</v>
      </c>
      <c r="T399" s="469">
        <f>IFERROR(VLOOKUP(S399,'Liste CG'!A:A,1,FALSE),"Attention erreur pas de CG")</f>
        <v>67241</v>
      </c>
      <c r="U399" s="447" t="str">
        <f>IF(MID(H399,4,1)="x", 'Messages d''erreur'!$B$13,IF(LEFT(T399,1)="A",'Messages d''erreur'!$B$12,""))</f>
        <v/>
      </c>
    </row>
    <row r="400" spans="1:21" ht="39" x14ac:dyDescent="0.35">
      <c r="A400" s="535" t="s">
        <v>1585</v>
      </c>
      <c r="B400" s="447">
        <f t="shared" si="33"/>
        <v>22311</v>
      </c>
      <c r="C400" s="462" t="s">
        <v>1586</v>
      </c>
      <c r="D400" s="463" t="s">
        <v>1341</v>
      </c>
      <c r="E400" s="464" t="s">
        <v>61</v>
      </c>
      <c r="F400" s="464">
        <v>4</v>
      </c>
      <c r="G400" s="462" t="s">
        <v>1389</v>
      </c>
      <c r="H400" s="462" t="s">
        <v>1390</v>
      </c>
      <c r="I400" s="464" t="s">
        <v>1100</v>
      </c>
      <c r="J400" s="464" t="s">
        <v>1101</v>
      </c>
      <c r="K400" s="466" t="s">
        <v>1100</v>
      </c>
      <c r="L400" s="467">
        <f t="shared" si="32"/>
        <v>1</v>
      </c>
      <c r="M400" s="468">
        <f t="shared" si="34"/>
        <v>77241</v>
      </c>
      <c r="N400" s="467" t="str">
        <f>IF(IFERROR(SEARCH("-",K400,1),0) &gt; 0,IFERROR(VLOOKUP(K400,'Liste ECO'!A:A,1,FALSE),"ATTENTION CE Inexistant"),"")</f>
        <v/>
      </c>
      <c r="O400" s="467" t="str">
        <f>IF(LEFT(N400,1) ="A",'Messages d''erreur'!$B$9,"")</f>
        <v/>
      </c>
      <c r="P400" s="447">
        <f t="shared" si="30"/>
        <v>77241</v>
      </c>
      <c r="Q400" s="447">
        <f>IFERROR(VLOOKUP(B401,'Liste CG'!A:A,1,FALSE),"Attention erreur pas de CG")</f>
        <v>22316</v>
      </c>
      <c r="R400" s="447" t="str">
        <f>IF(LEFT(Q400,1)="A",'Messages d''erreur'!B$10,"")</f>
        <v/>
      </c>
      <c r="S400" s="467">
        <f t="shared" si="31"/>
        <v>77241</v>
      </c>
      <c r="T400" s="469">
        <f>IFERROR(VLOOKUP(S400,'Liste CG'!A:A,1,FALSE),"Attention erreur pas de CG")</f>
        <v>77241</v>
      </c>
      <c r="U400" s="447" t="str">
        <f>IF(MID(H400,4,1)="x", 'Messages d''erreur'!$B$13,IF(LEFT(T400,1)="A",'Messages d''erreur'!$B$12,""))</f>
        <v/>
      </c>
    </row>
    <row r="401" spans="1:21" ht="26" x14ac:dyDescent="0.35">
      <c r="A401" s="535" t="s">
        <v>1589</v>
      </c>
      <c r="B401" s="447">
        <f t="shared" si="33"/>
        <v>22316</v>
      </c>
      <c r="C401" s="462" t="s">
        <v>1590</v>
      </c>
      <c r="D401" s="463" t="s">
        <v>1341</v>
      </c>
      <c r="E401" s="464" t="s">
        <v>1101</v>
      </c>
      <c r="F401" s="464">
        <v>1</v>
      </c>
      <c r="G401" s="462" t="s">
        <v>1396</v>
      </c>
      <c r="H401" s="462" t="s">
        <v>1397</v>
      </c>
      <c r="I401" s="464" t="s">
        <v>1100</v>
      </c>
      <c r="J401" s="464" t="s">
        <v>61</v>
      </c>
      <c r="K401" s="466" t="s">
        <v>1100</v>
      </c>
      <c r="L401" s="467">
        <f t="shared" si="32"/>
        <v>0</v>
      </c>
      <c r="M401" s="468">
        <f t="shared" si="34"/>
        <v>66120</v>
      </c>
      <c r="N401" s="467" t="str">
        <f>IF(IFERROR(SEARCH("-",K401,1),0) &gt; 0,IFERROR(VLOOKUP(K401,'Liste ECO'!A:A,1,FALSE),"ATTENTION CE Inexistant"),"")</f>
        <v/>
      </c>
      <c r="O401" s="467" t="str">
        <f>IF(LEFT(N401,1) ="A",'Messages d''erreur'!$B$9,"")</f>
        <v/>
      </c>
      <c r="P401" s="447">
        <f t="shared" si="30"/>
        <v>66120</v>
      </c>
      <c r="Q401" s="447">
        <f>IFERROR(VLOOKUP(B402,'Liste CG'!A:A,1,FALSE),"Attention erreur pas de CG")</f>
        <v>22316</v>
      </c>
      <c r="R401" s="447" t="str">
        <f>IF(LEFT(Q401,1)="A",'Messages d''erreur'!B$10,"")</f>
        <v/>
      </c>
      <c r="S401" s="467">
        <f t="shared" si="31"/>
        <v>66120</v>
      </c>
      <c r="T401" s="469">
        <f>IFERROR(VLOOKUP(S401,'Liste CG'!A:A,1,FALSE),"Attention erreur pas de CG")</f>
        <v>66120</v>
      </c>
      <c r="U401" s="447" t="str">
        <f>IF(MID(H401,4,1)="x", 'Messages d''erreur'!$B$13,IF(LEFT(T401,1)="A",'Messages d''erreur'!$B$12,""))</f>
        <v/>
      </c>
    </row>
    <row r="402" spans="1:21" ht="26" x14ac:dyDescent="0.35">
      <c r="A402" s="535" t="s">
        <v>1589</v>
      </c>
      <c r="B402" s="447">
        <f t="shared" si="33"/>
        <v>22316</v>
      </c>
      <c r="C402" s="462" t="s">
        <v>1590</v>
      </c>
      <c r="D402" s="463" t="s">
        <v>1341</v>
      </c>
      <c r="E402" s="464" t="s">
        <v>61</v>
      </c>
      <c r="F402" s="464">
        <v>2</v>
      </c>
      <c r="G402" s="462" t="s">
        <v>1398</v>
      </c>
      <c r="H402" s="462" t="s">
        <v>1399</v>
      </c>
      <c r="I402" s="464" t="s">
        <v>1100</v>
      </c>
      <c r="J402" s="464" t="s">
        <v>1101</v>
      </c>
      <c r="K402" s="466" t="s">
        <v>1100</v>
      </c>
      <c r="L402" s="467">
        <f t="shared" si="32"/>
        <v>1</v>
      </c>
      <c r="M402" s="468">
        <f t="shared" si="34"/>
        <v>76120</v>
      </c>
      <c r="N402" s="467" t="str">
        <f>IF(IFERROR(SEARCH("-",K402,1),0) &gt; 0,IFERROR(VLOOKUP(K402,'Liste ECO'!A:A,1,FALSE),"ATTENTION CE Inexistant"),"")</f>
        <v/>
      </c>
      <c r="O402" s="467" t="str">
        <f>IF(LEFT(N402,1) ="A",'Messages d''erreur'!$B$9,"")</f>
        <v/>
      </c>
      <c r="P402" s="447">
        <f t="shared" si="30"/>
        <v>76120</v>
      </c>
      <c r="Q402" s="447">
        <f>IFERROR(VLOOKUP(B403,'Liste CG'!A:A,1,FALSE),"Attention erreur pas de CG")</f>
        <v>22317</v>
      </c>
      <c r="R402" s="447" t="str">
        <f>IF(LEFT(Q402,1)="A",'Messages d''erreur'!B$10,"")</f>
        <v/>
      </c>
      <c r="S402" s="467">
        <f t="shared" si="31"/>
        <v>76120</v>
      </c>
      <c r="T402" s="469">
        <f>IFERROR(VLOOKUP(S402,'Liste CG'!A:A,1,FALSE),"Attention erreur pas de CG")</f>
        <v>76120</v>
      </c>
      <c r="U402" s="447" t="str">
        <f>IF(MID(H402,4,1)="x", 'Messages d''erreur'!$B$13,IF(LEFT(T402,1)="A",'Messages d''erreur'!$B$12,""))</f>
        <v/>
      </c>
    </row>
    <row r="403" spans="1:21" ht="26" x14ac:dyDescent="0.35">
      <c r="A403" s="535" t="s">
        <v>1591</v>
      </c>
      <c r="B403" s="447">
        <f t="shared" si="33"/>
        <v>22317</v>
      </c>
      <c r="C403" s="462" t="s">
        <v>1592</v>
      </c>
      <c r="D403" s="463" t="s">
        <v>1341</v>
      </c>
      <c r="E403" s="464" t="s">
        <v>1101</v>
      </c>
      <c r="F403" s="464">
        <v>1</v>
      </c>
      <c r="G403" s="462" t="s">
        <v>1396</v>
      </c>
      <c r="H403" s="462" t="s">
        <v>1402</v>
      </c>
      <c r="I403" s="464" t="s">
        <v>1100</v>
      </c>
      <c r="J403" s="464" t="s">
        <v>61</v>
      </c>
      <c r="K403" s="466" t="s">
        <v>1100</v>
      </c>
      <c r="L403" s="467">
        <f t="shared" si="32"/>
        <v>0</v>
      </c>
      <c r="M403" s="468">
        <f t="shared" si="34"/>
        <v>67371</v>
      </c>
      <c r="N403" s="467" t="str">
        <f>IF(IFERROR(SEARCH("-",K403,1),0) &gt; 0,IFERROR(VLOOKUP(K403,'Liste ECO'!A:A,1,FALSE),"ATTENTION CE Inexistant"),"")</f>
        <v/>
      </c>
      <c r="O403" s="467" t="str">
        <f>IF(LEFT(N403,1) ="A",'Messages d''erreur'!$B$9,"")</f>
        <v/>
      </c>
      <c r="P403" s="447">
        <f t="shared" si="30"/>
        <v>67371</v>
      </c>
      <c r="Q403" s="447">
        <f>IFERROR(VLOOKUP(B404,'Liste CG'!A:A,1,FALSE),"Attention erreur pas de CG")</f>
        <v>22317</v>
      </c>
      <c r="R403" s="447" t="str">
        <f>IF(LEFT(Q403,1)="A",'Messages d''erreur'!B$10,"")</f>
        <v/>
      </c>
      <c r="S403" s="467">
        <f t="shared" si="31"/>
        <v>67371</v>
      </c>
      <c r="T403" s="469">
        <f>IFERROR(VLOOKUP(S403,'Liste CG'!A:A,1,FALSE),"Attention erreur pas de CG")</f>
        <v>67371</v>
      </c>
      <c r="U403" s="447" t="str">
        <f>IF(MID(H403,4,1)="x", 'Messages d''erreur'!$B$13,IF(LEFT(T403,1)="A",'Messages d''erreur'!$B$12,""))</f>
        <v/>
      </c>
    </row>
    <row r="404" spans="1:21" ht="26" x14ac:dyDescent="0.35">
      <c r="A404" s="535" t="s">
        <v>1591</v>
      </c>
      <c r="B404" s="447">
        <f t="shared" si="33"/>
        <v>22317</v>
      </c>
      <c r="C404" s="462" t="s">
        <v>1592</v>
      </c>
      <c r="D404" s="463" t="s">
        <v>1341</v>
      </c>
      <c r="E404" s="464" t="s">
        <v>61</v>
      </c>
      <c r="F404" s="464">
        <v>2</v>
      </c>
      <c r="G404" s="462" t="s">
        <v>1398</v>
      </c>
      <c r="H404" s="462" t="s">
        <v>1403</v>
      </c>
      <c r="I404" s="464" t="s">
        <v>1100</v>
      </c>
      <c r="J404" s="464" t="s">
        <v>1101</v>
      </c>
      <c r="K404" s="466" t="s">
        <v>1100</v>
      </c>
      <c r="L404" s="467">
        <f t="shared" si="32"/>
        <v>1</v>
      </c>
      <c r="M404" s="468">
        <f t="shared" si="34"/>
        <v>77371</v>
      </c>
      <c r="N404" s="467" t="str">
        <f>IF(IFERROR(SEARCH("-",K404,1),0) &gt; 0,IFERROR(VLOOKUP(K404,'Liste ECO'!A:A,1,FALSE),"ATTENTION CE Inexistant"),"")</f>
        <v/>
      </c>
      <c r="O404" s="467" t="str">
        <f>IF(LEFT(N404,1) ="A",'Messages d''erreur'!$B$9,"")</f>
        <v/>
      </c>
      <c r="P404" s="447">
        <f t="shared" si="30"/>
        <v>77371</v>
      </c>
      <c r="Q404" s="447">
        <f>IFERROR(VLOOKUP(B405,'Liste CG'!A:A,1,FALSE),"Attention erreur pas de CG")</f>
        <v>22321</v>
      </c>
      <c r="R404" s="447" t="str">
        <f>IF(LEFT(Q404,1)="A",'Messages d''erreur'!B$10,"")</f>
        <v/>
      </c>
      <c r="S404" s="467">
        <f t="shared" si="31"/>
        <v>77371</v>
      </c>
      <c r="T404" s="469">
        <f>IFERROR(VLOOKUP(S404,'Liste CG'!A:A,1,FALSE),"Attention erreur pas de CG")</f>
        <v>77371</v>
      </c>
      <c r="U404" s="447" t="str">
        <f>IF(MID(H404,4,1)="x", 'Messages d''erreur'!$B$13,IF(LEFT(T404,1)="A",'Messages d''erreur'!$B$12,""))</f>
        <v/>
      </c>
    </row>
    <row r="405" spans="1:21" ht="26" x14ac:dyDescent="0.35">
      <c r="A405" s="535" t="s">
        <v>1593</v>
      </c>
      <c r="B405" s="447">
        <f t="shared" si="33"/>
        <v>22321</v>
      </c>
      <c r="C405" s="462" t="s">
        <v>1594</v>
      </c>
      <c r="D405" s="463" t="s">
        <v>1341</v>
      </c>
      <c r="E405" s="464" t="s">
        <v>61</v>
      </c>
      <c r="F405" s="464">
        <v>1</v>
      </c>
      <c r="G405" s="462" t="s">
        <v>1595</v>
      </c>
      <c r="H405" s="462" t="s">
        <v>1588</v>
      </c>
      <c r="I405" s="464" t="s">
        <v>1353</v>
      </c>
      <c r="J405" s="464" t="s">
        <v>1101</v>
      </c>
      <c r="K405" s="466" t="s">
        <v>1100</v>
      </c>
      <c r="L405" s="467">
        <f t="shared" si="32"/>
        <v>0</v>
      </c>
      <c r="M405" s="468">
        <f t="shared" si="34"/>
        <v>24031</v>
      </c>
      <c r="N405" s="467" t="str">
        <f>IF(IFERROR(SEARCH("-",K405,1),0) &gt; 0,IFERROR(VLOOKUP(K405,'Liste ECO'!A:A,1,FALSE),"ATTENTION CE Inexistant"),"")</f>
        <v/>
      </c>
      <c r="O405" s="467" t="str">
        <f>IF(LEFT(N405,1) ="A",'Messages d''erreur'!$B$9,"")</f>
        <v/>
      </c>
      <c r="P405" s="447">
        <f t="shared" si="30"/>
        <v>24031</v>
      </c>
      <c r="Q405" s="447">
        <f>IFERROR(VLOOKUP(B406,'Liste CG'!A:A,1,FALSE),"Attention erreur pas de CG")</f>
        <v>22322</v>
      </c>
      <c r="R405" s="447" t="str">
        <f>IF(LEFT(Q405,1)="A",'Messages d''erreur'!B$10,"")</f>
        <v/>
      </c>
      <c r="S405" s="467">
        <f t="shared" si="31"/>
        <v>24031</v>
      </c>
      <c r="T405" s="469">
        <f>IFERROR(VLOOKUP(S405,'Liste CG'!A:A,1,FALSE),"Attention erreur pas de CG")</f>
        <v>24031</v>
      </c>
      <c r="U405" s="447" t="str">
        <f>IF(MID(H405,4,1)="x", 'Messages d''erreur'!$B$13,IF(LEFT(T405,1)="A",'Messages d''erreur'!$B$12,""))</f>
        <v/>
      </c>
    </row>
    <row r="406" spans="1:21" ht="39" x14ac:dyDescent="0.35">
      <c r="A406" s="535" t="s">
        <v>1596</v>
      </c>
      <c r="B406" s="447">
        <f t="shared" si="33"/>
        <v>22322</v>
      </c>
      <c r="C406" s="462" t="s">
        <v>1597</v>
      </c>
      <c r="D406" s="463" t="s">
        <v>1341</v>
      </c>
      <c r="E406" s="464" t="s">
        <v>61</v>
      </c>
      <c r="F406" s="464">
        <v>1</v>
      </c>
      <c r="G406" s="462" t="s">
        <v>1595</v>
      </c>
      <c r="H406" s="462" t="s">
        <v>1588</v>
      </c>
      <c r="I406" s="464" t="s">
        <v>1353</v>
      </c>
      <c r="J406" s="464" t="s">
        <v>1101</v>
      </c>
      <c r="K406" s="466" t="s">
        <v>1100</v>
      </c>
      <c r="L406" s="467">
        <f t="shared" si="32"/>
        <v>0</v>
      </c>
      <c r="M406" s="468">
        <f t="shared" si="34"/>
        <v>24031</v>
      </c>
      <c r="N406" s="467" t="str">
        <f>IF(IFERROR(SEARCH("-",K406,1),0) &gt; 0,IFERROR(VLOOKUP(K406,'Liste ECO'!A:A,1,FALSE),"ATTENTION CE Inexistant"),"")</f>
        <v/>
      </c>
      <c r="O406" s="467" t="str">
        <f>IF(LEFT(N406,1) ="A",'Messages d''erreur'!$B$9,"")</f>
        <v/>
      </c>
      <c r="P406" s="447">
        <f t="shared" si="30"/>
        <v>24031</v>
      </c>
      <c r="Q406" s="447">
        <f>IFERROR(VLOOKUP(B407,'Liste CG'!A:A,1,FALSE),"Attention erreur pas de CG")</f>
        <v>22328</v>
      </c>
      <c r="R406" s="447" t="str">
        <f>IF(LEFT(Q406,1)="A",'Messages d''erreur'!B$10,"")</f>
        <v/>
      </c>
      <c r="S406" s="467">
        <f t="shared" si="31"/>
        <v>24031</v>
      </c>
      <c r="T406" s="469">
        <f>IFERROR(VLOOKUP(S406,'Liste CG'!A:A,1,FALSE),"Attention erreur pas de CG")</f>
        <v>24031</v>
      </c>
      <c r="U406" s="447" t="str">
        <f>IF(MID(H406,4,1)="x", 'Messages d''erreur'!$B$13,IF(LEFT(T406,1)="A",'Messages d''erreur'!$B$12,""))</f>
        <v/>
      </c>
    </row>
    <row r="407" spans="1:21" ht="52" x14ac:dyDescent="0.35">
      <c r="A407" s="535" t="s">
        <v>1598</v>
      </c>
      <c r="B407" s="447">
        <f t="shared" si="33"/>
        <v>22328</v>
      </c>
      <c r="C407" s="462" t="s">
        <v>1599</v>
      </c>
      <c r="D407" s="463" t="s">
        <v>1341</v>
      </c>
      <c r="E407" s="464" t="s">
        <v>1101</v>
      </c>
      <c r="F407" s="464">
        <v>1</v>
      </c>
      <c r="G407" s="462" t="s">
        <v>1600</v>
      </c>
      <c r="H407" s="462" t="s">
        <v>1601</v>
      </c>
      <c r="I407" s="464" t="s">
        <v>1100</v>
      </c>
      <c r="J407" s="464" t="s">
        <v>61</v>
      </c>
      <c r="K407" s="466" t="s">
        <v>1100</v>
      </c>
      <c r="L407" s="467">
        <f t="shared" si="32"/>
        <v>0</v>
      </c>
      <c r="M407" s="468">
        <f t="shared" si="34"/>
        <v>66023</v>
      </c>
      <c r="N407" s="467" t="str">
        <f>IF(IFERROR(SEARCH("-",K407,1),0) &gt; 0,IFERROR(VLOOKUP(K407,'Liste ECO'!A:A,1,FALSE),"ATTENTION CE Inexistant"),"")</f>
        <v/>
      </c>
      <c r="O407" s="467" t="str">
        <f>IF(LEFT(N407,1) ="A",'Messages d''erreur'!$B$9,"")</f>
        <v/>
      </c>
      <c r="P407" s="447">
        <f t="shared" si="30"/>
        <v>66023</v>
      </c>
      <c r="Q407" s="447">
        <f>IFERROR(VLOOKUP(B408,'Liste CG'!A:A,1,FALSE),"Attention erreur pas de CG")</f>
        <v>22328</v>
      </c>
      <c r="R407" s="447" t="str">
        <f>IF(LEFT(Q407,1)="A",'Messages d''erreur'!B$10,"")</f>
        <v/>
      </c>
      <c r="S407" s="467">
        <f t="shared" si="31"/>
        <v>66023</v>
      </c>
      <c r="T407" s="469">
        <f>IFERROR(VLOOKUP(S407,'Liste CG'!A:A,1,FALSE),"Attention erreur pas de CG")</f>
        <v>66023</v>
      </c>
      <c r="U407" s="447" t="str">
        <f>IF(MID(H407,4,1)="x", 'Messages d''erreur'!$B$13,IF(LEFT(T407,1)="A",'Messages d''erreur'!$B$12,""))</f>
        <v/>
      </c>
    </row>
    <row r="408" spans="1:21" ht="52" x14ac:dyDescent="0.35">
      <c r="A408" s="535" t="s">
        <v>1598</v>
      </c>
      <c r="B408" s="447">
        <f t="shared" si="33"/>
        <v>22328</v>
      </c>
      <c r="C408" s="462" t="s">
        <v>1599</v>
      </c>
      <c r="D408" s="463" t="s">
        <v>1341</v>
      </c>
      <c r="E408" s="464" t="s">
        <v>1101</v>
      </c>
      <c r="F408" s="464">
        <v>2</v>
      </c>
      <c r="G408" s="462" t="s">
        <v>1602</v>
      </c>
      <c r="H408" s="462" t="s">
        <v>1364</v>
      </c>
      <c r="I408" s="464" t="s">
        <v>1100</v>
      </c>
      <c r="J408" s="464" t="s">
        <v>61</v>
      </c>
      <c r="K408" s="466" t="s">
        <v>1100</v>
      </c>
      <c r="L408" s="467">
        <f t="shared" si="32"/>
        <v>1</v>
      </c>
      <c r="M408" s="468">
        <f t="shared" si="34"/>
        <v>67361</v>
      </c>
      <c r="N408" s="467" t="str">
        <f>IF(IFERROR(SEARCH("-",K408,1),0) &gt; 0,IFERROR(VLOOKUP(K408,'Liste ECO'!A:A,1,FALSE),"ATTENTION CE Inexistant"),"")</f>
        <v/>
      </c>
      <c r="O408" s="467" t="str">
        <f>IF(LEFT(N408,1) ="A",'Messages d''erreur'!$B$9,"")</f>
        <v/>
      </c>
      <c r="P408" s="447">
        <f t="shared" si="30"/>
        <v>67361</v>
      </c>
      <c r="Q408" s="447">
        <f>IFERROR(VLOOKUP(B409,'Liste CG'!A:A,1,FALSE),"Attention erreur pas de CG")</f>
        <v>22329</v>
      </c>
      <c r="R408" s="447" t="str">
        <f>IF(LEFT(Q408,1)="A",'Messages d''erreur'!B$10,"")</f>
        <v/>
      </c>
      <c r="S408" s="467">
        <f t="shared" si="31"/>
        <v>67361</v>
      </c>
      <c r="T408" s="469">
        <f>IFERROR(VLOOKUP(S408,'Liste CG'!A:A,1,FALSE),"Attention erreur pas de CG")</f>
        <v>67361</v>
      </c>
      <c r="U408" s="447" t="str">
        <f>IF(MID(H408,4,1)="x", 'Messages d''erreur'!$B$13,IF(LEFT(T408,1)="A",'Messages d''erreur'!$B$12,""))</f>
        <v/>
      </c>
    </row>
    <row r="409" spans="1:21" ht="39" x14ac:dyDescent="0.35">
      <c r="A409" s="535" t="s">
        <v>1603</v>
      </c>
      <c r="B409" s="447">
        <f t="shared" si="33"/>
        <v>22329</v>
      </c>
      <c r="C409" s="462" t="s">
        <v>1604</v>
      </c>
      <c r="D409" s="463" t="s">
        <v>1341</v>
      </c>
      <c r="E409" s="464" t="s">
        <v>1101</v>
      </c>
      <c r="F409" s="464">
        <v>1</v>
      </c>
      <c r="G409" s="462" t="s">
        <v>1347</v>
      </c>
      <c r="H409" s="462" t="s">
        <v>1601</v>
      </c>
      <c r="I409" s="464" t="s">
        <v>1100</v>
      </c>
      <c r="J409" s="464" t="s">
        <v>61</v>
      </c>
      <c r="K409" s="466" t="s">
        <v>1100</v>
      </c>
      <c r="L409" s="467">
        <f t="shared" si="32"/>
        <v>0</v>
      </c>
      <c r="M409" s="468">
        <f t="shared" si="34"/>
        <v>66023</v>
      </c>
      <c r="N409" s="467" t="str">
        <f>IF(IFERROR(SEARCH("-",K409,1),0) &gt; 0,IFERROR(VLOOKUP(K409,'Liste ECO'!A:A,1,FALSE),"ATTENTION CE Inexistant"),"")</f>
        <v/>
      </c>
      <c r="O409" s="467" t="str">
        <f>IF(LEFT(N409,1) ="A",'Messages d''erreur'!$B$9,"")</f>
        <v/>
      </c>
      <c r="P409" s="447">
        <f t="shared" si="30"/>
        <v>66023</v>
      </c>
      <c r="Q409" s="447">
        <f>IFERROR(VLOOKUP(B410,'Liste CG'!A:A,1,FALSE),"Attention erreur pas de CG")</f>
        <v>22329</v>
      </c>
      <c r="R409" s="447" t="str">
        <f>IF(LEFT(Q409,1)="A",'Messages d''erreur'!B$10,"")</f>
        <v/>
      </c>
      <c r="S409" s="467">
        <f t="shared" si="31"/>
        <v>66023</v>
      </c>
      <c r="T409" s="469">
        <f>IFERROR(VLOOKUP(S409,'Liste CG'!A:A,1,FALSE),"Attention erreur pas de CG")</f>
        <v>66023</v>
      </c>
      <c r="U409" s="447" t="str">
        <f>IF(MID(H409,4,1)="x", 'Messages d''erreur'!$B$13,IF(LEFT(T409,1)="A",'Messages d''erreur'!$B$12,""))</f>
        <v/>
      </c>
    </row>
    <row r="410" spans="1:21" ht="39" x14ac:dyDescent="0.35">
      <c r="A410" s="535" t="s">
        <v>1603</v>
      </c>
      <c r="B410" s="447">
        <f t="shared" si="33"/>
        <v>22329</v>
      </c>
      <c r="C410" s="462" t="s">
        <v>1604</v>
      </c>
      <c r="D410" s="463" t="s">
        <v>1341</v>
      </c>
      <c r="E410" s="464" t="s">
        <v>1101</v>
      </c>
      <c r="F410" s="464">
        <v>2</v>
      </c>
      <c r="G410" s="462" t="s">
        <v>1363</v>
      </c>
      <c r="H410" s="462" t="s">
        <v>1364</v>
      </c>
      <c r="I410" s="464" t="s">
        <v>1100</v>
      </c>
      <c r="J410" s="464" t="s">
        <v>61</v>
      </c>
      <c r="K410" s="466" t="s">
        <v>1100</v>
      </c>
      <c r="L410" s="467">
        <f t="shared" si="32"/>
        <v>1</v>
      </c>
      <c r="M410" s="468">
        <f t="shared" si="34"/>
        <v>67361</v>
      </c>
      <c r="N410" s="467" t="str">
        <f>IF(IFERROR(SEARCH("-",K410,1),0) &gt; 0,IFERROR(VLOOKUP(K410,'Liste ECO'!A:A,1,FALSE),"ATTENTION CE Inexistant"),"")</f>
        <v/>
      </c>
      <c r="O410" s="467" t="str">
        <f>IF(LEFT(N410,1) ="A",'Messages d''erreur'!$B$9,"")</f>
        <v/>
      </c>
      <c r="P410" s="447">
        <f t="shared" si="30"/>
        <v>67361</v>
      </c>
      <c r="Q410" s="447">
        <f>IFERROR(VLOOKUP(B411,'Liste CG'!A:A,1,FALSE),"Attention erreur pas de CG")</f>
        <v>22331</v>
      </c>
      <c r="R410" s="447" t="str">
        <f>IF(LEFT(Q410,1)="A",'Messages d''erreur'!B$10,"")</f>
        <v/>
      </c>
      <c r="S410" s="467">
        <f t="shared" si="31"/>
        <v>67361</v>
      </c>
      <c r="T410" s="469">
        <f>IFERROR(VLOOKUP(S410,'Liste CG'!A:A,1,FALSE),"Attention erreur pas de CG")</f>
        <v>67361</v>
      </c>
      <c r="U410" s="447" t="str">
        <f>IF(MID(H410,4,1)="x", 'Messages d''erreur'!$B$13,IF(LEFT(T410,1)="A",'Messages d''erreur'!$B$12,""))</f>
        <v/>
      </c>
    </row>
    <row r="411" spans="1:21" ht="26" x14ac:dyDescent="0.35">
      <c r="A411" s="535" t="s">
        <v>1605</v>
      </c>
      <c r="B411" s="447">
        <f t="shared" si="33"/>
        <v>22331</v>
      </c>
      <c r="C411" s="462" t="s">
        <v>1606</v>
      </c>
      <c r="D411" s="463" t="s">
        <v>1341</v>
      </c>
      <c r="E411" s="464" t="s">
        <v>61</v>
      </c>
      <c r="F411" s="464">
        <v>1</v>
      </c>
      <c r="G411" s="462" t="s">
        <v>1595</v>
      </c>
      <c r="H411" s="462" t="s">
        <v>1588</v>
      </c>
      <c r="I411" s="464" t="s">
        <v>1353</v>
      </c>
      <c r="J411" s="464" t="s">
        <v>1101</v>
      </c>
      <c r="K411" s="466" t="s">
        <v>1100</v>
      </c>
      <c r="L411" s="467">
        <f t="shared" si="32"/>
        <v>0</v>
      </c>
      <c r="M411" s="468">
        <f t="shared" si="34"/>
        <v>24031</v>
      </c>
      <c r="N411" s="467" t="str">
        <f>IF(IFERROR(SEARCH("-",K411,1),0) &gt; 0,IFERROR(VLOOKUP(K411,'Liste ECO'!A:A,1,FALSE),"ATTENTION CE Inexistant"),"")</f>
        <v/>
      </c>
      <c r="O411" s="467" t="str">
        <f>IF(LEFT(N411,1) ="A",'Messages d''erreur'!$B$9,"")</f>
        <v/>
      </c>
      <c r="P411" s="447">
        <f t="shared" si="30"/>
        <v>24031</v>
      </c>
      <c r="Q411" s="447">
        <f>IFERROR(VLOOKUP(B412,'Liste CG'!A:A,1,FALSE),"Attention erreur pas de CG")</f>
        <v>22339</v>
      </c>
      <c r="R411" s="447" t="str">
        <f>IF(LEFT(Q411,1)="A",'Messages d''erreur'!B$10,"")</f>
        <v/>
      </c>
      <c r="S411" s="467">
        <f t="shared" si="31"/>
        <v>24031</v>
      </c>
      <c r="T411" s="469">
        <f>IFERROR(VLOOKUP(S411,'Liste CG'!A:A,1,FALSE),"Attention erreur pas de CG")</f>
        <v>24031</v>
      </c>
      <c r="U411" s="447" t="str">
        <f>IF(MID(H411,4,1)="x", 'Messages d''erreur'!$B$13,IF(LEFT(T411,1)="A",'Messages d''erreur'!$B$12,""))</f>
        <v/>
      </c>
    </row>
    <row r="412" spans="1:21" ht="26" x14ac:dyDescent="0.35">
      <c r="A412" s="535" t="s">
        <v>1607</v>
      </c>
      <c r="B412" s="447">
        <f t="shared" si="33"/>
        <v>22339</v>
      </c>
      <c r="C412" s="462" t="s">
        <v>1608</v>
      </c>
      <c r="D412" s="463" t="s">
        <v>1341</v>
      </c>
      <c r="E412" s="464" t="s">
        <v>1101</v>
      </c>
      <c r="F412" s="464">
        <v>1</v>
      </c>
      <c r="G412" s="462" t="s">
        <v>1347</v>
      </c>
      <c r="H412" s="462" t="s">
        <v>1601</v>
      </c>
      <c r="I412" s="464" t="s">
        <v>1100</v>
      </c>
      <c r="J412" s="464" t="s">
        <v>61</v>
      </c>
      <c r="K412" s="466" t="s">
        <v>1100</v>
      </c>
      <c r="L412" s="467">
        <f t="shared" si="32"/>
        <v>0</v>
      </c>
      <c r="M412" s="468">
        <f t="shared" si="34"/>
        <v>66023</v>
      </c>
      <c r="N412" s="467" t="str">
        <f>IF(IFERROR(SEARCH("-",K412,1),0) &gt; 0,IFERROR(VLOOKUP(K412,'Liste ECO'!A:A,1,FALSE),"ATTENTION CE Inexistant"),"")</f>
        <v/>
      </c>
      <c r="O412" s="467" t="str">
        <f>IF(LEFT(N412,1) ="A",'Messages d''erreur'!$B$9,"")</f>
        <v/>
      </c>
      <c r="P412" s="447">
        <f t="shared" si="30"/>
        <v>66023</v>
      </c>
      <c r="Q412" s="447">
        <f>IFERROR(VLOOKUP(B413,'Liste CG'!A:A,1,FALSE),"Attention erreur pas de CG")</f>
        <v>22339</v>
      </c>
      <c r="R412" s="447" t="str">
        <f>IF(LEFT(Q412,1)="A",'Messages d''erreur'!B$10,"")</f>
        <v/>
      </c>
      <c r="S412" s="467">
        <f t="shared" si="31"/>
        <v>66023</v>
      </c>
      <c r="T412" s="469">
        <f>IFERROR(VLOOKUP(S412,'Liste CG'!A:A,1,FALSE),"Attention erreur pas de CG")</f>
        <v>66023</v>
      </c>
      <c r="U412" s="447" t="str">
        <f>IF(MID(H412,4,1)="x", 'Messages d''erreur'!$B$13,IF(LEFT(T412,1)="A",'Messages d''erreur'!$B$12,""))</f>
        <v/>
      </c>
    </row>
    <row r="413" spans="1:21" ht="26" x14ac:dyDescent="0.35">
      <c r="A413" s="535" t="s">
        <v>1607</v>
      </c>
      <c r="B413" s="447">
        <f t="shared" si="33"/>
        <v>22339</v>
      </c>
      <c r="C413" s="462" t="s">
        <v>1608</v>
      </c>
      <c r="D413" s="463" t="s">
        <v>1341</v>
      </c>
      <c r="E413" s="464" t="s">
        <v>1101</v>
      </c>
      <c r="F413" s="464">
        <v>2</v>
      </c>
      <c r="G413" s="462" t="s">
        <v>1363</v>
      </c>
      <c r="H413" s="462" t="s">
        <v>1364</v>
      </c>
      <c r="I413" s="464" t="s">
        <v>1100</v>
      </c>
      <c r="J413" s="464" t="s">
        <v>61</v>
      </c>
      <c r="K413" s="466" t="s">
        <v>1100</v>
      </c>
      <c r="L413" s="467">
        <f t="shared" si="32"/>
        <v>1</v>
      </c>
      <c r="M413" s="468">
        <f t="shared" si="34"/>
        <v>67361</v>
      </c>
      <c r="N413" s="467" t="str">
        <f>IF(IFERROR(SEARCH("-",K413,1),0) &gt; 0,IFERROR(VLOOKUP(K413,'Liste ECO'!A:A,1,FALSE),"ATTENTION CE Inexistant"),"")</f>
        <v/>
      </c>
      <c r="O413" s="467" t="str">
        <f>IF(LEFT(N413,1) ="A",'Messages d''erreur'!$B$9,"")</f>
        <v/>
      </c>
      <c r="P413" s="447">
        <f t="shared" si="30"/>
        <v>67361</v>
      </c>
      <c r="Q413" s="447">
        <f>IFERROR(VLOOKUP(B414,'Liste CG'!A:A,1,FALSE),"Attention erreur pas de CG")</f>
        <v>22341</v>
      </c>
      <c r="R413" s="447" t="str">
        <f>IF(LEFT(Q413,1)="A",'Messages d''erreur'!B$10,"")</f>
        <v/>
      </c>
      <c r="S413" s="467">
        <f t="shared" si="31"/>
        <v>67361</v>
      </c>
      <c r="T413" s="469">
        <f>IFERROR(VLOOKUP(S413,'Liste CG'!A:A,1,FALSE),"Attention erreur pas de CG")</f>
        <v>67361</v>
      </c>
      <c r="U413" s="447" t="str">
        <f>IF(MID(H413,4,1)="x", 'Messages d''erreur'!$B$13,IF(LEFT(T413,1)="A",'Messages d''erreur'!$B$12,""))</f>
        <v/>
      </c>
    </row>
    <row r="414" spans="1:21" ht="26" x14ac:dyDescent="0.35">
      <c r="A414" s="535" t="s">
        <v>1609</v>
      </c>
      <c r="B414" s="447">
        <f t="shared" si="33"/>
        <v>22341</v>
      </c>
      <c r="C414" s="462" t="s">
        <v>1610</v>
      </c>
      <c r="D414" s="463" t="s">
        <v>1341</v>
      </c>
      <c r="E414" s="464" t="s">
        <v>61</v>
      </c>
      <c r="F414" s="464">
        <v>1</v>
      </c>
      <c r="G414" s="462" t="s">
        <v>1595</v>
      </c>
      <c r="H414" s="462" t="s">
        <v>1588</v>
      </c>
      <c r="I414" s="464" t="s">
        <v>1353</v>
      </c>
      <c r="J414" s="464" t="s">
        <v>1101</v>
      </c>
      <c r="K414" s="466" t="s">
        <v>1100</v>
      </c>
      <c r="L414" s="467">
        <f t="shared" si="32"/>
        <v>0</v>
      </c>
      <c r="M414" s="468">
        <f t="shared" si="34"/>
        <v>24031</v>
      </c>
      <c r="N414" s="467" t="str">
        <f>IF(IFERROR(SEARCH("-",K414,1),0) &gt; 0,IFERROR(VLOOKUP(K414,'Liste ECO'!A:A,1,FALSE),"ATTENTION CE Inexistant"),"")</f>
        <v/>
      </c>
      <c r="O414" s="467" t="str">
        <f>IF(LEFT(N414,1) ="A",'Messages d''erreur'!$B$9,"")</f>
        <v/>
      </c>
      <c r="P414" s="447">
        <f t="shared" si="30"/>
        <v>24031</v>
      </c>
      <c r="Q414" s="447">
        <f>IFERROR(VLOOKUP(B415,'Liste CG'!A:A,1,FALSE),"Attention erreur pas de CG")</f>
        <v>22342</v>
      </c>
      <c r="R414" s="447" t="str">
        <f>IF(LEFT(Q414,1)="A",'Messages d''erreur'!B$10,"")</f>
        <v/>
      </c>
      <c r="S414" s="467">
        <f t="shared" si="31"/>
        <v>24031</v>
      </c>
      <c r="T414" s="469">
        <f>IFERROR(VLOOKUP(S414,'Liste CG'!A:A,1,FALSE),"Attention erreur pas de CG")</f>
        <v>24031</v>
      </c>
      <c r="U414" s="447" t="str">
        <f>IF(MID(H414,4,1)="x", 'Messages d''erreur'!$B$13,IF(LEFT(T414,1)="A",'Messages d''erreur'!$B$12,""))</f>
        <v/>
      </c>
    </row>
    <row r="415" spans="1:21" ht="26" x14ac:dyDescent="0.35">
      <c r="A415" s="535" t="s">
        <v>1611</v>
      </c>
      <c r="B415" s="447">
        <f t="shared" si="33"/>
        <v>22342</v>
      </c>
      <c r="C415" s="462" t="s">
        <v>1612</v>
      </c>
      <c r="D415" s="463" t="s">
        <v>1341</v>
      </c>
      <c r="E415" s="464" t="s">
        <v>61</v>
      </c>
      <c r="F415" s="464">
        <v>1</v>
      </c>
      <c r="G415" s="462" t="s">
        <v>1393</v>
      </c>
      <c r="H415" s="462" t="s">
        <v>1588</v>
      </c>
      <c r="I415" s="464" t="s">
        <v>1353</v>
      </c>
      <c r="J415" s="464" t="s">
        <v>1101</v>
      </c>
      <c r="K415" s="466" t="s">
        <v>1100</v>
      </c>
      <c r="L415" s="467">
        <f t="shared" si="32"/>
        <v>0</v>
      </c>
      <c r="M415" s="468">
        <f t="shared" si="34"/>
        <v>24031</v>
      </c>
      <c r="N415" s="467" t="str">
        <f>IF(IFERROR(SEARCH("-",K415,1),0) &gt; 0,IFERROR(VLOOKUP(K415,'Liste ECO'!A:A,1,FALSE),"ATTENTION CE Inexistant"),"")</f>
        <v/>
      </c>
      <c r="O415" s="467" t="str">
        <f>IF(LEFT(N415,1) ="A",'Messages d''erreur'!$B$9,"")</f>
        <v/>
      </c>
      <c r="P415" s="447">
        <f t="shared" si="30"/>
        <v>24031</v>
      </c>
      <c r="Q415" s="447">
        <f>IFERROR(VLOOKUP(B416,'Liste CG'!A:A,1,FALSE),"Attention erreur pas de CG")</f>
        <v>22348</v>
      </c>
      <c r="R415" s="447" t="str">
        <f>IF(LEFT(Q415,1)="A",'Messages d''erreur'!B$10,"")</f>
        <v/>
      </c>
      <c r="S415" s="467">
        <f t="shared" si="31"/>
        <v>24031</v>
      </c>
      <c r="T415" s="469">
        <f>IFERROR(VLOOKUP(S415,'Liste CG'!A:A,1,FALSE),"Attention erreur pas de CG")</f>
        <v>24031</v>
      </c>
      <c r="U415" s="447" t="str">
        <f>IF(MID(H415,4,1)="x", 'Messages d''erreur'!$B$13,IF(LEFT(T415,1)="A",'Messages d''erreur'!$B$12,""))</f>
        <v/>
      </c>
    </row>
    <row r="416" spans="1:21" ht="39" x14ac:dyDescent="0.35">
      <c r="A416" s="535" t="s">
        <v>1613</v>
      </c>
      <c r="B416" s="447">
        <f t="shared" si="33"/>
        <v>22348</v>
      </c>
      <c r="C416" s="462" t="s">
        <v>1614</v>
      </c>
      <c r="D416" s="463" t="s">
        <v>1341</v>
      </c>
      <c r="E416" s="464" t="s">
        <v>1101</v>
      </c>
      <c r="F416" s="464">
        <v>1</v>
      </c>
      <c r="G416" s="462" t="s">
        <v>1600</v>
      </c>
      <c r="H416" s="462" t="s">
        <v>1601</v>
      </c>
      <c r="I416" s="464" t="s">
        <v>1100</v>
      </c>
      <c r="J416" s="464" t="s">
        <v>61</v>
      </c>
      <c r="K416" s="466" t="s">
        <v>1100</v>
      </c>
      <c r="L416" s="467">
        <f t="shared" si="32"/>
        <v>0</v>
      </c>
      <c r="M416" s="468">
        <f t="shared" si="34"/>
        <v>66023</v>
      </c>
      <c r="N416" s="467" t="str">
        <f>IF(IFERROR(SEARCH("-",K416,1),0) &gt; 0,IFERROR(VLOOKUP(K416,'Liste ECO'!A:A,1,FALSE),"ATTENTION CE Inexistant"),"")</f>
        <v/>
      </c>
      <c r="O416" s="467" t="str">
        <f>IF(LEFT(N416,1) ="A",'Messages d''erreur'!$B$9,"")</f>
        <v/>
      </c>
      <c r="P416" s="447">
        <f t="shared" si="30"/>
        <v>66023</v>
      </c>
      <c r="Q416" s="447">
        <f>IFERROR(VLOOKUP(B417,'Liste CG'!A:A,1,FALSE),"Attention erreur pas de CG")</f>
        <v>22348</v>
      </c>
      <c r="R416" s="447" t="str">
        <f>IF(LEFT(Q416,1)="A",'Messages d''erreur'!B$10,"")</f>
        <v/>
      </c>
      <c r="S416" s="467">
        <f t="shared" si="31"/>
        <v>66023</v>
      </c>
      <c r="T416" s="469">
        <f>IFERROR(VLOOKUP(S416,'Liste CG'!A:A,1,FALSE),"Attention erreur pas de CG")</f>
        <v>66023</v>
      </c>
      <c r="U416" s="447" t="str">
        <f>IF(MID(H416,4,1)="x", 'Messages d''erreur'!$B$13,IF(LEFT(T416,1)="A",'Messages d''erreur'!$B$12,""))</f>
        <v/>
      </c>
    </row>
    <row r="417" spans="1:21" ht="39" x14ac:dyDescent="0.35">
      <c r="A417" s="535" t="s">
        <v>1613</v>
      </c>
      <c r="B417" s="447">
        <f t="shared" si="33"/>
        <v>22348</v>
      </c>
      <c r="C417" s="462" t="s">
        <v>1614</v>
      </c>
      <c r="D417" s="463" t="s">
        <v>1341</v>
      </c>
      <c r="E417" s="464" t="s">
        <v>1101</v>
      </c>
      <c r="F417" s="464">
        <v>2</v>
      </c>
      <c r="G417" s="462" t="s">
        <v>1602</v>
      </c>
      <c r="H417" s="462" t="s">
        <v>1364</v>
      </c>
      <c r="I417" s="464" t="s">
        <v>1100</v>
      </c>
      <c r="J417" s="464" t="s">
        <v>61</v>
      </c>
      <c r="K417" s="466" t="s">
        <v>1100</v>
      </c>
      <c r="L417" s="467">
        <f t="shared" si="32"/>
        <v>1</v>
      </c>
      <c r="M417" s="468">
        <f t="shared" si="34"/>
        <v>67361</v>
      </c>
      <c r="N417" s="467" t="str">
        <f>IF(IFERROR(SEARCH("-",K417,1),0) &gt; 0,IFERROR(VLOOKUP(K417,'Liste ECO'!A:A,1,FALSE),"ATTENTION CE Inexistant"),"")</f>
        <v/>
      </c>
      <c r="O417" s="467" t="str">
        <f>IF(LEFT(N417,1) ="A",'Messages d''erreur'!$B$9,"")</f>
        <v/>
      </c>
      <c r="P417" s="447">
        <f t="shared" si="30"/>
        <v>67361</v>
      </c>
      <c r="Q417" s="447">
        <f>IFERROR(VLOOKUP(B418,'Liste CG'!A:A,1,FALSE),"Attention erreur pas de CG")</f>
        <v>22349</v>
      </c>
      <c r="R417" s="447" t="str">
        <f>IF(LEFT(Q417,1)="A",'Messages d''erreur'!B$10,"")</f>
        <v/>
      </c>
      <c r="S417" s="467">
        <f t="shared" si="31"/>
        <v>67361</v>
      </c>
      <c r="T417" s="469">
        <f>IFERROR(VLOOKUP(S417,'Liste CG'!A:A,1,FALSE),"Attention erreur pas de CG")</f>
        <v>67361</v>
      </c>
      <c r="U417" s="447" t="str">
        <f>IF(MID(H417,4,1)="x", 'Messages d''erreur'!$B$13,IF(LEFT(T417,1)="A",'Messages d''erreur'!$B$12,""))</f>
        <v/>
      </c>
    </row>
    <row r="418" spans="1:21" ht="26" x14ac:dyDescent="0.35">
      <c r="A418" s="535" t="s">
        <v>1615</v>
      </c>
      <c r="B418" s="447">
        <f t="shared" si="33"/>
        <v>22349</v>
      </c>
      <c r="C418" s="462" t="s">
        <v>1616</v>
      </c>
      <c r="D418" s="463" t="s">
        <v>1341</v>
      </c>
      <c r="E418" s="464" t="s">
        <v>1101</v>
      </c>
      <c r="F418" s="464">
        <v>1</v>
      </c>
      <c r="G418" s="462" t="s">
        <v>1347</v>
      </c>
      <c r="H418" s="462" t="s">
        <v>1601</v>
      </c>
      <c r="I418" s="464" t="s">
        <v>1100</v>
      </c>
      <c r="J418" s="464" t="s">
        <v>61</v>
      </c>
      <c r="K418" s="466" t="s">
        <v>1100</v>
      </c>
      <c r="L418" s="467">
        <f t="shared" si="32"/>
        <v>0</v>
      </c>
      <c r="M418" s="468">
        <f t="shared" si="34"/>
        <v>66023</v>
      </c>
      <c r="N418" s="467" t="str">
        <f>IF(IFERROR(SEARCH("-",K418,1),0) &gt; 0,IFERROR(VLOOKUP(K418,'Liste ECO'!A:A,1,FALSE),"ATTENTION CE Inexistant"),"")</f>
        <v/>
      </c>
      <c r="O418" s="467" t="str">
        <f>IF(LEFT(N418,1) ="A",'Messages d''erreur'!$B$9,"")</f>
        <v/>
      </c>
      <c r="P418" s="447">
        <f t="shared" si="30"/>
        <v>66023</v>
      </c>
      <c r="Q418" s="447">
        <f>IFERROR(VLOOKUP(B419,'Liste CG'!A:A,1,FALSE),"Attention erreur pas de CG")</f>
        <v>22349</v>
      </c>
      <c r="R418" s="447" t="str">
        <f>IF(LEFT(Q418,1)="A",'Messages d''erreur'!B$10,"")</f>
        <v/>
      </c>
      <c r="S418" s="467">
        <f t="shared" si="31"/>
        <v>66023</v>
      </c>
      <c r="T418" s="469">
        <f>IFERROR(VLOOKUP(S418,'Liste CG'!A:A,1,FALSE),"Attention erreur pas de CG")</f>
        <v>66023</v>
      </c>
      <c r="U418" s="447" t="str">
        <f>IF(MID(H418,4,1)="x", 'Messages d''erreur'!$B$13,IF(LEFT(T418,1)="A",'Messages d''erreur'!$B$12,""))</f>
        <v/>
      </c>
    </row>
    <row r="419" spans="1:21" ht="26" x14ac:dyDescent="0.35">
      <c r="A419" s="535" t="s">
        <v>1615</v>
      </c>
      <c r="B419" s="447">
        <f t="shared" si="33"/>
        <v>22349</v>
      </c>
      <c r="C419" s="462" t="s">
        <v>1616</v>
      </c>
      <c r="D419" s="463" t="s">
        <v>1341</v>
      </c>
      <c r="E419" s="464" t="s">
        <v>1101</v>
      </c>
      <c r="F419" s="464">
        <v>2</v>
      </c>
      <c r="G419" s="462" t="s">
        <v>1363</v>
      </c>
      <c r="H419" s="462" t="s">
        <v>1364</v>
      </c>
      <c r="I419" s="464" t="s">
        <v>1100</v>
      </c>
      <c r="J419" s="464" t="s">
        <v>61</v>
      </c>
      <c r="K419" s="466" t="s">
        <v>1100</v>
      </c>
      <c r="L419" s="467">
        <f t="shared" si="32"/>
        <v>1</v>
      </c>
      <c r="M419" s="468">
        <f t="shared" si="34"/>
        <v>67361</v>
      </c>
      <c r="N419" s="467" t="str">
        <f>IF(IFERROR(SEARCH("-",K419,1),0) &gt; 0,IFERROR(VLOOKUP(K419,'Liste ECO'!A:A,1,FALSE),"ATTENTION CE Inexistant"),"")</f>
        <v/>
      </c>
      <c r="O419" s="467" t="str">
        <f>IF(LEFT(N419,1) ="A",'Messages d''erreur'!$B$9,"")</f>
        <v/>
      </c>
      <c r="P419" s="447">
        <f t="shared" si="30"/>
        <v>67361</v>
      </c>
      <c r="Q419" s="447">
        <f>IFERROR(VLOOKUP(B420,'Liste CG'!A:A,1,FALSE),"Attention erreur pas de CG")</f>
        <v>22351</v>
      </c>
      <c r="R419" s="447" t="str">
        <f>IF(LEFT(Q419,1)="A",'Messages d''erreur'!B$10,"")</f>
        <v/>
      </c>
      <c r="S419" s="467">
        <f t="shared" si="31"/>
        <v>67361</v>
      </c>
      <c r="T419" s="469">
        <f>IFERROR(VLOOKUP(S419,'Liste CG'!A:A,1,FALSE),"Attention erreur pas de CG")</f>
        <v>67361</v>
      </c>
      <c r="U419" s="447" t="str">
        <f>IF(MID(H419,4,1)="x", 'Messages d''erreur'!$B$13,IF(LEFT(T419,1)="A",'Messages d''erreur'!$B$12,""))</f>
        <v/>
      </c>
    </row>
    <row r="420" spans="1:21" ht="26" x14ac:dyDescent="0.35">
      <c r="A420" s="535" t="s">
        <v>1617</v>
      </c>
      <c r="B420" s="447">
        <f t="shared" si="33"/>
        <v>22351</v>
      </c>
      <c r="C420" s="462" t="s">
        <v>1618</v>
      </c>
      <c r="D420" s="463" t="s">
        <v>1341</v>
      </c>
      <c r="E420" s="464" t="s">
        <v>61</v>
      </c>
      <c r="F420" s="464">
        <v>1</v>
      </c>
      <c r="G420" s="462" t="s">
        <v>1595</v>
      </c>
      <c r="H420" s="462" t="s">
        <v>1588</v>
      </c>
      <c r="I420" s="464" t="s">
        <v>1353</v>
      </c>
      <c r="J420" s="464" t="s">
        <v>1101</v>
      </c>
      <c r="K420" s="466" t="s">
        <v>1100</v>
      </c>
      <c r="L420" s="467">
        <f t="shared" si="32"/>
        <v>0</v>
      </c>
      <c r="M420" s="468">
        <f t="shared" si="34"/>
        <v>24031</v>
      </c>
      <c r="N420" s="467" t="str">
        <f>IF(IFERROR(SEARCH("-",K420,1),0) &gt; 0,IFERROR(VLOOKUP(K420,'Liste ECO'!A:A,1,FALSE),"ATTENTION CE Inexistant"),"")</f>
        <v/>
      </c>
      <c r="O420" s="467" t="str">
        <f>IF(LEFT(N420,1) ="A",'Messages d''erreur'!$B$9,"")</f>
        <v/>
      </c>
      <c r="P420" s="447">
        <f t="shared" ref="P420:P483" si="35">VALUE(H420)</f>
        <v>24031</v>
      </c>
      <c r="Q420" s="447">
        <f>IFERROR(VLOOKUP(B421,'Liste CG'!A:A,1,FALSE),"Attention erreur pas de CG")</f>
        <v>22352</v>
      </c>
      <c r="R420" s="447" t="str">
        <f>IF(LEFT(Q420,1)="A",'Messages d''erreur'!B$10,"")</f>
        <v/>
      </c>
      <c r="S420" s="467">
        <f t="shared" ref="S420:S483" si="36">VALUE(H420)</f>
        <v>24031</v>
      </c>
      <c r="T420" s="469">
        <f>IFERROR(VLOOKUP(S420,'Liste CG'!A:A,1,FALSE),"Attention erreur pas de CG")</f>
        <v>24031</v>
      </c>
      <c r="U420" s="447" t="str">
        <f>IF(MID(H420,4,1)="x", 'Messages d''erreur'!$B$13,IF(LEFT(T420,1)="A",'Messages d''erreur'!$B$12,""))</f>
        <v/>
      </c>
    </row>
    <row r="421" spans="1:21" ht="26" x14ac:dyDescent="0.35">
      <c r="A421" s="535" t="s">
        <v>1619</v>
      </c>
      <c r="B421" s="447">
        <f t="shared" si="33"/>
        <v>22352</v>
      </c>
      <c r="C421" s="462" t="s">
        <v>1620</v>
      </c>
      <c r="D421" s="463" t="s">
        <v>1341</v>
      </c>
      <c r="E421" s="464" t="s">
        <v>61</v>
      </c>
      <c r="F421" s="464">
        <v>1</v>
      </c>
      <c r="G421" s="462" t="s">
        <v>1393</v>
      </c>
      <c r="H421" s="462" t="s">
        <v>1588</v>
      </c>
      <c r="I421" s="464" t="s">
        <v>1353</v>
      </c>
      <c r="J421" s="464" t="s">
        <v>1101</v>
      </c>
      <c r="K421" s="466" t="s">
        <v>1100</v>
      </c>
      <c r="L421" s="467">
        <f t="shared" si="32"/>
        <v>0</v>
      </c>
      <c r="M421" s="468">
        <f t="shared" si="34"/>
        <v>24031</v>
      </c>
      <c r="N421" s="467" t="str">
        <f>IF(IFERROR(SEARCH("-",K421,1),0) &gt; 0,IFERROR(VLOOKUP(K421,'Liste ECO'!A:A,1,FALSE),"ATTENTION CE Inexistant"),"")</f>
        <v/>
      </c>
      <c r="O421" s="467" t="str">
        <f>IF(LEFT(N421,1) ="A",'Messages d''erreur'!$B$9,"")</f>
        <v/>
      </c>
      <c r="P421" s="447">
        <f t="shared" si="35"/>
        <v>24031</v>
      </c>
      <c r="Q421" s="447">
        <f>IFERROR(VLOOKUP(B422,'Liste CG'!A:A,1,FALSE),"Attention erreur pas de CG")</f>
        <v>22358</v>
      </c>
      <c r="R421" s="447" t="str">
        <f>IF(LEFT(Q421,1)="A",'Messages d''erreur'!B$10,"")</f>
        <v/>
      </c>
      <c r="S421" s="467">
        <f t="shared" si="36"/>
        <v>24031</v>
      </c>
      <c r="T421" s="469">
        <f>IFERROR(VLOOKUP(S421,'Liste CG'!A:A,1,FALSE),"Attention erreur pas de CG")</f>
        <v>24031</v>
      </c>
      <c r="U421" s="447" t="str">
        <f>IF(MID(H421,4,1)="x", 'Messages d''erreur'!$B$13,IF(LEFT(T421,1)="A",'Messages d''erreur'!$B$12,""))</f>
        <v/>
      </c>
    </row>
    <row r="422" spans="1:21" ht="39" x14ac:dyDescent="0.35">
      <c r="A422" s="535" t="s">
        <v>1621</v>
      </c>
      <c r="B422" s="447">
        <f t="shared" si="33"/>
        <v>22358</v>
      </c>
      <c r="C422" s="462" t="s">
        <v>1622</v>
      </c>
      <c r="D422" s="463" t="s">
        <v>1341</v>
      </c>
      <c r="E422" s="464" t="s">
        <v>1101</v>
      </c>
      <c r="F422" s="464">
        <v>1</v>
      </c>
      <c r="G422" s="462" t="s">
        <v>1600</v>
      </c>
      <c r="H422" s="462" t="s">
        <v>1601</v>
      </c>
      <c r="I422" s="464" t="s">
        <v>1100</v>
      </c>
      <c r="J422" s="464" t="s">
        <v>61</v>
      </c>
      <c r="K422" s="466" t="s">
        <v>1100</v>
      </c>
      <c r="L422" s="467">
        <f t="shared" si="32"/>
        <v>0</v>
      </c>
      <c r="M422" s="468">
        <f t="shared" si="34"/>
        <v>66023</v>
      </c>
      <c r="N422" s="467" t="str">
        <f>IF(IFERROR(SEARCH("-",K422,1),0) &gt; 0,IFERROR(VLOOKUP(K422,'Liste ECO'!A:A,1,FALSE),"ATTENTION CE Inexistant"),"")</f>
        <v/>
      </c>
      <c r="O422" s="467" t="str">
        <f>IF(LEFT(N422,1) ="A",'Messages d''erreur'!$B$9,"")</f>
        <v/>
      </c>
      <c r="P422" s="447">
        <f t="shared" si="35"/>
        <v>66023</v>
      </c>
      <c r="Q422" s="447">
        <f>IFERROR(VLOOKUP(B423,'Liste CG'!A:A,1,FALSE),"Attention erreur pas de CG")</f>
        <v>22358</v>
      </c>
      <c r="R422" s="447" t="str">
        <f>IF(LEFT(Q422,1)="A",'Messages d''erreur'!B$10,"")</f>
        <v/>
      </c>
      <c r="S422" s="467">
        <f t="shared" si="36"/>
        <v>66023</v>
      </c>
      <c r="T422" s="469">
        <f>IFERROR(VLOOKUP(S422,'Liste CG'!A:A,1,FALSE),"Attention erreur pas de CG")</f>
        <v>66023</v>
      </c>
      <c r="U422" s="447" t="str">
        <f>IF(MID(H422,4,1)="x", 'Messages d''erreur'!$B$13,IF(LEFT(T422,1)="A",'Messages d''erreur'!$B$12,""))</f>
        <v/>
      </c>
    </row>
    <row r="423" spans="1:21" ht="39" x14ac:dyDescent="0.35">
      <c r="A423" s="535" t="s">
        <v>1621</v>
      </c>
      <c r="B423" s="447">
        <f t="shared" si="33"/>
        <v>22358</v>
      </c>
      <c r="C423" s="462" t="s">
        <v>1622</v>
      </c>
      <c r="D423" s="463" t="s">
        <v>1341</v>
      </c>
      <c r="E423" s="464" t="s">
        <v>1101</v>
      </c>
      <c r="F423" s="464">
        <v>2</v>
      </c>
      <c r="G423" s="462" t="s">
        <v>1602</v>
      </c>
      <c r="H423" s="462" t="s">
        <v>1364</v>
      </c>
      <c r="I423" s="464" t="s">
        <v>1100</v>
      </c>
      <c r="J423" s="464" t="s">
        <v>61</v>
      </c>
      <c r="K423" s="466" t="s">
        <v>1100</v>
      </c>
      <c r="L423" s="467">
        <f t="shared" si="32"/>
        <v>1</v>
      </c>
      <c r="M423" s="468">
        <f t="shared" si="34"/>
        <v>67361</v>
      </c>
      <c r="N423" s="467" t="str">
        <f>IF(IFERROR(SEARCH("-",K423,1),0) &gt; 0,IFERROR(VLOOKUP(K423,'Liste ECO'!A:A,1,FALSE),"ATTENTION CE Inexistant"),"")</f>
        <v/>
      </c>
      <c r="O423" s="467" t="str">
        <f>IF(LEFT(N423,1) ="A",'Messages d''erreur'!$B$9,"")</f>
        <v/>
      </c>
      <c r="P423" s="447">
        <f t="shared" si="35"/>
        <v>67361</v>
      </c>
      <c r="Q423" s="447">
        <f>IFERROR(VLOOKUP(B424,'Liste CG'!A:A,1,FALSE),"Attention erreur pas de CG")</f>
        <v>22359</v>
      </c>
      <c r="R423" s="447" t="str">
        <f>IF(LEFT(Q423,1)="A",'Messages d''erreur'!B$10,"")</f>
        <v/>
      </c>
      <c r="S423" s="467">
        <f t="shared" si="36"/>
        <v>67361</v>
      </c>
      <c r="T423" s="469">
        <f>IFERROR(VLOOKUP(S423,'Liste CG'!A:A,1,FALSE),"Attention erreur pas de CG")</f>
        <v>67361</v>
      </c>
      <c r="U423" s="447" t="str">
        <f>IF(MID(H423,4,1)="x", 'Messages d''erreur'!$B$13,IF(LEFT(T423,1)="A",'Messages d''erreur'!$B$12,""))</f>
        <v/>
      </c>
    </row>
    <row r="424" spans="1:21" ht="26" x14ac:dyDescent="0.35">
      <c r="A424" s="535" t="s">
        <v>1623</v>
      </c>
      <c r="B424" s="447">
        <f t="shared" si="33"/>
        <v>22359</v>
      </c>
      <c r="C424" s="462" t="s">
        <v>1624</v>
      </c>
      <c r="D424" s="463" t="s">
        <v>1341</v>
      </c>
      <c r="E424" s="464" t="s">
        <v>1101</v>
      </c>
      <c r="F424" s="464">
        <v>1</v>
      </c>
      <c r="G424" s="462" t="s">
        <v>1347</v>
      </c>
      <c r="H424" s="462" t="s">
        <v>1601</v>
      </c>
      <c r="I424" s="464" t="s">
        <v>1100</v>
      </c>
      <c r="J424" s="464" t="s">
        <v>61</v>
      </c>
      <c r="K424" s="466" t="s">
        <v>1100</v>
      </c>
      <c r="L424" s="467">
        <f t="shared" si="32"/>
        <v>0</v>
      </c>
      <c r="M424" s="468">
        <f t="shared" si="34"/>
        <v>66023</v>
      </c>
      <c r="N424" s="467" t="str">
        <f>IF(IFERROR(SEARCH("-",K424,1),0) &gt; 0,IFERROR(VLOOKUP(K424,'Liste ECO'!A:A,1,FALSE),"ATTENTION CE Inexistant"),"")</f>
        <v/>
      </c>
      <c r="O424" s="467" t="str">
        <f>IF(LEFT(N424,1) ="A",'Messages d''erreur'!$B$9,"")</f>
        <v/>
      </c>
      <c r="P424" s="447">
        <f t="shared" si="35"/>
        <v>66023</v>
      </c>
      <c r="Q424" s="447">
        <f>IFERROR(VLOOKUP(B425,'Liste CG'!A:A,1,FALSE),"Attention erreur pas de CG")</f>
        <v>22359</v>
      </c>
      <c r="R424" s="447" t="str">
        <f>IF(LEFT(Q424,1)="A",'Messages d''erreur'!B$10,"")</f>
        <v/>
      </c>
      <c r="S424" s="467">
        <f t="shared" si="36"/>
        <v>66023</v>
      </c>
      <c r="T424" s="469">
        <f>IFERROR(VLOOKUP(S424,'Liste CG'!A:A,1,FALSE),"Attention erreur pas de CG")</f>
        <v>66023</v>
      </c>
      <c r="U424" s="447" t="str">
        <f>IF(MID(H424,4,1)="x", 'Messages d''erreur'!$B$13,IF(LEFT(T424,1)="A",'Messages d''erreur'!$B$12,""))</f>
        <v/>
      </c>
    </row>
    <row r="425" spans="1:21" ht="26" x14ac:dyDescent="0.35">
      <c r="A425" s="535" t="s">
        <v>1623</v>
      </c>
      <c r="B425" s="447">
        <f t="shared" si="33"/>
        <v>22359</v>
      </c>
      <c r="C425" s="462" t="s">
        <v>1624</v>
      </c>
      <c r="D425" s="463" t="s">
        <v>1341</v>
      </c>
      <c r="E425" s="464" t="s">
        <v>1101</v>
      </c>
      <c r="F425" s="464">
        <v>2</v>
      </c>
      <c r="G425" s="462" t="s">
        <v>1363</v>
      </c>
      <c r="H425" s="462" t="s">
        <v>1364</v>
      </c>
      <c r="I425" s="464" t="s">
        <v>1100</v>
      </c>
      <c r="J425" s="464" t="s">
        <v>61</v>
      </c>
      <c r="K425" s="466" t="s">
        <v>1100</v>
      </c>
      <c r="L425" s="467">
        <f t="shared" si="32"/>
        <v>1</v>
      </c>
      <c r="M425" s="468">
        <f t="shared" si="34"/>
        <v>67361</v>
      </c>
      <c r="N425" s="467" t="str">
        <f>IF(IFERROR(SEARCH("-",K425,1),0) &gt; 0,IFERROR(VLOOKUP(K425,'Liste ECO'!A:A,1,FALSE),"ATTENTION CE Inexistant"),"")</f>
        <v/>
      </c>
      <c r="O425" s="467" t="str">
        <f>IF(LEFT(N425,1) ="A",'Messages d''erreur'!$B$9,"")</f>
        <v/>
      </c>
      <c r="P425" s="447">
        <f t="shared" si="35"/>
        <v>67361</v>
      </c>
      <c r="Q425" s="447">
        <f>IFERROR(VLOOKUP(B426,'Liste CG'!A:A,1,FALSE),"Attention erreur pas de CG")</f>
        <v>22361</v>
      </c>
      <c r="R425" s="447" t="str">
        <f>IF(LEFT(Q425,1)="A",'Messages d''erreur'!B$10,"")</f>
        <v/>
      </c>
      <c r="S425" s="467">
        <f t="shared" si="36"/>
        <v>67361</v>
      </c>
      <c r="T425" s="469">
        <f>IFERROR(VLOOKUP(S425,'Liste CG'!A:A,1,FALSE),"Attention erreur pas de CG")</f>
        <v>67361</v>
      </c>
      <c r="U425" s="447" t="str">
        <f>IF(MID(H425,4,1)="x", 'Messages d''erreur'!$B$13,IF(LEFT(T425,1)="A",'Messages d''erreur'!$B$12,""))</f>
        <v/>
      </c>
    </row>
    <row r="426" spans="1:21" ht="26" x14ac:dyDescent="0.35">
      <c r="A426" s="535" t="s">
        <v>1625</v>
      </c>
      <c r="B426" s="447">
        <f t="shared" si="33"/>
        <v>22361</v>
      </c>
      <c r="C426" s="462" t="s">
        <v>1626</v>
      </c>
      <c r="D426" s="463" t="s">
        <v>1341</v>
      </c>
      <c r="E426" s="464" t="s">
        <v>61</v>
      </c>
      <c r="F426" s="464">
        <v>1</v>
      </c>
      <c r="G426" s="462" t="s">
        <v>1595</v>
      </c>
      <c r="H426" s="462" t="s">
        <v>1588</v>
      </c>
      <c r="I426" s="464" t="s">
        <v>1353</v>
      </c>
      <c r="J426" s="464" t="s">
        <v>1101</v>
      </c>
      <c r="K426" s="466" t="s">
        <v>1100</v>
      </c>
      <c r="L426" s="467">
        <f t="shared" si="32"/>
        <v>0</v>
      </c>
      <c r="M426" s="468">
        <f t="shared" si="34"/>
        <v>24031</v>
      </c>
      <c r="N426" s="467" t="str">
        <f>IF(IFERROR(SEARCH("-",K426,1),0) &gt; 0,IFERROR(VLOOKUP(K426,'Liste ECO'!A:A,1,FALSE),"ATTENTION CE Inexistant"),"")</f>
        <v/>
      </c>
      <c r="O426" s="467" t="str">
        <f>IF(LEFT(N426,1) ="A",'Messages d''erreur'!$B$9,"")</f>
        <v/>
      </c>
      <c r="P426" s="447">
        <f t="shared" si="35"/>
        <v>24031</v>
      </c>
      <c r="Q426" s="447">
        <f>IFERROR(VLOOKUP(B427,'Liste CG'!A:A,1,FALSE),"Attention erreur pas de CG")</f>
        <v>22362</v>
      </c>
      <c r="R426" s="447" t="str">
        <f>IF(LEFT(Q426,1)="A",'Messages d''erreur'!B$10,"")</f>
        <v/>
      </c>
      <c r="S426" s="467">
        <f t="shared" si="36"/>
        <v>24031</v>
      </c>
      <c r="T426" s="469">
        <f>IFERROR(VLOOKUP(S426,'Liste CG'!A:A,1,FALSE),"Attention erreur pas de CG")</f>
        <v>24031</v>
      </c>
      <c r="U426" s="447" t="str">
        <f>IF(MID(H426,4,1)="x", 'Messages d''erreur'!$B$13,IF(LEFT(T426,1)="A",'Messages d''erreur'!$B$12,""))</f>
        <v/>
      </c>
    </row>
    <row r="427" spans="1:21" ht="26" x14ac:dyDescent="0.35">
      <c r="A427" s="535" t="s">
        <v>1627</v>
      </c>
      <c r="B427" s="447">
        <f t="shared" si="33"/>
        <v>22362</v>
      </c>
      <c r="C427" s="462" t="s">
        <v>1628</v>
      </c>
      <c r="D427" s="463" t="s">
        <v>1341</v>
      </c>
      <c r="E427" s="464" t="s">
        <v>61</v>
      </c>
      <c r="F427" s="464">
        <v>1</v>
      </c>
      <c r="G427" s="462" t="s">
        <v>1393</v>
      </c>
      <c r="H427" s="462" t="s">
        <v>1588</v>
      </c>
      <c r="I427" s="464" t="s">
        <v>1353</v>
      </c>
      <c r="J427" s="464" t="s">
        <v>1101</v>
      </c>
      <c r="K427" s="466" t="s">
        <v>1100</v>
      </c>
      <c r="L427" s="467">
        <f t="shared" si="32"/>
        <v>0</v>
      </c>
      <c r="M427" s="468">
        <f t="shared" si="34"/>
        <v>24031</v>
      </c>
      <c r="N427" s="467" t="str">
        <f>IF(IFERROR(SEARCH("-",K427,1),0) &gt; 0,IFERROR(VLOOKUP(K427,'Liste ECO'!A:A,1,FALSE),"ATTENTION CE Inexistant"),"")</f>
        <v/>
      </c>
      <c r="O427" s="467" t="str">
        <f>IF(LEFT(N427,1) ="A",'Messages d''erreur'!$B$9,"")</f>
        <v/>
      </c>
      <c r="P427" s="447">
        <f t="shared" si="35"/>
        <v>24031</v>
      </c>
      <c r="Q427" s="447">
        <f>IFERROR(VLOOKUP(B428,'Liste CG'!A:A,1,FALSE),"Attention erreur pas de CG")</f>
        <v>22368</v>
      </c>
      <c r="R427" s="447" t="str">
        <f>IF(LEFT(Q427,1)="A",'Messages d''erreur'!B$10,"")</f>
        <v/>
      </c>
      <c r="S427" s="467">
        <f t="shared" si="36"/>
        <v>24031</v>
      </c>
      <c r="T427" s="469">
        <f>IFERROR(VLOOKUP(S427,'Liste CG'!A:A,1,FALSE),"Attention erreur pas de CG")</f>
        <v>24031</v>
      </c>
      <c r="U427" s="447" t="str">
        <f>IF(MID(H427,4,1)="x", 'Messages d''erreur'!$B$13,IF(LEFT(T427,1)="A",'Messages d''erreur'!$B$12,""))</f>
        <v/>
      </c>
    </row>
    <row r="428" spans="1:21" ht="39" x14ac:dyDescent="0.35">
      <c r="A428" s="535" t="s">
        <v>1629</v>
      </c>
      <c r="B428" s="447">
        <f t="shared" si="33"/>
        <v>22368</v>
      </c>
      <c r="C428" s="462" t="s">
        <v>1630</v>
      </c>
      <c r="D428" s="463" t="s">
        <v>1341</v>
      </c>
      <c r="E428" s="464" t="s">
        <v>1101</v>
      </c>
      <c r="F428" s="464">
        <v>1</v>
      </c>
      <c r="G428" s="462" t="s">
        <v>1600</v>
      </c>
      <c r="H428" s="462" t="s">
        <v>1601</v>
      </c>
      <c r="I428" s="464" t="s">
        <v>1100</v>
      </c>
      <c r="J428" s="464" t="s">
        <v>61</v>
      </c>
      <c r="K428" s="466" t="s">
        <v>1100</v>
      </c>
      <c r="L428" s="467">
        <f t="shared" si="32"/>
        <v>0</v>
      </c>
      <c r="M428" s="468">
        <f t="shared" si="34"/>
        <v>66023</v>
      </c>
      <c r="N428" s="467" t="str">
        <f>IF(IFERROR(SEARCH("-",K428,1),0) &gt; 0,IFERROR(VLOOKUP(K428,'Liste ECO'!A:A,1,FALSE),"ATTENTION CE Inexistant"),"")</f>
        <v/>
      </c>
      <c r="O428" s="467" t="str">
        <f>IF(LEFT(N428,1) ="A",'Messages d''erreur'!$B$9,"")</f>
        <v/>
      </c>
      <c r="P428" s="447">
        <f t="shared" si="35"/>
        <v>66023</v>
      </c>
      <c r="Q428" s="447">
        <f>IFERROR(VLOOKUP(B429,'Liste CG'!A:A,1,FALSE),"Attention erreur pas de CG")</f>
        <v>22368</v>
      </c>
      <c r="R428" s="447" t="str">
        <f>IF(LEFT(Q428,1)="A",'Messages d''erreur'!B$10,"")</f>
        <v/>
      </c>
      <c r="S428" s="467">
        <f t="shared" si="36"/>
        <v>66023</v>
      </c>
      <c r="T428" s="469">
        <f>IFERROR(VLOOKUP(S428,'Liste CG'!A:A,1,FALSE),"Attention erreur pas de CG")</f>
        <v>66023</v>
      </c>
      <c r="U428" s="447" t="str">
        <f>IF(MID(H428,4,1)="x", 'Messages d''erreur'!$B$13,IF(LEFT(T428,1)="A",'Messages d''erreur'!$B$12,""))</f>
        <v/>
      </c>
    </row>
    <row r="429" spans="1:21" ht="39" x14ac:dyDescent="0.35">
      <c r="A429" s="535" t="s">
        <v>1629</v>
      </c>
      <c r="B429" s="447">
        <f t="shared" si="33"/>
        <v>22368</v>
      </c>
      <c r="C429" s="462" t="s">
        <v>1630</v>
      </c>
      <c r="D429" s="463" t="s">
        <v>1341</v>
      </c>
      <c r="E429" s="464" t="s">
        <v>1101</v>
      </c>
      <c r="F429" s="464">
        <v>2</v>
      </c>
      <c r="G429" s="462" t="s">
        <v>1602</v>
      </c>
      <c r="H429" s="462" t="s">
        <v>1364</v>
      </c>
      <c r="I429" s="464" t="s">
        <v>1100</v>
      </c>
      <c r="J429" s="464" t="s">
        <v>61</v>
      </c>
      <c r="K429" s="466" t="s">
        <v>1100</v>
      </c>
      <c r="L429" s="467">
        <f t="shared" si="32"/>
        <v>1</v>
      </c>
      <c r="M429" s="468">
        <f t="shared" si="34"/>
        <v>67361</v>
      </c>
      <c r="N429" s="467" t="str">
        <f>IF(IFERROR(SEARCH("-",K429,1),0) &gt; 0,IFERROR(VLOOKUP(K429,'Liste ECO'!A:A,1,FALSE),"ATTENTION CE Inexistant"),"")</f>
        <v/>
      </c>
      <c r="O429" s="467" t="str">
        <f>IF(LEFT(N429,1) ="A",'Messages d''erreur'!$B$9,"")</f>
        <v/>
      </c>
      <c r="P429" s="447">
        <f t="shared" si="35"/>
        <v>67361</v>
      </c>
      <c r="Q429" s="447">
        <f>IFERROR(VLOOKUP(B430,'Liste CG'!A:A,1,FALSE),"Attention erreur pas de CG")</f>
        <v>22369</v>
      </c>
      <c r="R429" s="447" t="str">
        <f>IF(LEFT(Q429,1)="A",'Messages d''erreur'!B$10,"")</f>
        <v/>
      </c>
      <c r="S429" s="467">
        <f t="shared" si="36"/>
        <v>67361</v>
      </c>
      <c r="T429" s="469">
        <f>IFERROR(VLOOKUP(S429,'Liste CG'!A:A,1,FALSE),"Attention erreur pas de CG")</f>
        <v>67361</v>
      </c>
      <c r="U429" s="447" t="str">
        <f>IF(MID(H429,4,1)="x", 'Messages d''erreur'!$B$13,IF(LEFT(T429,1)="A",'Messages d''erreur'!$B$12,""))</f>
        <v/>
      </c>
    </row>
    <row r="430" spans="1:21" ht="26" x14ac:dyDescent="0.35">
      <c r="A430" s="535" t="s">
        <v>1631</v>
      </c>
      <c r="B430" s="447">
        <f t="shared" si="33"/>
        <v>22369</v>
      </c>
      <c r="C430" s="462" t="s">
        <v>1632</v>
      </c>
      <c r="D430" s="463" t="s">
        <v>1341</v>
      </c>
      <c r="E430" s="464" t="s">
        <v>1101</v>
      </c>
      <c r="F430" s="464">
        <v>1</v>
      </c>
      <c r="G430" s="462" t="s">
        <v>1347</v>
      </c>
      <c r="H430" s="462" t="s">
        <v>1601</v>
      </c>
      <c r="I430" s="464" t="s">
        <v>1100</v>
      </c>
      <c r="J430" s="464" t="s">
        <v>61</v>
      </c>
      <c r="K430" s="466" t="s">
        <v>1100</v>
      </c>
      <c r="L430" s="467">
        <f t="shared" si="32"/>
        <v>0</v>
      </c>
      <c r="M430" s="468">
        <f t="shared" si="34"/>
        <v>66023</v>
      </c>
      <c r="N430" s="467" t="str">
        <f>IF(IFERROR(SEARCH("-",K430,1),0) &gt; 0,IFERROR(VLOOKUP(K430,'Liste ECO'!A:A,1,FALSE),"ATTENTION CE Inexistant"),"")</f>
        <v/>
      </c>
      <c r="O430" s="467" t="str">
        <f>IF(LEFT(N430,1) ="A",'Messages d''erreur'!$B$9,"")</f>
        <v/>
      </c>
      <c r="P430" s="447">
        <f t="shared" si="35"/>
        <v>66023</v>
      </c>
      <c r="Q430" s="447">
        <f>IFERROR(VLOOKUP(B431,'Liste CG'!A:A,1,FALSE),"Attention erreur pas de CG")</f>
        <v>22369</v>
      </c>
      <c r="R430" s="447" t="str">
        <f>IF(LEFT(Q430,1)="A",'Messages d''erreur'!B$10,"")</f>
        <v/>
      </c>
      <c r="S430" s="467">
        <f t="shared" si="36"/>
        <v>66023</v>
      </c>
      <c r="T430" s="469">
        <f>IFERROR(VLOOKUP(S430,'Liste CG'!A:A,1,FALSE),"Attention erreur pas de CG")</f>
        <v>66023</v>
      </c>
      <c r="U430" s="447" t="str">
        <f>IF(MID(H430,4,1)="x", 'Messages d''erreur'!$B$13,IF(LEFT(T430,1)="A",'Messages d''erreur'!$B$12,""))</f>
        <v/>
      </c>
    </row>
    <row r="431" spans="1:21" ht="26" x14ac:dyDescent="0.35">
      <c r="A431" s="535" t="s">
        <v>1631</v>
      </c>
      <c r="B431" s="447">
        <f t="shared" si="33"/>
        <v>22369</v>
      </c>
      <c r="C431" s="462" t="s">
        <v>1632</v>
      </c>
      <c r="D431" s="463" t="s">
        <v>1341</v>
      </c>
      <c r="E431" s="464" t="s">
        <v>1101</v>
      </c>
      <c r="F431" s="464">
        <v>2</v>
      </c>
      <c r="G431" s="462" t="s">
        <v>1363</v>
      </c>
      <c r="H431" s="462" t="s">
        <v>1364</v>
      </c>
      <c r="I431" s="464" t="s">
        <v>1100</v>
      </c>
      <c r="J431" s="464" t="s">
        <v>61</v>
      </c>
      <c r="K431" s="466" t="s">
        <v>1100</v>
      </c>
      <c r="L431" s="467">
        <f t="shared" si="32"/>
        <v>1</v>
      </c>
      <c r="M431" s="468">
        <f t="shared" si="34"/>
        <v>67361</v>
      </c>
      <c r="N431" s="467" t="str">
        <f>IF(IFERROR(SEARCH("-",K431,1),0) &gt; 0,IFERROR(VLOOKUP(K431,'Liste ECO'!A:A,1,FALSE),"ATTENTION CE Inexistant"),"")</f>
        <v/>
      </c>
      <c r="O431" s="467" t="str">
        <f>IF(LEFT(N431,1) ="A",'Messages d''erreur'!$B$9,"")</f>
        <v/>
      </c>
      <c r="P431" s="447">
        <f t="shared" si="35"/>
        <v>67361</v>
      </c>
      <c r="Q431" s="447">
        <f>IFERROR(VLOOKUP(B432,'Liste CG'!A:A,1,FALSE),"Attention erreur pas de CG")</f>
        <v>22371</v>
      </c>
      <c r="R431" s="447" t="str">
        <f>IF(LEFT(Q431,1)="A",'Messages d''erreur'!B$10,"")</f>
        <v/>
      </c>
      <c r="S431" s="467">
        <f t="shared" si="36"/>
        <v>67361</v>
      </c>
      <c r="T431" s="469">
        <f>IFERROR(VLOOKUP(S431,'Liste CG'!A:A,1,FALSE),"Attention erreur pas de CG")</f>
        <v>67361</v>
      </c>
      <c r="U431" s="447" t="str">
        <f>IF(MID(H431,4,1)="x", 'Messages d''erreur'!$B$13,IF(LEFT(T431,1)="A",'Messages d''erreur'!$B$12,""))</f>
        <v/>
      </c>
    </row>
    <row r="432" spans="1:21" ht="26" x14ac:dyDescent="0.35">
      <c r="A432" s="535" t="s">
        <v>1633</v>
      </c>
      <c r="B432" s="447">
        <f t="shared" si="33"/>
        <v>22371</v>
      </c>
      <c r="C432" s="462" t="s">
        <v>1634</v>
      </c>
      <c r="D432" s="463" t="s">
        <v>1341</v>
      </c>
      <c r="E432" s="464" t="s">
        <v>61</v>
      </c>
      <c r="F432" s="464">
        <v>1</v>
      </c>
      <c r="G432" s="462" t="s">
        <v>1595</v>
      </c>
      <c r="H432" s="462" t="s">
        <v>1588</v>
      </c>
      <c r="I432" s="464" t="s">
        <v>1353</v>
      </c>
      <c r="J432" s="464" t="s">
        <v>1101</v>
      </c>
      <c r="K432" s="466" t="s">
        <v>1100</v>
      </c>
      <c r="L432" s="467">
        <f t="shared" si="32"/>
        <v>0</v>
      </c>
      <c r="M432" s="468">
        <f t="shared" si="34"/>
        <v>24031</v>
      </c>
      <c r="N432" s="467" t="str">
        <f>IF(IFERROR(SEARCH("-",K432,1),0) &gt; 0,IFERROR(VLOOKUP(K432,'Liste ECO'!A:A,1,FALSE),"ATTENTION CE Inexistant"),"")</f>
        <v/>
      </c>
      <c r="O432" s="467" t="str">
        <f>IF(LEFT(N432,1) ="A",'Messages d''erreur'!$B$9,"")</f>
        <v/>
      </c>
      <c r="P432" s="447">
        <f t="shared" si="35"/>
        <v>24031</v>
      </c>
      <c r="Q432" s="447">
        <f>IFERROR(VLOOKUP(B433,'Liste CG'!A:A,1,FALSE),"Attention erreur pas de CG")</f>
        <v>22372</v>
      </c>
      <c r="R432" s="447" t="str">
        <f>IF(LEFT(Q432,1)="A",'Messages d''erreur'!B$10,"")</f>
        <v/>
      </c>
      <c r="S432" s="467">
        <f t="shared" si="36"/>
        <v>24031</v>
      </c>
      <c r="T432" s="469">
        <f>IFERROR(VLOOKUP(S432,'Liste CG'!A:A,1,FALSE),"Attention erreur pas de CG")</f>
        <v>24031</v>
      </c>
      <c r="U432" s="447" t="str">
        <f>IF(MID(H432,4,1)="x", 'Messages d''erreur'!$B$13,IF(LEFT(T432,1)="A",'Messages d''erreur'!$B$12,""))</f>
        <v/>
      </c>
    </row>
    <row r="433" spans="1:21" ht="26" x14ac:dyDescent="0.35">
      <c r="A433" s="535" t="s">
        <v>1635</v>
      </c>
      <c r="B433" s="447">
        <f t="shared" si="33"/>
        <v>22372</v>
      </c>
      <c r="C433" s="462" t="s">
        <v>1636</v>
      </c>
      <c r="D433" s="463" t="s">
        <v>1341</v>
      </c>
      <c r="E433" s="464" t="s">
        <v>61</v>
      </c>
      <c r="F433" s="464">
        <v>1</v>
      </c>
      <c r="G433" s="462" t="s">
        <v>1393</v>
      </c>
      <c r="H433" s="462" t="s">
        <v>1588</v>
      </c>
      <c r="I433" s="464" t="s">
        <v>1353</v>
      </c>
      <c r="J433" s="464" t="s">
        <v>1101</v>
      </c>
      <c r="K433" s="466" t="s">
        <v>1100</v>
      </c>
      <c r="L433" s="467">
        <f t="shared" si="32"/>
        <v>0</v>
      </c>
      <c r="M433" s="468">
        <f t="shared" si="34"/>
        <v>24031</v>
      </c>
      <c r="N433" s="467" t="str">
        <f>IF(IFERROR(SEARCH("-",K433,1),0) &gt; 0,IFERROR(VLOOKUP(K433,'Liste ECO'!A:A,1,FALSE),"ATTENTION CE Inexistant"),"")</f>
        <v/>
      </c>
      <c r="O433" s="467" t="str">
        <f>IF(LEFT(N433,1) ="A",'Messages d''erreur'!$B$9,"")</f>
        <v/>
      </c>
      <c r="P433" s="447">
        <f t="shared" si="35"/>
        <v>24031</v>
      </c>
      <c r="Q433" s="447">
        <f>IFERROR(VLOOKUP(B434,'Liste CG'!A:A,1,FALSE),"Attention erreur pas de CG")</f>
        <v>22378</v>
      </c>
      <c r="R433" s="447" t="str">
        <f>IF(LEFT(Q433,1)="A",'Messages d''erreur'!B$10,"")</f>
        <v/>
      </c>
      <c r="S433" s="467">
        <f t="shared" si="36"/>
        <v>24031</v>
      </c>
      <c r="T433" s="469">
        <f>IFERROR(VLOOKUP(S433,'Liste CG'!A:A,1,FALSE),"Attention erreur pas de CG")</f>
        <v>24031</v>
      </c>
      <c r="U433" s="447" t="str">
        <f>IF(MID(H433,4,1)="x", 'Messages d''erreur'!$B$13,IF(LEFT(T433,1)="A",'Messages d''erreur'!$B$12,""))</f>
        <v/>
      </c>
    </row>
    <row r="434" spans="1:21" ht="39" x14ac:dyDescent="0.35">
      <c r="A434" s="535" t="s">
        <v>1637</v>
      </c>
      <c r="B434" s="447">
        <f t="shared" si="33"/>
        <v>22378</v>
      </c>
      <c r="C434" s="462" t="s">
        <v>1638</v>
      </c>
      <c r="D434" s="463" t="s">
        <v>1341</v>
      </c>
      <c r="E434" s="464" t="s">
        <v>1101</v>
      </c>
      <c r="F434" s="464">
        <v>1</v>
      </c>
      <c r="G434" s="462" t="s">
        <v>1600</v>
      </c>
      <c r="H434" s="462" t="s">
        <v>1601</v>
      </c>
      <c r="I434" s="464" t="s">
        <v>1100</v>
      </c>
      <c r="J434" s="464" t="s">
        <v>61</v>
      </c>
      <c r="K434" s="466" t="s">
        <v>1100</v>
      </c>
      <c r="L434" s="467">
        <f t="shared" si="32"/>
        <v>0</v>
      </c>
      <c r="M434" s="468">
        <f t="shared" si="34"/>
        <v>66023</v>
      </c>
      <c r="N434" s="467" t="str">
        <f>IF(IFERROR(SEARCH("-",K434,1),0) &gt; 0,IFERROR(VLOOKUP(K434,'Liste ECO'!A:A,1,FALSE),"ATTENTION CE Inexistant"),"")</f>
        <v/>
      </c>
      <c r="O434" s="467" t="str">
        <f>IF(LEFT(N434,1) ="A",'Messages d''erreur'!$B$9,"")</f>
        <v/>
      </c>
      <c r="P434" s="447">
        <f t="shared" si="35"/>
        <v>66023</v>
      </c>
      <c r="Q434" s="447">
        <f>IFERROR(VLOOKUP(B435,'Liste CG'!A:A,1,FALSE),"Attention erreur pas de CG")</f>
        <v>22378</v>
      </c>
      <c r="R434" s="447" t="str">
        <f>IF(LEFT(Q434,1)="A",'Messages d''erreur'!B$10,"")</f>
        <v/>
      </c>
      <c r="S434" s="467">
        <f t="shared" si="36"/>
        <v>66023</v>
      </c>
      <c r="T434" s="469">
        <f>IFERROR(VLOOKUP(S434,'Liste CG'!A:A,1,FALSE),"Attention erreur pas de CG")</f>
        <v>66023</v>
      </c>
      <c r="U434" s="447" t="str">
        <f>IF(MID(H434,4,1)="x", 'Messages d''erreur'!$B$13,IF(LEFT(T434,1)="A",'Messages d''erreur'!$B$12,""))</f>
        <v/>
      </c>
    </row>
    <row r="435" spans="1:21" ht="39" x14ac:dyDescent="0.35">
      <c r="A435" s="535" t="s">
        <v>1637</v>
      </c>
      <c r="B435" s="447">
        <f t="shared" si="33"/>
        <v>22378</v>
      </c>
      <c r="C435" s="462" t="s">
        <v>1638</v>
      </c>
      <c r="D435" s="463" t="s">
        <v>1341</v>
      </c>
      <c r="E435" s="464" t="s">
        <v>1101</v>
      </c>
      <c r="F435" s="464">
        <v>2</v>
      </c>
      <c r="G435" s="462" t="s">
        <v>1602</v>
      </c>
      <c r="H435" s="462" t="s">
        <v>1364</v>
      </c>
      <c r="I435" s="464" t="s">
        <v>1100</v>
      </c>
      <c r="J435" s="464" t="s">
        <v>61</v>
      </c>
      <c r="K435" s="466" t="s">
        <v>1100</v>
      </c>
      <c r="L435" s="467">
        <f t="shared" si="32"/>
        <v>1</v>
      </c>
      <c r="M435" s="468">
        <f t="shared" si="34"/>
        <v>67361</v>
      </c>
      <c r="N435" s="467" t="str">
        <f>IF(IFERROR(SEARCH("-",K435,1),0) &gt; 0,IFERROR(VLOOKUP(K435,'Liste ECO'!A:A,1,FALSE),"ATTENTION CE Inexistant"),"")</f>
        <v/>
      </c>
      <c r="O435" s="467" t="str">
        <f>IF(LEFT(N435,1) ="A",'Messages d''erreur'!$B$9,"")</f>
        <v/>
      </c>
      <c r="P435" s="447">
        <f t="shared" si="35"/>
        <v>67361</v>
      </c>
      <c r="Q435" s="447">
        <f>IFERROR(VLOOKUP(B436,'Liste CG'!A:A,1,FALSE),"Attention erreur pas de CG")</f>
        <v>22379</v>
      </c>
      <c r="R435" s="447" t="str">
        <f>IF(LEFT(Q435,1)="A",'Messages d''erreur'!B$10,"")</f>
        <v/>
      </c>
      <c r="S435" s="467">
        <f t="shared" si="36"/>
        <v>67361</v>
      </c>
      <c r="T435" s="469">
        <f>IFERROR(VLOOKUP(S435,'Liste CG'!A:A,1,FALSE),"Attention erreur pas de CG")</f>
        <v>67361</v>
      </c>
      <c r="U435" s="447" t="str">
        <f>IF(MID(H435,4,1)="x", 'Messages d''erreur'!$B$13,IF(LEFT(T435,1)="A",'Messages d''erreur'!$B$12,""))</f>
        <v/>
      </c>
    </row>
    <row r="436" spans="1:21" ht="26" x14ac:dyDescent="0.35">
      <c r="A436" s="535" t="s">
        <v>1639</v>
      </c>
      <c r="B436" s="447">
        <f t="shared" si="33"/>
        <v>22379</v>
      </c>
      <c r="C436" s="462" t="s">
        <v>1640</v>
      </c>
      <c r="D436" s="463" t="s">
        <v>1341</v>
      </c>
      <c r="E436" s="464" t="s">
        <v>1101</v>
      </c>
      <c r="F436" s="464">
        <v>1</v>
      </c>
      <c r="G436" s="462" t="s">
        <v>1347</v>
      </c>
      <c r="H436" s="462" t="s">
        <v>1601</v>
      </c>
      <c r="I436" s="464" t="s">
        <v>1100</v>
      </c>
      <c r="J436" s="464" t="s">
        <v>61</v>
      </c>
      <c r="K436" s="466" t="s">
        <v>1100</v>
      </c>
      <c r="L436" s="467">
        <f t="shared" si="32"/>
        <v>0</v>
      </c>
      <c r="M436" s="468">
        <f t="shared" si="34"/>
        <v>66023</v>
      </c>
      <c r="N436" s="467" t="str">
        <f>IF(IFERROR(SEARCH("-",K436,1),0) &gt; 0,IFERROR(VLOOKUP(K436,'Liste ECO'!A:A,1,FALSE),"ATTENTION CE Inexistant"),"")</f>
        <v/>
      </c>
      <c r="O436" s="467" t="str">
        <f>IF(LEFT(N436,1) ="A",'Messages d''erreur'!$B$9,"")</f>
        <v/>
      </c>
      <c r="P436" s="447">
        <f t="shared" si="35"/>
        <v>66023</v>
      </c>
      <c r="Q436" s="447">
        <f>IFERROR(VLOOKUP(B437,'Liste CG'!A:A,1,FALSE),"Attention erreur pas de CG")</f>
        <v>22379</v>
      </c>
      <c r="R436" s="447" t="str">
        <f>IF(LEFT(Q436,1)="A",'Messages d''erreur'!B$10,"")</f>
        <v/>
      </c>
      <c r="S436" s="467">
        <f t="shared" si="36"/>
        <v>66023</v>
      </c>
      <c r="T436" s="469">
        <f>IFERROR(VLOOKUP(S436,'Liste CG'!A:A,1,FALSE),"Attention erreur pas de CG")</f>
        <v>66023</v>
      </c>
      <c r="U436" s="447" t="str">
        <f>IF(MID(H436,4,1)="x", 'Messages d''erreur'!$B$13,IF(LEFT(T436,1)="A",'Messages d''erreur'!$B$12,""))</f>
        <v/>
      </c>
    </row>
    <row r="437" spans="1:21" ht="26" x14ac:dyDescent="0.35">
      <c r="A437" s="535" t="s">
        <v>1639</v>
      </c>
      <c r="B437" s="447">
        <f t="shared" si="33"/>
        <v>22379</v>
      </c>
      <c r="C437" s="462" t="s">
        <v>1640</v>
      </c>
      <c r="D437" s="463" t="s">
        <v>1341</v>
      </c>
      <c r="E437" s="464" t="s">
        <v>1101</v>
      </c>
      <c r="F437" s="464">
        <v>2</v>
      </c>
      <c r="G437" s="462" t="s">
        <v>1363</v>
      </c>
      <c r="H437" s="462" t="s">
        <v>1364</v>
      </c>
      <c r="I437" s="464" t="s">
        <v>1100</v>
      </c>
      <c r="J437" s="464" t="s">
        <v>61</v>
      </c>
      <c r="K437" s="466" t="s">
        <v>1100</v>
      </c>
      <c r="L437" s="467">
        <f t="shared" si="32"/>
        <v>1</v>
      </c>
      <c r="M437" s="468">
        <f t="shared" si="34"/>
        <v>67361</v>
      </c>
      <c r="N437" s="467" t="str">
        <f>IF(IFERROR(SEARCH("-",K437,1),0) &gt; 0,IFERROR(VLOOKUP(K437,'Liste ECO'!A:A,1,FALSE),"ATTENTION CE Inexistant"),"")</f>
        <v/>
      </c>
      <c r="O437" s="467" t="str">
        <f>IF(LEFT(N437,1) ="A",'Messages d''erreur'!$B$9,"")</f>
        <v/>
      </c>
      <c r="P437" s="447">
        <f t="shared" si="35"/>
        <v>67361</v>
      </c>
      <c r="Q437" s="447">
        <f>IFERROR(VLOOKUP(B438,'Liste CG'!A:A,1,FALSE),"Attention erreur pas de CG")</f>
        <v>22381</v>
      </c>
      <c r="R437" s="447" t="str">
        <f>IF(LEFT(Q437,1)="A",'Messages d''erreur'!B$10,"")</f>
        <v/>
      </c>
      <c r="S437" s="467">
        <f t="shared" si="36"/>
        <v>67361</v>
      </c>
      <c r="T437" s="469">
        <f>IFERROR(VLOOKUP(S437,'Liste CG'!A:A,1,FALSE),"Attention erreur pas de CG")</f>
        <v>67361</v>
      </c>
      <c r="U437" s="447" t="str">
        <f>IF(MID(H437,4,1)="x", 'Messages d''erreur'!$B$13,IF(LEFT(T437,1)="A",'Messages d''erreur'!$B$12,""))</f>
        <v/>
      </c>
    </row>
    <row r="438" spans="1:21" ht="26" x14ac:dyDescent="0.35">
      <c r="A438" s="535" t="s">
        <v>1641</v>
      </c>
      <c r="B438" s="447">
        <f t="shared" si="33"/>
        <v>22381</v>
      </c>
      <c r="C438" s="462" t="s">
        <v>1642</v>
      </c>
      <c r="D438" s="463" t="s">
        <v>1341</v>
      </c>
      <c r="E438" s="464" t="s">
        <v>61</v>
      </c>
      <c r="F438" s="464">
        <v>1</v>
      </c>
      <c r="G438" s="462" t="s">
        <v>1595</v>
      </c>
      <c r="H438" s="462" t="s">
        <v>1588</v>
      </c>
      <c r="I438" s="464" t="s">
        <v>1353</v>
      </c>
      <c r="J438" s="464" t="s">
        <v>1101</v>
      </c>
      <c r="K438" s="466" t="s">
        <v>1100</v>
      </c>
      <c r="L438" s="467">
        <f t="shared" si="32"/>
        <v>0</v>
      </c>
      <c r="M438" s="468">
        <f t="shared" si="34"/>
        <v>24031</v>
      </c>
      <c r="N438" s="467" t="str">
        <f>IF(IFERROR(SEARCH("-",K438,1),0) &gt; 0,IFERROR(VLOOKUP(K438,'Liste ECO'!A:A,1,FALSE),"ATTENTION CE Inexistant"),"")</f>
        <v/>
      </c>
      <c r="O438" s="467" t="str">
        <f>IF(LEFT(N438,1) ="A",'Messages d''erreur'!$B$9,"")</f>
        <v/>
      </c>
      <c r="P438" s="447">
        <f t="shared" si="35"/>
        <v>24031</v>
      </c>
      <c r="Q438" s="447">
        <f>IFERROR(VLOOKUP(B439,'Liste CG'!A:A,1,FALSE),"Attention erreur pas de CG")</f>
        <v>22382</v>
      </c>
      <c r="R438" s="447" t="str">
        <f>IF(LEFT(Q438,1)="A",'Messages d''erreur'!B$10,"")</f>
        <v/>
      </c>
      <c r="S438" s="467">
        <f t="shared" si="36"/>
        <v>24031</v>
      </c>
      <c r="T438" s="469">
        <f>IFERROR(VLOOKUP(S438,'Liste CG'!A:A,1,FALSE),"Attention erreur pas de CG")</f>
        <v>24031</v>
      </c>
      <c r="U438" s="447" t="str">
        <f>IF(MID(H438,4,1)="x", 'Messages d''erreur'!$B$13,IF(LEFT(T438,1)="A",'Messages d''erreur'!$B$12,""))</f>
        <v/>
      </c>
    </row>
    <row r="439" spans="1:21" ht="26" x14ac:dyDescent="0.35">
      <c r="A439" s="535" t="s">
        <v>1643</v>
      </c>
      <c r="B439" s="447">
        <f t="shared" si="33"/>
        <v>22382</v>
      </c>
      <c r="C439" s="462" t="s">
        <v>1644</v>
      </c>
      <c r="D439" s="463" t="s">
        <v>1341</v>
      </c>
      <c r="E439" s="464" t="s">
        <v>61</v>
      </c>
      <c r="F439" s="464">
        <v>1</v>
      </c>
      <c r="G439" s="462" t="s">
        <v>1393</v>
      </c>
      <c r="H439" s="462" t="s">
        <v>1588</v>
      </c>
      <c r="I439" s="464" t="s">
        <v>1353</v>
      </c>
      <c r="J439" s="464" t="s">
        <v>1101</v>
      </c>
      <c r="K439" s="466" t="s">
        <v>1100</v>
      </c>
      <c r="L439" s="467">
        <f t="shared" si="32"/>
        <v>0</v>
      </c>
      <c r="M439" s="468">
        <f t="shared" si="34"/>
        <v>24031</v>
      </c>
      <c r="N439" s="467" t="str">
        <f>IF(IFERROR(SEARCH("-",K439,1),0) &gt; 0,IFERROR(VLOOKUP(K439,'Liste ECO'!A:A,1,FALSE),"ATTENTION CE Inexistant"),"")</f>
        <v/>
      </c>
      <c r="O439" s="467" t="str">
        <f>IF(LEFT(N439,1) ="A",'Messages d''erreur'!$B$9,"")</f>
        <v/>
      </c>
      <c r="P439" s="447">
        <f t="shared" si="35"/>
        <v>24031</v>
      </c>
      <c r="Q439" s="447">
        <f>IFERROR(VLOOKUP(B440,'Liste CG'!A:A,1,FALSE),"Attention erreur pas de CG")</f>
        <v>22388</v>
      </c>
      <c r="R439" s="447" t="str">
        <f>IF(LEFT(Q439,1)="A",'Messages d''erreur'!B$10,"")</f>
        <v/>
      </c>
      <c r="S439" s="467">
        <f t="shared" si="36"/>
        <v>24031</v>
      </c>
      <c r="T439" s="469">
        <f>IFERROR(VLOOKUP(S439,'Liste CG'!A:A,1,FALSE),"Attention erreur pas de CG")</f>
        <v>24031</v>
      </c>
      <c r="U439" s="447" t="str">
        <f>IF(MID(H439,4,1)="x", 'Messages d''erreur'!$B$13,IF(LEFT(T439,1)="A",'Messages d''erreur'!$B$12,""))</f>
        <v/>
      </c>
    </row>
    <row r="440" spans="1:21" ht="39" x14ac:dyDescent="0.35">
      <c r="A440" s="535" t="s">
        <v>1645</v>
      </c>
      <c r="B440" s="447">
        <f t="shared" si="33"/>
        <v>22388</v>
      </c>
      <c r="C440" s="462" t="s">
        <v>1646</v>
      </c>
      <c r="D440" s="463" t="s">
        <v>1341</v>
      </c>
      <c r="E440" s="464" t="s">
        <v>1101</v>
      </c>
      <c r="F440" s="464">
        <v>1</v>
      </c>
      <c r="G440" s="462" t="s">
        <v>1600</v>
      </c>
      <c r="H440" s="462" t="s">
        <v>1601</v>
      </c>
      <c r="I440" s="464" t="s">
        <v>1100</v>
      </c>
      <c r="J440" s="464" t="s">
        <v>61</v>
      </c>
      <c r="K440" s="466" t="s">
        <v>1100</v>
      </c>
      <c r="L440" s="467">
        <f t="shared" si="32"/>
        <v>0</v>
      </c>
      <c r="M440" s="468">
        <f t="shared" si="34"/>
        <v>66023</v>
      </c>
      <c r="N440" s="467" t="str">
        <f>IF(IFERROR(SEARCH("-",K440,1),0) &gt; 0,IFERROR(VLOOKUP(K440,'Liste ECO'!A:A,1,FALSE),"ATTENTION CE Inexistant"),"")</f>
        <v/>
      </c>
      <c r="O440" s="467" t="str">
        <f>IF(LEFT(N440,1) ="A",'Messages d''erreur'!$B$9,"")</f>
        <v/>
      </c>
      <c r="P440" s="447">
        <f t="shared" si="35"/>
        <v>66023</v>
      </c>
      <c r="Q440" s="447">
        <f>IFERROR(VLOOKUP(B441,'Liste CG'!A:A,1,FALSE),"Attention erreur pas de CG")</f>
        <v>22388</v>
      </c>
      <c r="R440" s="447" t="str">
        <f>IF(LEFT(Q440,1)="A",'Messages d''erreur'!B$10,"")</f>
        <v/>
      </c>
      <c r="S440" s="467">
        <f t="shared" si="36"/>
        <v>66023</v>
      </c>
      <c r="T440" s="469">
        <f>IFERROR(VLOOKUP(S440,'Liste CG'!A:A,1,FALSE),"Attention erreur pas de CG")</f>
        <v>66023</v>
      </c>
      <c r="U440" s="447" t="str">
        <f>IF(MID(H440,4,1)="x", 'Messages d''erreur'!$B$13,IF(LEFT(T440,1)="A",'Messages d''erreur'!$B$12,""))</f>
        <v/>
      </c>
    </row>
    <row r="441" spans="1:21" ht="39" x14ac:dyDescent="0.35">
      <c r="A441" s="535" t="s">
        <v>1645</v>
      </c>
      <c r="B441" s="447">
        <f t="shared" si="33"/>
        <v>22388</v>
      </c>
      <c r="C441" s="462" t="s">
        <v>1646</v>
      </c>
      <c r="D441" s="463" t="s">
        <v>1341</v>
      </c>
      <c r="E441" s="464" t="s">
        <v>1101</v>
      </c>
      <c r="F441" s="464">
        <v>2</v>
      </c>
      <c r="G441" s="462" t="s">
        <v>1363</v>
      </c>
      <c r="H441" s="462" t="s">
        <v>1364</v>
      </c>
      <c r="I441" s="464" t="s">
        <v>1100</v>
      </c>
      <c r="J441" s="464" t="s">
        <v>61</v>
      </c>
      <c r="K441" s="466" t="s">
        <v>1100</v>
      </c>
      <c r="L441" s="467">
        <f t="shared" si="32"/>
        <v>1</v>
      </c>
      <c r="M441" s="468">
        <f t="shared" si="34"/>
        <v>67361</v>
      </c>
      <c r="N441" s="467" t="str">
        <f>IF(IFERROR(SEARCH("-",K441,1),0) &gt; 0,IFERROR(VLOOKUP(K441,'Liste ECO'!A:A,1,FALSE),"ATTENTION CE Inexistant"),"")</f>
        <v/>
      </c>
      <c r="O441" s="467" t="str">
        <f>IF(LEFT(N441,1) ="A",'Messages d''erreur'!$B$9,"")</f>
        <v/>
      </c>
      <c r="P441" s="447">
        <f t="shared" si="35"/>
        <v>67361</v>
      </c>
      <c r="Q441" s="447">
        <f>IFERROR(VLOOKUP(B442,'Liste CG'!A:A,1,FALSE),"Attention erreur pas de CG")</f>
        <v>22389</v>
      </c>
      <c r="R441" s="447" t="str">
        <f>IF(LEFT(Q441,1)="A",'Messages d''erreur'!B$10,"")</f>
        <v/>
      </c>
      <c r="S441" s="467">
        <f t="shared" si="36"/>
        <v>67361</v>
      </c>
      <c r="T441" s="469">
        <f>IFERROR(VLOOKUP(S441,'Liste CG'!A:A,1,FALSE),"Attention erreur pas de CG")</f>
        <v>67361</v>
      </c>
      <c r="U441" s="447" t="str">
        <f>IF(MID(H441,4,1)="x", 'Messages d''erreur'!$B$13,IF(LEFT(T441,1)="A",'Messages d''erreur'!$B$12,""))</f>
        <v/>
      </c>
    </row>
    <row r="442" spans="1:21" ht="26" x14ac:dyDescent="0.35">
      <c r="A442" s="535" t="s">
        <v>1647</v>
      </c>
      <c r="B442" s="447">
        <f t="shared" si="33"/>
        <v>22389</v>
      </c>
      <c r="C442" s="462" t="s">
        <v>1648</v>
      </c>
      <c r="D442" s="463" t="s">
        <v>1341</v>
      </c>
      <c r="E442" s="464" t="s">
        <v>1101</v>
      </c>
      <c r="F442" s="464">
        <v>1</v>
      </c>
      <c r="G442" s="462" t="s">
        <v>1347</v>
      </c>
      <c r="H442" s="462" t="s">
        <v>1601</v>
      </c>
      <c r="I442" s="464" t="s">
        <v>1100</v>
      </c>
      <c r="J442" s="464" t="s">
        <v>61</v>
      </c>
      <c r="K442" s="466" t="s">
        <v>1100</v>
      </c>
      <c r="L442" s="467">
        <f t="shared" ref="L442:L505" si="37">IF(A442=A441,1,0)</f>
        <v>0</v>
      </c>
      <c r="M442" s="468">
        <f t="shared" si="34"/>
        <v>66023</v>
      </c>
      <c r="N442" s="467" t="str">
        <f>IF(IFERROR(SEARCH("-",K442,1),0) &gt; 0,IFERROR(VLOOKUP(K442,'Liste ECO'!A:A,1,FALSE),"ATTENTION CE Inexistant"),"")</f>
        <v/>
      </c>
      <c r="O442" s="467" t="str">
        <f>IF(LEFT(N442,1) ="A",'Messages d''erreur'!$B$9,"")</f>
        <v/>
      </c>
      <c r="P442" s="447">
        <f t="shared" si="35"/>
        <v>66023</v>
      </c>
      <c r="Q442" s="447">
        <f>IFERROR(VLOOKUP(B443,'Liste CG'!A:A,1,FALSE),"Attention erreur pas de CG")</f>
        <v>22389</v>
      </c>
      <c r="R442" s="447" t="str">
        <f>IF(LEFT(Q442,1)="A",'Messages d''erreur'!B$10,"")</f>
        <v/>
      </c>
      <c r="S442" s="467">
        <f t="shared" si="36"/>
        <v>66023</v>
      </c>
      <c r="T442" s="469">
        <f>IFERROR(VLOOKUP(S442,'Liste CG'!A:A,1,FALSE),"Attention erreur pas de CG")</f>
        <v>66023</v>
      </c>
      <c r="U442" s="447" t="str">
        <f>IF(MID(H442,4,1)="x", 'Messages d''erreur'!$B$13,IF(LEFT(T442,1)="A",'Messages d''erreur'!$B$12,""))</f>
        <v/>
      </c>
    </row>
    <row r="443" spans="1:21" ht="26" x14ac:dyDescent="0.35">
      <c r="A443" s="535" t="s">
        <v>1647</v>
      </c>
      <c r="B443" s="447">
        <f t="shared" si="33"/>
        <v>22389</v>
      </c>
      <c r="C443" s="462" t="s">
        <v>1648</v>
      </c>
      <c r="D443" s="463" t="s">
        <v>1341</v>
      </c>
      <c r="E443" s="464" t="s">
        <v>1101</v>
      </c>
      <c r="F443" s="464">
        <v>2</v>
      </c>
      <c r="G443" s="462" t="s">
        <v>1363</v>
      </c>
      <c r="H443" s="462" t="s">
        <v>1364</v>
      </c>
      <c r="I443" s="464" t="s">
        <v>1100</v>
      </c>
      <c r="J443" s="464" t="s">
        <v>61</v>
      </c>
      <c r="K443" s="466" t="s">
        <v>1100</v>
      </c>
      <c r="L443" s="467">
        <f t="shared" si="37"/>
        <v>1</v>
      </c>
      <c r="M443" s="468">
        <f t="shared" si="34"/>
        <v>67361</v>
      </c>
      <c r="N443" s="467" t="str">
        <f>IF(IFERROR(SEARCH("-",K443,1),0) &gt; 0,IFERROR(VLOOKUP(K443,'Liste ECO'!A:A,1,FALSE),"ATTENTION CE Inexistant"),"")</f>
        <v/>
      </c>
      <c r="O443" s="467" t="str">
        <f>IF(LEFT(N443,1) ="A",'Messages d''erreur'!$B$9,"")</f>
        <v/>
      </c>
      <c r="P443" s="447">
        <f t="shared" si="35"/>
        <v>67361</v>
      </c>
      <c r="Q443" s="447">
        <f>IFERROR(VLOOKUP(B444,'Liste CG'!A:A,1,FALSE),"Attention erreur pas de CG")</f>
        <v>22391</v>
      </c>
      <c r="R443" s="447" t="str">
        <f>IF(LEFT(Q443,1)="A",'Messages d''erreur'!B$10,"")</f>
        <v/>
      </c>
      <c r="S443" s="467">
        <f t="shared" si="36"/>
        <v>67361</v>
      </c>
      <c r="T443" s="469">
        <f>IFERROR(VLOOKUP(S443,'Liste CG'!A:A,1,FALSE),"Attention erreur pas de CG")</f>
        <v>67361</v>
      </c>
      <c r="U443" s="447" t="str">
        <f>IF(MID(H443,4,1)="x", 'Messages d''erreur'!$B$13,IF(LEFT(T443,1)="A",'Messages d''erreur'!$B$12,""))</f>
        <v/>
      </c>
    </row>
    <row r="444" spans="1:21" ht="26" x14ac:dyDescent="0.35">
      <c r="A444" s="535" t="s">
        <v>1649</v>
      </c>
      <c r="B444" s="447">
        <f t="shared" si="33"/>
        <v>22391</v>
      </c>
      <c r="C444" s="462" t="s">
        <v>1650</v>
      </c>
      <c r="D444" s="463" t="s">
        <v>1341</v>
      </c>
      <c r="E444" s="464" t="s">
        <v>61</v>
      </c>
      <c r="F444" s="464">
        <v>1</v>
      </c>
      <c r="G444" s="462" t="s">
        <v>1651</v>
      </c>
      <c r="H444" s="462" t="s">
        <v>1588</v>
      </c>
      <c r="I444" s="464" t="s">
        <v>1353</v>
      </c>
      <c r="J444" s="464" t="s">
        <v>1101</v>
      </c>
      <c r="K444" s="466" t="s">
        <v>1100</v>
      </c>
      <c r="L444" s="467">
        <f t="shared" si="37"/>
        <v>0</v>
      </c>
      <c r="M444" s="468">
        <f t="shared" si="34"/>
        <v>24031</v>
      </c>
      <c r="N444" s="467" t="str">
        <f>IF(IFERROR(SEARCH("-",K444,1),0) &gt; 0,IFERROR(VLOOKUP(K444,'Liste ECO'!A:A,1,FALSE),"ATTENTION CE Inexistant"),"")</f>
        <v/>
      </c>
      <c r="O444" s="467" t="str">
        <f>IF(LEFT(N444,1) ="A",'Messages d''erreur'!$B$9,"")</f>
        <v/>
      </c>
      <c r="P444" s="447">
        <f t="shared" si="35"/>
        <v>24031</v>
      </c>
      <c r="Q444" s="447">
        <f>IFERROR(VLOOKUP(B445,'Liste CG'!A:A,1,FALSE),"Attention erreur pas de CG")</f>
        <v>22392</v>
      </c>
      <c r="R444" s="447" t="str">
        <f>IF(LEFT(Q444,1)="A",'Messages d''erreur'!B$10,"")</f>
        <v/>
      </c>
      <c r="S444" s="467">
        <f t="shared" si="36"/>
        <v>24031</v>
      </c>
      <c r="T444" s="469">
        <f>IFERROR(VLOOKUP(S444,'Liste CG'!A:A,1,FALSE),"Attention erreur pas de CG")</f>
        <v>24031</v>
      </c>
      <c r="U444" s="447" t="str">
        <f>IF(MID(H444,4,1)="x", 'Messages d''erreur'!$B$13,IF(LEFT(T444,1)="A",'Messages d''erreur'!$B$12,""))</f>
        <v/>
      </c>
    </row>
    <row r="445" spans="1:21" ht="26" x14ac:dyDescent="0.35">
      <c r="A445" s="535" t="s">
        <v>1652</v>
      </c>
      <c r="B445" s="447">
        <f t="shared" si="33"/>
        <v>22392</v>
      </c>
      <c r="C445" s="462" t="s">
        <v>1653</v>
      </c>
      <c r="D445" s="463" t="s">
        <v>1341</v>
      </c>
      <c r="E445" s="464" t="s">
        <v>61</v>
      </c>
      <c r="F445" s="464">
        <v>1</v>
      </c>
      <c r="G445" s="462" t="s">
        <v>1654</v>
      </c>
      <c r="H445" s="462" t="s">
        <v>1588</v>
      </c>
      <c r="I445" s="464" t="s">
        <v>1353</v>
      </c>
      <c r="J445" s="464" t="s">
        <v>1101</v>
      </c>
      <c r="K445" s="466" t="s">
        <v>1100</v>
      </c>
      <c r="L445" s="467">
        <f t="shared" si="37"/>
        <v>0</v>
      </c>
      <c r="M445" s="468">
        <f t="shared" si="34"/>
        <v>24031</v>
      </c>
      <c r="N445" s="467" t="str">
        <f>IF(IFERROR(SEARCH("-",K445,1),0) &gt; 0,IFERROR(VLOOKUP(K445,'Liste ECO'!A:A,1,FALSE),"ATTENTION CE Inexistant"),"")</f>
        <v/>
      </c>
      <c r="O445" s="467" t="str">
        <f>IF(LEFT(N445,1) ="A",'Messages d''erreur'!$B$9,"")</f>
        <v/>
      </c>
      <c r="P445" s="447">
        <f t="shared" si="35"/>
        <v>24031</v>
      </c>
      <c r="Q445" s="447">
        <f>IFERROR(VLOOKUP(B446,'Liste CG'!A:A,1,FALSE),"Attention erreur pas de CG")</f>
        <v>22397</v>
      </c>
      <c r="R445" s="447" t="str">
        <f>IF(LEFT(Q445,1)="A",'Messages d''erreur'!B$10,"")</f>
        <v/>
      </c>
      <c r="S445" s="467">
        <f t="shared" si="36"/>
        <v>24031</v>
      </c>
      <c r="T445" s="469">
        <f>IFERROR(VLOOKUP(S445,'Liste CG'!A:A,1,FALSE),"Attention erreur pas de CG")</f>
        <v>24031</v>
      </c>
      <c r="U445" s="447" t="str">
        <f>IF(MID(H445,4,1)="x", 'Messages d''erreur'!$B$13,IF(LEFT(T445,1)="A",'Messages d''erreur'!$B$12,""))</f>
        <v/>
      </c>
    </row>
    <row r="446" spans="1:21" ht="26" x14ac:dyDescent="0.35">
      <c r="A446" s="535" t="s">
        <v>1655</v>
      </c>
      <c r="B446" s="447">
        <f t="shared" si="33"/>
        <v>22397</v>
      </c>
      <c r="C446" s="462" t="s">
        <v>1656</v>
      </c>
      <c r="D446" s="463" t="s">
        <v>1341</v>
      </c>
      <c r="E446" s="464" t="s">
        <v>1101</v>
      </c>
      <c r="F446" s="464">
        <v>1</v>
      </c>
      <c r="G446" s="462" t="s">
        <v>1396</v>
      </c>
      <c r="H446" s="462" t="s">
        <v>1402</v>
      </c>
      <c r="I446" s="464" t="s">
        <v>1100</v>
      </c>
      <c r="J446" s="464" t="s">
        <v>61</v>
      </c>
      <c r="K446" s="466" t="s">
        <v>1100</v>
      </c>
      <c r="L446" s="467">
        <f t="shared" si="37"/>
        <v>0</v>
      </c>
      <c r="M446" s="468">
        <f t="shared" si="34"/>
        <v>67371</v>
      </c>
      <c r="N446" s="467" t="str">
        <f>IF(IFERROR(SEARCH("-",K446,1),0) &gt; 0,IFERROR(VLOOKUP(K446,'Liste ECO'!A:A,1,FALSE),"ATTENTION CE Inexistant"),"")</f>
        <v/>
      </c>
      <c r="O446" s="467" t="str">
        <f>IF(LEFT(N446,1) ="A",'Messages d''erreur'!$B$9,"")</f>
        <v/>
      </c>
      <c r="P446" s="447">
        <f t="shared" si="35"/>
        <v>67371</v>
      </c>
      <c r="Q446" s="447">
        <f>IFERROR(VLOOKUP(B447,'Liste CG'!A:A,1,FALSE),"Attention erreur pas de CG")</f>
        <v>22397</v>
      </c>
      <c r="R446" s="447" t="str">
        <f>IF(LEFT(Q446,1)="A",'Messages d''erreur'!B$10,"")</f>
        <v/>
      </c>
      <c r="S446" s="467">
        <f t="shared" si="36"/>
        <v>67371</v>
      </c>
      <c r="T446" s="469">
        <f>IFERROR(VLOOKUP(S446,'Liste CG'!A:A,1,FALSE),"Attention erreur pas de CG")</f>
        <v>67371</v>
      </c>
      <c r="U446" s="447" t="str">
        <f>IF(MID(H446,4,1)="x", 'Messages d''erreur'!$B$13,IF(LEFT(T446,1)="A",'Messages d''erreur'!$B$12,""))</f>
        <v/>
      </c>
    </row>
    <row r="447" spans="1:21" ht="26" x14ac:dyDescent="0.35">
      <c r="A447" s="535" t="s">
        <v>1655</v>
      </c>
      <c r="B447" s="447">
        <f t="shared" si="33"/>
        <v>22397</v>
      </c>
      <c r="C447" s="462" t="s">
        <v>1656</v>
      </c>
      <c r="D447" s="463" t="s">
        <v>1341</v>
      </c>
      <c r="E447" s="464" t="s">
        <v>61</v>
      </c>
      <c r="F447" s="464">
        <v>2</v>
      </c>
      <c r="G447" s="462" t="s">
        <v>1398</v>
      </c>
      <c r="H447" s="462" t="s">
        <v>1403</v>
      </c>
      <c r="I447" s="464" t="s">
        <v>1100</v>
      </c>
      <c r="J447" s="464" t="s">
        <v>1101</v>
      </c>
      <c r="K447" s="466" t="s">
        <v>1100</v>
      </c>
      <c r="L447" s="467">
        <f t="shared" si="37"/>
        <v>1</v>
      </c>
      <c r="M447" s="468">
        <f t="shared" si="34"/>
        <v>77371</v>
      </c>
      <c r="N447" s="467" t="str">
        <f>IF(IFERROR(SEARCH("-",K447,1),0) &gt; 0,IFERROR(VLOOKUP(K447,'Liste ECO'!A:A,1,FALSE),"ATTENTION CE Inexistant"),"")</f>
        <v/>
      </c>
      <c r="O447" s="467" t="str">
        <f>IF(LEFT(N447,1) ="A",'Messages d''erreur'!$B$9,"")</f>
        <v/>
      </c>
      <c r="P447" s="447">
        <f t="shared" si="35"/>
        <v>77371</v>
      </c>
      <c r="Q447" s="447">
        <f>IFERROR(VLOOKUP(B448,'Liste CG'!A:A,1,FALSE),"Attention erreur pas de CG")</f>
        <v>22398</v>
      </c>
      <c r="R447" s="447" t="str">
        <f>IF(LEFT(Q447,1)="A",'Messages d''erreur'!B$10,"")</f>
        <v/>
      </c>
      <c r="S447" s="467">
        <f t="shared" si="36"/>
        <v>77371</v>
      </c>
      <c r="T447" s="469">
        <f>IFERROR(VLOOKUP(S447,'Liste CG'!A:A,1,FALSE),"Attention erreur pas de CG")</f>
        <v>77371</v>
      </c>
      <c r="U447" s="447" t="str">
        <f>IF(MID(H447,4,1)="x", 'Messages d''erreur'!$B$13,IF(LEFT(T447,1)="A",'Messages d''erreur'!$B$12,""))</f>
        <v/>
      </c>
    </row>
    <row r="448" spans="1:21" ht="26" x14ac:dyDescent="0.35">
      <c r="A448" s="535" t="s">
        <v>1657</v>
      </c>
      <c r="B448" s="447">
        <f t="shared" si="33"/>
        <v>22398</v>
      </c>
      <c r="C448" s="462" t="s">
        <v>1658</v>
      </c>
      <c r="D448" s="463" t="s">
        <v>1341</v>
      </c>
      <c r="E448" s="464" t="s">
        <v>1101</v>
      </c>
      <c r="F448" s="464">
        <v>1</v>
      </c>
      <c r="G448" s="462" t="s">
        <v>1347</v>
      </c>
      <c r="H448" s="462" t="s">
        <v>1601</v>
      </c>
      <c r="I448" s="464" t="s">
        <v>1100</v>
      </c>
      <c r="J448" s="464" t="s">
        <v>61</v>
      </c>
      <c r="K448" s="466" t="s">
        <v>1100</v>
      </c>
      <c r="L448" s="467">
        <f t="shared" si="37"/>
        <v>0</v>
      </c>
      <c r="M448" s="468">
        <f t="shared" si="34"/>
        <v>66023</v>
      </c>
      <c r="N448" s="467" t="str">
        <f>IF(IFERROR(SEARCH("-",K448,1),0) &gt; 0,IFERROR(VLOOKUP(K448,'Liste ECO'!A:A,1,FALSE),"ATTENTION CE Inexistant"),"")</f>
        <v/>
      </c>
      <c r="O448" s="467" t="str">
        <f>IF(LEFT(N448,1) ="A",'Messages d''erreur'!$B$9,"")</f>
        <v/>
      </c>
      <c r="P448" s="447">
        <f t="shared" si="35"/>
        <v>66023</v>
      </c>
      <c r="Q448" s="447">
        <f>IFERROR(VLOOKUP(B449,'Liste CG'!A:A,1,FALSE),"Attention erreur pas de CG")</f>
        <v>22398</v>
      </c>
      <c r="R448" s="447" t="str">
        <f>IF(LEFT(Q448,1)="A",'Messages d''erreur'!B$10,"")</f>
        <v/>
      </c>
      <c r="S448" s="467">
        <f t="shared" si="36"/>
        <v>66023</v>
      </c>
      <c r="T448" s="469">
        <f>IFERROR(VLOOKUP(S448,'Liste CG'!A:A,1,FALSE),"Attention erreur pas de CG")</f>
        <v>66023</v>
      </c>
      <c r="U448" s="447" t="str">
        <f>IF(MID(H448,4,1)="x", 'Messages d''erreur'!$B$13,IF(LEFT(T448,1)="A",'Messages d''erreur'!$B$12,""))</f>
        <v/>
      </c>
    </row>
    <row r="449" spans="1:21" ht="26" x14ac:dyDescent="0.35">
      <c r="A449" s="535" t="s">
        <v>1657</v>
      </c>
      <c r="B449" s="447">
        <f t="shared" si="33"/>
        <v>22398</v>
      </c>
      <c r="C449" s="462" t="s">
        <v>1658</v>
      </c>
      <c r="D449" s="463" t="s">
        <v>1341</v>
      </c>
      <c r="E449" s="464" t="s">
        <v>1101</v>
      </c>
      <c r="F449" s="464">
        <v>2</v>
      </c>
      <c r="G449" s="462" t="s">
        <v>1363</v>
      </c>
      <c r="H449" s="462" t="s">
        <v>1364</v>
      </c>
      <c r="I449" s="464" t="s">
        <v>1100</v>
      </c>
      <c r="J449" s="464" t="s">
        <v>61</v>
      </c>
      <c r="K449" s="466" t="s">
        <v>1100</v>
      </c>
      <c r="L449" s="467">
        <f t="shared" si="37"/>
        <v>1</v>
      </c>
      <c r="M449" s="468">
        <f t="shared" si="34"/>
        <v>67361</v>
      </c>
      <c r="N449" s="467" t="str">
        <f>IF(IFERROR(SEARCH("-",K449,1),0) &gt; 0,IFERROR(VLOOKUP(K449,'Liste ECO'!A:A,1,FALSE),"ATTENTION CE Inexistant"),"")</f>
        <v/>
      </c>
      <c r="O449" s="467" t="str">
        <f>IF(LEFT(N449,1) ="A",'Messages d''erreur'!$B$9,"")</f>
        <v/>
      </c>
      <c r="P449" s="447">
        <f t="shared" si="35"/>
        <v>67361</v>
      </c>
      <c r="Q449" s="447">
        <f>IFERROR(VLOOKUP(B450,'Liste CG'!A:A,1,FALSE),"Attention erreur pas de CG")</f>
        <v>22411</v>
      </c>
      <c r="R449" s="447" t="str">
        <f>IF(LEFT(Q449,1)="A",'Messages d''erreur'!B$10,"")</f>
        <v/>
      </c>
      <c r="S449" s="467">
        <f t="shared" si="36"/>
        <v>67361</v>
      </c>
      <c r="T449" s="469">
        <f>IFERROR(VLOOKUP(S449,'Liste CG'!A:A,1,FALSE),"Attention erreur pas de CG")</f>
        <v>67361</v>
      </c>
      <c r="U449" s="447" t="str">
        <f>IF(MID(H449,4,1)="x", 'Messages d''erreur'!$B$13,IF(LEFT(T449,1)="A",'Messages d''erreur'!$B$12,""))</f>
        <v/>
      </c>
    </row>
    <row r="450" spans="1:21" ht="14.5" x14ac:dyDescent="0.35">
      <c r="A450" s="535" t="s">
        <v>1659</v>
      </c>
      <c r="B450" s="447">
        <f t="shared" si="33"/>
        <v>22411</v>
      </c>
      <c r="C450" s="462" t="s">
        <v>1660</v>
      </c>
      <c r="D450" s="463" t="s">
        <v>1341</v>
      </c>
      <c r="E450" s="464" t="s">
        <v>61</v>
      </c>
      <c r="F450" s="464">
        <v>1</v>
      </c>
      <c r="G450" s="462" t="s">
        <v>1587</v>
      </c>
      <c r="H450" s="462" t="s">
        <v>1588</v>
      </c>
      <c r="I450" s="464" t="s">
        <v>1353</v>
      </c>
      <c r="J450" s="464" t="s">
        <v>1101</v>
      </c>
      <c r="K450" s="466" t="s">
        <v>1100</v>
      </c>
      <c r="L450" s="467">
        <f t="shared" si="37"/>
        <v>0</v>
      </c>
      <c r="M450" s="468">
        <f t="shared" si="34"/>
        <v>24031</v>
      </c>
      <c r="N450" s="467" t="str">
        <f>IF(IFERROR(SEARCH("-",K450,1),0) &gt; 0,IFERROR(VLOOKUP(K450,'Liste ECO'!A:A,1,FALSE),"ATTENTION CE Inexistant"),"")</f>
        <v/>
      </c>
      <c r="O450" s="467" t="str">
        <f>IF(LEFT(N450,1) ="A",'Messages d''erreur'!$B$9,"")</f>
        <v/>
      </c>
      <c r="P450" s="447">
        <f t="shared" si="35"/>
        <v>24031</v>
      </c>
      <c r="Q450" s="447">
        <f>IFERROR(VLOOKUP(B451,'Liste CG'!A:A,1,FALSE),"Attention erreur pas de CG")</f>
        <v>22411</v>
      </c>
      <c r="R450" s="447" t="str">
        <f>IF(LEFT(Q450,1)="A",'Messages d''erreur'!B$10,"")</f>
        <v/>
      </c>
      <c r="S450" s="467">
        <f t="shared" si="36"/>
        <v>24031</v>
      </c>
      <c r="T450" s="469">
        <f>IFERROR(VLOOKUP(S450,'Liste CG'!A:A,1,FALSE),"Attention erreur pas de CG")</f>
        <v>24031</v>
      </c>
      <c r="U450" s="447" t="str">
        <f>IF(MID(H450,4,1)="x", 'Messages d''erreur'!$B$13,IF(LEFT(T450,1)="A",'Messages d''erreur'!$B$12,""))</f>
        <v/>
      </c>
    </row>
    <row r="451" spans="1:21" ht="14.5" x14ac:dyDescent="0.35">
      <c r="A451" s="535" t="s">
        <v>1659</v>
      </c>
      <c r="B451" s="447">
        <f t="shared" si="33"/>
        <v>22411</v>
      </c>
      <c r="C451" s="462" t="s">
        <v>1660</v>
      </c>
      <c r="D451" s="463" t="s">
        <v>1341</v>
      </c>
      <c r="E451" s="464" t="s">
        <v>1101</v>
      </c>
      <c r="F451" s="464">
        <v>2</v>
      </c>
      <c r="G451" s="462" t="s">
        <v>1385</v>
      </c>
      <c r="H451" s="462" t="s">
        <v>1386</v>
      </c>
      <c r="I451" s="464" t="s">
        <v>1353</v>
      </c>
      <c r="J451" s="464" t="s">
        <v>61</v>
      </c>
      <c r="K451" s="466" t="s">
        <v>1100</v>
      </c>
      <c r="L451" s="467">
        <f t="shared" si="37"/>
        <v>1</v>
      </c>
      <c r="M451" s="468">
        <f t="shared" si="34"/>
        <v>24621</v>
      </c>
      <c r="N451" s="467" t="str">
        <f>IF(IFERROR(SEARCH("-",K451,1),0) &gt; 0,IFERROR(VLOOKUP(K451,'Liste ECO'!A:A,1,FALSE),"ATTENTION CE Inexistant"),"")</f>
        <v/>
      </c>
      <c r="O451" s="467" t="str">
        <f>IF(LEFT(N451,1) ="A",'Messages d''erreur'!$B$9,"")</f>
        <v/>
      </c>
      <c r="P451" s="447">
        <f t="shared" si="35"/>
        <v>24621</v>
      </c>
      <c r="Q451" s="447">
        <f>IFERROR(VLOOKUP(B452,'Liste CG'!A:A,1,FALSE),"Attention erreur pas de CG")</f>
        <v>22411</v>
      </c>
      <c r="R451" s="447" t="str">
        <f>IF(LEFT(Q451,1)="A",'Messages d''erreur'!B$10,"")</f>
        <v/>
      </c>
      <c r="S451" s="467">
        <f t="shared" si="36"/>
        <v>24621</v>
      </c>
      <c r="T451" s="469">
        <f>IFERROR(VLOOKUP(S451,'Liste CG'!A:A,1,FALSE),"Attention erreur pas de CG")</f>
        <v>24621</v>
      </c>
      <c r="U451" s="447" t="str">
        <f>IF(MID(H451,4,1)="x", 'Messages d''erreur'!$B$13,IF(LEFT(T451,1)="A",'Messages d''erreur'!$B$12,""))</f>
        <v/>
      </c>
    </row>
    <row r="452" spans="1:21" ht="39" x14ac:dyDescent="0.35">
      <c r="A452" s="535" t="s">
        <v>1659</v>
      </c>
      <c r="B452" s="447">
        <f t="shared" ref="B452:B515" si="38">VALUE(A452)</f>
        <v>22411</v>
      </c>
      <c r="C452" s="462" t="s">
        <v>1660</v>
      </c>
      <c r="D452" s="463" t="s">
        <v>1341</v>
      </c>
      <c r="E452" s="464" t="s">
        <v>1101</v>
      </c>
      <c r="F452" s="464">
        <v>3</v>
      </c>
      <c r="G452" s="462" t="s">
        <v>1387</v>
      </c>
      <c r="H452" s="462" t="s">
        <v>1388</v>
      </c>
      <c r="I452" s="464" t="s">
        <v>1100</v>
      </c>
      <c r="J452" s="464" t="s">
        <v>61</v>
      </c>
      <c r="K452" s="466" t="s">
        <v>1100</v>
      </c>
      <c r="L452" s="467">
        <f t="shared" si="37"/>
        <v>1</v>
      </c>
      <c r="M452" s="468">
        <f t="shared" ref="M452:M515" si="39">VALUE(H452)</f>
        <v>67241</v>
      </c>
      <c r="N452" s="467" t="str">
        <f>IF(IFERROR(SEARCH("-",K452,1),0) &gt; 0,IFERROR(VLOOKUP(K452,'Liste ECO'!A:A,1,FALSE),"ATTENTION CE Inexistant"),"")</f>
        <v/>
      </c>
      <c r="O452" s="467" t="str">
        <f>IF(LEFT(N452,1) ="A",'Messages d''erreur'!$B$9,"")</f>
        <v/>
      </c>
      <c r="P452" s="447">
        <f t="shared" si="35"/>
        <v>67241</v>
      </c>
      <c r="Q452" s="447">
        <f>IFERROR(VLOOKUP(B453,'Liste CG'!A:A,1,FALSE),"Attention erreur pas de CG")</f>
        <v>22411</v>
      </c>
      <c r="R452" s="447" t="str">
        <f>IF(LEFT(Q452,1)="A",'Messages d''erreur'!B$10,"")</f>
        <v/>
      </c>
      <c r="S452" s="467">
        <f t="shared" si="36"/>
        <v>67241</v>
      </c>
      <c r="T452" s="469">
        <f>IFERROR(VLOOKUP(S452,'Liste CG'!A:A,1,FALSE),"Attention erreur pas de CG")</f>
        <v>67241</v>
      </c>
      <c r="U452" s="447" t="str">
        <f>IF(MID(H452,4,1)="x", 'Messages d''erreur'!$B$13,IF(LEFT(T452,1)="A",'Messages d''erreur'!$B$12,""))</f>
        <v/>
      </c>
    </row>
    <row r="453" spans="1:21" ht="39" x14ac:dyDescent="0.35">
      <c r="A453" s="535" t="s">
        <v>1659</v>
      </c>
      <c r="B453" s="447">
        <f t="shared" si="38"/>
        <v>22411</v>
      </c>
      <c r="C453" s="462" t="s">
        <v>1660</v>
      </c>
      <c r="D453" s="463" t="s">
        <v>1341</v>
      </c>
      <c r="E453" s="464" t="s">
        <v>61</v>
      </c>
      <c r="F453" s="464">
        <v>4</v>
      </c>
      <c r="G453" s="462" t="s">
        <v>1389</v>
      </c>
      <c r="H453" s="462" t="s">
        <v>1390</v>
      </c>
      <c r="I453" s="464" t="s">
        <v>1100</v>
      </c>
      <c r="J453" s="464" t="s">
        <v>1101</v>
      </c>
      <c r="K453" s="466" t="s">
        <v>1100</v>
      </c>
      <c r="L453" s="467">
        <f t="shared" si="37"/>
        <v>1</v>
      </c>
      <c r="M453" s="468">
        <f t="shared" si="39"/>
        <v>77241</v>
      </c>
      <c r="N453" s="467" t="str">
        <f>IF(IFERROR(SEARCH("-",K453,1),0) &gt; 0,IFERROR(VLOOKUP(K453,'Liste ECO'!A:A,1,FALSE),"ATTENTION CE Inexistant"),"")</f>
        <v/>
      </c>
      <c r="O453" s="467" t="str">
        <f>IF(LEFT(N453,1) ="A",'Messages d''erreur'!$B$9,"")</f>
        <v/>
      </c>
      <c r="P453" s="447">
        <f t="shared" si="35"/>
        <v>77241</v>
      </c>
      <c r="Q453" s="447">
        <f>IFERROR(VLOOKUP(B454,'Liste CG'!A:A,1,FALSE),"Attention erreur pas de CG")</f>
        <v>22416</v>
      </c>
      <c r="R453" s="447" t="str">
        <f>IF(LEFT(Q453,1)="A",'Messages d''erreur'!B$10,"")</f>
        <v/>
      </c>
      <c r="S453" s="467">
        <f t="shared" si="36"/>
        <v>77241</v>
      </c>
      <c r="T453" s="469">
        <f>IFERROR(VLOOKUP(S453,'Liste CG'!A:A,1,FALSE),"Attention erreur pas de CG")</f>
        <v>77241</v>
      </c>
      <c r="U453" s="447" t="str">
        <f>IF(MID(H453,4,1)="x", 'Messages d''erreur'!$B$13,IF(LEFT(T453,1)="A",'Messages d''erreur'!$B$12,""))</f>
        <v/>
      </c>
    </row>
    <row r="454" spans="1:21" ht="26" x14ac:dyDescent="0.35">
      <c r="A454" s="535" t="s">
        <v>1661</v>
      </c>
      <c r="B454" s="447">
        <f t="shared" si="38"/>
        <v>22416</v>
      </c>
      <c r="C454" s="462" t="s">
        <v>1662</v>
      </c>
      <c r="D454" s="463" t="s">
        <v>1341</v>
      </c>
      <c r="E454" s="464" t="s">
        <v>1101</v>
      </c>
      <c r="F454" s="464">
        <v>1</v>
      </c>
      <c r="G454" s="462" t="s">
        <v>1663</v>
      </c>
      <c r="H454" s="462" t="s">
        <v>1397</v>
      </c>
      <c r="I454" s="464" t="s">
        <v>1100</v>
      </c>
      <c r="J454" s="464" t="s">
        <v>61</v>
      </c>
      <c r="K454" s="466" t="s">
        <v>1100</v>
      </c>
      <c r="L454" s="467">
        <f t="shared" si="37"/>
        <v>0</v>
      </c>
      <c r="M454" s="468">
        <f t="shared" si="39"/>
        <v>66120</v>
      </c>
      <c r="N454" s="467" t="str">
        <f>IF(IFERROR(SEARCH("-",K454,1),0) &gt; 0,IFERROR(VLOOKUP(K454,'Liste ECO'!A:A,1,FALSE),"ATTENTION CE Inexistant"),"")</f>
        <v/>
      </c>
      <c r="O454" s="467" t="str">
        <f>IF(LEFT(N454,1) ="A",'Messages d''erreur'!$B$9,"")</f>
        <v/>
      </c>
      <c r="P454" s="447">
        <f t="shared" si="35"/>
        <v>66120</v>
      </c>
      <c r="Q454" s="447">
        <f>IFERROR(VLOOKUP(B455,'Liste CG'!A:A,1,FALSE),"Attention erreur pas de CG")</f>
        <v>22416</v>
      </c>
      <c r="R454" s="447" t="str">
        <f>IF(LEFT(Q454,1)="A",'Messages d''erreur'!B$10,"")</f>
        <v/>
      </c>
      <c r="S454" s="467">
        <f t="shared" si="36"/>
        <v>66120</v>
      </c>
      <c r="T454" s="469">
        <f>IFERROR(VLOOKUP(S454,'Liste CG'!A:A,1,FALSE),"Attention erreur pas de CG")</f>
        <v>66120</v>
      </c>
      <c r="U454" s="447" t="str">
        <f>IF(MID(H454,4,1)="x", 'Messages d''erreur'!$B$13,IF(LEFT(T454,1)="A",'Messages d''erreur'!$B$12,""))</f>
        <v/>
      </c>
    </row>
    <row r="455" spans="1:21" ht="26" x14ac:dyDescent="0.35">
      <c r="A455" s="535" t="s">
        <v>1661</v>
      </c>
      <c r="B455" s="447">
        <f t="shared" si="38"/>
        <v>22416</v>
      </c>
      <c r="C455" s="462" t="s">
        <v>1662</v>
      </c>
      <c r="D455" s="463" t="s">
        <v>1341</v>
      </c>
      <c r="E455" s="464" t="s">
        <v>61</v>
      </c>
      <c r="F455" s="464">
        <v>2</v>
      </c>
      <c r="G455" s="462" t="s">
        <v>1664</v>
      </c>
      <c r="H455" s="462" t="s">
        <v>1399</v>
      </c>
      <c r="I455" s="464" t="s">
        <v>1100</v>
      </c>
      <c r="J455" s="464" t="s">
        <v>1101</v>
      </c>
      <c r="K455" s="466" t="s">
        <v>1100</v>
      </c>
      <c r="L455" s="467">
        <f t="shared" si="37"/>
        <v>1</v>
      </c>
      <c r="M455" s="468">
        <f t="shared" si="39"/>
        <v>76120</v>
      </c>
      <c r="N455" s="467" t="str">
        <f>IF(IFERROR(SEARCH("-",K455,1),0) &gt; 0,IFERROR(VLOOKUP(K455,'Liste ECO'!A:A,1,FALSE),"ATTENTION CE Inexistant"),"")</f>
        <v/>
      </c>
      <c r="O455" s="467" t="str">
        <f>IF(LEFT(N455,1) ="A",'Messages d''erreur'!$B$9,"")</f>
        <v/>
      </c>
      <c r="P455" s="447">
        <f t="shared" si="35"/>
        <v>76120</v>
      </c>
      <c r="Q455" s="447">
        <f>IFERROR(VLOOKUP(B456,'Liste CG'!A:A,1,FALSE),"Attention erreur pas de CG")</f>
        <v>22417</v>
      </c>
      <c r="R455" s="447" t="str">
        <f>IF(LEFT(Q455,1)="A",'Messages d''erreur'!B$10,"")</f>
        <v/>
      </c>
      <c r="S455" s="467">
        <f t="shared" si="36"/>
        <v>76120</v>
      </c>
      <c r="T455" s="469">
        <f>IFERROR(VLOOKUP(S455,'Liste CG'!A:A,1,FALSE),"Attention erreur pas de CG")</f>
        <v>76120</v>
      </c>
      <c r="U455" s="447" t="str">
        <f>IF(MID(H455,4,1)="x", 'Messages d''erreur'!$B$13,IF(LEFT(T455,1)="A",'Messages d''erreur'!$B$12,""))</f>
        <v/>
      </c>
    </row>
    <row r="456" spans="1:21" ht="39" x14ac:dyDescent="0.35">
      <c r="A456" s="535" t="s">
        <v>1665</v>
      </c>
      <c r="B456" s="447">
        <f t="shared" si="38"/>
        <v>22417</v>
      </c>
      <c r="C456" s="462" t="s">
        <v>1666</v>
      </c>
      <c r="D456" s="463" t="s">
        <v>1341</v>
      </c>
      <c r="E456" s="464" t="s">
        <v>1101</v>
      </c>
      <c r="F456" s="464">
        <v>1</v>
      </c>
      <c r="G456" s="462" t="s">
        <v>1667</v>
      </c>
      <c r="H456" s="462" t="s">
        <v>1402</v>
      </c>
      <c r="I456" s="464" t="s">
        <v>1100</v>
      </c>
      <c r="J456" s="464" t="s">
        <v>61</v>
      </c>
      <c r="K456" s="466" t="s">
        <v>1100</v>
      </c>
      <c r="L456" s="467">
        <f t="shared" si="37"/>
        <v>0</v>
      </c>
      <c r="M456" s="468">
        <f t="shared" si="39"/>
        <v>67371</v>
      </c>
      <c r="N456" s="467" t="str">
        <f>IF(IFERROR(SEARCH("-",K456,1),0) &gt; 0,IFERROR(VLOOKUP(K456,'Liste ECO'!A:A,1,FALSE),"ATTENTION CE Inexistant"),"")</f>
        <v/>
      </c>
      <c r="O456" s="467" t="str">
        <f>IF(LEFT(N456,1) ="A",'Messages d''erreur'!$B$9,"")</f>
        <v/>
      </c>
      <c r="P456" s="447">
        <f t="shared" si="35"/>
        <v>67371</v>
      </c>
      <c r="Q456" s="447">
        <f>IFERROR(VLOOKUP(B457,'Liste CG'!A:A,1,FALSE),"Attention erreur pas de CG")</f>
        <v>22417</v>
      </c>
      <c r="R456" s="447" t="str">
        <f>IF(LEFT(Q456,1)="A",'Messages d''erreur'!B$10,"")</f>
        <v/>
      </c>
      <c r="S456" s="467">
        <f t="shared" si="36"/>
        <v>67371</v>
      </c>
      <c r="T456" s="469">
        <f>IFERROR(VLOOKUP(S456,'Liste CG'!A:A,1,FALSE),"Attention erreur pas de CG")</f>
        <v>67371</v>
      </c>
      <c r="U456" s="447" t="str">
        <f>IF(MID(H456,4,1)="x", 'Messages d''erreur'!$B$13,IF(LEFT(T456,1)="A",'Messages d''erreur'!$B$12,""))</f>
        <v/>
      </c>
    </row>
    <row r="457" spans="1:21" ht="39" x14ac:dyDescent="0.35">
      <c r="A457" s="535" t="s">
        <v>1665</v>
      </c>
      <c r="B457" s="447">
        <f t="shared" si="38"/>
        <v>22417</v>
      </c>
      <c r="C457" s="462" t="s">
        <v>1666</v>
      </c>
      <c r="D457" s="463" t="s">
        <v>1341</v>
      </c>
      <c r="E457" s="464" t="s">
        <v>61</v>
      </c>
      <c r="F457" s="464">
        <v>2</v>
      </c>
      <c r="G457" s="462" t="s">
        <v>1668</v>
      </c>
      <c r="H457" s="462" t="s">
        <v>1403</v>
      </c>
      <c r="I457" s="464" t="s">
        <v>1100</v>
      </c>
      <c r="J457" s="464" t="s">
        <v>1101</v>
      </c>
      <c r="K457" s="466" t="s">
        <v>1100</v>
      </c>
      <c r="L457" s="467">
        <f t="shared" si="37"/>
        <v>1</v>
      </c>
      <c r="M457" s="468">
        <f t="shared" si="39"/>
        <v>77371</v>
      </c>
      <c r="N457" s="467" t="str">
        <f>IF(IFERROR(SEARCH("-",K457,1),0) &gt; 0,IFERROR(VLOOKUP(K457,'Liste ECO'!A:A,1,FALSE),"ATTENTION CE Inexistant"),"")</f>
        <v/>
      </c>
      <c r="O457" s="467" t="str">
        <f>IF(LEFT(N457,1) ="A",'Messages d''erreur'!$B$9,"")</f>
        <v/>
      </c>
      <c r="P457" s="447">
        <f t="shared" si="35"/>
        <v>77371</v>
      </c>
      <c r="Q457" s="447">
        <f>IFERROR(VLOOKUP(B458,'Liste CG'!A:A,1,FALSE),"Attention erreur pas de CG")</f>
        <v>22421</v>
      </c>
      <c r="R457" s="447" t="str">
        <f>IF(LEFT(Q457,1)="A",'Messages d''erreur'!B$10,"")</f>
        <v/>
      </c>
      <c r="S457" s="467">
        <f t="shared" si="36"/>
        <v>77371</v>
      </c>
      <c r="T457" s="469">
        <f>IFERROR(VLOOKUP(S457,'Liste CG'!A:A,1,FALSE),"Attention erreur pas de CG")</f>
        <v>77371</v>
      </c>
      <c r="U457" s="447" t="str">
        <f>IF(MID(H457,4,1)="x", 'Messages d''erreur'!$B$13,IF(LEFT(T457,1)="A",'Messages d''erreur'!$B$12,""))</f>
        <v/>
      </c>
    </row>
    <row r="458" spans="1:21" ht="26" x14ac:dyDescent="0.35">
      <c r="A458" s="535" t="s">
        <v>1669</v>
      </c>
      <c r="B458" s="447">
        <f t="shared" si="38"/>
        <v>22421</v>
      </c>
      <c r="C458" s="462" t="s">
        <v>1670</v>
      </c>
      <c r="D458" s="463" t="s">
        <v>1341</v>
      </c>
      <c r="E458" s="464" t="s">
        <v>61</v>
      </c>
      <c r="F458" s="464">
        <v>1</v>
      </c>
      <c r="G458" s="462" t="s">
        <v>1595</v>
      </c>
      <c r="H458" s="462" t="s">
        <v>1588</v>
      </c>
      <c r="I458" s="464" t="s">
        <v>1353</v>
      </c>
      <c r="J458" s="464" t="s">
        <v>1101</v>
      </c>
      <c r="K458" s="466" t="s">
        <v>1100</v>
      </c>
      <c r="L458" s="467">
        <f t="shared" si="37"/>
        <v>0</v>
      </c>
      <c r="M458" s="468">
        <f t="shared" si="39"/>
        <v>24031</v>
      </c>
      <c r="N458" s="467" t="str">
        <f>IF(IFERROR(SEARCH("-",K458,1),0) &gt; 0,IFERROR(VLOOKUP(K458,'Liste ECO'!A:A,1,FALSE),"ATTENTION CE Inexistant"),"")</f>
        <v/>
      </c>
      <c r="O458" s="467" t="str">
        <f>IF(LEFT(N458,1) ="A",'Messages d''erreur'!$B$9,"")</f>
        <v/>
      </c>
      <c r="P458" s="447">
        <f t="shared" si="35"/>
        <v>24031</v>
      </c>
      <c r="Q458" s="447">
        <f>IFERROR(VLOOKUP(B459,'Liste CG'!A:A,1,FALSE),"Attention erreur pas de CG")</f>
        <v>22422</v>
      </c>
      <c r="R458" s="447" t="str">
        <f>IF(LEFT(Q458,1)="A",'Messages d''erreur'!B$10,"")</f>
        <v/>
      </c>
      <c r="S458" s="467">
        <f t="shared" si="36"/>
        <v>24031</v>
      </c>
      <c r="T458" s="469">
        <f>IFERROR(VLOOKUP(S458,'Liste CG'!A:A,1,FALSE),"Attention erreur pas de CG")</f>
        <v>24031</v>
      </c>
      <c r="U458" s="447" t="str">
        <f>IF(MID(H458,4,1)="x", 'Messages d''erreur'!$B$13,IF(LEFT(T458,1)="A",'Messages d''erreur'!$B$12,""))</f>
        <v/>
      </c>
    </row>
    <row r="459" spans="1:21" ht="26" x14ac:dyDescent="0.35">
      <c r="A459" s="535" t="s">
        <v>1671</v>
      </c>
      <c r="B459" s="447">
        <f t="shared" si="38"/>
        <v>22422</v>
      </c>
      <c r="C459" s="462" t="s">
        <v>1672</v>
      </c>
      <c r="D459" s="463" t="s">
        <v>1341</v>
      </c>
      <c r="E459" s="464" t="s">
        <v>61</v>
      </c>
      <c r="F459" s="464">
        <v>1</v>
      </c>
      <c r="G459" s="462" t="s">
        <v>1393</v>
      </c>
      <c r="H459" s="462" t="s">
        <v>1588</v>
      </c>
      <c r="I459" s="464" t="s">
        <v>1353</v>
      </c>
      <c r="J459" s="464" t="s">
        <v>1101</v>
      </c>
      <c r="K459" s="466" t="s">
        <v>1100</v>
      </c>
      <c r="L459" s="467">
        <f t="shared" si="37"/>
        <v>0</v>
      </c>
      <c r="M459" s="468">
        <f t="shared" si="39"/>
        <v>24031</v>
      </c>
      <c r="N459" s="467" t="str">
        <f>IF(IFERROR(SEARCH("-",K459,1),0) &gt; 0,IFERROR(VLOOKUP(K459,'Liste ECO'!A:A,1,FALSE),"ATTENTION CE Inexistant"),"")</f>
        <v/>
      </c>
      <c r="O459" s="467" t="str">
        <f>IF(LEFT(N459,1) ="A",'Messages d''erreur'!$B$9,"")</f>
        <v/>
      </c>
      <c r="P459" s="447">
        <f t="shared" si="35"/>
        <v>24031</v>
      </c>
      <c r="Q459" s="447">
        <f>IFERROR(VLOOKUP(B460,'Liste CG'!A:A,1,FALSE),"Attention erreur pas de CG")</f>
        <v>22428</v>
      </c>
      <c r="R459" s="447" t="str">
        <f>IF(LEFT(Q459,1)="A",'Messages d''erreur'!B$10,"")</f>
        <v/>
      </c>
      <c r="S459" s="467">
        <f t="shared" si="36"/>
        <v>24031</v>
      </c>
      <c r="T459" s="469">
        <f>IFERROR(VLOOKUP(S459,'Liste CG'!A:A,1,FALSE),"Attention erreur pas de CG")</f>
        <v>24031</v>
      </c>
      <c r="U459" s="447" t="str">
        <f>IF(MID(H459,4,1)="x", 'Messages d''erreur'!$B$13,IF(LEFT(T459,1)="A",'Messages d''erreur'!$B$12,""))</f>
        <v/>
      </c>
    </row>
    <row r="460" spans="1:21" ht="39" x14ac:dyDescent="0.35">
      <c r="A460" s="535" t="s">
        <v>1673</v>
      </c>
      <c r="B460" s="447">
        <f t="shared" si="38"/>
        <v>22428</v>
      </c>
      <c r="C460" s="462" t="s">
        <v>1674</v>
      </c>
      <c r="D460" s="463" t="s">
        <v>1341</v>
      </c>
      <c r="E460" s="464" t="s">
        <v>1101</v>
      </c>
      <c r="F460" s="464">
        <v>1</v>
      </c>
      <c r="G460" s="462" t="s">
        <v>1600</v>
      </c>
      <c r="H460" s="462" t="s">
        <v>1675</v>
      </c>
      <c r="I460" s="464" t="s">
        <v>1100</v>
      </c>
      <c r="J460" s="464" t="s">
        <v>61</v>
      </c>
      <c r="K460" s="466" t="s">
        <v>1100</v>
      </c>
      <c r="L460" s="467">
        <f t="shared" si="37"/>
        <v>0</v>
      </c>
      <c r="M460" s="468">
        <f t="shared" si="39"/>
        <v>66024</v>
      </c>
      <c r="N460" s="467" t="str">
        <f>IF(IFERROR(SEARCH("-",K460,1),0) &gt; 0,IFERROR(VLOOKUP(K460,'Liste ECO'!A:A,1,FALSE),"ATTENTION CE Inexistant"),"")</f>
        <v/>
      </c>
      <c r="O460" s="467" t="str">
        <f>IF(LEFT(N460,1) ="A",'Messages d''erreur'!$B$9,"")</f>
        <v/>
      </c>
      <c r="P460" s="447">
        <f t="shared" si="35"/>
        <v>66024</v>
      </c>
      <c r="Q460" s="447">
        <f>IFERROR(VLOOKUP(B461,'Liste CG'!A:A,1,FALSE),"Attention erreur pas de CG")</f>
        <v>22428</v>
      </c>
      <c r="R460" s="447" t="str">
        <f>IF(LEFT(Q460,1)="A",'Messages d''erreur'!B$10,"")</f>
        <v/>
      </c>
      <c r="S460" s="467">
        <f t="shared" si="36"/>
        <v>66024</v>
      </c>
      <c r="T460" s="469">
        <f>IFERROR(VLOOKUP(S460,'Liste CG'!A:A,1,FALSE),"Attention erreur pas de CG")</f>
        <v>66024</v>
      </c>
      <c r="U460" s="447" t="str">
        <f>IF(MID(H460,4,1)="x", 'Messages d''erreur'!$B$13,IF(LEFT(T460,1)="A",'Messages d''erreur'!$B$12,""))</f>
        <v/>
      </c>
    </row>
    <row r="461" spans="1:21" ht="39" x14ac:dyDescent="0.35">
      <c r="A461" s="535" t="s">
        <v>1673</v>
      </c>
      <c r="B461" s="447">
        <f t="shared" si="38"/>
        <v>22428</v>
      </c>
      <c r="C461" s="462" t="s">
        <v>1674</v>
      </c>
      <c r="D461" s="463" t="s">
        <v>1341</v>
      </c>
      <c r="E461" s="464" t="s">
        <v>1101</v>
      </c>
      <c r="F461" s="464">
        <v>2</v>
      </c>
      <c r="G461" s="462" t="s">
        <v>1602</v>
      </c>
      <c r="H461" s="462" t="s">
        <v>1364</v>
      </c>
      <c r="I461" s="464" t="s">
        <v>1100</v>
      </c>
      <c r="J461" s="464" t="s">
        <v>61</v>
      </c>
      <c r="K461" s="466" t="s">
        <v>1100</v>
      </c>
      <c r="L461" s="467">
        <f t="shared" si="37"/>
        <v>1</v>
      </c>
      <c r="M461" s="468">
        <f t="shared" si="39"/>
        <v>67361</v>
      </c>
      <c r="N461" s="467" t="str">
        <f>IF(IFERROR(SEARCH("-",K461,1),0) &gt; 0,IFERROR(VLOOKUP(K461,'Liste ECO'!A:A,1,FALSE),"ATTENTION CE Inexistant"),"")</f>
        <v/>
      </c>
      <c r="O461" s="467" t="str">
        <f>IF(LEFT(N461,1) ="A",'Messages d''erreur'!$B$9,"")</f>
        <v/>
      </c>
      <c r="P461" s="447">
        <f t="shared" si="35"/>
        <v>67361</v>
      </c>
      <c r="Q461" s="447">
        <f>IFERROR(VLOOKUP(B462,'Liste CG'!A:A,1,FALSE),"Attention erreur pas de CG")</f>
        <v>22429</v>
      </c>
      <c r="R461" s="447" t="str">
        <f>IF(LEFT(Q461,1)="A",'Messages d''erreur'!B$10,"")</f>
        <v/>
      </c>
      <c r="S461" s="467">
        <f t="shared" si="36"/>
        <v>67361</v>
      </c>
      <c r="T461" s="469">
        <f>IFERROR(VLOOKUP(S461,'Liste CG'!A:A,1,FALSE),"Attention erreur pas de CG")</f>
        <v>67361</v>
      </c>
      <c r="U461" s="447" t="str">
        <f>IF(MID(H461,4,1)="x", 'Messages d''erreur'!$B$13,IF(LEFT(T461,1)="A",'Messages d''erreur'!$B$12,""))</f>
        <v/>
      </c>
    </row>
    <row r="462" spans="1:21" ht="26" x14ac:dyDescent="0.35">
      <c r="A462" s="535" t="s">
        <v>1676</v>
      </c>
      <c r="B462" s="447">
        <f t="shared" si="38"/>
        <v>22429</v>
      </c>
      <c r="C462" s="462" t="s">
        <v>1677</v>
      </c>
      <c r="D462" s="463" t="s">
        <v>1341</v>
      </c>
      <c r="E462" s="464" t="s">
        <v>1101</v>
      </c>
      <c r="F462" s="464">
        <v>1</v>
      </c>
      <c r="G462" s="462" t="s">
        <v>1347</v>
      </c>
      <c r="H462" s="462" t="s">
        <v>1675</v>
      </c>
      <c r="I462" s="464" t="s">
        <v>1100</v>
      </c>
      <c r="J462" s="464" t="s">
        <v>61</v>
      </c>
      <c r="K462" s="466" t="s">
        <v>1100</v>
      </c>
      <c r="L462" s="467">
        <f t="shared" si="37"/>
        <v>0</v>
      </c>
      <c r="M462" s="468">
        <f t="shared" si="39"/>
        <v>66024</v>
      </c>
      <c r="N462" s="467" t="str">
        <f>IF(IFERROR(SEARCH("-",K462,1),0) &gt; 0,IFERROR(VLOOKUP(K462,'Liste ECO'!A:A,1,FALSE),"ATTENTION CE Inexistant"),"")</f>
        <v/>
      </c>
      <c r="O462" s="467" t="str">
        <f>IF(LEFT(N462,1) ="A",'Messages d''erreur'!$B$9,"")</f>
        <v/>
      </c>
      <c r="P462" s="447">
        <f t="shared" si="35"/>
        <v>66024</v>
      </c>
      <c r="Q462" s="447">
        <f>IFERROR(VLOOKUP(B463,'Liste CG'!A:A,1,FALSE),"Attention erreur pas de CG")</f>
        <v>22429</v>
      </c>
      <c r="R462" s="447" t="str">
        <f>IF(LEFT(Q462,1)="A",'Messages d''erreur'!B$10,"")</f>
        <v/>
      </c>
      <c r="S462" s="467">
        <f t="shared" si="36"/>
        <v>66024</v>
      </c>
      <c r="T462" s="469">
        <f>IFERROR(VLOOKUP(S462,'Liste CG'!A:A,1,FALSE),"Attention erreur pas de CG")</f>
        <v>66024</v>
      </c>
      <c r="U462" s="447" t="str">
        <f>IF(MID(H462,4,1)="x", 'Messages d''erreur'!$B$13,IF(LEFT(T462,1)="A",'Messages d''erreur'!$B$12,""))</f>
        <v/>
      </c>
    </row>
    <row r="463" spans="1:21" ht="26" x14ac:dyDescent="0.35">
      <c r="A463" s="535" t="s">
        <v>1676</v>
      </c>
      <c r="B463" s="447">
        <f t="shared" si="38"/>
        <v>22429</v>
      </c>
      <c r="C463" s="462" t="s">
        <v>1677</v>
      </c>
      <c r="D463" s="463" t="s">
        <v>1341</v>
      </c>
      <c r="E463" s="464" t="s">
        <v>1101</v>
      </c>
      <c r="F463" s="464">
        <v>2</v>
      </c>
      <c r="G463" s="462" t="s">
        <v>1363</v>
      </c>
      <c r="H463" s="462" t="s">
        <v>1364</v>
      </c>
      <c r="I463" s="464" t="s">
        <v>1100</v>
      </c>
      <c r="J463" s="464" t="s">
        <v>61</v>
      </c>
      <c r="K463" s="466" t="s">
        <v>1100</v>
      </c>
      <c r="L463" s="467">
        <f t="shared" si="37"/>
        <v>1</v>
      </c>
      <c r="M463" s="468">
        <f t="shared" si="39"/>
        <v>67361</v>
      </c>
      <c r="N463" s="467" t="str">
        <f>IF(IFERROR(SEARCH("-",K463,1),0) &gt; 0,IFERROR(VLOOKUP(K463,'Liste ECO'!A:A,1,FALSE),"ATTENTION CE Inexistant"),"")</f>
        <v/>
      </c>
      <c r="O463" s="467" t="str">
        <f>IF(LEFT(N463,1) ="A",'Messages d''erreur'!$B$9,"")</f>
        <v/>
      </c>
      <c r="P463" s="447">
        <f t="shared" si="35"/>
        <v>67361</v>
      </c>
      <c r="Q463" s="447">
        <f>IFERROR(VLOOKUP(B464,'Liste CG'!A:A,1,FALSE),"Attention erreur pas de CG")</f>
        <v>22611</v>
      </c>
      <c r="R463" s="447" t="str">
        <f>IF(LEFT(Q463,1)="A",'Messages d''erreur'!B$10,"")</f>
        <v/>
      </c>
      <c r="S463" s="467">
        <f t="shared" si="36"/>
        <v>67361</v>
      </c>
      <c r="T463" s="469">
        <f>IFERROR(VLOOKUP(S463,'Liste CG'!A:A,1,FALSE),"Attention erreur pas de CG")</f>
        <v>67361</v>
      </c>
      <c r="U463" s="447" t="str">
        <f>IF(MID(H463,4,1)="x", 'Messages d''erreur'!$B$13,IF(LEFT(T463,1)="A",'Messages d''erreur'!$B$12,""))</f>
        <v/>
      </c>
    </row>
    <row r="464" spans="1:21" ht="26" x14ac:dyDescent="0.35">
      <c r="A464" s="535" t="s">
        <v>1678</v>
      </c>
      <c r="B464" s="447">
        <f t="shared" si="38"/>
        <v>22611</v>
      </c>
      <c r="C464" s="462" t="s">
        <v>1679</v>
      </c>
      <c r="D464" s="463" t="s">
        <v>1341</v>
      </c>
      <c r="E464" s="464" t="s">
        <v>61</v>
      </c>
      <c r="F464" s="464">
        <v>1</v>
      </c>
      <c r="G464" s="462" t="s">
        <v>1587</v>
      </c>
      <c r="H464" s="462" t="s">
        <v>1588</v>
      </c>
      <c r="I464" s="464" t="s">
        <v>1353</v>
      </c>
      <c r="J464" s="464" t="s">
        <v>1101</v>
      </c>
      <c r="K464" s="466" t="s">
        <v>1100</v>
      </c>
      <c r="L464" s="467">
        <f t="shared" si="37"/>
        <v>0</v>
      </c>
      <c r="M464" s="468">
        <f t="shared" si="39"/>
        <v>24031</v>
      </c>
      <c r="N464" s="467" t="str">
        <f>IF(IFERROR(SEARCH("-",K464,1),0) &gt; 0,IFERROR(VLOOKUP(K464,'Liste ECO'!A:A,1,FALSE),"ATTENTION CE Inexistant"),"")</f>
        <v/>
      </c>
      <c r="O464" s="467" t="str">
        <f>IF(LEFT(N464,1) ="A",'Messages d''erreur'!$B$9,"")</f>
        <v/>
      </c>
      <c r="P464" s="447">
        <f t="shared" si="35"/>
        <v>24031</v>
      </c>
      <c r="Q464" s="447">
        <f>IFERROR(VLOOKUP(B465,'Liste CG'!A:A,1,FALSE),"Attention erreur pas de CG")</f>
        <v>22611</v>
      </c>
      <c r="R464" s="447" t="str">
        <f>IF(LEFT(Q464,1)="A",'Messages d''erreur'!B$10,"")</f>
        <v/>
      </c>
      <c r="S464" s="467">
        <f t="shared" si="36"/>
        <v>24031</v>
      </c>
      <c r="T464" s="469">
        <f>IFERROR(VLOOKUP(S464,'Liste CG'!A:A,1,FALSE),"Attention erreur pas de CG")</f>
        <v>24031</v>
      </c>
      <c r="U464" s="447" t="str">
        <f>IF(MID(H464,4,1)="x", 'Messages d''erreur'!$B$13,IF(LEFT(T464,1)="A",'Messages d''erreur'!$B$12,""))</f>
        <v/>
      </c>
    </row>
    <row r="465" spans="1:21" ht="26" x14ac:dyDescent="0.35">
      <c r="A465" s="535" t="s">
        <v>1678</v>
      </c>
      <c r="B465" s="447">
        <f t="shared" si="38"/>
        <v>22611</v>
      </c>
      <c r="C465" s="462" t="s">
        <v>1679</v>
      </c>
      <c r="D465" s="463" t="s">
        <v>1341</v>
      </c>
      <c r="E465" s="464" t="s">
        <v>1101</v>
      </c>
      <c r="F465" s="464">
        <v>2</v>
      </c>
      <c r="G465" s="462" t="s">
        <v>1680</v>
      </c>
      <c r="H465" s="462" t="s">
        <v>1386</v>
      </c>
      <c r="I465" s="464" t="s">
        <v>1353</v>
      </c>
      <c r="J465" s="464" t="s">
        <v>61</v>
      </c>
      <c r="K465" s="466" t="s">
        <v>1100</v>
      </c>
      <c r="L465" s="467">
        <f t="shared" si="37"/>
        <v>1</v>
      </c>
      <c r="M465" s="468">
        <f t="shared" si="39"/>
        <v>24621</v>
      </c>
      <c r="N465" s="467" t="str">
        <f>IF(IFERROR(SEARCH("-",K465,1),0) &gt; 0,IFERROR(VLOOKUP(K465,'Liste ECO'!A:A,1,FALSE),"ATTENTION CE Inexistant"),"")</f>
        <v/>
      </c>
      <c r="O465" s="467" t="str">
        <f>IF(LEFT(N465,1) ="A",'Messages d''erreur'!$B$9,"")</f>
        <v/>
      </c>
      <c r="P465" s="447">
        <f t="shared" si="35"/>
        <v>24621</v>
      </c>
      <c r="Q465" s="447">
        <f>IFERROR(VLOOKUP(B466,'Liste CG'!A:A,1,FALSE),"Attention erreur pas de CG")</f>
        <v>22611</v>
      </c>
      <c r="R465" s="447" t="str">
        <f>IF(LEFT(Q465,1)="A",'Messages d''erreur'!B$10,"")</f>
        <v/>
      </c>
      <c r="S465" s="467">
        <f t="shared" si="36"/>
        <v>24621</v>
      </c>
      <c r="T465" s="469">
        <f>IFERROR(VLOOKUP(S465,'Liste CG'!A:A,1,FALSE),"Attention erreur pas de CG")</f>
        <v>24621</v>
      </c>
      <c r="U465" s="447" t="str">
        <f>IF(MID(H465,4,1)="x", 'Messages d''erreur'!$B$13,IF(LEFT(T465,1)="A",'Messages d''erreur'!$B$12,""))</f>
        <v/>
      </c>
    </row>
    <row r="466" spans="1:21" ht="39" x14ac:dyDescent="0.35">
      <c r="A466" s="535" t="s">
        <v>1678</v>
      </c>
      <c r="B466" s="447">
        <f t="shared" si="38"/>
        <v>22611</v>
      </c>
      <c r="C466" s="462" t="s">
        <v>1679</v>
      </c>
      <c r="D466" s="463" t="s">
        <v>1341</v>
      </c>
      <c r="E466" s="464" t="s">
        <v>1101</v>
      </c>
      <c r="F466" s="464">
        <v>3</v>
      </c>
      <c r="G466" s="462" t="s">
        <v>1387</v>
      </c>
      <c r="H466" s="462" t="s">
        <v>1388</v>
      </c>
      <c r="I466" s="464" t="s">
        <v>1100</v>
      </c>
      <c r="J466" s="464" t="s">
        <v>61</v>
      </c>
      <c r="K466" s="466" t="s">
        <v>1100</v>
      </c>
      <c r="L466" s="467">
        <f t="shared" si="37"/>
        <v>1</v>
      </c>
      <c r="M466" s="468">
        <f t="shared" si="39"/>
        <v>67241</v>
      </c>
      <c r="N466" s="467" t="str">
        <f>IF(IFERROR(SEARCH("-",K466,1),0) &gt; 0,IFERROR(VLOOKUP(K466,'Liste ECO'!A:A,1,FALSE),"ATTENTION CE Inexistant"),"")</f>
        <v/>
      </c>
      <c r="O466" s="467" t="str">
        <f>IF(LEFT(N466,1) ="A",'Messages d''erreur'!$B$9,"")</f>
        <v/>
      </c>
      <c r="P466" s="447">
        <f t="shared" si="35"/>
        <v>67241</v>
      </c>
      <c r="Q466" s="447">
        <f>IFERROR(VLOOKUP(B467,'Liste CG'!A:A,1,FALSE),"Attention erreur pas de CG")</f>
        <v>22611</v>
      </c>
      <c r="R466" s="447" t="str">
        <f>IF(LEFT(Q466,1)="A",'Messages d''erreur'!B$10,"")</f>
        <v/>
      </c>
      <c r="S466" s="467">
        <f t="shared" si="36"/>
        <v>67241</v>
      </c>
      <c r="T466" s="469">
        <f>IFERROR(VLOOKUP(S466,'Liste CG'!A:A,1,FALSE),"Attention erreur pas de CG")</f>
        <v>67241</v>
      </c>
      <c r="U466" s="447" t="str">
        <f>IF(MID(H466,4,1)="x", 'Messages d''erreur'!$B$13,IF(LEFT(T466,1)="A",'Messages d''erreur'!$B$12,""))</f>
        <v/>
      </c>
    </row>
    <row r="467" spans="1:21" ht="39" x14ac:dyDescent="0.35">
      <c r="A467" s="535" t="s">
        <v>1678</v>
      </c>
      <c r="B467" s="447">
        <f t="shared" si="38"/>
        <v>22611</v>
      </c>
      <c r="C467" s="462" t="s">
        <v>1679</v>
      </c>
      <c r="D467" s="463" t="s">
        <v>1341</v>
      </c>
      <c r="E467" s="464" t="s">
        <v>61</v>
      </c>
      <c r="F467" s="464">
        <v>4</v>
      </c>
      <c r="G467" s="462" t="s">
        <v>1389</v>
      </c>
      <c r="H467" s="462" t="s">
        <v>1390</v>
      </c>
      <c r="I467" s="464" t="s">
        <v>1100</v>
      </c>
      <c r="J467" s="464" t="s">
        <v>1101</v>
      </c>
      <c r="K467" s="466" t="s">
        <v>1100</v>
      </c>
      <c r="L467" s="467">
        <f t="shared" si="37"/>
        <v>1</v>
      </c>
      <c r="M467" s="468">
        <f t="shared" si="39"/>
        <v>77241</v>
      </c>
      <c r="N467" s="467" t="str">
        <f>IF(IFERROR(SEARCH("-",K467,1),0) &gt; 0,IFERROR(VLOOKUP(K467,'Liste ECO'!A:A,1,FALSE),"ATTENTION CE Inexistant"),"")</f>
        <v/>
      </c>
      <c r="O467" s="467" t="str">
        <f>IF(LEFT(N467,1) ="A",'Messages d''erreur'!$B$9,"")</f>
        <v/>
      </c>
      <c r="P467" s="447">
        <f t="shared" si="35"/>
        <v>77241</v>
      </c>
      <c r="Q467" s="447">
        <f>IFERROR(VLOOKUP(B468,'Liste CG'!A:A,1,FALSE),"Attention erreur pas de CG")</f>
        <v>22616</v>
      </c>
      <c r="R467" s="447" t="str">
        <f>IF(LEFT(Q467,1)="A",'Messages d''erreur'!B$10,"")</f>
        <v/>
      </c>
      <c r="S467" s="467">
        <f t="shared" si="36"/>
        <v>77241</v>
      </c>
      <c r="T467" s="469">
        <f>IFERROR(VLOOKUP(S467,'Liste CG'!A:A,1,FALSE),"Attention erreur pas de CG")</f>
        <v>77241</v>
      </c>
      <c r="U467" s="447" t="str">
        <f>IF(MID(H467,4,1)="x", 'Messages d''erreur'!$B$13,IF(LEFT(T467,1)="A",'Messages d''erreur'!$B$12,""))</f>
        <v/>
      </c>
    </row>
    <row r="468" spans="1:21" ht="39" x14ac:dyDescent="0.35">
      <c r="A468" s="535" t="s">
        <v>1681</v>
      </c>
      <c r="B468" s="447">
        <f t="shared" si="38"/>
        <v>22616</v>
      </c>
      <c r="C468" s="462" t="s">
        <v>1682</v>
      </c>
      <c r="D468" s="463" t="s">
        <v>1341</v>
      </c>
      <c r="E468" s="464" t="s">
        <v>1101</v>
      </c>
      <c r="F468" s="464">
        <v>1</v>
      </c>
      <c r="G468" s="462" t="s">
        <v>1663</v>
      </c>
      <c r="H468" s="462" t="s">
        <v>1397</v>
      </c>
      <c r="I468" s="464" t="s">
        <v>1100</v>
      </c>
      <c r="J468" s="464" t="s">
        <v>61</v>
      </c>
      <c r="K468" s="466" t="s">
        <v>1100</v>
      </c>
      <c r="L468" s="467">
        <f t="shared" si="37"/>
        <v>0</v>
      </c>
      <c r="M468" s="468">
        <f t="shared" si="39"/>
        <v>66120</v>
      </c>
      <c r="N468" s="467" t="str">
        <f>IF(IFERROR(SEARCH("-",K468,1),0) &gt; 0,IFERROR(VLOOKUP(K468,'Liste ECO'!A:A,1,FALSE),"ATTENTION CE Inexistant"),"")</f>
        <v/>
      </c>
      <c r="O468" s="467" t="str">
        <f>IF(LEFT(N468,1) ="A",'Messages d''erreur'!$B$9,"")</f>
        <v/>
      </c>
      <c r="P468" s="447">
        <f t="shared" si="35"/>
        <v>66120</v>
      </c>
      <c r="Q468" s="447">
        <f>IFERROR(VLOOKUP(B469,'Liste CG'!A:A,1,FALSE),"Attention erreur pas de CG")</f>
        <v>22616</v>
      </c>
      <c r="R468" s="447" t="str">
        <f>IF(LEFT(Q468,1)="A",'Messages d''erreur'!B$10,"")</f>
        <v/>
      </c>
      <c r="S468" s="467">
        <f t="shared" si="36"/>
        <v>66120</v>
      </c>
      <c r="T468" s="469">
        <f>IFERROR(VLOOKUP(S468,'Liste CG'!A:A,1,FALSE),"Attention erreur pas de CG")</f>
        <v>66120</v>
      </c>
      <c r="U468" s="447" t="str">
        <f>IF(MID(H468,4,1)="x", 'Messages d''erreur'!$B$13,IF(LEFT(T468,1)="A",'Messages d''erreur'!$B$12,""))</f>
        <v/>
      </c>
    </row>
    <row r="469" spans="1:21" ht="39" x14ac:dyDescent="0.35">
      <c r="A469" s="535" t="s">
        <v>1681</v>
      </c>
      <c r="B469" s="447">
        <f t="shared" si="38"/>
        <v>22616</v>
      </c>
      <c r="C469" s="462" t="s">
        <v>1682</v>
      </c>
      <c r="D469" s="463" t="s">
        <v>1341</v>
      </c>
      <c r="E469" s="464" t="s">
        <v>61</v>
      </c>
      <c r="F469" s="464">
        <v>2</v>
      </c>
      <c r="G469" s="462" t="s">
        <v>1664</v>
      </c>
      <c r="H469" s="462" t="s">
        <v>1399</v>
      </c>
      <c r="I469" s="464" t="s">
        <v>1100</v>
      </c>
      <c r="J469" s="464" t="s">
        <v>1101</v>
      </c>
      <c r="K469" s="466" t="s">
        <v>1100</v>
      </c>
      <c r="L469" s="467">
        <f t="shared" si="37"/>
        <v>1</v>
      </c>
      <c r="M469" s="468">
        <f t="shared" si="39"/>
        <v>76120</v>
      </c>
      <c r="N469" s="467" t="str">
        <f>IF(IFERROR(SEARCH("-",K469,1),0) &gt; 0,IFERROR(VLOOKUP(K469,'Liste ECO'!A:A,1,FALSE),"ATTENTION CE Inexistant"),"")</f>
        <v/>
      </c>
      <c r="O469" s="467" t="str">
        <f>IF(LEFT(N469,1) ="A",'Messages d''erreur'!$B$9,"")</f>
        <v/>
      </c>
      <c r="P469" s="447">
        <f t="shared" si="35"/>
        <v>76120</v>
      </c>
      <c r="Q469" s="447">
        <f>IFERROR(VLOOKUP(B470,'Liste CG'!A:A,1,FALSE),"Attention erreur pas de CG")</f>
        <v>22617</v>
      </c>
      <c r="R469" s="447" t="str">
        <f>IF(LEFT(Q469,1)="A",'Messages d''erreur'!B$10,"")</f>
        <v/>
      </c>
      <c r="S469" s="467">
        <f t="shared" si="36"/>
        <v>76120</v>
      </c>
      <c r="T469" s="469">
        <f>IFERROR(VLOOKUP(S469,'Liste CG'!A:A,1,FALSE),"Attention erreur pas de CG")</f>
        <v>76120</v>
      </c>
      <c r="U469" s="447" t="str">
        <f>IF(MID(H469,4,1)="x", 'Messages d''erreur'!$B$13,IF(LEFT(T469,1)="A",'Messages d''erreur'!$B$12,""))</f>
        <v/>
      </c>
    </row>
    <row r="470" spans="1:21" ht="39" x14ac:dyDescent="0.35">
      <c r="A470" s="535" t="s">
        <v>1683</v>
      </c>
      <c r="B470" s="447">
        <f t="shared" si="38"/>
        <v>22617</v>
      </c>
      <c r="C470" s="462" t="s">
        <v>1684</v>
      </c>
      <c r="D470" s="463" t="s">
        <v>1341</v>
      </c>
      <c r="E470" s="464" t="s">
        <v>1101</v>
      </c>
      <c r="F470" s="464">
        <v>1</v>
      </c>
      <c r="G470" s="462" t="s">
        <v>1667</v>
      </c>
      <c r="H470" s="462" t="s">
        <v>1402</v>
      </c>
      <c r="I470" s="464" t="s">
        <v>1100</v>
      </c>
      <c r="J470" s="464" t="s">
        <v>61</v>
      </c>
      <c r="K470" s="466" t="s">
        <v>1100</v>
      </c>
      <c r="L470" s="467">
        <f t="shared" si="37"/>
        <v>0</v>
      </c>
      <c r="M470" s="468">
        <f t="shared" si="39"/>
        <v>67371</v>
      </c>
      <c r="N470" s="467" t="str">
        <f>IF(IFERROR(SEARCH("-",K470,1),0) &gt; 0,IFERROR(VLOOKUP(K470,'Liste ECO'!A:A,1,FALSE),"ATTENTION CE Inexistant"),"")</f>
        <v/>
      </c>
      <c r="O470" s="467" t="str">
        <f>IF(LEFT(N470,1) ="A",'Messages d''erreur'!$B$9,"")</f>
        <v/>
      </c>
      <c r="P470" s="447">
        <f t="shared" si="35"/>
        <v>67371</v>
      </c>
      <c r="Q470" s="447">
        <f>IFERROR(VLOOKUP(B471,'Liste CG'!A:A,1,FALSE),"Attention erreur pas de CG")</f>
        <v>22617</v>
      </c>
      <c r="R470" s="447" t="str">
        <f>IF(LEFT(Q470,1)="A",'Messages d''erreur'!B$10,"")</f>
        <v/>
      </c>
      <c r="S470" s="467">
        <f t="shared" si="36"/>
        <v>67371</v>
      </c>
      <c r="T470" s="469">
        <f>IFERROR(VLOOKUP(S470,'Liste CG'!A:A,1,FALSE),"Attention erreur pas de CG")</f>
        <v>67371</v>
      </c>
      <c r="U470" s="447" t="str">
        <f>IF(MID(H470,4,1)="x", 'Messages d''erreur'!$B$13,IF(LEFT(T470,1)="A",'Messages d''erreur'!$B$12,""))</f>
        <v/>
      </c>
    </row>
    <row r="471" spans="1:21" ht="39" x14ac:dyDescent="0.35">
      <c r="A471" s="535" t="s">
        <v>1683</v>
      </c>
      <c r="B471" s="447">
        <f t="shared" si="38"/>
        <v>22617</v>
      </c>
      <c r="C471" s="462" t="s">
        <v>1684</v>
      </c>
      <c r="D471" s="463" t="s">
        <v>1341</v>
      </c>
      <c r="E471" s="464" t="s">
        <v>61</v>
      </c>
      <c r="F471" s="464">
        <v>2</v>
      </c>
      <c r="G471" s="462" t="s">
        <v>1667</v>
      </c>
      <c r="H471" s="462" t="s">
        <v>1403</v>
      </c>
      <c r="I471" s="464" t="s">
        <v>1100</v>
      </c>
      <c r="J471" s="464" t="s">
        <v>1101</v>
      </c>
      <c r="K471" s="466" t="s">
        <v>1100</v>
      </c>
      <c r="L471" s="467">
        <f t="shared" si="37"/>
        <v>1</v>
      </c>
      <c r="M471" s="468">
        <f t="shared" si="39"/>
        <v>77371</v>
      </c>
      <c r="N471" s="467" t="str">
        <f>IF(IFERROR(SEARCH("-",K471,1),0) &gt; 0,IFERROR(VLOOKUP(K471,'Liste ECO'!A:A,1,FALSE),"ATTENTION CE Inexistant"),"")</f>
        <v/>
      </c>
      <c r="O471" s="467" t="str">
        <f>IF(LEFT(N471,1) ="A",'Messages d''erreur'!$B$9,"")</f>
        <v/>
      </c>
      <c r="P471" s="447">
        <f t="shared" si="35"/>
        <v>77371</v>
      </c>
      <c r="Q471" s="447">
        <f>IFERROR(VLOOKUP(B472,'Liste CG'!A:A,1,FALSE),"Attention erreur pas de CG")</f>
        <v>22621</v>
      </c>
      <c r="R471" s="447" t="str">
        <f>IF(LEFT(Q471,1)="A",'Messages d''erreur'!B$10,"")</f>
        <v/>
      </c>
      <c r="S471" s="467">
        <f t="shared" si="36"/>
        <v>77371</v>
      </c>
      <c r="T471" s="469">
        <f>IFERROR(VLOOKUP(S471,'Liste CG'!A:A,1,FALSE),"Attention erreur pas de CG")</f>
        <v>77371</v>
      </c>
      <c r="U471" s="447" t="str">
        <f>IF(MID(H471,4,1)="x", 'Messages d''erreur'!$B$13,IF(LEFT(T471,1)="A",'Messages d''erreur'!$B$12,""))</f>
        <v/>
      </c>
    </row>
    <row r="472" spans="1:21" ht="26" x14ac:dyDescent="0.35">
      <c r="A472" s="535" t="s">
        <v>1685</v>
      </c>
      <c r="B472" s="447">
        <f t="shared" si="38"/>
        <v>22621</v>
      </c>
      <c r="C472" s="462" t="s">
        <v>1686</v>
      </c>
      <c r="D472" s="463" t="s">
        <v>1341</v>
      </c>
      <c r="E472" s="464" t="s">
        <v>61</v>
      </c>
      <c r="F472" s="464">
        <v>1</v>
      </c>
      <c r="G472" s="462" t="s">
        <v>1595</v>
      </c>
      <c r="H472" s="462" t="s">
        <v>1588</v>
      </c>
      <c r="I472" s="464" t="s">
        <v>1353</v>
      </c>
      <c r="J472" s="464" t="s">
        <v>1101</v>
      </c>
      <c r="K472" s="466" t="s">
        <v>1100</v>
      </c>
      <c r="L472" s="467">
        <f t="shared" si="37"/>
        <v>0</v>
      </c>
      <c r="M472" s="468">
        <f t="shared" si="39"/>
        <v>24031</v>
      </c>
      <c r="N472" s="467" t="str">
        <f>IF(IFERROR(SEARCH("-",K472,1),0) &gt; 0,IFERROR(VLOOKUP(K472,'Liste ECO'!A:A,1,FALSE),"ATTENTION CE Inexistant"),"")</f>
        <v/>
      </c>
      <c r="O472" s="467" t="str">
        <f>IF(LEFT(N472,1) ="A",'Messages d''erreur'!$B$9,"")</f>
        <v/>
      </c>
      <c r="P472" s="447">
        <f t="shared" si="35"/>
        <v>24031</v>
      </c>
      <c r="Q472" s="447">
        <f>IFERROR(VLOOKUP(B473,'Liste CG'!A:A,1,FALSE),"Attention erreur pas de CG")</f>
        <v>22622</v>
      </c>
      <c r="R472" s="447" t="str">
        <f>IF(LEFT(Q472,1)="A",'Messages d''erreur'!B$10,"")</f>
        <v/>
      </c>
      <c r="S472" s="467">
        <f t="shared" si="36"/>
        <v>24031</v>
      </c>
      <c r="T472" s="469">
        <f>IFERROR(VLOOKUP(S472,'Liste CG'!A:A,1,FALSE),"Attention erreur pas de CG")</f>
        <v>24031</v>
      </c>
      <c r="U472" s="447" t="str">
        <f>IF(MID(H472,4,1)="x", 'Messages d''erreur'!$B$13,IF(LEFT(T472,1)="A",'Messages d''erreur'!$B$12,""))</f>
        <v/>
      </c>
    </row>
    <row r="473" spans="1:21" ht="26" x14ac:dyDescent="0.35">
      <c r="A473" s="535" t="s">
        <v>1687</v>
      </c>
      <c r="B473" s="447">
        <f t="shared" si="38"/>
        <v>22622</v>
      </c>
      <c r="C473" s="462" t="s">
        <v>1688</v>
      </c>
      <c r="D473" s="463" t="s">
        <v>1341</v>
      </c>
      <c r="E473" s="464" t="s">
        <v>61</v>
      </c>
      <c r="F473" s="464">
        <v>1</v>
      </c>
      <c r="G473" s="462" t="s">
        <v>1393</v>
      </c>
      <c r="H473" s="462" t="s">
        <v>1588</v>
      </c>
      <c r="I473" s="464" t="s">
        <v>1353</v>
      </c>
      <c r="J473" s="464" t="s">
        <v>1101</v>
      </c>
      <c r="K473" s="466" t="s">
        <v>1100</v>
      </c>
      <c r="L473" s="467">
        <f t="shared" si="37"/>
        <v>0</v>
      </c>
      <c r="M473" s="468">
        <f t="shared" si="39"/>
        <v>24031</v>
      </c>
      <c r="N473" s="467" t="str">
        <f>IF(IFERROR(SEARCH("-",K473,1),0) &gt; 0,IFERROR(VLOOKUP(K473,'Liste ECO'!A:A,1,FALSE),"ATTENTION CE Inexistant"),"")</f>
        <v/>
      </c>
      <c r="O473" s="467" t="str">
        <f>IF(LEFT(N473,1) ="A",'Messages d''erreur'!$B$9,"")</f>
        <v/>
      </c>
      <c r="P473" s="447">
        <f t="shared" si="35"/>
        <v>24031</v>
      </c>
      <c r="Q473" s="447">
        <f>IFERROR(VLOOKUP(B474,'Liste CG'!A:A,1,FALSE),"Attention erreur pas de CG")</f>
        <v>22628</v>
      </c>
      <c r="R473" s="447" t="str">
        <f>IF(LEFT(Q473,1)="A",'Messages d''erreur'!B$10,"")</f>
        <v/>
      </c>
      <c r="S473" s="467">
        <f t="shared" si="36"/>
        <v>24031</v>
      </c>
      <c r="T473" s="469">
        <f>IFERROR(VLOOKUP(S473,'Liste CG'!A:A,1,FALSE),"Attention erreur pas de CG")</f>
        <v>24031</v>
      </c>
      <c r="U473" s="447" t="str">
        <f>IF(MID(H473,4,1)="x", 'Messages d''erreur'!$B$13,IF(LEFT(T473,1)="A",'Messages d''erreur'!$B$12,""))</f>
        <v/>
      </c>
    </row>
    <row r="474" spans="1:21" ht="39" x14ac:dyDescent="0.35">
      <c r="A474" s="535" t="s">
        <v>1689</v>
      </c>
      <c r="B474" s="447">
        <f t="shared" si="38"/>
        <v>22628</v>
      </c>
      <c r="C474" s="462" t="s">
        <v>1690</v>
      </c>
      <c r="D474" s="463" t="s">
        <v>1341</v>
      </c>
      <c r="E474" s="464" t="s">
        <v>1101</v>
      </c>
      <c r="F474" s="464">
        <v>1</v>
      </c>
      <c r="G474" s="462" t="s">
        <v>1600</v>
      </c>
      <c r="H474" s="462" t="s">
        <v>1691</v>
      </c>
      <c r="I474" s="464" t="s">
        <v>1100</v>
      </c>
      <c r="J474" s="464" t="s">
        <v>61</v>
      </c>
      <c r="K474" s="466" t="s">
        <v>1100</v>
      </c>
      <c r="L474" s="467">
        <f t="shared" si="37"/>
        <v>0</v>
      </c>
      <c r="M474" s="468">
        <f t="shared" si="39"/>
        <v>66026</v>
      </c>
      <c r="N474" s="467" t="str">
        <f>IF(IFERROR(SEARCH("-",K474,1),0) &gt; 0,IFERROR(VLOOKUP(K474,'Liste ECO'!A:A,1,FALSE),"ATTENTION CE Inexistant"),"")</f>
        <v/>
      </c>
      <c r="O474" s="467" t="str">
        <f>IF(LEFT(N474,1) ="A",'Messages d''erreur'!$B$9,"")</f>
        <v/>
      </c>
      <c r="P474" s="447">
        <f t="shared" si="35"/>
        <v>66026</v>
      </c>
      <c r="Q474" s="447">
        <f>IFERROR(VLOOKUP(B475,'Liste CG'!A:A,1,FALSE),"Attention erreur pas de CG")</f>
        <v>22628</v>
      </c>
      <c r="R474" s="447" t="str">
        <f>IF(LEFT(Q474,1)="A",'Messages d''erreur'!B$10,"")</f>
        <v/>
      </c>
      <c r="S474" s="467">
        <f t="shared" si="36"/>
        <v>66026</v>
      </c>
      <c r="T474" s="469">
        <f>IFERROR(VLOOKUP(S474,'Liste CG'!A:A,1,FALSE),"Attention erreur pas de CG")</f>
        <v>66026</v>
      </c>
      <c r="U474" s="447" t="str">
        <f>IF(MID(H474,4,1)="x", 'Messages d''erreur'!$B$13,IF(LEFT(T474,1)="A",'Messages d''erreur'!$B$12,""))</f>
        <v/>
      </c>
    </row>
    <row r="475" spans="1:21" ht="39" x14ac:dyDescent="0.35">
      <c r="A475" s="535" t="s">
        <v>1689</v>
      </c>
      <c r="B475" s="447">
        <f t="shared" si="38"/>
        <v>22628</v>
      </c>
      <c r="C475" s="462" t="s">
        <v>1690</v>
      </c>
      <c r="D475" s="463" t="s">
        <v>1341</v>
      </c>
      <c r="E475" s="464" t="s">
        <v>1101</v>
      </c>
      <c r="F475" s="464">
        <v>2</v>
      </c>
      <c r="G475" s="462" t="s">
        <v>1602</v>
      </c>
      <c r="H475" s="462" t="s">
        <v>1364</v>
      </c>
      <c r="I475" s="464" t="s">
        <v>1100</v>
      </c>
      <c r="J475" s="464" t="s">
        <v>61</v>
      </c>
      <c r="K475" s="466" t="s">
        <v>1100</v>
      </c>
      <c r="L475" s="467">
        <f t="shared" si="37"/>
        <v>1</v>
      </c>
      <c r="M475" s="468">
        <f t="shared" si="39"/>
        <v>67361</v>
      </c>
      <c r="N475" s="467" t="str">
        <f>IF(IFERROR(SEARCH("-",K475,1),0) &gt; 0,IFERROR(VLOOKUP(K475,'Liste ECO'!A:A,1,FALSE),"ATTENTION CE Inexistant"),"")</f>
        <v/>
      </c>
      <c r="O475" s="467" t="str">
        <f>IF(LEFT(N475,1) ="A",'Messages d''erreur'!$B$9,"")</f>
        <v/>
      </c>
      <c r="P475" s="447">
        <f t="shared" si="35"/>
        <v>67361</v>
      </c>
      <c r="Q475" s="447">
        <f>IFERROR(VLOOKUP(B476,'Liste CG'!A:A,1,FALSE),"Attention erreur pas de CG")</f>
        <v>22629</v>
      </c>
      <c r="R475" s="447" t="str">
        <f>IF(LEFT(Q475,1)="A",'Messages d''erreur'!B$10,"")</f>
        <v/>
      </c>
      <c r="S475" s="467">
        <f t="shared" si="36"/>
        <v>67361</v>
      </c>
      <c r="T475" s="469">
        <f>IFERROR(VLOOKUP(S475,'Liste CG'!A:A,1,FALSE),"Attention erreur pas de CG")</f>
        <v>67361</v>
      </c>
      <c r="U475" s="447" t="str">
        <f>IF(MID(H475,4,1)="x", 'Messages d''erreur'!$B$13,IF(LEFT(T475,1)="A",'Messages d''erreur'!$B$12,""))</f>
        <v/>
      </c>
    </row>
    <row r="476" spans="1:21" ht="26" x14ac:dyDescent="0.35">
      <c r="A476" s="535" t="s">
        <v>1692</v>
      </c>
      <c r="B476" s="447">
        <f t="shared" si="38"/>
        <v>22629</v>
      </c>
      <c r="C476" s="462" t="s">
        <v>1693</v>
      </c>
      <c r="D476" s="463" t="s">
        <v>1341</v>
      </c>
      <c r="E476" s="464" t="s">
        <v>1101</v>
      </c>
      <c r="F476" s="464">
        <v>1</v>
      </c>
      <c r="G476" s="462" t="s">
        <v>1347</v>
      </c>
      <c r="H476" s="462" t="s">
        <v>1691</v>
      </c>
      <c r="I476" s="464" t="s">
        <v>1100</v>
      </c>
      <c r="J476" s="464" t="s">
        <v>61</v>
      </c>
      <c r="K476" s="466" t="s">
        <v>1100</v>
      </c>
      <c r="L476" s="467">
        <f t="shared" si="37"/>
        <v>0</v>
      </c>
      <c r="M476" s="468">
        <f t="shared" si="39"/>
        <v>66026</v>
      </c>
      <c r="N476" s="467" t="str">
        <f>IF(IFERROR(SEARCH("-",K476,1),0) &gt; 0,IFERROR(VLOOKUP(K476,'Liste ECO'!A:A,1,FALSE),"ATTENTION CE Inexistant"),"")</f>
        <v/>
      </c>
      <c r="O476" s="467" t="str">
        <f>IF(LEFT(N476,1) ="A",'Messages d''erreur'!$B$9,"")</f>
        <v/>
      </c>
      <c r="P476" s="447">
        <f t="shared" si="35"/>
        <v>66026</v>
      </c>
      <c r="Q476" s="447">
        <f>IFERROR(VLOOKUP(B477,'Liste CG'!A:A,1,FALSE),"Attention erreur pas de CG")</f>
        <v>22629</v>
      </c>
      <c r="R476" s="447" t="str">
        <f>IF(LEFT(Q476,1)="A",'Messages d''erreur'!B$10,"")</f>
        <v/>
      </c>
      <c r="S476" s="467">
        <f t="shared" si="36"/>
        <v>66026</v>
      </c>
      <c r="T476" s="469">
        <f>IFERROR(VLOOKUP(S476,'Liste CG'!A:A,1,FALSE),"Attention erreur pas de CG")</f>
        <v>66026</v>
      </c>
      <c r="U476" s="447" t="str">
        <f>IF(MID(H476,4,1)="x", 'Messages d''erreur'!$B$13,IF(LEFT(T476,1)="A",'Messages d''erreur'!$B$12,""))</f>
        <v/>
      </c>
    </row>
    <row r="477" spans="1:21" ht="26" x14ac:dyDescent="0.35">
      <c r="A477" s="535" t="s">
        <v>1692</v>
      </c>
      <c r="B477" s="447">
        <f t="shared" si="38"/>
        <v>22629</v>
      </c>
      <c r="C477" s="462" t="s">
        <v>1693</v>
      </c>
      <c r="D477" s="463" t="s">
        <v>1341</v>
      </c>
      <c r="E477" s="464" t="s">
        <v>1101</v>
      </c>
      <c r="F477" s="464">
        <v>2</v>
      </c>
      <c r="G477" s="462" t="s">
        <v>1363</v>
      </c>
      <c r="H477" s="462" t="s">
        <v>1364</v>
      </c>
      <c r="I477" s="464" t="s">
        <v>1100</v>
      </c>
      <c r="J477" s="464" t="s">
        <v>61</v>
      </c>
      <c r="K477" s="466" t="s">
        <v>1100</v>
      </c>
      <c r="L477" s="467">
        <f t="shared" si="37"/>
        <v>1</v>
      </c>
      <c r="M477" s="468">
        <f t="shared" si="39"/>
        <v>67361</v>
      </c>
      <c r="N477" s="467" t="str">
        <f>IF(IFERROR(SEARCH("-",K477,1),0) &gt; 0,IFERROR(VLOOKUP(K477,'Liste ECO'!A:A,1,FALSE),"ATTENTION CE Inexistant"),"")</f>
        <v/>
      </c>
      <c r="O477" s="467" t="str">
        <f>IF(LEFT(N477,1) ="A",'Messages d''erreur'!$B$9,"")</f>
        <v/>
      </c>
      <c r="P477" s="447">
        <f t="shared" si="35"/>
        <v>67361</v>
      </c>
      <c r="Q477" s="447">
        <f>IFERROR(VLOOKUP(B478,'Liste CG'!A:A,1,FALSE),"Attention erreur pas de CG")</f>
        <v>23011</v>
      </c>
      <c r="R477" s="447" t="str">
        <f>IF(LEFT(Q477,1)="A",'Messages d''erreur'!B$10,"")</f>
        <v/>
      </c>
      <c r="S477" s="467">
        <f t="shared" si="36"/>
        <v>67361</v>
      </c>
      <c r="T477" s="469">
        <f>IFERROR(VLOOKUP(S477,'Liste CG'!A:A,1,FALSE),"Attention erreur pas de CG")</f>
        <v>67361</v>
      </c>
      <c r="U477" s="447" t="str">
        <f>IF(MID(H477,4,1)="x", 'Messages d''erreur'!$B$13,IF(LEFT(T477,1)="A",'Messages d''erreur'!$B$12,""))</f>
        <v/>
      </c>
    </row>
    <row r="478" spans="1:21" ht="14.5" x14ac:dyDescent="0.35">
      <c r="A478" s="535" t="s">
        <v>1694</v>
      </c>
      <c r="B478" s="447">
        <f t="shared" si="38"/>
        <v>23011</v>
      </c>
      <c r="C478" s="462" t="s">
        <v>1695</v>
      </c>
      <c r="D478" s="492" t="s">
        <v>1696</v>
      </c>
      <c r="E478" s="464" t="s">
        <v>61</v>
      </c>
      <c r="F478" s="464">
        <v>1</v>
      </c>
      <c r="G478" s="462" t="s">
        <v>1368</v>
      </c>
      <c r="H478" s="462" t="s">
        <v>1317</v>
      </c>
      <c r="I478" s="464" t="s">
        <v>1201</v>
      </c>
      <c r="J478" s="464" t="s">
        <v>1101</v>
      </c>
      <c r="K478" s="466" t="s">
        <v>815</v>
      </c>
      <c r="L478" s="467">
        <f t="shared" si="37"/>
        <v>0</v>
      </c>
      <c r="M478" s="468">
        <f t="shared" si="39"/>
        <v>44000</v>
      </c>
      <c r="N478" s="467" t="str">
        <f>IF(IFERROR(SEARCH("-",K478,1),0) &gt; 0,IFERROR(VLOOKUP(K478,'Liste ECO'!A:A,1,FALSE),"ATTENTION CE Inexistant"),"")</f>
        <v>741-51</v>
      </c>
      <c r="O478" s="467" t="str">
        <f>IF(LEFT(N478,1) ="A",'Messages d''erreur'!$B$9,"")</f>
        <v/>
      </c>
      <c r="P478" s="447">
        <f t="shared" si="35"/>
        <v>44000</v>
      </c>
      <c r="Q478" s="447">
        <f>IFERROR(VLOOKUP(B479,'Liste CG'!A:A,1,FALSE),"Attention erreur pas de CG")</f>
        <v>23011</v>
      </c>
      <c r="R478" s="447" t="str">
        <f>IF(LEFT(Q478,1)="A",'Messages d''erreur'!B$10,"")</f>
        <v/>
      </c>
      <c r="S478" s="467">
        <f t="shared" si="36"/>
        <v>44000</v>
      </c>
      <c r="T478" s="469">
        <f>IFERROR(VLOOKUP(S478,'Liste CG'!A:A,1,FALSE),"Attention erreur pas de CG")</f>
        <v>44000</v>
      </c>
      <c r="U478" s="447" t="str">
        <f>IF(MID(H478,4,1)="x", 'Messages d''erreur'!$B$13,IF(LEFT(T478,1)="A",'Messages d''erreur'!$B$12,""))</f>
        <v/>
      </c>
    </row>
    <row r="479" spans="1:21" ht="14.5" x14ac:dyDescent="0.35">
      <c r="A479" s="535" t="s">
        <v>1694</v>
      </c>
      <c r="B479" s="447">
        <f t="shared" si="38"/>
        <v>23011</v>
      </c>
      <c r="C479" s="462" t="s">
        <v>1695</v>
      </c>
      <c r="D479" s="492" t="s">
        <v>1696</v>
      </c>
      <c r="E479" s="464" t="s">
        <v>61</v>
      </c>
      <c r="F479" s="464">
        <v>2</v>
      </c>
      <c r="G479" s="462" t="s">
        <v>1369</v>
      </c>
      <c r="H479" s="462" t="s">
        <v>1344</v>
      </c>
      <c r="I479" s="464" t="s">
        <v>1201</v>
      </c>
      <c r="J479" s="464" t="s">
        <v>1101</v>
      </c>
      <c r="K479" s="466" t="s">
        <v>815</v>
      </c>
      <c r="L479" s="467">
        <f t="shared" si="37"/>
        <v>1</v>
      </c>
      <c r="M479" s="468">
        <f t="shared" si="39"/>
        <v>44200</v>
      </c>
      <c r="N479" s="467" t="str">
        <f>IF(IFERROR(SEARCH("-",K479,1),0) &gt; 0,IFERROR(VLOOKUP(K479,'Liste ECO'!A:A,1,FALSE),"ATTENTION CE Inexistant"),"")</f>
        <v>741-51</v>
      </c>
      <c r="O479" s="467" t="str">
        <f>IF(LEFT(N479,1) ="A",'Messages d''erreur'!$B$9,"")</f>
        <v/>
      </c>
      <c r="P479" s="447">
        <f t="shared" si="35"/>
        <v>44200</v>
      </c>
      <c r="Q479" s="447">
        <f>IFERROR(VLOOKUP(B480,'Liste CG'!A:A,1,FALSE),"Attention erreur pas de CG")</f>
        <v>23011</v>
      </c>
      <c r="R479" s="447" t="str">
        <f>IF(LEFT(Q479,1)="A",'Messages d''erreur'!B$10,"")</f>
        <v/>
      </c>
      <c r="S479" s="467">
        <f t="shared" si="36"/>
        <v>44200</v>
      </c>
      <c r="T479" s="469">
        <f>IFERROR(VLOOKUP(S479,'Liste CG'!A:A,1,FALSE),"Attention erreur pas de CG")</f>
        <v>44200</v>
      </c>
      <c r="U479" s="447" t="str">
        <f>IF(MID(H479,4,1)="x", 'Messages d''erreur'!$B$13,IF(LEFT(T479,1)="A",'Messages d''erreur'!$B$12,""))</f>
        <v/>
      </c>
    </row>
    <row r="480" spans="1:21" ht="14.5" x14ac:dyDescent="0.35">
      <c r="A480" s="535" t="s">
        <v>1694</v>
      </c>
      <c r="B480" s="447">
        <f t="shared" si="38"/>
        <v>23011</v>
      </c>
      <c r="C480" s="462" t="s">
        <v>1695</v>
      </c>
      <c r="D480" s="492" t="s">
        <v>1696</v>
      </c>
      <c r="E480" s="464" t="s">
        <v>1101</v>
      </c>
      <c r="F480" s="464">
        <v>3</v>
      </c>
      <c r="G480" s="462" t="s">
        <v>1697</v>
      </c>
      <c r="H480" s="462" t="s">
        <v>1371</v>
      </c>
      <c r="I480" s="464" t="s">
        <v>1201</v>
      </c>
      <c r="J480" s="464" t="s">
        <v>61</v>
      </c>
      <c r="K480" s="466" t="s">
        <v>891</v>
      </c>
      <c r="L480" s="467">
        <f t="shared" si="37"/>
        <v>1</v>
      </c>
      <c r="M480" s="468">
        <f t="shared" si="39"/>
        <v>41600</v>
      </c>
      <c r="N480" s="467" t="str">
        <f>IF(IFERROR(SEARCH("-",K480,1),0) &gt; 0,IFERROR(VLOOKUP(K480,'Liste ECO'!A:A,1,FALSE),"ATTENTION CE Inexistant"),"")</f>
        <v>771-51</v>
      </c>
      <c r="O480" s="467" t="str">
        <f>IF(LEFT(N480,1) ="A",'Messages d''erreur'!$B$9,"")</f>
        <v/>
      </c>
      <c r="P480" s="447">
        <f t="shared" si="35"/>
        <v>41600</v>
      </c>
      <c r="Q480" s="447">
        <f>IFERROR(VLOOKUP(B481,'Liste CG'!A:A,1,FALSE),"Attention erreur pas de CG")</f>
        <v>23011</v>
      </c>
      <c r="R480" s="447" t="str">
        <f>IF(LEFT(Q480,1)="A",'Messages d''erreur'!B$10,"")</f>
        <v/>
      </c>
      <c r="S480" s="467">
        <f t="shared" si="36"/>
        <v>41600</v>
      </c>
      <c r="T480" s="469">
        <f>IFERROR(VLOOKUP(S480,'Liste CG'!A:A,1,FALSE),"Attention erreur pas de CG")</f>
        <v>41600</v>
      </c>
      <c r="U480" s="447" t="str">
        <f>IF(MID(H480,4,1)="x", 'Messages d''erreur'!$B$13,IF(LEFT(T480,1)="A",'Messages d''erreur'!$B$12,""))</f>
        <v/>
      </c>
    </row>
    <row r="481" spans="1:21" ht="26" x14ac:dyDescent="0.35">
      <c r="A481" s="535" t="s">
        <v>1694</v>
      </c>
      <c r="B481" s="447">
        <f t="shared" si="38"/>
        <v>23011</v>
      </c>
      <c r="C481" s="462" t="s">
        <v>1695</v>
      </c>
      <c r="D481" s="492" t="s">
        <v>1696</v>
      </c>
      <c r="E481" s="464" t="s">
        <v>1101</v>
      </c>
      <c r="F481" s="464">
        <v>4</v>
      </c>
      <c r="G481" s="462" t="s">
        <v>1698</v>
      </c>
      <c r="H481" s="462" t="s">
        <v>1388</v>
      </c>
      <c r="I481" s="464" t="s">
        <v>1100</v>
      </c>
      <c r="J481" s="464" t="s">
        <v>61</v>
      </c>
      <c r="K481" s="466" t="s">
        <v>1100</v>
      </c>
      <c r="L481" s="467">
        <f t="shared" si="37"/>
        <v>1</v>
      </c>
      <c r="M481" s="468">
        <f t="shared" si="39"/>
        <v>67241</v>
      </c>
      <c r="N481" s="467" t="str">
        <f>IF(IFERROR(SEARCH("-",K481,1),0) &gt; 0,IFERROR(VLOOKUP(K481,'Liste ECO'!A:A,1,FALSE),"ATTENTION CE Inexistant"),"")</f>
        <v/>
      </c>
      <c r="O481" s="467" t="str">
        <f>IF(LEFT(N481,1) ="A",'Messages d''erreur'!$B$9,"")</f>
        <v/>
      </c>
      <c r="P481" s="447">
        <f t="shared" si="35"/>
        <v>67241</v>
      </c>
      <c r="Q481" s="447">
        <f>IFERROR(VLOOKUP(B482,'Liste CG'!A:A,1,FALSE),"Attention erreur pas de CG")</f>
        <v>23011</v>
      </c>
      <c r="R481" s="447" t="str">
        <f>IF(LEFT(Q481,1)="A",'Messages d''erreur'!B$10,"")</f>
        <v/>
      </c>
      <c r="S481" s="467">
        <f t="shared" si="36"/>
        <v>67241</v>
      </c>
      <c r="T481" s="469">
        <f>IFERROR(VLOOKUP(S481,'Liste CG'!A:A,1,FALSE),"Attention erreur pas de CG")</f>
        <v>67241</v>
      </c>
      <c r="U481" s="447" t="str">
        <f>IF(MID(H481,4,1)="x", 'Messages d''erreur'!$B$13,IF(LEFT(T481,1)="A",'Messages d''erreur'!$B$12,""))</f>
        <v/>
      </c>
    </row>
    <row r="482" spans="1:21" ht="26" x14ac:dyDescent="0.35">
      <c r="A482" s="535" t="s">
        <v>1694</v>
      </c>
      <c r="B482" s="447">
        <f t="shared" si="38"/>
        <v>23011</v>
      </c>
      <c r="C482" s="462" t="s">
        <v>1695</v>
      </c>
      <c r="D482" s="492" t="s">
        <v>1696</v>
      </c>
      <c r="E482" s="464" t="s">
        <v>61</v>
      </c>
      <c r="F482" s="464">
        <v>5</v>
      </c>
      <c r="G482" s="462" t="s">
        <v>1699</v>
      </c>
      <c r="H482" s="462" t="s">
        <v>1390</v>
      </c>
      <c r="I482" s="464" t="s">
        <v>1100</v>
      </c>
      <c r="J482" s="464" t="s">
        <v>1101</v>
      </c>
      <c r="K482" s="466" t="s">
        <v>1100</v>
      </c>
      <c r="L482" s="467">
        <f t="shared" si="37"/>
        <v>1</v>
      </c>
      <c r="M482" s="468">
        <f t="shared" si="39"/>
        <v>77241</v>
      </c>
      <c r="N482" s="467" t="str">
        <f>IF(IFERROR(SEARCH("-",K482,1),0) &gt; 0,IFERROR(VLOOKUP(K482,'Liste ECO'!A:A,1,FALSE),"ATTENTION CE Inexistant"),"")</f>
        <v/>
      </c>
      <c r="O482" s="467" t="str">
        <f>IF(LEFT(N482,1) ="A",'Messages d''erreur'!$B$9,"")</f>
        <v/>
      </c>
      <c r="P482" s="447">
        <f t="shared" si="35"/>
        <v>77241</v>
      </c>
      <c r="Q482" s="447">
        <f>IFERROR(VLOOKUP(B483,'Liste CG'!A:A,1,FALSE),"Attention erreur pas de CG")</f>
        <v>23011</v>
      </c>
      <c r="R482" s="447" t="str">
        <f>IF(LEFT(Q482,1)="A",'Messages d''erreur'!B$10,"")</f>
        <v/>
      </c>
      <c r="S482" s="467">
        <f t="shared" si="36"/>
        <v>77241</v>
      </c>
      <c r="T482" s="469">
        <f>IFERROR(VLOOKUP(S482,'Liste CG'!A:A,1,FALSE),"Attention erreur pas de CG")</f>
        <v>77241</v>
      </c>
      <c r="U482" s="447" t="str">
        <f>IF(MID(H482,4,1)="x", 'Messages d''erreur'!$B$13,IF(LEFT(T482,1)="A",'Messages d''erreur'!$B$12,""))</f>
        <v/>
      </c>
    </row>
    <row r="483" spans="1:21" ht="26" x14ac:dyDescent="0.35">
      <c r="A483" s="535" t="s">
        <v>1694</v>
      </c>
      <c r="B483" s="447">
        <f t="shared" si="38"/>
        <v>23011</v>
      </c>
      <c r="C483" s="462" t="s">
        <v>1695</v>
      </c>
      <c r="D483" s="492" t="s">
        <v>1696</v>
      </c>
      <c r="E483" s="464" t="s">
        <v>1101</v>
      </c>
      <c r="F483" s="464">
        <v>6</v>
      </c>
      <c r="G483" s="462" t="s">
        <v>1700</v>
      </c>
      <c r="H483" s="462" t="s">
        <v>1388</v>
      </c>
      <c r="I483" s="464" t="s">
        <v>1100</v>
      </c>
      <c r="J483" s="464" t="s">
        <v>61</v>
      </c>
      <c r="K483" s="466" t="s">
        <v>1100</v>
      </c>
      <c r="L483" s="467">
        <f t="shared" si="37"/>
        <v>1</v>
      </c>
      <c r="M483" s="468">
        <f t="shared" si="39"/>
        <v>67241</v>
      </c>
      <c r="N483" s="467" t="str">
        <f>IF(IFERROR(SEARCH("-",K483,1),0) &gt; 0,IFERROR(VLOOKUP(K483,'Liste ECO'!A:A,1,FALSE),"ATTENTION CE Inexistant"),"")</f>
        <v/>
      </c>
      <c r="O483" s="467" t="str">
        <f>IF(LEFT(N483,1) ="A",'Messages d''erreur'!$B$9,"")</f>
        <v/>
      </c>
      <c r="P483" s="447">
        <f t="shared" si="35"/>
        <v>67241</v>
      </c>
      <c r="Q483" s="447">
        <f>IFERROR(VLOOKUP(B484,'Liste CG'!A:A,1,FALSE),"Attention erreur pas de CG")</f>
        <v>23019</v>
      </c>
      <c r="R483" s="447" t="str">
        <f>IF(LEFT(Q483,1)="A",'Messages d''erreur'!B$10,"")</f>
        <v/>
      </c>
      <c r="S483" s="467">
        <f t="shared" si="36"/>
        <v>67241</v>
      </c>
      <c r="T483" s="469">
        <f>IFERROR(VLOOKUP(S483,'Liste CG'!A:A,1,FALSE),"Attention erreur pas de CG")</f>
        <v>67241</v>
      </c>
      <c r="U483" s="447" t="str">
        <f>IF(MID(H483,4,1)="x", 'Messages d''erreur'!$B$13,IF(LEFT(T483,1)="A",'Messages d''erreur'!$B$12,""))</f>
        <v/>
      </c>
    </row>
    <row r="484" spans="1:21" ht="14.5" x14ac:dyDescent="0.35">
      <c r="A484" s="535" t="s">
        <v>1701</v>
      </c>
      <c r="B484" s="447">
        <f t="shared" si="38"/>
        <v>23019</v>
      </c>
      <c r="C484" s="462" t="s">
        <v>1702</v>
      </c>
      <c r="D484" s="492" t="s">
        <v>1696</v>
      </c>
      <c r="E484" s="464" t="s">
        <v>1101</v>
      </c>
      <c r="F484" s="464">
        <v>1</v>
      </c>
      <c r="G484" s="462" t="s">
        <v>1347</v>
      </c>
      <c r="H484" s="462" t="s">
        <v>1703</v>
      </c>
      <c r="I484" s="464" t="s">
        <v>1100</v>
      </c>
      <c r="J484" s="464" t="s">
        <v>61</v>
      </c>
      <c r="K484" s="466" t="s">
        <v>1100</v>
      </c>
      <c r="L484" s="467">
        <f t="shared" si="37"/>
        <v>0</v>
      </c>
      <c r="M484" s="468">
        <f t="shared" si="39"/>
        <v>66030</v>
      </c>
      <c r="N484" s="467" t="str">
        <f>IF(IFERROR(SEARCH("-",K484,1),0) &gt; 0,IFERROR(VLOOKUP(K484,'Liste ECO'!A:A,1,FALSE),"ATTENTION CE Inexistant"),"")</f>
        <v/>
      </c>
      <c r="O484" s="467" t="str">
        <f>IF(LEFT(N484,1) ="A",'Messages d''erreur'!$B$9,"")</f>
        <v/>
      </c>
      <c r="P484" s="447">
        <f t="shared" ref="P484:P547" si="40">VALUE(H484)</f>
        <v>66030</v>
      </c>
      <c r="Q484" s="447">
        <f>IFERROR(VLOOKUP(B485,'Liste CG'!A:A,1,FALSE),"Attention erreur pas de CG")</f>
        <v>23019</v>
      </c>
      <c r="R484" s="447" t="str">
        <f>IF(LEFT(Q484,1)="A",'Messages d''erreur'!B$10,"")</f>
        <v/>
      </c>
      <c r="S484" s="467">
        <f t="shared" ref="S484:S547" si="41">VALUE(H484)</f>
        <v>66030</v>
      </c>
      <c r="T484" s="469">
        <f>IFERROR(VLOOKUP(S484,'Liste CG'!A:A,1,FALSE),"Attention erreur pas de CG")</f>
        <v>66030</v>
      </c>
      <c r="U484" s="447" t="str">
        <f>IF(MID(H484,4,1)="x", 'Messages d''erreur'!$B$13,IF(LEFT(T484,1)="A",'Messages d''erreur'!$B$12,""))</f>
        <v/>
      </c>
    </row>
    <row r="485" spans="1:21" ht="26" x14ac:dyDescent="0.35">
      <c r="A485" s="535" t="s">
        <v>1701</v>
      </c>
      <c r="B485" s="447">
        <f t="shared" si="38"/>
        <v>23019</v>
      </c>
      <c r="C485" s="462" t="s">
        <v>1702</v>
      </c>
      <c r="D485" s="492" t="s">
        <v>1696</v>
      </c>
      <c r="E485" s="464" t="s">
        <v>1101</v>
      </c>
      <c r="F485" s="464">
        <v>2</v>
      </c>
      <c r="G485" s="462" t="s">
        <v>1363</v>
      </c>
      <c r="H485" s="462" t="s">
        <v>1364</v>
      </c>
      <c r="I485" s="464" t="s">
        <v>1100</v>
      </c>
      <c r="J485" s="464" t="s">
        <v>61</v>
      </c>
      <c r="K485" s="466" t="s">
        <v>1100</v>
      </c>
      <c r="L485" s="467">
        <f t="shared" si="37"/>
        <v>1</v>
      </c>
      <c r="M485" s="468">
        <f t="shared" si="39"/>
        <v>67361</v>
      </c>
      <c r="N485" s="467" t="str">
        <f>IF(IFERROR(SEARCH("-",K485,1),0) &gt; 0,IFERROR(VLOOKUP(K485,'Liste ECO'!A:A,1,FALSE),"ATTENTION CE Inexistant"),"")</f>
        <v/>
      </c>
      <c r="O485" s="467" t="str">
        <f>IF(LEFT(N485,1) ="A",'Messages d''erreur'!$B$9,"")</f>
        <v/>
      </c>
      <c r="P485" s="447">
        <f t="shared" si="40"/>
        <v>67361</v>
      </c>
      <c r="Q485" s="447">
        <f>IFERROR(VLOOKUP(B486,'Liste CG'!A:A,1,FALSE),"Attention erreur pas de CG")</f>
        <v>23019</v>
      </c>
      <c r="R485" s="447" t="str">
        <f>IF(LEFT(Q485,1)="A",'Messages d''erreur'!B$10,"")</f>
        <v/>
      </c>
      <c r="S485" s="467">
        <f t="shared" si="41"/>
        <v>67361</v>
      </c>
      <c r="T485" s="469">
        <f>IFERROR(VLOOKUP(S485,'Liste CG'!A:A,1,FALSE),"Attention erreur pas de CG")</f>
        <v>67361</v>
      </c>
      <c r="U485" s="447" t="str">
        <f>IF(MID(H485,4,1)="x", 'Messages d''erreur'!$B$13,IF(LEFT(T485,1)="A",'Messages d''erreur'!$B$12,""))</f>
        <v/>
      </c>
    </row>
    <row r="486" spans="1:21" ht="26" x14ac:dyDescent="0.35">
      <c r="A486" s="535" t="s">
        <v>1701</v>
      </c>
      <c r="B486" s="447">
        <f t="shared" si="38"/>
        <v>23019</v>
      </c>
      <c r="C486" s="462" t="s">
        <v>1702</v>
      </c>
      <c r="D486" s="492" t="s">
        <v>1696</v>
      </c>
      <c r="E486" s="464" t="s">
        <v>61</v>
      </c>
      <c r="F486" s="464">
        <v>3</v>
      </c>
      <c r="G486" s="462" t="s">
        <v>1704</v>
      </c>
      <c r="H486" s="462" t="s">
        <v>1694</v>
      </c>
      <c r="I486" s="492" t="s">
        <v>1696</v>
      </c>
      <c r="J486" s="464" t="s">
        <v>1101</v>
      </c>
      <c r="K486" s="466" t="s">
        <v>1100</v>
      </c>
      <c r="L486" s="467">
        <f t="shared" si="37"/>
        <v>1</v>
      </c>
      <c r="M486" s="468">
        <f t="shared" si="39"/>
        <v>23011</v>
      </c>
      <c r="N486" s="467" t="str">
        <f>IF(IFERROR(SEARCH("-",K486,1),0) &gt; 0,IFERROR(VLOOKUP(K486,'Liste ECO'!A:A,1,FALSE),"ATTENTION CE Inexistant"),"")</f>
        <v/>
      </c>
      <c r="O486" s="467" t="str">
        <f>IF(LEFT(N486,1) ="A",'Messages d''erreur'!$B$9,"")</f>
        <v/>
      </c>
      <c r="P486" s="447">
        <f t="shared" si="40"/>
        <v>23011</v>
      </c>
      <c r="Q486" s="447">
        <f>IFERROR(VLOOKUP(B487,'Liste CG'!A:A,1,FALSE),"Attention erreur pas de CG")</f>
        <v>23021</v>
      </c>
      <c r="R486" s="447" t="str">
        <f>IF(LEFT(Q486,1)="A",'Messages d''erreur'!B$10,"")</f>
        <v/>
      </c>
      <c r="S486" s="467">
        <f t="shared" si="41"/>
        <v>23011</v>
      </c>
      <c r="T486" s="469">
        <f>IFERROR(VLOOKUP(S486,'Liste CG'!A:A,1,FALSE),"Attention erreur pas de CG")</f>
        <v>23011</v>
      </c>
      <c r="U486" s="447" t="str">
        <f>IF(MID(H486,4,1)="x", 'Messages d''erreur'!$B$13,IF(LEFT(T486,1)="A",'Messages d''erreur'!$B$12,""))</f>
        <v/>
      </c>
    </row>
    <row r="487" spans="1:21" ht="26" x14ac:dyDescent="0.35">
      <c r="A487" s="535" t="s">
        <v>1705</v>
      </c>
      <c r="B487" s="447">
        <f t="shared" si="38"/>
        <v>23021</v>
      </c>
      <c r="C487" s="462" t="s">
        <v>1706</v>
      </c>
      <c r="D487" s="492" t="s">
        <v>1696</v>
      </c>
      <c r="E487" s="464" t="s">
        <v>61</v>
      </c>
      <c r="F487" s="464">
        <v>1</v>
      </c>
      <c r="G487" s="462" t="s">
        <v>1368</v>
      </c>
      <c r="H487" s="462" t="s">
        <v>1317</v>
      </c>
      <c r="I487" s="464" t="s">
        <v>1201</v>
      </c>
      <c r="J487" s="464" t="s">
        <v>1101</v>
      </c>
      <c r="K487" s="466" t="s">
        <v>817</v>
      </c>
      <c r="L487" s="467">
        <f t="shared" si="37"/>
        <v>0</v>
      </c>
      <c r="M487" s="468">
        <f t="shared" si="39"/>
        <v>44000</v>
      </c>
      <c r="N487" s="467" t="str">
        <f>IF(IFERROR(SEARCH("-",K487,1),0) &gt; 0,IFERROR(VLOOKUP(K487,'Liste ECO'!A:A,1,FALSE),"ATTENTION CE Inexistant"),"")</f>
        <v>741-52</v>
      </c>
      <c r="O487" s="467" t="str">
        <f>IF(LEFT(N487,1) ="A",'Messages d''erreur'!$B$9,"")</f>
        <v/>
      </c>
      <c r="P487" s="447">
        <f t="shared" si="40"/>
        <v>44000</v>
      </c>
      <c r="Q487" s="447">
        <f>IFERROR(VLOOKUP(B488,'Liste CG'!A:A,1,FALSE),"Attention erreur pas de CG")</f>
        <v>23021</v>
      </c>
      <c r="R487" s="447" t="str">
        <f>IF(LEFT(Q487,1)="A",'Messages d''erreur'!B$10,"")</f>
        <v/>
      </c>
      <c r="S487" s="467">
        <f t="shared" si="41"/>
        <v>44000</v>
      </c>
      <c r="T487" s="469">
        <f>IFERROR(VLOOKUP(S487,'Liste CG'!A:A,1,FALSE),"Attention erreur pas de CG")</f>
        <v>44000</v>
      </c>
      <c r="U487" s="447" t="str">
        <f>IF(MID(H487,4,1)="x", 'Messages d''erreur'!$B$13,IF(LEFT(T487,1)="A",'Messages d''erreur'!$B$12,""))</f>
        <v/>
      </c>
    </row>
    <row r="488" spans="1:21" ht="26" x14ac:dyDescent="0.35">
      <c r="A488" s="535" t="s">
        <v>1705</v>
      </c>
      <c r="B488" s="447">
        <f t="shared" si="38"/>
        <v>23021</v>
      </c>
      <c r="C488" s="462" t="s">
        <v>1706</v>
      </c>
      <c r="D488" s="492" t="s">
        <v>1696</v>
      </c>
      <c r="E488" s="464" t="s">
        <v>61</v>
      </c>
      <c r="F488" s="464">
        <v>2</v>
      </c>
      <c r="G488" s="462" t="s">
        <v>1369</v>
      </c>
      <c r="H488" s="462" t="s">
        <v>1344</v>
      </c>
      <c r="I488" s="464" t="s">
        <v>1201</v>
      </c>
      <c r="J488" s="464" t="s">
        <v>1101</v>
      </c>
      <c r="K488" s="466" t="s">
        <v>817</v>
      </c>
      <c r="L488" s="467">
        <f t="shared" si="37"/>
        <v>1</v>
      </c>
      <c r="M488" s="468">
        <f t="shared" si="39"/>
        <v>44200</v>
      </c>
      <c r="N488" s="467" t="str">
        <f>IF(IFERROR(SEARCH("-",K488,1),0) &gt; 0,IFERROR(VLOOKUP(K488,'Liste ECO'!A:A,1,FALSE),"ATTENTION CE Inexistant"),"")</f>
        <v>741-52</v>
      </c>
      <c r="O488" s="467" t="str">
        <f>IF(LEFT(N488,1) ="A",'Messages d''erreur'!$B$9,"")</f>
        <v/>
      </c>
      <c r="P488" s="447">
        <f t="shared" si="40"/>
        <v>44200</v>
      </c>
      <c r="Q488" s="447">
        <f>IFERROR(VLOOKUP(B489,'Liste CG'!A:A,1,FALSE),"Attention erreur pas de CG")</f>
        <v>23021</v>
      </c>
      <c r="R488" s="447" t="str">
        <f>IF(LEFT(Q488,1)="A",'Messages d''erreur'!B$10,"")</f>
        <v/>
      </c>
      <c r="S488" s="467">
        <f t="shared" si="41"/>
        <v>44200</v>
      </c>
      <c r="T488" s="469">
        <f>IFERROR(VLOOKUP(S488,'Liste CG'!A:A,1,FALSE),"Attention erreur pas de CG")</f>
        <v>44200</v>
      </c>
      <c r="U488" s="447" t="str">
        <f>IF(MID(H488,4,1)="x", 'Messages d''erreur'!$B$13,IF(LEFT(T488,1)="A",'Messages d''erreur'!$B$12,""))</f>
        <v/>
      </c>
    </row>
    <row r="489" spans="1:21" ht="26" x14ac:dyDescent="0.35">
      <c r="A489" s="535" t="s">
        <v>1705</v>
      </c>
      <c r="B489" s="447">
        <f t="shared" si="38"/>
        <v>23021</v>
      </c>
      <c r="C489" s="462" t="s">
        <v>1706</v>
      </c>
      <c r="D489" s="492" t="s">
        <v>1696</v>
      </c>
      <c r="E489" s="464" t="s">
        <v>1101</v>
      </c>
      <c r="F489" s="464">
        <v>3</v>
      </c>
      <c r="G489" s="462" t="s">
        <v>1697</v>
      </c>
      <c r="H489" s="462" t="s">
        <v>1371</v>
      </c>
      <c r="I489" s="464" t="s">
        <v>1201</v>
      </c>
      <c r="J489" s="464" t="s">
        <v>61</v>
      </c>
      <c r="K489" s="466" t="s">
        <v>893</v>
      </c>
      <c r="L489" s="467">
        <f t="shared" si="37"/>
        <v>1</v>
      </c>
      <c r="M489" s="468">
        <f t="shared" si="39"/>
        <v>41600</v>
      </c>
      <c r="N489" s="467" t="str">
        <f>IF(IFERROR(SEARCH("-",K489,1),0) &gt; 0,IFERROR(VLOOKUP(K489,'Liste ECO'!A:A,1,FALSE),"ATTENTION CE Inexistant"),"")</f>
        <v>771-52</v>
      </c>
      <c r="O489" s="467" t="str">
        <f>IF(LEFT(N489,1) ="A",'Messages d''erreur'!$B$9,"")</f>
        <v/>
      </c>
      <c r="P489" s="447">
        <f t="shared" si="40"/>
        <v>41600</v>
      </c>
      <c r="Q489" s="447">
        <f>IFERROR(VLOOKUP(B490,'Liste CG'!A:A,1,FALSE),"Attention erreur pas de CG")</f>
        <v>23021</v>
      </c>
      <c r="R489" s="447" t="str">
        <f>IF(LEFT(Q489,1)="A",'Messages d''erreur'!B$10,"")</f>
        <v/>
      </c>
      <c r="S489" s="467">
        <f t="shared" si="41"/>
        <v>41600</v>
      </c>
      <c r="T489" s="469">
        <f>IFERROR(VLOOKUP(S489,'Liste CG'!A:A,1,FALSE),"Attention erreur pas de CG")</f>
        <v>41600</v>
      </c>
      <c r="U489" s="447" t="str">
        <f>IF(MID(H489,4,1)="x", 'Messages d''erreur'!$B$13,IF(LEFT(T489,1)="A",'Messages d''erreur'!$B$12,""))</f>
        <v/>
      </c>
    </row>
    <row r="490" spans="1:21" ht="26" x14ac:dyDescent="0.35">
      <c r="A490" s="535" t="s">
        <v>1705</v>
      </c>
      <c r="B490" s="447">
        <f t="shared" si="38"/>
        <v>23021</v>
      </c>
      <c r="C490" s="462" t="s">
        <v>1706</v>
      </c>
      <c r="D490" s="492" t="s">
        <v>1696</v>
      </c>
      <c r="E490" s="464" t="s">
        <v>1101</v>
      </c>
      <c r="F490" s="464">
        <v>4</v>
      </c>
      <c r="G490" s="462" t="s">
        <v>1698</v>
      </c>
      <c r="H490" s="462" t="s">
        <v>1388</v>
      </c>
      <c r="I490" s="464" t="s">
        <v>1100</v>
      </c>
      <c r="J490" s="464" t="s">
        <v>61</v>
      </c>
      <c r="K490" s="466" t="s">
        <v>1100</v>
      </c>
      <c r="L490" s="467">
        <f t="shared" si="37"/>
        <v>1</v>
      </c>
      <c r="M490" s="468">
        <f t="shared" si="39"/>
        <v>67241</v>
      </c>
      <c r="N490" s="467" t="str">
        <f>IF(IFERROR(SEARCH("-",K490,1),0) &gt; 0,IFERROR(VLOOKUP(K490,'Liste ECO'!A:A,1,FALSE),"ATTENTION CE Inexistant"),"")</f>
        <v/>
      </c>
      <c r="O490" s="467" t="str">
        <f>IF(LEFT(N490,1) ="A",'Messages d''erreur'!$B$9,"")</f>
        <v/>
      </c>
      <c r="P490" s="447">
        <f t="shared" si="40"/>
        <v>67241</v>
      </c>
      <c r="Q490" s="447">
        <f>IFERROR(VLOOKUP(B491,'Liste CG'!A:A,1,FALSE),"Attention erreur pas de CG")</f>
        <v>23021</v>
      </c>
      <c r="R490" s="447" t="str">
        <f>IF(LEFT(Q490,1)="A",'Messages d''erreur'!B$10,"")</f>
        <v/>
      </c>
      <c r="S490" s="467">
        <f t="shared" si="41"/>
        <v>67241</v>
      </c>
      <c r="T490" s="469">
        <f>IFERROR(VLOOKUP(S490,'Liste CG'!A:A,1,FALSE),"Attention erreur pas de CG")</f>
        <v>67241</v>
      </c>
      <c r="U490" s="447" t="str">
        <f>IF(MID(H490,4,1)="x", 'Messages d''erreur'!$B$13,IF(LEFT(T490,1)="A",'Messages d''erreur'!$B$12,""))</f>
        <v/>
      </c>
    </row>
    <row r="491" spans="1:21" ht="26" x14ac:dyDescent="0.35">
      <c r="A491" s="535" t="s">
        <v>1705</v>
      </c>
      <c r="B491" s="447">
        <f t="shared" si="38"/>
        <v>23021</v>
      </c>
      <c r="C491" s="462" t="s">
        <v>1706</v>
      </c>
      <c r="D491" s="492" t="s">
        <v>1696</v>
      </c>
      <c r="E491" s="464" t="s">
        <v>61</v>
      </c>
      <c r="F491" s="464">
        <v>5</v>
      </c>
      <c r="G491" s="462" t="s">
        <v>1699</v>
      </c>
      <c r="H491" s="462" t="s">
        <v>1390</v>
      </c>
      <c r="I491" s="464" t="s">
        <v>1100</v>
      </c>
      <c r="J491" s="464" t="s">
        <v>1101</v>
      </c>
      <c r="K491" s="466" t="s">
        <v>1100</v>
      </c>
      <c r="L491" s="467">
        <f t="shared" si="37"/>
        <v>1</v>
      </c>
      <c r="M491" s="468">
        <f t="shared" si="39"/>
        <v>77241</v>
      </c>
      <c r="N491" s="467" t="str">
        <f>IF(IFERROR(SEARCH("-",K491,1),0) &gt; 0,IFERROR(VLOOKUP(K491,'Liste ECO'!A:A,1,FALSE),"ATTENTION CE Inexistant"),"")</f>
        <v/>
      </c>
      <c r="O491" s="467" t="str">
        <f>IF(LEFT(N491,1) ="A",'Messages d''erreur'!$B$9,"")</f>
        <v/>
      </c>
      <c r="P491" s="447">
        <f t="shared" si="40"/>
        <v>77241</v>
      </c>
      <c r="Q491" s="447">
        <f>IFERROR(VLOOKUP(B492,'Liste CG'!A:A,1,FALSE),"Attention erreur pas de CG")</f>
        <v>23021</v>
      </c>
      <c r="R491" s="447" t="str">
        <f>IF(LEFT(Q491,1)="A",'Messages d''erreur'!B$10,"")</f>
        <v/>
      </c>
      <c r="S491" s="467">
        <f t="shared" si="41"/>
        <v>77241</v>
      </c>
      <c r="T491" s="469">
        <f>IFERROR(VLOOKUP(S491,'Liste CG'!A:A,1,FALSE),"Attention erreur pas de CG")</f>
        <v>77241</v>
      </c>
      <c r="U491" s="447" t="str">
        <f>IF(MID(H491,4,1)="x", 'Messages d''erreur'!$B$13,IF(LEFT(T491,1)="A",'Messages d''erreur'!$B$12,""))</f>
        <v/>
      </c>
    </row>
    <row r="492" spans="1:21" ht="26" x14ac:dyDescent="0.35">
      <c r="A492" s="535" t="s">
        <v>1705</v>
      </c>
      <c r="B492" s="447">
        <f t="shared" si="38"/>
        <v>23021</v>
      </c>
      <c r="C492" s="462" t="s">
        <v>1706</v>
      </c>
      <c r="D492" s="492" t="s">
        <v>1696</v>
      </c>
      <c r="E492" s="464" t="s">
        <v>1101</v>
      </c>
      <c r="F492" s="464">
        <v>6</v>
      </c>
      <c r="G492" s="462" t="s">
        <v>1700</v>
      </c>
      <c r="H492" s="462" t="s">
        <v>1388</v>
      </c>
      <c r="I492" s="464" t="s">
        <v>1100</v>
      </c>
      <c r="J492" s="464" t="s">
        <v>61</v>
      </c>
      <c r="K492" s="466" t="s">
        <v>1100</v>
      </c>
      <c r="L492" s="467">
        <f t="shared" si="37"/>
        <v>1</v>
      </c>
      <c r="M492" s="468">
        <f t="shared" si="39"/>
        <v>67241</v>
      </c>
      <c r="N492" s="467" t="str">
        <f>IF(IFERROR(SEARCH("-",K492,1),0) &gt; 0,IFERROR(VLOOKUP(K492,'Liste ECO'!A:A,1,FALSE),"ATTENTION CE Inexistant"),"")</f>
        <v/>
      </c>
      <c r="O492" s="467" t="str">
        <f>IF(LEFT(N492,1) ="A",'Messages d''erreur'!$B$9,"")</f>
        <v/>
      </c>
      <c r="P492" s="447">
        <f t="shared" si="40"/>
        <v>67241</v>
      </c>
      <c r="Q492" s="447">
        <f>IFERROR(VLOOKUP(B493,'Liste CG'!A:A,1,FALSE),"Attention erreur pas de CG")</f>
        <v>23029</v>
      </c>
      <c r="R492" s="447" t="str">
        <f>IF(LEFT(Q492,1)="A",'Messages d''erreur'!B$10,"")</f>
        <v/>
      </c>
      <c r="S492" s="467">
        <f t="shared" si="41"/>
        <v>67241</v>
      </c>
      <c r="T492" s="469">
        <f>IFERROR(VLOOKUP(S492,'Liste CG'!A:A,1,FALSE),"Attention erreur pas de CG")</f>
        <v>67241</v>
      </c>
      <c r="U492" s="447" t="str">
        <f>IF(MID(H492,4,1)="x", 'Messages d''erreur'!$B$13,IF(LEFT(T492,1)="A",'Messages d''erreur'!$B$12,""))</f>
        <v/>
      </c>
    </row>
    <row r="493" spans="1:21" ht="39" x14ac:dyDescent="0.35">
      <c r="A493" s="535" t="s">
        <v>1707</v>
      </c>
      <c r="B493" s="447">
        <f t="shared" si="38"/>
        <v>23029</v>
      </c>
      <c r="C493" s="462" t="s">
        <v>1708</v>
      </c>
      <c r="D493" s="492" t="s">
        <v>1696</v>
      </c>
      <c r="E493" s="464" t="s">
        <v>1101</v>
      </c>
      <c r="F493" s="464">
        <v>1</v>
      </c>
      <c r="G493" s="462" t="s">
        <v>1347</v>
      </c>
      <c r="H493" s="462" t="s">
        <v>1703</v>
      </c>
      <c r="I493" s="464" t="s">
        <v>1100</v>
      </c>
      <c r="J493" s="464" t="s">
        <v>61</v>
      </c>
      <c r="K493" s="466" t="s">
        <v>1100</v>
      </c>
      <c r="L493" s="467">
        <f t="shared" si="37"/>
        <v>0</v>
      </c>
      <c r="M493" s="468">
        <f t="shared" si="39"/>
        <v>66030</v>
      </c>
      <c r="N493" s="467" t="str">
        <f>IF(IFERROR(SEARCH("-",K493,1),0) &gt; 0,IFERROR(VLOOKUP(K493,'Liste ECO'!A:A,1,FALSE),"ATTENTION CE Inexistant"),"")</f>
        <v/>
      </c>
      <c r="O493" s="467" t="str">
        <f>IF(LEFT(N493,1) ="A",'Messages d''erreur'!$B$9,"")</f>
        <v/>
      </c>
      <c r="P493" s="447">
        <f t="shared" si="40"/>
        <v>66030</v>
      </c>
      <c r="Q493" s="447">
        <f>IFERROR(VLOOKUP(B494,'Liste CG'!A:A,1,FALSE),"Attention erreur pas de CG")</f>
        <v>23029</v>
      </c>
      <c r="R493" s="447" t="str">
        <f>IF(LEFT(Q493,1)="A",'Messages d''erreur'!B$10,"")</f>
        <v/>
      </c>
      <c r="S493" s="467">
        <f t="shared" si="41"/>
        <v>66030</v>
      </c>
      <c r="T493" s="469">
        <f>IFERROR(VLOOKUP(S493,'Liste CG'!A:A,1,FALSE),"Attention erreur pas de CG")</f>
        <v>66030</v>
      </c>
      <c r="U493" s="447" t="str">
        <f>IF(MID(H493,4,1)="x", 'Messages d''erreur'!$B$13,IF(LEFT(T493,1)="A",'Messages d''erreur'!$B$12,""))</f>
        <v/>
      </c>
    </row>
    <row r="494" spans="1:21" ht="39" x14ac:dyDescent="0.35">
      <c r="A494" s="535" t="s">
        <v>1707</v>
      </c>
      <c r="B494" s="447">
        <f t="shared" si="38"/>
        <v>23029</v>
      </c>
      <c r="C494" s="462" t="s">
        <v>1708</v>
      </c>
      <c r="D494" s="492" t="s">
        <v>1696</v>
      </c>
      <c r="E494" s="464" t="s">
        <v>1101</v>
      </c>
      <c r="F494" s="464">
        <v>2</v>
      </c>
      <c r="G494" s="462" t="s">
        <v>1363</v>
      </c>
      <c r="H494" s="462" t="s">
        <v>1364</v>
      </c>
      <c r="I494" s="464" t="s">
        <v>1100</v>
      </c>
      <c r="J494" s="464" t="s">
        <v>61</v>
      </c>
      <c r="K494" s="466" t="s">
        <v>1100</v>
      </c>
      <c r="L494" s="467">
        <f t="shared" si="37"/>
        <v>1</v>
      </c>
      <c r="M494" s="468">
        <f t="shared" si="39"/>
        <v>67361</v>
      </c>
      <c r="N494" s="467" t="str">
        <f>IF(IFERROR(SEARCH("-",K494,1),0) &gt; 0,IFERROR(VLOOKUP(K494,'Liste ECO'!A:A,1,FALSE),"ATTENTION CE Inexistant"),"")</f>
        <v/>
      </c>
      <c r="O494" s="467" t="str">
        <f>IF(LEFT(N494,1) ="A",'Messages d''erreur'!$B$9,"")</f>
        <v/>
      </c>
      <c r="P494" s="447">
        <f t="shared" si="40"/>
        <v>67361</v>
      </c>
      <c r="Q494" s="447">
        <f>IFERROR(VLOOKUP(B495,'Liste CG'!A:A,1,FALSE),"Attention erreur pas de CG")</f>
        <v>23029</v>
      </c>
      <c r="R494" s="447" t="str">
        <f>IF(LEFT(Q494,1)="A",'Messages d''erreur'!B$10,"")</f>
        <v/>
      </c>
      <c r="S494" s="467">
        <f t="shared" si="41"/>
        <v>67361</v>
      </c>
      <c r="T494" s="469">
        <f>IFERROR(VLOOKUP(S494,'Liste CG'!A:A,1,FALSE),"Attention erreur pas de CG")</f>
        <v>67361</v>
      </c>
      <c r="U494" s="447" t="str">
        <f>IF(MID(H494,4,1)="x", 'Messages d''erreur'!$B$13,IF(LEFT(T494,1)="A",'Messages d''erreur'!$B$12,""))</f>
        <v/>
      </c>
    </row>
    <row r="495" spans="1:21" ht="39" x14ac:dyDescent="0.35">
      <c r="A495" s="535" t="s">
        <v>1707</v>
      </c>
      <c r="B495" s="447">
        <f t="shared" si="38"/>
        <v>23029</v>
      </c>
      <c r="C495" s="462" t="s">
        <v>1708</v>
      </c>
      <c r="D495" s="492" t="s">
        <v>1696</v>
      </c>
      <c r="E495" s="464" t="s">
        <v>61</v>
      </c>
      <c r="F495" s="464">
        <v>3</v>
      </c>
      <c r="G495" s="462" t="s">
        <v>1704</v>
      </c>
      <c r="H495" s="462" t="s">
        <v>1705</v>
      </c>
      <c r="I495" s="492" t="s">
        <v>1696</v>
      </c>
      <c r="J495" s="464" t="s">
        <v>1101</v>
      </c>
      <c r="K495" s="466" t="s">
        <v>1100</v>
      </c>
      <c r="L495" s="467">
        <f t="shared" si="37"/>
        <v>1</v>
      </c>
      <c r="M495" s="468">
        <f t="shared" si="39"/>
        <v>23021</v>
      </c>
      <c r="N495" s="467" t="str">
        <f>IF(IFERROR(SEARCH("-",K495,1),0) &gt; 0,IFERROR(VLOOKUP(K495,'Liste ECO'!A:A,1,FALSE),"ATTENTION CE Inexistant"),"")</f>
        <v/>
      </c>
      <c r="O495" s="467" t="str">
        <f>IF(LEFT(N495,1) ="A",'Messages d''erreur'!$B$9,"")</f>
        <v/>
      </c>
      <c r="P495" s="447">
        <f t="shared" si="40"/>
        <v>23021</v>
      </c>
      <c r="Q495" s="447">
        <f>IFERROR(VLOOKUP(B496,'Liste CG'!A:A,1,FALSE),"Attention erreur pas de CG")</f>
        <v>23111</v>
      </c>
      <c r="R495" s="447" t="str">
        <f>IF(LEFT(Q495,1)="A",'Messages d''erreur'!B$10,"")</f>
        <v/>
      </c>
      <c r="S495" s="467">
        <f t="shared" si="41"/>
        <v>23021</v>
      </c>
      <c r="T495" s="469">
        <f>IFERROR(VLOOKUP(S495,'Liste CG'!A:A,1,FALSE),"Attention erreur pas de CG")</f>
        <v>23021</v>
      </c>
      <c r="U495" s="447" t="str">
        <f>IF(MID(H495,4,1)="x", 'Messages d''erreur'!$B$13,IF(LEFT(T495,1)="A",'Messages d''erreur'!$B$12,""))</f>
        <v/>
      </c>
    </row>
    <row r="496" spans="1:21" ht="14.5" x14ac:dyDescent="0.35">
      <c r="A496" s="535" t="s">
        <v>1709</v>
      </c>
      <c r="B496" s="447">
        <f t="shared" si="38"/>
        <v>23111</v>
      </c>
      <c r="C496" s="462" t="s">
        <v>1710</v>
      </c>
      <c r="D496" s="492" t="s">
        <v>1696</v>
      </c>
      <c r="E496" s="464" t="s">
        <v>61</v>
      </c>
      <c r="F496" s="464">
        <v>1</v>
      </c>
      <c r="G496" s="462" t="s">
        <v>1368</v>
      </c>
      <c r="H496" s="462" t="s">
        <v>1317</v>
      </c>
      <c r="I496" s="464" t="s">
        <v>1201</v>
      </c>
      <c r="J496" s="464" t="s">
        <v>1101</v>
      </c>
      <c r="K496" s="466" t="s">
        <v>820</v>
      </c>
      <c r="L496" s="467">
        <f t="shared" si="37"/>
        <v>0</v>
      </c>
      <c r="M496" s="468">
        <f t="shared" si="39"/>
        <v>44000</v>
      </c>
      <c r="N496" s="467" t="str">
        <f>IF(IFERROR(SEARCH("-",K496,1),0) &gt; 0,IFERROR(VLOOKUP(K496,'Liste ECO'!A:A,1,FALSE),"ATTENTION CE Inexistant"),"")</f>
        <v>742-51</v>
      </c>
      <c r="O496" s="467" t="str">
        <f>IF(LEFT(N496,1) ="A",'Messages d''erreur'!$B$9,"")</f>
        <v/>
      </c>
      <c r="P496" s="447">
        <f t="shared" si="40"/>
        <v>44000</v>
      </c>
      <c r="Q496" s="447">
        <f>IFERROR(VLOOKUP(B497,'Liste CG'!A:A,1,FALSE),"Attention erreur pas de CG")</f>
        <v>23111</v>
      </c>
      <c r="R496" s="447" t="str">
        <f>IF(LEFT(Q496,1)="A",'Messages d''erreur'!B$10,"")</f>
        <v/>
      </c>
      <c r="S496" s="467">
        <f t="shared" si="41"/>
        <v>44000</v>
      </c>
      <c r="T496" s="469">
        <f>IFERROR(VLOOKUP(S496,'Liste CG'!A:A,1,FALSE),"Attention erreur pas de CG")</f>
        <v>44000</v>
      </c>
      <c r="U496" s="447" t="str">
        <f>IF(MID(H496,4,1)="x", 'Messages d''erreur'!$B$13,IF(LEFT(T496,1)="A",'Messages d''erreur'!$B$12,""))</f>
        <v/>
      </c>
    </row>
    <row r="497" spans="1:21" ht="14.5" x14ac:dyDescent="0.35">
      <c r="A497" s="535" t="s">
        <v>1709</v>
      </c>
      <c r="B497" s="447">
        <f t="shared" si="38"/>
        <v>23111</v>
      </c>
      <c r="C497" s="462" t="s">
        <v>1710</v>
      </c>
      <c r="D497" s="492" t="s">
        <v>1696</v>
      </c>
      <c r="E497" s="464" t="s">
        <v>61</v>
      </c>
      <c r="F497" s="464">
        <v>2</v>
      </c>
      <c r="G497" s="462" t="s">
        <v>1369</v>
      </c>
      <c r="H497" s="462" t="s">
        <v>1344</v>
      </c>
      <c r="I497" s="464" t="s">
        <v>1201</v>
      </c>
      <c r="J497" s="464" t="s">
        <v>1101</v>
      </c>
      <c r="K497" s="466" t="s">
        <v>820</v>
      </c>
      <c r="L497" s="467">
        <f t="shared" si="37"/>
        <v>1</v>
      </c>
      <c r="M497" s="468">
        <f t="shared" si="39"/>
        <v>44200</v>
      </c>
      <c r="N497" s="467" t="str">
        <f>IF(IFERROR(SEARCH("-",K497,1),0) &gt; 0,IFERROR(VLOOKUP(K497,'Liste ECO'!A:A,1,FALSE),"ATTENTION CE Inexistant"),"")</f>
        <v>742-51</v>
      </c>
      <c r="O497" s="467" t="str">
        <f>IF(LEFT(N497,1) ="A",'Messages d''erreur'!$B$9,"")</f>
        <v/>
      </c>
      <c r="P497" s="447">
        <f t="shared" si="40"/>
        <v>44200</v>
      </c>
      <c r="Q497" s="447">
        <f>IFERROR(VLOOKUP(B498,'Liste CG'!A:A,1,FALSE),"Attention erreur pas de CG")</f>
        <v>23111</v>
      </c>
      <c r="R497" s="447" t="str">
        <f>IF(LEFT(Q497,1)="A",'Messages d''erreur'!B$10,"")</f>
        <v/>
      </c>
      <c r="S497" s="467">
        <f t="shared" si="41"/>
        <v>44200</v>
      </c>
      <c r="T497" s="469">
        <f>IFERROR(VLOOKUP(S497,'Liste CG'!A:A,1,FALSE),"Attention erreur pas de CG")</f>
        <v>44200</v>
      </c>
      <c r="U497" s="447" t="str">
        <f>IF(MID(H497,4,1)="x", 'Messages d''erreur'!$B$13,IF(LEFT(T497,1)="A",'Messages d''erreur'!$B$12,""))</f>
        <v/>
      </c>
    </row>
    <row r="498" spans="1:21" ht="14.5" x14ac:dyDescent="0.35">
      <c r="A498" s="535" t="s">
        <v>1709</v>
      </c>
      <c r="B498" s="447">
        <f t="shared" si="38"/>
        <v>23111</v>
      </c>
      <c r="C498" s="462" t="s">
        <v>1710</v>
      </c>
      <c r="D498" s="492" t="s">
        <v>1696</v>
      </c>
      <c r="E498" s="464" t="s">
        <v>1101</v>
      </c>
      <c r="F498" s="464">
        <v>3</v>
      </c>
      <c r="G498" s="462" t="s">
        <v>1377</v>
      </c>
      <c r="H498" s="462" t="s">
        <v>1371</v>
      </c>
      <c r="I498" s="464" t="s">
        <v>1201</v>
      </c>
      <c r="J498" s="464" t="s">
        <v>61</v>
      </c>
      <c r="K498" s="466" t="s">
        <v>896</v>
      </c>
      <c r="L498" s="467">
        <f t="shared" si="37"/>
        <v>1</v>
      </c>
      <c r="M498" s="468">
        <f t="shared" si="39"/>
        <v>41600</v>
      </c>
      <c r="N498" s="467" t="str">
        <f>IF(IFERROR(SEARCH("-",K498,1),0) &gt; 0,IFERROR(VLOOKUP(K498,'Liste ECO'!A:A,1,FALSE),"ATTENTION CE Inexistant"),"")</f>
        <v>772-51</v>
      </c>
      <c r="O498" s="467" t="str">
        <f>IF(LEFT(N498,1) ="A",'Messages d''erreur'!$B$9,"")</f>
        <v/>
      </c>
      <c r="P498" s="447">
        <f t="shared" si="40"/>
        <v>41600</v>
      </c>
      <c r="Q498" s="447">
        <f>IFERROR(VLOOKUP(B499,'Liste CG'!A:A,1,FALSE),"Attention erreur pas de CG")</f>
        <v>23111</v>
      </c>
      <c r="R498" s="447" t="str">
        <f>IF(LEFT(Q498,1)="A",'Messages d''erreur'!B$10,"")</f>
        <v/>
      </c>
      <c r="S498" s="467">
        <f t="shared" si="41"/>
        <v>41600</v>
      </c>
      <c r="T498" s="469">
        <f>IFERROR(VLOOKUP(S498,'Liste CG'!A:A,1,FALSE),"Attention erreur pas de CG")</f>
        <v>41600</v>
      </c>
      <c r="U498" s="447" t="str">
        <f>IF(MID(H498,4,1)="x", 'Messages d''erreur'!$B$13,IF(LEFT(T498,1)="A",'Messages d''erreur'!$B$12,""))</f>
        <v/>
      </c>
    </row>
    <row r="499" spans="1:21" ht="26" x14ac:dyDescent="0.35">
      <c r="A499" s="535" t="s">
        <v>1709</v>
      </c>
      <c r="B499" s="447">
        <f t="shared" si="38"/>
        <v>23111</v>
      </c>
      <c r="C499" s="462" t="s">
        <v>1710</v>
      </c>
      <c r="D499" s="492" t="s">
        <v>1696</v>
      </c>
      <c r="E499" s="464" t="s">
        <v>61</v>
      </c>
      <c r="F499" s="464">
        <v>4</v>
      </c>
      <c r="G499" s="462" t="s">
        <v>1699</v>
      </c>
      <c r="H499" s="462" t="s">
        <v>1390</v>
      </c>
      <c r="I499" s="464" t="s">
        <v>1100</v>
      </c>
      <c r="J499" s="464" t="s">
        <v>1101</v>
      </c>
      <c r="K499" s="466" t="s">
        <v>1100</v>
      </c>
      <c r="L499" s="467">
        <f t="shared" si="37"/>
        <v>1</v>
      </c>
      <c r="M499" s="468">
        <f t="shared" si="39"/>
        <v>77241</v>
      </c>
      <c r="N499" s="467" t="str">
        <f>IF(IFERROR(SEARCH("-",K499,1),0) &gt; 0,IFERROR(VLOOKUP(K499,'Liste ECO'!A:A,1,FALSE),"ATTENTION CE Inexistant"),"")</f>
        <v/>
      </c>
      <c r="O499" s="467" t="str">
        <f>IF(LEFT(N499,1) ="A",'Messages d''erreur'!$B$9,"")</f>
        <v/>
      </c>
      <c r="P499" s="447">
        <f t="shared" si="40"/>
        <v>77241</v>
      </c>
      <c r="Q499" s="447">
        <f>IFERROR(VLOOKUP(B500,'Liste CG'!A:A,1,FALSE),"Attention erreur pas de CG")</f>
        <v>23111</v>
      </c>
      <c r="R499" s="447" t="str">
        <f>IF(LEFT(Q499,1)="A",'Messages d''erreur'!B$10,"")</f>
        <v/>
      </c>
      <c r="S499" s="467">
        <f t="shared" si="41"/>
        <v>77241</v>
      </c>
      <c r="T499" s="469">
        <f>IFERROR(VLOOKUP(S499,'Liste CG'!A:A,1,FALSE),"Attention erreur pas de CG")</f>
        <v>77241</v>
      </c>
      <c r="U499" s="447" t="str">
        <f>IF(MID(H499,4,1)="x", 'Messages d''erreur'!$B$13,IF(LEFT(T499,1)="A",'Messages d''erreur'!$B$12,""))</f>
        <v/>
      </c>
    </row>
    <row r="500" spans="1:21" ht="26" x14ac:dyDescent="0.35">
      <c r="A500" s="535" t="s">
        <v>1709</v>
      </c>
      <c r="B500" s="447">
        <f t="shared" si="38"/>
        <v>23111</v>
      </c>
      <c r="C500" s="462" t="s">
        <v>1710</v>
      </c>
      <c r="D500" s="492" t="s">
        <v>1696</v>
      </c>
      <c r="E500" s="464" t="s">
        <v>1101</v>
      </c>
      <c r="F500" s="464">
        <v>5</v>
      </c>
      <c r="G500" s="462" t="s">
        <v>1698</v>
      </c>
      <c r="H500" s="462" t="s">
        <v>1388</v>
      </c>
      <c r="I500" s="464" t="s">
        <v>1100</v>
      </c>
      <c r="J500" s="464" t="s">
        <v>61</v>
      </c>
      <c r="K500" s="466" t="s">
        <v>1100</v>
      </c>
      <c r="L500" s="467">
        <f t="shared" si="37"/>
        <v>1</v>
      </c>
      <c r="M500" s="468">
        <f t="shared" si="39"/>
        <v>67241</v>
      </c>
      <c r="N500" s="467" t="str">
        <f>IF(IFERROR(SEARCH("-",K500,1),0) &gt; 0,IFERROR(VLOOKUP(K500,'Liste ECO'!A:A,1,FALSE),"ATTENTION CE Inexistant"),"")</f>
        <v/>
      </c>
      <c r="O500" s="467" t="str">
        <f>IF(LEFT(N500,1) ="A",'Messages d''erreur'!$B$9,"")</f>
        <v/>
      </c>
      <c r="P500" s="447">
        <f t="shared" si="40"/>
        <v>67241</v>
      </c>
      <c r="Q500" s="447">
        <f>IFERROR(VLOOKUP(B501,'Liste CG'!A:A,1,FALSE),"Attention erreur pas de CG")</f>
        <v>23111</v>
      </c>
      <c r="R500" s="447" t="str">
        <f>IF(LEFT(Q500,1)="A",'Messages d''erreur'!B$10,"")</f>
        <v/>
      </c>
      <c r="S500" s="467">
        <f t="shared" si="41"/>
        <v>67241</v>
      </c>
      <c r="T500" s="469">
        <f>IFERROR(VLOOKUP(S500,'Liste CG'!A:A,1,FALSE),"Attention erreur pas de CG")</f>
        <v>67241</v>
      </c>
      <c r="U500" s="447" t="str">
        <f>IF(MID(H500,4,1)="x", 'Messages d''erreur'!$B$13,IF(LEFT(T500,1)="A",'Messages d''erreur'!$B$12,""))</f>
        <v/>
      </c>
    </row>
    <row r="501" spans="1:21" ht="26" x14ac:dyDescent="0.35">
      <c r="A501" s="535" t="s">
        <v>1709</v>
      </c>
      <c r="B501" s="447">
        <f t="shared" si="38"/>
        <v>23111</v>
      </c>
      <c r="C501" s="462" t="s">
        <v>1710</v>
      </c>
      <c r="D501" s="492" t="s">
        <v>1696</v>
      </c>
      <c r="E501" s="464" t="s">
        <v>1101</v>
      </c>
      <c r="F501" s="464">
        <v>6</v>
      </c>
      <c r="G501" s="462" t="s">
        <v>1700</v>
      </c>
      <c r="H501" s="462" t="s">
        <v>1388</v>
      </c>
      <c r="I501" s="464" t="s">
        <v>1100</v>
      </c>
      <c r="J501" s="464" t="s">
        <v>61</v>
      </c>
      <c r="K501" s="466" t="s">
        <v>1100</v>
      </c>
      <c r="L501" s="467">
        <f t="shared" si="37"/>
        <v>1</v>
      </c>
      <c r="M501" s="468">
        <f t="shared" si="39"/>
        <v>67241</v>
      </c>
      <c r="N501" s="467" t="str">
        <f>IF(IFERROR(SEARCH("-",K501,1),0) &gt; 0,IFERROR(VLOOKUP(K501,'Liste ECO'!A:A,1,FALSE),"ATTENTION CE Inexistant"),"")</f>
        <v/>
      </c>
      <c r="O501" s="467" t="str">
        <f>IF(LEFT(N501,1) ="A",'Messages d''erreur'!$B$9,"")</f>
        <v/>
      </c>
      <c r="P501" s="447">
        <f t="shared" si="40"/>
        <v>67241</v>
      </c>
      <c r="Q501" s="447">
        <f>IFERROR(VLOOKUP(B502,'Liste CG'!A:A,1,FALSE),"Attention erreur pas de CG")</f>
        <v>23119</v>
      </c>
      <c r="R501" s="447" t="str">
        <f>IF(LEFT(Q501,1)="A",'Messages d''erreur'!B$10,"")</f>
        <v/>
      </c>
      <c r="S501" s="467">
        <f t="shared" si="41"/>
        <v>67241</v>
      </c>
      <c r="T501" s="469">
        <f>IFERROR(VLOOKUP(S501,'Liste CG'!A:A,1,FALSE),"Attention erreur pas de CG")</f>
        <v>67241</v>
      </c>
      <c r="U501" s="447" t="str">
        <f>IF(MID(H501,4,1)="x", 'Messages d''erreur'!$B$13,IF(LEFT(T501,1)="A",'Messages d''erreur'!$B$12,""))</f>
        <v/>
      </c>
    </row>
    <row r="502" spans="1:21" ht="26" x14ac:dyDescent="0.35">
      <c r="A502" s="535" t="s">
        <v>1711</v>
      </c>
      <c r="B502" s="447">
        <f t="shared" si="38"/>
        <v>23119</v>
      </c>
      <c r="C502" s="462" t="s">
        <v>1712</v>
      </c>
      <c r="D502" s="492" t="s">
        <v>1696</v>
      </c>
      <c r="E502" s="464" t="s">
        <v>1101</v>
      </c>
      <c r="F502" s="464">
        <v>1</v>
      </c>
      <c r="G502" s="462" t="s">
        <v>1347</v>
      </c>
      <c r="H502" s="462" t="s">
        <v>1713</v>
      </c>
      <c r="I502" s="464" t="s">
        <v>1100</v>
      </c>
      <c r="J502" s="464" t="s">
        <v>61</v>
      </c>
      <c r="K502" s="466" t="s">
        <v>1100</v>
      </c>
      <c r="L502" s="467">
        <f t="shared" si="37"/>
        <v>0</v>
      </c>
      <c r="M502" s="468">
        <f t="shared" si="39"/>
        <v>66031</v>
      </c>
      <c r="N502" s="467" t="str">
        <f>IF(IFERROR(SEARCH("-",K502,1),0) &gt; 0,IFERROR(VLOOKUP(K502,'Liste ECO'!A:A,1,FALSE),"ATTENTION CE Inexistant"),"")</f>
        <v/>
      </c>
      <c r="O502" s="467" t="str">
        <f>IF(LEFT(N502,1) ="A",'Messages d''erreur'!$B$9,"")</f>
        <v/>
      </c>
      <c r="P502" s="447">
        <f t="shared" si="40"/>
        <v>66031</v>
      </c>
      <c r="Q502" s="447">
        <f>IFERROR(VLOOKUP(B503,'Liste CG'!A:A,1,FALSE),"Attention erreur pas de CG")</f>
        <v>23119</v>
      </c>
      <c r="R502" s="447" t="str">
        <f>IF(LEFT(Q502,1)="A",'Messages d''erreur'!B$10,"")</f>
        <v/>
      </c>
      <c r="S502" s="467">
        <f t="shared" si="41"/>
        <v>66031</v>
      </c>
      <c r="T502" s="469">
        <f>IFERROR(VLOOKUP(S502,'Liste CG'!A:A,1,FALSE),"Attention erreur pas de CG")</f>
        <v>66031</v>
      </c>
      <c r="U502" s="447" t="str">
        <f>IF(MID(H502,4,1)="x", 'Messages d''erreur'!$B$13,IF(LEFT(T502,1)="A",'Messages d''erreur'!$B$12,""))</f>
        <v/>
      </c>
    </row>
    <row r="503" spans="1:21" ht="26" x14ac:dyDescent="0.35">
      <c r="A503" s="535" t="s">
        <v>1711</v>
      </c>
      <c r="B503" s="447">
        <f t="shared" si="38"/>
        <v>23119</v>
      </c>
      <c r="C503" s="462" t="s">
        <v>1712</v>
      </c>
      <c r="D503" s="492" t="s">
        <v>1696</v>
      </c>
      <c r="E503" s="464" t="s">
        <v>1101</v>
      </c>
      <c r="F503" s="464">
        <v>2</v>
      </c>
      <c r="G503" s="462" t="s">
        <v>1363</v>
      </c>
      <c r="H503" s="462" t="s">
        <v>1364</v>
      </c>
      <c r="I503" s="464" t="s">
        <v>1100</v>
      </c>
      <c r="J503" s="464" t="s">
        <v>61</v>
      </c>
      <c r="K503" s="466" t="s">
        <v>1100</v>
      </c>
      <c r="L503" s="467">
        <f t="shared" si="37"/>
        <v>1</v>
      </c>
      <c r="M503" s="468">
        <f t="shared" si="39"/>
        <v>67361</v>
      </c>
      <c r="N503" s="467" t="str">
        <f>IF(IFERROR(SEARCH("-",K503,1),0) &gt; 0,IFERROR(VLOOKUP(K503,'Liste ECO'!A:A,1,FALSE),"ATTENTION CE Inexistant"),"")</f>
        <v/>
      </c>
      <c r="O503" s="467" t="str">
        <f>IF(LEFT(N503,1) ="A",'Messages d''erreur'!$B$9,"")</f>
        <v/>
      </c>
      <c r="P503" s="447">
        <f t="shared" si="40"/>
        <v>67361</v>
      </c>
      <c r="Q503" s="447">
        <f>IFERROR(VLOOKUP(B504,'Liste CG'!A:A,1,FALSE),"Attention erreur pas de CG")</f>
        <v>23119</v>
      </c>
      <c r="R503" s="447" t="str">
        <f>IF(LEFT(Q503,1)="A",'Messages d''erreur'!B$10,"")</f>
        <v/>
      </c>
      <c r="S503" s="467">
        <f t="shared" si="41"/>
        <v>67361</v>
      </c>
      <c r="T503" s="469">
        <f>IFERROR(VLOOKUP(S503,'Liste CG'!A:A,1,FALSE),"Attention erreur pas de CG")</f>
        <v>67361</v>
      </c>
      <c r="U503" s="447" t="str">
        <f>IF(MID(H503,4,1)="x", 'Messages d''erreur'!$B$13,IF(LEFT(T503,1)="A",'Messages d''erreur'!$B$12,""))</f>
        <v/>
      </c>
    </row>
    <row r="504" spans="1:21" ht="39" x14ac:dyDescent="0.35">
      <c r="A504" s="535" t="s">
        <v>1711</v>
      </c>
      <c r="B504" s="447">
        <f t="shared" si="38"/>
        <v>23119</v>
      </c>
      <c r="C504" s="462" t="s">
        <v>1712</v>
      </c>
      <c r="D504" s="492" t="s">
        <v>1696</v>
      </c>
      <c r="E504" s="464" t="s">
        <v>61</v>
      </c>
      <c r="F504" s="464">
        <v>3</v>
      </c>
      <c r="G504" s="462" t="s">
        <v>1714</v>
      </c>
      <c r="H504" s="462" t="s">
        <v>1709</v>
      </c>
      <c r="I504" s="492" t="s">
        <v>1696</v>
      </c>
      <c r="J504" s="464" t="s">
        <v>1101</v>
      </c>
      <c r="K504" s="466" t="s">
        <v>1100</v>
      </c>
      <c r="L504" s="467">
        <f t="shared" si="37"/>
        <v>1</v>
      </c>
      <c r="M504" s="468">
        <f t="shared" si="39"/>
        <v>23111</v>
      </c>
      <c r="N504" s="467" t="str">
        <f>IF(IFERROR(SEARCH("-",K504,1),0) &gt; 0,IFERROR(VLOOKUP(K504,'Liste ECO'!A:A,1,FALSE),"ATTENTION CE Inexistant"),"")</f>
        <v/>
      </c>
      <c r="O504" s="467" t="str">
        <f>IF(LEFT(N504,1) ="A",'Messages d''erreur'!$B$9,"")</f>
        <v/>
      </c>
      <c r="P504" s="447">
        <f t="shared" si="40"/>
        <v>23111</v>
      </c>
      <c r="Q504" s="447">
        <f>IFERROR(VLOOKUP(B505,'Liste CG'!A:A,1,FALSE),"Attention erreur pas de CG")</f>
        <v>23121</v>
      </c>
      <c r="R504" s="447" t="str">
        <f>IF(LEFT(Q504,1)="A",'Messages d''erreur'!B$10,"")</f>
        <v/>
      </c>
      <c r="S504" s="467">
        <f t="shared" si="41"/>
        <v>23111</v>
      </c>
      <c r="T504" s="469">
        <f>IFERROR(VLOOKUP(S504,'Liste CG'!A:A,1,FALSE),"Attention erreur pas de CG")</f>
        <v>23111</v>
      </c>
      <c r="U504" s="447" t="str">
        <f>IF(MID(H504,4,1)="x", 'Messages d''erreur'!$B$13,IF(LEFT(T504,1)="A",'Messages d''erreur'!$B$12,""))</f>
        <v/>
      </c>
    </row>
    <row r="505" spans="1:21" ht="14.5" x14ac:dyDescent="0.35">
      <c r="A505" s="535" t="s">
        <v>1715</v>
      </c>
      <c r="B505" s="447">
        <f t="shared" si="38"/>
        <v>23121</v>
      </c>
      <c r="C505" s="462" t="s">
        <v>1716</v>
      </c>
      <c r="D505" s="492" t="s">
        <v>1696</v>
      </c>
      <c r="E505" s="464" t="s">
        <v>61</v>
      </c>
      <c r="F505" s="464">
        <v>1</v>
      </c>
      <c r="G505" s="462" t="s">
        <v>1368</v>
      </c>
      <c r="H505" s="462" t="s">
        <v>1317</v>
      </c>
      <c r="I505" s="464" t="s">
        <v>1201</v>
      </c>
      <c r="J505" s="464" t="s">
        <v>1101</v>
      </c>
      <c r="K505" s="466" t="s">
        <v>823</v>
      </c>
      <c r="L505" s="467">
        <f t="shared" si="37"/>
        <v>0</v>
      </c>
      <c r="M505" s="468">
        <f t="shared" si="39"/>
        <v>44000</v>
      </c>
      <c r="N505" s="467" t="str">
        <f>IF(IFERROR(SEARCH("-",K505,1),0) &gt; 0,IFERROR(VLOOKUP(K505,'Liste ECO'!A:A,1,FALSE),"ATTENTION CE Inexistant"),"")</f>
        <v>742-52</v>
      </c>
      <c r="O505" s="467" t="str">
        <f>IF(LEFT(N505,1) ="A",'Messages d''erreur'!$B$9,"")</f>
        <v/>
      </c>
      <c r="P505" s="447">
        <f t="shared" si="40"/>
        <v>44000</v>
      </c>
      <c r="Q505" s="447">
        <f>IFERROR(VLOOKUP(B506,'Liste CG'!A:A,1,FALSE),"Attention erreur pas de CG")</f>
        <v>23121</v>
      </c>
      <c r="R505" s="447" t="str">
        <f>IF(LEFT(Q505,1)="A",'Messages d''erreur'!B$10,"")</f>
        <v/>
      </c>
      <c r="S505" s="467">
        <f t="shared" si="41"/>
        <v>44000</v>
      </c>
      <c r="T505" s="469">
        <f>IFERROR(VLOOKUP(S505,'Liste CG'!A:A,1,FALSE),"Attention erreur pas de CG")</f>
        <v>44000</v>
      </c>
      <c r="U505" s="447" t="str">
        <f>IF(MID(H505,4,1)="x", 'Messages d''erreur'!$B$13,IF(LEFT(T505,1)="A",'Messages d''erreur'!$B$12,""))</f>
        <v/>
      </c>
    </row>
    <row r="506" spans="1:21" ht="14.5" x14ac:dyDescent="0.35">
      <c r="A506" s="535" t="s">
        <v>1715</v>
      </c>
      <c r="B506" s="447">
        <f t="shared" si="38"/>
        <v>23121</v>
      </c>
      <c r="C506" s="462" t="s">
        <v>1716</v>
      </c>
      <c r="D506" s="492" t="s">
        <v>1696</v>
      </c>
      <c r="E506" s="464" t="s">
        <v>61</v>
      </c>
      <c r="F506" s="464">
        <v>2</v>
      </c>
      <c r="G506" s="462" t="s">
        <v>1369</v>
      </c>
      <c r="H506" s="462" t="s">
        <v>1344</v>
      </c>
      <c r="I506" s="464" t="s">
        <v>1201</v>
      </c>
      <c r="J506" s="464" t="s">
        <v>1101</v>
      </c>
      <c r="K506" s="466" t="s">
        <v>823</v>
      </c>
      <c r="L506" s="467">
        <f t="shared" ref="L506:L569" si="42">IF(A506=A505,1,0)</f>
        <v>1</v>
      </c>
      <c r="M506" s="468">
        <f t="shared" si="39"/>
        <v>44200</v>
      </c>
      <c r="N506" s="467" t="str">
        <f>IF(IFERROR(SEARCH("-",K506,1),0) &gt; 0,IFERROR(VLOOKUP(K506,'Liste ECO'!A:A,1,FALSE),"ATTENTION CE Inexistant"),"")</f>
        <v>742-52</v>
      </c>
      <c r="O506" s="467" t="str">
        <f>IF(LEFT(N506,1) ="A",'Messages d''erreur'!$B$9,"")</f>
        <v/>
      </c>
      <c r="P506" s="447">
        <f t="shared" si="40"/>
        <v>44200</v>
      </c>
      <c r="Q506" s="447">
        <f>IFERROR(VLOOKUP(B507,'Liste CG'!A:A,1,FALSE),"Attention erreur pas de CG")</f>
        <v>23121</v>
      </c>
      <c r="R506" s="447" t="str">
        <f>IF(LEFT(Q506,1)="A",'Messages d''erreur'!B$10,"")</f>
        <v/>
      </c>
      <c r="S506" s="467">
        <f t="shared" si="41"/>
        <v>44200</v>
      </c>
      <c r="T506" s="469">
        <f>IFERROR(VLOOKUP(S506,'Liste CG'!A:A,1,FALSE),"Attention erreur pas de CG")</f>
        <v>44200</v>
      </c>
      <c r="U506" s="447" t="str">
        <f>IF(MID(H506,4,1)="x", 'Messages d''erreur'!$B$13,IF(LEFT(T506,1)="A",'Messages d''erreur'!$B$12,""))</f>
        <v/>
      </c>
    </row>
    <row r="507" spans="1:21" ht="14.5" x14ac:dyDescent="0.35">
      <c r="A507" s="535" t="s">
        <v>1715</v>
      </c>
      <c r="B507" s="447">
        <f t="shared" si="38"/>
        <v>23121</v>
      </c>
      <c r="C507" s="462" t="s">
        <v>1716</v>
      </c>
      <c r="D507" s="492" t="s">
        <v>1696</v>
      </c>
      <c r="E507" s="464" t="s">
        <v>1101</v>
      </c>
      <c r="F507" s="464">
        <v>3</v>
      </c>
      <c r="G507" s="462" t="s">
        <v>1697</v>
      </c>
      <c r="H507" s="462" t="s">
        <v>1371</v>
      </c>
      <c r="I507" s="464" t="s">
        <v>1201</v>
      </c>
      <c r="J507" s="464" t="s">
        <v>61</v>
      </c>
      <c r="K507" s="466" t="s">
        <v>898</v>
      </c>
      <c r="L507" s="467">
        <f t="shared" si="42"/>
        <v>1</v>
      </c>
      <c r="M507" s="468">
        <f t="shared" si="39"/>
        <v>41600</v>
      </c>
      <c r="N507" s="467" t="str">
        <f>IF(IFERROR(SEARCH("-",K507,1),0) &gt; 0,IFERROR(VLOOKUP(K507,'Liste ECO'!A:A,1,FALSE),"ATTENTION CE Inexistant"),"")</f>
        <v>772-52</v>
      </c>
      <c r="O507" s="467" t="str">
        <f>IF(LEFT(N507,1) ="A",'Messages d''erreur'!$B$9,"")</f>
        <v/>
      </c>
      <c r="P507" s="447">
        <f t="shared" si="40"/>
        <v>41600</v>
      </c>
      <c r="Q507" s="447">
        <f>IFERROR(VLOOKUP(B508,'Liste CG'!A:A,1,FALSE),"Attention erreur pas de CG")</f>
        <v>23121</v>
      </c>
      <c r="R507" s="447" t="str">
        <f>IF(LEFT(Q507,1)="A",'Messages d''erreur'!B$10,"")</f>
        <v/>
      </c>
      <c r="S507" s="467">
        <f t="shared" si="41"/>
        <v>41600</v>
      </c>
      <c r="T507" s="469">
        <f>IFERROR(VLOOKUP(S507,'Liste CG'!A:A,1,FALSE),"Attention erreur pas de CG")</f>
        <v>41600</v>
      </c>
      <c r="U507" s="447" t="str">
        <f>IF(MID(H507,4,1)="x", 'Messages d''erreur'!$B$13,IF(LEFT(T507,1)="A",'Messages d''erreur'!$B$12,""))</f>
        <v/>
      </c>
    </row>
    <row r="508" spans="1:21" ht="26" x14ac:dyDescent="0.35">
      <c r="A508" s="535" t="s">
        <v>1715</v>
      </c>
      <c r="B508" s="447">
        <f t="shared" si="38"/>
        <v>23121</v>
      </c>
      <c r="C508" s="462" t="s">
        <v>1716</v>
      </c>
      <c r="D508" s="492" t="s">
        <v>1696</v>
      </c>
      <c r="E508" s="464" t="s">
        <v>61</v>
      </c>
      <c r="F508" s="464">
        <v>4</v>
      </c>
      <c r="G508" s="462" t="s">
        <v>1699</v>
      </c>
      <c r="H508" s="462" t="s">
        <v>1390</v>
      </c>
      <c r="I508" s="464" t="s">
        <v>1100</v>
      </c>
      <c r="J508" s="464" t="s">
        <v>1101</v>
      </c>
      <c r="K508" s="466" t="s">
        <v>1100</v>
      </c>
      <c r="L508" s="467">
        <f t="shared" si="42"/>
        <v>1</v>
      </c>
      <c r="M508" s="468">
        <f t="shared" si="39"/>
        <v>77241</v>
      </c>
      <c r="N508" s="467" t="str">
        <f>IF(IFERROR(SEARCH("-",K508,1),0) &gt; 0,IFERROR(VLOOKUP(K508,'Liste ECO'!A:A,1,FALSE),"ATTENTION CE Inexistant"),"")</f>
        <v/>
      </c>
      <c r="O508" s="467" t="str">
        <f>IF(LEFT(N508,1) ="A",'Messages d''erreur'!$B$9,"")</f>
        <v/>
      </c>
      <c r="P508" s="447">
        <f t="shared" si="40"/>
        <v>77241</v>
      </c>
      <c r="Q508" s="447">
        <f>IFERROR(VLOOKUP(B509,'Liste CG'!A:A,1,FALSE),"Attention erreur pas de CG")</f>
        <v>23121</v>
      </c>
      <c r="R508" s="447" t="str">
        <f>IF(LEFT(Q508,1)="A",'Messages d''erreur'!B$10,"")</f>
        <v/>
      </c>
      <c r="S508" s="467">
        <f t="shared" si="41"/>
        <v>77241</v>
      </c>
      <c r="T508" s="469">
        <f>IFERROR(VLOOKUP(S508,'Liste CG'!A:A,1,FALSE),"Attention erreur pas de CG")</f>
        <v>77241</v>
      </c>
      <c r="U508" s="447" t="str">
        <f>IF(MID(H508,4,1)="x", 'Messages d''erreur'!$B$13,IF(LEFT(T508,1)="A",'Messages d''erreur'!$B$12,""))</f>
        <v/>
      </c>
    </row>
    <row r="509" spans="1:21" ht="26" x14ac:dyDescent="0.35">
      <c r="A509" s="535" t="s">
        <v>1715</v>
      </c>
      <c r="B509" s="447">
        <f t="shared" si="38"/>
        <v>23121</v>
      </c>
      <c r="C509" s="462" t="s">
        <v>1716</v>
      </c>
      <c r="D509" s="492" t="s">
        <v>1696</v>
      </c>
      <c r="E509" s="464" t="s">
        <v>1101</v>
      </c>
      <c r="F509" s="464">
        <v>5</v>
      </c>
      <c r="G509" s="462" t="s">
        <v>1698</v>
      </c>
      <c r="H509" s="462" t="s">
        <v>1388</v>
      </c>
      <c r="I509" s="464" t="s">
        <v>1100</v>
      </c>
      <c r="J509" s="464" t="s">
        <v>61</v>
      </c>
      <c r="K509" s="466" t="s">
        <v>1100</v>
      </c>
      <c r="L509" s="467">
        <f t="shared" si="42"/>
        <v>1</v>
      </c>
      <c r="M509" s="468">
        <f t="shared" si="39"/>
        <v>67241</v>
      </c>
      <c r="N509" s="467" t="str">
        <f>IF(IFERROR(SEARCH("-",K509,1),0) &gt; 0,IFERROR(VLOOKUP(K509,'Liste ECO'!A:A,1,FALSE),"ATTENTION CE Inexistant"),"")</f>
        <v/>
      </c>
      <c r="O509" s="467" t="str">
        <f>IF(LEFT(N509,1) ="A",'Messages d''erreur'!$B$9,"")</f>
        <v/>
      </c>
      <c r="P509" s="447">
        <f t="shared" si="40"/>
        <v>67241</v>
      </c>
      <c r="Q509" s="447">
        <f>IFERROR(VLOOKUP(B510,'Liste CG'!A:A,1,FALSE),"Attention erreur pas de CG")</f>
        <v>23121</v>
      </c>
      <c r="R509" s="447" t="str">
        <f>IF(LEFT(Q509,1)="A",'Messages d''erreur'!B$10,"")</f>
        <v/>
      </c>
      <c r="S509" s="467">
        <f t="shared" si="41"/>
        <v>67241</v>
      </c>
      <c r="T509" s="469">
        <f>IFERROR(VLOOKUP(S509,'Liste CG'!A:A,1,FALSE),"Attention erreur pas de CG")</f>
        <v>67241</v>
      </c>
      <c r="U509" s="447" t="str">
        <f>IF(MID(H509,4,1)="x", 'Messages d''erreur'!$B$13,IF(LEFT(T509,1)="A",'Messages d''erreur'!$B$12,""))</f>
        <v/>
      </c>
    </row>
    <row r="510" spans="1:21" ht="26" x14ac:dyDescent="0.35">
      <c r="A510" s="535" t="s">
        <v>1715</v>
      </c>
      <c r="B510" s="447">
        <f t="shared" si="38"/>
        <v>23121</v>
      </c>
      <c r="C510" s="462" t="s">
        <v>1716</v>
      </c>
      <c r="D510" s="492" t="s">
        <v>1696</v>
      </c>
      <c r="E510" s="464" t="s">
        <v>1101</v>
      </c>
      <c r="F510" s="464">
        <v>6</v>
      </c>
      <c r="G510" s="462" t="s">
        <v>1700</v>
      </c>
      <c r="H510" s="462" t="s">
        <v>1388</v>
      </c>
      <c r="I510" s="464" t="s">
        <v>1100</v>
      </c>
      <c r="J510" s="464" t="s">
        <v>61</v>
      </c>
      <c r="K510" s="466" t="s">
        <v>1100</v>
      </c>
      <c r="L510" s="467">
        <f t="shared" si="42"/>
        <v>1</v>
      </c>
      <c r="M510" s="468">
        <f t="shared" si="39"/>
        <v>67241</v>
      </c>
      <c r="N510" s="467" t="str">
        <f>IF(IFERROR(SEARCH("-",K510,1),0) &gt; 0,IFERROR(VLOOKUP(K510,'Liste ECO'!A:A,1,FALSE),"ATTENTION CE Inexistant"),"")</f>
        <v/>
      </c>
      <c r="O510" s="467" t="str">
        <f>IF(LEFT(N510,1) ="A",'Messages d''erreur'!$B$9,"")</f>
        <v/>
      </c>
      <c r="P510" s="447">
        <f t="shared" si="40"/>
        <v>67241</v>
      </c>
      <c r="Q510" s="447">
        <f>IFERROR(VLOOKUP(B511,'Liste CG'!A:A,1,FALSE),"Attention erreur pas de CG")</f>
        <v>23129</v>
      </c>
      <c r="R510" s="447" t="str">
        <f>IF(LEFT(Q510,1)="A",'Messages d''erreur'!B$10,"")</f>
        <v/>
      </c>
      <c r="S510" s="467">
        <f t="shared" si="41"/>
        <v>67241</v>
      </c>
      <c r="T510" s="469">
        <f>IFERROR(VLOOKUP(S510,'Liste CG'!A:A,1,FALSE),"Attention erreur pas de CG")</f>
        <v>67241</v>
      </c>
      <c r="U510" s="447" t="str">
        <f>IF(MID(H510,4,1)="x", 'Messages d''erreur'!$B$13,IF(LEFT(T510,1)="A",'Messages d''erreur'!$B$12,""))</f>
        <v/>
      </c>
    </row>
    <row r="511" spans="1:21" ht="26" x14ac:dyDescent="0.35">
      <c r="A511" s="535" t="s">
        <v>1717</v>
      </c>
      <c r="B511" s="447">
        <f t="shared" si="38"/>
        <v>23129</v>
      </c>
      <c r="C511" s="462" t="s">
        <v>1718</v>
      </c>
      <c r="D511" s="492" t="s">
        <v>1696</v>
      </c>
      <c r="E511" s="464" t="s">
        <v>1101</v>
      </c>
      <c r="F511" s="464">
        <v>1</v>
      </c>
      <c r="G511" s="462" t="s">
        <v>1347</v>
      </c>
      <c r="H511" s="462" t="s">
        <v>1713</v>
      </c>
      <c r="I511" s="464" t="s">
        <v>1100</v>
      </c>
      <c r="J511" s="464" t="s">
        <v>61</v>
      </c>
      <c r="K511" s="466" t="s">
        <v>1100</v>
      </c>
      <c r="L511" s="467">
        <f t="shared" si="42"/>
        <v>0</v>
      </c>
      <c r="M511" s="468">
        <f t="shared" si="39"/>
        <v>66031</v>
      </c>
      <c r="N511" s="467" t="str">
        <f>IF(IFERROR(SEARCH("-",K511,1),0) &gt; 0,IFERROR(VLOOKUP(K511,'Liste ECO'!A:A,1,FALSE),"ATTENTION CE Inexistant"),"")</f>
        <v/>
      </c>
      <c r="O511" s="467" t="str">
        <f>IF(LEFT(N511,1) ="A",'Messages d''erreur'!$B$9,"")</f>
        <v/>
      </c>
      <c r="P511" s="447">
        <f t="shared" si="40"/>
        <v>66031</v>
      </c>
      <c r="Q511" s="447">
        <f>IFERROR(VLOOKUP(B512,'Liste CG'!A:A,1,FALSE),"Attention erreur pas de CG")</f>
        <v>23129</v>
      </c>
      <c r="R511" s="447" t="str">
        <f>IF(LEFT(Q511,1)="A",'Messages d''erreur'!B$10,"")</f>
        <v/>
      </c>
      <c r="S511" s="467">
        <f t="shared" si="41"/>
        <v>66031</v>
      </c>
      <c r="T511" s="469">
        <f>IFERROR(VLOOKUP(S511,'Liste CG'!A:A,1,FALSE),"Attention erreur pas de CG")</f>
        <v>66031</v>
      </c>
      <c r="U511" s="447" t="str">
        <f>IF(MID(H511,4,1)="x", 'Messages d''erreur'!$B$13,IF(LEFT(T511,1)="A",'Messages d''erreur'!$B$12,""))</f>
        <v/>
      </c>
    </row>
    <row r="512" spans="1:21" ht="26" x14ac:dyDescent="0.35">
      <c r="A512" s="535" t="s">
        <v>1717</v>
      </c>
      <c r="B512" s="447">
        <f t="shared" si="38"/>
        <v>23129</v>
      </c>
      <c r="C512" s="462" t="s">
        <v>1718</v>
      </c>
      <c r="D512" s="492" t="s">
        <v>1696</v>
      </c>
      <c r="E512" s="464" t="s">
        <v>1101</v>
      </c>
      <c r="F512" s="464">
        <v>2</v>
      </c>
      <c r="G512" s="462" t="s">
        <v>1363</v>
      </c>
      <c r="H512" s="462" t="s">
        <v>1364</v>
      </c>
      <c r="I512" s="464" t="s">
        <v>1100</v>
      </c>
      <c r="J512" s="464" t="s">
        <v>61</v>
      </c>
      <c r="K512" s="466" t="s">
        <v>1100</v>
      </c>
      <c r="L512" s="467">
        <f t="shared" si="42"/>
        <v>1</v>
      </c>
      <c r="M512" s="468">
        <f t="shared" si="39"/>
        <v>67361</v>
      </c>
      <c r="N512" s="467" t="str">
        <f>IF(IFERROR(SEARCH("-",K512,1),0) &gt; 0,IFERROR(VLOOKUP(K512,'Liste ECO'!A:A,1,FALSE),"ATTENTION CE Inexistant"),"")</f>
        <v/>
      </c>
      <c r="O512" s="467" t="str">
        <f>IF(LEFT(N512,1) ="A",'Messages d''erreur'!$B$9,"")</f>
        <v/>
      </c>
      <c r="P512" s="447">
        <f t="shared" si="40"/>
        <v>67361</v>
      </c>
      <c r="Q512" s="447">
        <f>IFERROR(VLOOKUP(B513,'Liste CG'!A:A,1,FALSE),"Attention erreur pas de CG")</f>
        <v>23129</v>
      </c>
      <c r="R512" s="447" t="str">
        <f>IF(LEFT(Q512,1)="A",'Messages d''erreur'!B$10,"")</f>
        <v/>
      </c>
      <c r="S512" s="467">
        <f t="shared" si="41"/>
        <v>67361</v>
      </c>
      <c r="T512" s="469">
        <f>IFERROR(VLOOKUP(S512,'Liste CG'!A:A,1,FALSE),"Attention erreur pas de CG")</f>
        <v>67361</v>
      </c>
      <c r="U512" s="447" t="str">
        <f>IF(MID(H512,4,1)="x", 'Messages d''erreur'!$B$13,IF(LEFT(T512,1)="A",'Messages d''erreur'!$B$12,""))</f>
        <v/>
      </c>
    </row>
    <row r="513" spans="1:21" ht="26" x14ac:dyDescent="0.35">
      <c r="A513" s="535" t="s">
        <v>1717</v>
      </c>
      <c r="B513" s="447">
        <f t="shared" si="38"/>
        <v>23129</v>
      </c>
      <c r="C513" s="462" t="s">
        <v>1718</v>
      </c>
      <c r="D513" s="492" t="s">
        <v>1696</v>
      </c>
      <c r="E513" s="464" t="s">
        <v>61</v>
      </c>
      <c r="F513" s="464">
        <v>3</v>
      </c>
      <c r="G513" s="462" t="s">
        <v>1719</v>
      </c>
      <c r="H513" s="462" t="s">
        <v>1715</v>
      </c>
      <c r="I513" s="492" t="s">
        <v>1696</v>
      </c>
      <c r="J513" s="464" t="s">
        <v>1101</v>
      </c>
      <c r="K513" s="466" t="s">
        <v>1100</v>
      </c>
      <c r="L513" s="467">
        <f t="shared" si="42"/>
        <v>1</v>
      </c>
      <c r="M513" s="468">
        <f t="shared" si="39"/>
        <v>23121</v>
      </c>
      <c r="N513" s="467" t="str">
        <f>IF(IFERROR(SEARCH("-",K513,1),0) &gt; 0,IFERROR(VLOOKUP(K513,'Liste ECO'!A:A,1,FALSE),"ATTENTION CE Inexistant"),"")</f>
        <v/>
      </c>
      <c r="O513" s="467" t="str">
        <f>IF(LEFT(N513,1) ="A",'Messages d''erreur'!$B$9,"")</f>
        <v/>
      </c>
      <c r="P513" s="447">
        <f t="shared" si="40"/>
        <v>23121</v>
      </c>
      <c r="Q513" s="447">
        <f>IFERROR(VLOOKUP(B514,'Liste CG'!A:A,1,FALSE),"Attention erreur pas de CG")</f>
        <v>23131</v>
      </c>
      <c r="R513" s="447" t="str">
        <f>IF(LEFT(Q513,1)="A",'Messages d''erreur'!B$10,"")</f>
        <v/>
      </c>
      <c r="S513" s="467">
        <f t="shared" si="41"/>
        <v>23121</v>
      </c>
      <c r="T513" s="469">
        <f>IFERROR(VLOOKUP(S513,'Liste CG'!A:A,1,FALSE),"Attention erreur pas de CG")</f>
        <v>23121</v>
      </c>
      <c r="U513" s="447" t="str">
        <f>IF(MID(H513,4,1)="x", 'Messages d''erreur'!$B$13,IF(LEFT(T513,1)="A",'Messages d''erreur'!$B$12,""))</f>
        <v/>
      </c>
    </row>
    <row r="514" spans="1:21" ht="14.5" x14ac:dyDescent="0.35">
      <c r="A514" s="535" t="s">
        <v>1720</v>
      </c>
      <c r="B514" s="447">
        <f t="shared" si="38"/>
        <v>23131</v>
      </c>
      <c r="C514" s="462" t="s">
        <v>1721</v>
      </c>
      <c r="D514" s="492" t="s">
        <v>1696</v>
      </c>
      <c r="E514" s="464" t="s">
        <v>61</v>
      </c>
      <c r="F514" s="464">
        <v>1</v>
      </c>
      <c r="G514" s="462" t="s">
        <v>1368</v>
      </c>
      <c r="H514" s="462" t="s">
        <v>1317</v>
      </c>
      <c r="I514" s="464" t="s">
        <v>1201</v>
      </c>
      <c r="J514" s="464" t="s">
        <v>1101</v>
      </c>
      <c r="K514" s="466" t="s">
        <v>826</v>
      </c>
      <c r="L514" s="467">
        <f t="shared" si="42"/>
        <v>0</v>
      </c>
      <c r="M514" s="468">
        <f t="shared" si="39"/>
        <v>44000</v>
      </c>
      <c r="N514" s="467" t="str">
        <f>IF(IFERROR(SEARCH("-",K514,1),0) &gt; 0,IFERROR(VLOOKUP(K514,'Liste ECO'!A:A,1,FALSE),"ATTENTION CE Inexistant"),"")</f>
        <v>742-53</v>
      </c>
      <c r="O514" s="467" t="str">
        <f>IF(LEFT(N514,1) ="A",'Messages d''erreur'!$B$9,"")</f>
        <v/>
      </c>
      <c r="P514" s="447">
        <f t="shared" si="40"/>
        <v>44000</v>
      </c>
      <c r="Q514" s="447">
        <f>IFERROR(VLOOKUP(B515,'Liste CG'!A:A,1,FALSE),"Attention erreur pas de CG")</f>
        <v>23131</v>
      </c>
      <c r="R514" s="447" t="str">
        <f>IF(LEFT(Q514,1)="A",'Messages d''erreur'!B$10,"")</f>
        <v/>
      </c>
      <c r="S514" s="467">
        <f t="shared" si="41"/>
        <v>44000</v>
      </c>
      <c r="T514" s="469">
        <f>IFERROR(VLOOKUP(S514,'Liste CG'!A:A,1,FALSE),"Attention erreur pas de CG")</f>
        <v>44000</v>
      </c>
      <c r="U514" s="447" t="str">
        <f>IF(MID(H514,4,1)="x", 'Messages d''erreur'!$B$13,IF(LEFT(T514,1)="A",'Messages d''erreur'!$B$12,""))</f>
        <v/>
      </c>
    </row>
    <row r="515" spans="1:21" ht="14.5" x14ac:dyDescent="0.35">
      <c r="A515" s="535" t="s">
        <v>1720</v>
      </c>
      <c r="B515" s="447">
        <f t="shared" si="38"/>
        <v>23131</v>
      </c>
      <c r="C515" s="462" t="s">
        <v>1721</v>
      </c>
      <c r="D515" s="492" t="s">
        <v>1696</v>
      </c>
      <c r="E515" s="464" t="s">
        <v>61</v>
      </c>
      <c r="F515" s="464">
        <v>2</v>
      </c>
      <c r="G515" s="462" t="s">
        <v>1369</v>
      </c>
      <c r="H515" s="462" t="s">
        <v>1344</v>
      </c>
      <c r="I515" s="464" t="s">
        <v>1201</v>
      </c>
      <c r="J515" s="464" t="s">
        <v>1101</v>
      </c>
      <c r="K515" s="466" t="s">
        <v>826</v>
      </c>
      <c r="L515" s="467">
        <f t="shared" si="42"/>
        <v>1</v>
      </c>
      <c r="M515" s="468">
        <f t="shared" si="39"/>
        <v>44200</v>
      </c>
      <c r="N515" s="467" t="str">
        <f>IF(IFERROR(SEARCH("-",K515,1),0) &gt; 0,IFERROR(VLOOKUP(K515,'Liste ECO'!A:A,1,FALSE),"ATTENTION CE Inexistant"),"")</f>
        <v>742-53</v>
      </c>
      <c r="O515" s="467" t="str">
        <f>IF(LEFT(N515,1) ="A",'Messages d''erreur'!$B$9,"")</f>
        <v/>
      </c>
      <c r="P515" s="447">
        <f t="shared" si="40"/>
        <v>44200</v>
      </c>
      <c r="Q515" s="447">
        <f>IFERROR(VLOOKUP(B516,'Liste CG'!A:A,1,FALSE),"Attention erreur pas de CG")</f>
        <v>23131</v>
      </c>
      <c r="R515" s="447" t="str">
        <f>IF(LEFT(Q515,1)="A",'Messages d''erreur'!B$10,"")</f>
        <v/>
      </c>
      <c r="S515" s="467">
        <f t="shared" si="41"/>
        <v>44200</v>
      </c>
      <c r="T515" s="469">
        <f>IFERROR(VLOOKUP(S515,'Liste CG'!A:A,1,FALSE),"Attention erreur pas de CG")</f>
        <v>44200</v>
      </c>
      <c r="U515" s="447" t="str">
        <f>IF(MID(H515,4,1)="x", 'Messages d''erreur'!$B$13,IF(LEFT(T515,1)="A",'Messages d''erreur'!$B$12,""))</f>
        <v/>
      </c>
    </row>
    <row r="516" spans="1:21" ht="14.5" x14ac:dyDescent="0.35">
      <c r="A516" s="535" t="s">
        <v>1720</v>
      </c>
      <c r="B516" s="447">
        <f t="shared" ref="B516:B579" si="43">VALUE(A516)</f>
        <v>23131</v>
      </c>
      <c r="C516" s="462" t="s">
        <v>1721</v>
      </c>
      <c r="D516" s="492" t="s">
        <v>1696</v>
      </c>
      <c r="E516" s="464" t="s">
        <v>1101</v>
      </c>
      <c r="F516" s="464">
        <v>3</v>
      </c>
      <c r="G516" s="462" t="s">
        <v>1697</v>
      </c>
      <c r="H516" s="462" t="s">
        <v>1371</v>
      </c>
      <c r="I516" s="464" t="s">
        <v>1201</v>
      </c>
      <c r="J516" s="464" t="s">
        <v>61</v>
      </c>
      <c r="K516" s="466" t="s">
        <v>900</v>
      </c>
      <c r="L516" s="467">
        <f t="shared" si="42"/>
        <v>1</v>
      </c>
      <c r="M516" s="468">
        <f t="shared" ref="M516:M579" si="44">VALUE(H516)</f>
        <v>41600</v>
      </c>
      <c r="N516" s="467" t="str">
        <f>IF(IFERROR(SEARCH("-",K516,1),0) &gt; 0,IFERROR(VLOOKUP(K516,'Liste ECO'!A:A,1,FALSE),"ATTENTION CE Inexistant"),"")</f>
        <v>772-53</v>
      </c>
      <c r="O516" s="467" t="str">
        <f>IF(LEFT(N516,1) ="A",'Messages d''erreur'!$B$9,"")</f>
        <v/>
      </c>
      <c r="P516" s="447">
        <f t="shared" si="40"/>
        <v>41600</v>
      </c>
      <c r="Q516" s="447">
        <f>IFERROR(VLOOKUP(B517,'Liste CG'!A:A,1,FALSE),"Attention erreur pas de CG")</f>
        <v>23131</v>
      </c>
      <c r="R516" s="447" t="str">
        <f>IF(LEFT(Q516,1)="A",'Messages d''erreur'!B$10,"")</f>
        <v/>
      </c>
      <c r="S516" s="467">
        <f t="shared" si="41"/>
        <v>41600</v>
      </c>
      <c r="T516" s="469">
        <f>IFERROR(VLOOKUP(S516,'Liste CG'!A:A,1,FALSE),"Attention erreur pas de CG")</f>
        <v>41600</v>
      </c>
      <c r="U516" s="447" t="str">
        <f>IF(MID(H516,4,1)="x", 'Messages d''erreur'!$B$13,IF(LEFT(T516,1)="A",'Messages d''erreur'!$B$12,""))</f>
        <v/>
      </c>
    </row>
    <row r="517" spans="1:21" ht="26" x14ac:dyDescent="0.35">
      <c r="A517" s="535" t="s">
        <v>1720</v>
      </c>
      <c r="B517" s="447">
        <f t="shared" si="43"/>
        <v>23131</v>
      </c>
      <c r="C517" s="462" t="s">
        <v>1721</v>
      </c>
      <c r="D517" s="492" t="s">
        <v>1696</v>
      </c>
      <c r="E517" s="464" t="s">
        <v>61</v>
      </c>
      <c r="F517" s="464">
        <v>4</v>
      </c>
      <c r="G517" s="462" t="s">
        <v>1699</v>
      </c>
      <c r="H517" s="462" t="s">
        <v>1390</v>
      </c>
      <c r="I517" s="464" t="s">
        <v>1100</v>
      </c>
      <c r="J517" s="464" t="s">
        <v>1101</v>
      </c>
      <c r="K517" s="466" t="s">
        <v>1100</v>
      </c>
      <c r="L517" s="467">
        <f t="shared" si="42"/>
        <v>1</v>
      </c>
      <c r="M517" s="468">
        <f t="shared" si="44"/>
        <v>77241</v>
      </c>
      <c r="N517" s="467" t="str">
        <f>IF(IFERROR(SEARCH("-",K517,1),0) &gt; 0,IFERROR(VLOOKUP(K517,'Liste ECO'!A:A,1,FALSE),"ATTENTION CE Inexistant"),"")</f>
        <v/>
      </c>
      <c r="O517" s="467" t="str">
        <f>IF(LEFT(N517,1) ="A",'Messages d''erreur'!$B$9,"")</f>
        <v/>
      </c>
      <c r="P517" s="447">
        <f t="shared" si="40"/>
        <v>77241</v>
      </c>
      <c r="Q517" s="447">
        <f>IFERROR(VLOOKUP(B518,'Liste CG'!A:A,1,FALSE),"Attention erreur pas de CG")</f>
        <v>23131</v>
      </c>
      <c r="R517" s="447" t="str">
        <f>IF(LEFT(Q517,1)="A",'Messages d''erreur'!B$10,"")</f>
        <v/>
      </c>
      <c r="S517" s="467">
        <f t="shared" si="41"/>
        <v>77241</v>
      </c>
      <c r="T517" s="469">
        <f>IFERROR(VLOOKUP(S517,'Liste CG'!A:A,1,FALSE),"Attention erreur pas de CG")</f>
        <v>77241</v>
      </c>
      <c r="U517" s="447" t="str">
        <f>IF(MID(H517,4,1)="x", 'Messages d''erreur'!$B$13,IF(LEFT(T517,1)="A",'Messages d''erreur'!$B$12,""))</f>
        <v/>
      </c>
    </row>
    <row r="518" spans="1:21" ht="26" x14ac:dyDescent="0.35">
      <c r="A518" s="535" t="s">
        <v>1720</v>
      </c>
      <c r="B518" s="447">
        <f t="shared" si="43"/>
        <v>23131</v>
      </c>
      <c r="C518" s="462" t="s">
        <v>1721</v>
      </c>
      <c r="D518" s="492" t="s">
        <v>1696</v>
      </c>
      <c r="E518" s="464" t="s">
        <v>1101</v>
      </c>
      <c r="F518" s="464">
        <v>5</v>
      </c>
      <c r="G518" s="462" t="s">
        <v>1698</v>
      </c>
      <c r="H518" s="462" t="s">
        <v>1388</v>
      </c>
      <c r="I518" s="464" t="s">
        <v>1100</v>
      </c>
      <c r="J518" s="464" t="s">
        <v>61</v>
      </c>
      <c r="K518" s="466" t="s">
        <v>1100</v>
      </c>
      <c r="L518" s="467">
        <f t="shared" si="42"/>
        <v>1</v>
      </c>
      <c r="M518" s="468">
        <f t="shared" si="44"/>
        <v>67241</v>
      </c>
      <c r="N518" s="467" t="str">
        <f>IF(IFERROR(SEARCH("-",K518,1),0) &gt; 0,IFERROR(VLOOKUP(K518,'Liste ECO'!A:A,1,FALSE),"ATTENTION CE Inexistant"),"")</f>
        <v/>
      </c>
      <c r="O518" s="467" t="str">
        <f>IF(LEFT(N518,1) ="A",'Messages d''erreur'!$B$9,"")</f>
        <v/>
      </c>
      <c r="P518" s="447">
        <f t="shared" si="40"/>
        <v>67241</v>
      </c>
      <c r="Q518" s="447">
        <f>IFERROR(VLOOKUP(B519,'Liste CG'!A:A,1,FALSE),"Attention erreur pas de CG")</f>
        <v>23131</v>
      </c>
      <c r="R518" s="447" t="str">
        <f>IF(LEFT(Q518,1)="A",'Messages d''erreur'!B$10,"")</f>
        <v/>
      </c>
      <c r="S518" s="467">
        <f t="shared" si="41"/>
        <v>67241</v>
      </c>
      <c r="T518" s="469">
        <f>IFERROR(VLOOKUP(S518,'Liste CG'!A:A,1,FALSE),"Attention erreur pas de CG")</f>
        <v>67241</v>
      </c>
      <c r="U518" s="447" t="str">
        <f>IF(MID(H518,4,1)="x", 'Messages d''erreur'!$B$13,IF(LEFT(T518,1)="A",'Messages d''erreur'!$B$12,""))</f>
        <v/>
      </c>
    </row>
    <row r="519" spans="1:21" ht="26" x14ac:dyDescent="0.35">
      <c r="A519" s="535" t="s">
        <v>1720</v>
      </c>
      <c r="B519" s="447">
        <f t="shared" si="43"/>
        <v>23131</v>
      </c>
      <c r="C519" s="462" t="s">
        <v>1721</v>
      </c>
      <c r="D519" s="492" t="s">
        <v>1696</v>
      </c>
      <c r="E519" s="464" t="s">
        <v>1101</v>
      </c>
      <c r="F519" s="464">
        <v>6</v>
      </c>
      <c r="G519" s="462" t="s">
        <v>1700</v>
      </c>
      <c r="H519" s="462" t="s">
        <v>1388</v>
      </c>
      <c r="I519" s="464" t="s">
        <v>1100</v>
      </c>
      <c r="J519" s="464" t="s">
        <v>61</v>
      </c>
      <c r="K519" s="466" t="s">
        <v>1100</v>
      </c>
      <c r="L519" s="467">
        <f t="shared" si="42"/>
        <v>1</v>
      </c>
      <c r="M519" s="468">
        <f t="shared" si="44"/>
        <v>67241</v>
      </c>
      <c r="N519" s="467" t="str">
        <f>IF(IFERROR(SEARCH("-",K519,1),0) &gt; 0,IFERROR(VLOOKUP(K519,'Liste ECO'!A:A,1,FALSE),"ATTENTION CE Inexistant"),"")</f>
        <v/>
      </c>
      <c r="O519" s="467" t="str">
        <f>IF(LEFT(N519,1) ="A",'Messages d''erreur'!$B$9,"")</f>
        <v/>
      </c>
      <c r="P519" s="447">
        <f t="shared" si="40"/>
        <v>67241</v>
      </c>
      <c r="Q519" s="447">
        <f>IFERROR(VLOOKUP(B520,'Liste CG'!A:A,1,FALSE),"Attention erreur pas de CG")</f>
        <v>23139</v>
      </c>
      <c r="R519" s="447" t="str">
        <f>IF(LEFT(Q519,1)="A",'Messages d''erreur'!B$10,"")</f>
        <v/>
      </c>
      <c r="S519" s="467">
        <f t="shared" si="41"/>
        <v>67241</v>
      </c>
      <c r="T519" s="469">
        <f>IFERROR(VLOOKUP(S519,'Liste CG'!A:A,1,FALSE),"Attention erreur pas de CG")</f>
        <v>67241</v>
      </c>
      <c r="U519" s="447" t="str">
        <f>IF(MID(H519,4,1)="x", 'Messages d''erreur'!$B$13,IF(LEFT(T519,1)="A",'Messages d''erreur'!$B$12,""))</f>
        <v/>
      </c>
    </row>
    <row r="520" spans="1:21" ht="26" x14ac:dyDescent="0.35">
      <c r="A520" s="535" t="s">
        <v>1722</v>
      </c>
      <c r="B520" s="447">
        <f t="shared" si="43"/>
        <v>23139</v>
      </c>
      <c r="C520" s="462" t="s">
        <v>1723</v>
      </c>
      <c r="D520" s="492" t="s">
        <v>1696</v>
      </c>
      <c r="E520" s="464" t="s">
        <v>1101</v>
      </c>
      <c r="F520" s="464">
        <v>1</v>
      </c>
      <c r="G520" s="462" t="s">
        <v>1347</v>
      </c>
      <c r="H520" s="462" t="s">
        <v>1713</v>
      </c>
      <c r="I520" s="464" t="s">
        <v>1100</v>
      </c>
      <c r="J520" s="464" t="s">
        <v>61</v>
      </c>
      <c r="K520" s="466" t="s">
        <v>1100</v>
      </c>
      <c r="L520" s="467">
        <f t="shared" si="42"/>
        <v>0</v>
      </c>
      <c r="M520" s="468">
        <f t="shared" si="44"/>
        <v>66031</v>
      </c>
      <c r="N520" s="467" t="str">
        <f>IF(IFERROR(SEARCH("-",K520,1),0) &gt; 0,IFERROR(VLOOKUP(K520,'Liste ECO'!A:A,1,FALSE),"ATTENTION CE Inexistant"),"")</f>
        <v/>
      </c>
      <c r="O520" s="467" t="str">
        <f>IF(LEFT(N520,1) ="A",'Messages d''erreur'!$B$9,"")</f>
        <v/>
      </c>
      <c r="P520" s="447">
        <f t="shared" si="40"/>
        <v>66031</v>
      </c>
      <c r="Q520" s="447">
        <f>IFERROR(VLOOKUP(B521,'Liste CG'!A:A,1,FALSE),"Attention erreur pas de CG")</f>
        <v>23139</v>
      </c>
      <c r="R520" s="447" t="str">
        <f>IF(LEFT(Q520,1)="A",'Messages d''erreur'!B$10,"")</f>
        <v/>
      </c>
      <c r="S520" s="467">
        <f t="shared" si="41"/>
        <v>66031</v>
      </c>
      <c r="T520" s="469">
        <f>IFERROR(VLOOKUP(S520,'Liste CG'!A:A,1,FALSE),"Attention erreur pas de CG")</f>
        <v>66031</v>
      </c>
      <c r="U520" s="447" t="str">
        <f>IF(MID(H520,4,1)="x", 'Messages d''erreur'!$B$13,IF(LEFT(T520,1)="A",'Messages d''erreur'!$B$12,""))</f>
        <v/>
      </c>
    </row>
    <row r="521" spans="1:21" ht="26" x14ac:dyDescent="0.35">
      <c r="A521" s="535" t="s">
        <v>1722</v>
      </c>
      <c r="B521" s="447">
        <f t="shared" si="43"/>
        <v>23139</v>
      </c>
      <c r="C521" s="462" t="s">
        <v>1723</v>
      </c>
      <c r="D521" s="492" t="s">
        <v>1696</v>
      </c>
      <c r="E521" s="464" t="s">
        <v>1101</v>
      </c>
      <c r="F521" s="464">
        <v>2</v>
      </c>
      <c r="G521" s="462" t="s">
        <v>1363</v>
      </c>
      <c r="H521" s="462" t="s">
        <v>1364</v>
      </c>
      <c r="I521" s="464" t="s">
        <v>1100</v>
      </c>
      <c r="J521" s="464" t="s">
        <v>61</v>
      </c>
      <c r="K521" s="466" t="s">
        <v>1100</v>
      </c>
      <c r="L521" s="467">
        <f t="shared" si="42"/>
        <v>1</v>
      </c>
      <c r="M521" s="468">
        <f t="shared" si="44"/>
        <v>67361</v>
      </c>
      <c r="N521" s="467" t="str">
        <f>IF(IFERROR(SEARCH("-",K521,1),0) &gt; 0,IFERROR(VLOOKUP(K521,'Liste ECO'!A:A,1,FALSE),"ATTENTION CE Inexistant"),"")</f>
        <v/>
      </c>
      <c r="O521" s="467" t="str">
        <f>IF(LEFT(N521,1) ="A",'Messages d''erreur'!$B$9,"")</f>
        <v/>
      </c>
      <c r="P521" s="447">
        <f t="shared" si="40"/>
        <v>67361</v>
      </c>
      <c r="Q521" s="447">
        <f>IFERROR(VLOOKUP(B522,'Liste CG'!A:A,1,FALSE),"Attention erreur pas de CG")</f>
        <v>23139</v>
      </c>
      <c r="R521" s="447" t="str">
        <f>IF(LEFT(Q521,1)="A",'Messages d''erreur'!B$10,"")</f>
        <v/>
      </c>
      <c r="S521" s="467">
        <f t="shared" si="41"/>
        <v>67361</v>
      </c>
      <c r="T521" s="469">
        <f>IFERROR(VLOOKUP(S521,'Liste CG'!A:A,1,FALSE),"Attention erreur pas de CG")</f>
        <v>67361</v>
      </c>
      <c r="U521" s="447" t="str">
        <f>IF(MID(H521,4,1)="x", 'Messages d''erreur'!$B$13,IF(LEFT(T521,1)="A",'Messages d''erreur'!$B$12,""))</f>
        <v/>
      </c>
    </row>
    <row r="522" spans="1:21" ht="26" x14ac:dyDescent="0.35">
      <c r="A522" s="535" t="s">
        <v>1722</v>
      </c>
      <c r="B522" s="447">
        <f t="shared" si="43"/>
        <v>23139</v>
      </c>
      <c r="C522" s="462" t="s">
        <v>1723</v>
      </c>
      <c r="D522" s="492" t="s">
        <v>1696</v>
      </c>
      <c r="E522" s="464" t="s">
        <v>61</v>
      </c>
      <c r="F522" s="464">
        <v>3</v>
      </c>
      <c r="G522" s="462" t="s">
        <v>1704</v>
      </c>
      <c r="H522" s="462" t="s">
        <v>1720</v>
      </c>
      <c r="I522" s="492" t="s">
        <v>1696</v>
      </c>
      <c r="J522" s="464" t="s">
        <v>1101</v>
      </c>
      <c r="K522" s="466" t="s">
        <v>1100</v>
      </c>
      <c r="L522" s="467">
        <f t="shared" si="42"/>
        <v>1</v>
      </c>
      <c r="M522" s="468">
        <f t="shared" si="44"/>
        <v>23131</v>
      </c>
      <c r="N522" s="467" t="str">
        <f>IF(IFERROR(SEARCH("-",K522,1),0) &gt; 0,IFERROR(VLOOKUP(K522,'Liste ECO'!A:A,1,FALSE),"ATTENTION CE Inexistant"),"")</f>
        <v/>
      </c>
      <c r="O522" s="467" t="str">
        <f>IF(LEFT(N522,1) ="A",'Messages d''erreur'!$B$9,"")</f>
        <v/>
      </c>
      <c r="P522" s="447">
        <f t="shared" si="40"/>
        <v>23131</v>
      </c>
      <c r="Q522" s="447">
        <f>IFERROR(VLOOKUP(B523,'Liste CG'!A:A,1,FALSE),"Attention erreur pas de CG")</f>
        <v>23141</v>
      </c>
      <c r="R522" s="447" t="str">
        <f>IF(LEFT(Q522,1)="A",'Messages d''erreur'!B$10,"")</f>
        <v/>
      </c>
      <c r="S522" s="467">
        <f t="shared" si="41"/>
        <v>23131</v>
      </c>
      <c r="T522" s="469">
        <f>IFERROR(VLOOKUP(S522,'Liste CG'!A:A,1,FALSE),"Attention erreur pas de CG")</f>
        <v>23131</v>
      </c>
      <c r="U522" s="447" t="str">
        <f>IF(MID(H522,4,1)="x", 'Messages d''erreur'!$B$13,IF(LEFT(T522,1)="A",'Messages d''erreur'!$B$12,""))</f>
        <v/>
      </c>
    </row>
    <row r="523" spans="1:21" ht="14.5" x14ac:dyDescent="0.35">
      <c r="A523" s="535" t="s">
        <v>1724</v>
      </c>
      <c r="B523" s="447">
        <f t="shared" si="43"/>
        <v>23141</v>
      </c>
      <c r="C523" s="462" t="s">
        <v>1725</v>
      </c>
      <c r="D523" s="492" t="s">
        <v>1696</v>
      </c>
      <c r="E523" s="464" t="s">
        <v>61</v>
      </c>
      <c r="F523" s="464">
        <v>1</v>
      </c>
      <c r="G523" s="462" t="s">
        <v>1368</v>
      </c>
      <c r="H523" s="462" t="s">
        <v>1317</v>
      </c>
      <c r="I523" s="464" t="s">
        <v>1201</v>
      </c>
      <c r="J523" s="464" t="s">
        <v>1101</v>
      </c>
      <c r="K523" s="466" t="s">
        <v>829</v>
      </c>
      <c r="L523" s="467">
        <f t="shared" si="42"/>
        <v>0</v>
      </c>
      <c r="M523" s="468">
        <f t="shared" si="44"/>
        <v>44000</v>
      </c>
      <c r="N523" s="467" t="str">
        <f>IF(IFERROR(SEARCH("-",K523,1),0) &gt; 0,IFERROR(VLOOKUP(K523,'Liste ECO'!A:A,1,FALSE),"ATTENTION CE Inexistant"),"")</f>
        <v>742-54</v>
      </c>
      <c r="O523" s="467" t="str">
        <f>IF(LEFT(N523,1) ="A",'Messages d''erreur'!$B$9,"")</f>
        <v/>
      </c>
      <c r="P523" s="447">
        <f t="shared" si="40"/>
        <v>44000</v>
      </c>
      <c r="Q523" s="447">
        <f>IFERROR(VLOOKUP(B524,'Liste CG'!A:A,1,FALSE),"Attention erreur pas de CG")</f>
        <v>23141</v>
      </c>
      <c r="R523" s="447" t="str">
        <f>IF(LEFT(Q523,1)="A",'Messages d''erreur'!B$10,"")</f>
        <v/>
      </c>
      <c r="S523" s="467">
        <f t="shared" si="41"/>
        <v>44000</v>
      </c>
      <c r="T523" s="469">
        <f>IFERROR(VLOOKUP(S523,'Liste CG'!A:A,1,FALSE),"Attention erreur pas de CG")</f>
        <v>44000</v>
      </c>
      <c r="U523" s="447" t="str">
        <f>IF(MID(H523,4,1)="x", 'Messages d''erreur'!$B$13,IF(LEFT(T523,1)="A",'Messages d''erreur'!$B$12,""))</f>
        <v/>
      </c>
    </row>
    <row r="524" spans="1:21" ht="14.5" x14ac:dyDescent="0.35">
      <c r="A524" s="535" t="s">
        <v>1724</v>
      </c>
      <c r="B524" s="447">
        <f t="shared" si="43"/>
        <v>23141</v>
      </c>
      <c r="C524" s="462" t="s">
        <v>1725</v>
      </c>
      <c r="D524" s="492" t="s">
        <v>1696</v>
      </c>
      <c r="E524" s="464" t="s">
        <v>61</v>
      </c>
      <c r="F524" s="464">
        <v>2</v>
      </c>
      <c r="G524" s="462" t="s">
        <v>1369</v>
      </c>
      <c r="H524" s="462" t="s">
        <v>1344</v>
      </c>
      <c r="I524" s="464" t="s">
        <v>1201</v>
      </c>
      <c r="J524" s="464" t="s">
        <v>1101</v>
      </c>
      <c r="K524" s="466" t="s">
        <v>829</v>
      </c>
      <c r="L524" s="467">
        <f t="shared" si="42"/>
        <v>1</v>
      </c>
      <c r="M524" s="468">
        <f t="shared" si="44"/>
        <v>44200</v>
      </c>
      <c r="N524" s="467" t="str">
        <f>IF(IFERROR(SEARCH("-",K524,1),0) &gt; 0,IFERROR(VLOOKUP(K524,'Liste ECO'!A:A,1,FALSE),"ATTENTION CE Inexistant"),"")</f>
        <v>742-54</v>
      </c>
      <c r="O524" s="467" t="str">
        <f>IF(LEFT(N524,1) ="A",'Messages d''erreur'!$B$9,"")</f>
        <v/>
      </c>
      <c r="P524" s="447">
        <f t="shared" si="40"/>
        <v>44200</v>
      </c>
      <c r="Q524" s="447">
        <f>IFERROR(VLOOKUP(B525,'Liste CG'!A:A,1,FALSE),"Attention erreur pas de CG")</f>
        <v>23141</v>
      </c>
      <c r="R524" s="447" t="str">
        <f>IF(LEFT(Q524,1)="A",'Messages d''erreur'!B$10,"")</f>
        <v/>
      </c>
      <c r="S524" s="467">
        <f t="shared" si="41"/>
        <v>44200</v>
      </c>
      <c r="T524" s="469">
        <f>IFERROR(VLOOKUP(S524,'Liste CG'!A:A,1,FALSE),"Attention erreur pas de CG")</f>
        <v>44200</v>
      </c>
      <c r="U524" s="447" t="str">
        <f>IF(MID(H524,4,1)="x", 'Messages d''erreur'!$B$13,IF(LEFT(T524,1)="A",'Messages d''erreur'!$B$12,""))</f>
        <v/>
      </c>
    </row>
    <row r="525" spans="1:21" ht="14.5" x14ac:dyDescent="0.35">
      <c r="A525" s="535" t="s">
        <v>1724</v>
      </c>
      <c r="B525" s="447">
        <f t="shared" si="43"/>
        <v>23141</v>
      </c>
      <c r="C525" s="462" t="s">
        <v>1725</v>
      </c>
      <c r="D525" s="492" t="s">
        <v>1696</v>
      </c>
      <c r="E525" s="464" t="s">
        <v>1101</v>
      </c>
      <c r="F525" s="464">
        <v>3</v>
      </c>
      <c r="G525" s="462" t="s">
        <v>1697</v>
      </c>
      <c r="H525" s="462" t="s">
        <v>1371</v>
      </c>
      <c r="I525" s="464" t="s">
        <v>1201</v>
      </c>
      <c r="J525" s="464" t="s">
        <v>61</v>
      </c>
      <c r="K525" s="466" t="s">
        <v>902</v>
      </c>
      <c r="L525" s="467">
        <f t="shared" si="42"/>
        <v>1</v>
      </c>
      <c r="M525" s="468">
        <f t="shared" si="44"/>
        <v>41600</v>
      </c>
      <c r="N525" s="467" t="str">
        <f>IF(IFERROR(SEARCH("-",K525,1),0) &gt; 0,IFERROR(VLOOKUP(K525,'Liste ECO'!A:A,1,FALSE),"ATTENTION CE Inexistant"),"")</f>
        <v>772-54</v>
      </c>
      <c r="O525" s="467" t="str">
        <f>IF(LEFT(N525,1) ="A",'Messages d''erreur'!$B$9,"")</f>
        <v/>
      </c>
      <c r="P525" s="447">
        <f t="shared" si="40"/>
        <v>41600</v>
      </c>
      <c r="Q525" s="447">
        <f>IFERROR(VLOOKUP(B526,'Liste CG'!A:A,1,FALSE),"Attention erreur pas de CG")</f>
        <v>23141</v>
      </c>
      <c r="R525" s="447" t="str">
        <f>IF(LEFT(Q525,1)="A",'Messages d''erreur'!B$10,"")</f>
        <v/>
      </c>
      <c r="S525" s="467">
        <f t="shared" si="41"/>
        <v>41600</v>
      </c>
      <c r="T525" s="469">
        <f>IFERROR(VLOOKUP(S525,'Liste CG'!A:A,1,FALSE),"Attention erreur pas de CG")</f>
        <v>41600</v>
      </c>
      <c r="U525" s="447" t="str">
        <f>IF(MID(H525,4,1)="x", 'Messages d''erreur'!$B$13,IF(LEFT(T525,1)="A",'Messages d''erreur'!$B$12,""))</f>
        <v/>
      </c>
    </row>
    <row r="526" spans="1:21" ht="26" x14ac:dyDescent="0.35">
      <c r="A526" s="535" t="s">
        <v>1724</v>
      </c>
      <c r="B526" s="447">
        <f t="shared" si="43"/>
        <v>23141</v>
      </c>
      <c r="C526" s="462" t="s">
        <v>1725</v>
      </c>
      <c r="D526" s="492" t="s">
        <v>1696</v>
      </c>
      <c r="E526" s="464" t="s">
        <v>61</v>
      </c>
      <c r="F526" s="464">
        <v>4</v>
      </c>
      <c r="G526" s="462" t="s">
        <v>1699</v>
      </c>
      <c r="H526" s="462" t="s">
        <v>1390</v>
      </c>
      <c r="I526" s="464" t="s">
        <v>1100</v>
      </c>
      <c r="J526" s="464" t="s">
        <v>1101</v>
      </c>
      <c r="K526" s="466" t="s">
        <v>1100</v>
      </c>
      <c r="L526" s="467">
        <f t="shared" si="42"/>
        <v>1</v>
      </c>
      <c r="M526" s="468">
        <f t="shared" si="44"/>
        <v>77241</v>
      </c>
      <c r="N526" s="467" t="str">
        <f>IF(IFERROR(SEARCH("-",K526,1),0) &gt; 0,IFERROR(VLOOKUP(K526,'Liste ECO'!A:A,1,FALSE),"ATTENTION CE Inexistant"),"")</f>
        <v/>
      </c>
      <c r="O526" s="467" t="str">
        <f>IF(LEFT(N526,1) ="A",'Messages d''erreur'!$B$9,"")</f>
        <v/>
      </c>
      <c r="P526" s="447">
        <f t="shared" si="40"/>
        <v>77241</v>
      </c>
      <c r="Q526" s="447">
        <f>IFERROR(VLOOKUP(B527,'Liste CG'!A:A,1,FALSE),"Attention erreur pas de CG")</f>
        <v>23141</v>
      </c>
      <c r="R526" s="447" t="str">
        <f>IF(LEFT(Q526,1)="A",'Messages d''erreur'!B$10,"")</f>
        <v/>
      </c>
      <c r="S526" s="467">
        <f t="shared" si="41"/>
        <v>77241</v>
      </c>
      <c r="T526" s="469">
        <f>IFERROR(VLOOKUP(S526,'Liste CG'!A:A,1,FALSE),"Attention erreur pas de CG")</f>
        <v>77241</v>
      </c>
      <c r="U526" s="447" t="str">
        <f>IF(MID(H526,4,1)="x", 'Messages d''erreur'!$B$13,IF(LEFT(T526,1)="A",'Messages d''erreur'!$B$12,""))</f>
        <v/>
      </c>
    </row>
    <row r="527" spans="1:21" ht="26" x14ac:dyDescent="0.35">
      <c r="A527" s="535" t="s">
        <v>1724</v>
      </c>
      <c r="B527" s="447">
        <f t="shared" si="43"/>
        <v>23141</v>
      </c>
      <c r="C527" s="462" t="s">
        <v>1725</v>
      </c>
      <c r="D527" s="492" t="s">
        <v>1696</v>
      </c>
      <c r="E527" s="464" t="s">
        <v>1101</v>
      </c>
      <c r="F527" s="464">
        <v>5</v>
      </c>
      <c r="G527" s="462" t="s">
        <v>1698</v>
      </c>
      <c r="H527" s="462" t="s">
        <v>1388</v>
      </c>
      <c r="I527" s="464" t="s">
        <v>1100</v>
      </c>
      <c r="J527" s="464" t="s">
        <v>61</v>
      </c>
      <c r="K527" s="466" t="s">
        <v>1100</v>
      </c>
      <c r="L527" s="467">
        <f t="shared" si="42"/>
        <v>1</v>
      </c>
      <c r="M527" s="468">
        <f t="shared" si="44"/>
        <v>67241</v>
      </c>
      <c r="N527" s="467" t="str">
        <f>IF(IFERROR(SEARCH("-",K527,1),0) &gt; 0,IFERROR(VLOOKUP(K527,'Liste ECO'!A:A,1,FALSE),"ATTENTION CE Inexistant"),"")</f>
        <v/>
      </c>
      <c r="O527" s="467" t="str">
        <f>IF(LEFT(N527,1) ="A",'Messages d''erreur'!$B$9,"")</f>
        <v/>
      </c>
      <c r="P527" s="447">
        <f t="shared" si="40"/>
        <v>67241</v>
      </c>
      <c r="Q527" s="447">
        <f>IFERROR(VLOOKUP(B528,'Liste CG'!A:A,1,FALSE),"Attention erreur pas de CG")</f>
        <v>23141</v>
      </c>
      <c r="R527" s="447" t="str">
        <f>IF(LEFT(Q527,1)="A",'Messages d''erreur'!B$10,"")</f>
        <v/>
      </c>
      <c r="S527" s="467">
        <f t="shared" si="41"/>
        <v>67241</v>
      </c>
      <c r="T527" s="469">
        <f>IFERROR(VLOOKUP(S527,'Liste CG'!A:A,1,FALSE),"Attention erreur pas de CG")</f>
        <v>67241</v>
      </c>
      <c r="U527" s="447" t="str">
        <f>IF(MID(H527,4,1)="x", 'Messages d''erreur'!$B$13,IF(LEFT(T527,1)="A",'Messages d''erreur'!$B$12,""))</f>
        <v/>
      </c>
    </row>
    <row r="528" spans="1:21" ht="26" x14ac:dyDescent="0.35">
      <c r="A528" s="535" t="s">
        <v>1724</v>
      </c>
      <c r="B528" s="447">
        <f t="shared" si="43"/>
        <v>23141</v>
      </c>
      <c r="C528" s="462" t="s">
        <v>1725</v>
      </c>
      <c r="D528" s="492" t="s">
        <v>1696</v>
      </c>
      <c r="E528" s="464" t="s">
        <v>1101</v>
      </c>
      <c r="F528" s="464">
        <v>6</v>
      </c>
      <c r="G528" s="462" t="s">
        <v>1700</v>
      </c>
      <c r="H528" s="462" t="s">
        <v>1388</v>
      </c>
      <c r="I528" s="464" t="s">
        <v>1100</v>
      </c>
      <c r="J528" s="464" t="s">
        <v>61</v>
      </c>
      <c r="K528" s="466" t="s">
        <v>1100</v>
      </c>
      <c r="L528" s="467">
        <f t="shared" si="42"/>
        <v>1</v>
      </c>
      <c r="M528" s="468">
        <f t="shared" si="44"/>
        <v>67241</v>
      </c>
      <c r="N528" s="467" t="str">
        <f>IF(IFERROR(SEARCH("-",K528,1),0) &gt; 0,IFERROR(VLOOKUP(K528,'Liste ECO'!A:A,1,FALSE),"ATTENTION CE Inexistant"),"")</f>
        <v/>
      </c>
      <c r="O528" s="467" t="str">
        <f>IF(LEFT(N528,1) ="A",'Messages d''erreur'!$B$9,"")</f>
        <v/>
      </c>
      <c r="P528" s="447">
        <f t="shared" si="40"/>
        <v>67241</v>
      </c>
      <c r="Q528" s="447">
        <f>IFERROR(VLOOKUP(B529,'Liste CG'!A:A,1,FALSE),"Attention erreur pas de CG")</f>
        <v>23149</v>
      </c>
      <c r="R528" s="447" t="str">
        <f>IF(LEFT(Q528,1)="A",'Messages d''erreur'!B$10,"")</f>
        <v/>
      </c>
      <c r="S528" s="467">
        <f t="shared" si="41"/>
        <v>67241</v>
      </c>
      <c r="T528" s="469">
        <f>IFERROR(VLOOKUP(S528,'Liste CG'!A:A,1,FALSE),"Attention erreur pas de CG")</f>
        <v>67241</v>
      </c>
      <c r="U528" s="447" t="str">
        <f>IF(MID(H528,4,1)="x", 'Messages d''erreur'!$B$13,IF(LEFT(T528,1)="A",'Messages d''erreur'!$B$12,""))</f>
        <v/>
      </c>
    </row>
    <row r="529" spans="1:21" ht="26" x14ac:dyDescent="0.35">
      <c r="A529" s="535" t="s">
        <v>1726</v>
      </c>
      <c r="B529" s="447">
        <f t="shared" si="43"/>
        <v>23149</v>
      </c>
      <c r="C529" s="462" t="s">
        <v>1727</v>
      </c>
      <c r="D529" s="492" t="s">
        <v>1696</v>
      </c>
      <c r="E529" s="464" t="s">
        <v>1101</v>
      </c>
      <c r="F529" s="464">
        <v>1</v>
      </c>
      <c r="G529" s="462" t="s">
        <v>1347</v>
      </c>
      <c r="H529" s="462" t="s">
        <v>1713</v>
      </c>
      <c r="I529" s="464" t="s">
        <v>1100</v>
      </c>
      <c r="J529" s="464" t="s">
        <v>61</v>
      </c>
      <c r="K529" s="466" t="s">
        <v>1100</v>
      </c>
      <c r="L529" s="467">
        <f t="shared" si="42"/>
        <v>0</v>
      </c>
      <c r="M529" s="468">
        <f t="shared" si="44"/>
        <v>66031</v>
      </c>
      <c r="N529" s="467" t="str">
        <f>IF(IFERROR(SEARCH("-",K529,1),0) &gt; 0,IFERROR(VLOOKUP(K529,'Liste ECO'!A:A,1,FALSE),"ATTENTION CE Inexistant"),"")</f>
        <v/>
      </c>
      <c r="O529" s="467" t="str">
        <f>IF(LEFT(N529,1) ="A",'Messages d''erreur'!$B$9,"")</f>
        <v/>
      </c>
      <c r="P529" s="447">
        <f t="shared" si="40"/>
        <v>66031</v>
      </c>
      <c r="Q529" s="447">
        <f>IFERROR(VLOOKUP(B530,'Liste CG'!A:A,1,FALSE),"Attention erreur pas de CG")</f>
        <v>23149</v>
      </c>
      <c r="R529" s="447" t="str">
        <f>IF(LEFT(Q529,1)="A",'Messages d''erreur'!B$10,"")</f>
        <v/>
      </c>
      <c r="S529" s="467">
        <f t="shared" si="41"/>
        <v>66031</v>
      </c>
      <c r="T529" s="469">
        <f>IFERROR(VLOOKUP(S529,'Liste CG'!A:A,1,FALSE),"Attention erreur pas de CG")</f>
        <v>66031</v>
      </c>
      <c r="U529" s="447" t="str">
        <f>IF(MID(H529,4,1)="x", 'Messages d''erreur'!$B$13,IF(LEFT(T529,1)="A",'Messages d''erreur'!$B$12,""))</f>
        <v/>
      </c>
    </row>
    <row r="530" spans="1:21" ht="26" x14ac:dyDescent="0.35">
      <c r="A530" s="535" t="s">
        <v>1726</v>
      </c>
      <c r="B530" s="447">
        <f t="shared" si="43"/>
        <v>23149</v>
      </c>
      <c r="C530" s="462" t="s">
        <v>1727</v>
      </c>
      <c r="D530" s="492" t="s">
        <v>1696</v>
      </c>
      <c r="E530" s="464" t="s">
        <v>1101</v>
      </c>
      <c r="F530" s="464">
        <v>2</v>
      </c>
      <c r="G530" s="462" t="s">
        <v>1363</v>
      </c>
      <c r="H530" s="462" t="s">
        <v>1364</v>
      </c>
      <c r="I530" s="464" t="s">
        <v>1100</v>
      </c>
      <c r="J530" s="464" t="s">
        <v>61</v>
      </c>
      <c r="K530" s="466" t="s">
        <v>1100</v>
      </c>
      <c r="L530" s="467">
        <f t="shared" si="42"/>
        <v>1</v>
      </c>
      <c r="M530" s="468">
        <f t="shared" si="44"/>
        <v>67361</v>
      </c>
      <c r="N530" s="467" t="str">
        <f>IF(IFERROR(SEARCH("-",K530,1),0) &gt; 0,IFERROR(VLOOKUP(K530,'Liste ECO'!A:A,1,FALSE),"ATTENTION CE Inexistant"),"")</f>
        <v/>
      </c>
      <c r="O530" s="467" t="str">
        <f>IF(LEFT(N530,1) ="A",'Messages d''erreur'!$B$9,"")</f>
        <v/>
      </c>
      <c r="P530" s="447">
        <f t="shared" si="40"/>
        <v>67361</v>
      </c>
      <c r="Q530" s="447">
        <f>IFERROR(VLOOKUP(B531,'Liste CG'!A:A,1,FALSE),"Attention erreur pas de CG")</f>
        <v>23149</v>
      </c>
      <c r="R530" s="447" t="str">
        <f>IF(LEFT(Q530,1)="A",'Messages d''erreur'!B$10,"")</f>
        <v/>
      </c>
      <c r="S530" s="467">
        <f t="shared" si="41"/>
        <v>67361</v>
      </c>
      <c r="T530" s="469">
        <f>IFERROR(VLOOKUP(S530,'Liste CG'!A:A,1,FALSE),"Attention erreur pas de CG")</f>
        <v>67361</v>
      </c>
      <c r="U530" s="447" t="str">
        <f>IF(MID(H530,4,1)="x", 'Messages d''erreur'!$B$13,IF(LEFT(T530,1)="A",'Messages d''erreur'!$B$12,""))</f>
        <v/>
      </c>
    </row>
    <row r="531" spans="1:21" ht="26" x14ac:dyDescent="0.35">
      <c r="A531" s="535" t="s">
        <v>1726</v>
      </c>
      <c r="B531" s="447">
        <f t="shared" si="43"/>
        <v>23149</v>
      </c>
      <c r="C531" s="462" t="s">
        <v>1727</v>
      </c>
      <c r="D531" s="492" t="s">
        <v>1696</v>
      </c>
      <c r="E531" s="464" t="s">
        <v>61</v>
      </c>
      <c r="F531" s="464">
        <v>3</v>
      </c>
      <c r="G531" s="462" t="s">
        <v>1704</v>
      </c>
      <c r="H531" s="462" t="s">
        <v>1724</v>
      </c>
      <c r="I531" s="492" t="s">
        <v>1696</v>
      </c>
      <c r="J531" s="464" t="s">
        <v>1101</v>
      </c>
      <c r="K531" s="466" t="s">
        <v>1100</v>
      </c>
      <c r="L531" s="467">
        <f t="shared" si="42"/>
        <v>1</v>
      </c>
      <c r="M531" s="468">
        <f t="shared" si="44"/>
        <v>23141</v>
      </c>
      <c r="N531" s="467" t="str">
        <f>IF(IFERROR(SEARCH("-",K531,1),0) &gt; 0,IFERROR(VLOOKUP(K531,'Liste ECO'!A:A,1,FALSE),"ATTENTION CE Inexistant"),"")</f>
        <v/>
      </c>
      <c r="O531" s="467" t="str">
        <f>IF(LEFT(N531,1) ="A",'Messages d''erreur'!$B$9,"")</f>
        <v/>
      </c>
      <c r="P531" s="447">
        <f t="shared" si="40"/>
        <v>23141</v>
      </c>
      <c r="Q531" s="447">
        <f>IFERROR(VLOOKUP(B532,'Liste CG'!A:A,1,FALSE),"Attention erreur pas de CG")</f>
        <v>23211</v>
      </c>
      <c r="R531" s="447" t="str">
        <f>IF(LEFT(Q531,1)="A",'Messages d''erreur'!B$10,"")</f>
        <v/>
      </c>
      <c r="S531" s="467">
        <f t="shared" si="41"/>
        <v>23141</v>
      </c>
      <c r="T531" s="469">
        <f>IFERROR(VLOOKUP(S531,'Liste CG'!A:A,1,FALSE),"Attention erreur pas de CG")</f>
        <v>23141</v>
      </c>
      <c r="U531" s="447" t="str">
        <f>IF(MID(H531,4,1)="x", 'Messages d''erreur'!$B$13,IF(LEFT(T531,1)="A",'Messages d''erreur'!$B$12,""))</f>
        <v/>
      </c>
    </row>
    <row r="532" spans="1:21" ht="26" x14ac:dyDescent="0.35">
      <c r="A532" s="535" t="s">
        <v>1728</v>
      </c>
      <c r="B532" s="447">
        <f t="shared" si="43"/>
        <v>23211</v>
      </c>
      <c r="C532" s="462" t="s">
        <v>1729</v>
      </c>
      <c r="D532" s="492" t="s">
        <v>1696</v>
      </c>
      <c r="E532" s="464" t="s">
        <v>61</v>
      </c>
      <c r="F532" s="464">
        <v>1</v>
      </c>
      <c r="G532" s="462" t="s">
        <v>1368</v>
      </c>
      <c r="H532" s="462" t="s">
        <v>1317</v>
      </c>
      <c r="I532" s="464" t="s">
        <v>1201</v>
      </c>
      <c r="J532" s="464" t="s">
        <v>1101</v>
      </c>
      <c r="K532" s="466" t="s">
        <v>832</v>
      </c>
      <c r="L532" s="467">
        <f t="shared" si="42"/>
        <v>0</v>
      </c>
      <c r="M532" s="468">
        <f t="shared" si="44"/>
        <v>44000</v>
      </c>
      <c r="N532" s="467" t="str">
        <f>IF(IFERROR(SEARCH("-",K532,1),0) &gt; 0,IFERROR(VLOOKUP(K532,'Liste ECO'!A:A,1,FALSE),"ATTENTION CE Inexistant"),"")</f>
        <v>743-51</v>
      </c>
      <c r="O532" s="467" t="str">
        <f>IF(LEFT(N532,1) ="A",'Messages d''erreur'!$B$9,"")</f>
        <v/>
      </c>
      <c r="P532" s="447">
        <f t="shared" si="40"/>
        <v>44000</v>
      </c>
      <c r="Q532" s="447">
        <f>IFERROR(VLOOKUP(B533,'Liste CG'!A:A,1,FALSE),"Attention erreur pas de CG")</f>
        <v>23211</v>
      </c>
      <c r="R532" s="447" t="str">
        <f>IF(LEFT(Q532,1)="A",'Messages d''erreur'!B$10,"")</f>
        <v/>
      </c>
      <c r="S532" s="467">
        <f t="shared" si="41"/>
        <v>44000</v>
      </c>
      <c r="T532" s="469">
        <f>IFERROR(VLOOKUP(S532,'Liste CG'!A:A,1,FALSE),"Attention erreur pas de CG")</f>
        <v>44000</v>
      </c>
      <c r="U532" s="447" t="str">
        <f>IF(MID(H532,4,1)="x", 'Messages d''erreur'!$B$13,IF(LEFT(T532,1)="A",'Messages d''erreur'!$B$12,""))</f>
        <v/>
      </c>
    </row>
    <row r="533" spans="1:21" ht="26" x14ac:dyDescent="0.35">
      <c r="A533" s="535" t="s">
        <v>1728</v>
      </c>
      <c r="B533" s="447">
        <f t="shared" si="43"/>
        <v>23211</v>
      </c>
      <c r="C533" s="462" t="s">
        <v>1729</v>
      </c>
      <c r="D533" s="492" t="s">
        <v>1696</v>
      </c>
      <c r="E533" s="464" t="s">
        <v>61</v>
      </c>
      <c r="F533" s="464">
        <v>2</v>
      </c>
      <c r="G533" s="462" t="s">
        <v>1369</v>
      </c>
      <c r="H533" s="462" t="s">
        <v>1344</v>
      </c>
      <c r="I533" s="464" t="s">
        <v>1201</v>
      </c>
      <c r="J533" s="464" t="s">
        <v>1101</v>
      </c>
      <c r="K533" s="466" t="s">
        <v>832</v>
      </c>
      <c r="L533" s="467">
        <f t="shared" si="42"/>
        <v>1</v>
      </c>
      <c r="M533" s="468">
        <f t="shared" si="44"/>
        <v>44200</v>
      </c>
      <c r="N533" s="467" t="str">
        <f>IF(IFERROR(SEARCH("-",K533,1),0) &gt; 0,IFERROR(VLOOKUP(K533,'Liste ECO'!A:A,1,FALSE),"ATTENTION CE Inexistant"),"")</f>
        <v>743-51</v>
      </c>
      <c r="O533" s="467" t="str">
        <f>IF(LEFT(N533,1) ="A",'Messages d''erreur'!$B$9,"")</f>
        <v/>
      </c>
      <c r="P533" s="447">
        <f t="shared" si="40"/>
        <v>44200</v>
      </c>
      <c r="Q533" s="447">
        <f>IFERROR(VLOOKUP(B534,'Liste CG'!A:A,1,FALSE),"Attention erreur pas de CG")</f>
        <v>23211</v>
      </c>
      <c r="R533" s="447" t="str">
        <f>IF(LEFT(Q533,1)="A",'Messages d''erreur'!B$10,"")</f>
        <v/>
      </c>
      <c r="S533" s="467">
        <f t="shared" si="41"/>
        <v>44200</v>
      </c>
      <c r="T533" s="469">
        <f>IFERROR(VLOOKUP(S533,'Liste CG'!A:A,1,FALSE),"Attention erreur pas de CG")</f>
        <v>44200</v>
      </c>
      <c r="U533" s="447" t="str">
        <f>IF(MID(H533,4,1)="x", 'Messages d''erreur'!$B$13,IF(LEFT(T533,1)="A",'Messages d''erreur'!$B$12,""))</f>
        <v/>
      </c>
    </row>
    <row r="534" spans="1:21" ht="26" x14ac:dyDescent="0.35">
      <c r="A534" s="535" t="s">
        <v>1728</v>
      </c>
      <c r="B534" s="447">
        <f t="shared" si="43"/>
        <v>23211</v>
      </c>
      <c r="C534" s="462" t="s">
        <v>1729</v>
      </c>
      <c r="D534" s="492" t="s">
        <v>1696</v>
      </c>
      <c r="E534" s="464" t="s">
        <v>1101</v>
      </c>
      <c r="F534" s="464">
        <v>3</v>
      </c>
      <c r="G534" s="462" t="s">
        <v>1377</v>
      </c>
      <c r="H534" s="462" t="s">
        <v>1371</v>
      </c>
      <c r="I534" s="464" t="s">
        <v>1201</v>
      </c>
      <c r="J534" s="464" t="s">
        <v>61</v>
      </c>
      <c r="K534" s="466" t="s">
        <v>905</v>
      </c>
      <c r="L534" s="467">
        <f t="shared" si="42"/>
        <v>1</v>
      </c>
      <c r="M534" s="468">
        <f t="shared" si="44"/>
        <v>41600</v>
      </c>
      <c r="N534" s="467" t="str">
        <f>IF(IFERROR(SEARCH("-",K534,1),0) &gt; 0,IFERROR(VLOOKUP(K534,'Liste ECO'!A:A,1,FALSE),"ATTENTION CE Inexistant"),"")</f>
        <v>773-51</v>
      </c>
      <c r="O534" s="467" t="str">
        <f>IF(LEFT(N534,1) ="A",'Messages d''erreur'!$B$9,"")</f>
        <v/>
      </c>
      <c r="P534" s="447">
        <f t="shared" si="40"/>
        <v>41600</v>
      </c>
      <c r="Q534" s="447">
        <f>IFERROR(VLOOKUP(B535,'Liste CG'!A:A,1,FALSE),"Attention erreur pas de CG")</f>
        <v>23211</v>
      </c>
      <c r="R534" s="447" t="str">
        <f>IF(LEFT(Q534,1)="A",'Messages d''erreur'!B$10,"")</f>
        <v/>
      </c>
      <c r="S534" s="467">
        <f t="shared" si="41"/>
        <v>41600</v>
      </c>
      <c r="T534" s="469">
        <f>IFERROR(VLOOKUP(S534,'Liste CG'!A:A,1,FALSE),"Attention erreur pas de CG")</f>
        <v>41600</v>
      </c>
      <c r="U534" s="447" t="str">
        <f>IF(MID(H534,4,1)="x", 'Messages d''erreur'!$B$13,IF(LEFT(T534,1)="A",'Messages d''erreur'!$B$12,""))</f>
        <v/>
      </c>
    </row>
    <row r="535" spans="1:21" ht="26" x14ac:dyDescent="0.35">
      <c r="A535" s="535" t="s">
        <v>1728</v>
      </c>
      <c r="B535" s="447">
        <f t="shared" si="43"/>
        <v>23211</v>
      </c>
      <c r="C535" s="462" t="s">
        <v>1729</v>
      </c>
      <c r="D535" s="492" t="s">
        <v>1696</v>
      </c>
      <c r="E535" s="464" t="s">
        <v>61</v>
      </c>
      <c r="F535" s="464">
        <v>4</v>
      </c>
      <c r="G535" s="462" t="s">
        <v>1699</v>
      </c>
      <c r="H535" s="462" t="s">
        <v>1390</v>
      </c>
      <c r="I535" s="464" t="s">
        <v>1100</v>
      </c>
      <c r="J535" s="464" t="s">
        <v>1101</v>
      </c>
      <c r="K535" s="466" t="s">
        <v>1100</v>
      </c>
      <c r="L535" s="467">
        <f t="shared" si="42"/>
        <v>1</v>
      </c>
      <c r="M535" s="468">
        <f t="shared" si="44"/>
        <v>77241</v>
      </c>
      <c r="N535" s="467" t="str">
        <f>IF(IFERROR(SEARCH("-",K535,1),0) &gt; 0,IFERROR(VLOOKUP(K535,'Liste ECO'!A:A,1,FALSE),"ATTENTION CE Inexistant"),"")</f>
        <v/>
      </c>
      <c r="O535" s="467" t="str">
        <f>IF(LEFT(N535,1) ="A",'Messages d''erreur'!$B$9,"")</f>
        <v/>
      </c>
      <c r="P535" s="447">
        <f t="shared" si="40"/>
        <v>77241</v>
      </c>
      <c r="Q535" s="447">
        <f>IFERROR(VLOOKUP(B536,'Liste CG'!A:A,1,FALSE),"Attention erreur pas de CG")</f>
        <v>23211</v>
      </c>
      <c r="R535" s="447" t="str">
        <f>IF(LEFT(Q535,1)="A",'Messages d''erreur'!B$10,"")</f>
        <v/>
      </c>
      <c r="S535" s="467">
        <f t="shared" si="41"/>
        <v>77241</v>
      </c>
      <c r="T535" s="469">
        <f>IFERROR(VLOOKUP(S535,'Liste CG'!A:A,1,FALSE),"Attention erreur pas de CG")</f>
        <v>77241</v>
      </c>
      <c r="U535" s="447" t="str">
        <f>IF(MID(H535,4,1)="x", 'Messages d''erreur'!$B$13,IF(LEFT(T535,1)="A",'Messages d''erreur'!$B$12,""))</f>
        <v/>
      </c>
    </row>
    <row r="536" spans="1:21" ht="26" x14ac:dyDescent="0.35">
      <c r="A536" s="535" t="s">
        <v>1728</v>
      </c>
      <c r="B536" s="447">
        <f t="shared" si="43"/>
        <v>23211</v>
      </c>
      <c r="C536" s="462" t="s">
        <v>1729</v>
      </c>
      <c r="D536" s="492" t="s">
        <v>1696</v>
      </c>
      <c r="E536" s="464" t="s">
        <v>1101</v>
      </c>
      <c r="F536" s="464">
        <v>5</v>
      </c>
      <c r="G536" s="462" t="s">
        <v>1698</v>
      </c>
      <c r="H536" s="462" t="s">
        <v>1388</v>
      </c>
      <c r="I536" s="464" t="s">
        <v>1100</v>
      </c>
      <c r="J536" s="464" t="s">
        <v>61</v>
      </c>
      <c r="K536" s="466" t="s">
        <v>1100</v>
      </c>
      <c r="L536" s="467">
        <f t="shared" si="42"/>
        <v>1</v>
      </c>
      <c r="M536" s="468">
        <f t="shared" si="44"/>
        <v>67241</v>
      </c>
      <c r="N536" s="467" t="str">
        <f>IF(IFERROR(SEARCH("-",K536,1),0) &gt; 0,IFERROR(VLOOKUP(K536,'Liste ECO'!A:A,1,FALSE),"ATTENTION CE Inexistant"),"")</f>
        <v/>
      </c>
      <c r="O536" s="467" t="str">
        <f>IF(LEFT(N536,1) ="A",'Messages d''erreur'!$B$9,"")</f>
        <v/>
      </c>
      <c r="P536" s="447">
        <f t="shared" si="40"/>
        <v>67241</v>
      </c>
      <c r="Q536" s="447">
        <f>IFERROR(VLOOKUP(B537,'Liste CG'!A:A,1,FALSE),"Attention erreur pas de CG")</f>
        <v>23211</v>
      </c>
      <c r="R536" s="447" t="str">
        <f>IF(LEFT(Q536,1)="A",'Messages d''erreur'!B$10,"")</f>
        <v/>
      </c>
      <c r="S536" s="467">
        <f t="shared" si="41"/>
        <v>67241</v>
      </c>
      <c r="T536" s="469">
        <f>IFERROR(VLOOKUP(S536,'Liste CG'!A:A,1,FALSE),"Attention erreur pas de CG")</f>
        <v>67241</v>
      </c>
      <c r="U536" s="447" t="str">
        <f>IF(MID(H536,4,1)="x", 'Messages d''erreur'!$B$13,IF(LEFT(T536,1)="A",'Messages d''erreur'!$B$12,""))</f>
        <v/>
      </c>
    </row>
    <row r="537" spans="1:21" ht="26" x14ac:dyDescent="0.35">
      <c r="A537" s="535" t="s">
        <v>1728</v>
      </c>
      <c r="B537" s="447">
        <f t="shared" si="43"/>
        <v>23211</v>
      </c>
      <c r="C537" s="462" t="s">
        <v>1729</v>
      </c>
      <c r="D537" s="492" t="s">
        <v>1696</v>
      </c>
      <c r="E537" s="464" t="s">
        <v>1101</v>
      </c>
      <c r="F537" s="464">
        <v>6</v>
      </c>
      <c r="G537" s="462" t="s">
        <v>1700</v>
      </c>
      <c r="H537" s="462" t="s">
        <v>1388</v>
      </c>
      <c r="I537" s="464" t="s">
        <v>1100</v>
      </c>
      <c r="J537" s="464" t="s">
        <v>61</v>
      </c>
      <c r="K537" s="466" t="s">
        <v>1100</v>
      </c>
      <c r="L537" s="467">
        <f t="shared" si="42"/>
        <v>1</v>
      </c>
      <c r="M537" s="468">
        <f t="shared" si="44"/>
        <v>67241</v>
      </c>
      <c r="N537" s="467" t="str">
        <f>IF(IFERROR(SEARCH("-",K537,1),0) &gt; 0,IFERROR(VLOOKUP(K537,'Liste ECO'!A:A,1,FALSE),"ATTENTION CE Inexistant"),"")</f>
        <v/>
      </c>
      <c r="O537" s="467" t="str">
        <f>IF(LEFT(N537,1) ="A",'Messages d''erreur'!$B$9,"")</f>
        <v/>
      </c>
      <c r="P537" s="447">
        <f t="shared" si="40"/>
        <v>67241</v>
      </c>
      <c r="Q537" s="447">
        <f>IFERROR(VLOOKUP(B538,'Liste CG'!A:A,1,FALSE),"Attention erreur pas de CG")</f>
        <v>23219</v>
      </c>
      <c r="R537" s="447" t="str">
        <f>IF(LEFT(Q537,1)="A",'Messages d''erreur'!B$10,"")</f>
        <v/>
      </c>
      <c r="S537" s="467">
        <f t="shared" si="41"/>
        <v>67241</v>
      </c>
      <c r="T537" s="469">
        <f>IFERROR(VLOOKUP(S537,'Liste CG'!A:A,1,FALSE),"Attention erreur pas de CG")</f>
        <v>67241</v>
      </c>
      <c r="U537" s="447" t="str">
        <f>IF(MID(H537,4,1)="x", 'Messages d''erreur'!$B$13,IF(LEFT(T537,1)="A",'Messages d''erreur'!$B$12,""))</f>
        <v/>
      </c>
    </row>
    <row r="538" spans="1:21" ht="39" x14ac:dyDescent="0.35">
      <c r="A538" s="535" t="s">
        <v>1730</v>
      </c>
      <c r="B538" s="447">
        <f t="shared" si="43"/>
        <v>23219</v>
      </c>
      <c r="C538" s="462" t="s">
        <v>1731</v>
      </c>
      <c r="D538" s="492" t="s">
        <v>1696</v>
      </c>
      <c r="E538" s="464" t="s">
        <v>1101</v>
      </c>
      <c r="F538" s="464">
        <v>1</v>
      </c>
      <c r="G538" s="462" t="s">
        <v>1347</v>
      </c>
      <c r="H538" s="462" t="s">
        <v>1732</v>
      </c>
      <c r="I538" s="464" t="s">
        <v>1100</v>
      </c>
      <c r="J538" s="464" t="s">
        <v>61</v>
      </c>
      <c r="K538" s="466" t="s">
        <v>1100</v>
      </c>
      <c r="L538" s="467">
        <f t="shared" si="42"/>
        <v>0</v>
      </c>
      <c r="M538" s="468">
        <f t="shared" si="44"/>
        <v>66032</v>
      </c>
      <c r="N538" s="467" t="str">
        <f>IF(IFERROR(SEARCH("-",K538,1),0) &gt; 0,IFERROR(VLOOKUP(K538,'Liste ECO'!A:A,1,FALSE),"ATTENTION CE Inexistant"),"")</f>
        <v/>
      </c>
      <c r="O538" s="467" t="str">
        <f>IF(LEFT(N538,1) ="A",'Messages d''erreur'!$B$9,"")</f>
        <v/>
      </c>
      <c r="P538" s="447">
        <f t="shared" si="40"/>
        <v>66032</v>
      </c>
      <c r="Q538" s="447">
        <f>IFERROR(VLOOKUP(B539,'Liste CG'!A:A,1,FALSE),"Attention erreur pas de CG")</f>
        <v>23219</v>
      </c>
      <c r="R538" s="447" t="str">
        <f>IF(LEFT(Q538,1)="A",'Messages d''erreur'!B$10,"")</f>
        <v/>
      </c>
      <c r="S538" s="467">
        <f t="shared" si="41"/>
        <v>66032</v>
      </c>
      <c r="T538" s="469">
        <f>IFERROR(VLOOKUP(S538,'Liste CG'!A:A,1,FALSE),"Attention erreur pas de CG")</f>
        <v>66032</v>
      </c>
      <c r="U538" s="447" t="str">
        <f>IF(MID(H538,4,1)="x", 'Messages d''erreur'!$B$13,IF(LEFT(T538,1)="A",'Messages d''erreur'!$B$12,""))</f>
        <v/>
      </c>
    </row>
    <row r="539" spans="1:21" ht="39" x14ac:dyDescent="0.35">
      <c r="A539" s="535" t="s">
        <v>1730</v>
      </c>
      <c r="B539" s="447">
        <f t="shared" si="43"/>
        <v>23219</v>
      </c>
      <c r="C539" s="462" t="s">
        <v>1731</v>
      </c>
      <c r="D539" s="492" t="s">
        <v>1696</v>
      </c>
      <c r="E539" s="464" t="s">
        <v>1101</v>
      </c>
      <c r="F539" s="464">
        <v>2</v>
      </c>
      <c r="G539" s="462" t="s">
        <v>1363</v>
      </c>
      <c r="H539" s="462" t="s">
        <v>1364</v>
      </c>
      <c r="I539" s="464" t="s">
        <v>1100</v>
      </c>
      <c r="J539" s="464" t="s">
        <v>61</v>
      </c>
      <c r="K539" s="466" t="s">
        <v>1100</v>
      </c>
      <c r="L539" s="467">
        <f t="shared" si="42"/>
        <v>1</v>
      </c>
      <c r="M539" s="468">
        <f t="shared" si="44"/>
        <v>67361</v>
      </c>
      <c r="N539" s="467" t="str">
        <f>IF(IFERROR(SEARCH("-",K539,1),0) &gt; 0,IFERROR(VLOOKUP(K539,'Liste ECO'!A:A,1,FALSE),"ATTENTION CE Inexistant"),"")</f>
        <v/>
      </c>
      <c r="O539" s="467" t="str">
        <f>IF(LEFT(N539,1) ="A",'Messages d''erreur'!$B$9,"")</f>
        <v/>
      </c>
      <c r="P539" s="447">
        <f t="shared" si="40"/>
        <v>67361</v>
      </c>
      <c r="Q539" s="447">
        <f>IFERROR(VLOOKUP(B540,'Liste CG'!A:A,1,FALSE),"Attention erreur pas de CG")</f>
        <v>23219</v>
      </c>
      <c r="R539" s="447" t="str">
        <f>IF(LEFT(Q539,1)="A",'Messages d''erreur'!B$10,"")</f>
        <v/>
      </c>
      <c r="S539" s="467">
        <f t="shared" si="41"/>
        <v>67361</v>
      </c>
      <c r="T539" s="469">
        <f>IFERROR(VLOOKUP(S539,'Liste CG'!A:A,1,FALSE),"Attention erreur pas de CG")</f>
        <v>67361</v>
      </c>
      <c r="U539" s="447" t="str">
        <f>IF(MID(H539,4,1)="x", 'Messages d''erreur'!$B$13,IF(LEFT(T539,1)="A",'Messages d''erreur'!$B$12,""))</f>
        <v/>
      </c>
    </row>
    <row r="540" spans="1:21" ht="39" x14ac:dyDescent="0.35">
      <c r="A540" s="535" t="s">
        <v>1730</v>
      </c>
      <c r="B540" s="447">
        <f t="shared" si="43"/>
        <v>23219</v>
      </c>
      <c r="C540" s="462" t="s">
        <v>1731</v>
      </c>
      <c r="D540" s="492" t="s">
        <v>1696</v>
      </c>
      <c r="E540" s="464" t="s">
        <v>61</v>
      </c>
      <c r="F540" s="464">
        <v>3</v>
      </c>
      <c r="G540" s="462" t="s">
        <v>1704</v>
      </c>
      <c r="H540" s="462" t="s">
        <v>1728</v>
      </c>
      <c r="I540" s="492" t="s">
        <v>1696</v>
      </c>
      <c r="J540" s="464" t="s">
        <v>1101</v>
      </c>
      <c r="K540" s="466" t="s">
        <v>1100</v>
      </c>
      <c r="L540" s="467">
        <f t="shared" si="42"/>
        <v>1</v>
      </c>
      <c r="M540" s="468">
        <f t="shared" si="44"/>
        <v>23211</v>
      </c>
      <c r="N540" s="467" t="str">
        <f>IF(IFERROR(SEARCH("-",K540,1),0) &gt; 0,IFERROR(VLOOKUP(K540,'Liste ECO'!A:A,1,FALSE),"ATTENTION CE Inexistant"),"")</f>
        <v/>
      </c>
      <c r="O540" s="467" t="str">
        <f>IF(LEFT(N540,1) ="A",'Messages d''erreur'!$B$9,"")</f>
        <v/>
      </c>
      <c r="P540" s="447">
        <f t="shared" si="40"/>
        <v>23211</v>
      </c>
      <c r="Q540" s="447">
        <f>IFERROR(VLOOKUP(B541,'Liste CG'!A:A,1,FALSE),"Attention erreur pas de CG")</f>
        <v>23221</v>
      </c>
      <c r="R540" s="447" t="str">
        <f>IF(LEFT(Q540,1)="A",'Messages d''erreur'!B$10,"")</f>
        <v/>
      </c>
      <c r="S540" s="467">
        <f t="shared" si="41"/>
        <v>23211</v>
      </c>
      <c r="T540" s="469">
        <f>IFERROR(VLOOKUP(S540,'Liste CG'!A:A,1,FALSE),"Attention erreur pas de CG")</f>
        <v>23211</v>
      </c>
      <c r="U540" s="447" t="str">
        <f>IF(MID(H540,4,1)="x", 'Messages d''erreur'!$B$13,IF(LEFT(T540,1)="A",'Messages d''erreur'!$B$12,""))</f>
        <v/>
      </c>
    </row>
    <row r="541" spans="1:21" ht="14.5" x14ac:dyDescent="0.35">
      <c r="A541" s="535" t="s">
        <v>1733</v>
      </c>
      <c r="B541" s="447">
        <f t="shared" si="43"/>
        <v>23221</v>
      </c>
      <c r="C541" s="462" t="s">
        <v>1734</v>
      </c>
      <c r="D541" s="463" t="s">
        <v>1341</v>
      </c>
      <c r="E541" s="464" t="s">
        <v>61</v>
      </c>
      <c r="F541" s="464">
        <v>1</v>
      </c>
      <c r="G541" s="462" t="s">
        <v>1368</v>
      </c>
      <c r="H541" s="462" t="s">
        <v>1317</v>
      </c>
      <c r="I541" s="464" t="s">
        <v>1201</v>
      </c>
      <c r="J541" s="464" t="s">
        <v>1101</v>
      </c>
      <c r="K541" s="466" t="s">
        <v>834</v>
      </c>
      <c r="L541" s="467">
        <f t="shared" si="42"/>
        <v>0</v>
      </c>
      <c r="M541" s="468">
        <f t="shared" si="44"/>
        <v>44000</v>
      </c>
      <c r="N541" s="467" t="str">
        <f>IF(IFERROR(SEARCH("-",K541,1),0) &gt; 0,IFERROR(VLOOKUP(K541,'Liste ECO'!A:A,1,FALSE),"ATTENTION CE Inexistant"),"")</f>
        <v>743-52</v>
      </c>
      <c r="O541" s="467" t="str">
        <f>IF(LEFT(N541,1) ="A",'Messages d''erreur'!$B$9,"")</f>
        <v/>
      </c>
      <c r="P541" s="447">
        <f t="shared" si="40"/>
        <v>44000</v>
      </c>
      <c r="Q541" s="447">
        <f>IFERROR(VLOOKUP(B542,'Liste CG'!A:A,1,FALSE),"Attention erreur pas de CG")</f>
        <v>23221</v>
      </c>
      <c r="R541" s="447" t="str">
        <f>IF(LEFT(Q541,1)="A",'Messages d''erreur'!B$10,"")</f>
        <v/>
      </c>
      <c r="S541" s="467">
        <f t="shared" si="41"/>
        <v>44000</v>
      </c>
      <c r="T541" s="469">
        <f>IFERROR(VLOOKUP(S541,'Liste CG'!A:A,1,FALSE),"Attention erreur pas de CG")</f>
        <v>44000</v>
      </c>
      <c r="U541" s="447" t="str">
        <f>IF(MID(H541,4,1)="x", 'Messages d''erreur'!$B$13,IF(LEFT(T541,1)="A",'Messages d''erreur'!$B$12,""))</f>
        <v/>
      </c>
    </row>
    <row r="542" spans="1:21" ht="14.5" x14ac:dyDescent="0.35">
      <c r="A542" s="535" t="s">
        <v>1733</v>
      </c>
      <c r="B542" s="447">
        <f t="shared" si="43"/>
        <v>23221</v>
      </c>
      <c r="C542" s="462" t="s">
        <v>1734</v>
      </c>
      <c r="D542" s="463" t="s">
        <v>1341</v>
      </c>
      <c r="E542" s="464" t="s">
        <v>61</v>
      </c>
      <c r="F542" s="464">
        <v>2</v>
      </c>
      <c r="G542" s="462" t="s">
        <v>1369</v>
      </c>
      <c r="H542" s="462" t="s">
        <v>1344</v>
      </c>
      <c r="I542" s="464" t="s">
        <v>1201</v>
      </c>
      <c r="J542" s="464" t="s">
        <v>1101</v>
      </c>
      <c r="K542" s="466" t="s">
        <v>834</v>
      </c>
      <c r="L542" s="467">
        <f t="shared" si="42"/>
        <v>1</v>
      </c>
      <c r="M542" s="468">
        <f t="shared" si="44"/>
        <v>44200</v>
      </c>
      <c r="N542" s="467" t="str">
        <f>IF(IFERROR(SEARCH("-",K542,1),0) &gt; 0,IFERROR(VLOOKUP(K542,'Liste ECO'!A:A,1,FALSE),"ATTENTION CE Inexistant"),"")</f>
        <v>743-52</v>
      </c>
      <c r="O542" s="467" t="str">
        <f>IF(LEFT(N542,1) ="A",'Messages d''erreur'!$B$9,"")</f>
        <v/>
      </c>
      <c r="P542" s="447">
        <f t="shared" si="40"/>
        <v>44200</v>
      </c>
      <c r="Q542" s="447">
        <f>IFERROR(VLOOKUP(B543,'Liste CG'!A:A,1,FALSE),"Attention erreur pas de CG")</f>
        <v>23221</v>
      </c>
      <c r="R542" s="447" t="str">
        <f>IF(LEFT(Q542,1)="A",'Messages d''erreur'!B$10,"")</f>
        <v/>
      </c>
      <c r="S542" s="467">
        <f t="shared" si="41"/>
        <v>44200</v>
      </c>
      <c r="T542" s="469">
        <f>IFERROR(VLOOKUP(S542,'Liste CG'!A:A,1,FALSE),"Attention erreur pas de CG")</f>
        <v>44200</v>
      </c>
      <c r="U542" s="447" t="str">
        <f>IF(MID(H542,4,1)="x", 'Messages d''erreur'!$B$13,IF(LEFT(T542,1)="A",'Messages d''erreur'!$B$12,""))</f>
        <v/>
      </c>
    </row>
    <row r="543" spans="1:21" ht="14.5" x14ac:dyDescent="0.35">
      <c r="A543" s="535" t="s">
        <v>1733</v>
      </c>
      <c r="B543" s="447">
        <f t="shared" si="43"/>
        <v>23221</v>
      </c>
      <c r="C543" s="462" t="s">
        <v>1734</v>
      </c>
      <c r="D543" s="463" t="s">
        <v>1341</v>
      </c>
      <c r="E543" s="464" t="s">
        <v>1101</v>
      </c>
      <c r="F543" s="464">
        <v>3</v>
      </c>
      <c r="G543" s="462" t="s">
        <v>1377</v>
      </c>
      <c r="H543" s="462" t="s">
        <v>1371</v>
      </c>
      <c r="I543" s="464" t="s">
        <v>1201</v>
      </c>
      <c r="J543" s="464" t="s">
        <v>61</v>
      </c>
      <c r="K543" s="466" t="s">
        <v>907</v>
      </c>
      <c r="L543" s="467">
        <f t="shared" si="42"/>
        <v>1</v>
      </c>
      <c r="M543" s="468">
        <f t="shared" si="44"/>
        <v>41600</v>
      </c>
      <c r="N543" s="467" t="str">
        <f>IF(IFERROR(SEARCH("-",K543,1),0) &gt; 0,IFERROR(VLOOKUP(K543,'Liste ECO'!A:A,1,FALSE),"ATTENTION CE Inexistant"),"")</f>
        <v>773-52</v>
      </c>
      <c r="O543" s="467" t="str">
        <f>IF(LEFT(N543,1) ="A",'Messages d''erreur'!$B$9,"")</f>
        <v/>
      </c>
      <c r="P543" s="447">
        <f t="shared" si="40"/>
        <v>41600</v>
      </c>
      <c r="Q543" s="447">
        <f>IFERROR(VLOOKUP(B544,'Liste CG'!A:A,1,FALSE),"Attention erreur pas de CG")</f>
        <v>23221</v>
      </c>
      <c r="R543" s="447" t="str">
        <f>IF(LEFT(Q543,1)="A",'Messages d''erreur'!B$10,"")</f>
        <v/>
      </c>
      <c r="S543" s="467">
        <f t="shared" si="41"/>
        <v>41600</v>
      </c>
      <c r="T543" s="469">
        <f>IFERROR(VLOOKUP(S543,'Liste CG'!A:A,1,FALSE),"Attention erreur pas de CG")</f>
        <v>41600</v>
      </c>
      <c r="U543" s="447" t="str">
        <f>IF(MID(H543,4,1)="x", 'Messages d''erreur'!$B$13,IF(LEFT(T543,1)="A",'Messages d''erreur'!$B$12,""))</f>
        <v/>
      </c>
    </row>
    <row r="544" spans="1:21" ht="14.5" x14ac:dyDescent="0.35">
      <c r="A544" s="535" t="s">
        <v>1733</v>
      </c>
      <c r="B544" s="447">
        <f t="shared" si="43"/>
        <v>23221</v>
      </c>
      <c r="C544" s="462" t="s">
        <v>1734</v>
      </c>
      <c r="D544" s="463" t="s">
        <v>1341</v>
      </c>
      <c r="E544" s="464" t="s">
        <v>61</v>
      </c>
      <c r="F544" s="464">
        <v>4</v>
      </c>
      <c r="G544" s="462" t="s">
        <v>1735</v>
      </c>
      <c r="H544" s="462" t="s">
        <v>1390</v>
      </c>
      <c r="I544" s="464" t="s">
        <v>1100</v>
      </c>
      <c r="J544" s="464" t="s">
        <v>1101</v>
      </c>
      <c r="K544" s="466" t="s">
        <v>1100</v>
      </c>
      <c r="L544" s="467">
        <f t="shared" si="42"/>
        <v>1</v>
      </c>
      <c r="M544" s="468">
        <f t="shared" si="44"/>
        <v>77241</v>
      </c>
      <c r="N544" s="467" t="str">
        <f>IF(IFERROR(SEARCH("-",K544,1),0) &gt; 0,IFERROR(VLOOKUP(K544,'Liste ECO'!A:A,1,FALSE),"ATTENTION CE Inexistant"),"")</f>
        <v/>
      </c>
      <c r="O544" s="467" t="str">
        <f>IF(LEFT(N544,1) ="A",'Messages d''erreur'!$B$9,"")</f>
        <v/>
      </c>
      <c r="P544" s="447">
        <f t="shared" si="40"/>
        <v>77241</v>
      </c>
      <c r="Q544" s="447">
        <f>IFERROR(VLOOKUP(B545,'Liste CG'!A:A,1,FALSE),"Attention erreur pas de CG")</f>
        <v>23221</v>
      </c>
      <c r="R544" s="447" t="str">
        <f>IF(LEFT(Q544,1)="A",'Messages d''erreur'!B$10,"")</f>
        <v/>
      </c>
      <c r="S544" s="467">
        <f t="shared" si="41"/>
        <v>77241</v>
      </c>
      <c r="T544" s="469">
        <f>IFERROR(VLOOKUP(S544,'Liste CG'!A:A,1,FALSE),"Attention erreur pas de CG")</f>
        <v>77241</v>
      </c>
      <c r="U544" s="447" t="str">
        <f>IF(MID(H544,4,1)="x", 'Messages d''erreur'!$B$13,IF(LEFT(T544,1)="A",'Messages d''erreur'!$B$12,""))</f>
        <v/>
      </c>
    </row>
    <row r="545" spans="1:21" ht="26" x14ac:dyDescent="0.35">
      <c r="A545" s="535" t="s">
        <v>1733</v>
      </c>
      <c r="B545" s="447">
        <f t="shared" si="43"/>
        <v>23221</v>
      </c>
      <c r="C545" s="462" t="s">
        <v>1734</v>
      </c>
      <c r="D545" s="463" t="s">
        <v>1341</v>
      </c>
      <c r="E545" s="464" t="s">
        <v>1101</v>
      </c>
      <c r="F545" s="464">
        <v>5</v>
      </c>
      <c r="G545" s="462" t="s">
        <v>1698</v>
      </c>
      <c r="H545" s="462" t="s">
        <v>1388</v>
      </c>
      <c r="I545" s="464" t="s">
        <v>1100</v>
      </c>
      <c r="J545" s="464" t="s">
        <v>61</v>
      </c>
      <c r="K545" s="466" t="s">
        <v>1100</v>
      </c>
      <c r="L545" s="467">
        <f t="shared" si="42"/>
        <v>1</v>
      </c>
      <c r="M545" s="468">
        <f t="shared" si="44"/>
        <v>67241</v>
      </c>
      <c r="N545" s="467" t="str">
        <f>IF(IFERROR(SEARCH("-",K545,1),0) &gt; 0,IFERROR(VLOOKUP(K545,'Liste ECO'!A:A,1,FALSE),"ATTENTION CE Inexistant"),"")</f>
        <v/>
      </c>
      <c r="O545" s="467" t="str">
        <f>IF(LEFT(N545,1) ="A",'Messages d''erreur'!$B$9,"")</f>
        <v/>
      </c>
      <c r="P545" s="447">
        <f t="shared" si="40"/>
        <v>67241</v>
      </c>
      <c r="Q545" s="447">
        <f>IFERROR(VLOOKUP(B546,'Liste CG'!A:A,1,FALSE),"Attention erreur pas de CG")</f>
        <v>23221</v>
      </c>
      <c r="R545" s="447" t="str">
        <f>IF(LEFT(Q545,1)="A",'Messages d''erreur'!B$10,"")</f>
        <v/>
      </c>
      <c r="S545" s="467">
        <f t="shared" si="41"/>
        <v>67241</v>
      </c>
      <c r="T545" s="469">
        <f>IFERROR(VLOOKUP(S545,'Liste CG'!A:A,1,FALSE),"Attention erreur pas de CG")</f>
        <v>67241</v>
      </c>
      <c r="U545" s="447" t="str">
        <f>IF(MID(H545,4,1)="x", 'Messages d''erreur'!$B$13,IF(LEFT(T545,1)="A",'Messages d''erreur'!$B$12,""))</f>
        <v/>
      </c>
    </row>
    <row r="546" spans="1:21" ht="26" x14ac:dyDescent="0.35">
      <c r="A546" s="535" t="s">
        <v>1733</v>
      </c>
      <c r="B546" s="447">
        <f t="shared" si="43"/>
        <v>23221</v>
      </c>
      <c r="C546" s="462" t="s">
        <v>1734</v>
      </c>
      <c r="D546" s="463" t="s">
        <v>1341</v>
      </c>
      <c r="E546" s="464" t="s">
        <v>1101</v>
      </c>
      <c r="F546" s="464">
        <v>6</v>
      </c>
      <c r="G546" s="462" t="s">
        <v>1700</v>
      </c>
      <c r="H546" s="462" t="s">
        <v>1388</v>
      </c>
      <c r="I546" s="464" t="s">
        <v>1100</v>
      </c>
      <c r="J546" s="464" t="s">
        <v>61</v>
      </c>
      <c r="K546" s="466" t="s">
        <v>1100</v>
      </c>
      <c r="L546" s="467">
        <f t="shared" si="42"/>
        <v>1</v>
      </c>
      <c r="M546" s="468">
        <f t="shared" si="44"/>
        <v>67241</v>
      </c>
      <c r="N546" s="467" t="str">
        <f>IF(IFERROR(SEARCH("-",K546,1),0) &gt; 0,IFERROR(VLOOKUP(K546,'Liste ECO'!A:A,1,FALSE),"ATTENTION CE Inexistant"),"")</f>
        <v/>
      </c>
      <c r="O546" s="467" t="str">
        <f>IF(LEFT(N546,1) ="A",'Messages d''erreur'!$B$9,"")</f>
        <v/>
      </c>
      <c r="P546" s="447">
        <f t="shared" si="40"/>
        <v>67241</v>
      </c>
      <c r="Q546" s="447">
        <f>IFERROR(VLOOKUP(B547,'Liste CG'!A:A,1,FALSE),"Attention erreur pas de CG")</f>
        <v>23222</v>
      </c>
      <c r="R546" s="447" t="str">
        <f>IF(LEFT(Q546,1)="A",'Messages d''erreur'!B$10,"")</f>
        <v/>
      </c>
      <c r="S546" s="467">
        <f t="shared" si="41"/>
        <v>67241</v>
      </c>
      <c r="T546" s="469">
        <f>IFERROR(VLOOKUP(S546,'Liste CG'!A:A,1,FALSE),"Attention erreur pas de CG")</f>
        <v>67241</v>
      </c>
      <c r="U546" s="447" t="str">
        <f>IF(MID(H546,4,1)="x", 'Messages d''erreur'!$B$13,IF(LEFT(T546,1)="A",'Messages d''erreur'!$B$12,""))</f>
        <v/>
      </c>
    </row>
    <row r="547" spans="1:21" ht="26" x14ac:dyDescent="0.35">
      <c r="A547" s="535" t="s">
        <v>1736</v>
      </c>
      <c r="B547" s="447">
        <f t="shared" si="43"/>
        <v>23222</v>
      </c>
      <c r="C547" s="462" t="s">
        <v>849</v>
      </c>
      <c r="D547" s="463" t="s">
        <v>1341</v>
      </c>
      <c r="E547" s="464" t="s">
        <v>61</v>
      </c>
      <c r="F547" s="464">
        <v>1</v>
      </c>
      <c r="G547" s="462" t="s">
        <v>1342</v>
      </c>
      <c r="H547" s="462" t="s">
        <v>1317</v>
      </c>
      <c r="I547" s="464" t="s">
        <v>1201</v>
      </c>
      <c r="J547" s="464" t="s">
        <v>1101</v>
      </c>
      <c r="K547" s="466" t="s">
        <v>848</v>
      </c>
      <c r="L547" s="467">
        <f t="shared" si="42"/>
        <v>0</v>
      </c>
      <c r="M547" s="468">
        <f t="shared" si="44"/>
        <v>44000</v>
      </c>
      <c r="N547" s="467" t="str">
        <f>IF(IFERROR(SEARCH("-",K547,1),0) &gt; 0,IFERROR(VLOOKUP(K547,'Liste ECO'!A:A,1,FALSE),"ATTENTION CE Inexistant"),"")</f>
        <v>745-52</v>
      </c>
      <c r="O547" s="467" t="str">
        <f>IF(LEFT(N547,1) ="A",'Messages d''erreur'!$B$9,"")</f>
        <v/>
      </c>
      <c r="P547" s="447">
        <f t="shared" si="40"/>
        <v>44000</v>
      </c>
      <c r="Q547" s="447">
        <f>IFERROR(VLOOKUP(B548,'Liste CG'!A:A,1,FALSE),"Attention erreur pas de CG")</f>
        <v>23222</v>
      </c>
      <c r="R547" s="447" t="str">
        <f>IF(LEFT(Q547,1)="A",'Messages d''erreur'!B$10,"")</f>
        <v/>
      </c>
      <c r="S547" s="467">
        <f t="shared" si="41"/>
        <v>44000</v>
      </c>
      <c r="T547" s="469">
        <f>IFERROR(VLOOKUP(S547,'Liste CG'!A:A,1,FALSE),"Attention erreur pas de CG")</f>
        <v>44000</v>
      </c>
      <c r="U547" s="447" t="str">
        <f>IF(MID(H547,4,1)="x", 'Messages d''erreur'!$B$13,IF(LEFT(T547,1)="A",'Messages d''erreur'!$B$12,""))</f>
        <v/>
      </c>
    </row>
    <row r="548" spans="1:21" ht="26" x14ac:dyDescent="0.35">
      <c r="A548" s="535" t="s">
        <v>1736</v>
      </c>
      <c r="B548" s="447">
        <f t="shared" si="43"/>
        <v>23222</v>
      </c>
      <c r="C548" s="462" t="s">
        <v>849</v>
      </c>
      <c r="D548" s="463" t="s">
        <v>1341</v>
      </c>
      <c r="E548" s="464" t="s">
        <v>61</v>
      </c>
      <c r="F548" s="464">
        <v>2</v>
      </c>
      <c r="G548" s="462" t="s">
        <v>1343</v>
      </c>
      <c r="H548" s="462" t="s">
        <v>1344</v>
      </c>
      <c r="I548" s="464" t="s">
        <v>1201</v>
      </c>
      <c r="J548" s="464" t="s">
        <v>1101</v>
      </c>
      <c r="K548" s="466" t="s">
        <v>848</v>
      </c>
      <c r="L548" s="467">
        <f t="shared" si="42"/>
        <v>1</v>
      </c>
      <c r="M548" s="468">
        <f t="shared" si="44"/>
        <v>44200</v>
      </c>
      <c r="N548" s="467" t="str">
        <f>IF(IFERROR(SEARCH("-",K548,1),0) &gt; 0,IFERROR(VLOOKUP(K548,'Liste ECO'!A:A,1,FALSE),"ATTENTION CE Inexistant"),"")</f>
        <v>745-52</v>
      </c>
      <c r="O548" s="467" t="str">
        <f>IF(LEFT(N548,1) ="A",'Messages d''erreur'!$B$9,"")</f>
        <v/>
      </c>
      <c r="P548" s="447">
        <f t="shared" ref="P548:P611" si="45">VALUE(H548)</f>
        <v>44200</v>
      </c>
      <c r="Q548" s="447">
        <f>IFERROR(VLOOKUP(B549,'Liste CG'!A:A,1,FALSE),"Attention erreur pas de CG")</f>
        <v>23228</v>
      </c>
      <c r="R548" s="447" t="str">
        <f>IF(LEFT(Q548,1)="A",'Messages d''erreur'!B$10,"")</f>
        <v/>
      </c>
      <c r="S548" s="467">
        <f t="shared" ref="S548:S611" si="46">VALUE(H548)</f>
        <v>44200</v>
      </c>
      <c r="T548" s="469">
        <f>IFERROR(VLOOKUP(S548,'Liste CG'!A:A,1,FALSE),"Attention erreur pas de CG")</f>
        <v>44200</v>
      </c>
      <c r="U548" s="447" t="str">
        <f>IF(MID(H548,4,1)="x", 'Messages d''erreur'!$B$13,IF(LEFT(T548,1)="A",'Messages d''erreur'!$B$12,""))</f>
        <v/>
      </c>
    </row>
    <row r="549" spans="1:21" ht="39" x14ac:dyDescent="0.35">
      <c r="A549" s="535" t="s">
        <v>1737</v>
      </c>
      <c r="B549" s="447">
        <f t="shared" si="43"/>
        <v>23228</v>
      </c>
      <c r="C549" s="462" t="s">
        <v>1738</v>
      </c>
      <c r="D549" s="463" t="s">
        <v>1341</v>
      </c>
      <c r="E549" s="464" t="s">
        <v>1101</v>
      </c>
      <c r="F549" s="464">
        <v>1</v>
      </c>
      <c r="G549" s="462" t="s">
        <v>1600</v>
      </c>
      <c r="H549" s="462" t="s">
        <v>1732</v>
      </c>
      <c r="I549" s="464" t="s">
        <v>1100</v>
      </c>
      <c r="J549" s="464" t="s">
        <v>61</v>
      </c>
      <c r="K549" s="466" t="s">
        <v>1100</v>
      </c>
      <c r="L549" s="467">
        <f t="shared" si="42"/>
        <v>0</v>
      </c>
      <c r="M549" s="468">
        <f t="shared" si="44"/>
        <v>66032</v>
      </c>
      <c r="N549" s="467" t="str">
        <f>IF(IFERROR(SEARCH("-",K549,1),0) &gt; 0,IFERROR(VLOOKUP(K549,'Liste ECO'!A:A,1,FALSE),"ATTENTION CE Inexistant"),"")</f>
        <v/>
      </c>
      <c r="O549" s="467" t="str">
        <f>IF(LEFT(N549,1) ="A",'Messages d''erreur'!$B$9,"")</f>
        <v/>
      </c>
      <c r="P549" s="447">
        <f t="shared" si="45"/>
        <v>66032</v>
      </c>
      <c r="Q549" s="447">
        <f>IFERROR(VLOOKUP(B550,'Liste CG'!A:A,1,FALSE),"Attention erreur pas de CG")</f>
        <v>23228</v>
      </c>
      <c r="R549" s="447" t="str">
        <f>IF(LEFT(Q549,1)="A",'Messages d''erreur'!B$10,"")</f>
        <v/>
      </c>
      <c r="S549" s="467">
        <f t="shared" si="46"/>
        <v>66032</v>
      </c>
      <c r="T549" s="469">
        <f>IFERROR(VLOOKUP(S549,'Liste CG'!A:A,1,FALSE),"Attention erreur pas de CG")</f>
        <v>66032</v>
      </c>
      <c r="U549" s="447" t="str">
        <f>IF(MID(H549,4,1)="x", 'Messages d''erreur'!$B$13,IF(LEFT(T549,1)="A",'Messages d''erreur'!$B$12,""))</f>
        <v/>
      </c>
    </row>
    <row r="550" spans="1:21" ht="39" x14ac:dyDescent="0.35">
      <c r="A550" s="535" t="s">
        <v>1737</v>
      </c>
      <c r="B550" s="447">
        <f t="shared" si="43"/>
        <v>23228</v>
      </c>
      <c r="C550" s="462" t="s">
        <v>1738</v>
      </c>
      <c r="D550" s="463" t="s">
        <v>1341</v>
      </c>
      <c r="E550" s="464" t="s">
        <v>1101</v>
      </c>
      <c r="F550" s="464">
        <v>2</v>
      </c>
      <c r="G550" s="462" t="s">
        <v>1602</v>
      </c>
      <c r="H550" s="462" t="s">
        <v>1364</v>
      </c>
      <c r="I550" s="464" t="s">
        <v>1100</v>
      </c>
      <c r="J550" s="464" t="s">
        <v>61</v>
      </c>
      <c r="K550" s="466" t="s">
        <v>1100</v>
      </c>
      <c r="L550" s="467">
        <f t="shared" si="42"/>
        <v>1</v>
      </c>
      <c r="M550" s="468">
        <f t="shared" si="44"/>
        <v>67361</v>
      </c>
      <c r="N550" s="467" t="str">
        <f>IF(IFERROR(SEARCH("-",K550,1),0) &gt; 0,IFERROR(VLOOKUP(K550,'Liste ECO'!A:A,1,FALSE),"ATTENTION CE Inexistant"),"")</f>
        <v/>
      </c>
      <c r="O550" s="467" t="str">
        <f>IF(LEFT(N550,1) ="A",'Messages d''erreur'!$B$9,"")</f>
        <v/>
      </c>
      <c r="P550" s="447">
        <f t="shared" si="45"/>
        <v>67361</v>
      </c>
      <c r="Q550" s="447">
        <f>IFERROR(VLOOKUP(B551,'Liste CG'!A:A,1,FALSE),"Attention erreur pas de CG")</f>
        <v>23229</v>
      </c>
      <c r="R550" s="447" t="str">
        <f>IF(LEFT(Q550,1)="A",'Messages d''erreur'!B$10,"")</f>
        <v/>
      </c>
      <c r="S550" s="467">
        <f t="shared" si="46"/>
        <v>67361</v>
      </c>
      <c r="T550" s="469">
        <f>IFERROR(VLOOKUP(S550,'Liste CG'!A:A,1,FALSE),"Attention erreur pas de CG")</f>
        <v>67361</v>
      </c>
      <c r="U550" s="447" t="str">
        <f>IF(MID(H550,4,1)="x", 'Messages d''erreur'!$B$13,IF(LEFT(T550,1)="A",'Messages d''erreur'!$B$12,""))</f>
        <v/>
      </c>
    </row>
    <row r="551" spans="1:21" ht="26" x14ac:dyDescent="0.35">
      <c r="A551" s="535" t="s">
        <v>1739</v>
      </c>
      <c r="B551" s="447">
        <f t="shared" si="43"/>
        <v>23229</v>
      </c>
      <c r="C551" s="462" t="s">
        <v>1740</v>
      </c>
      <c r="D551" s="463" t="s">
        <v>1341</v>
      </c>
      <c r="E551" s="464" t="s">
        <v>1101</v>
      </c>
      <c r="F551" s="464">
        <v>1</v>
      </c>
      <c r="G551" s="462" t="s">
        <v>1347</v>
      </c>
      <c r="H551" s="462" t="s">
        <v>1732</v>
      </c>
      <c r="I551" s="464" t="s">
        <v>1100</v>
      </c>
      <c r="J551" s="464" t="s">
        <v>61</v>
      </c>
      <c r="K551" s="466" t="s">
        <v>1100</v>
      </c>
      <c r="L551" s="467">
        <f t="shared" si="42"/>
        <v>0</v>
      </c>
      <c r="M551" s="468">
        <f t="shared" si="44"/>
        <v>66032</v>
      </c>
      <c r="N551" s="467" t="str">
        <f>IF(IFERROR(SEARCH("-",K551,1),0) &gt; 0,IFERROR(VLOOKUP(K551,'Liste ECO'!A:A,1,FALSE),"ATTENTION CE Inexistant"),"")</f>
        <v/>
      </c>
      <c r="O551" s="467" t="str">
        <f>IF(LEFT(N551,1) ="A",'Messages d''erreur'!$B$9,"")</f>
        <v/>
      </c>
      <c r="P551" s="447">
        <f t="shared" si="45"/>
        <v>66032</v>
      </c>
      <c r="Q551" s="447">
        <f>IFERROR(VLOOKUP(B552,'Liste CG'!A:A,1,FALSE),"Attention erreur pas de CG")</f>
        <v>23229</v>
      </c>
      <c r="R551" s="447" t="str">
        <f>IF(LEFT(Q551,1)="A",'Messages d''erreur'!B$10,"")</f>
        <v/>
      </c>
      <c r="S551" s="467">
        <f t="shared" si="46"/>
        <v>66032</v>
      </c>
      <c r="T551" s="469">
        <f>IFERROR(VLOOKUP(S551,'Liste CG'!A:A,1,FALSE),"Attention erreur pas de CG")</f>
        <v>66032</v>
      </c>
      <c r="U551" s="447" t="str">
        <f>IF(MID(H551,4,1)="x", 'Messages d''erreur'!$B$13,IF(LEFT(T551,1)="A",'Messages d''erreur'!$B$12,""))</f>
        <v/>
      </c>
    </row>
    <row r="552" spans="1:21" ht="26" x14ac:dyDescent="0.35">
      <c r="A552" s="535" t="s">
        <v>1739</v>
      </c>
      <c r="B552" s="447">
        <f t="shared" si="43"/>
        <v>23229</v>
      </c>
      <c r="C552" s="462" t="s">
        <v>1740</v>
      </c>
      <c r="D552" s="463" t="s">
        <v>1341</v>
      </c>
      <c r="E552" s="464" t="s">
        <v>1101</v>
      </c>
      <c r="F552" s="464">
        <v>2</v>
      </c>
      <c r="G552" s="462" t="s">
        <v>1363</v>
      </c>
      <c r="H552" s="462" t="s">
        <v>1364</v>
      </c>
      <c r="I552" s="464" t="s">
        <v>1100</v>
      </c>
      <c r="J552" s="464" t="s">
        <v>61</v>
      </c>
      <c r="K552" s="466" t="s">
        <v>1100</v>
      </c>
      <c r="L552" s="467">
        <f t="shared" si="42"/>
        <v>1</v>
      </c>
      <c r="M552" s="468">
        <f t="shared" si="44"/>
        <v>67361</v>
      </c>
      <c r="N552" s="467" t="str">
        <f>IF(IFERROR(SEARCH("-",K552,1),0) &gt; 0,IFERROR(VLOOKUP(K552,'Liste ECO'!A:A,1,FALSE),"ATTENTION CE Inexistant"),"")</f>
        <v/>
      </c>
      <c r="O552" s="467" t="str">
        <f>IF(LEFT(N552,1) ="A",'Messages d''erreur'!$B$9,"")</f>
        <v/>
      </c>
      <c r="P552" s="447">
        <f t="shared" si="45"/>
        <v>67361</v>
      </c>
      <c r="Q552" s="447">
        <f>IFERROR(VLOOKUP(B553,'Liste CG'!A:A,1,FALSE),"Attention erreur pas de CG")</f>
        <v>23231</v>
      </c>
      <c r="R552" s="447" t="str">
        <f>IF(LEFT(Q552,1)="A",'Messages d''erreur'!B$10,"")</f>
        <v/>
      </c>
      <c r="S552" s="467">
        <f t="shared" si="46"/>
        <v>67361</v>
      </c>
      <c r="T552" s="469">
        <f>IFERROR(VLOOKUP(S552,'Liste CG'!A:A,1,FALSE),"Attention erreur pas de CG")</f>
        <v>67361</v>
      </c>
      <c r="U552" s="447" t="str">
        <f>IF(MID(H552,4,1)="x", 'Messages d''erreur'!$B$13,IF(LEFT(T552,1)="A",'Messages d''erreur'!$B$12,""))</f>
        <v/>
      </c>
    </row>
    <row r="553" spans="1:21" ht="14.5" x14ac:dyDescent="0.35">
      <c r="A553" s="535" t="s">
        <v>1741</v>
      </c>
      <c r="B553" s="447">
        <f t="shared" si="43"/>
        <v>23231</v>
      </c>
      <c r="C553" s="462" t="s">
        <v>1742</v>
      </c>
      <c r="D553" s="463" t="s">
        <v>1341</v>
      </c>
      <c r="E553" s="464" t="s">
        <v>61</v>
      </c>
      <c r="F553" s="464">
        <v>1</v>
      </c>
      <c r="G553" s="462" t="s">
        <v>1368</v>
      </c>
      <c r="H553" s="462" t="s">
        <v>1317</v>
      </c>
      <c r="I553" s="464" t="s">
        <v>1201</v>
      </c>
      <c r="J553" s="464" t="s">
        <v>1101</v>
      </c>
      <c r="K553" s="466" t="s">
        <v>836</v>
      </c>
      <c r="L553" s="467">
        <f t="shared" si="42"/>
        <v>0</v>
      </c>
      <c r="M553" s="468">
        <f t="shared" si="44"/>
        <v>44000</v>
      </c>
      <c r="N553" s="467" t="str">
        <f>IF(IFERROR(SEARCH("-",K553,1),0) &gt; 0,IFERROR(VLOOKUP(K553,'Liste ECO'!A:A,1,FALSE),"ATTENTION CE Inexistant"),"")</f>
        <v>743-53</v>
      </c>
      <c r="O553" s="467" t="str">
        <f>IF(LEFT(N553,1) ="A",'Messages d''erreur'!$B$9,"")</f>
        <v/>
      </c>
      <c r="P553" s="447">
        <f t="shared" si="45"/>
        <v>44000</v>
      </c>
      <c r="Q553" s="447">
        <f>IFERROR(VLOOKUP(B554,'Liste CG'!A:A,1,FALSE),"Attention erreur pas de CG")</f>
        <v>23231</v>
      </c>
      <c r="R553" s="447" t="str">
        <f>IF(LEFT(Q553,1)="A",'Messages d''erreur'!B$10,"")</f>
        <v/>
      </c>
      <c r="S553" s="467">
        <f t="shared" si="46"/>
        <v>44000</v>
      </c>
      <c r="T553" s="469">
        <f>IFERROR(VLOOKUP(S553,'Liste CG'!A:A,1,FALSE),"Attention erreur pas de CG")</f>
        <v>44000</v>
      </c>
      <c r="U553" s="447" t="str">
        <f>IF(MID(H553,4,1)="x", 'Messages d''erreur'!$B$13,IF(LEFT(T553,1)="A",'Messages d''erreur'!$B$12,""))</f>
        <v/>
      </c>
    </row>
    <row r="554" spans="1:21" ht="14.5" x14ac:dyDescent="0.35">
      <c r="A554" s="535" t="s">
        <v>1741</v>
      </c>
      <c r="B554" s="447">
        <f t="shared" si="43"/>
        <v>23231</v>
      </c>
      <c r="C554" s="462" t="s">
        <v>1742</v>
      </c>
      <c r="D554" s="463" t="s">
        <v>1341</v>
      </c>
      <c r="E554" s="464" t="s">
        <v>61</v>
      </c>
      <c r="F554" s="464">
        <v>2</v>
      </c>
      <c r="G554" s="462" t="s">
        <v>1369</v>
      </c>
      <c r="H554" s="462" t="s">
        <v>1344</v>
      </c>
      <c r="I554" s="464" t="s">
        <v>1201</v>
      </c>
      <c r="J554" s="464" t="s">
        <v>1101</v>
      </c>
      <c r="K554" s="466" t="s">
        <v>836</v>
      </c>
      <c r="L554" s="467">
        <f t="shared" si="42"/>
        <v>1</v>
      </c>
      <c r="M554" s="468">
        <f t="shared" si="44"/>
        <v>44200</v>
      </c>
      <c r="N554" s="467" t="str">
        <f>IF(IFERROR(SEARCH("-",K554,1),0) &gt; 0,IFERROR(VLOOKUP(K554,'Liste ECO'!A:A,1,FALSE),"ATTENTION CE Inexistant"),"")</f>
        <v>743-53</v>
      </c>
      <c r="O554" s="467" t="str">
        <f>IF(LEFT(N554,1) ="A",'Messages d''erreur'!$B$9,"")</f>
        <v/>
      </c>
      <c r="P554" s="447">
        <f t="shared" si="45"/>
        <v>44200</v>
      </c>
      <c r="Q554" s="447">
        <f>IFERROR(VLOOKUP(B555,'Liste CG'!A:A,1,FALSE),"Attention erreur pas de CG")</f>
        <v>23231</v>
      </c>
      <c r="R554" s="447" t="str">
        <f>IF(LEFT(Q554,1)="A",'Messages d''erreur'!B$10,"")</f>
        <v/>
      </c>
      <c r="S554" s="467">
        <f t="shared" si="46"/>
        <v>44200</v>
      </c>
      <c r="T554" s="469">
        <f>IFERROR(VLOOKUP(S554,'Liste CG'!A:A,1,FALSE),"Attention erreur pas de CG")</f>
        <v>44200</v>
      </c>
      <c r="U554" s="447" t="str">
        <f>IF(MID(H554,4,1)="x", 'Messages d''erreur'!$B$13,IF(LEFT(T554,1)="A",'Messages d''erreur'!$B$12,""))</f>
        <v/>
      </c>
    </row>
    <row r="555" spans="1:21" ht="14.5" x14ac:dyDescent="0.35">
      <c r="A555" s="535" t="s">
        <v>1741</v>
      </c>
      <c r="B555" s="447">
        <f t="shared" si="43"/>
        <v>23231</v>
      </c>
      <c r="C555" s="462" t="s">
        <v>1742</v>
      </c>
      <c r="D555" s="463" t="s">
        <v>1341</v>
      </c>
      <c r="E555" s="464" t="s">
        <v>1101</v>
      </c>
      <c r="F555" s="464">
        <v>3</v>
      </c>
      <c r="G555" s="462" t="s">
        <v>1377</v>
      </c>
      <c r="H555" s="462" t="s">
        <v>1371</v>
      </c>
      <c r="I555" s="464" t="s">
        <v>1201</v>
      </c>
      <c r="J555" s="464" t="s">
        <v>61</v>
      </c>
      <c r="K555" s="466" t="s">
        <v>909</v>
      </c>
      <c r="L555" s="467">
        <f t="shared" si="42"/>
        <v>1</v>
      </c>
      <c r="M555" s="468">
        <f t="shared" si="44"/>
        <v>41600</v>
      </c>
      <c r="N555" s="467" t="str">
        <f>IF(IFERROR(SEARCH("-",K555,1),0) &gt; 0,IFERROR(VLOOKUP(K555,'Liste ECO'!A:A,1,FALSE),"ATTENTION CE Inexistant"),"")</f>
        <v>773-53</v>
      </c>
      <c r="O555" s="467" t="str">
        <f>IF(LEFT(N555,1) ="A",'Messages d''erreur'!$B$9,"")</f>
        <v/>
      </c>
      <c r="P555" s="447">
        <f t="shared" si="45"/>
        <v>41600</v>
      </c>
      <c r="Q555" s="447">
        <f>IFERROR(VLOOKUP(B556,'Liste CG'!A:A,1,FALSE),"Attention erreur pas de CG")</f>
        <v>23231</v>
      </c>
      <c r="R555" s="447" t="str">
        <f>IF(LEFT(Q555,1)="A",'Messages d''erreur'!B$10,"")</f>
        <v/>
      </c>
      <c r="S555" s="467">
        <f t="shared" si="46"/>
        <v>41600</v>
      </c>
      <c r="T555" s="469">
        <f>IFERROR(VLOOKUP(S555,'Liste CG'!A:A,1,FALSE),"Attention erreur pas de CG")</f>
        <v>41600</v>
      </c>
      <c r="U555" s="447" t="str">
        <f>IF(MID(H555,4,1)="x", 'Messages d''erreur'!$B$13,IF(LEFT(T555,1)="A",'Messages d''erreur'!$B$12,""))</f>
        <v/>
      </c>
    </row>
    <row r="556" spans="1:21" ht="26" x14ac:dyDescent="0.35">
      <c r="A556" s="541" t="s">
        <v>1741</v>
      </c>
      <c r="B556" s="447">
        <f t="shared" si="43"/>
        <v>23231</v>
      </c>
      <c r="C556" s="493" t="s">
        <v>1742</v>
      </c>
      <c r="D556" s="494" t="s">
        <v>1341</v>
      </c>
      <c r="E556" s="495" t="s">
        <v>61</v>
      </c>
      <c r="F556" s="495">
        <v>4</v>
      </c>
      <c r="G556" s="493" t="s">
        <v>1699</v>
      </c>
      <c r="H556" s="493" t="s">
        <v>1390</v>
      </c>
      <c r="I556" s="495" t="s">
        <v>1100</v>
      </c>
      <c r="J556" s="495" t="s">
        <v>1101</v>
      </c>
      <c r="K556" s="496" t="s">
        <v>1100</v>
      </c>
      <c r="L556" s="467">
        <f t="shared" si="42"/>
        <v>1</v>
      </c>
      <c r="M556" s="468">
        <f t="shared" si="44"/>
        <v>77241</v>
      </c>
      <c r="N556" s="467" t="str">
        <f>IF(IFERROR(SEARCH("-",K556,1),0) &gt; 0,IFERROR(VLOOKUP(K556,'Liste ECO'!A:A,1,FALSE),"ATTENTION CE Inexistant"),"")</f>
        <v/>
      </c>
      <c r="O556" s="467" t="str">
        <f>IF(LEFT(N556,1) ="A",'Messages d''erreur'!$B$9,"")</f>
        <v/>
      </c>
      <c r="P556" s="447">
        <f t="shared" si="45"/>
        <v>77241</v>
      </c>
      <c r="Q556" s="447">
        <f>IFERROR(VLOOKUP(B557,'Liste CG'!A:A,1,FALSE),"Attention erreur pas de CG")</f>
        <v>23231</v>
      </c>
      <c r="R556" s="447" t="str">
        <f>IF(LEFT(Q556,1)="A",'Messages d''erreur'!B$10,"")</f>
        <v/>
      </c>
      <c r="S556" s="467">
        <f t="shared" si="46"/>
        <v>77241</v>
      </c>
      <c r="T556" s="469">
        <f>IFERROR(VLOOKUP(S556,'Liste CG'!A:A,1,FALSE),"Attention erreur pas de CG")</f>
        <v>77241</v>
      </c>
      <c r="U556" s="447" t="str">
        <f>IF(MID(H556,4,1)="x", 'Messages d''erreur'!$B$13,IF(LEFT(T556,1)="A",'Messages d''erreur'!$B$12,""))</f>
        <v/>
      </c>
    </row>
    <row r="557" spans="1:21" ht="26" x14ac:dyDescent="0.35">
      <c r="A557" s="535" t="s">
        <v>1741</v>
      </c>
      <c r="B557" s="447">
        <f t="shared" si="43"/>
        <v>23231</v>
      </c>
      <c r="C557" s="462" t="s">
        <v>1742</v>
      </c>
      <c r="D557" s="463" t="s">
        <v>1341</v>
      </c>
      <c r="E557" s="464" t="s">
        <v>1101</v>
      </c>
      <c r="F557" s="464">
        <v>5</v>
      </c>
      <c r="G557" s="462" t="s">
        <v>1698</v>
      </c>
      <c r="H557" s="464" t="s">
        <v>1388</v>
      </c>
      <c r="I557" s="464" t="s">
        <v>1100</v>
      </c>
      <c r="J557" s="464" t="s">
        <v>61</v>
      </c>
      <c r="K557" s="466" t="s">
        <v>1100</v>
      </c>
      <c r="L557" s="467">
        <f t="shared" si="42"/>
        <v>1</v>
      </c>
      <c r="M557" s="468">
        <f t="shared" si="44"/>
        <v>67241</v>
      </c>
      <c r="N557" s="467" t="str">
        <f>IF(IFERROR(SEARCH("-",K557,1),0) &gt; 0,IFERROR(VLOOKUP(K557,'Liste ECO'!A:A,1,FALSE),"ATTENTION CE Inexistant"),"")</f>
        <v/>
      </c>
      <c r="O557" s="467" t="str">
        <f>IF(LEFT(N557,1) ="A",'Messages d''erreur'!$B$9,"")</f>
        <v/>
      </c>
      <c r="P557" s="447">
        <f t="shared" si="45"/>
        <v>67241</v>
      </c>
      <c r="Q557" s="447">
        <f>IFERROR(VLOOKUP(B558,'Liste CG'!A:A,1,FALSE),"Attention erreur pas de CG")</f>
        <v>23231</v>
      </c>
      <c r="R557" s="447" t="str">
        <f>IF(LEFT(Q557,1)="A",'Messages d''erreur'!B$10,"")</f>
        <v/>
      </c>
      <c r="S557" s="467">
        <f t="shared" si="46"/>
        <v>67241</v>
      </c>
      <c r="T557" s="469">
        <f>IFERROR(VLOOKUP(S557,'Liste CG'!A:A,1,FALSE),"Attention erreur pas de CG")</f>
        <v>67241</v>
      </c>
      <c r="U557" s="447" t="str">
        <f>IF(MID(H557,4,1)="x", 'Messages d''erreur'!$B$13,IF(LEFT(T557,1)="A",'Messages d''erreur'!$B$12,""))</f>
        <v/>
      </c>
    </row>
    <row r="558" spans="1:21" ht="26" x14ac:dyDescent="0.35">
      <c r="A558" s="535" t="s">
        <v>1741</v>
      </c>
      <c r="B558" s="447">
        <f t="shared" si="43"/>
        <v>23231</v>
      </c>
      <c r="C558" s="462" t="s">
        <v>1742</v>
      </c>
      <c r="D558" s="463" t="s">
        <v>1341</v>
      </c>
      <c r="E558" s="464" t="s">
        <v>1101</v>
      </c>
      <c r="F558" s="464">
        <v>6</v>
      </c>
      <c r="G558" s="462" t="s">
        <v>1743</v>
      </c>
      <c r="H558" s="464" t="s">
        <v>1388</v>
      </c>
      <c r="I558" s="464" t="s">
        <v>1100</v>
      </c>
      <c r="J558" s="464" t="s">
        <v>61</v>
      </c>
      <c r="K558" s="466" t="s">
        <v>1100</v>
      </c>
      <c r="L558" s="467">
        <f t="shared" si="42"/>
        <v>1</v>
      </c>
      <c r="M558" s="468">
        <f t="shared" si="44"/>
        <v>67241</v>
      </c>
      <c r="N558" s="467" t="str">
        <f>IF(IFERROR(SEARCH("-",K558,1),0) &gt; 0,IFERROR(VLOOKUP(K558,'Liste ECO'!A:A,1,FALSE),"ATTENTION CE Inexistant"),"")</f>
        <v/>
      </c>
      <c r="O558" s="467" t="str">
        <f>IF(LEFT(N558,1) ="A",'Messages d''erreur'!$B$9,"")</f>
        <v/>
      </c>
      <c r="P558" s="447">
        <f t="shared" si="45"/>
        <v>67241</v>
      </c>
      <c r="Q558" s="447">
        <f>IFERROR(VLOOKUP(B559,'Liste CG'!A:A,1,FALSE),"Attention erreur pas de CG")</f>
        <v>23232</v>
      </c>
      <c r="R558" s="447" t="str">
        <f>IF(LEFT(Q558,1)="A",'Messages d''erreur'!B$10,"")</f>
        <v/>
      </c>
      <c r="S558" s="467">
        <f t="shared" si="46"/>
        <v>67241</v>
      </c>
      <c r="T558" s="469">
        <f>IFERROR(VLOOKUP(S558,'Liste CG'!A:A,1,FALSE),"Attention erreur pas de CG")</f>
        <v>67241</v>
      </c>
      <c r="U558" s="447" t="str">
        <f>IF(MID(H558,4,1)="x", 'Messages d''erreur'!$B$13,IF(LEFT(T558,1)="A",'Messages d''erreur'!$B$12,""))</f>
        <v/>
      </c>
    </row>
    <row r="559" spans="1:21" ht="39" x14ac:dyDescent="0.35">
      <c r="A559" s="535" t="s">
        <v>1744</v>
      </c>
      <c r="B559" s="447">
        <f t="shared" si="43"/>
        <v>23232</v>
      </c>
      <c r="C559" s="462" t="s">
        <v>851</v>
      </c>
      <c r="D559" s="463" t="s">
        <v>1341</v>
      </c>
      <c r="E559" s="464" t="s">
        <v>61</v>
      </c>
      <c r="F559" s="464">
        <v>1</v>
      </c>
      <c r="G559" s="462" t="s">
        <v>1342</v>
      </c>
      <c r="H559" s="464" t="s">
        <v>1317</v>
      </c>
      <c r="I559" s="464" t="s">
        <v>1201</v>
      </c>
      <c r="J559" s="464" t="s">
        <v>1101</v>
      </c>
      <c r="K559" s="466" t="s">
        <v>850</v>
      </c>
      <c r="L559" s="467">
        <f t="shared" si="42"/>
        <v>0</v>
      </c>
      <c r="M559" s="468">
        <f t="shared" si="44"/>
        <v>44000</v>
      </c>
      <c r="N559" s="467" t="str">
        <f>IF(IFERROR(SEARCH("-",K559,1),0) &gt; 0,IFERROR(VLOOKUP(K559,'Liste ECO'!A:A,1,FALSE),"ATTENTION CE Inexistant"),"")</f>
        <v>745-53</v>
      </c>
      <c r="O559" s="467" t="str">
        <f>IF(LEFT(N559,1) ="A",'Messages d''erreur'!$B$9,"")</f>
        <v/>
      </c>
      <c r="P559" s="447">
        <f t="shared" si="45"/>
        <v>44000</v>
      </c>
      <c r="Q559" s="447">
        <f>IFERROR(VLOOKUP(B560,'Liste CG'!A:A,1,FALSE),"Attention erreur pas de CG")</f>
        <v>23232</v>
      </c>
      <c r="R559" s="447" t="str">
        <f>IF(LEFT(Q559,1)="A",'Messages d''erreur'!B$10,"")</f>
        <v/>
      </c>
      <c r="S559" s="467">
        <f t="shared" si="46"/>
        <v>44000</v>
      </c>
      <c r="T559" s="469">
        <f>IFERROR(VLOOKUP(S559,'Liste CG'!A:A,1,FALSE),"Attention erreur pas de CG")</f>
        <v>44000</v>
      </c>
      <c r="U559" s="447" t="str">
        <f>IF(MID(H559,4,1)="x", 'Messages d''erreur'!$B$13,IF(LEFT(T559,1)="A",'Messages d''erreur'!$B$12,""))</f>
        <v/>
      </c>
    </row>
    <row r="560" spans="1:21" ht="39" x14ac:dyDescent="0.35">
      <c r="A560" s="535" t="s">
        <v>1744</v>
      </c>
      <c r="B560" s="447">
        <f t="shared" si="43"/>
        <v>23232</v>
      </c>
      <c r="C560" s="462" t="s">
        <v>851</v>
      </c>
      <c r="D560" s="463" t="s">
        <v>1341</v>
      </c>
      <c r="E560" s="464" t="s">
        <v>61</v>
      </c>
      <c r="F560" s="464">
        <v>2</v>
      </c>
      <c r="G560" s="462" t="s">
        <v>1343</v>
      </c>
      <c r="H560" s="462" t="s">
        <v>1344</v>
      </c>
      <c r="I560" s="464" t="s">
        <v>1201</v>
      </c>
      <c r="J560" s="464" t="s">
        <v>1101</v>
      </c>
      <c r="K560" s="466" t="s">
        <v>850</v>
      </c>
      <c r="L560" s="467">
        <f t="shared" si="42"/>
        <v>1</v>
      </c>
      <c r="M560" s="468">
        <f t="shared" si="44"/>
        <v>44200</v>
      </c>
      <c r="N560" s="467" t="str">
        <f>IF(IFERROR(SEARCH("-",K560,1),0) &gt; 0,IFERROR(VLOOKUP(K560,'Liste ECO'!A:A,1,FALSE),"ATTENTION CE Inexistant"),"")</f>
        <v>745-53</v>
      </c>
      <c r="O560" s="467" t="str">
        <f>IF(LEFT(N560,1) ="A",'Messages d''erreur'!$B$9,"")</f>
        <v/>
      </c>
      <c r="P560" s="447">
        <f t="shared" si="45"/>
        <v>44200</v>
      </c>
      <c r="Q560" s="447">
        <f>IFERROR(VLOOKUP(B561,'Liste CG'!A:A,1,FALSE),"Attention erreur pas de CG")</f>
        <v>23238</v>
      </c>
      <c r="R560" s="447" t="str">
        <f>IF(LEFT(Q560,1)="A",'Messages d''erreur'!B$10,"")</f>
        <v/>
      </c>
      <c r="S560" s="467">
        <f t="shared" si="46"/>
        <v>44200</v>
      </c>
      <c r="T560" s="469">
        <f>IFERROR(VLOOKUP(S560,'Liste CG'!A:A,1,FALSE),"Attention erreur pas de CG")</f>
        <v>44200</v>
      </c>
      <c r="U560" s="447" t="str">
        <f>IF(MID(H560,4,1)="x", 'Messages d''erreur'!$B$13,IF(LEFT(T560,1)="A",'Messages d''erreur'!$B$12,""))</f>
        <v/>
      </c>
    </row>
    <row r="561" spans="1:21" ht="39" x14ac:dyDescent="0.35">
      <c r="A561" s="535" t="s">
        <v>1745</v>
      </c>
      <c r="B561" s="447">
        <f t="shared" si="43"/>
        <v>23238</v>
      </c>
      <c r="C561" s="462" t="s">
        <v>1746</v>
      </c>
      <c r="D561" s="463" t="s">
        <v>1341</v>
      </c>
      <c r="E561" s="464" t="s">
        <v>1101</v>
      </c>
      <c r="F561" s="464">
        <v>1</v>
      </c>
      <c r="G561" s="462" t="s">
        <v>1600</v>
      </c>
      <c r="H561" s="464" t="s">
        <v>1732</v>
      </c>
      <c r="I561" s="464" t="s">
        <v>1100</v>
      </c>
      <c r="J561" s="464" t="s">
        <v>61</v>
      </c>
      <c r="K561" s="466" t="s">
        <v>1100</v>
      </c>
      <c r="L561" s="467">
        <f t="shared" si="42"/>
        <v>0</v>
      </c>
      <c r="M561" s="468">
        <f t="shared" si="44"/>
        <v>66032</v>
      </c>
      <c r="N561" s="467" t="str">
        <f>IF(IFERROR(SEARCH("-",K561,1),0) &gt; 0,IFERROR(VLOOKUP(K561,'Liste ECO'!A:A,1,FALSE),"ATTENTION CE Inexistant"),"")</f>
        <v/>
      </c>
      <c r="O561" s="467" t="str">
        <f>IF(LEFT(N561,1) ="A",'Messages d''erreur'!$B$9,"")</f>
        <v/>
      </c>
      <c r="P561" s="447">
        <f t="shared" si="45"/>
        <v>66032</v>
      </c>
      <c r="Q561" s="447">
        <f>IFERROR(VLOOKUP(B562,'Liste CG'!A:A,1,FALSE),"Attention erreur pas de CG")</f>
        <v>23238</v>
      </c>
      <c r="R561" s="447" t="str">
        <f>IF(LEFT(Q561,1)="A",'Messages d''erreur'!B$10,"")</f>
        <v/>
      </c>
      <c r="S561" s="467">
        <f t="shared" si="46"/>
        <v>66032</v>
      </c>
      <c r="T561" s="469">
        <f>IFERROR(VLOOKUP(S561,'Liste CG'!A:A,1,FALSE),"Attention erreur pas de CG")</f>
        <v>66032</v>
      </c>
      <c r="U561" s="447" t="str">
        <f>IF(MID(H561,4,1)="x", 'Messages d''erreur'!$B$13,IF(LEFT(T561,1)="A",'Messages d''erreur'!$B$12,""))</f>
        <v/>
      </c>
    </row>
    <row r="562" spans="1:21" ht="39" x14ac:dyDescent="0.35">
      <c r="A562" s="535" t="s">
        <v>1745</v>
      </c>
      <c r="B562" s="447">
        <f t="shared" si="43"/>
        <v>23238</v>
      </c>
      <c r="C562" s="462" t="s">
        <v>1746</v>
      </c>
      <c r="D562" s="463" t="s">
        <v>1341</v>
      </c>
      <c r="E562" s="464" t="s">
        <v>1101</v>
      </c>
      <c r="F562" s="464">
        <v>2</v>
      </c>
      <c r="G562" s="462" t="s">
        <v>1602</v>
      </c>
      <c r="H562" s="464" t="s">
        <v>1364</v>
      </c>
      <c r="I562" s="464" t="s">
        <v>1100</v>
      </c>
      <c r="J562" s="464" t="s">
        <v>61</v>
      </c>
      <c r="K562" s="466" t="s">
        <v>1100</v>
      </c>
      <c r="L562" s="467">
        <f t="shared" si="42"/>
        <v>1</v>
      </c>
      <c r="M562" s="468">
        <f t="shared" si="44"/>
        <v>67361</v>
      </c>
      <c r="N562" s="467" t="str">
        <f>IF(IFERROR(SEARCH("-",K562,1),0) &gt; 0,IFERROR(VLOOKUP(K562,'Liste ECO'!A:A,1,FALSE),"ATTENTION CE Inexistant"),"")</f>
        <v/>
      </c>
      <c r="O562" s="467" t="str">
        <f>IF(LEFT(N562,1) ="A",'Messages d''erreur'!$B$9,"")</f>
        <v/>
      </c>
      <c r="P562" s="447">
        <f t="shared" si="45"/>
        <v>67361</v>
      </c>
      <c r="Q562" s="447">
        <f>IFERROR(VLOOKUP(B563,'Liste CG'!A:A,1,FALSE),"Attention erreur pas de CG")</f>
        <v>23239</v>
      </c>
      <c r="R562" s="447" t="str">
        <f>IF(LEFT(Q562,1)="A",'Messages d''erreur'!B$10,"")</f>
        <v/>
      </c>
      <c r="S562" s="467">
        <f t="shared" si="46"/>
        <v>67361</v>
      </c>
      <c r="T562" s="469">
        <f>IFERROR(VLOOKUP(S562,'Liste CG'!A:A,1,FALSE),"Attention erreur pas de CG")</f>
        <v>67361</v>
      </c>
      <c r="U562" s="447" t="str">
        <f>IF(MID(H562,4,1)="x", 'Messages d''erreur'!$B$13,IF(LEFT(T562,1)="A",'Messages d''erreur'!$B$12,""))</f>
        <v/>
      </c>
    </row>
    <row r="563" spans="1:21" ht="26" x14ac:dyDescent="0.35">
      <c r="A563" s="535" t="s">
        <v>1747</v>
      </c>
      <c r="B563" s="447">
        <f t="shared" si="43"/>
        <v>23239</v>
      </c>
      <c r="C563" s="462" t="s">
        <v>1748</v>
      </c>
      <c r="D563" s="463" t="s">
        <v>1341</v>
      </c>
      <c r="E563" s="464" t="s">
        <v>1101</v>
      </c>
      <c r="F563" s="464">
        <v>1</v>
      </c>
      <c r="G563" s="462" t="s">
        <v>1347</v>
      </c>
      <c r="H563" s="464" t="s">
        <v>1732</v>
      </c>
      <c r="I563" s="464" t="s">
        <v>1100</v>
      </c>
      <c r="J563" s="464" t="s">
        <v>61</v>
      </c>
      <c r="K563" s="466" t="s">
        <v>1100</v>
      </c>
      <c r="L563" s="467">
        <f t="shared" si="42"/>
        <v>0</v>
      </c>
      <c r="M563" s="468">
        <f t="shared" si="44"/>
        <v>66032</v>
      </c>
      <c r="N563" s="467" t="str">
        <f>IF(IFERROR(SEARCH("-",K563,1),0) &gt; 0,IFERROR(VLOOKUP(K563,'Liste ECO'!A:A,1,FALSE),"ATTENTION CE Inexistant"),"")</f>
        <v/>
      </c>
      <c r="O563" s="467" t="str">
        <f>IF(LEFT(N563,1) ="A",'Messages d''erreur'!$B$9,"")</f>
        <v/>
      </c>
      <c r="P563" s="447">
        <f t="shared" si="45"/>
        <v>66032</v>
      </c>
      <c r="Q563" s="447">
        <f>IFERROR(VLOOKUP(B564,'Liste CG'!A:A,1,FALSE),"Attention erreur pas de CG")</f>
        <v>23239</v>
      </c>
      <c r="R563" s="447" t="str">
        <f>IF(LEFT(Q563,1)="A",'Messages d''erreur'!B$10,"")</f>
        <v/>
      </c>
      <c r="S563" s="467">
        <f t="shared" si="46"/>
        <v>66032</v>
      </c>
      <c r="T563" s="469">
        <f>IFERROR(VLOOKUP(S563,'Liste CG'!A:A,1,FALSE),"Attention erreur pas de CG")</f>
        <v>66032</v>
      </c>
      <c r="U563" s="447" t="str">
        <f>IF(MID(H563,4,1)="x", 'Messages d''erreur'!$B$13,IF(LEFT(T563,1)="A",'Messages d''erreur'!$B$12,""))</f>
        <v/>
      </c>
    </row>
    <row r="564" spans="1:21" ht="26" x14ac:dyDescent="0.35">
      <c r="A564" s="535" t="s">
        <v>1747</v>
      </c>
      <c r="B564" s="447">
        <f t="shared" si="43"/>
        <v>23239</v>
      </c>
      <c r="C564" s="462" t="s">
        <v>1748</v>
      </c>
      <c r="D564" s="463" t="s">
        <v>1341</v>
      </c>
      <c r="E564" s="464" t="s">
        <v>1101</v>
      </c>
      <c r="F564" s="464">
        <v>2</v>
      </c>
      <c r="G564" s="462" t="s">
        <v>1363</v>
      </c>
      <c r="H564" s="464" t="s">
        <v>1364</v>
      </c>
      <c r="I564" s="464" t="s">
        <v>1100</v>
      </c>
      <c r="J564" s="464" t="s">
        <v>61</v>
      </c>
      <c r="K564" s="466" t="s">
        <v>1100</v>
      </c>
      <c r="L564" s="467">
        <f t="shared" si="42"/>
        <v>1</v>
      </c>
      <c r="M564" s="468">
        <f t="shared" si="44"/>
        <v>67361</v>
      </c>
      <c r="N564" s="467" t="str">
        <f>IF(IFERROR(SEARCH("-",K564,1),0) &gt; 0,IFERROR(VLOOKUP(K564,'Liste ECO'!A:A,1,FALSE),"ATTENTION CE Inexistant"),"")</f>
        <v/>
      </c>
      <c r="O564" s="467" t="str">
        <f>IF(LEFT(N564,1) ="A",'Messages d''erreur'!$B$9,"")</f>
        <v/>
      </c>
      <c r="P564" s="447">
        <f t="shared" si="45"/>
        <v>67361</v>
      </c>
      <c r="Q564" s="447">
        <f>IFERROR(VLOOKUP(B565,'Liste CG'!A:A,1,FALSE),"Attention erreur pas de CG")</f>
        <v>23301</v>
      </c>
      <c r="R564" s="447" t="str">
        <f>IF(LEFT(Q564,1)="A",'Messages d''erreur'!B$10,"")</f>
        <v/>
      </c>
      <c r="S564" s="467">
        <f t="shared" si="46"/>
        <v>67361</v>
      </c>
      <c r="T564" s="469">
        <f>IFERROR(VLOOKUP(S564,'Liste CG'!A:A,1,FALSE),"Attention erreur pas de CG")</f>
        <v>67361</v>
      </c>
      <c r="U564" s="447" t="str">
        <f>IF(MID(H564,4,1)="x", 'Messages d''erreur'!$B$13,IF(LEFT(T564,1)="A",'Messages d''erreur'!$B$12,""))</f>
        <v/>
      </c>
    </row>
    <row r="565" spans="1:21" ht="26" x14ac:dyDescent="0.35">
      <c r="A565" s="535" t="s">
        <v>1749</v>
      </c>
      <c r="B565" s="447">
        <f t="shared" si="43"/>
        <v>23301</v>
      </c>
      <c r="C565" s="462" t="s">
        <v>1750</v>
      </c>
      <c r="D565" s="463" t="s">
        <v>1341</v>
      </c>
      <c r="E565" s="464" t="s">
        <v>61</v>
      </c>
      <c r="F565" s="464">
        <v>1</v>
      </c>
      <c r="G565" s="462" t="s">
        <v>1368</v>
      </c>
      <c r="H565" s="464" t="s">
        <v>1317</v>
      </c>
      <c r="I565" s="464" t="s">
        <v>1201</v>
      </c>
      <c r="J565" s="464" t="s">
        <v>1101</v>
      </c>
      <c r="K565" s="466" t="s">
        <v>839</v>
      </c>
      <c r="L565" s="467">
        <f t="shared" si="42"/>
        <v>0</v>
      </c>
      <c r="M565" s="468">
        <f t="shared" si="44"/>
        <v>44000</v>
      </c>
      <c r="N565" s="467" t="str">
        <f>IF(IFERROR(SEARCH("-",K565,1),0) &gt; 0,IFERROR(VLOOKUP(K565,'Liste ECO'!A:A,1,FALSE),"ATTENTION CE Inexistant"),"")</f>
        <v>744-51</v>
      </c>
      <c r="O565" s="467" t="str">
        <f>IF(LEFT(N565,1) ="A",'Messages d''erreur'!$B$9,"")</f>
        <v/>
      </c>
      <c r="P565" s="447">
        <f t="shared" si="45"/>
        <v>44000</v>
      </c>
      <c r="Q565" s="447">
        <f>IFERROR(VLOOKUP(B566,'Liste CG'!A:A,1,FALSE),"Attention erreur pas de CG")</f>
        <v>23301</v>
      </c>
      <c r="R565" s="447" t="str">
        <f>IF(LEFT(Q565,1)="A",'Messages d''erreur'!B$10,"")</f>
        <v/>
      </c>
      <c r="S565" s="467">
        <f t="shared" si="46"/>
        <v>44000</v>
      </c>
      <c r="T565" s="469">
        <f>IFERROR(VLOOKUP(S565,'Liste CG'!A:A,1,FALSE),"Attention erreur pas de CG")</f>
        <v>44000</v>
      </c>
      <c r="U565" s="447" t="str">
        <f>IF(MID(H565,4,1)="x", 'Messages d''erreur'!$B$13,IF(LEFT(T565,1)="A",'Messages d''erreur'!$B$12,""))</f>
        <v/>
      </c>
    </row>
    <row r="566" spans="1:21" ht="26" x14ac:dyDescent="0.35">
      <c r="A566" s="535" t="s">
        <v>1749</v>
      </c>
      <c r="B566" s="447">
        <f t="shared" si="43"/>
        <v>23301</v>
      </c>
      <c r="C566" s="462" t="s">
        <v>1750</v>
      </c>
      <c r="D566" s="463" t="s">
        <v>1341</v>
      </c>
      <c r="E566" s="464" t="s">
        <v>61</v>
      </c>
      <c r="F566" s="464">
        <v>2</v>
      </c>
      <c r="G566" s="462" t="s">
        <v>1369</v>
      </c>
      <c r="H566" s="462" t="s">
        <v>1344</v>
      </c>
      <c r="I566" s="464" t="s">
        <v>1201</v>
      </c>
      <c r="J566" s="464" t="s">
        <v>1101</v>
      </c>
      <c r="K566" s="466" t="s">
        <v>839</v>
      </c>
      <c r="L566" s="467">
        <f t="shared" si="42"/>
        <v>1</v>
      </c>
      <c r="M566" s="468">
        <f t="shared" si="44"/>
        <v>44200</v>
      </c>
      <c r="N566" s="467" t="str">
        <f>IF(IFERROR(SEARCH("-",K566,1),0) &gt; 0,IFERROR(VLOOKUP(K566,'Liste ECO'!A:A,1,FALSE),"ATTENTION CE Inexistant"),"")</f>
        <v>744-51</v>
      </c>
      <c r="O566" s="467" t="str">
        <f>IF(LEFT(N566,1) ="A",'Messages d''erreur'!$B$9,"")</f>
        <v/>
      </c>
      <c r="P566" s="447">
        <f t="shared" si="45"/>
        <v>44200</v>
      </c>
      <c r="Q566" s="447">
        <f>IFERROR(VLOOKUP(B567,'Liste CG'!A:A,1,FALSE),"Attention erreur pas de CG")</f>
        <v>23301</v>
      </c>
      <c r="R566" s="447" t="str">
        <f>IF(LEFT(Q566,1)="A",'Messages d''erreur'!B$10,"")</f>
        <v/>
      </c>
      <c r="S566" s="467">
        <f t="shared" si="46"/>
        <v>44200</v>
      </c>
      <c r="T566" s="469">
        <f>IFERROR(VLOOKUP(S566,'Liste CG'!A:A,1,FALSE),"Attention erreur pas de CG")</f>
        <v>44200</v>
      </c>
      <c r="U566" s="447" t="str">
        <f>IF(MID(H566,4,1)="x", 'Messages d''erreur'!$B$13,IF(LEFT(T566,1)="A",'Messages d''erreur'!$B$12,""))</f>
        <v/>
      </c>
    </row>
    <row r="567" spans="1:21" ht="26" x14ac:dyDescent="0.35">
      <c r="A567" s="535" t="s">
        <v>1749</v>
      </c>
      <c r="B567" s="447">
        <f t="shared" si="43"/>
        <v>23301</v>
      </c>
      <c r="C567" s="462" t="s">
        <v>1750</v>
      </c>
      <c r="D567" s="463" t="s">
        <v>1341</v>
      </c>
      <c r="E567" s="464" t="s">
        <v>1101</v>
      </c>
      <c r="F567" s="464">
        <v>3</v>
      </c>
      <c r="G567" s="462" t="s">
        <v>1377</v>
      </c>
      <c r="H567" s="464" t="s">
        <v>1371</v>
      </c>
      <c r="I567" s="464" t="s">
        <v>1201</v>
      </c>
      <c r="J567" s="464" t="s">
        <v>61</v>
      </c>
      <c r="K567" s="466" t="s">
        <v>912</v>
      </c>
      <c r="L567" s="467">
        <f t="shared" si="42"/>
        <v>1</v>
      </c>
      <c r="M567" s="468">
        <f t="shared" si="44"/>
        <v>41600</v>
      </c>
      <c r="N567" s="467" t="str">
        <f>IF(IFERROR(SEARCH("-",K567,1),0) &gt; 0,IFERROR(VLOOKUP(K567,'Liste ECO'!A:A,1,FALSE),"ATTENTION CE Inexistant"),"")</f>
        <v>774-51</v>
      </c>
      <c r="O567" s="467" t="str">
        <f>IF(LEFT(N567,1) ="A",'Messages d''erreur'!$B$9,"")</f>
        <v/>
      </c>
      <c r="P567" s="447">
        <f t="shared" si="45"/>
        <v>41600</v>
      </c>
      <c r="Q567" s="447">
        <f>IFERROR(VLOOKUP(B568,'Liste CG'!A:A,1,FALSE),"Attention erreur pas de CG")</f>
        <v>23301</v>
      </c>
      <c r="R567" s="447" t="str">
        <f>IF(LEFT(Q567,1)="A",'Messages d''erreur'!B$10,"")</f>
        <v/>
      </c>
      <c r="S567" s="467">
        <f t="shared" si="46"/>
        <v>41600</v>
      </c>
      <c r="T567" s="469">
        <f>IFERROR(VLOOKUP(S567,'Liste CG'!A:A,1,FALSE),"Attention erreur pas de CG")</f>
        <v>41600</v>
      </c>
      <c r="U567" s="447" t="str">
        <f>IF(MID(H567,4,1)="x", 'Messages d''erreur'!$B$13,IF(LEFT(T567,1)="A",'Messages d''erreur'!$B$12,""))</f>
        <v/>
      </c>
    </row>
    <row r="568" spans="1:21" ht="26" x14ac:dyDescent="0.35">
      <c r="A568" s="535" t="s">
        <v>1749</v>
      </c>
      <c r="B568" s="447">
        <f t="shared" si="43"/>
        <v>23301</v>
      </c>
      <c r="C568" s="462" t="s">
        <v>1750</v>
      </c>
      <c r="D568" s="463" t="s">
        <v>1341</v>
      </c>
      <c r="E568" s="464" t="s">
        <v>61</v>
      </c>
      <c r="F568" s="464">
        <v>4</v>
      </c>
      <c r="G568" s="462" t="s">
        <v>1699</v>
      </c>
      <c r="H568" s="464" t="s">
        <v>1390</v>
      </c>
      <c r="I568" s="464" t="s">
        <v>1100</v>
      </c>
      <c r="J568" s="464" t="s">
        <v>1101</v>
      </c>
      <c r="K568" s="466" t="s">
        <v>1100</v>
      </c>
      <c r="L568" s="467">
        <f t="shared" si="42"/>
        <v>1</v>
      </c>
      <c r="M568" s="468">
        <f t="shared" si="44"/>
        <v>77241</v>
      </c>
      <c r="N568" s="467" t="str">
        <f>IF(IFERROR(SEARCH("-",K568,1),0) &gt; 0,IFERROR(VLOOKUP(K568,'Liste ECO'!A:A,1,FALSE),"ATTENTION CE Inexistant"),"")</f>
        <v/>
      </c>
      <c r="O568" s="467" t="str">
        <f>IF(LEFT(N568,1) ="A",'Messages d''erreur'!$B$9,"")</f>
        <v/>
      </c>
      <c r="P568" s="447">
        <f t="shared" si="45"/>
        <v>77241</v>
      </c>
      <c r="Q568" s="447">
        <f>IFERROR(VLOOKUP(B569,'Liste CG'!A:A,1,FALSE),"Attention erreur pas de CG")</f>
        <v>23301</v>
      </c>
      <c r="R568" s="447" t="str">
        <f>IF(LEFT(Q568,1)="A",'Messages d''erreur'!B$10,"")</f>
        <v/>
      </c>
      <c r="S568" s="467">
        <f t="shared" si="46"/>
        <v>77241</v>
      </c>
      <c r="T568" s="469">
        <f>IFERROR(VLOOKUP(S568,'Liste CG'!A:A,1,FALSE),"Attention erreur pas de CG")</f>
        <v>77241</v>
      </c>
      <c r="U568" s="447" t="str">
        <f>IF(MID(H568,4,1)="x", 'Messages d''erreur'!$B$13,IF(LEFT(T568,1)="A",'Messages d''erreur'!$B$12,""))</f>
        <v/>
      </c>
    </row>
    <row r="569" spans="1:21" ht="26" x14ac:dyDescent="0.35">
      <c r="A569" s="535" t="s">
        <v>1749</v>
      </c>
      <c r="B569" s="447">
        <f t="shared" si="43"/>
        <v>23301</v>
      </c>
      <c r="C569" s="462" t="s">
        <v>1750</v>
      </c>
      <c r="D569" s="463" t="s">
        <v>1341</v>
      </c>
      <c r="E569" s="464" t="s">
        <v>1101</v>
      </c>
      <c r="F569" s="464">
        <v>5</v>
      </c>
      <c r="G569" s="462" t="s">
        <v>1698</v>
      </c>
      <c r="H569" s="464" t="s">
        <v>1388</v>
      </c>
      <c r="I569" s="464" t="s">
        <v>1100</v>
      </c>
      <c r="J569" s="464" t="s">
        <v>61</v>
      </c>
      <c r="K569" s="466" t="s">
        <v>1100</v>
      </c>
      <c r="L569" s="467">
        <f t="shared" si="42"/>
        <v>1</v>
      </c>
      <c r="M569" s="468">
        <f t="shared" si="44"/>
        <v>67241</v>
      </c>
      <c r="N569" s="467" t="str">
        <f>IF(IFERROR(SEARCH("-",K569,1),0) &gt; 0,IFERROR(VLOOKUP(K569,'Liste ECO'!A:A,1,FALSE),"ATTENTION CE Inexistant"),"")</f>
        <v/>
      </c>
      <c r="O569" s="467" t="str">
        <f>IF(LEFT(N569,1) ="A",'Messages d''erreur'!$B$9,"")</f>
        <v/>
      </c>
      <c r="P569" s="447">
        <f t="shared" si="45"/>
        <v>67241</v>
      </c>
      <c r="Q569" s="447">
        <f>IFERROR(VLOOKUP(B570,'Liste CG'!A:A,1,FALSE),"Attention erreur pas de CG")</f>
        <v>23301</v>
      </c>
      <c r="R569" s="447" t="str">
        <f>IF(LEFT(Q569,1)="A",'Messages d''erreur'!B$10,"")</f>
        <v/>
      </c>
      <c r="S569" s="467">
        <f t="shared" si="46"/>
        <v>67241</v>
      </c>
      <c r="T569" s="469">
        <f>IFERROR(VLOOKUP(S569,'Liste CG'!A:A,1,FALSE),"Attention erreur pas de CG")</f>
        <v>67241</v>
      </c>
      <c r="U569" s="447" t="str">
        <f>IF(MID(H569,4,1)="x", 'Messages d''erreur'!$B$13,IF(LEFT(T569,1)="A",'Messages d''erreur'!$B$12,""))</f>
        <v/>
      </c>
    </row>
    <row r="570" spans="1:21" ht="26" x14ac:dyDescent="0.35">
      <c r="A570" s="535" t="s">
        <v>1749</v>
      </c>
      <c r="B570" s="447">
        <f t="shared" si="43"/>
        <v>23301</v>
      </c>
      <c r="C570" s="462" t="s">
        <v>1750</v>
      </c>
      <c r="D570" s="463" t="s">
        <v>1341</v>
      </c>
      <c r="E570" s="464" t="s">
        <v>1101</v>
      </c>
      <c r="F570" s="464">
        <v>6</v>
      </c>
      <c r="G570" s="462" t="s">
        <v>1743</v>
      </c>
      <c r="H570" s="464" t="s">
        <v>1388</v>
      </c>
      <c r="I570" s="464" t="s">
        <v>1100</v>
      </c>
      <c r="J570" s="464" t="s">
        <v>61</v>
      </c>
      <c r="K570" s="466" t="s">
        <v>1100</v>
      </c>
      <c r="L570" s="467">
        <f t="shared" ref="L570:L633" si="47">IF(A570=A569,1,0)</f>
        <v>1</v>
      </c>
      <c r="M570" s="468">
        <f t="shared" si="44"/>
        <v>67241</v>
      </c>
      <c r="N570" s="467" t="str">
        <f>IF(IFERROR(SEARCH("-",K570,1),0) &gt; 0,IFERROR(VLOOKUP(K570,'Liste ECO'!A:A,1,FALSE),"ATTENTION CE Inexistant"),"")</f>
        <v/>
      </c>
      <c r="O570" s="467" t="str">
        <f>IF(LEFT(N570,1) ="A",'Messages d''erreur'!$B$9,"")</f>
        <v/>
      </c>
      <c r="P570" s="447">
        <f t="shared" si="45"/>
        <v>67241</v>
      </c>
      <c r="Q570" s="447">
        <f>IFERROR(VLOOKUP(B571,'Liste CG'!A:A,1,FALSE),"Attention erreur pas de CG")</f>
        <v>23302</v>
      </c>
      <c r="R570" s="447" t="str">
        <f>IF(LEFT(Q570,1)="A",'Messages d''erreur'!B$10,"")</f>
        <v/>
      </c>
      <c r="S570" s="467">
        <f t="shared" si="46"/>
        <v>67241</v>
      </c>
      <c r="T570" s="469">
        <f>IFERROR(VLOOKUP(S570,'Liste CG'!A:A,1,FALSE),"Attention erreur pas de CG")</f>
        <v>67241</v>
      </c>
      <c r="U570" s="447" t="str">
        <f>IF(MID(H570,4,1)="x", 'Messages d''erreur'!$B$13,IF(LEFT(T570,1)="A",'Messages d''erreur'!$B$12,""))</f>
        <v/>
      </c>
    </row>
    <row r="571" spans="1:21" ht="39" x14ac:dyDescent="0.35">
      <c r="A571" s="535" t="s">
        <v>1751</v>
      </c>
      <c r="B571" s="447">
        <f t="shared" si="43"/>
        <v>23302</v>
      </c>
      <c r="C571" s="462" t="s">
        <v>847</v>
      </c>
      <c r="D571" s="463" t="s">
        <v>1341</v>
      </c>
      <c r="E571" s="464" t="s">
        <v>61</v>
      </c>
      <c r="F571" s="464">
        <v>1</v>
      </c>
      <c r="G571" s="462" t="s">
        <v>1342</v>
      </c>
      <c r="H571" s="464" t="s">
        <v>1317</v>
      </c>
      <c r="I571" s="464" t="s">
        <v>1201</v>
      </c>
      <c r="J571" s="464" t="s">
        <v>1101</v>
      </c>
      <c r="K571" s="466" t="s">
        <v>846</v>
      </c>
      <c r="L571" s="467">
        <f t="shared" si="47"/>
        <v>0</v>
      </c>
      <c r="M571" s="468">
        <f t="shared" si="44"/>
        <v>44000</v>
      </c>
      <c r="N571" s="467" t="str">
        <f>IF(IFERROR(SEARCH("-",K571,1),0) &gt; 0,IFERROR(VLOOKUP(K571,'Liste ECO'!A:A,1,FALSE),"ATTENTION CE Inexistant"),"")</f>
        <v>745-51</v>
      </c>
      <c r="O571" s="467" t="str">
        <f>IF(LEFT(N571,1) ="A",'Messages d''erreur'!$B$9,"")</f>
        <v/>
      </c>
      <c r="P571" s="447">
        <f t="shared" si="45"/>
        <v>44000</v>
      </c>
      <c r="Q571" s="447">
        <f>IFERROR(VLOOKUP(B572,'Liste CG'!A:A,1,FALSE),"Attention erreur pas de CG")</f>
        <v>23302</v>
      </c>
      <c r="R571" s="447" t="str">
        <f>IF(LEFT(Q571,1)="A",'Messages d''erreur'!B$10,"")</f>
        <v/>
      </c>
      <c r="S571" s="467">
        <f t="shared" si="46"/>
        <v>44000</v>
      </c>
      <c r="T571" s="469">
        <f>IFERROR(VLOOKUP(S571,'Liste CG'!A:A,1,FALSE),"Attention erreur pas de CG")</f>
        <v>44000</v>
      </c>
      <c r="U571" s="447" t="str">
        <f>IF(MID(H571,4,1)="x", 'Messages d''erreur'!$B$13,IF(LEFT(T571,1)="A",'Messages d''erreur'!$B$12,""))</f>
        <v/>
      </c>
    </row>
    <row r="572" spans="1:21" ht="39" x14ac:dyDescent="0.35">
      <c r="A572" s="535" t="s">
        <v>1751</v>
      </c>
      <c r="B572" s="447">
        <f t="shared" si="43"/>
        <v>23302</v>
      </c>
      <c r="C572" s="462" t="s">
        <v>847</v>
      </c>
      <c r="D572" s="463" t="s">
        <v>1341</v>
      </c>
      <c r="E572" s="464" t="s">
        <v>61</v>
      </c>
      <c r="F572" s="464">
        <v>2</v>
      </c>
      <c r="G572" s="462" t="s">
        <v>1343</v>
      </c>
      <c r="H572" s="462" t="s">
        <v>1344</v>
      </c>
      <c r="I572" s="464" t="s">
        <v>1201</v>
      </c>
      <c r="J572" s="464" t="s">
        <v>1101</v>
      </c>
      <c r="K572" s="466" t="s">
        <v>846</v>
      </c>
      <c r="L572" s="467">
        <f t="shared" si="47"/>
        <v>1</v>
      </c>
      <c r="M572" s="468">
        <f t="shared" si="44"/>
        <v>44200</v>
      </c>
      <c r="N572" s="467" t="str">
        <f>IF(IFERROR(SEARCH("-",K572,1),0) &gt; 0,IFERROR(VLOOKUP(K572,'Liste ECO'!A:A,1,FALSE),"ATTENTION CE Inexistant"),"")</f>
        <v>745-51</v>
      </c>
      <c r="O572" s="467" t="str">
        <f>IF(LEFT(N572,1) ="A",'Messages d''erreur'!$B$9,"")</f>
        <v/>
      </c>
      <c r="P572" s="447">
        <f t="shared" si="45"/>
        <v>44200</v>
      </c>
      <c r="Q572" s="447">
        <f>IFERROR(VLOOKUP(B573,'Liste CG'!A:A,1,FALSE),"Attention erreur pas de CG")</f>
        <v>23308</v>
      </c>
      <c r="R572" s="447" t="str">
        <f>IF(LEFT(Q572,1)="A",'Messages d''erreur'!B$10,"")</f>
        <v/>
      </c>
      <c r="S572" s="467">
        <f t="shared" si="46"/>
        <v>44200</v>
      </c>
      <c r="T572" s="469">
        <f>IFERROR(VLOOKUP(S572,'Liste CG'!A:A,1,FALSE),"Attention erreur pas de CG")</f>
        <v>44200</v>
      </c>
      <c r="U572" s="447" t="str">
        <f>IF(MID(H572,4,1)="x", 'Messages d''erreur'!$B$13,IF(LEFT(T572,1)="A",'Messages d''erreur'!$B$12,""))</f>
        <v/>
      </c>
    </row>
    <row r="573" spans="1:21" ht="52" x14ac:dyDescent="0.35">
      <c r="A573" s="535" t="s">
        <v>1752</v>
      </c>
      <c r="B573" s="447">
        <f t="shared" si="43"/>
        <v>23308</v>
      </c>
      <c r="C573" s="462" t="s">
        <v>1753</v>
      </c>
      <c r="D573" s="463" t="s">
        <v>1341</v>
      </c>
      <c r="E573" s="464" t="s">
        <v>1101</v>
      </c>
      <c r="F573" s="464">
        <v>1</v>
      </c>
      <c r="G573" s="462" t="s">
        <v>1600</v>
      </c>
      <c r="H573" s="464" t="s">
        <v>1754</v>
      </c>
      <c r="I573" s="464" t="s">
        <v>1100</v>
      </c>
      <c r="J573" s="464" t="s">
        <v>61</v>
      </c>
      <c r="K573" s="466" t="s">
        <v>1100</v>
      </c>
      <c r="L573" s="467">
        <f t="shared" si="47"/>
        <v>0</v>
      </c>
      <c r="M573" s="468">
        <f t="shared" si="44"/>
        <v>66033</v>
      </c>
      <c r="N573" s="467" t="str">
        <f>IF(IFERROR(SEARCH("-",K573,1),0) &gt; 0,IFERROR(VLOOKUP(K573,'Liste ECO'!A:A,1,FALSE),"ATTENTION CE Inexistant"),"")</f>
        <v/>
      </c>
      <c r="O573" s="467" t="str">
        <f>IF(LEFT(N573,1) ="A",'Messages d''erreur'!$B$9,"")</f>
        <v/>
      </c>
      <c r="P573" s="447">
        <f t="shared" si="45"/>
        <v>66033</v>
      </c>
      <c r="Q573" s="447">
        <f>IFERROR(VLOOKUP(B574,'Liste CG'!A:A,1,FALSE),"Attention erreur pas de CG")</f>
        <v>23308</v>
      </c>
      <c r="R573" s="447" t="str">
        <f>IF(LEFT(Q573,1)="A",'Messages d''erreur'!B$10,"")</f>
        <v/>
      </c>
      <c r="S573" s="467">
        <f t="shared" si="46"/>
        <v>66033</v>
      </c>
      <c r="T573" s="469">
        <f>IFERROR(VLOOKUP(S573,'Liste CG'!A:A,1,FALSE),"Attention erreur pas de CG")</f>
        <v>66033</v>
      </c>
      <c r="U573" s="447" t="str">
        <f>IF(MID(H573,4,1)="x", 'Messages d''erreur'!$B$13,IF(LEFT(T573,1)="A",'Messages d''erreur'!$B$12,""))</f>
        <v/>
      </c>
    </row>
    <row r="574" spans="1:21" ht="52" x14ac:dyDescent="0.35">
      <c r="A574" s="535" t="s">
        <v>1752</v>
      </c>
      <c r="B574" s="447">
        <f t="shared" si="43"/>
        <v>23308</v>
      </c>
      <c r="C574" s="462" t="s">
        <v>1753</v>
      </c>
      <c r="D574" s="463" t="s">
        <v>1341</v>
      </c>
      <c r="E574" s="464" t="s">
        <v>1101</v>
      </c>
      <c r="F574" s="464">
        <v>2</v>
      </c>
      <c r="G574" s="462" t="s">
        <v>1602</v>
      </c>
      <c r="H574" s="464" t="s">
        <v>1364</v>
      </c>
      <c r="I574" s="464" t="s">
        <v>1100</v>
      </c>
      <c r="J574" s="464" t="s">
        <v>61</v>
      </c>
      <c r="K574" s="466" t="s">
        <v>1100</v>
      </c>
      <c r="L574" s="467">
        <f t="shared" si="47"/>
        <v>1</v>
      </c>
      <c r="M574" s="468">
        <f t="shared" si="44"/>
        <v>67361</v>
      </c>
      <c r="N574" s="467" t="str">
        <f>IF(IFERROR(SEARCH("-",K574,1),0) &gt; 0,IFERROR(VLOOKUP(K574,'Liste ECO'!A:A,1,FALSE),"ATTENTION CE Inexistant"),"")</f>
        <v/>
      </c>
      <c r="O574" s="467" t="str">
        <f>IF(LEFT(N574,1) ="A",'Messages d''erreur'!$B$9,"")</f>
        <v/>
      </c>
      <c r="P574" s="447">
        <f t="shared" si="45"/>
        <v>67361</v>
      </c>
      <c r="Q574" s="447">
        <f>IFERROR(VLOOKUP(B575,'Liste CG'!A:A,1,FALSE),"Attention erreur pas de CG")</f>
        <v>23309</v>
      </c>
      <c r="R574" s="447" t="str">
        <f>IF(LEFT(Q574,1)="A",'Messages d''erreur'!B$10,"")</f>
        <v/>
      </c>
      <c r="S574" s="467">
        <f t="shared" si="46"/>
        <v>67361</v>
      </c>
      <c r="T574" s="469">
        <f>IFERROR(VLOOKUP(S574,'Liste CG'!A:A,1,FALSE),"Attention erreur pas de CG")</f>
        <v>67361</v>
      </c>
      <c r="U574" s="447" t="str">
        <f>IF(MID(H574,4,1)="x", 'Messages d''erreur'!$B$13,IF(LEFT(T574,1)="A",'Messages d''erreur'!$B$12,""))</f>
        <v/>
      </c>
    </row>
    <row r="575" spans="1:21" ht="26" x14ac:dyDescent="0.35">
      <c r="A575" s="535" t="s">
        <v>1755</v>
      </c>
      <c r="B575" s="447">
        <f t="shared" si="43"/>
        <v>23309</v>
      </c>
      <c r="C575" s="462" t="s">
        <v>1756</v>
      </c>
      <c r="D575" s="463" t="s">
        <v>1341</v>
      </c>
      <c r="E575" s="464" t="s">
        <v>1101</v>
      </c>
      <c r="F575" s="464">
        <v>1</v>
      </c>
      <c r="G575" s="462" t="s">
        <v>1347</v>
      </c>
      <c r="H575" s="464" t="s">
        <v>1754</v>
      </c>
      <c r="I575" s="464" t="s">
        <v>1100</v>
      </c>
      <c r="J575" s="464" t="s">
        <v>61</v>
      </c>
      <c r="K575" s="466" t="s">
        <v>1100</v>
      </c>
      <c r="L575" s="467">
        <f t="shared" si="47"/>
        <v>0</v>
      </c>
      <c r="M575" s="468">
        <f t="shared" si="44"/>
        <v>66033</v>
      </c>
      <c r="N575" s="467" t="str">
        <f>IF(IFERROR(SEARCH("-",K575,1),0) &gt; 0,IFERROR(VLOOKUP(K575,'Liste ECO'!A:A,1,FALSE),"ATTENTION CE Inexistant"),"")</f>
        <v/>
      </c>
      <c r="O575" s="467" t="str">
        <f>IF(LEFT(N575,1) ="A",'Messages d''erreur'!$B$9,"")</f>
        <v/>
      </c>
      <c r="P575" s="447">
        <f t="shared" si="45"/>
        <v>66033</v>
      </c>
      <c r="Q575" s="447">
        <f>IFERROR(VLOOKUP(B576,'Liste CG'!A:A,1,FALSE),"Attention erreur pas de CG")</f>
        <v>23309</v>
      </c>
      <c r="R575" s="447" t="str">
        <f>IF(LEFT(Q575,1)="A",'Messages d''erreur'!B$10,"")</f>
        <v/>
      </c>
      <c r="S575" s="467">
        <f t="shared" si="46"/>
        <v>66033</v>
      </c>
      <c r="T575" s="469">
        <f>IFERROR(VLOOKUP(S575,'Liste CG'!A:A,1,FALSE),"Attention erreur pas de CG")</f>
        <v>66033</v>
      </c>
      <c r="U575" s="447" t="str">
        <f>IF(MID(H575,4,1)="x", 'Messages d''erreur'!$B$13,IF(LEFT(T575,1)="A",'Messages d''erreur'!$B$12,""))</f>
        <v/>
      </c>
    </row>
    <row r="576" spans="1:21" ht="26" x14ac:dyDescent="0.35">
      <c r="A576" s="535" t="s">
        <v>1755</v>
      </c>
      <c r="B576" s="447">
        <f t="shared" si="43"/>
        <v>23309</v>
      </c>
      <c r="C576" s="462" t="s">
        <v>1756</v>
      </c>
      <c r="D576" s="463" t="s">
        <v>1341</v>
      </c>
      <c r="E576" s="464" t="s">
        <v>1101</v>
      </c>
      <c r="F576" s="464">
        <v>2</v>
      </c>
      <c r="G576" s="462" t="s">
        <v>1363</v>
      </c>
      <c r="H576" s="464" t="s">
        <v>1364</v>
      </c>
      <c r="I576" s="464" t="s">
        <v>1100</v>
      </c>
      <c r="J576" s="464" t="s">
        <v>61</v>
      </c>
      <c r="K576" s="466" t="s">
        <v>1100</v>
      </c>
      <c r="L576" s="467">
        <f t="shared" si="47"/>
        <v>1</v>
      </c>
      <c r="M576" s="468">
        <f t="shared" si="44"/>
        <v>67361</v>
      </c>
      <c r="N576" s="467" t="str">
        <f>IF(IFERROR(SEARCH("-",K576,1),0) &gt; 0,IFERROR(VLOOKUP(K576,'Liste ECO'!A:A,1,FALSE),"ATTENTION CE Inexistant"),"")</f>
        <v/>
      </c>
      <c r="O576" s="467" t="str">
        <f>IF(LEFT(N576,1) ="A",'Messages d''erreur'!$B$9,"")</f>
        <v/>
      </c>
      <c r="P576" s="447">
        <f t="shared" si="45"/>
        <v>67361</v>
      </c>
      <c r="Q576" s="447">
        <f>IFERROR(VLOOKUP(B577,'Liste CG'!A:A,1,FALSE),"Attention erreur pas de CG")</f>
        <v>23391</v>
      </c>
      <c r="R576" s="447" t="str">
        <f>IF(LEFT(Q576,1)="A",'Messages d''erreur'!B$10,"")</f>
        <v/>
      </c>
      <c r="S576" s="467">
        <f t="shared" si="46"/>
        <v>67361</v>
      </c>
      <c r="T576" s="469">
        <f>IFERROR(VLOOKUP(S576,'Liste CG'!A:A,1,FALSE),"Attention erreur pas de CG")</f>
        <v>67361</v>
      </c>
      <c r="U576" s="447" t="str">
        <f>IF(MID(H576,4,1)="x", 'Messages d''erreur'!$B$13,IF(LEFT(T576,1)="A",'Messages d''erreur'!$B$12,""))</f>
        <v/>
      </c>
    </row>
    <row r="577" spans="1:21" ht="39" x14ac:dyDescent="0.35">
      <c r="A577" s="535" t="s">
        <v>1757</v>
      </c>
      <c r="B577" s="447">
        <f t="shared" si="43"/>
        <v>23391</v>
      </c>
      <c r="C577" s="462" t="s">
        <v>1758</v>
      </c>
      <c r="D577" s="463" t="s">
        <v>1341</v>
      </c>
      <c r="E577" s="464" t="s">
        <v>61</v>
      </c>
      <c r="F577" s="464">
        <v>1</v>
      </c>
      <c r="G577" s="462" t="s">
        <v>1368</v>
      </c>
      <c r="H577" s="464" t="s">
        <v>1317</v>
      </c>
      <c r="I577" s="464" t="s">
        <v>1201</v>
      </c>
      <c r="J577" s="464" t="s">
        <v>1101</v>
      </c>
      <c r="K577" s="466" t="s">
        <v>841</v>
      </c>
      <c r="L577" s="467">
        <f t="shared" si="47"/>
        <v>0</v>
      </c>
      <c r="M577" s="468">
        <f t="shared" si="44"/>
        <v>44000</v>
      </c>
      <c r="N577" s="467" t="str">
        <f>IF(IFERROR(SEARCH("-",K577,1),0) &gt; 0,IFERROR(VLOOKUP(K577,'Liste ECO'!A:A,1,FALSE),"ATTENTION CE Inexistant"),"")</f>
        <v>744-98</v>
      </c>
      <c r="O577" s="467" t="str">
        <f>IF(LEFT(N577,1) ="A",'Messages d''erreur'!$B$9,"")</f>
        <v/>
      </c>
      <c r="P577" s="447">
        <f t="shared" si="45"/>
        <v>44000</v>
      </c>
      <c r="Q577" s="447">
        <f>IFERROR(VLOOKUP(B578,'Liste CG'!A:A,1,FALSE),"Attention erreur pas de CG")</f>
        <v>23391</v>
      </c>
      <c r="R577" s="447" t="str">
        <f>IF(LEFT(Q577,1)="A",'Messages d''erreur'!B$10,"")</f>
        <v/>
      </c>
      <c r="S577" s="467">
        <f t="shared" si="46"/>
        <v>44000</v>
      </c>
      <c r="T577" s="469">
        <f>IFERROR(VLOOKUP(S577,'Liste CG'!A:A,1,FALSE),"Attention erreur pas de CG")</f>
        <v>44000</v>
      </c>
      <c r="U577" s="447" t="str">
        <f>IF(MID(H577,4,1)="x", 'Messages d''erreur'!$B$13,IF(LEFT(T577,1)="A",'Messages d''erreur'!$B$12,""))</f>
        <v/>
      </c>
    </row>
    <row r="578" spans="1:21" ht="39" x14ac:dyDescent="0.35">
      <c r="A578" s="535" t="s">
        <v>1757</v>
      </c>
      <c r="B578" s="447">
        <f t="shared" si="43"/>
        <v>23391</v>
      </c>
      <c r="C578" s="462" t="s">
        <v>1758</v>
      </c>
      <c r="D578" s="463" t="s">
        <v>1341</v>
      </c>
      <c r="E578" s="464" t="s">
        <v>61</v>
      </c>
      <c r="F578" s="464">
        <v>2</v>
      </c>
      <c r="G578" s="462" t="s">
        <v>1369</v>
      </c>
      <c r="H578" s="462" t="s">
        <v>1344</v>
      </c>
      <c r="I578" s="464" t="s">
        <v>1201</v>
      </c>
      <c r="J578" s="464" t="s">
        <v>1101</v>
      </c>
      <c r="K578" s="466" t="s">
        <v>841</v>
      </c>
      <c r="L578" s="467">
        <f t="shared" si="47"/>
        <v>1</v>
      </c>
      <c r="M578" s="468">
        <f t="shared" si="44"/>
        <v>44200</v>
      </c>
      <c r="N578" s="467" t="str">
        <f>IF(IFERROR(SEARCH("-",K578,1),0) &gt; 0,IFERROR(VLOOKUP(K578,'Liste ECO'!A:A,1,FALSE),"ATTENTION CE Inexistant"),"")</f>
        <v>744-98</v>
      </c>
      <c r="O578" s="467" t="str">
        <f>IF(LEFT(N578,1) ="A",'Messages d''erreur'!$B$9,"")</f>
        <v/>
      </c>
      <c r="P578" s="447">
        <f t="shared" si="45"/>
        <v>44200</v>
      </c>
      <c r="Q578" s="447">
        <f>IFERROR(VLOOKUP(B579,'Liste CG'!A:A,1,FALSE),"Attention erreur pas de CG")</f>
        <v>23391</v>
      </c>
      <c r="R578" s="447" t="str">
        <f>IF(LEFT(Q578,1)="A",'Messages d''erreur'!B$10,"")</f>
        <v/>
      </c>
      <c r="S578" s="467">
        <f t="shared" si="46"/>
        <v>44200</v>
      </c>
      <c r="T578" s="469">
        <f>IFERROR(VLOOKUP(S578,'Liste CG'!A:A,1,FALSE),"Attention erreur pas de CG")</f>
        <v>44200</v>
      </c>
      <c r="U578" s="447" t="str">
        <f>IF(MID(H578,4,1)="x", 'Messages d''erreur'!$B$13,IF(LEFT(T578,1)="A",'Messages d''erreur'!$B$12,""))</f>
        <v/>
      </c>
    </row>
    <row r="579" spans="1:21" ht="39" x14ac:dyDescent="0.35">
      <c r="A579" s="535" t="s">
        <v>1757</v>
      </c>
      <c r="B579" s="447">
        <f t="shared" si="43"/>
        <v>23391</v>
      </c>
      <c r="C579" s="462" t="s">
        <v>1758</v>
      </c>
      <c r="D579" s="463" t="s">
        <v>1341</v>
      </c>
      <c r="E579" s="464" t="s">
        <v>1101</v>
      </c>
      <c r="F579" s="464">
        <v>3</v>
      </c>
      <c r="G579" s="462" t="s">
        <v>1377</v>
      </c>
      <c r="H579" s="464" t="s">
        <v>1371</v>
      </c>
      <c r="I579" s="464" t="s">
        <v>1201</v>
      </c>
      <c r="J579" s="464" t="s">
        <v>61</v>
      </c>
      <c r="K579" s="466" t="s">
        <v>914</v>
      </c>
      <c r="L579" s="467">
        <f t="shared" si="47"/>
        <v>1</v>
      </c>
      <c r="M579" s="468">
        <f t="shared" si="44"/>
        <v>41600</v>
      </c>
      <c r="N579" s="467" t="str">
        <f>IF(IFERROR(SEARCH("-",K579,1),0) &gt; 0,IFERROR(VLOOKUP(K579,'Liste ECO'!A:A,1,FALSE),"ATTENTION CE Inexistant"),"")</f>
        <v>774-52</v>
      </c>
      <c r="O579" s="467" t="str">
        <f>IF(LEFT(N579,1) ="A",'Messages d''erreur'!$B$9,"")</f>
        <v/>
      </c>
      <c r="P579" s="447">
        <f t="shared" si="45"/>
        <v>41600</v>
      </c>
      <c r="Q579" s="447">
        <f>IFERROR(VLOOKUP(B580,'Liste CG'!A:A,1,FALSE),"Attention erreur pas de CG")</f>
        <v>23391</v>
      </c>
      <c r="R579" s="447" t="str">
        <f>IF(LEFT(Q579,1)="A",'Messages d''erreur'!B$10,"")</f>
        <v/>
      </c>
      <c r="S579" s="467">
        <f t="shared" si="46"/>
        <v>41600</v>
      </c>
      <c r="T579" s="469">
        <f>IFERROR(VLOOKUP(S579,'Liste CG'!A:A,1,FALSE),"Attention erreur pas de CG")</f>
        <v>41600</v>
      </c>
      <c r="U579" s="447" t="str">
        <f>IF(MID(H579,4,1)="x", 'Messages d''erreur'!$B$13,IF(LEFT(T579,1)="A",'Messages d''erreur'!$B$12,""))</f>
        <v/>
      </c>
    </row>
    <row r="580" spans="1:21" ht="39" x14ac:dyDescent="0.35">
      <c r="A580" s="535" t="s">
        <v>1757</v>
      </c>
      <c r="B580" s="447">
        <f t="shared" ref="B580:B643" si="48">VALUE(A580)</f>
        <v>23391</v>
      </c>
      <c r="C580" s="462" t="s">
        <v>1758</v>
      </c>
      <c r="D580" s="463" t="s">
        <v>1341</v>
      </c>
      <c r="E580" s="464" t="s">
        <v>61</v>
      </c>
      <c r="F580" s="464">
        <v>4</v>
      </c>
      <c r="G580" s="462" t="s">
        <v>1699</v>
      </c>
      <c r="H580" s="464" t="s">
        <v>1390</v>
      </c>
      <c r="I580" s="464" t="s">
        <v>1100</v>
      </c>
      <c r="J580" s="464" t="s">
        <v>1101</v>
      </c>
      <c r="K580" s="466" t="s">
        <v>1100</v>
      </c>
      <c r="L580" s="467">
        <f t="shared" si="47"/>
        <v>1</v>
      </c>
      <c r="M580" s="468">
        <f t="shared" ref="M580:M643" si="49">VALUE(H580)</f>
        <v>77241</v>
      </c>
      <c r="N580" s="467" t="str">
        <f>IF(IFERROR(SEARCH("-",K580,1),0) &gt; 0,IFERROR(VLOOKUP(K580,'Liste ECO'!A:A,1,FALSE),"ATTENTION CE Inexistant"),"")</f>
        <v/>
      </c>
      <c r="O580" s="467" t="str">
        <f>IF(LEFT(N580,1) ="A",'Messages d''erreur'!$B$9,"")</f>
        <v/>
      </c>
      <c r="P580" s="447">
        <f t="shared" si="45"/>
        <v>77241</v>
      </c>
      <c r="Q580" s="447">
        <f>IFERROR(VLOOKUP(B581,'Liste CG'!A:A,1,FALSE),"Attention erreur pas de CG")</f>
        <v>23391</v>
      </c>
      <c r="R580" s="447" t="str">
        <f>IF(LEFT(Q580,1)="A",'Messages d''erreur'!B$10,"")</f>
        <v/>
      </c>
      <c r="S580" s="467">
        <f t="shared" si="46"/>
        <v>77241</v>
      </c>
      <c r="T580" s="469">
        <f>IFERROR(VLOOKUP(S580,'Liste CG'!A:A,1,FALSE),"Attention erreur pas de CG")</f>
        <v>77241</v>
      </c>
      <c r="U580" s="447" t="str">
        <f>IF(MID(H580,4,1)="x", 'Messages d''erreur'!$B$13,IF(LEFT(T580,1)="A",'Messages d''erreur'!$B$12,""))</f>
        <v/>
      </c>
    </row>
    <row r="581" spans="1:21" ht="39" x14ac:dyDescent="0.35">
      <c r="A581" s="535" t="s">
        <v>1757</v>
      </c>
      <c r="B581" s="447">
        <f t="shared" si="48"/>
        <v>23391</v>
      </c>
      <c r="C581" s="462" t="s">
        <v>1758</v>
      </c>
      <c r="D581" s="463" t="s">
        <v>1341</v>
      </c>
      <c r="E581" s="464" t="s">
        <v>1101</v>
      </c>
      <c r="F581" s="464">
        <v>5</v>
      </c>
      <c r="G581" s="462" t="s">
        <v>1698</v>
      </c>
      <c r="H581" s="464" t="s">
        <v>1388</v>
      </c>
      <c r="I581" s="464" t="s">
        <v>1100</v>
      </c>
      <c r="J581" s="464" t="s">
        <v>61</v>
      </c>
      <c r="K581" s="466" t="s">
        <v>1100</v>
      </c>
      <c r="L581" s="467">
        <f t="shared" si="47"/>
        <v>1</v>
      </c>
      <c r="M581" s="468">
        <f t="shared" si="49"/>
        <v>67241</v>
      </c>
      <c r="N581" s="467" t="str">
        <f>IF(IFERROR(SEARCH("-",K581,1),0) &gt; 0,IFERROR(VLOOKUP(K581,'Liste ECO'!A:A,1,FALSE),"ATTENTION CE Inexistant"),"")</f>
        <v/>
      </c>
      <c r="O581" s="467" t="str">
        <f>IF(LEFT(N581,1) ="A",'Messages d''erreur'!$B$9,"")</f>
        <v/>
      </c>
      <c r="P581" s="447">
        <f t="shared" si="45"/>
        <v>67241</v>
      </c>
      <c r="Q581" s="447">
        <f>IFERROR(VLOOKUP(B582,'Liste CG'!A:A,1,FALSE),"Attention erreur pas de CG")</f>
        <v>23391</v>
      </c>
      <c r="R581" s="447" t="str">
        <f>IF(LEFT(Q581,1)="A",'Messages d''erreur'!B$10,"")</f>
        <v/>
      </c>
      <c r="S581" s="467">
        <f t="shared" si="46"/>
        <v>67241</v>
      </c>
      <c r="T581" s="469">
        <f>IFERROR(VLOOKUP(S581,'Liste CG'!A:A,1,FALSE),"Attention erreur pas de CG")</f>
        <v>67241</v>
      </c>
      <c r="U581" s="447" t="str">
        <f>IF(MID(H581,4,1)="x", 'Messages d''erreur'!$B$13,IF(LEFT(T581,1)="A",'Messages d''erreur'!$B$12,""))</f>
        <v/>
      </c>
    </row>
    <row r="582" spans="1:21" ht="39" x14ac:dyDescent="0.35">
      <c r="A582" s="535" t="s">
        <v>1757</v>
      </c>
      <c r="B582" s="447">
        <f t="shared" si="48"/>
        <v>23391</v>
      </c>
      <c r="C582" s="462" t="s">
        <v>1758</v>
      </c>
      <c r="D582" s="463" t="s">
        <v>1341</v>
      </c>
      <c r="E582" s="464" t="s">
        <v>1101</v>
      </c>
      <c r="F582" s="464">
        <v>6</v>
      </c>
      <c r="G582" s="462" t="s">
        <v>1700</v>
      </c>
      <c r="H582" s="464" t="s">
        <v>1388</v>
      </c>
      <c r="I582" s="464" t="s">
        <v>1100</v>
      </c>
      <c r="J582" s="464" t="s">
        <v>61</v>
      </c>
      <c r="K582" s="466" t="s">
        <v>1100</v>
      </c>
      <c r="L582" s="467">
        <f t="shared" si="47"/>
        <v>1</v>
      </c>
      <c r="M582" s="468">
        <f t="shared" si="49"/>
        <v>67241</v>
      </c>
      <c r="N582" s="467" t="str">
        <f>IF(IFERROR(SEARCH("-",K582,1),0) &gt; 0,IFERROR(VLOOKUP(K582,'Liste ECO'!A:A,1,FALSE),"ATTENTION CE Inexistant"),"")</f>
        <v/>
      </c>
      <c r="O582" s="467" t="str">
        <f>IF(LEFT(N582,1) ="A",'Messages d''erreur'!$B$9,"")</f>
        <v/>
      </c>
      <c r="P582" s="447">
        <f t="shared" si="45"/>
        <v>67241</v>
      </c>
      <c r="Q582" s="447">
        <f>IFERROR(VLOOKUP(B583,'Liste CG'!A:A,1,FALSE),"Attention erreur pas de CG")</f>
        <v>23399</v>
      </c>
      <c r="R582" s="447" t="str">
        <f>IF(LEFT(Q582,1)="A",'Messages d''erreur'!B$10,"")</f>
        <v/>
      </c>
      <c r="S582" s="467">
        <f t="shared" si="46"/>
        <v>67241</v>
      </c>
      <c r="T582" s="469">
        <f>IFERROR(VLOOKUP(S582,'Liste CG'!A:A,1,FALSE),"Attention erreur pas de CG")</f>
        <v>67241</v>
      </c>
      <c r="U582" s="447" t="str">
        <f>IF(MID(H582,4,1)="x", 'Messages d''erreur'!$B$13,IF(LEFT(T582,1)="A",'Messages d''erreur'!$B$12,""))</f>
        <v/>
      </c>
    </row>
    <row r="583" spans="1:21" ht="52" x14ac:dyDescent="0.35">
      <c r="A583" s="535" t="s">
        <v>1759</v>
      </c>
      <c r="B583" s="447">
        <f t="shared" si="48"/>
        <v>23399</v>
      </c>
      <c r="C583" s="462" t="s">
        <v>1760</v>
      </c>
      <c r="D583" s="463" t="s">
        <v>1341</v>
      </c>
      <c r="E583" s="464" t="s">
        <v>1101</v>
      </c>
      <c r="F583" s="464">
        <v>1</v>
      </c>
      <c r="G583" s="462" t="s">
        <v>1347</v>
      </c>
      <c r="H583" s="464" t="s">
        <v>1754</v>
      </c>
      <c r="I583" s="464" t="s">
        <v>1100</v>
      </c>
      <c r="J583" s="464" t="s">
        <v>61</v>
      </c>
      <c r="K583" s="466" t="s">
        <v>1100</v>
      </c>
      <c r="L583" s="467">
        <f t="shared" si="47"/>
        <v>0</v>
      </c>
      <c r="M583" s="468">
        <f t="shared" si="49"/>
        <v>66033</v>
      </c>
      <c r="N583" s="467" t="str">
        <f>IF(IFERROR(SEARCH("-",K583,1),0) &gt; 0,IFERROR(VLOOKUP(K583,'Liste ECO'!A:A,1,FALSE),"ATTENTION CE Inexistant"),"")</f>
        <v/>
      </c>
      <c r="O583" s="467" t="str">
        <f>IF(LEFT(N583,1) ="A",'Messages d''erreur'!$B$9,"")</f>
        <v/>
      </c>
      <c r="P583" s="447">
        <f t="shared" si="45"/>
        <v>66033</v>
      </c>
      <c r="Q583" s="447">
        <f>IFERROR(VLOOKUP(B584,'Liste CG'!A:A,1,FALSE),"Attention erreur pas de CG")</f>
        <v>23399</v>
      </c>
      <c r="R583" s="447" t="str">
        <f>IF(LEFT(Q583,1)="A",'Messages d''erreur'!B$10,"")</f>
        <v/>
      </c>
      <c r="S583" s="467">
        <f t="shared" si="46"/>
        <v>66033</v>
      </c>
      <c r="T583" s="469">
        <f>IFERROR(VLOOKUP(S583,'Liste CG'!A:A,1,FALSE),"Attention erreur pas de CG")</f>
        <v>66033</v>
      </c>
      <c r="U583" s="447" t="str">
        <f>IF(MID(H583,4,1)="x", 'Messages d''erreur'!$B$13,IF(LEFT(T583,1)="A",'Messages d''erreur'!$B$12,""))</f>
        <v/>
      </c>
    </row>
    <row r="584" spans="1:21" ht="52" x14ac:dyDescent="0.35">
      <c r="A584" s="535" t="s">
        <v>1759</v>
      </c>
      <c r="B584" s="447">
        <f t="shared" si="48"/>
        <v>23399</v>
      </c>
      <c r="C584" s="462" t="s">
        <v>1760</v>
      </c>
      <c r="D584" s="463" t="s">
        <v>1341</v>
      </c>
      <c r="E584" s="464" t="s">
        <v>1101</v>
      </c>
      <c r="F584" s="464">
        <v>2</v>
      </c>
      <c r="G584" s="462" t="s">
        <v>1363</v>
      </c>
      <c r="H584" s="464" t="s">
        <v>1364</v>
      </c>
      <c r="I584" s="464" t="s">
        <v>1100</v>
      </c>
      <c r="J584" s="464" t="s">
        <v>61</v>
      </c>
      <c r="K584" s="466" t="s">
        <v>1100</v>
      </c>
      <c r="L584" s="467">
        <f t="shared" si="47"/>
        <v>1</v>
      </c>
      <c r="M584" s="468">
        <f t="shared" si="49"/>
        <v>67361</v>
      </c>
      <c r="N584" s="467" t="str">
        <f>IF(IFERROR(SEARCH("-",K584,1),0) &gt; 0,IFERROR(VLOOKUP(K584,'Liste ECO'!A:A,1,FALSE),"ATTENTION CE Inexistant"),"")</f>
        <v/>
      </c>
      <c r="O584" s="467" t="str">
        <f>IF(LEFT(N584,1) ="A",'Messages d''erreur'!$B$9,"")</f>
        <v/>
      </c>
      <c r="P584" s="447">
        <f t="shared" si="45"/>
        <v>67361</v>
      </c>
      <c r="Q584" s="447">
        <f>IFERROR(VLOOKUP(B585,'Liste CG'!A:A,1,FALSE),"Attention erreur pas de CG")</f>
        <v>23401</v>
      </c>
      <c r="R584" s="447" t="str">
        <f>IF(LEFT(Q584,1)="A",'Messages d''erreur'!B$10,"")</f>
        <v/>
      </c>
      <c r="S584" s="467">
        <f t="shared" si="46"/>
        <v>67361</v>
      </c>
      <c r="T584" s="469">
        <f>IFERROR(VLOOKUP(S584,'Liste CG'!A:A,1,FALSE),"Attention erreur pas de CG")</f>
        <v>67361</v>
      </c>
      <c r="U584" s="447" t="str">
        <f>IF(MID(H584,4,1)="x", 'Messages d''erreur'!$B$13,IF(LEFT(T584,1)="A",'Messages d''erreur'!$B$12,""))</f>
        <v/>
      </c>
    </row>
    <row r="585" spans="1:21" ht="26" x14ac:dyDescent="0.35">
      <c r="A585" s="535" t="s">
        <v>1761</v>
      </c>
      <c r="B585" s="447">
        <f t="shared" si="48"/>
        <v>23401</v>
      </c>
      <c r="C585" s="462" t="s">
        <v>1762</v>
      </c>
      <c r="D585" s="463" t="s">
        <v>1341</v>
      </c>
      <c r="E585" s="464" t="s">
        <v>61</v>
      </c>
      <c r="F585" s="464">
        <v>1</v>
      </c>
      <c r="G585" s="462" t="s">
        <v>1763</v>
      </c>
      <c r="H585" s="464" t="s">
        <v>1317</v>
      </c>
      <c r="I585" s="464" t="s">
        <v>1201</v>
      </c>
      <c r="J585" s="464" t="s">
        <v>1101</v>
      </c>
      <c r="K585" s="466" t="s">
        <v>870</v>
      </c>
      <c r="L585" s="467">
        <f t="shared" si="47"/>
        <v>0</v>
      </c>
      <c r="M585" s="468">
        <f t="shared" si="49"/>
        <v>44000</v>
      </c>
      <c r="N585" s="467" t="str">
        <f>IF(IFERROR(SEARCH("-",K585,1),0) &gt; 0,IFERROR(VLOOKUP(K585,'Liste ECO'!A:A,1,FALSE),"ATTENTION CE Inexistant"),"")</f>
        <v>749-51</v>
      </c>
      <c r="O585" s="467" t="str">
        <f>IF(LEFT(N585,1) ="A",'Messages d''erreur'!$B$9,"")</f>
        <v/>
      </c>
      <c r="P585" s="447">
        <f t="shared" si="45"/>
        <v>44000</v>
      </c>
      <c r="Q585" s="447">
        <f>IFERROR(VLOOKUP(B586,'Liste CG'!A:A,1,FALSE),"Attention erreur pas de CG")</f>
        <v>23401</v>
      </c>
      <c r="R585" s="447" t="str">
        <f>IF(LEFT(Q585,1)="A",'Messages d''erreur'!B$10,"")</f>
        <v/>
      </c>
      <c r="S585" s="467">
        <f t="shared" si="46"/>
        <v>44000</v>
      </c>
      <c r="T585" s="469">
        <f>IFERROR(VLOOKUP(S585,'Liste CG'!A:A,1,FALSE),"Attention erreur pas de CG")</f>
        <v>44000</v>
      </c>
      <c r="U585" s="447" t="str">
        <f>IF(MID(H585,4,1)="x", 'Messages d''erreur'!$B$13,IF(LEFT(T585,1)="A",'Messages d''erreur'!$B$12,""))</f>
        <v/>
      </c>
    </row>
    <row r="586" spans="1:21" ht="26" x14ac:dyDescent="0.35">
      <c r="A586" s="535" t="s">
        <v>1761</v>
      </c>
      <c r="B586" s="447">
        <f t="shared" si="48"/>
        <v>23401</v>
      </c>
      <c r="C586" s="462" t="s">
        <v>1762</v>
      </c>
      <c r="D586" s="463" t="s">
        <v>1341</v>
      </c>
      <c r="E586" s="464" t="s">
        <v>61</v>
      </c>
      <c r="F586" s="464">
        <v>2</v>
      </c>
      <c r="G586" s="462" t="s">
        <v>1764</v>
      </c>
      <c r="H586" s="462" t="s">
        <v>1344</v>
      </c>
      <c r="I586" s="464" t="s">
        <v>1201</v>
      </c>
      <c r="J586" s="464" t="s">
        <v>1101</v>
      </c>
      <c r="K586" s="466" t="s">
        <v>870</v>
      </c>
      <c r="L586" s="467">
        <f t="shared" si="47"/>
        <v>1</v>
      </c>
      <c r="M586" s="468">
        <f t="shared" si="49"/>
        <v>44200</v>
      </c>
      <c r="N586" s="467" t="str">
        <f>IF(IFERROR(SEARCH("-",K586,1),0) &gt; 0,IFERROR(VLOOKUP(K586,'Liste ECO'!A:A,1,FALSE),"ATTENTION CE Inexistant"),"")</f>
        <v>749-51</v>
      </c>
      <c r="O586" s="467" t="str">
        <f>IF(LEFT(N586,1) ="A",'Messages d''erreur'!$B$9,"")</f>
        <v/>
      </c>
      <c r="P586" s="447">
        <f t="shared" si="45"/>
        <v>44200</v>
      </c>
      <c r="Q586" s="447">
        <f>IFERROR(VLOOKUP(B587,'Liste CG'!A:A,1,FALSE),"Attention erreur pas de CG")</f>
        <v>23401</v>
      </c>
      <c r="R586" s="447" t="str">
        <f>IF(LEFT(Q586,1)="A",'Messages d''erreur'!B$10,"")</f>
        <v/>
      </c>
      <c r="S586" s="467">
        <f t="shared" si="46"/>
        <v>44200</v>
      </c>
      <c r="T586" s="469">
        <f>IFERROR(VLOOKUP(S586,'Liste CG'!A:A,1,FALSE),"Attention erreur pas de CG")</f>
        <v>44200</v>
      </c>
      <c r="U586" s="447" t="str">
        <f>IF(MID(H586,4,1)="x", 'Messages d''erreur'!$B$13,IF(LEFT(T586,1)="A",'Messages d''erreur'!$B$12,""))</f>
        <v/>
      </c>
    </row>
    <row r="587" spans="1:21" ht="14.5" x14ac:dyDescent="0.35">
      <c r="A587" s="535" t="s">
        <v>1761</v>
      </c>
      <c r="B587" s="447">
        <f t="shared" si="48"/>
        <v>23401</v>
      </c>
      <c r="C587" s="462" t="s">
        <v>1762</v>
      </c>
      <c r="D587" s="463" t="s">
        <v>1341</v>
      </c>
      <c r="E587" s="464" t="s">
        <v>1101</v>
      </c>
      <c r="F587" s="464">
        <v>3</v>
      </c>
      <c r="G587" s="462" t="s">
        <v>1377</v>
      </c>
      <c r="H587" s="464" t="s">
        <v>1371</v>
      </c>
      <c r="I587" s="464" t="s">
        <v>1201</v>
      </c>
      <c r="J587" s="464" t="s">
        <v>61</v>
      </c>
      <c r="K587" s="466" t="s">
        <v>920</v>
      </c>
      <c r="L587" s="467">
        <f t="shared" si="47"/>
        <v>1</v>
      </c>
      <c r="M587" s="468">
        <f t="shared" si="49"/>
        <v>41600</v>
      </c>
      <c r="N587" s="467" t="str">
        <f>IF(IFERROR(SEARCH("-",K587,1),0) &gt; 0,IFERROR(VLOOKUP(K587,'Liste ECO'!A:A,1,FALSE),"ATTENTION CE Inexistant"),"")</f>
        <v>779-51</v>
      </c>
      <c r="O587" s="467" t="str">
        <f>IF(LEFT(N587,1) ="A",'Messages d''erreur'!$B$9,"")</f>
        <v/>
      </c>
      <c r="P587" s="447">
        <f t="shared" si="45"/>
        <v>41600</v>
      </c>
      <c r="Q587" s="447">
        <f>IFERROR(VLOOKUP(B588,'Liste CG'!A:A,1,FALSE),"Attention erreur pas de CG")</f>
        <v>23401</v>
      </c>
      <c r="R587" s="447" t="str">
        <f>IF(LEFT(Q587,1)="A",'Messages d''erreur'!B$10,"")</f>
        <v/>
      </c>
      <c r="S587" s="467">
        <f t="shared" si="46"/>
        <v>41600</v>
      </c>
      <c r="T587" s="469">
        <f>IFERROR(VLOOKUP(S587,'Liste CG'!A:A,1,FALSE),"Attention erreur pas de CG")</f>
        <v>41600</v>
      </c>
      <c r="U587" s="447" t="str">
        <f>IF(MID(H587,4,1)="x", 'Messages d''erreur'!$B$13,IF(LEFT(T587,1)="A",'Messages d''erreur'!$B$12,""))</f>
        <v/>
      </c>
    </row>
    <row r="588" spans="1:21" ht="26" x14ac:dyDescent="0.35">
      <c r="A588" s="535" t="s">
        <v>1761</v>
      </c>
      <c r="B588" s="447">
        <f t="shared" si="48"/>
        <v>23401</v>
      </c>
      <c r="C588" s="462" t="s">
        <v>1762</v>
      </c>
      <c r="D588" s="463" t="s">
        <v>1341</v>
      </c>
      <c r="E588" s="464" t="s">
        <v>61</v>
      </c>
      <c r="F588" s="464">
        <v>4</v>
      </c>
      <c r="G588" s="462" t="s">
        <v>1699</v>
      </c>
      <c r="H588" s="464" t="s">
        <v>1390</v>
      </c>
      <c r="I588" s="464" t="s">
        <v>1100</v>
      </c>
      <c r="J588" s="464" t="s">
        <v>1101</v>
      </c>
      <c r="K588" s="466" t="s">
        <v>1100</v>
      </c>
      <c r="L588" s="467">
        <f t="shared" si="47"/>
        <v>1</v>
      </c>
      <c r="M588" s="468">
        <f t="shared" si="49"/>
        <v>77241</v>
      </c>
      <c r="N588" s="467" t="str">
        <f>IF(IFERROR(SEARCH("-",K588,1),0) &gt; 0,IFERROR(VLOOKUP(K588,'Liste ECO'!A:A,1,FALSE),"ATTENTION CE Inexistant"),"")</f>
        <v/>
      </c>
      <c r="O588" s="467" t="str">
        <f>IF(LEFT(N588,1) ="A",'Messages d''erreur'!$B$9,"")</f>
        <v/>
      </c>
      <c r="P588" s="447">
        <f t="shared" si="45"/>
        <v>77241</v>
      </c>
      <c r="Q588" s="447">
        <f>IFERROR(VLOOKUP(B589,'Liste CG'!A:A,1,FALSE),"Attention erreur pas de CG")</f>
        <v>23401</v>
      </c>
      <c r="R588" s="447" t="str">
        <f>IF(LEFT(Q588,1)="A",'Messages d''erreur'!B$10,"")</f>
        <v/>
      </c>
      <c r="S588" s="467">
        <f t="shared" si="46"/>
        <v>77241</v>
      </c>
      <c r="T588" s="469">
        <f>IFERROR(VLOOKUP(S588,'Liste CG'!A:A,1,FALSE),"Attention erreur pas de CG")</f>
        <v>77241</v>
      </c>
      <c r="U588" s="447" t="str">
        <f>IF(MID(H588,4,1)="x", 'Messages d''erreur'!$B$13,IF(LEFT(T588,1)="A",'Messages d''erreur'!$B$12,""))</f>
        <v/>
      </c>
    </row>
    <row r="589" spans="1:21" ht="26" x14ac:dyDescent="0.35">
      <c r="A589" s="535" t="s">
        <v>1761</v>
      </c>
      <c r="B589" s="447">
        <f t="shared" si="48"/>
        <v>23401</v>
      </c>
      <c r="C589" s="462" t="s">
        <v>1762</v>
      </c>
      <c r="D589" s="463" t="s">
        <v>1341</v>
      </c>
      <c r="E589" s="464" t="s">
        <v>1101</v>
      </c>
      <c r="F589" s="464">
        <v>5</v>
      </c>
      <c r="G589" s="462" t="s">
        <v>1698</v>
      </c>
      <c r="H589" s="464" t="s">
        <v>1388</v>
      </c>
      <c r="I589" s="464" t="s">
        <v>1100</v>
      </c>
      <c r="J589" s="464" t="s">
        <v>61</v>
      </c>
      <c r="K589" s="466" t="s">
        <v>1100</v>
      </c>
      <c r="L589" s="467">
        <f t="shared" si="47"/>
        <v>1</v>
      </c>
      <c r="M589" s="468">
        <f t="shared" si="49"/>
        <v>67241</v>
      </c>
      <c r="N589" s="467" t="str">
        <f>IF(IFERROR(SEARCH("-",K589,1),0) &gt; 0,IFERROR(VLOOKUP(K589,'Liste ECO'!A:A,1,FALSE),"ATTENTION CE Inexistant"),"")</f>
        <v/>
      </c>
      <c r="O589" s="467" t="str">
        <f>IF(LEFT(N589,1) ="A",'Messages d''erreur'!$B$9,"")</f>
        <v/>
      </c>
      <c r="P589" s="447">
        <f t="shared" si="45"/>
        <v>67241</v>
      </c>
      <c r="Q589" s="447">
        <f>IFERROR(VLOOKUP(B590,'Liste CG'!A:A,1,FALSE),"Attention erreur pas de CG")</f>
        <v>23401</v>
      </c>
      <c r="R589" s="447" t="str">
        <f>IF(LEFT(Q589,1)="A",'Messages d''erreur'!B$10,"")</f>
        <v/>
      </c>
      <c r="S589" s="467">
        <f t="shared" si="46"/>
        <v>67241</v>
      </c>
      <c r="T589" s="469">
        <f>IFERROR(VLOOKUP(S589,'Liste CG'!A:A,1,FALSE),"Attention erreur pas de CG")</f>
        <v>67241</v>
      </c>
      <c r="U589" s="447" t="str">
        <f>IF(MID(H589,4,1)="x", 'Messages d''erreur'!$B$13,IF(LEFT(T589,1)="A",'Messages d''erreur'!$B$12,""))</f>
        <v/>
      </c>
    </row>
    <row r="590" spans="1:21" ht="26" x14ac:dyDescent="0.35">
      <c r="A590" s="535" t="s">
        <v>1761</v>
      </c>
      <c r="B590" s="447">
        <f t="shared" si="48"/>
        <v>23401</v>
      </c>
      <c r="C590" s="462" t="s">
        <v>1762</v>
      </c>
      <c r="D590" s="463" t="s">
        <v>1341</v>
      </c>
      <c r="E590" s="464" t="s">
        <v>1101</v>
      </c>
      <c r="F590" s="464">
        <v>6</v>
      </c>
      <c r="G590" s="462" t="s">
        <v>1765</v>
      </c>
      <c r="H590" s="464" t="s">
        <v>1388</v>
      </c>
      <c r="I590" s="464" t="s">
        <v>1100</v>
      </c>
      <c r="J590" s="464" t="s">
        <v>61</v>
      </c>
      <c r="K590" s="466" t="s">
        <v>1100</v>
      </c>
      <c r="L590" s="467">
        <f t="shared" si="47"/>
        <v>1</v>
      </c>
      <c r="M590" s="468">
        <f t="shared" si="49"/>
        <v>67241</v>
      </c>
      <c r="N590" s="467" t="str">
        <f>IF(IFERROR(SEARCH("-",K590,1),0) &gt; 0,IFERROR(VLOOKUP(K590,'Liste ECO'!A:A,1,FALSE),"ATTENTION CE Inexistant"),"")</f>
        <v/>
      </c>
      <c r="O590" s="467" t="str">
        <f>IF(LEFT(N590,1) ="A",'Messages d''erreur'!$B$9,"")</f>
        <v/>
      </c>
      <c r="P590" s="447">
        <f t="shared" si="45"/>
        <v>67241</v>
      </c>
      <c r="Q590" s="447">
        <f>IFERROR(VLOOKUP(B591,'Liste CG'!A:A,1,FALSE),"Attention erreur pas de CG")</f>
        <v>23407</v>
      </c>
      <c r="R590" s="447" t="str">
        <f>IF(LEFT(Q590,1)="A",'Messages d''erreur'!B$10,"")</f>
        <v/>
      </c>
      <c r="S590" s="467">
        <f t="shared" si="46"/>
        <v>67241</v>
      </c>
      <c r="T590" s="469">
        <f>IFERROR(VLOOKUP(S590,'Liste CG'!A:A,1,FALSE),"Attention erreur pas de CG")</f>
        <v>67241</v>
      </c>
      <c r="U590" s="447" t="str">
        <f>IF(MID(H590,4,1)="x", 'Messages d''erreur'!$B$13,IF(LEFT(T590,1)="A",'Messages d''erreur'!$B$12,""))</f>
        <v/>
      </c>
    </row>
    <row r="591" spans="1:21" ht="39" x14ac:dyDescent="0.35">
      <c r="A591" s="535" t="s">
        <v>1766</v>
      </c>
      <c r="B591" s="447">
        <f t="shared" si="48"/>
        <v>23407</v>
      </c>
      <c r="C591" s="462" t="s">
        <v>1767</v>
      </c>
      <c r="D591" s="463" t="s">
        <v>1341</v>
      </c>
      <c r="E591" s="464" t="s">
        <v>1101</v>
      </c>
      <c r="F591" s="464">
        <v>1</v>
      </c>
      <c r="G591" s="462" t="s">
        <v>1768</v>
      </c>
      <c r="H591" s="464" t="s">
        <v>1402</v>
      </c>
      <c r="I591" s="464" t="s">
        <v>1100</v>
      </c>
      <c r="J591" s="464" t="s">
        <v>61</v>
      </c>
      <c r="K591" s="466" t="s">
        <v>1100</v>
      </c>
      <c r="L591" s="467">
        <f t="shared" si="47"/>
        <v>0</v>
      </c>
      <c r="M591" s="468">
        <f t="shared" si="49"/>
        <v>67371</v>
      </c>
      <c r="N591" s="467" t="str">
        <f>IF(IFERROR(SEARCH("-",K591,1),0) &gt; 0,IFERROR(VLOOKUP(K591,'Liste ECO'!A:A,1,FALSE),"ATTENTION CE Inexistant"),"")</f>
        <v/>
      </c>
      <c r="O591" s="467" t="str">
        <f>IF(LEFT(N591,1) ="A",'Messages d''erreur'!$B$9,"")</f>
        <v/>
      </c>
      <c r="P591" s="447">
        <f t="shared" si="45"/>
        <v>67371</v>
      </c>
      <c r="Q591" s="447">
        <f>IFERROR(VLOOKUP(B592,'Liste CG'!A:A,1,FALSE),"Attention erreur pas de CG")</f>
        <v>23407</v>
      </c>
      <c r="R591" s="447" t="str">
        <f>IF(LEFT(Q591,1)="A",'Messages d''erreur'!B$10,"")</f>
        <v/>
      </c>
      <c r="S591" s="467">
        <f t="shared" si="46"/>
        <v>67371</v>
      </c>
      <c r="T591" s="469">
        <f>IFERROR(VLOOKUP(S591,'Liste CG'!A:A,1,FALSE),"Attention erreur pas de CG")</f>
        <v>67371</v>
      </c>
      <c r="U591" s="447" t="str">
        <f>IF(MID(H591,4,1)="x", 'Messages d''erreur'!$B$13,IF(LEFT(T591,1)="A",'Messages d''erreur'!$B$12,""))</f>
        <v/>
      </c>
    </row>
    <row r="592" spans="1:21" ht="39" x14ac:dyDescent="0.35">
      <c r="A592" s="535" t="s">
        <v>1766</v>
      </c>
      <c r="B592" s="447">
        <f t="shared" si="48"/>
        <v>23407</v>
      </c>
      <c r="C592" s="462" t="s">
        <v>1767</v>
      </c>
      <c r="D592" s="463" t="s">
        <v>1341</v>
      </c>
      <c r="E592" s="464" t="s">
        <v>61</v>
      </c>
      <c r="F592" s="464">
        <v>2</v>
      </c>
      <c r="G592" s="462" t="s">
        <v>1769</v>
      </c>
      <c r="H592" s="464" t="s">
        <v>1403</v>
      </c>
      <c r="I592" s="464" t="s">
        <v>1100</v>
      </c>
      <c r="J592" s="464" t="s">
        <v>1101</v>
      </c>
      <c r="K592" s="466" t="s">
        <v>1100</v>
      </c>
      <c r="L592" s="467">
        <f t="shared" si="47"/>
        <v>1</v>
      </c>
      <c r="M592" s="468">
        <f t="shared" si="49"/>
        <v>77371</v>
      </c>
      <c r="N592" s="467" t="str">
        <f>IF(IFERROR(SEARCH("-",K592,1),0) &gt; 0,IFERROR(VLOOKUP(K592,'Liste ECO'!A:A,1,FALSE),"ATTENTION CE Inexistant"),"")</f>
        <v/>
      </c>
      <c r="O592" s="467" t="str">
        <f>IF(LEFT(N592,1) ="A",'Messages d''erreur'!$B$9,"")</f>
        <v/>
      </c>
      <c r="P592" s="447">
        <f t="shared" si="45"/>
        <v>77371</v>
      </c>
      <c r="Q592" s="447">
        <f>IFERROR(VLOOKUP(B593,'Liste CG'!A:A,1,FALSE),"Attention erreur pas de CG")</f>
        <v>23411</v>
      </c>
      <c r="R592" s="447" t="str">
        <f>IF(LEFT(Q592,1)="A",'Messages d''erreur'!B$10,"")</f>
        <v/>
      </c>
      <c r="S592" s="467">
        <f t="shared" si="46"/>
        <v>77371</v>
      </c>
      <c r="T592" s="469">
        <f>IFERROR(VLOOKUP(S592,'Liste CG'!A:A,1,FALSE),"Attention erreur pas de CG")</f>
        <v>77371</v>
      </c>
      <c r="U592" s="447" t="str">
        <f>IF(MID(H592,4,1)="x", 'Messages d''erreur'!$B$13,IF(LEFT(T592,1)="A",'Messages d''erreur'!$B$12,""))</f>
        <v/>
      </c>
    </row>
    <row r="593" spans="1:21" ht="14.5" x14ac:dyDescent="0.35">
      <c r="A593" s="535" t="s">
        <v>1770</v>
      </c>
      <c r="B593" s="447">
        <f t="shared" si="48"/>
        <v>23411</v>
      </c>
      <c r="C593" s="462" t="s">
        <v>1771</v>
      </c>
      <c r="D593" s="492" t="s">
        <v>1696</v>
      </c>
      <c r="E593" s="464" t="s">
        <v>61</v>
      </c>
      <c r="F593" s="464">
        <v>1</v>
      </c>
      <c r="G593" s="462" t="s">
        <v>1368</v>
      </c>
      <c r="H593" s="464" t="s">
        <v>1317</v>
      </c>
      <c r="I593" s="464" t="s">
        <v>1201</v>
      </c>
      <c r="J593" s="464" t="s">
        <v>1101</v>
      </c>
      <c r="K593" s="466" t="s">
        <v>853</v>
      </c>
      <c r="L593" s="467">
        <f t="shared" si="47"/>
        <v>0</v>
      </c>
      <c r="M593" s="468">
        <f t="shared" si="49"/>
        <v>44000</v>
      </c>
      <c r="N593" s="467" t="str">
        <f>IF(IFERROR(SEARCH("-",K593,1),0) &gt; 0,IFERROR(VLOOKUP(K593,'Liste ECO'!A:A,1,FALSE),"ATTENTION CE Inexistant"),"")</f>
        <v>746-51</v>
      </c>
      <c r="O593" s="467" t="str">
        <f>IF(LEFT(N593,1) ="A",'Messages d''erreur'!$B$9,"")</f>
        <v/>
      </c>
      <c r="P593" s="447">
        <f t="shared" si="45"/>
        <v>44000</v>
      </c>
      <c r="Q593" s="447">
        <f>IFERROR(VLOOKUP(B594,'Liste CG'!A:A,1,FALSE),"Attention erreur pas de CG")</f>
        <v>23411</v>
      </c>
      <c r="R593" s="447" t="str">
        <f>IF(LEFT(Q593,1)="A",'Messages d''erreur'!B$10,"")</f>
        <v/>
      </c>
      <c r="S593" s="467">
        <f t="shared" si="46"/>
        <v>44000</v>
      </c>
      <c r="T593" s="469">
        <f>IFERROR(VLOOKUP(S593,'Liste CG'!A:A,1,FALSE),"Attention erreur pas de CG")</f>
        <v>44000</v>
      </c>
      <c r="U593" s="447" t="str">
        <f>IF(MID(H593,4,1)="x", 'Messages d''erreur'!$B$13,IF(LEFT(T593,1)="A",'Messages d''erreur'!$B$12,""))</f>
        <v/>
      </c>
    </row>
    <row r="594" spans="1:21" ht="14.5" x14ac:dyDescent="0.35">
      <c r="A594" s="535" t="s">
        <v>1770</v>
      </c>
      <c r="B594" s="447">
        <f t="shared" si="48"/>
        <v>23411</v>
      </c>
      <c r="C594" s="462" t="s">
        <v>1771</v>
      </c>
      <c r="D594" s="492" t="s">
        <v>1696</v>
      </c>
      <c r="E594" s="464" t="s">
        <v>61</v>
      </c>
      <c r="F594" s="464">
        <v>2</v>
      </c>
      <c r="G594" s="462" t="s">
        <v>1369</v>
      </c>
      <c r="H594" s="462" t="s">
        <v>1344</v>
      </c>
      <c r="I594" s="464" t="s">
        <v>1201</v>
      </c>
      <c r="J594" s="464" t="s">
        <v>1101</v>
      </c>
      <c r="K594" s="466" t="s">
        <v>853</v>
      </c>
      <c r="L594" s="467">
        <f t="shared" si="47"/>
        <v>1</v>
      </c>
      <c r="M594" s="468">
        <f t="shared" si="49"/>
        <v>44200</v>
      </c>
      <c r="N594" s="467" t="str">
        <f>IF(IFERROR(SEARCH("-",K594,1),0) &gt; 0,IFERROR(VLOOKUP(K594,'Liste ECO'!A:A,1,FALSE),"ATTENTION CE Inexistant"),"")</f>
        <v>746-51</v>
      </c>
      <c r="O594" s="467" t="str">
        <f>IF(LEFT(N594,1) ="A",'Messages d''erreur'!$B$9,"")</f>
        <v/>
      </c>
      <c r="P594" s="447">
        <f t="shared" si="45"/>
        <v>44200</v>
      </c>
      <c r="Q594" s="447">
        <f>IFERROR(VLOOKUP(B595,'Liste CG'!A:A,1,FALSE),"Attention erreur pas de CG")</f>
        <v>23411</v>
      </c>
      <c r="R594" s="447" t="str">
        <f>IF(LEFT(Q594,1)="A",'Messages d''erreur'!B$10,"")</f>
        <v/>
      </c>
      <c r="S594" s="467">
        <f t="shared" si="46"/>
        <v>44200</v>
      </c>
      <c r="T594" s="469">
        <f>IFERROR(VLOOKUP(S594,'Liste CG'!A:A,1,FALSE),"Attention erreur pas de CG")</f>
        <v>44200</v>
      </c>
      <c r="U594" s="447" t="str">
        <f>IF(MID(H594,4,1)="x", 'Messages d''erreur'!$B$13,IF(LEFT(T594,1)="A",'Messages d''erreur'!$B$12,""))</f>
        <v/>
      </c>
    </row>
    <row r="595" spans="1:21" ht="14.5" x14ac:dyDescent="0.35">
      <c r="A595" s="535" t="s">
        <v>1770</v>
      </c>
      <c r="B595" s="447">
        <f t="shared" si="48"/>
        <v>23411</v>
      </c>
      <c r="C595" s="462" t="s">
        <v>1771</v>
      </c>
      <c r="D595" s="492" t="s">
        <v>1696</v>
      </c>
      <c r="E595" s="464" t="s">
        <v>1101</v>
      </c>
      <c r="F595" s="464">
        <v>3</v>
      </c>
      <c r="G595" s="462" t="s">
        <v>1772</v>
      </c>
      <c r="H595" s="464" t="s">
        <v>1371</v>
      </c>
      <c r="I595" s="464" t="s">
        <v>1201</v>
      </c>
      <c r="J595" s="464" t="s">
        <v>61</v>
      </c>
      <c r="K595" s="466" t="s">
        <v>917</v>
      </c>
      <c r="L595" s="467">
        <f t="shared" si="47"/>
        <v>1</v>
      </c>
      <c r="M595" s="468">
        <f t="shared" si="49"/>
        <v>41600</v>
      </c>
      <c r="N595" s="467" t="str">
        <f>IF(IFERROR(SEARCH("-",K595,1),0) &gt; 0,IFERROR(VLOOKUP(K595,'Liste ECO'!A:A,1,FALSE),"ATTENTION CE Inexistant"),"")</f>
        <v>776-51</v>
      </c>
      <c r="O595" s="467" t="str">
        <f>IF(LEFT(N595,1) ="A",'Messages d''erreur'!$B$9,"")</f>
        <v/>
      </c>
      <c r="P595" s="447">
        <f t="shared" si="45"/>
        <v>41600</v>
      </c>
      <c r="Q595" s="447">
        <f>IFERROR(VLOOKUP(B596,'Liste CG'!A:A,1,FALSE),"Attention erreur pas de CG")</f>
        <v>23411</v>
      </c>
      <c r="R595" s="447" t="str">
        <f>IF(LEFT(Q595,1)="A",'Messages d''erreur'!B$10,"")</f>
        <v/>
      </c>
      <c r="S595" s="467">
        <f t="shared" si="46"/>
        <v>41600</v>
      </c>
      <c r="T595" s="469">
        <f>IFERROR(VLOOKUP(S595,'Liste CG'!A:A,1,FALSE),"Attention erreur pas de CG")</f>
        <v>41600</v>
      </c>
      <c r="U595" s="447" t="str">
        <f>IF(MID(H595,4,1)="x", 'Messages d''erreur'!$B$13,IF(LEFT(T595,1)="A",'Messages d''erreur'!$B$12,""))</f>
        <v/>
      </c>
    </row>
    <row r="596" spans="1:21" ht="26" x14ac:dyDescent="0.35">
      <c r="A596" s="535" t="s">
        <v>1770</v>
      </c>
      <c r="B596" s="447">
        <f t="shared" si="48"/>
        <v>23411</v>
      </c>
      <c r="C596" s="462" t="s">
        <v>1771</v>
      </c>
      <c r="D596" s="492" t="s">
        <v>1696</v>
      </c>
      <c r="E596" s="464" t="s">
        <v>61</v>
      </c>
      <c r="F596" s="464">
        <v>4</v>
      </c>
      <c r="G596" s="462" t="s">
        <v>1699</v>
      </c>
      <c r="H596" s="464" t="s">
        <v>1390</v>
      </c>
      <c r="I596" s="464" t="s">
        <v>1100</v>
      </c>
      <c r="J596" s="464" t="s">
        <v>1101</v>
      </c>
      <c r="K596" s="466" t="s">
        <v>1100</v>
      </c>
      <c r="L596" s="467">
        <f t="shared" si="47"/>
        <v>1</v>
      </c>
      <c r="M596" s="468">
        <f t="shared" si="49"/>
        <v>77241</v>
      </c>
      <c r="N596" s="467" t="str">
        <f>IF(IFERROR(SEARCH("-",K596,1),0) &gt; 0,IFERROR(VLOOKUP(K596,'Liste ECO'!A:A,1,FALSE),"ATTENTION CE Inexistant"),"")</f>
        <v/>
      </c>
      <c r="O596" s="467" t="str">
        <f>IF(LEFT(N596,1) ="A",'Messages d''erreur'!$B$9,"")</f>
        <v/>
      </c>
      <c r="P596" s="447">
        <f t="shared" si="45"/>
        <v>77241</v>
      </c>
      <c r="Q596" s="447">
        <f>IFERROR(VLOOKUP(B597,'Liste CG'!A:A,1,FALSE),"Attention erreur pas de CG")</f>
        <v>23411</v>
      </c>
      <c r="R596" s="447" t="str">
        <f>IF(LEFT(Q596,1)="A",'Messages d''erreur'!B$10,"")</f>
        <v/>
      </c>
      <c r="S596" s="467">
        <f t="shared" si="46"/>
        <v>77241</v>
      </c>
      <c r="T596" s="469">
        <f>IFERROR(VLOOKUP(S596,'Liste CG'!A:A,1,FALSE),"Attention erreur pas de CG")</f>
        <v>77241</v>
      </c>
      <c r="U596" s="447" t="str">
        <f>IF(MID(H596,4,1)="x", 'Messages d''erreur'!$B$13,IF(LEFT(T596,1)="A",'Messages d''erreur'!$B$12,""))</f>
        <v/>
      </c>
    </row>
    <row r="597" spans="1:21" ht="26" x14ac:dyDescent="0.35">
      <c r="A597" s="535" t="s">
        <v>1770</v>
      </c>
      <c r="B597" s="447">
        <f t="shared" si="48"/>
        <v>23411</v>
      </c>
      <c r="C597" s="462" t="s">
        <v>1771</v>
      </c>
      <c r="D597" s="492" t="s">
        <v>1696</v>
      </c>
      <c r="E597" s="464" t="s">
        <v>1101</v>
      </c>
      <c r="F597" s="464">
        <v>5</v>
      </c>
      <c r="G597" s="462" t="s">
        <v>1698</v>
      </c>
      <c r="H597" s="464" t="s">
        <v>1388</v>
      </c>
      <c r="I597" s="464" t="s">
        <v>1100</v>
      </c>
      <c r="J597" s="464" t="s">
        <v>61</v>
      </c>
      <c r="K597" s="466" t="s">
        <v>1100</v>
      </c>
      <c r="L597" s="467">
        <f t="shared" si="47"/>
        <v>1</v>
      </c>
      <c r="M597" s="468">
        <f t="shared" si="49"/>
        <v>67241</v>
      </c>
      <c r="N597" s="467" t="str">
        <f>IF(IFERROR(SEARCH("-",K597,1),0) &gt; 0,IFERROR(VLOOKUP(K597,'Liste ECO'!A:A,1,FALSE),"ATTENTION CE Inexistant"),"")</f>
        <v/>
      </c>
      <c r="O597" s="467" t="str">
        <f>IF(LEFT(N597,1) ="A",'Messages d''erreur'!$B$9,"")</f>
        <v/>
      </c>
      <c r="P597" s="447">
        <f t="shared" si="45"/>
        <v>67241</v>
      </c>
      <c r="Q597" s="447">
        <f>IFERROR(VLOOKUP(B598,'Liste CG'!A:A,1,FALSE),"Attention erreur pas de CG")</f>
        <v>23419</v>
      </c>
      <c r="R597" s="447" t="str">
        <f>IF(LEFT(Q597,1)="A",'Messages d''erreur'!B$10,"")</f>
        <v/>
      </c>
      <c r="S597" s="467">
        <f t="shared" si="46"/>
        <v>67241</v>
      </c>
      <c r="T597" s="469">
        <f>IFERROR(VLOOKUP(S597,'Liste CG'!A:A,1,FALSE),"Attention erreur pas de CG")</f>
        <v>67241</v>
      </c>
      <c r="U597" s="447" t="str">
        <f>IF(MID(H597,4,1)="x", 'Messages d''erreur'!$B$13,IF(LEFT(T597,1)="A",'Messages d''erreur'!$B$12,""))</f>
        <v/>
      </c>
    </row>
    <row r="598" spans="1:21" ht="14.5" x14ac:dyDescent="0.35">
      <c r="A598" s="535" t="s">
        <v>1773</v>
      </c>
      <c r="B598" s="447">
        <f t="shared" si="48"/>
        <v>23419</v>
      </c>
      <c r="C598" s="462" t="s">
        <v>1774</v>
      </c>
      <c r="D598" s="492" t="s">
        <v>1696</v>
      </c>
      <c r="E598" s="464" t="s">
        <v>1101</v>
      </c>
      <c r="F598" s="464">
        <v>1</v>
      </c>
      <c r="G598" s="462" t="s">
        <v>1347</v>
      </c>
      <c r="H598" s="464" t="s">
        <v>1775</v>
      </c>
      <c r="I598" s="464" t="s">
        <v>1100</v>
      </c>
      <c r="J598" s="464" t="s">
        <v>61</v>
      </c>
      <c r="K598" s="466" t="s">
        <v>1100</v>
      </c>
      <c r="L598" s="467">
        <f t="shared" si="47"/>
        <v>0</v>
      </c>
      <c r="M598" s="468">
        <f t="shared" si="49"/>
        <v>66034</v>
      </c>
      <c r="N598" s="467" t="str">
        <f>IF(IFERROR(SEARCH("-",K598,1),0) &gt; 0,IFERROR(VLOOKUP(K598,'Liste ECO'!A:A,1,FALSE),"ATTENTION CE Inexistant"),"")</f>
        <v/>
      </c>
      <c r="O598" s="467" t="str">
        <f>IF(LEFT(N598,1) ="A",'Messages d''erreur'!$B$9,"")</f>
        <v/>
      </c>
      <c r="P598" s="447">
        <f t="shared" si="45"/>
        <v>66034</v>
      </c>
      <c r="Q598" s="447">
        <f>IFERROR(VLOOKUP(B599,'Liste CG'!A:A,1,FALSE),"Attention erreur pas de CG")</f>
        <v>23491</v>
      </c>
      <c r="R598" s="447" t="str">
        <f>IF(LEFT(Q598,1)="A",'Messages d''erreur'!B$10,"")</f>
        <v/>
      </c>
      <c r="S598" s="467">
        <f t="shared" si="46"/>
        <v>66034</v>
      </c>
      <c r="T598" s="469">
        <f>IFERROR(VLOOKUP(S598,'Liste CG'!A:A,1,FALSE),"Attention erreur pas de CG")</f>
        <v>66034</v>
      </c>
      <c r="U598" s="447" t="str">
        <f>IF(MID(H598,4,1)="x", 'Messages d''erreur'!$B$13,IF(LEFT(T598,1)="A",'Messages d''erreur'!$B$12,""))</f>
        <v/>
      </c>
    </row>
    <row r="599" spans="1:21" ht="26" x14ac:dyDescent="0.35">
      <c r="A599" s="535" t="s">
        <v>1776</v>
      </c>
      <c r="B599" s="447">
        <f t="shared" si="48"/>
        <v>23491</v>
      </c>
      <c r="C599" s="462" t="s">
        <v>873</v>
      </c>
      <c r="D599" s="492" t="s">
        <v>1696</v>
      </c>
      <c r="E599" s="464" t="s">
        <v>61</v>
      </c>
      <c r="F599" s="464">
        <v>1</v>
      </c>
      <c r="G599" s="462" t="s">
        <v>1368</v>
      </c>
      <c r="H599" s="464" t="s">
        <v>1317</v>
      </c>
      <c r="I599" s="464" t="s">
        <v>1201</v>
      </c>
      <c r="J599" s="464" t="s">
        <v>1101</v>
      </c>
      <c r="K599" s="466" t="s">
        <v>872</v>
      </c>
      <c r="L599" s="467">
        <f t="shared" si="47"/>
        <v>0</v>
      </c>
      <c r="M599" s="468">
        <f t="shared" si="49"/>
        <v>44000</v>
      </c>
      <c r="N599" s="467" t="str">
        <f>IF(IFERROR(SEARCH("-",K599,1),0) &gt; 0,IFERROR(VLOOKUP(K599,'Liste ECO'!A:A,1,FALSE),"ATTENTION CE Inexistant"),"")</f>
        <v>749-98</v>
      </c>
      <c r="O599" s="467" t="str">
        <f>IF(LEFT(N599,1) ="A",'Messages d''erreur'!$B$9,"")</f>
        <v/>
      </c>
      <c r="P599" s="447">
        <f t="shared" si="45"/>
        <v>44000</v>
      </c>
      <c r="Q599" s="447">
        <f>IFERROR(VLOOKUP(B600,'Liste CG'!A:A,1,FALSE),"Attention erreur pas de CG")</f>
        <v>23491</v>
      </c>
      <c r="R599" s="447" t="str">
        <f>IF(LEFT(Q599,1)="A",'Messages d''erreur'!B$10,"")</f>
        <v/>
      </c>
      <c r="S599" s="467">
        <f t="shared" si="46"/>
        <v>44000</v>
      </c>
      <c r="T599" s="469">
        <f>IFERROR(VLOOKUP(S599,'Liste CG'!A:A,1,FALSE),"Attention erreur pas de CG")</f>
        <v>44000</v>
      </c>
      <c r="U599" s="447" t="str">
        <f>IF(MID(H599,4,1)="x", 'Messages d''erreur'!$B$13,IF(LEFT(T599,1)="A",'Messages d''erreur'!$B$12,""))</f>
        <v/>
      </c>
    </row>
    <row r="600" spans="1:21" ht="26" x14ac:dyDescent="0.35">
      <c r="A600" s="535" t="s">
        <v>1776</v>
      </c>
      <c r="B600" s="447">
        <f t="shared" si="48"/>
        <v>23491</v>
      </c>
      <c r="C600" s="462" t="s">
        <v>873</v>
      </c>
      <c r="D600" s="492" t="s">
        <v>1696</v>
      </c>
      <c r="E600" s="464" t="s">
        <v>61</v>
      </c>
      <c r="F600" s="464">
        <v>2</v>
      </c>
      <c r="G600" s="462" t="s">
        <v>1369</v>
      </c>
      <c r="H600" s="462" t="s">
        <v>1344</v>
      </c>
      <c r="I600" s="464" t="s">
        <v>1201</v>
      </c>
      <c r="J600" s="464" t="s">
        <v>1101</v>
      </c>
      <c r="K600" s="466" t="s">
        <v>872</v>
      </c>
      <c r="L600" s="467">
        <f t="shared" si="47"/>
        <v>1</v>
      </c>
      <c r="M600" s="468">
        <f t="shared" si="49"/>
        <v>44200</v>
      </c>
      <c r="N600" s="467" t="str">
        <f>IF(IFERROR(SEARCH("-",K600,1),0) &gt; 0,IFERROR(VLOOKUP(K600,'Liste ECO'!A:A,1,FALSE),"ATTENTION CE Inexistant"),"")</f>
        <v>749-98</v>
      </c>
      <c r="O600" s="467" t="str">
        <f>IF(LEFT(N600,1) ="A",'Messages d''erreur'!$B$9,"")</f>
        <v/>
      </c>
      <c r="P600" s="447">
        <f t="shared" si="45"/>
        <v>44200</v>
      </c>
      <c r="Q600" s="447">
        <f>IFERROR(VLOOKUP(B601,'Liste CG'!A:A,1,FALSE),"Attention erreur pas de CG")</f>
        <v>23491</v>
      </c>
      <c r="R600" s="447" t="str">
        <f>IF(LEFT(Q600,1)="A",'Messages d''erreur'!B$10,"")</f>
        <v/>
      </c>
      <c r="S600" s="467">
        <f t="shared" si="46"/>
        <v>44200</v>
      </c>
      <c r="T600" s="469">
        <f>IFERROR(VLOOKUP(S600,'Liste CG'!A:A,1,FALSE),"Attention erreur pas de CG")</f>
        <v>44200</v>
      </c>
      <c r="U600" s="447" t="str">
        <f>IF(MID(H600,4,1)="x", 'Messages d''erreur'!$B$13,IF(LEFT(T600,1)="A",'Messages d''erreur'!$B$12,""))</f>
        <v/>
      </c>
    </row>
    <row r="601" spans="1:21" ht="26" x14ac:dyDescent="0.35">
      <c r="A601" s="535" t="s">
        <v>1776</v>
      </c>
      <c r="B601" s="447">
        <f t="shared" si="48"/>
        <v>23491</v>
      </c>
      <c r="C601" s="462" t="s">
        <v>873</v>
      </c>
      <c r="D601" s="492" t="s">
        <v>1696</v>
      </c>
      <c r="E601" s="464" t="s">
        <v>1101</v>
      </c>
      <c r="F601" s="464">
        <v>3</v>
      </c>
      <c r="G601" s="462" t="s">
        <v>1377</v>
      </c>
      <c r="H601" s="464" t="s">
        <v>1371</v>
      </c>
      <c r="I601" s="464" t="s">
        <v>1201</v>
      </c>
      <c r="J601" s="464" t="s">
        <v>61</v>
      </c>
      <c r="K601" s="466" t="s">
        <v>922</v>
      </c>
      <c r="L601" s="467">
        <f t="shared" si="47"/>
        <v>1</v>
      </c>
      <c r="M601" s="468">
        <f t="shared" si="49"/>
        <v>41600</v>
      </c>
      <c r="N601" s="467" t="str">
        <f>IF(IFERROR(SEARCH("-",K601,1),0) &gt; 0,IFERROR(VLOOKUP(K601,'Liste ECO'!A:A,1,FALSE),"ATTENTION CE Inexistant"),"")</f>
        <v>779-98</v>
      </c>
      <c r="O601" s="467" t="str">
        <f>IF(LEFT(N601,1) ="A",'Messages d''erreur'!$B$9,"")</f>
        <v/>
      </c>
      <c r="P601" s="447">
        <f t="shared" si="45"/>
        <v>41600</v>
      </c>
      <c r="Q601" s="447">
        <f>IFERROR(VLOOKUP(B602,'Liste CG'!A:A,1,FALSE),"Attention erreur pas de CG")</f>
        <v>23491</v>
      </c>
      <c r="R601" s="447" t="str">
        <f>IF(LEFT(Q601,1)="A",'Messages d''erreur'!B$10,"")</f>
        <v/>
      </c>
      <c r="S601" s="467">
        <f t="shared" si="46"/>
        <v>41600</v>
      </c>
      <c r="T601" s="469">
        <f>IFERROR(VLOOKUP(S601,'Liste CG'!A:A,1,FALSE),"Attention erreur pas de CG")</f>
        <v>41600</v>
      </c>
      <c r="U601" s="447" t="str">
        <f>IF(MID(H601,4,1)="x", 'Messages d''erreur'!$B$13,IF(LEFT(T601,1)="A",'Messages d''erreur'!$B$12,""))</f>
        <v/>
      </c>
    </row>
    <row r="602" spans="1:21" ht="26" x14ac:dyDescent="0.35">
      <c r="A602" s="535" t="s">
        <v>1776</v>
      </c>
      <c r="B602" s="447">
        <f t="shared" si="48"/>
        <v>23491</v>
      </c>
      <c r="C602" s="462" t="s">
        <v>873</v>
      </c>
      <c r="D602" s="492" t="s">
        <v>1696</v>
      </c>
      <c r="E602" s="464" t="s">
        <v>61</v>
      </c>
      <c r="F602" s="464">
        <v>4</v>
      </c>
      <c r="G602" s="462" t="s">
        <v>1699</v>
      </c>
      <c r="H602" s="464" t="s">
        <v>1390</v>
      </c>
      <c r="I602" s="464" t="s">
        <v>1100</v>
      </c>
      <c r="J602" s="464" t="s">
        <v>1101</v>
      </c>
      <c r="K602" s="466" t="s">
        <v>1100</v>
      </c>
      <c r="L602" s="467">
        <f t="shared" si="47"/>
        <v>1</v>
      </c>
      <c r="M602" s="468">
        <f t="shared" si="49"/>
        <v>77241</v>
      </c>
      <c r="N602" s="467" t="str">
        <f>IF(IFERROR(SEARCH("-",K602,1),0) &gt; 0,IFERROR(VLOOKUP(K602,'Liste ECO'!A:A,1,FALSE),"ATTENTION CE Inexistant"),"")</f>
        <v/>
      </c>
      <c r="O602" s="467" t="str">
        <f>IF(LEFT(N602,1) ="A",'Messages d''erreur'!$B$9,"")</f>
        <v/>
      </c>
      <c r="P602" s="447">
        <f t="shared" si="45"/>
        <v>77241</v>
      </c>
      <c r="Q602" s="447">
        <f>IFERROR(VLOOKUP(B603,'Liste CG'!A:A,1,FALSE),"Attention erreur pas de CG")</f>
        <v>23491</v>
      </c>
      <c r="R602" s="447" t="str">
        <f>IF(LEFT(Q602,1)="A",'Messages d''erreur'!B$10,"")</f>
        <v/>
      </c>
      <c r="S602" s="467">
        <f t="shared" si="46"/>
        <v>77241</v>
      </c>
      <c r="T602" s="469">
        <f>IFERROR(VLOOKUP(S602,'Liste CG'!A:A,1,FALSE),"Attention erreur pas de CG")</f>
        <v>77241</v>
      </c>
      <c r="U602" s="447" t="str">
        <f>IF(MID(H602,4,1)="x", 'Messages d''erreur'!$B$13,IF(LEFT(T602,1)="A",'Messages d''erreur'!$B$12,""))</f>
        <v/>
      </c>
    </row>
    <row r="603" spans="1:21" ht="26" x14ac:dyDescent="0.35">
      <c r="A603" s="535" t="s">
        <v>1776</v>
      </c>
      <c r="B603" s="447">
        <f t="shared" si="48"/>
        <v>23491</v>
      </c>
      <c r="C603" s="462" t="s">
        <v>873</v>
      </c>
      <c r="D603" s="492" t="s">
        <v>1696</v>
      </c>
      <c r="E603" s="464" t="s">
        <v>1101</v>
      </c>
      <c r="F603" s="464">
        <v>5</v>
      </c>
      <c r="G603" s="462" t="s">
        <v>1698</v>
      </c>
      <c r="H603" s="464" t="s">
        <v>1388</v>
      </c>
      <c r="I603" s="464" t="s">
        <v>1100</v>
      </c>
      <c r="J603" s="464" t="s">
        <v>61</v>
      </c>
      <c r="K603" s="466" t="s">
        <v>1100</v>
      </c>
      <c r="L603" s="467">
        <f t="shared" si="47"/>
        <v>1</v>
      </c>
      <c r="M603" s="468">
        <f t="shared" si="49"/>
        <v>67241</v>
      </c>
      <c r="N603" s="467" t="str">
        <f>IF(IFERROR(SEARCH("-",K603,1),0) &gt; 0,IFERROR(VLOOKUP(K603,'Liste ECO'!A:A,1,FALSE),"ATTENTION CE Inexistant"),"")</f>
        <v/>
      </c>
      <c r="O603" s="467" t="str">
        <f>IF(LEFT(N603,1) ="A",'Messages d''erreur'!$B$9,"")</f>
        <v/>
      </c>
      <c r="P603" s="447">
        <f t="shared" si="45"/>
        <v>67241</v>
      </c>
      <c r="Q603" s="447">
        <f>IFERROR(VLOOKUP(B604,'Liste CG'!A:A,1,FALSE),"Attention erreur pas de CG")</f>
        <v>23499</v>
      </c>
      <c r="R603" s="447" t="str">
        <f>IF(LEFT(Q603,1)="A",'Messages d''erreur'!B$10,"")</f>
        <v/>
      </c>
      <c r="S603" s="467">
        <f t="shared" si="46"/>
        <v>67241</v>
      </c>
      <c r="T603" s="469">
        <f>IFERROR(VLOOKUP(S603,'Liste CG'!A:A,1,FALSE),"Attention erreur pas de CG")</f>
        <v>67241</v>
      </c>
      <c r="U603" s="447" t="str">
        <f>IF(MID(H603,4,1)="x", 'Messages d''erreur'!$B$13,IF(LEFT(T603,1)="A",'Messages d''erreur'!$B$12,""))</f>
        <v/>
      </c>
    </row>
    <row r="604" spans="1:21" ht="39" x14ac:dyDescent="0.35">
      <c r="A604" s="535" t="s">
        <v>1777</v>
      </c>
      <c r="B604" s="447">
        <f t="shared" si="48"/>
        <v>23499</v>
      </c>
      <c r="C604" s="462" t="s">
        <v>1778</v>
      </c>
      <c r="D604" s="492" t="s">
        <v>1696</v>
      </c>
      <c r="E604" s="464" t="s">
        <v>1101</v>
      </c>
      <c r="F604" s="464">
        <v>1</v>
      </c>
      <c r="G604" s="462" t="s">
        <v>1347</v>
      </c>
      <c r="H604" s="464" t="s">
        <v>1775</v>
      </c>
      <c r="I604" s="464" t="s">
        <v>1100</v>
      </c>
      <c r="J604" s="464" t="s">
        <v>61</v>
      </c>
      <c r="K604" s="466" t="s">
        <v>1100</v>
      </c>
      <c r="L604" s="467">
        <f t="shared" si="47"/>
        <v>0</v>
      </c>
      <c r="M604" s="468">
        <f t="shared" si="49"/>
        <v>66034</v>
      </c>
      <c r="N604" s="467" t="str">
        <f>IF(IFERROR(SEARCH("-",K604,1),0) &gt; 0,IFERROR(VLOOKUP(K604,'Liste ECO'!A:A,1,FALSE),"ATTENTION CE Inexistant"),"")</f>
        <v/>
      </c>
      <c r="O604" s="467" t="str">
        <f>IF(LEFT(N604,1) ="A",'Messages d''erreur'!$B$9,"")</f>
        <v/>
      </c>
      <c r="P604" s="447">
        <f t="shared" si="45"/>
        <v>66034</v>
      </c>
      <c r="Q604" s="447">
        <f>IFERROR(VLOOKUP(B605,'Liste CG'!A:A,1,FALSE),"Attention erreur pas de CG")</f>
        <v>24011</v>
      </c>
      <c r="R604" s="447" t="str">
        <f>IF(LEFT(Q604,1)="A",'Messages d''erreur'!B$10,"")</f>
        <v/>
      </c>
      <c r="S604" s="467">
        <f t="shared" si="46"/>
        <v>66034</v>
      </c>
      <c r="T604" s="469">
        <f>IFERROR(VLOOKUP(S604,'Liste CG'!A:A,1,FALSE),"Attention erreur pas de CG")</f>
        <v>66034</v>
      </c>
      <c r="U604" s="447" t="str">
        <f>IF(MID(H604,4,1)="x", 'Messages d''erreur'!$B$13,IF(LEFT(T604,1)="A",'Messages d''erreur'!$B$12,""))</f>
        <v/>
      </c>
    </row>
    <row r="605" spans="1:21" ht="52" x14ac:dyDescent="0.35">
      <c r="A605" s="535" t="s">
        <v>1384</v>
      </c>
      <c r="B605" s="447">
        <f t="shared" si="48"/>
        <v>24011</v>
      </c>
      <c r="C605" s="462" t="s">
        <v>806</v>
      </c>
      <c r="D605" s="463" t="s">
        <v>1353</v>
      </c>
      <c r="E605" s="464" t="s">
        <v>61</v>
      </c>
      <c r="F605" s="464">
        <v>1</v>
      </c>
      <c r="G605" s="462" t="s">
        <v>1779</v>
      </c>
      <c r="H605" s="464" t="s">
        <v>1232</v>
      </c>
      <c r="I605" s="464" t="s">
        <v>1201</v>
      </c>
      <c r="J605" s="464" t="s">
        <v>1101</v>
      </c>
      <c r="K605" s="466" t="s">
        <v>805</v>
      </c>
      <c r="L605" s="467">
        <f t="shared" si="47"/>
        <v>0</v>
      </c>
      <c r="M605" s="468">
        <f t="shared" si="49"/>
        <v>46601</v>
      </c>
      <c r="N605" s="467" t="str">
        <f>IF(IFERROR(SEARCH("-",K605,1),0) &gt; 0,IFERROR(VLOOKUP(K605,'Liste ECO'!A:A,1,FALSE),"ATTENTION CE Inexistant"),"")</f>
        <v>711-60</v>
      </c>
      <c r="O605" s="467" t="str">
        <f>IF(LEFT(N605,1) ="A",'Messages d''erreur'!$B$9,"")</f>
        <v/>
      </c>
      <c r="P605" s="447">
        <f t="shared" si="45"/>
        <v>46601</v>
      </c>
      <c r="Q605" s="447">
        <f>IFERROR(VLOOKUP(B606,'Liste CG'!A:A,1,FALSE),"Attention erreur pas de CG")</f>
        <v>24011</v>
      </c>
      <c r="R605" s="447" t="str">
        <f>IF(LEFT(Q605,1)="A",'Messages d''erreur'!B$10,"")</f>
        <v/>
      </c>
      <c r="S605" s="467">
        <f t="shared" si="46"/>
        <v>46601</v>
      </c>
      <c r="T605" s="469">
        <f>IFERROR(VLOOKUP(S605,'Liste CG'!A:A,1,FALSE),"Attention erreur pas de CG")</f>
        <v>46601</v>
      </c>
      <c r="U605" s="447" t="str">
        <f>IF(MID(H605,4,1)="x", 'Messages d''erreur'!$B$13,IF(LEFT(T605,1)="A",'Messages d''erreur'!$B$12,""))</f>
        <v/>
      </c>
    </row>
    <row r="606" spans="1:21" ht="52" x14ac:dyDescent="0.35">
      <c r="A606" s="535" t="s">
        <v>1384</v>
      </c>
      <c r="B606" s="447">
        <f t="shared" si="48"/>
        <v>24011</v>
      </c>
      <c r="C606" s="462" t="s">
        <v>806</v>
      </c>
      <c r="D606" s="463" t="s">
        <v>1353</v>
      </c>
      <c r="E606" s="464" t="s">
        <v>61</v>
      </c>
      <c r="F606" s="464">
        <v>2</v>
      </c>
      <c r="G606" s="462" t="s">
        <v>1780</v>
      </c>
      <c r="H606" s="462" t="s">
        <v>1344</v>
      </c>
      <c r="I606" s="464" t="s">
        <v>1201</v>
      </c>
      <c r="J606" s="464" t="s">
        <v>1101</v>
      </c>
      <c r="K606" s="466" t="s">
        <v>805</v>
      </c>
      <c r="L606" s="467">
        <f t="shared" si="47"/>
        <v>1</v>
      </c>
      <c r="M606" s="468">
        <f t="shared" si="49"/>
        <v>44200</v>
      </c>
      <c r="N606" s="467" t="str">
        <f>IF(IFERROR(SEARCH("-",K606,1),0) &gt; 0,IFERROR(VLOOKUP(K606,'Liste ECO'!A:A,1,FALSE),"ATTENTION CE Inexistant"),"")</f>
        <v>711-60</v>
      </c>
      <c r="O606" s="467" t="str">
        <f>IF(LEFT(N606,1) ="A",'Messages d''erreur'!$B$9,"")</f>
        <v/>
      </c>
      <c r="P606" s="447">
        <f t="shared" si="45"/>
        <v>44200</v>
      </c>
      <c r="Q606" s="447">
        <f>IFERROR(VLOOKUP(B607,'Liste CG'!A:A,1,FALSE),"Attention erreur pas de CG")</f>
        <v>24011</v>
      </c>
      <c r="R606" s="447" t="str">
        <f>IF(LEFT(Q606,1)="A",'Messages d''erreur'!B$10,"")</f>
        <v/>
      </c>
      <c r="S606" s="467">
        <f t="shared" si="46"/>
        <v>44200</v>
      </c>
      <c r="T606" s="469">
        <f>IFERROR(VLOOKUP(S606,'Liste CG'!A:A,1,FALSE),"Attention erreur pas de CG")</f>
        <v>44200</v>
      </c>
      <c r="U606" s="447" t="str">
        <f>IF(MID(H606,4,1)="x", 'Messages d''erreur'!$B$13,IF(LEFT(T606,1)="A",'Messages d''erreur'!$B$12,""))</f>
        <v/>
      </c>
    </row>
    <row r="607" spans="1:21" ht="52" x14ac:dyDescent="0.35">
      <c r="A607" s="535" t="s">
        <v>1384</v>
      </c>
      <c r="B607" s="447">
        <f t="shared" si="48"/>
        <v>24011</v>
      </c>
      <c r="C607" s="462" t="s">
        <v>806</v>
      </c>
      <c r="D607" s="463" t="s">
        <v>1353</v>
      </c>
      <c r="E607" s="464" t="s">
        <v>61</v>
      </c>
      <c r="F607" s="464">
        <v>3</v>
      </c>
      <c r="G607" s="462" t="s">
        <v>1781</v>
      </c>
      <c r="H607" s="464" t="s">
        <v>1317</v>
      </c>
      <c r="I607" s="464" t="s">
        <v>1201</v>
      </c>
      <c r="J607" s="464" t="s">
        <v>1101</v>
      </c>
      <c r="K607" s="466" t="s">
        <v>805</v>
      </c>
      <c r="L607" s="467">
        <f t="shared" si="47"/>
        <v>1</v>
      </c>
      <c r="M607" s="468">
        <f t="shared" si="49"/>
        <v>44000</v>
      </c>
      <c r="N607" s="467" t="str">
        <f>IF(IFERROR(SEARCH("-",K607,1),0) &gt; 0,IFERROR(VLOOKUP(K607,'Liste ECO'!A:A,1,FALSE),"ATTENTION CE Inexistant"),"")</f>
        <v>711-60</v>
      </c>
      <c r="O607" s="467" t="str">
        <f>IF(LEFT(N607,1) ="A",'Messages d''erreur'!$B$9,"")</f>
        <v/>
      </c>
      <c r="P607" s="447">
        <f t="shared" si="45"/>
        <v>44000</v>
      </c>
      <c r="Q607" s="447">
        <f>IFERROR(VLOOKUP(B608,'Liste CG'!A:A,1,FALSE),"Attention erreur pas de CG")</f>
        <v>24011</v>
      </c>
      <c r="R607" s="447" t="str">
        <f>IF(LEFT(Q607,1)="A",'Messages d''erreur'!B$10,"")</f>
        <v/>
      </c>
      <c r="S607" s="467">
        <f t="shared" si="46"/>
        <v>44000</v>
      </c>
      <c r="T607" s="469">
        <f>IFERROR(VLOOKUP(S607,'Liste CG'!A:A,1,FALSE),"Attention erreur pas de CG")</f>
        <v>44000</v>
      </c>
      <c r="U607" s="447" t="str">
        <f>IF(MID(H607,4,1)="x", 'Messages d''erreur'!$B$13,IF(LEFT(T607,1)="A",'Messages d''erreur'!$B$12,""))</f>
        <v/>
      </c>
    </row>
    <row r="608" spans="1:21" ht="52" x14ac:dyDescent="0.35">
      <c r="A608" s="535" t="s">
        <v>1384</v>
      </c>
      <c r="B608" s="447">
        <f t="shared" si="48"/>
        <v>24011</v>
      </c>
      <c r="C608" s="462" t="s">
        <v>806</v>
      </c>
      <c r="D608" s="463" t="s">
        <v>1353</v>
      </c>
      <c r="E608" s="464" t="s">
        <v>61</v>
      </c>
      <c r="F608" s="464">
        <v>4</v>
      </c>
      <c r="G608" s="462" t="s">
        <v>1343</v>
      </c>
      <c r="H608" s="462" t="s">
        <v>1344</v>
      </c>
      <c r="I608" s="464" t="s">
        <v>1201</v>
      </c>
      <c r="J608" s="464" t="s">
        <v>1101</v>
      </c>
      <c r="K608" s="466" t="s">
        <v>805</v>
      </c>
      <c r="L608" s="467">
        <f t="shared" si="47"/>
        <v>1</v>
      </c>
      <c r="M608" s="468">
        <f t="shared" si="49"/>
        <v>44200</v>
      </c>
      <c r="N608" s="467" t="str">
        <f>IF(IFERROR(SEARCH("-",K608,1),0) &gt; 0,IFERROR(VLOOKUP(K608,'Liste ECO'!A:A,1,FALSE),"ATTENTION CE Inexistant"),"")</f>
        <v>711-60</v>
      </c>
      <c r="O608" s="467" t="str">
        <f>IF(LEFT(N608,1) ="A",'Messages d''erreur'!$B$9,"")</f>
        <v/>
      </c>
      <c r="P608" s="447">
        <f t="shared" si="45"/>
        <v>44200</v>
      </c>
      <c r="Q608" s="447">
        <f>IFERROR(VLOOKUP(B609,'Liste CG'!A:A,1,FALSE),"Attention erreur pas de CG")</f>
        <v>24011</v>
      </c>
      <c r="R608" s="447" t="str">
        <f>IF(LEFT(Q608,1)="A",'Messages d''erreur'!B$10,"")</f>
        <v/>
      </c>
      <c r="S608" s="467">
        <f t="shared" si="46"/>
        <v>44200</v>
      </c>
      <c r="T608" s="469">
        <f>IFERROR(VLOOKUP(S608,'Liste CG'!A:A,1,FALSE),"Attention erreur pas de CG")</f>
        <v>44200</v>
      </c>
      <c r="U608" s="447" t="str">
        <f>IF(MID(H608,4,1)="x", 'Messages d''erreur'!$B$13,IF(LEFT(T608,1)="A",'Messages d''erreur'!$B$12,""))</f>
        <v/>
      </c>
    </row>
    <row r="609" spans="1:21" ht="52" x14ac:dyDescent="0.35">
      <c r="A609" s="535" t="s">
        <v>1384</v>
      </c>
      <c r="B609" s="447">
        <f t="shared" si="48"/>
        <v>24011</v>
      </c>
      <c r="C609" s="462" t="s">
        <v>806</v>
      </c>
      <c r="D609" s="463" t="s">
        <v>1353</v>
      </c>
      <c r="E609" s="464" t="s">
        <v>1101</v>
      </c>
      <c r="F609" s="464">
        <v>5</v>
      </c>
      <c r="G609" s="462" t="s">
        <v>1782</v>
      </c>
      <c r="H609" s="464" t="s">
        <v>1317</v>
      </c>
      <c r="I609" s="464" t="s">
        <v>1201</v>
      </c>
      <c r="J609" s="464" t="s">
        <v>61</v>
      </c>
      <c r="K609" s="466" t="s">
        <v>805</v>
      </c>
      <c r="L609" s="467">
        <f t="shared" si="47"/>
        <v>1</v>
      </c>
      <c r="M609" s="468">
        <f t="shared" si="49"/>
        <v>44000</v>
      </c>
      <c r="N609" s="467" t="str">
        <f>IF(IFERROR(SEARCH("-",K609,1),0) &gt; 0,IFERROR(VLOOKUP(K609,'Liste ECO'!A:A,1,FALSE),"ATTENTION CE Inexistant"),"")</f>
        <v>711-60</v>
      </c>
      <c r="O609" s="467" t="str">
        <f>IF(LEFT(N609,1) ="A",'Messages d''erreur'!$B$9,"")</f>
        <v/>
      </c>
      <c r="P609" s="447">
        <f t="shared" si="45"/>
        <v>44000</v>
      </c>
      <c r="Q609" s="447">
        <f>IFERROR(VLOOKUP(B610,'Liste CG'!A:A,1,FALSE),"Attention erreur pas de CG")</f>
        <v>24011</v>
      </c>
      <c r="R609" s="447" t="str">
        <f>IF(LEFT(Q609,1)="A",'Messages d''erreur'!B$10,"")</f>
        <v/>
      </c>
      <c r="S609" s="467">
        <f t="shared" si="46"/>
        <v>44000</v>
      </c>
      <c r="T609" s="469">
        <f>IFERROR(VLOOKUP(S609,'Liste CG'!A:A,1,FALSE),"Attention erreur pas de CG")</f>
        <v>44000</v>
      </c>
      <c r="U609" s="447" t="str">
        <f>IF(MID(H609,4,1)="x", 'Messages d''erreur'!$B$13,IF(LEFT(T609,1)="A",'Messages d''erreur'!$B$12,""))</f>
        <v/>
      </c>
    </row>
    <row r="610" spans="1:21" ht="52" x14ac:dyDescent="0.35">
      <c r="A610" s="535" t="s">
        <v>1384</v>
      </c>
      <c r="B610" s="447">
        <f t="shared" si="48"/>
        <v>24011</v>
      </c>
      <c r="C610" s="462" t="s">
        <v>806</v>
      </c>
      <c r="D610" s="463" t="s">
        <v>1353</v>
      </c>
      <c r="E610" s="464" t="s">
        <v>1101</v>
      </c>
      <c r="F610" s="464">
        <v>6</v>
      </c>
      <c r="G610" s="462" t="s">
        <v>1783</v>
      </c>
      <c r="H610" s="464" t="s">
        <v>1371</v>
      </c>
      <c r="I610" s="464" t="s">
        <v>1201</v>
      </c>
      <c r="J610" s="464" t="s">
        <v>61</v>
      </c>
      <c r="K610" s="466" t="s">
        <v>790</v>
      </c>
      <c r="L610" s="467">
        <f t="shared" si="47"/>
        <v>1</v>
      </c>
      <c r="M610" s="468">
        <f t="shared" si="49"/>
        <v>41600</v>
      </c>
      <c r="N610" s="467" t="str">
        <f>IF(IFERROR(SEARCH("-",K610,1),0) &gt; 0,IFERROR(VLOOKUP(K610,'Liste ECO'!A:A,1,FALSE),"ATTENTION CE Inexistant"),"")</f>
        <v>706-51</v>
      </c>
      <c r="O610" s="467" t="str">
        <f>IF(LEFT(N610,1) ="A",'Messages d''erreur'!$B$9,"")</f>
        <v/>
      </c>
      <c r="P610" s="447">
        <f t="shared" si="45"/>
        <v>41600</v>
      </c>
      <c r="Q610" s="447">
        <f>IFERROR(VLOOKUP(B611,'Liste CG'!A:A,1,FALSE),"Attention erreur pas de CG")</f>
        <v>24011</v>
      </c>
      <c r="R610" s="447" t="str">
        <f>IF(LEFT(Q610,1)="A",'Messages d''erreur'!B$10,"")</f>
        <v/>
      </c>
      <c r="S610" s="467">
        <f t="shared" si="46"/>
        <v>41600</v>
      </c>
      <c r="T610" s="469">
        <f>IFERROR(VLOOKUP(S610,'Liste CG'!A:A,1,FALSE),"Attention erreur pas de CG")</f>
        <v>41600</v>
      </c>
      <c r="U610" s="447" t="str">
        <f>IF(MID(H610,4,1)="x", 'Messages d''erreur'!$B$13,IF(LEFT(T610,1)="A",'Messages d''erreur'!$B$12,""))</f>
        <v/>
      </c>
    </row>
    <row r="611" spans="1:21" ht="52" x14ac:dyDescent="0.35">
      <c r="A611" s="535" t="s">
        <v>1384</v>
      </c>
      <c r="B611" s="447">
        <f t="shared" si="48"/>
        <v>24011</v>
      </c>
      <c r="C611" s="462" t="s">
        <v>806</v>
      </c>
      <c r="D611" s="463" t="s">
        <v>1353</v>
      </c>
      <c r="E611" s="464" t="s">
        <v>1101</v>
      </c>
      <c r="F611" s="464">
        <v>7</v>
      </c>
      <c r="G611" s="462" t="s">
        <v>1784</v>
      </c>
      <c r="H611" s="464" t="s">
        <v>1785</v>
      </c>
      <c r="I611" s="464" t="s">
        <v>1341</v>
      </c>
      <c r="J611" s="464" t="s">
        <v>61</v>
      </c>
      <c r="K611" s="466" t="s">
        <v>1100</v>
      </c>
      <c r="L611" s="467">
        <f t="shared" si="47"/>
        <v>1</v>
      </c>
      <c r="M611" s="468" t="e">
        <f t="shared" si="49"/>
        <v>#VALUE!</v>
      </c>
      <c r="N611" s="467" t="str">
        <f>IF(IFERROR(SEARCH("-",K611,1),0) &gt; 0,IFERROR(VLOOKUP(K611,'Liste ECO'!A:A,1,FALSE),"ATTENTION CE Inexistant"),"")</f>
        <v/>
      </c>
      <c r="O611" s="467" t="str">
        <f>IF(LEFT(N611,1) ="A",'Messages d''erreur'!$B$9,"")</f>
        <v/>
      </c>
      <c r="P611" s="447" t="e">
        <f t="shared" si="45"/>
        <v>#VALUE!</v>
      </c>
      <c r="Q611" s="447">
        <f>IFERROR(VLOOKUP(B612,'Liste CG'!A:A,1,FALSE),"Attention erreur pas de CG")</f>
        <v>24021</v>
      </c>
      <c r="R611" s="447" t="str">
        <f>IF(LEFT(Q611,1)="A",'Messages d''erreur'!B$10,"")</f>
        <v/>
      </c>
      <c r="S611" s="467" t="e">
        <f t="shared" si="46"/>
        <v>#VALUE!</v>
      </c>
      <c r="T611" s="469" t="str">
        <f>IFERROR(VLOOKUP(S611,'Liste CG'!A:A,1,FALSE),"Attention erreur pas de CG")</f>
        <v>Attention erreur pas de CG</v>
      </c>
      <c r="U611" s="447" t="str">
        <f>IF(MID(H611,4,1)="x", 'Messages d''erreur'!$B$13,IF(LEFT(T611,1)="A",'Messages d''erreur'!$B$12,""))</f>
        <v>Compte générique de contre-partie</v>
      </c>
    </row>
    <row r="612" spans="1:21" ht="39" x14ac:dyDescent="0.35">
      <c r="A612" s="535" t="s">
        <v>1483</v>
      </c>
      <c r="B612" s="447">
        <f t="shared" si="48"/>
        <v>24021</v>
      </c>
      <c r="C612" s="462" t="s">
        <v>809</v>
      </c>
      <c r="D612" s="463" t="s">
        <v>1353</v>
      </c>
      <c r="E612" s="464" t="s">
        <v>61</v>
      </c>
      <c r="F612" s="464">
        <v>1</v>
      </c>
      <c r="G612" s="462" t="s">
        <v>1786</v>
      </c>
      <c r="H612" s="464" t="s">
        <v>1232</v>
      </c>
      <c r="I612" s="464" t="s">
        <v>1201</v>
      </c>
      <c r="J612" s="464" t="s">
        <v>1101</v>
      </c>
      <c r="K612" s="466" t="s">
        <v>808</v>
      </c>
      <c r="L612" s="467">
        <f t="shared" si="47"/>
        <v>0</v>
      </c>
      <c r="M612" s="468">
        <f t="shared" si="49"/>
        <v>46601</v>
      </c>
      <c r="N612" s="467" t="str">
        <f>IF(IFERROR(SEARCH("-",K612,1),0) &gt; 0,IFERROR(VLOOKUP(K612,'Liste ECO'!A:A,1,FALSE),"ATTENTION CE Inexistant"),"")</f>
        <v>712-60</v>
      </c>
      <c r="O612" s="467" t="str">
        <f>IF(LEFT(N612,1) ="A",'Messages d''erreur'!$B$9,"")</f>
        <v/>
      </c>
      <c r="P612" s="447">
        <f t="shared" ref="P612:P675" si="50">VALUE(H612)</f>
        <v>46601</v>
      </c>
      <c r="Q612" s="447">
        <f>IFERROR(VLOOKUP(B613,'Liste CG'!A:A,1,FALSE),"Attention erreur pas de CG")</f>
        <v>24021</v>
      </c>
      <c r="R612" s="447" t="str">
        <f>IF(LEFT(Q612,1)="A",'Messages d''erreur'!B$10,"")</f>
        <v/>
      </c>
      <c r="S612" s="467">
        <f t="shared" ref="S612:S675" si="51">VALUE(H612)</f>
        <v>46601</v>
      </c>
      <c r="T612" s="469">
        <f>IFERROR(VLOOKUP(S612,'Liste CG'!A:A,1,FALSE),"Attention erreur pas de CG")</f>
        <v>46601</v>
      </c>
      <c r="U612" s="447" t="str">
        <f>IF(MID(H612,4,1)="x", 'Messages d''erreur'!$B$13,IF(LEFT(T612,1)="A",'Messages d''erreur'!$B$12,""))</f>
        <v/>
      </c>
    </row>
    <row r="613" spans="1:21" ht="39" x14ac:dyDescent="0.35">
      <c r="A613" s="535" t="s">
        <v>1483</v>
      </c>
      <c r="B613" s="447">
        <f t="shared" si="48"/>
        <v>24021</v>
      </c>
      <c r="C613" s="462" t="s">
        <v>809</v>
      </c>
      <c r="D613" s="463" t="s">
        <v>1353</v>
      </c>
      <c r="E613" s="464" t="s">
        <v>61</v>
      </c>
      <c r="F613" s="464">
        <v>2</v>
      </c>
      <c r="G613" s="462" t="s">
        <v>1787</v>
      </c>
      <c r="H613" s="462" t="s">
        <v>1344</v>
      </c>
      <c r="I613" s="464" t="s">
        <v>1201</v>
      </c>
      <c r="J613" s="464" t="s">
        <v>1101</v>
      </c>
      <c r="K613" s="466" t="s">
        <v>808</v>
      </c>
      <c r="L613" s="467">
        <f t="shared" si="47"/>
        <v>1</v>
      </c>
      <c r="M613" s="468">
        <f t="shared" si="49"/>
        <v>44200</v>
      </c>
      <c r="N613" s="467" t="str">
        <f>IF(IFERROR(SEARCH("-",K613,1),0) &gt; 0,IFERROR(VLOOKUP(K613,'Liste ECO'!A:A,1,FALSE),"ATTENTION CE Inexistant"),"")</f>
        <v>712-60</v>
      </c>
      <c r="O613" s="467" t="str">
        <f>IF(LEFT(N613,1) ="A",'Messages d''erreur'!$B$9,"")</f>
        <v/>
      </c>
      <c r="P613" s="447">
        <f t="shared" si="50"/>
        <v>44200</v>
      </c>
      <c r="Q613" s="447">
        <f>IFERROR(VLOOKUP(B614,'Liste CG'!A:A,1,FALSE),"Attention erreur pas de CG")</f>
        <v>24021</v>
      </c>
      <c r="R613" s="447" t="str">
        <f>IF(LEFT(Q613,1)="A",'Messages d''erreur'!B$10,"")</f>
        <v/>
      </c>
      <c r="S613" s="467">
        <f t="shared" si="51"/>
        <v>44200</v>
      </c>
      <c r="T613" s="469">
        <f>IFERROR(VLOOKUP(S613,'Liste CG'!A:A,1,FALSE),"Attention erreur pas de CG")</f>
        <v>44200</v>
      </c>
      <c r="U613" s="447" t="str">
        <f>IF(MID(H613,4,1)="x", 'Messages d''erreur'!$B$13,IF(LEFT(T613,1)="A",'Messages d''erreur'!$B$12,""))</f>
        <v/>
      </c>
    </row>
    <row r="614" spans="1:21" ht="39" x14ac:dyDescent="0.35">
      <c r="A614" s="535" t="s">
        <v>1483</v>
      </c>
      <c r="B614" s="447">
        <f t="shared" si="48"/>
        <v>24021</v>
      </c>
      <c r="C614" s="462" t="s">
        <v>809</v>
      </c>
      <c r="D614" s="463" t="s">
        <v>1353</v>
      </c>
      <c r="E614" s="464" t="s">
        <v>61</v>
      </c>
      <c r="F614" s="464">
        <v>3</v>
      </c>
      <c r="G614" s="462" t="s">
        <v>1788</v>
      </c>
      <c r="H614" s="464" t="s">
        <v>1317</v>
      </c>
      <c r="I614" s="464" t="s">
        <v>1201</v>
      </c>
      <c r="J614" s="464" t="s">
        <v>1101</v>
      </c>
      <c r="K614" s="466" t="s">
        <v>808</v>
      </c>
      <c r="L614" s="467">
        <f t="shared" si="47"/>
        <v>1</v>
      </c>
      <c r="M614" s="468">
        <f t="shared" si="49"/>
        <v>44000</v>
      </c>
      <c r="N614" s="467" t="str">
        <f>IF(IFERROR(SEARCH("-",K614,1),0) &gt; 0,IFERROR(VLOOKUP(K614,'Liste ECO'!A:A,1,FALSE),"ATTENTION CE Inexistant"),"")</f>
        <v>712-60</v>
      </c>
      <c r="O614" s="467" t="str">
        <f>IF(LEFT(N614,1) ="A",'Messages d''erreur'!$B$9,"")</f>
        <v/>
      </c>
      <c r="P614" s="447">
        <f t="shared" si="50"/>
        <v>44000</v>
      </c>
      <c r="Q614" s="447">
        <f>IFERROR(VLOOKUP(B615,'Liste CG'!A:A,1,FALSE),"Attention erreur pas de CG")</f>
        <v>24021</v>
      </c>
      <c r="R614" s="447" t="str">
        <f>IF(LEFT(Q614,1)="A",'Messages d''erreur'!B$10,"")</f>
        <v/>
      </c>
      <c r="S614" s="467">
        <f t="shared" si="51"/>
        <v>44000</v>
      </c>
      <c r="T614" s="469">
        <f>IFERROR(VLOOKUP(S614,'Liste CG'!A:A,1,FALSE),"Attention erreur pas de CG")</f>
        <v>44000</v>
      </c>
      <c r="U614" s="447" t="str">
        <f>IF(MID(H614,4,1)="x", 'Messages d''erreur'!$B$13,IF(LEFT(T614,1)="A",'Messages d''erreur'!$B$12,""))</f>
        <v/>
      </c>
    </row>
    <row r="615" spans="1:21" ht="39" x14ac:dyDescent="0.35">
      <c r="A615" s="535" t="s">
        <v>1483</v>
      </c>
      <c r="B615" s="447">
        <f t="shared" si="48"/>
        <v>24021</v>
      </c>
      <c r="C615" s="462" t="s">
        <v>809</v>
      </c>
      <c r="D615" s="463" t="s">
        <v>1353</v>
      </c>
      <c r="E615" s="464" t="s">
        <v>61</v>
      </c>
      <c r="F615" s="464">
        <v>4</v>
      </c>
      <c r="G615" s="462" t="s">
        <v>1789</v>
      </c>
      <c r="H615" s="462" t="s">
        <v>1344</v>
      </c>
      <c r="I615" s="464" t="s">
        <v>1201</v>
      </c>
      <c r="J615" s="464" t="s">
        <v>1101</v>
      </c>
      <c r="K615" s="466" t="s">
        <v>808</v>
      </c>
      <c r="L615" s="467">
        <f t="shared" si="47"/>
        <v>1</v>
      </c>
      <c r="M615" s="468">
        <f t="shared" si="49"/>
        <v>44200</v>
      </c>
      <c r="N615" s="467" t="str">
        <f>IF(IFERROR(SEARCH("-",K615,1),0) &gt; 0,IFERROR(VLOOKUP(K615,'Liste ECO'!A:A,1,FALSE),"ATTENTION CE Inexistant"),"")</f>
        <v>712-60</v>
      </c>
      <c r="O615" s="467" t="str">
        <f>IF(LEFT(N615,1) ="A",'Messages d''erreur'!$B$9,"")</f>
        <v/>
      </c>
      <c r="P615" s="447">
        <f t="shared" si="50"/>
        <v>44200</v>
      </c>
      <c r="Q615" s="447">
        <f>IFERROR(VLOOKUP(B616,'Liste CG'!A:A,1,FALSE),"Attention erreur pas de CG")</f>
        <v>24021</v>
      </c>
      <c r="R615" s="447" t="str">
        <f>IF(LEFT(Q615,1)="A",'Messages d''erreur'!B$10,"")</f>
        <v/>
      </c>
      <c r="S615" s="467">
        <f t="shared" si="51"/>
        <v>44200</v>
      </c>
      <c r="T615" s="469">
        <f>IFERROR(VLOOKUP(S615,'Liste CG'!A:A,1,FALSE),"Attention erreur pas de CG")</f>
        <v>44200</v>
      </c>
      <c r="U615" s="447" t="str">
        <f>IF(MID(H615,4,1)="x", 'Messages d''erreur'!$B$13,IF(LEFT(T615,1)="A",'Messages d''erreur'!$B$12,""))</f>
        <v/>
      </c>
    </row>
    <row r="616" spans="1:21" ht="39" x14ac:dyDescent="0.35">
      <c r="A616" s="535" t="s">
        <v>1483</v>
      </c>
      <c r="B616" s="447">
        <f t="shared" si="48"/>
        <v>24021</v>
      </c>
      <c r="C616" s="462" t="s">
        <v>809</v>
      </c>
      <c r="D616" s="463" t="s">
        <v>1353</v>
      </c>
      <c r="E616" s="464" t="s">
        <v>1101</v>
      </c>
      <c r="F616" s="464">
        <v>5</v>
      </c>
      <c r="G616" s="462" t="s">
        <v>1782</v>
      </c>
      <c r="H616" s="464" t="s">
        <v>1317</v>
      </c>
      <c r="I616" s="464" t="s">
        <v>1201</v>
      </c>
      <c r="J616" s="464" t="s">
        <v>61</v>
      </c>
      <c r="K616" s="466" t="s">
        <v>808</v>
      </c>
      <c r="L616" s="467">
        <f t="shared" si="47"/>
        <v>1</v>
      </c>
      <c r="M616" s="468">
        <f t="shared" si="49"/>
        <v>44000</v>
      </c>
      <c r="N616" s="467" t="str">
        <f>IF(IFERROR(SEARCH("-",K616,1),0) &gt; 0,IFERROR(VLOOKUP(K616,'Liste ECO'!A:A,1,FALSE),"ATTENTION CE Inexistant"),"")</f>
        <v>712-60</v>
      </c>
      <c r="O616" s="467" t="str">
        <f>IF(LEFT(N616,1) ="A",'Messages d''erreur'!$B$9,"")</f>
        <v/>
      </c>
      <c r="P616" s="447">
        <f t="shared" si="50"/>
        <v>44000</v>
      </c>
      <c r="Q616" s="447">
        <f>IFERROR(VLOOKUP(B617,'Liste CG'!A:A,1,FALSE),"Attention erreur pas de CG")</f>
        <v>24021</v>
      </c>
      <c r="R616" s="447" t="str">
        <f>IF(LEFT(Q616,1)="A",'Messages d''erreur'!B$10,"")</f>
        <v/>
      </c>
      <c r="S616" s="467">
        <f t="shared" si="51"/>
        <v>44000</v>
      </c>
      <c r="T616" s="469">
        <f>IFERROR(VLOOKUP(S616,'Liste CG'!A:A,1,FALSE),"Attention erreur pas de CG")</f>
        <v>44000</v>
      </c>
      <c r="U616" s="447" t="str">
        <f>IF(MID(H616,4,1)="x", 'Messages d''erreur'!$B$13,IF(LEFT(T616,1)="A",'Messages d''erreur'!$B$12,""))</f>
        <v/>
      </c>
    </row>
    <row r="617" spans="1:21" ht="39" x14ac:dyDescent="0.35">
      <c r="A617" s="535" t="s">
        <v>1483</v>
      </c>
      <c r="B617" s="447">
        <f t="shared" si="48"/>
        <v>24021</v>
      </c>
      <c r="C617" s="462" t="s">
        <v>809</v>
      </c>
      <c r="D617" s="463" t="s">
        <v>1353</v>
      </c>
      <c r="E617" s="464" t="s">
        <v>1101</v>
      </c>
      <c r="F617" s="464">
        <v>6</v>
      </c>
      <c r="G617" s="462" t="s">
        <v>1783</v>
      </c>
      <c r="H617" s="464" t="s">
        <v>1371</v>
      </c>
      <c r="I617" s="464" t="s">
        <v>1201</v>
      </c>
      <c r="J617" s="464" t="s">
        <v>61</v>
      </c>
      <c r="K617" s="466" t="s">
        <v>792</v>
      </c>
      <c r="L617" s="467">
        <f t="shared" si="47"/>
        <v>1</v>
      </c>
      <c r="M617" s="468">
        <f t="shared" si="49"/>
        <v>41600</v>
      </c>
      <c r="N617" s="467" t="str">
        <f>IF(IFERROR(SEARCH("-",K617,1),0) &gt; 0,IFERROR(VLOOKUP(K617,'Liste ECO'!A:A,1,FALSE),"ATTENTION CE Inexistant"),"")</f>
        <v>706-52</v>
      </c>
      <c r="O617" s="467" t="str">
        <f>IF(LEFT(N617,1) ="A",'Messages d''erreur'!$B$9,"")</f>
        <v/>
      </c>
      <c r="P617" s="447">
        <f t="shared" si="50"/>
        <v>41600</v>
      </c>
      <c r="Q617" s="447">
        <f>IFERROR(VLOOKUP(B618,'Liste CG'!A:A,1,FALSE),"Attention erreur pas de CG")</f>
        <v>24021</v>
      </c>
      <c r="R617" s="447" t="str">
        <f>IF(LEFT(Q617,1)="A",'Messages d''erreur'!B$10,"")</f>
        <v/>
      </c>
      <c r="S617" s="467">
        <f t="shared" si="51"/>
        <v>41600</v>
      </c>
      <c r="T617" s="469">
        <f>IFERROR(VLOOKUP(S617,'Liste CG'!A:A,1,FALSE),"Attention erreur pas de CG")</f>
        <v>41600</v>
      </c>
      <c r="U617" s="447" t="str">
        <f>IF(MID(H617,4,1)="x", 'Messages d''erreur'!$B$13,IF(LEFT(T617,1)="A",'Messages d''erreur'!$B$12,""))</f>
        <v/>
      </c>
    </row>
    <row r="618" spans="1:21" ht="39" x14ac:dyDescent="0.35">
      <c r="A618" s="535" t="s">
        <v>1483</v>
      </c>
      <c r="B618" s="447">
        <f t="shared" si="48"/>
        <v>24021</v>
      </c>
      <c r="C618" s="462" t="s">
        <v>809</v>
      </c>
      <c r="D618" s="463" t="s">
        <v>1353</v>
      </c>
      <c r="E618" s="464" t="s">
        <v>1101</v>
      </c>
      <c r="F618" s="464">
        <v>7</v>
      </c>
      <c r="G618" s="462" t="s">
        <v>1784</v>
      </c>
      <c r="H618" s="464" t="s">
        <v>1790</v>
      </c>
      <c r="I618" s="464" t="s">
        <v>1341</v>
      </c>
      <c r="J618" s="464" t="s">
        <v>61</v>
      </c>
      <c r="K618" s="466" t="s">
        <v>1100</v>
      </c>
      <c r="L618" s="467">
        <f t="shared" si="47"/>
        <v>1</v>
      </c>
      <c r="M618" s="468" t="e">
        <f t="shared" si="49"/>
        <v>#VALUE!</v>
      </c>
      <c r="N618" s="467" t="str">
        <f>IF(IFERROR(SEARCH("-",K618,1),0) &gt; 0,IFERROR(VLOOKUP(K618,'Liste ECO'!A:A,1,FALSE),"ATTENTION CE Inexistant"),"")</f>
        <v/>
      </c>
      <c r="O618" s="467" t="str">
        <f>IF(LEFT(N618,1) ="A",'Messages d''erreur'!$B$9,"")</f>
        <v/>
      </c>
      <c r="P618" s="447" t="e">
        <f t="shared" si="50"/>
        <v>#VALUE!</v>
      </c>
      <c r="Q618" s="447">
        <f>IFERROR(VLOOKUP(B619,'Liste CG'!A:A,1,FALSE),"Attention erreur pas de CG")</f>
        <v>24031</v>
      </c>
      <c r="R618" s="447" t="str">
        <f>IF(LEFT(Q618,1)="A",'Messages d''erreur'!B$10,"")</f>
        <v/>
      </c>
      <c r="S618" s="467" t="e">
        <f t="shared" si="51"/>
        <v>#VALUE!</v>
      </c>
      <c r="T618" s="469" t="str">
        <f>IFERROR(VLOOKUP(S618,'Liste CG'!A:A,1,FALSE),"Attention erreur pas de CG")</f>
        <v>Attention erreur pas de CG</v>
      </c>
      <c r="U618" s="447" t="str">
        <f>IF(MID(H618,4,1)="x", 'Messages d''erreur'!$B$13,IF(LEFT(T618,1)="A",'Messages d''erreur'!$B$12,""))</f>
        <v>Compte générique de contre-partie</v>
      </c>
    </row>
    <row r="619" spans="1:21" ht="39" x14ac:dyDescent="0.35">
      <c r="A619" s="535" t="s">
        <v>1588</v>
      </c>
      <c r="B619" s="447">
        <f t="shared" si="48"/>
        <v>24031</v>
      </c>
      <c r="C619" s="462" t="s">
        <v>812</v>
      </c>
      <c r="D619" s="463" t="s">
        <v>1353</v>
      </c>
      <c r="E619" s="464" t="s">
        <v>61</v>
      </c>
      <c r="F619" s="464">
        <v>1</v>
      </c>
      <c r="G619" s="462" t="s">
        <v>1342</v>
      </c>
      <c r="H619" s="464" t="s">
        <v>1317</v>
      </c>
      <c r="I619" s="464" t="s">
        <v>1201</v>
      </c>
      <c r="J619" s="464" t="s">
        <v>1101</v>
      </c>
      <c r="K619" s="466" t="s">
        <v>811</v>
      </c>
      <c r="L619" s="467">
        <f t="shared" si="47"/>
        <v>0</v>
      </c>
      <c r="M619" s="468">
        <f t="shared" si="49"/>
        <v>44000</v>
      </c>
      <c r="N619" s="467" t="str">
        <f>IF(IFERROR(SEARCH("-",K619,1),0) &gt; 0,IFERROR(VLOOKUP(K619,'Liste ECO'!A:A,1,FALSE),"ATTENTION CE Inexistant"),"")</f>
        <v>731-60</v>
      </c>
      <c r="O619" s="467" t="str">
        <f>IF(LEFT(N619,1) ="A",'Messages d''erreur'!$B$9,"")</f>
        <v/>
      </c>
      <c r="P619" s="447">
        <f t="shared" si="50"/>
        <v>44000</v>
      </c>
      <c r="Q619" s="447">
        <f>IFERROR(VLOOKUP(B620,'Liste CG'!A:A,1,FALSE),"Attention erreur pas de CG")</f>
        <v>24031</v>
      </c>
      <c r="R619" s="447" t="str">
        <f>IF(LEFT(Q619,1)="A",'Messages d''erreur'!B$10,"")</f>
        <v/>
      </c>
      <c r="S619" s="467">
        <f t="shared" si="51"/>
        <v>44000</v>
      </c>
      <c r="T619" s="469">
        <f>IFERROR(VLOOKUP(S619,'Liste CG'!A:A,1,FALSE),"Attention erreur pas de CG")</f>
        <v>44000</v>
      </c>
      <c r="U619" s="447" t="str">
        <f>IF(MID(H619,4,1)="x", 'Messages d''erreur'!$B$13,IF(LEFT(T619,1)="A",'Messages d''erreur'!$B$12,""))</f>
        <v/>
      </c>
    </row>
    <row r="620" spans="1:21" ht="39" x14ac:dyDescent="0.35">
      <c r="A620" s="535" t="s">
        <v>1588</v>
      </c>
      <c r="B620" s="447">
        <f t="shared" si="48"/>
        <v>24031</v>
      </c>
      <c r="C620" s="462" t="s">
        <v>812</v>
      </c>
      <c r="D620" s="463" t="s">
        <v>1353</v>
      </c>
      <c r="E620" s="464" t="s">
        <v>61</v>
      </c>
      <c r="F620" s="464">
        <v>2</v>
      </c>
      <c r="G620" s="462" t="s">
        <v>1343</v>
      </c>
      <c r="H620" s="462" t="s">
        <v>1344</v>
      </c>
      <c r="I620" s="464" t="s">
        <v>1201</v>
      </c>
      <c r="J620" s="464" t="s">
        <v>1101</v>
      </c>
      <c r="K620" s="466" t="s">
        <v>811</v>
      </c>
      <c r="L620" s="467">
        <f t="shared" si="47"/>
        <v>1</v>
      </c>
      <c r="M620" s="468">
        <f t="shared" si="49"/>
        <v>44200</v>
      </c>
      <c r="N620" s="467" t="str">
        <f>IF(IFERROR(SEARCH("-",K620,1),0) &gt; 0,IFERROR(VLOOKUP(K620,'Liste ECO'!A:A,1,FALSE),"ATTENTION CE Inexistant"),"")</f>
        <v>731-60</v>
      </c>
      <c r="O620" s="467" t="str">
        <f>IF(LEFT(N620,1) ="A",'Messages d''erreur'!$B$9,"")</f>
        <v/>
      </c>
      <c r="P620" s="447">
        <f t="shared" si="50"/>
        <v>44200</v>
      </c>
      <c r="Q620" s="447">
        <f>IFERROR(VLOOKUP(B621,'Liste CG'!A:A,1,FALSE),"Attention erreur pas de CG")</f>
        <v>24031</v>
      </c>
      <c r="R620" s="447" t="str">
        <f>IF(LEFT(Q620,1)="A",'Messages d''erreur'!B$10,"")</f>
        <v/>
      </c>
      <c r="S620" s="467">
        <f t="shared" si="51"/>
        <v>44200</v>
      </c>
      <c r="T620" s="469">
        <f>IFERROR(VLOOKUP(S620,'Liste CG'!A:A,1,FALSE),"Attention erreur pas de CG")</f>
        <v>44200</v>
      </c>
      <c r="U620" s="447" t="str">
        <f>IF(MID(H620,4,1)="x", 'Messages d''erreur'!$B$13,IF(LEFT(T620,1)="A",'Messages d''erreur'!$B$12,""))</f>
        <v/>
      </c>
    </row>
    <row r="621" spans="1:21" ht="39" x14ac:dyDescent="0.35">
      <c r="A621" s="535" t="s">
        <v>1588</v>
      </c>
      <c r="B621" s="447">
        <f t="shared" si="48"/>
        <v>24031</v>
      </c>
      <c r="C621" s="462" t="s">
        <v>812</v>
      </c>
      <c r="D621" s="463" t="s">
        <v>1353</v>
      </c>
      <c r="E621" s="464" t="s">
        <v>1101</v>
      </c>
      <c r="F621" s="464">
        <v>3</v>
      </c>
      <c r="G621" s="462" t="s">
        <v>1782</v>
      </c>
      <c r="H621" s="464" t="s">
        <v>1317</v>
      </c>
      <c r="I621" s="464" t="s">
        <v>1201</v>
      </c>
      <c r="J621" s="464" t="s">
        <v>61</v>
      </c>
      <c r="K621" s="466" t="s">
        <v>811</v>
      </c>
      <c r="L621" s="467">
        <f t="shared" si="47"/>
        <v>1</v>
      </c>
      <c r="M621" s="468">
        <f t="shared" si="49"/>
        <v>44000</v>
      </c>
      <c r="N621" s="467" t="str">
        <f>IF(IFERROR(SEARCH("-",K621,1),0) &gt; 0,IFERROR(VLOOKUP(K621,'Liste ECO'!A:A,1,FALSE),"ATTENTION CE Inexistant"),"")</f>
        <v>731-60</v>
      </c>
      <c r="O621" s="467" t="str">
        <f>IF(LEFT(N621,1) ="A",'Messages d''erreur'!$B$9,"")</f>
        <v/>
      </c>
      <c r="P621" s="447">
        <f t="shared" si="50"/>
        <v>44000</v>
      </c>
      <c r="Q621" s="447">
        <f>IFERROR(VLOOKUP(B622,'Liste CG'!A:A,1,FALSE),"Attention erreur pas de CG")</f>
        <v>24031</v>
      </c>
      <c r="R621" s="447" t="str">
        <f>IF(LEFT(Q621,1)="A",'Messages d''erreur'!B$10,"")</f>
        <v/>
      </c>
      <c r="S621" s="467">
        <f t="shared" si="51"/>
        <v>44000</v>
      </c>
      <c r="T621" s="469">
        <f>IFERROR(VLOOKUP(S621,'Liste CG'!A:A,1,FALSE),"Attention erreur pas de CG")</f>
        <v>44000</v>
      </c>
      <c r="U621" s="447" t="str">
        <f>IF(MID(H621,4,1)="x", 'Messages d''erreur'!$B$13,IF(LEFT(T621,1)="A",'Messages d''erreur'!$B$12,""))</f>
        <v/>
      </c>
    </row>
    <row r="622" spans="1:21" ht="39" x14ac:dyDescent="0.35">
      <c r="A622" s="535" t="s">
        <v>1588</v>
      </c>
      <c r="B622" s="447">
        <f t="shared" si="48"/>
        <v>24031</v>
      </c>
      <c r="C622" s="462" t="s">
        <v>812</v>
      </c>
      <c r="D622" s="463" t="s">
        <v>1353</v>
      </c>
      <c r="E622" s="464" t="s">
        <v>1101</v>
      </c>
      <c r="F622" s="464">
        <v>4</v>
      </c>
      <c r="G622" s="462" t="s">
        <v>1783</v>
      </c>
      <c r="H622" s="464" t="s">
        <v>1371</v>
      </c>
      <c r="I622" s="464" t="s">
        <v>1201</v>
      </c>
      <c r="J622" s="464" t="s">
        <v>61</v>
      </c>
      <c r="K622" s="466" t="s">
        <v>794</v>
      </c>
      <c r="L622" s="467">
        <f t="shared" si="47"/>
        <v>1</v>
      </c>
      <c r="M622" s="468">
        <f t="shared" si="49"/>
        <v>41600</v>
      </c>
      <c r="N622" s="467" t="str">
        <f>IF(IFERROR(SEARCH("-",K622,1),0) &gt; 0,IFERROR(VLOOKUP(K622,'Liste ECO'!A:A,1,FALSE),"ATTENTION CE Inexistant"),"")</f>
        <v>706-53</v>
      </c>
      <c r="O622" s="467" t="str">
        <f>IF(LEFT(N622,1) ="A",'Messages d''erreur'!$B$9,"")</f>
        <v/>
      </c>
      <c r="P622" s="447">
        <f t="shared" si="50"/>
        <v>41600</v>
      </c>
      <c r="Q622" s="447">
        <f>IFERROR(VLOOKUP(B623,'Liste CG'!A:A,1,FALSE),"Attention erreur pas de CG")</f>
        <v>24031</v>
      </c>
      <c r="R622" s="447" t="str">
        <f>IF(LEFT(Q622,1)="A",'Messages d''erreur'!B$10,"")</f>
        <v/>
      </c>
      <c r="S622" s="467">
        <f t="shared" si="51"/>
        <v>41600</v>
      </c>
      <c r="T622" s="469">
        <f>IFERROR(VLOOKUP(S622,'Liste CG'!A:A,1,FALSE),"Attention erreur pas de CG")</f>
        <v>41600</v>
      </c>
      <c r="U622" s="447" t="str">
        <f>IF(MID(H622,4,1)="x", 'Messages d''erreur'!$B$13,IF(LEFT(T622,1)="A",'Messages d''erreur'!$B$12,""))</f>
        <v/>
      </c>
    </row>
    <row r="623" spans="1:21" ht="39" x14ac:dyDescent="0.35">
      <c r="A623" s="535" t="s">
        <v>1588</v>
      </c>
      <c r="B623" s="447">
        <f t="shared" si="48"/>
        <v>24031</v>
      </c>
      <c r="C623" s="462" t="s">
        <v>812</v>
      </c>
      <c r="D623" s="463" t="s">
        <v>1353</v>
      </c>
      <c r="E623" s="464" t="s">
        <v>1101</v>
      </c>
      <c r="F623" s="464">
        <v>5</v>
      </c>
      <c r="G623" s="462" t="s">
        <v>1784</v>
      </c>
      <c r="H623" s="464" t="s">
        <v>1791</v>
      </c>
      <c r="I623" s="464" t="s">
        <v>1341</v>
      </c>
      <c r="J623" s="464" t="s">
        <v>61</v>
      </c>
      <c r="K623" s="466" t="s">
        <v>1100</v>
      </c>
      <c r="L623" s="467">
        <f t="shared" si="47"/>
        <v>1</v>
      </c>
      <c r="M623" s="468" t="e">
        <f t="shared" si="49"/>
        <v>#VALUE!</v>
      </c>
      <c r="N623" s="467" t="str">
        <f>IF(IFERROR(SEARCH("-",K623,1),0) &gt; 0,IFERROR(VLOOKUP(K623,'Liste ECO'!A:A,1,FALSE),"ATTENTION CE Inexistant"),"")</f>
        <v/>
      </c>
      <c r="O623" s="467" t="str">
        <f>IF(LEFT(N623,1) ="A",'Messages d''erreur'!$B$9,"")</f>
        <v/>
      </c>
      <c r="P623" s="447" t="e">
        <f t="shared" si="50"/>
        <v>#VALUE!</v>
      </c>
      <c r="Q623" s="447">
        <f>IFERROR(VLOOKUP(B624,'Liste CG'!A:A,1,FALSE),"Attention erreur pas de CG")</f>
        <v>24041</v>
      </c>
      <c r="R623" s="447" t="str">
        <f>IF(LEFT(Q623,1)="A",'Messages d''erreur'!B$10,"")</f>
        <v/>
      </c>
      <c r="S623" s="467" t="e">
        <f t="shared" si="51"/>
        <v>#VALUE!</v>
      </c>
      <c r="T623" s="469" t="str">
        <f>IFERROR(VLOOKUP(S623,'Liste CG'!A:A,1,FALSE),"Attention erreur pas de CG")</f>
        <v>Attention erreur pas de CG</v>
      </c>
      <c r="U623" s="447" t="str">
        <f>IF(MID(H623,4,1)="x", 'Messages d''erreur'!$B$13,IF(LEFT(T623,1)="A",'Messages d''erreur'!$B$12,""))</f>
        <v>Compte générique de contre-partie</v>
      </c>
    </row>
    <row r="624" spans="1:21" ht="26" x14ac:dyDescent="0.35">
      <c r="A624" s="535" t="s">
        <v>1352</v>
      </c>
      <c r="B624" s="447">
        <f t="shared" si="48"/>
        <v>24041</v>
      </c>
      <c r="C624" s="462" t="s">
        <v>861</v>
      </c>
      <c r="D624" s="463" t="s">
        <v>1353</v>
      </c>
      <c r="E624" s="464" t="s">
        <v>61</v>
      </c>
      <c r="F624" s="464">
        <v>1</v>
      </c>
      <c r="G624" s="462" t="s">
        <v>1342</v>
      </c>
      <c r="H624" s="464" t="s">
        <v>1317</v>
      </c>
      <c r="I624" s="464" t="s">
        <v>1201</v>
      </c>
      <c r="J624" s="464" t="s">
        <v>1101</v>
      </c>
      <c r="K624" s="466" t="s">
        <v>860</v>
      </c>
      <c r="L624" s="467">
        <f t="shared" si="47"/>
        <v>0</v>
      </c>
      <c r="M624" s="468">
        <f t="shared" si="49"/>
        <v>44000</v>
      </c>
      <c r="N624" s="467" t="str">
        <f>IF(IFERROR(SEARCH("-",K624,1),0) &gt; 0,IFERROR(VLOOKUP(K624,'Liste ECO'!A:A,1,FALSE),"ATTENTION CE Inexistant"),"")</f>
        <v>747-60</v>
      </c>
      <c r="O624" s="467" t="str">
        <f>IF(LEFT(N624,1) ="A",'Messages d''erreur'!$B$9,"")</f>
        <v/>
      </c>
      <c r="P624" s="447">
        <f t="shared" si="50"/>
        <v>44000</v>
      </c>
      <c r="Q624" s="447">
        <f>IFERROR(VLOOKUP(B625,'Liste CG'!A:A,1,FALSE),"Attention erreur pas de CG")</f>
        <v>24041</v>
      </c>
      <c r="R624" s="447" t="str">
        <f>IF(LEFT(Q624,1)="A",'Messages d''erreur'!B$10,"")</f>
        <v/>
      </c>
      <c r="S624" s="467">
        <f t="shared" si="51"/>
        <v>44000</v>
      </c>
      <c r="T624" s="469">
        <f>IFERROR(VLOOKUP(S624,'Liste CG'!A:A,1,FALSE),"Attention erreur pas de CG")</f>
        <v>44000</v>
      </c>
      <c r="U624" s="447" t="str">
        <f>IF(MID(H624,4,1)="x", 'Messages d''erreur'!$B$13,IF(LEFT(T624,1)="A",'Messages d''erreur'!$B$12,""))</f>
        <v/>
      </c>
    </row>
    <row r="625" spans="1:21" ht="26" x14ac:dyDescent="0.35">
      <c r="A625" s="535" t="s">
        <v>1352</v>
      </c>
      <c r="B625" s="447">
        <f t="shared" si="48"/>
        <v>24041</v>
      </c>
      <c r="C625" s="462" t="s">
        <v>861</v>
      </c>
      <c r="D625" s="463" t="s">
        <v>1353</v>
      </c>
      <c r="E625" s="464" t="s">
        <v>61</v>
      </c>
      <c r="F625" s="464">
        <v>2</v>
      </c>
      <c r="G625" s="462" t="s">
        <v>1343</v>
      </c>
      <c r="H625" s="462" t="s">
        <v>1344</v>
      </c>
      <c r="I625" s="464" t="s">
        <v>1201</v>
      </c>
      <c r="J625" s="464" t="s">
        <v>1101</v>
      </c>
      <c r="K625" s="466" t="s">
        <v>860</v>
      </c>
      <c r="L625" s="467">
        <f t="shared" si="47"/>
        <v>1</v>
      </c>
      <c r="M625" s="468">
        <f t="shared" si="49"/>
        <v>44200</v>
      </c>
      <c r="N625" s="467" t="str">
        <f>IF(IFERROR(SEARCH("-",K625,1),0) &gt; 0,IFERROR(VLOOKUP(K625,'Liste ECO'!A:A,1,FALSE),"ATTENTION CE Inexistant"),"")</f>
        <v>747-60</v>
      </c>
      <c r="O625" s="467" t="str">
        <f>IF(LEFT(N625,1) ="A",'Messages d''erreur'!$B$9,"")</f>
        <v/>
      </c>
      <c r="P625" s="447">
        <f t="shared" si="50"/>
        <v>44200</v>
      </c>
      <c r="Q625" s="447">
        <f>IFERROR(VLOOKUP(B626,'Liste CG'!A:A,1,FALSE),"Attention erreur pas de CG")</f>
        <v>24041</v>
      </c>
      <c r="R625" s="447" t="str">
        <f>IF(LEFT(Q625,1)="A",'Messages d''erreur'!B$10,"")</f>
        <v/>
      </c>
      <c r="S625" s="467">
        <f t="shared" si="51"/>
        <v>44200</v>
      </c>
      <c r="T625" s="469">
        <f>IFERROR(VLOOKUP(S625,'Liste CG'!A:A,1,FALSE),"Attention erreur pas de CG")</f>
        <v>44200</v>
      </c>
      <c r="U625" s="447" t="str">
        <f>IF(MID(H625,4,1)="x", 'Messages d''erreur'!$B$13,IF(LEFT(T625,1)="A",'Messages d''erreur'!$B$12,""))</f>
        <v/>
      </c>
    </row>
    <row r="626" spans="1:21" ht="26" x14ac:dyDescent="0.35">
      <c r="A626" s="535" t="s">
        <v>1352</v>
      </c>
      <c r="B626" s="447">
        <f t="shared" si="48"/>
        <v>24041</v>
      </c>
      <c r="C626" s="462" t="s">
        <v>861</v>
      </c>
      <c r="D626" s="463" t="s">
        <v>1353</v>
      </c>
      <c r="E626" s="464" t="s">
        <v>1101</v>
      </c>
      <c r="F626" s="464">
        <v>3</v>
      </c>
      <c r="G626" s="462" t="s">
        <v>1792</v>
      </c>
      <c r="H626" s="464" t="s">
        <v>1317</v>
      </c>
      <c r="I626" s="464" t="s">
        <v>1201</v>
      </c>
      <c r="J626" s="464" t="s">
        <v>61</v>
      </c>
      <c r="K626" s="466" t="s">
        <v>860</v>
      </c>
      <c r="L626" s="467">
        <f t="shared" si="47"/>
        <v>1</v>
      </c>
      <c r="M626" s="468">
        <f t="shared" si="49"/>
        <v>44000</v>
      </c>
      <c r="N626" s="467" t="str">
        <f>IF(IFERROR(SEARCH("-",K626,1),0) &gt; 0,IFERROR(VLOOKUP(K626,'Liste ECO'!A:A,1,FALSE),"ATTENTION CE Inexistant"),"")</f>
        <v>747-60</v>
      </c>
      <c r="O626" s="467" t="str">
        <f>IF(LEFT(N626,1) ="A",'Messages d''erreur'!$B$9,"")</f>
        <v/>
      </c>
      <c r="P626" s="447">
        <f t="shared" si="50"/>
        <v>44000</v>
      </c>
      <c r="Q626" s="447">
        <f>IFERROR(VLOOKUP(B627,'Liste CG'!A:A,1,FALSE),"Attention erreur pas de CG")</f>
        <v>24041</v>
      </c>
      <c r="R626" s="447" t="str">
        <f>IF(LEFT(Q626,1)="A",'Messages d''erreur'!B$10,"")</f>
        <v/>
      </c>
      <c r="S626" s="467">
        <f t="shared" si="51"/>
        <v>44000</v>
      </c>
      <c r="T626" s="469">
        <f>IFERROR(VLOOKUP(S626,'Liste CG'!A:A,1,FALSE),"Attention erreur pas de CG")</f>
        <v>44000</v>
      </c>
      <c r="U626" s="447" t="str">
        <f>IF(MID(H626,4,1)="x", 'Messages d''erreur'!$B$13,IF(LEFT(T626,1)="A",'Messages d''erreur'!$B$12,""))</f>
        <v/>
      </c>
    </row>
    <row r="627" spans="1:21" ht="26" x14ac:dyDescent="0.35">
      <c r="A627" s="535" t="s">
        <v>1352</v>
      </c>
      <c r="B627" s="447">
        <f t="shared" si="48"/>
        <v>24041</v>
      </c>
      <c r="C627" s="462" t="s">
        <v>861</v>
      </c>
      <c r="D627" s="463" t="s">
        <v>1353</v>
      </c>
      <c r="E627" s="464" t="s">
        <v>1101</v>
      </c>
      <c r="F627" s="464">
        <v>4</v>
      </c>
      <c r="G627" s="462" t="s">
        <v>1783</v>
      </c>
      <c r="H627" s="464" t="s">
        <v>1371</v>
      </c>
      <c r="I627" s="464" t="s">
        <v>1201</v>
      </c>
      <c r="J627" s="464" t="s">
        <v>61</v>
      </c>
      <c r="K627" s="466" t="s">
        <v>796</v>
      </c>
      <c r="L627" s="467">
        <f t="shared" si="47"/>
        <v>1</v>
      </c>
      <c r="M627" s="468">
        <f t="shared" si="49"/>
        <v>41600</v>
      </c>
      <c r="N627" s="467" t="str">
        <f>IF(IFERROR(SEARCH("-",K627,1),0) &gt; 0,IFERROR(VLOOKUP(K627,'Liste ECO'!A:A,1,FALSE),"ATTENTION CE Inexistant"),"")</f>
        <v>706-54</v>
      </c>
      <c r="O627" s="467" t="str">
        <f>IF(LEFT(N627,1) ="A",'Messages d''erreur'!$B$9,"")</f>
        <v/>
      </c>
      <c r="P627" s="447">
        <f t="shared" si="50"/>
        <v>41600</v>
      </c>
      <c r="Q627" s="447">
        <f>IFERROR(VLOOKUP(B628,'Liste CG'!A:A,1,FALSE),"Attention erreur pas de CG")</f>
        <v>24041</v>
      </c>
      <c r="R627" s="447" t="str">
        <f>IF(LEFT(Q627,1)="A",'Messages d''erreur'!B$10,"")</f>
        <v/>
      </c>
      <c r="S627" s="467">
        <f t="shared" si="51"/>
        <v>41600</v>
      </c>
      <c r="T627" s="469">
        <f>IFERROR(VLOOKUP(S627,'Liste CG'!A:A,1,FALSE),"Attention erreur pas de CG")</f>
        <v>41600</v>
      </c>
      <c r="U627" s="447" t="str">
        <f>IF(MID(H627,4,1)="x", 'Messages d''erreur'!$B$13,IF(LEFT(T627,1)="A",'Messages d''erreur'!$B$12,""))</f>
        <v/>
      </c>
    </row>
    <row r="628" spans="1:21" ht="26" x14ac:dyDescent="0.35">
      <c r="A628" s="535" t="s">
        <v>1352</v>
      </c>
      <c r="B628" s="447">
        <f t="shared" si="48"/>
        <v>24041</v>
      </c>
      <c r="C628" s="462" t="s">
        <v>861</v>
      </c>
      <c r="D628" s="463" t="s">
        <v>1353</v>
      </c>
      <c r="E628" s="464" t="s">
        <v>1101</v>
      </c>
      <c r="F628" s="464">
        <v>5</v>
      </c>
      <c r="G628" s="462" t="s">
        <v>1784</v>
      </c>
      <c r="H628" s="464" t="s">
        <v>1349</v>
      </c>
      <c r="I628" s="464" t="s">
        <v>1341</v>
      </c>
      <c r="J628" s="464" t="s">
        <v>61</v>
      </c>
      <c r="K628" s="466" t="s">
        <v>1100</v>
      </c>
      <c r="L628" s="467">
        <f t="shared" si="47"/>
        <v>1</v>
      </c>
      <c r="M628" s="468">
        <f t="shared" si="49"/>
        <v>21411</v>
      </c>
      <c r="N628" s="467" t="str">
        <f>IF(IFERROR(SEARCH("-",K628,1),0) &gt; 0,IFERROR(VLOOKUP(K628,'Liste ECO'!A:A,1,FALSE),"ATTENTION CE Inexistant"),"")</f>
        <v/>
      </c>
      <c r="O628" s="467" t="str">
        <f>IF(LEFT(N628,1) ="A",'Messages d''erreur'!$B$9,"")</f>
        <v/>
      </c>
      <c r="P628" s="447">
        <f t="shared" si="50"/>
        <v>21411</v>
      </c>
      <c r="Q628" s="447">
        <f>IFERROR(VLOOKUP(B629,'Liste CG'!A:A,1,FALSE),"Attention erreur pas de CG")</f>
        <v>24621</v>
      </c>
      <c r="R628" s="447" t="str">
        <f>IF(LEFT(Q628,1)="A",'Messages d''erreur'!B$10,"")</f>
        <v/>
      </c>
      <c r="S628" s="467">
        <f t="shared" si="51"/>
        <v>21411</v>
      </c>
      <c r="T628" s="469">
        <f>IFERROR(VLOOKUP(S628,'Liste CG'!A:A,1,FALSE),"Attention erreur pas de CG")</f>
        <v>21411</v>
      </c>
      <c r="U628" s="447" t="str">
        <f>IF(MID(H628,4,1)="x", 'Messages d''erreur'!$B$13,IF(LEFT(T628,1)="A",'Messages d''erreur'!$B$12,""))</f>
        <v/>
      </c>
    </row>
    <row r="629" spans="1:21" ht="26" x14ac:dyDescent="0.35">
      <c r="A629" s="535" t="s">
        <v>1386</v>
      </c>
      <c r="B629" s="447">
        <f t="shared" si="48"/>
        <v>24621</v>
      </c>
      <c r="C629" s="462" t="s">
        <v>1793</v>
      </c>
      <c r="D629" s="463" t="s">
        <v>1353</v>
      </c>
      <c r="E629" s="464" t="s">
        <v>1101</v>
      </c>
      <c r="F629" s="464">
        <v>1</v>
      </c>
      <c r="G629" s="462" t="s">
        <v>1377</v>
      </c>
      <c r="H629" s="464" t="s">
        <v>1371</v>
      </c>
      <c r="I629" s="464" t="s">
        <v>1201</v>
      </c>
      <c r="J629" s="464" t="s">
        <v>61</v>
      </c>
      <c r="K629" s="466" t="s">
        <v>884</v>
      </c>
      <c r="L629" s="467">
        <f t="shared" si="47"/>
        <v>0</v>
      </c>
      <c r="M629" s="468">
        <f t="shared" si="49"/>
        <v>41600</v>
      </c>
      <c r="N629" s="467" t="str">
        <f>IF(IFERROR(SEARCH("-",K629,1),0) &gt; 0,IFERROR(VLOOKUP(K629,'Liste ECO'!A:A,1,FALSE),"ATTENTION CE Inexistant"),"")</f>
        <v>762-60</v>
      </c>
      <c r="O629" s="467" t="str">
        <f>IF(LEFT(N629,1) ="A",'Messages d''erreur'!$B$9,"")</f>
        <v/>
      </c>
      <c r="P629" s="447">
        <f t="shared" si="50"/>
        <v>41600</v>
      </c>
      <c r="Q629" s="447">
        <f>IFERROR(VLOOKUP(B630,'Liste CG'!A:A,1,FALSE),"Attention erreur pas de CG")</f>
        <v>24621</v>
      </c>
      <c r="R629" s="447" t="str">
        <f>IF(LEFT(Q629,1)="A",'Messages d''erreur'!B$10,"")</f>
        <v/>
      </c>
      <c r="S629" s="467">
        <f t="shared" si="51"/>
        <v>41600</v>
      </c>
      <c r="T629" s="469">
        <f>IFERROR(VLOOKUP(S629,'Liste CG'!A:A,1,FALSE),"Attention erreur pas de CG")</f>
        <v>41600</v>
      </c>
      <c r="U629" s="447" t="str">
        <f>IF(MID(H629,4,1)="x", 'Messages d''erreur'!$B$13,IF(LEFT(T629,1)="A",'Messages d''erreur'!$B$12,""))</f>
        <v/>
      </c>
    </row>
    <row r="630" spans="1:21" ht="39" x14ac:dyDescent="0.35">
      <c r="A630" s="535" t="s">
        <v>1386</v>
      </c>
      <c r="B630" s="447">
        <f t="shared" si="48"/>
        <v>24621</v>
      </c>
      <c r="C630" s="462" t="s">
        <v>1793</v>
      </c>
      <c r="D630" s="463" t="s">
        <v>1353</v>
      </c>
      <c r="E630" s="464" t="s">
        <v>61</v>
      </c>
      <c r="F630" s="464">
        <v>2</v>
      </c>
      <c r="G630" s="462" t="s">
        <v>1794</v>
      </c>
      <c r="H630" s="464" t="s">
        <v>1791</v>
      </c>
      <c r="I630" s="464" t="s">
        <v>1341</v>
      </c>
      <c r="J630" s="464" t="s">
        <v>1101</v>
      </c>
      <c r="K630" s="466" t="s">
        <v>1100</v>
      </c>
      <c r="L630" s="467">
        <f t="shared" si="47"/>
        <v>1</v>
      </c>
      <c r="M630" s="468" t="e">
        <f t="shared" si="49"/>
        <v>#VALUE!</v>
      </c>
      <c r="N630" s="467" t="str">
        <f>IF(IFERROR(SEARCH("-",K630,1),0) &gt; 0,IFERROR(VLOOKUP(K630,'Liste ECO'!A:A,1,FALSE),"ATTENTION CE Inexistant"),"")</f>
        <v/>
      </c>
      <c r="O630" s="467" t="str">
        <f>IF(LEFT(N630,1) ="A",'Messages d''erreur'!$B$9,"")</f>
        <v/>
      </c>
      <c r="P630" s="447" t="e">
        <f t="shared" si="50"/>
        <v>#VALUE!</v>
      </c>
      <c r="Q630" s="447">
        <f>IFERROR(VLOOKUP(B631,'Liste CG'!A:A,1,FALSE),"Attention erreur pas de CG")</f>
        <v>25111</v>
      </c>
      <c r="R630" s="447" t="str">
        <f>IF(LEFT(Q630,1)="A",'Messages d''erreur'!B$10,"")</f>
        <v/>
      </c>
      <c r="S630" s="467" t="e">
        <f t="shared" si="51"/>
        <v>#VALUE!</v>
      </c>
      <c r="T630" s="469" t="str">
        <f>IFERROR(VLOOKUP(S630,'Liste CG'!A:A,1,FALSE),"Attention erreur pas de CG")</f>
        <v>Attention erreur pas de CG</v>
      </c>
      <c r="U630" s="447" t="str">
        <f>IF(MID(H630,4,1)="x", 'Messages d''erreur'!$B$13,IF(LEFT(T630,1)="A",'Messages d''erreur'!$B$12,""))</f>
        <v>Compte générique de contre-partie</v>
      </c>
    </row>
    <row r="631" spans="1:21" ht="39" x14ac:dyDescent="0.35">
      <c r="A631" s="535" t="s">
        <v>1795</v>
      </c>
      <c r="B631" s="447">
        <f t="shared" si="48"/>
        <v>25111</v>
      </c>
      <c r="C631" s="462" t="s">
        <v>713</v>
      </c>
      <c r="D631" s="463" t="s">
        <v>1796</v>
      </c>
      <c r="E631" s="464" t="s">
        <v>61</v>
      </c>
      <c r="F631" s="464">
        <v>1</v>
      </c>
      <c r="G631" s="462" t="s">
        <v>1797</v>
      </c>
      <c r="H631" s="464" t="s">
        <v>1798</v>
      </c>
      <c r="I631" s="464" t="s">
        <v>1201</v>
      </c>
      <c r="J631" s="464" t="s">
        <v>1101</v>
      </c>
      <c r="K631" s="466" t="s">
        <v>712</v>
      </c>
      <c r="L631" s="467">
        <f t="shared" si="47"/>
        <v>0</v>
      </c>
      <c r="M631" s="468">
        <f t="shared" si="49"/>
        <v>46502</v>
      </c>
      <c r="N631" s="467" t="str">
        <f>IF(IFERROR(SEARCH("-",K631,1),0) &gt; 0,IFERROR(VLOOKUP(K631,'Liste ECO'!A:A,1,FALSE),"ATTENTION CE Inexistant"),"")</f>
        <v>512-51</v>
      </c>
      <c r="O631" s="467" t="str">
        <f>IF(LEFT(N631,1) ="A",'Messages d''erreur'!$B$9,"")</f>
        <v/>
      </c>
      <c r="P631" s="447">
        <f t="shared" si="50"/>
        <v>46502</v>
      </c>
      <c r="Q631" s="447">
        <f>IFERROR(VLOOKUP(B632,'Liste CG'!A:A,1,FALSE),"Attention erreur pas de CG")</f>
        <v>25119</v>
      </c>
      <c r="R631" s="447" t="str">
        <f>IF(LEFT(Q631,1)="A",'Messages d''erreur'!B$10,"")</f>
        <v/>
      </c>
      <c r="S631" s="467">
        <f t="shared" si="51"/>
        <v>46502</v>
      </c>
      <c r="T631" s="469">
        <f>IFERROR(VLOOKUP(S631,'Liste CG'!A:A,1,FALSE),"Attention erreur pas de CG")</f>
        <v>46502</v>
      </c>
      <c r="U631" s="447" t="str">
        <f>IF(MID(H631,4,1)="x", 'Messages d''erreur'!$B$13,IF(LEFT(T631,1)="A",'Messages d''erreur'!$B$12,""))</f>
        <v/>
      </c>
    </row>
    <row r="632" spans="1:21" ht="52" x14ac:dyDescent="0.35">
      <c r="A632" s="535" t="s">
        <v>1799</v>
      </c>
      <c r="B632" s="447">
        <f t="shared" si="48"/>
        <v>25119</v>
      </c>
      <c r="C632" s="462" t="s">
        <v>1800</v>
      </c>
      <c r="D632" s="463" t="s">
        <v>1796</v>
      </c>
      <c r="E632" s="464" t="s">
        <v>1101</v>
      </c>
      <c r="F632" s="464">
        <v>1</v>
      </c>
      <c r="G632" s="462" t="s">
        <v>1801</v>
      </c>
      <c r="H632" s="464" t="s">
        <v>1802</v>
      </c>
      <c r="I632" s="464" t="s">
        <v>1100</v>
      </c>
      <c r="J632" s="464" t="s">
        <v>61</v>
      </c>
      <c r="K632" s="466" t="s">
        <v>1100</v>
      </c>
      <c r="L632" s="467">
        <f t="shared" si="47"/>
        <v>0</v>
      </c>
      <c r="M632" s="468">
        <f t="shared" si="49"/>
        <v>66780</v>
      </c>
      <c r="N632" s="467" t="str">
        <f>IF(IFERROR(SEARCH("-",K632,1),0) &gt; 0,IFERROR(VLOOKUP(K632,'Liste ECO'!A:A,1,FALSE),"ATTENTION CE Inexistant"),"")</f>
        <v/>
      </c>
      <c r="O632" s="467" t="str">
        <f>IF(LEFT(N632,1) ="A",'Messages d''erreur'!$B$9,"")</f>
        <v/>
      </c>
      <c r="P632" s="447">
        <f t="shared" si="50"/>
        <v>66780</v>
      </c>
      <c r="Q632" s="447">
        <f>IFERROR(VLOOKUP(B633,'Liste CG'!A:A,1,FALSE),"Attention erreur pas de CG")</f>
        <v>25119</v>
      </c>
      <c r="R632" s="447" t="str">
        <f>IF(LEFT(Q632,1)="A",'Messages d''erreur'!B$10,"")</f>
        <v/>
      </c>
      <c r="S632" s="467">
        <f t="shared" si="51"/>
        <v>66780</v>
      </c>
      <c r="T632" s="469">
        <f>IFERROR(VLOOKUP(S632,'Liste CG'!A:A,1,FALSE),"Attention erreur pas de CG")</f>
        <v>66780</v>
      </c>
      <c r="U632" s="447" t="str">
        <f>IF(MID(H632,4,1)="x", 'Messages d''erreur'!$B$13,IF(LEFT(T632,1)="A",'Messages d''erreur'!$B$12,""))</f>
        <v/>
      </c>
    </row>
    <row r="633" spans="1:21" ht="52" x14ac:dyDescent="0.35">
      <c r="A633" s="535" t="s">
        <v>1799</v>
      </c>
      <c r="B633" s="447">
        <f t="shared" si="48"/>
        <v>25119</v>
      </c>
      <c r="C633" s="462" t="s">
        <v>1800</v>
      </c>
      <c r="D633" s="463" t="s">
        <v>1796</v>
      </c>
      <c r="E633" s="464" t="s">
        <v>1101</v>
      </c>
      <c r="F633" s="464">
        <v>2</v>
      </c>
      <c r="G633" s="462" t="s">
        <v>1803</v>
      </c>
      <c r="H633" s="464" t="s">
        <v>1402</v>
      </c>
      <c r="I633" s="464" t="s">
        <v>1100</v>
      </c>
      <c r="J633" s="464" t="s">
        <v>61</v>
      </c>
      <c r="K633" s="466" t="s">
        <v>1100</v>
      </c>
      <c r="L633" s="467">
        <f t="shared" si="47"/>
        <v>1</v>
      </c>
      <c r="M633" s="468">
        <f t="shared" si="49"/>
        <v>67371</v>
      </c>
      <c r="N633" s="467" t="str">
        <f>IF(IFERROR(SEARCH("-",K633,1),0) &gt; 0,IFERROR(VLOOKUP(K633,'Liste ECO'!A:A,1,FALSE),"ATTENTION CE Inexistant"),"")</f>
        <v/>
      </c>
      <c r="O633" s="467" t="str">
        <f>IF(LEFT(N633,1) ="A",'Messages d''erreur'!$B$9,"")</f>
        <v/>
      </c>
      <c r="P633" s="447">
        <f t="shared" si="50"/>
        <v>67371</v>
      </c>
      <c r="Q633" s="447">
        <f>IFERROR(VLOOKUP(B634,'Liste CG'!A:A,1,FALSE),"Attention erreur pas de CG")</f>
        <v>25119</v>
      </c>
      <c r="R633" s="447" t="str">
        <f>IF(LEFT(Q633,1)="A",'Messages d''erreur'!B$10,"")</f>
        <v/>
      </c>
      <c r="S633" s="467">
        <f t="shared" si="51"/>
        <v>67371</v>
      </c>
      <c r="T633" s="469">
        <f>IFERROR(VLOOKUP(S633,'Liste CG'!A:A,1,FALSE),"Attention erreur pas de CG")</f>
        <v>67371</v>
      </c>
      <c r="U633" s="447" t="str">
        <f>IF(MID(H633,4,1)="x", 'Messages d''erreur'!$B$13,IF(LEFT(T633,1)="A",'Messages d''erreur'!$B$12,""))</f>
        <v/>
      </c>
    </row>
    <row r="634" spans="1:21" ht="52" x14ac:dyDescent="0.35">
      <c r="A634" s="535" t="s">
        <v>1799</v>
      </c>
      <c r="B634" s="447">
        <f t="shared" si="48"/>
        <v>25119</v>
      </c>
      <c r="C634" s="462" t="s">
        <v>1800</v>
      </c>
      <c r="D634" s="463" t="s">
        <v>1796</v>
      </c>
      <c r="E634" s="464" t="s">
        <v>61</v>
      </c>
      <c r="F634" s="464">
        <v>3</v>
      </c>
      <c r="G634" s="462" t="s">
        <v>1203</v>
      </c>
      <c r="H634" s="464" t="s">
        <v>1795</v>
      </c>
      <c r="I634" s="464" t="s">
        <v>1796</v>
      </c>
      <c r="J634" s="464" t="s">
        <v>1101</v>
      </c>
      <c r="K634" s="466" t="s">
        <v>1100</v>
      </c>
      <c r="L634" s="467">
        <f t="shared" ref="L634:L697" si="52">IF(A634=A633,1,0)</f>
        <v>1</v>
      </c>
      <c r="M634" s="468">
        <f t="shared" si="49"/>
        <v>25111</v>
      </c>
      <c r="N634" s="467" t="str">
        <f>IF(IFERROR(SEARCH("-",K634,1),0) &gt; 0,IFERROR(VLOOKUP(K634,'Liste ECO'!A:A,1,FALSE),"ATTENTION CE Inexistant"),"")</f>
        <v/>
      </c>
      <c r="O634" s="467" t="str">
        <f>IF(LEFT(N634,1) ="A",'Messages d''erreur'!$B$9,"")</f>
        <v/>
      </c>
      <c r="P634" s="447">
        <f t="shared" si="50"/>
        <v>25111</v>
      </c>
      <c r="Q634" s="447">
        <f>IFERROR(VLOOKUP(B635,'Liste CG'!A:A,1,FALSE),"Attention erreur pas de CG")</f>
        <v>25131</v>
      </c>
      <c r="R634" s="447" t="str">
        <f>IF(LEFT(Q634,1)="A",'Messages d''erreur'!B$10,"")</f>
        <v/>
      </c>
      <c r="S634" s="467">
        <f t="shared" si="51"/>
        <v>25111</v>
      </c>
      <c r="T634" s="469">
        <f>IFERROR(VLOOKUP(S634,'Liste CG'!A:A,1,FALSE),"Attention erreur pas de CG")</f>
        <v>25111</v>
      </c>
      <c r="U634" s="447" t="str">
        <f>IF(MID(H634,4,1)="x", 'Messages d''erreur'!$B$13,IF(LEFT(T634,1)="A",'Messages d''erreur'!$B$12,""))</f>
        <v/>
      </c>
    </row>
    <row r="635" spans="1:21" ht="52" x14ac:dyDescent="0.35">
      <c r="A635" s="535" t="s">
        <v>1804</v>
      </c>
      <c r="B635" s="447">
        <f t="shared" si="48"/>
        <v>25131</v>
      </c>
      <c r="C635" s="462" t="s">
        <v>1805</v>
      </c>
      <c r="D635" s="463" t="s">
        <v>1796</v>
      </c>
      <c r="E635" s="464" t="s">
        <v>61</v>
      </c>
      <c r="F635" s="464">
        <v>1</v>
      </c>
      <c r="G635" s="462" t="s">
        <v>1806</v>
      </c>
      <c r="H635" s="464" t="s">
        <v>1214</v>
      </c>
      <c r="I635" s="464" t="s">
        <v>1796</v>
      </c>
      <c r="J635" s="464" t="s">
        <v>1101</v>
      </c>
      <c r="K635" s="466" t="s">
        <v>1100</v>
      </c>
      <c r="L635" s="467">
        <f t="shared" si="52"/>
        <v>0</v>
      </c>
      <c r="M635" s="468" t="e">
        <f t="shared" si="49"/>
        <v>#VALUE!</v>
      </c>
      <c r="N635" s="467" t="str">
        <f>IF(IFERROR(SEARCH("-",K635,1),0) &gt; 0,IFERROR(VLOOKUP(K635,'Liste ECO'!A:A,1,FALSE),"ATTENTION CE Inexistant"),"")</f>
        <v/>
      </c>
      <c r="O635" s="467" t="str">
        <f>IF(LEFT(N635,1) ="A",'Messages d''erreur'!$B$9,"")</f>
        <v/>
      </c>
      <c r="P635" s="447" t="e">
        <f t="shared" si="50"/>
        <v>#VALUE!</v>
      </c>
      <c r="Q635" s="447">
        <f>IFERROR(VLOOKUP(B636,'Liste CG'!A:A,1,FALSE),"Attention erreur pas de CG")</f>
        <v>25139</v>
      </c>
      <c r="R635" s="447" t="str">
        <f>IF(LEFT(Q635,1)="A",'Messages d''erreur'!B$10,"")</f>
        <v/>
      </c>
      <c r="S635" s="467" t="e">
        <f t="shared" si="51"/>
        <v>#VALUE!</v>
      </c>
      <c r="T635" s="469" t="str">
        <f>IFERROR(VLOOKUP(S635,'Liste CG'!A:A,1,FALSE),"Attention erreur pas de CG")</f>
        <v>Attention erreur pas de CG</v>
      </c>
      <c r="U635" s="447" t="str">
        <f>IF(MID(H635,4,1)="x", 'Messages d''erreur'!$B$13,IF(LEFT(T635,1)="A",'Messages d''erreur'!$B$12,""))</f>
        <v>Compte générique de contre-partie</v>
      </c>
    </row>
    <row r="636" spans="1:21" ht="52" x14ac:dyDescent="0.35">
      <c r="A636" s="535" t="s">
        <v>1807</v>
      </c>
      <c r="B636" s="447">
        <f t="shared" si="48"/>
        <v>25139</v>
      </c>
      <c r="C636" s="462" t="s">
        <v>1808</v>
      </c>
      <c r="D636" s="463" t="s">
        <v>1796</v>
      </c>
      <c r="E636" s="464" t="s">
        <v>1101</v>
      </c>
      <c r="F636" s="464">
        <v>1</v>
      </c>
      <c r="G636" s="462" t="s">
        <v>1801</v>
      </c>
      <c r="H636" s="464" t="s">
        <v>1802</v>
      </c>
      <c r="I636" s="464" t="s">
        <v>1100</v>
      </c>
      <c r="J636" s="464" t="s">
        <v>61</v>
      </c>
      <c r="K636" s="466" t="s">
        <v>1100</v>
      </c>
      <c r="L636" s="467">
        <f t="shared" si="52"/>
        <v>0</v>
      </c>
      <c r="M636" s="468">
        <f t="shared" si="49"/>
        <v>66780</v>
      </c>
      <c r="N636" s="467" t="str">
        <f>IF(IFERROR(SEARCH("-",K636,1),0) &gt; 0,IFERROR(VLOOKUP(K636,'Liste ECO'!A:A,1,FALSE),"ATTENTION CE Inexistant"),"")</f>
        <v/>
      </c>
      <c r="O636" s="467" t="str">
        <f>IF(LEFT(N636,1) ="A",'Messages d''erreur'!$B$9,"")</f>
        <v/>
      </c>
      <c r="P636" s="447">
        <f t="shared" si="50"/>
        <v>66780</v>
      </c>
      <c r="Q636" s="447">
        <f>IFERROR(VLOOKUP(B637,'Liste CG'!A:A,1,FALSE),"Attention erreur pas de CG")</f>
        <v>25139</v>
      </c>
      <c r="R636" s="447" t="str">
        <f>IF(LEFT(Q636,1)="A",'Messages d''erreur'!B$10,"")</f>
        <v/>
      </c>
      <c r="S636" s="467">
        <f t="shared" si="51"/>
        <v>66780</v>
      </c>
      <c r="T636" s="469">
        <f>IFERROR(VLOOKUP(S636,'Liste CG'!A:A,1,FALSE),"Attention erreur pas de CG")</f>
        <v>66780</v>
      </c>
      <c r="U636" s="447" t="str">
        <f>IF(MID(H636,4,1)="x", 'Messages d''erreur'!$B$13,IF(LEFT(T636,1)="A",'Messages d''erreur'!$B$12,""))</f>
        <v/>
      </c>
    </row>
    <row r="637" spans="1:21" ht="52" x14ac:dyDescent="0.35">
      <c r="A637" s="535" t="s">
        <v>1807</v>
      </c>
      <c r="B637" s="447">
        <f t="shared" si="48"/>
        <v>25139</v>
      </c>
      <c r="C637" s="462" t="s">
        <v>1808</v>
      </c>
      <c r="D637" s="463" t="s">
        <v>1796</v>
      </c>
      <c r="E637" s="464" t="s">
        <v>1101</v>
      </c>
      <c r="F637" s="464">
        <v>2</v>
      </c>
      <c r="G637" s="462" t="s">
        <v>1803</v>
      </c>
      <c r="H637" s="464" t="s">
        <v>1364</v>
      </c>
      <c r="I637" s="464" t="s">
        <v>1100</v>
      </c>
      <c r="J637" s="464" t="s">
        <v>61</v>
      </c>
      <c r="K637" s="466" t="s">
        <v>1100</v>
      </c>
      <c r="L637" s="467">
        <f t="shared" si="52"/>
        <v>1</v>
      </c>
      <c r="M637" s="468">
        <f t="shared" si="49"/>
        <v>67361</v>
      </c>
      <c r="N637" s="467" t="str">
        <f>IF(IFERROR(SEARCH("-",K637,1),0) &gt; 0,IFERROR(VLOOKUP(K637,'Liste ECO'!A:A,1,FALSE),"ATTENTION CE Inexistant"),"")</f>
        <v/>
      </c>
      <c r="O637" s="467" t="str">
        <f>IF(LEFT(N637,1) ="A",'Messages d''erreur'!$B$9,"")</f>
        <v/>
      </c>
      <c r="P637" s="447">
        <f t="shared" si="50"/>
        <v>67361</v>
      </c>
      <c r="Q637" s="447">
        <f>IFERROR(VLOOKUP(B638,'Liste CG'!A:A,1,FALSE),"Attention erreur pas de CG")</f>
        <v>25139</v>
      </c>
      <c r="R637" s="447" t="str">
        <f>IF(LEFT(Q637,1)="A",'Messages d''erreur'!B$10,"")</f>
        <v/>
      </c>
      <c r="S637" s="467">
        <f t="shared" si="51"/>
        <v>67361</v>
      </c>
      <c r="T637" s="469">
        <f>IFERROR(VLOOKUP(S637,'Liste CG'!A:A,1,FALSE),"Attention erreur pas de CG")</f>
        <v>67361</v>
      </c>
      <c r="U637" s="447" t="str">
        <f>IF(MID(H637,4,1)="x", 'Messages d''erreur'!$B$13,IF(LEFT(T637,1)="A",'Messages d''erreur'!$B$12,""))</f>
        <v/>
      </c>
    </row>
    <row r="638" spans="1:21" ht="52" x14ac:dyDescent="0.35">
      <c r="A638" s="535" t="s">
        <v>1807</v>
      </c>
      <c r="B638" s="447">
        <f t="shared" si="48"/>
        <v>25139</v>
      </c>
      <c r="C638" s="462" t="s">
        <v>1808</v>
      </c>
      <c r="D638" s="463" t="s">
        <v>1796</v>
      </c>
      <c r="E638" s="464" t="s">
        <v>61</v>
      </c>
      <c r="F638" s="464">
        <v>3</v>
      </c>
      <c r="G638" s="462" t="s">
        <v>1203</v>
      </c>
      <c r="H638" s="464" t="s">
        <v>1804</v>
      </c>
      <c r="I638" s="464" t="s">
        <v>1796</v>
      </c>
      <c r="J638" s="464" t="s">
        <v>1101</v>
      </c>
      <c r="K638" s="466" t="s">
        <v>1100</v>
      </c>
      <c r="L638" s="467">
        <f t="shared" si="52"/>
        <v>1</v>
      </c>
      <c r="M638" s="468">
        <f t="shared" si="49"/>
        <v>25131</v>
      </c>
      <c r="N638" s="467" t="str">
        <f>IF(IFERROR(SEARCH("-",K638,1),0) &gt; 0,IFERROR(VLOOKUP(K638,'Liste ECO'!A:A,1,FALSE),"ATTENTION CE Inexistant"),"")</f>
        <v/>
      </c>
      <c r="O638" s="467" t="str">
        <f>IF(LEFT(N638,1) ="A",'Messages d''erreur'!$B$9,"")</f>
        <v/>
      </c>
      <c r="P638" s="447">
        <f t="shared" si="50"/>
        <v>25131</v>
      </c>
      <c r="Q638" s="447">
        <f>IFERROR(VLOOKUP(B639,'Liste CG'!A:A,1,FALSE),"Attention erreur pas de CG")</f>
        <v>25211</v>
      </c>
      <c r="R638" s="447" t="str">
        <f>IF(LEFT(Q638,1)="A",'Messages d''erreur'!B$10,"")</f>
        <v/>
      </c>
      <c r="S638" s="467">
        <f t="shared" si="51"/>
        <v>25131</v>
      </c>
      <c r="T638" s="469">
        <f>IFERROR(VLOOKUP(S638,'Liste CG'!A:A,1,FALSE),"Attention erreur pas de CG")</f>
        <v>25131</v>
      </c>
      <c r="U638" s="447" t="str">
        <f>IF(MID(H638,4,1)="x", 'Messages d''erreur'!$B$13,IF(LEFT(T638,1)="A",'Messages d''erreur'!$B$12,""))</f>
        <v/>
      </c>
    </row>
    <row r="639" spans="1:21" ht="26" x14ac:dyDescent="0.35">
      <c r="A639" s="535" t="s">
        <v>1809</v>
      </c>
      <c r="B639" s="447">
        <f t="shared" si="48"/>
        <v>25211</v>
      </c>
      <c r="C639" s="462" t="s">
        <v>1810</v>
      </c>
      <c r="D639" s="463" t="s">
        <v>1796</v>
      </c>
      <c r="E639" s="464" t="s">
        <v>61</v>
      </c>
      <c r="F639" s="464">
        <v>1</v>
      </c>
      <c r="G639" s="462" t="s">
        <v>1797</v>
      </c>
      <c r="H639" s="464" t="s">
        <v>1798</v>
      </c>
      <c r="I639" s="464" t="s">
        <v>1201</v>
      </c>
      <c r="J639" s="464" t="s">
        <v>1101</v>
      </c>
      <c r="K639" s="466" t="s">
        <v>727</v>
      </c>
      <c r="L639" s="467">
        <f t="shared" si="52"/>
        <v>0</v>
      </c>
      <c r="M639" s="468">
        <f t="shared" si="49"/>
        <v>46502</v>
      </c>
      <c r="N639" s="467" t="str">
        <f>IF(IFERROR(SEARCH("-",K639,1),0) &gt; 0,IFERROR(VLOOKUP(K639,'Liste ECO'!A:A,1,FALSE),"ATTENTION CE Inexistant"),"")</f>
        <v>522-51</v>
      </c>
      <c r="O639" s="467" t="str">
        <f>IF(LEFT(N639,1) ="A",'Messages d''erreur'!$B$9,"")</f>
        <v/>
      </c>
      <c r="P639" s="447">
        <f t="shared" si="50"/>
        <v>46502</v>
      </c>
      <c r="Q639" s="447">
        <f>IFERROR(VLOOKUP(B640,'Liste CG'!A:A,1,FALSE),"Attention erreur pas de CG")</f>
        <v>25219</v>
      </c>
      <c r="R639" s="447" t="str">
        <f>IF(LEFT(Q639,1)="A",'Messages d''erreur'!B$10,"")</f>
        <v/>
      </c>
      <c r="S639" s="467">
        <f t="shared" si="51"/>
        <v>46502</v>
      </c>
      <c r="T639" s="469">
        <f>IFERROR(VLOOKUP(S639,'Liste CG'!A:A,1,FALSE),"Attention erreur pas de CG")</f>
        <v>46502</v>
      </c>
      <c r="U639" s="447" t="str">
        <f>IF(MID(H639,4,1)="x", 'Messages d''erreur'!$B$13,IF(LEFT(T639,1)="A",'Messages d''erreur'!$B$12,""))</f>
        <v/>
      </c>
    </row>
    <row r="640" spans="1:21" ht="39" x14ac:dyDescent="0.35">
      <c r="A640" s="535" t="s">
        <v>1811</v>
      </c>
      <c r="B640" s="447">
        <f t="shared" si="48"/>
        <v>25219</v>
      </c>
      <c r="C640" s="462" t="s">
        <v>1812</v>
      </c>
      <c r="D640" s="463" t="s">
        <v>1796</v>
      </c>
      <c r="E640" s="464" t="s">
        <v>1101</v>
      </c>
      <c r="F640" s="464">
        <v>1</v>
      </c>
      <c r="G640" s="462" t="s">
        <v>1801</v>
      </c>
      <c r="H640" s="464" t="s">
        <v>1802</v>
      </c>
      <c r="I640" s="464" t="s">
        <v>1100</v>
      </c>
      <c r="J640" s="464" t="s">
        <v>61</v>
      </c>
      <c r="K640" s="466" t="s">
        <v>1100</v>
      </c>
      <c r="L640" s="467">
        <f t="shared" si="52"/>
        <v>0</v>
      </c>
      <c r="M640" s="468">
        <f t="shared" si="49"/>
        <v>66780</v>
      </c>
      <c r="N640" s="467" t="str">
        <f>IF(IFERROR(SEARCH("-",K640,1),0) &gt; 0,IFERROR(VLOOKUP(K640,'Liste ECO'!A:A,1,FALSE),"ATTENTION CE Inexistant"),"")</f>
        <v/>
      </c>
      <c r="O640" s="467" t="str">
        <f>IF(LEFT(N640,1) ="A",'Messages d''erreur'!$B$9,"")</f>
        <v/>
      </c>
      <c r="P640" s="447">
        <f t="shared" si="50"/>
        <v>66780</v>
      </c>
      <c r="Q640" s="447">
        <f>IFERROR(VLOOKUP(B641,'Liste CG'!A:A,1,FALSE),"Attention erreur pas de CG")</f>
        <v>25219</v>
      </c>
      <c r="R640" s="447" t="str">
        <f>IF(LEFT(Q640,1)="A",'Messages d''erreur'!B$10,"")</f>
        <v/>
      </c>
      <c r="S640" s="467">
        <f t="shared" si="51"/>
        <v>66780</v>
      </c>
      <c r="T640" s="469">
        <f>IFERROR(VLOOKUP(S640,'Liste CG'!A:A,1,FALSE),"Attention erreur pas de CG")</f>
        <v>66780</v>
      </c>
      <c r="U640" s="447" t="str">
        <f>IF(MID(H640,4,1)="x", 'Messages d''erreur'!$B$13,IF(LEFT(T640,1)="A",'Messages d''erreur'!$B$12,""))</f>
        <v/>
      </c>
    </row>
    <row r="641" spans="1:21" ht="39" x14ac:dyDescent="0.35">
      <c r="A641" s="535" t="s">
        <v>1811</v>
      </c>
      <c r="B641" s="447">
        <f t="shared" si="48"/>
        <v>25219</v>
      </c>
      <c r="C641" s="462" t="s">
        <v>1812</v>
      </c>
      <c r="D641" s="463" t="s">
        <v>1796</v>
      </c>
      <c r="E641" s="464" t="s">
        <v>1101</v>
      </c>
      <c r="F641" s="464">
        <v>2</v>
      </c>
      <c r="G641" s="462" t="s">
        <v>1803</v>
      </c>
      <c r="H641" s="464" t="s">
        <v>1402</v>
      </c>
      <c r="I641" s="464" t="s">
        <v>1100</v>
      </c>
      <c r="J641" s="464" t="s">
        <v>61</v>
      </c>
      <c r="K641" s="466" t="s">
        <v>1100</v>
      </c>
      <c r="L641" s="467">
        <f t="shared" si="52"/>
        <v>1</v>
      </c>
      <c r="M641" s="468">
        <f t="shared" si="49"/>
        <v>67371</v>
      </c>
      <c r="N641" s="467" t="str">
        <f>IF(IFERROR(SEARCH("-",K641,1),0) &gt; 0,IFERROR(VLOOKUP(K641,'Liste ECO'!A:A,1,FALSE),"ATTENTION CE Inexistant"),"")</f>
        <v/>
      </c>
      <c r="O641" s="467" t="str">
        <f>IF(LEFT(N641,1) ="A",'Messages d''erreur'!$B$9,"")</f>
        <v/>
      </c>
      <c r="P641" s="447">
        <f t="shared" si="50"/>
        <v>67371</v>
      </c>
      <c r="Q641" s="447">
        <f>IFERROR(VLOOKUP(B642,'Liste CG'!A:A,1,FALSE),"Attention erreur pas de CG")</f>
        <v>25219</v>
      </c>
      <c r="R641" s="447" t="str">
        <f>IF(LEFT(Q641,1)="A",'Messages d''erreur'!B$10,"")</f>
        <v/>
      </c>
      <c r="S641" s="467">
        <f t="shared" si="51"/>
        <v>67371</v>
      </c>
      <c r="T641" s="469">
        <f>IFERROR(VLOOKUP(S641,'Liste CG'!A:A,1,FALSE),"Attention erreur pas de CG")</f>
        <v>67371</v>
      </c>
      <c r="U641" s="447" t="str">
        <f>IF(MID(H641,4,1)="x", 'Messages d''erreur'!$B$13,IF(LEFT(T641,1)="A",'Messages d''erreur'!$B$12,""))</f>
        <v/>
      </c>
    </row>
    <row r="642" spans="1:21" ht="39" x14ac:dyDescent="0.35">
      <c r="A642" s="535" t="s">
        <v>1811</v>
      </c>
      <c r="B642" s="447">
        <f t="shared" si="48"/>
        <v>25219</v>
      </c>
      <c r="C642" s="462" t="s">
        <v>1812</v>
      </c>
      <c r="D642" s="463" t="s">
        <v>1796</v>
      </c>
      <c r="E642" s="464" t="s">
        <v>61</v>
      </c>
      <c r="F642" s="464">
        <v>3</v>
      </c>
      <c r="G642" s="462" t="s">
        <v>1203</v>
      </c>
      <c r="H642" s="464" t="s">
        <v>1809</v>
      </c>
      <c r="I642" s="464" t="s">
        <v>1796</v>
      </c>
      <c r="J642" s="464" t="s">
        <v>1101</v>
      </c>
      <c r="K642" s="466" t="s">
        <v>1100</v>
      </c>
      <c r="L642" s="467">
        <f t="shared" si="52"/>
        <v>1</v>
      </c>
      <c r="M642" s="468">
        <f t="shared" si="49"/>
        <v>25211</v>
      </c>
      <c r="N642" s="467" t="str">
        <f>IF(IFERROR(SEARCH("-",K642,1),0) &gt; 0,IFERROR(VLOOKUP(K642,'Liste ECO'!A:A,1,FALSE),"ATTENTION CE Inexistant"),"")</f>
        <v/>
      </c>
      <c r="O642" s="467" t="str">
        <f>IF(LEFT(N642,1) ="A",'Messages d''erreur'!$B$9,"")</f>
        <v/>
      </c>
      <c r="P642" s="447">
        <f t="shared" si="50"/>
        <v>25211</v>
      </c>
      <c r="Q642" s="447">
        <f>IFERROR(VLOOKUP(B643,'Liste CG'!A:A,1,FALSE),"Attention erreur pas de CG")</f>
        <v>25221</v>
      </c>
      <c r="R642" s="447" t="str">
        <f>IF(LEFT(Q642,1)="A",'Messages d''erreur'!B$10,"")</f>
        <v/>
      </c>
      <c r="S642" s="467">
        <f t="shared" si="51"/>
        <v>25211</v>
      </c>
      <c r="T642" s="469">
        <f>IFERROR(VLOOKUP(S642,'Liste CG'!A:A,1,FALSE),"Attention erreur pas de CG")</f>
        <v>25211</v>
      </c>
      <c r="U642" s="447" t="str">
        <f>IF(MID(H642,4,1)="x", 'Messages d''erreur'!$B$13,IF(LEFT(T642,1)="A",'Messages d''erreur'!$B$12,""))</f>
        <v/>
      </c>
    </row>
    <row r="643" spans="1:21" ht="39" x14ac:dyDescent="0.35">
      <c r="A643" s="535" t="s">
        <v>1813</v>
      </c>
      <c r="B643" s="447">
        <f t="shared" si="48"/>
        <v>25221</v>
      </c>
      <c r="C643" s="462" t="s">
        <v>1814</v>
      </c>
      <c r="D643" s="463" t="s">
        <v>1796</v>
      </c>
      <c r="E643" s="464" t="s">
        <v>61</v>
      </c>
      <c r="F643" s="464">
        <v>1</v>
      </c>
      <c r="G643" s="462" t="s">
        <v>1797</v>
      </c>
      <c r="H643" s="464" t="s">
        <v>1798</v>
      </c>
      <c r="I643" s="464" t="s">
        <v>1201</v>
      </c>
      <c r="J643" s="464" t="s">
        <v>1101</v>
      </c>
      <c r="K643" s="466" t="s">
        <v>729</v>
      </c>
      <c r="L643" s="467">
        <f t="shared" si="52"/>
        <v>0</v>
      </c>
      <c r="M643" s="468">
        <f t="shared" si="49"/>
        <v>46502</v>
      </c>
      <c r="N643" s="467" t="str">
        <f>IF(IFERROR(SEARCH("-",K643,1),0) &gt; 0,IFERROR(VLOOKUP(K643,'Liste ECO'!A:A,1,FALSE),"ATTENTION CE Inexistant"),"")</f>
        <v>522-52</v>
      </c>
      <c r="O643" s="467" t="str">
        <f>IF(LEFT(N643,1) ="A",'Messages d''erreur'!$B$9,"")</f>
        <v/>
      </c>
      <c r="P643" s="447">
        <f t="shared" si="50"/>
        <v>46502</v>
      </c>
      <c r="Q643" s="447">
        <f>IFERROR(VLOOKUP(B644,'Liste CG'!A:A,1,FALSE),"Attention erreur pas de CG")</f>
        <v>25229</v>
      </c>
      <c r="R643" s="447" t="str">
        <f>IF(LEFT(Q643,1)="A",'Messages d''erreur'!B$10,"")</f>
        <v/>
      </c>
      <c r="S643" s="467">
        <f t="shared" si="51"/>
        <v>46502</v>
      </c>
      <c r="T643" s="469">
        <f>IFERROR(VLOOKUP(S643,'Liste CG'!A:A,1,FALSE),"Attention erreur pas de CG")</f>
        <v>46502</v>
      </c>
      <c r="U643" s="447" t="str">
        <f>IF(MID(H643,4,1)="x", 'Messages d''erreur'!$B$13,IF(LEFT(T643,1)="A",'Messages d''erreur'!$B$12,""))</f>
        <v/>
      </c>
    </row>
    <row r="644" spans="1:21" ht="52" x14ac:dyDescent="0.35">
      <c r="A644" s="535" t="s">
        <v>1815</v>
      </c>
      <c r="B644" s="447">
        <f t="shared" ref="B644:B707" si="53">VALUE(A644)</f>
        <v>25229</v>
      </c>
      <c r="C644" s="462" t="s">
        <v>1816</v>
      </c>
      <c r="D644" s="463" t="s">
        <v>1796</v>
      </c>
      <c r="E644" s="464" t="s">
        <v>1101</v>
      </c>
      <c r="F644" s="464">
        <v>1</v>
      </c>
      <c r="G644" s="462" t="s">
        <v>1801</v>
      </c>
      <c r="H644" s="464" t="s">
        <v>1802</v>
      </c>
      <c r="I644" s="464" t="s">
        <v>1100</v>
      </c>
      <c r="J644" s="464" t="s">
        <v>61</v>
      </c>
      <c r="K644" s="466" t="s">
        <v>1100</v>
      </c>
      <c r="L644" s="467">
        <f t="shared" si="52"/>
        <v>0</v>
      </c>
      <c r="M644" s="468">
        <f t="shared" ref="M644:M707" si="54">VALUE(H644)</f>
        <v>66780</v>
      </c>
      <c r="N644" s="467" t="str">
        <f>IF(IFERROR(SEARCH("-",K644,1),0) &gt; 0,IFERROR(VLOOKUP(K644,'Liste ECO'!A:A,1,FALSE),"ATTENTION CE Inexistant"),"")</f>
        <v/>
      </c>
      <c r="O644" s="467" t="str">
        <f>IF(LEFT(N644,1) ="A",'Messages d''erreur'!$B$9,"")</f>
        <v/>
      </c>
      <c r="P644" s="447">
        <f t="shared" si="50"/>
        <v>66780</v>
      </c>
      <c r="Q644" s="447">
        <f>IFERROR(VLOOKUP(B645,'Liste CG'!A:A,1,FALSE),"Attention erreur pas de CG")</f>
        <v>25229</v>
      </c>
      <c r="R644" s="447" t="str">
        <f>IF(LEFT(Q644,1)="A",'Messages d''erreur'!B$10,"")</f>
        <v/>
      </c>
      <c r="S644" s="467">
        <f t="shared" si="51"/>
        <v>66780</v>
      </c>
      <c r="T644" s="469">
        <f>IFERROR(VLOOKUP(S644,'Liste CG'!A:A,1,FALSE),"Attention erreur pas de CG")</f>
        <v>66780</v>
      </c>
      <c r="U644" s="447" t="str">
        <f>IF(MID(H644,4,1)="x", 'Messages d''erreur'!$B$13,IF(LEFT(T644,1)="A",'Messages d''erreur'!$B$12,""))</f>
        <v/>
      </c>
    </row>
    <row r="645" spans="1:21" ht="52" x14ac:dyDescent="0.35">
      <c r="A645" s="535" t="s">
        <v>1815</v>
      </c>
      <c r="B645" s="447">
        <f t="shared" si="53"/>
        <v>25229</v>
      </c>
      <c r="C645" s="462" t="s">
        <v>1816</v>
      </c>
      <c r="D645" s="463" t="s">
        <v>1796</v>
      </c>
      <c r="E645" s="464" t="s">
        <v>1101</v>
      </c>
      <c r="F645" s="464">
        <v>2</v>
      </c>
      <c r="G645" s="462" t="s">
        <v>1803</v>
      </c>
      <c r="H645" s="464" t="s">
        <v>1402</v>
      </c>
      <c r="I645" s="464" t="s">
        <v>1100</v>
      </c>
      <c r="J645" s="464" t="s">
        <v>61</v>
      </c>
      <c r="K645" s="466" t="s">
        <v>1100</v>
      </c>
      <c r="L645" s="467">
        <f t="shared" si="52"/>
        <v>1</v>
      </c>
      <c r="M645" s="468">
        <f t="shared" si="54"/>
        <v>67371</v>
      </c>
      <c r="N645" s="467" t="str">
        <f>IF(IFERROR(SEARCH("-",K645,1),0) &gt; 0,IFERROR(VLOOKUP(K645,'Liste ECO'!A:A,1,FALSE),"ATTENTION CE Inexistant"),"")</f>
        <v/>
      </c>
      <c r="O645" s="467" t="str">
        <f>IF(LEFT(N645,1) ="A",'Messages d''erreur'!$B$9,"")</f>
        <v/>
      </c>
      <c r="P645" s="447">
        <f t="shared" si="50"/>
        <v>67371</v>
      </c>
      <c r="Q645" s="447">
        <f>IFERROR(VLOOKUP(B646,'Liste CG'!A:A,1,FALSE),"Attention erreur pas de CG")</f>
        <v>25229</v>
      </c>
      <c r="R645" s="447" t="str">
        <f>IF(LEFT(Q645,1)="A",'Messages d''erreur'!B$10,"")</f>
        <v/>
      </c>
      <c r="S645" s="467">
        <f t="shared" si="51"/>
        <v>67371</v>
      </c>
      <c r="T645" s="469">
        <f>IFERROR(VLOOKUP(S645,'Liste CG'!A:A,1,FALSE),"Attention erreur pas de CG")</f>
        <v>67371</v>
      </c>
      <c r="U645" s="447" t="str">
        <f>IF(MID(H645,4,1)="x", 'Messages d''erreur'!$B$13,IF(LEFT(T645,1)="A",'Messages d''erreur'!$B$12,""))</f>
        <v/>
      </c>
    </row>
    <row r="646" spans="1:21" ht="52" x14ac:dyDescent="0.35">
      <c r="A646" s="535" t="s">
        <v>1815</v>
      </c>
      <c r="B646" s="447">
        <f t="shared" si="53"/>
        <v>25229</v>
      </c>
      <c r="C646" s="462" t="s">
        <v>1816</v>
      </c>
      <c r="D646" s="463" t="s">
        <v>1796</v>
      </c>
      <c r="E646" s="464" t="s">
        <v>61</v>
      </c>
      <c r="F646" s="464">
        <v>3</v>
      </c>
      <c r="G646" s="462" t="s">
        <v>1203</v>
      </c>
      <c r="H646" s="464" t="s">
        <v>1813</v>
      </c>
      <c r="I646" s="464" t="s">
        <v>1796</v>
      </c>
      <c r="J646" s="464" t="s">
        <v>1101</v>
      </c>
      <c r="K646" s="466" t="s">
        <v>1100</v>
      </c>
      <c r="L646" s="467">
        <f t="shared" si="52"/>
        <v>1</v>
      </c>
      <c r="M646" s="468">
        <f t="shared" si="54"/>
        <v>25221</v>
      </c>
      <c r="N646" s="467" t="str">
        <f>IF(IFERROR(SEARCH("-",K646,1),0) &gt; 0,IFERROR(VLOOKUP(K646,'Liste ECO'!A:A,1,FALSE),"ATTENTION CE Inexistant"),"")</f>
        <v/>
      </c>
      <c r="O646" s="467" t="str">
        <f>IF(LEFT(N646,1) ="A",'Messages d''erreur'!$B$9,"")</f>
        <v/>
      </c>
      <c r="P646" s="447">
        <f t="shared" si="50"/>
        <v>25221</v>
      </c>
      <c r="Q646" s="447">
        <f>IFERROR(VLOOKUP(B647,'Liste CG'!A:A,1,FALSE),"Attention erreur pas de CG")</f>
        <v>25281</v>
      </c>
      <c r="R646" s="447" t="str">
        <f>IF(LEFT(Q646,1)="A",'Messages d''erreur'!B$10,"")</f>
        <v/>
      </c>
      <c r="S646" s="467">
        <f t="shared" si="51"/>
        <v>25221</v>
      </c>
      <c r="T646" s="469">
        <f>IFERROR(VLOOKUP(S646,'Liste CG'!A:A,1,FALSE),"Attention erreur pas de CG")</f>
        <v>25221</v>
      </c>
      <c r="U646" s="447" t="str">
        <f>IF(MID(H646,4,1)="x", 'Messages d''erreur'!$B$13,IF(LEFT(T646,1)="A",'Messages d''erreur'!$B$12,""))</f>
        <v/>
      </c>
    </row>
    <row r="647" spans="1:21" ht="65" x14ac:dyDescent="0.35">
      <c r="A647" s="535" t="s">
        <v>1817</v>
      </c>
      <c r="B647" s="447">
        <f t="shared" si="53"/>
        <v>25281</v>
      </c>
      <c r="C647" s="462" t="s">
        <v>1818</v>
      </c>
      <c r="D647" s="463" t="s">
        <v>1796</v>
      </c>
      <c r="E647" s="464" t="s">
        <v>61</v>
      </c>
      <c r="F647" s="464">
        <v>1</v>
      </c>
      <c r="G647" s="462" t="s">
        <v>1819</v>
      </c>
      <c r="H647" s="464" t="s">
        <v>1214</v>
      </c>
      <c r="I647" s="464" t="s">
        <v>1341</v>
      </c>
      <c r="J647" s="464" t="s">
        <v>1101</v>
      </c>
      <c r="K647" s="466" t="s">
        <v>1100</v>
      </c>
      <c r="L647" s="467">
        <f t="shared" si="52"/>
        <v>0</v>
      </c>
      <c r="M647" s="468" t="e">
        <f t="shared" si="54"/>
        <v>#VALUE!</v>
      </c>
      <c r="N647" s="467" t="str">
        <f>IF(IFERROR(SEARCH("-",K647,1),0) &gt; 0,IFERROR(VLOOKUP(K647,'Liste ECO'!A:A,1,FALSE),"ATTENTION CE Inexistant"),"")</f>
        <v/>
      </c>
      <c r="O647" s="467" t="str">
        <f>IF(LEFT(N647,1) ="A",'Messages d''erreur'!$B$9,"")</f>
        <v/>
      </c>
      <c r="P647" s="447" t="e">
        <f t="shared" si="50"/>
        <v>#VALUE!</v>
      </c>
      <c r="Q647" s="447">
        <f>IFERROR(VLOOKUP(B648,'Liste CG'!A:A,1,FALSE),"Attention erreur pas de CG")</f>
        <v>25289</v>
      </c>
      <c r="R647" s="447" t="str">
        <f>IF(LEFT(Q647,1)="A",'Messages d''erreur'!B$10,"")</f>
        <v/>
      </c>
      <c r="S647" s="467" t="e">
        <f t="shared" si="51"/>
        <v>#VALUE!</v>
      </c>
      <c r="T647" s="469" t="str">
        <f>IFERROR(VLOOKUP(S647,'Liste CG'!A:A,1,FALSE),"Attention erreur pas de CG")</f>
        <v>Attention erreur pas de CG</v>
      </c>
      <c r="U647" s="447" t="str">
        <f>IF(MID(H647,4,1)="x", 'Messages d''erreur'!$B$13,IF(LEFT(T647,1)="A",'Messages d''erreur'!$B$12,""))</f>
        <v>Compte générique de contre-partie</v>
      </c>
    </row>
    <row r="648" spans="1:21" ht="65" x14ac:dyDescent="0.35">
      <c r="A648" s="535" t="s">
        <v>1820</v>
      </c>
      <c r="B648" s="447">
        <f t="shared" si="53"/>
        <v>25289</v>
      </c>
      <c r="C648" s="462" t="s">
        <v>1821</v>
      </c>
      <c r="D648" s="463" t="s">
        <v>1796</v>
      </c>
      <c r="E648" s="464" t="s">
        <v>1101</v>
      </c>
      <c r="F648" s="464">
        <v>1</v>
      </c>
      <c r="G648" s="462" t="s">
        <v>1801</v>
      </c>
      <c r="H648" s="464" t="s">
        <v>1802</v>
      </c>
      <c r="I648" s="464" t="s">
        <v>1100</v>
      </c>
      <c r="J648" s="464" t="s">
        <v>61</v>
      </c>
      <c r="K648" s="466" t="s">
        <v>1100</v>
      </c>
      <c r="L648" s="467">
        <f t="shared" si="52"/>
        <v>0</v>
      </c>
      <c r="M648" s="468">
        <f t="shared" si="54"/>
        <v>66780</v>
      </c>
      <c r="N648" s="467" t="str">
        <f>IF(IFERROR(SEARCH("-",K648,1),0) &gt; 0,IFERROR(VLOOKUP(K648,'Liste ECO'!A:A,1,FALSE),"ATTENTION CE Inexistant"),"")</f>
        <v/>
      </c>
      <c r="O648" s="467" t="str">
        <f>IF(LEFT(N648,1) ="A",'Messages d''erreur'!$B$9,"")</f>
        <v/>
      </c>
      <c r="P648" s="447">
        <f t="shared" si="50"/>
        <v>66780</v>
      </c>
      <c r="Q648" s="447">
        <f>IFERROR(VLOOKUP(B649,'Liste CG'!A:A,1,FALSE),"Attention erreur pas de CG")</f>
        <v>25289</v>
      </c>
      <c r="R648" s="447" t="str">
        <f>IF(LEFT(Q648,1)="A",'Messages d''erreur'!B$10,"")</f>
        <v/>
      </c>
      <c r="S648" s="467">
        <f t="shared" si="51"/>
        <v>66780</v>
      </c>
      <c r="T648" s="469">
        <f>IFERROR(VLOOKUP(S648,'Liste CG'!A:A,1,FALSE),"Attention erreur pas de CG")</f>
        <v>66780</v>
      </c>
      <c r="U648" s="447" t="str">
        <f>IF(MID(H648,4,1)="x", 'Messages d''erreur'!$B$13,IF(LEFT(T648,1)="A",'Messages d''erreur'!$B$12,""))</f>
        <v/>
      </c>
    </row>
    <row r="649" spans="1:21" ht="65" x14ac:dyDescent="0.35">
      <c r="A649" s="535" t="s">
        <v>1820</v>
      </c>
      <c r="B649" s="447">
        <f t="shared" si="53"/>
        <v>25289</v>
      </c>
      <c r="C649" s="462" t="s">
        <v>1821</v>
      </c>
      <c r="D649" s="463" t="s">
        <v>1796</v>
      </c>
      <c r="E649" s="464" t="s">
        <v>61</v>
      </c>
      <c r="F649" s="464">
        <v>2</v>
      </c>
      <c r="G649" s="462" t="s">
        <v>1203</v>
      </c>
      <c r="H649" s="464" t="s">
        <v>1817</v>
      </c>
      <c r="I649" s="464" t="s">
        <v>1796</v>
      </c>
      <c r="J649" s="464" t="s">
        <v>1101</v>
      </c>
      <c r="K649" s="466" t="s">
        <v>1100</v>
      </c>
      <c r="L649" s="467">
        <f t="shared" si="52"/>
        <v>1</v>
      </c>
      <c r="M649" s="468">
        <f t="shared" si="54"/>
        <v>25281</v>
      </c>
      <c r="N649" s="467" t="str">
        <f>IF(IFERROR(SEARCH("-",K649,1),0) &gt; 0,IFERROR(VLOOKUP(K649,'Liste ECO'!A:A,1,FALSE),"ATTENTION CE Inexistant"),"")</f>
        <v/>
      </c>
      <c r="O649" s="467" t="str">
        <f>IF(LEFT(N649,1) ="A",'Messages d''erreur'!$B$9,"")</f>
        <v/>
      </c>
      <c r="P649" s="447">
        <f t="shared" si="50"/>
        <v>25281</v>
      </c>
      <c r="Q649" s="447">
        <f>IFERROR(VLOOKUP(B650,'Liste CG'!A:A,1,FALSE),"Attention erreur pas de CG")</f>
        <v>25431</v>
      </c>
      <c r="R649" s="447" t="str">
        <f>IF(LEFT(Q649,1)="A",'Messages d''erreur'!B$10,"")</f>
        <v/>
      </c>
      <c r="S649" s="467">
        <f t="shared" si="51"/>
        <v>25281</v>
      </c>
      <c r="T649" s="469">
        <f>IFERROR(VLOOKUP(S649,'Liste CG'!A:A,1,FALSE),"Attention erreur pas de CG")</f>
        <v>25281</v>
      </c>
      <c r="U649" s="447" t="str">
        <f>IF(MID(H649,4,1)="x", 'Messages d''erreur'!$B$13,IF(LEFT(T649,1)="A",'Messages d''erreur'!$B$12,""))</f>
        <v/>
      </c>
    </row>
    <row r="650" spans="1:21" ht="52" x14ac:dyDescent="0.35">
      <c r="A650" s="535" t="s">
        <v>1822</v>
      </c>
      <c r="B650" s="447">
        <f t="shared" si="53"/>
        <v>25431</v>
      </c>
      <c r="C650" s="462" t="s">
        <v>1823</v>
      </c>
      <c r="D650" s="463" t="s">
        <v>1796</v>
      </c>
      <c r="E650" s="464" t="s">
        <v>61</v>
      </c>
      <c r="F650" s="464">
        <v>1</v>
      </c>
      <c r="G650" s="462" t="s">
        <v>1263</v>
      </c>
      <c r="H650" s="464" t="s">
        <v>1214</v>
      </c>
      <c r="I650" s="464" t="s">
        <v>1341</v>
      </c>
      <c r="J650" s="464" t="s">
        <v>1101</v>
      </c>
      <c r="K650" s="466" t="s">
        <v>1100</v>
      </c>
      <c r="L650" s="467">
        <f t="shared" si="52"/>
        <v>0</v>
      </c>
      <c r="M650" s="468" t="e">
        <f t="shared" si="54"/>
        <v>#VALUE!</v>
      </c>
      <c r="N650" s="467" t="str">
        <f>IF(IFERROR(SEARCH("-",K650,1),0) &gt; 0,IFERROR(VLOOKUP(K650,'Liste ECO'!A:A,1,FALSE),"ATTENTION CE Inexistant"),"")</f>
        <v/>
      </c>
      <c r="O650" s="467" t="str">
        <f>IF(LEFT(N650,1) ="A",'Messages d''erreur'!$B$9,"")</f>
        <v/>
      </c>
      <c r="P650" s="447" t="e">
        <f t="shared" si="50"/>
        <v>#VALUE!</v>
      </c>
      <c r="Q650" s="447">
        <f>IFERROR(VLOOKUP(B651,'Liste CG'!A:A,1,FALSE),"Attention erreur pas de CG")</f>
        <v>25439</v>
      </c>
      <c r="R650" s="447" t="str">
        <f>IF(LEFT(Q650,1)="A",'Messages d''erreur'!B$10,"")</f>
        <v/>
      </c>
      <c r="S650" s="467" t="e">
        <f t="shared" si="51"/>
        <v>#VALUE!</v>
      </c>
      <c r="T650" s="469" t="str">
        <f>IFERROR(VLOOKUP(S650,'Liste CG'!A:A,1,FALSE),"Attention erreur pas de CG")</f>
        <v>Attention erreur pas de CG</v>
      </c>
      <c r="U650" s="447" t="str">
        <f>IF(MID(H650,4,1)="x", 'Messages d''erreur'!$B$13,IF(LEFT(T650,1)="A",'Messages d''erreur'!$B$12,""))</f>
        <v>Compte générique de contre-partie</v>
      </c>
    </row>
    <row r="651" spans="1:21" ht="65" x14ac:dyDescent="0.35">
      <c r="A651" s="535" t="s">
        <v>1824</v>
      </c>
      <c r="B651" s="447">
        <f t="shared" si="53"/>
        <v>25439</v>
      </c>
      <c r="C651" s="462" t="s">
        <v>1825</v>
      </c>
      <c r="D651" s="463" t="s">
        <v>1796</v>
      </c>
      <c r="E651" s="464" t="s">
        <v>1101</v>
      </c>
      <c r="F651" s="464">
        <v>1</v>
      </c>
      <c r="G651" s="462" t="s">
        <v>1801</v>
      </c>
      <c r="H651" s="464" t="s">
        <v>1802</v>
      </c>
      <c r="I651" s="464" t="s">
        <v>1100</v>
      </c>
      <c r="J651" s="464" t="s">
        <v>61</v>
      </c>
      <c r="K651" s="466" t="s">
        <v>1100</v>
      </c>
      <c r="L651" s="467">
        <f t="shared" si="52"/>
        <v>0</v>
      </c>
      <c r="M651" s="468">
        <f t="shared" si="54"/>
        <v>66780</v>
      </c>
      <c r="N651" s="467" t="str">
        <f>IF(IFERROR(SEARCH("-",K651,1),0) &gt; 0,IFERROR(VLOOKUP(K651,'Liste ECO'!A:A,1,FALSE),"ATTENTION CE Inexistant"),"")</f>
        <v/>
      </c>
      <c r="O651" s="467" t="str">
        <f>IF(LEFT(N651,1) ="A",'Messages d''erreur'!$B$9,"")</f>
        <v/>
      </c>
      <c r="P651" s="447">
        <f t="shared" si="50"/>
        <v>66780</v>
      </c>
      <c r="Q651" s="447">
        <f>IFERROR(VLOOKUP(B652,'Liste CG'!A:A,1,FALSE),"Attention erreur pas de CG")</f>
        <v>25439</v>
      </c>
      <c r="R651" s="447" t="str">
        <f>IF(LEFT(Q651,1)="A",'Messages d''erreur'!B$10,"")</f>
        <v/>
      </c>
      <c r="S651" s="467">
        <f t="shared" si="51"/>
        <v>66780</v>
      </c>
      <c r="T651" s="469">
        <f>IFERROR(VLOOKUP(S651,'Liste CG'!A:A,1,FALSE),"Attention erreur pas de CG")</f>
        <v>66780</v>
      </c>
      <c r="U651" s="447" t="str">
        <f>IF(MID(H651,4,1)="x", 'Messages d''erreur'!$B$13,IF(LEFT(T651,1)="A",'Messages d''erreur'!$B$12,""))</f>
        <v/>
      </c>
    </row>
    <row r="652" spans="1:21" ht="65" x14ac:dyDescent="0.35">
      <c r="A652" s="535" t="s">
        <v>1824</v>
      </c>
      <c r="B652" s="447">
        <f t="shared" si="53"/>
        <v>25439</v>
      </c>
      <c r="C652" s="462" t="s">
        <v>1826</v>
      </c>
      <c r="D652" s="463" t="s">
        <v>1796</v>
      </c>
      <c r="E652" s="464" t="s">
        <v>61</v>
      </c>
      <c r="F652" s="464">
        <v>2</v>
      </c>
      <c r="G652" s="462" t="s">
        <v>1203</v>
      </c>
      <c r="H652" s="464" t="s">
        <v>1822</v>
      </c>
      <c r="I652" s="464" t="s">
        <v>1796</v>
      </c>
      <c r="J652" s="464" t="s">
        <v>1101</v>
      </c>
      <c r="K652" s="466" t="s">
        <v>1100</v>
      </c>
      <c r="L652" s="467">
        <f t="shared" si="52"/>
        <v>1</v>
      </c>
      <c r="M652" s="468">
        <f t="shared" si="54"/>
        <v>25431</v>
      </c>
      <c r="N652" s="467" t="str">
        <f>IF(IFERROR(SEARCH("-",K652,1),0) &gt; 0,IFERROR(VLOOKUP(K652,'Liste ECO'!A:A,1,FALSE),"ATTENTION CE Inexistant"),"")</f>
        <v/>
      </c>
      <c r="O652" s="467" t="str">
        <f>IF(LEFT(N652,1) ="A",'Messages d''erreur'!$B$9,"")</f>
        <v/>
      </c>
      <c r="P652" s="447">
        <f t="shared" si="50"/>
        <v>25431</v>
      </c>
      <c r="Q652" s="447">
        <f>IFERROR(VLOOKUP(B653,'Liste CG'!A:A,1,FALSE),"Attention erreur pas de CG")</f>
        <v>25611</v>
      </c>
      <c r="R652" s="447" t="str">
        <f>IF(LEFT(Q652,1)="A",'Messages d''erreur'!B$10,"")</f>
        <v/>
      </c>
      <c r="S652" s="467">
        <f t="shared" si="51"/>
        <v>25431</v>
      </c>
      <c r="T652" s="469">
        <f>IFERROR(VLOOKUP(S652,'Liste CG'!A:A,1,FALSE),"Attention erreur pas de CG")</f>
        <v>25431</v>
      </c>
      <c r="U652" s="447" t="str">
        <f>IF(MID(H652,4,1)="x", 'Messages d''erreur'!$B$13,IF(LEFT(T652,1)="A",'Messages d''erreur'!$B$12,""))</f>
        <v/>
      </c>
    </row>
    <row r="653" spans="1:21" ht="39" x14ac:dyDescent="0.35">
      <c r="A653" s="535" t="s">
        <v>1827</v>
      </c>
      <c r="B653" s="447">
        <f t="shared" si="53"/>
        <v>25611</v>
      </c>
      <c r="C653" s="462" t="s">
        <v>1828</v>
      </c>
      <c r="D653" s="463" t="s">
        <v>1796</v>
      </c>
      <c r="E653" s="464" t="s">
        <v>61</v>
      </c>
      <c r="F653" s="464">
        <v>1</v>
      </c>
      <c r="G653" s="462" t="s">
        <v>1797</v>
      </c>
      <c r="H653" s="464" t="s">
        <v>1798</v>
      </c>
      <c r="I653" s="464" t="s">
        <v>1201</v>
      </c>
      <c r="J653" s="464" t="s">
        <v>1101</v>
      </c>
      <c r="K653" s="466" t="s">
        <v>759</v>
      </c>
      <c r="L653" s="467">
        <f t="shared" si="52"/>
        <v>0</v>
      </c>
      <c r="M653" s="468">
        <f t="shared" si="54"/>
        <v>46502</v>
      </c>
      <c r="N653" s="467" t="str">
        <f>IF(IFERROR(SEARCH("-",K653,1),0) &gt; 0,IFERROR(VLOOKUP(K653,'Liste ECO'!A:A,1,FALSE),"ATTENTION CE Inexistant"),"")</f>
        <v>635-51</v>
      </c>
      <c r="O653" s="467" t="str">
        <f>IF(LEFT(N653,1) ="A",'Messages d''erreur'!$B$9,"")</f>
        <v/>
      </c>
      <c r="P653" s="447">
        <f t="shared" si="50"/>
        <v>46502</v>
      </c>
      <c r="Q653" s="447">
        <f>IFERROR(VLOOKUP(B654,'Liste CG'!A:A,1,FALSE),"Attention erreur pas de CG")</f>
        <v>25619</v>
      </c>
      <c r="R653" s="447" t="str">
        <f>IF(LEFT(Q653,1)="A",'Messages d''erreur'!B$10,"")</f>
        <v/>
      </c>
      <c r="S653" s="467">
        <f t="shared" si="51"/>
        <v>46502</v>
      </c>
      <c r="T653" s="469">
        <f>IFERROR(VLOOKUP(S653,'Liste CG'!A:A,1,FALSE),"Attention erreur pas de CG")</f>
        <v>46502</v>
      </c>
      <c r="U653" s="447" t="str">
        <f>IF(MID(H653,4,1)="x", 'Messages d''erreur'!$B$13,IF(LEFT(T653,1)="A",'Messages d''erreur'!$B$12,""))</f>
        <v/>
      </c>
    </row>
    <row r="654" spans="1:21" ht="52" x14ac:dyDescent="0.35">
      <c r="A654" s="535" t="s">
        <v>1829</v>
      </c>
      <c r="B654" s="447">
        <f t="shared" si="53"/>
        <v>25619</v>
      </c>
      <c r="C654" s="462" t="s">
        <v>1830</v>
      </c>
      <c r="D654" s="463" t="s">
        <v>1796</v>
      </c>
      <c r="E654" s="464" t="s">
        <v>1101</v>
      </c>
      <c r="F654" s="464">
        <v>1</v>
      </c>
      <c r="G654" s="462" t="s">
        <v>1801</v>
      </c>
      <c r="H654" s="464" t="s">
        <v>1802</v>
      </c>
      <c r="I654" s="464" t="s">
        <v>1100</v>
      </c>
      <c r="J654" s="464" t="s">
        <v>61</v>
      </c>
      <c r="K654" s="466" t="s">
        <v>1100</v>
      </c>
      <c r="L654" s="467">
        <f t="shared" si="52"/>
        <v>0</v>
      </c>
      <c r="M654" s="468">
        <f t="shared" si="54"/>
        <v>66780</v>
      </c>
      <c r="N654" s="467" t="str">
        <f>IF(IFERROR(SEARCH("-",K654,1),0) &gt; 0,IFERROR(VLOOKUP(K654,'Liste ECO'!A:A,1,FALSE),"ATTENTION CE Inexistant"),"")</f>
        <v/>
      </c>
      <c r="O654" s="467" t="str">
        <f>IF(LEFT(N654,1) ="A",'Messages d''erreur'!$B$9,"")</f>
        <v/>
      </c>
      <c r="P654" s="447">
        <f t="shared" si="50"/>
        <v>66780</v>
      </c>
      <c r="Q654" s="447">
        <f>IFERROR(VLOOKUP(B655,'Liste CG'!A:A,1,FALSE),"Attention erreur pas de CG")</f>
        <v>25619</v>
      </c>
      <c r="R654" s="447" t="str">
        <f>IF(LEFT(Q654,1)="A",'Messages d''erreur'!B$10,"")</f>
        <v/>
      </c>
      <c r="S654" s="467">
        <f t="shared" si="51"/>
        <v>66780</v>
      </c>
      <c r="T654" s="469">
        <f>IFERROR(VLOOKUP(S654,'Liste CG'!A:A,1,FALSE),"Attention erreur pas de CG")</f>
        <v>66780</v>
      </c>
      <c r="U654" s="447" t="str">
        <f>IF(MID(H654,4,1)="x", 'Messages d''erreur'!$B$13,IF(LEFT(T654,1)="A",'Messages d''erreur'!$B$12,""))</f>
        <v/>
      </c>
    </row>
    <row r="655" spans="1:21" ht="52" x14ac:dyDescent="0.35">
      <c r="A655" s="535" t="s">
        <v>1829</v>
      </c>
      <c r="B655" s="447">
        <f t="shared" si="53"/>
        <v>25619</v>
      </c>
      <c r="C655" s="462" t="s">
        <v>1830</v>
      </c>
      <c r="D655" s="463" t="s">
        <v>1796</v>
      </c>
      <c r="E655" s="464" t="s">
        <v>1101</v>
      </c>
      <c r="F655" s="464">
        <v>2</v>
      </c>
      <c r="G655" s="462" t="s">
        <v>1803</v>
      </c>
      <c r="H655" s="464" t="s">
        <v>1402</v>
      </c>
      <c r="I655" s="464" t="s">
        <v>1100</v>
      </c>
      <c r="J655" s="464" t="s">
        <v>61</v>
      </c>
      <c r="K655" s="466" t="s">
        <v>1100</v>
      </c>
      <c r="L655" s="467">
        <f t="shared" si="52"/>
        <v>1</v>
      </c>
      <c r="M655" s="468">
        <f t="shared" si="54"/>
        <v>67371</v>
      </c>
      <c r="N655" s="467" t="str">
        <f>IF(IFERROR(SEARCH("-",K655,1),0) &gt; 0,IFERROR(VLOOKUP(K655,'Liste ECO'!A:A,1,FALSE),"ATTENTION CE Inexistant"),"")</f>
        <v/>
      </c>
      <c r="O655" s="467" t="str">
        <f>IF(LEFT(N655,1) ="A",'Messages d''erreur'!$B$9,"")</f>
        <v/>
      </c>
      <c r="P655" s="447">
        <f t="shared" si="50"/>
        <v>67371</v>
      </c>
      <c r="Q655" s="447">
        <f>IFERROR(VLOOKUP(B656,'Liste CG'!A:A,1,FALSE),"Attention erreur pas de CG")</f>
        <v>25619</v>
      </c>
      <c r="R655" s="447" t="str">
        <f>IF(LEFT(Q655,1)="A",'Messages d''erreur'!B$10,"")</f>
        <v/>
      </c>
      <c r="S655" s="467">
        <f t="shared" si="51"/>
        <v>67371</v>
      </c>
      <c r="T655" s="469">
        <f>IFERROR(VLOOKUP(S655,'Liste CG'!A:A,1,FALSE),"Attention erreur pas de CG")</f>
        <v>67371</v>
      </c>
      <c r="U655" s="447" t="str">
        <f>IF(MID(H655,4,1)="x", 'Messages d''erreur'!$B$13,IF(LEFT(T655,1)="A",'Messages d''erreur'!$B$12,""))</f>
        <v/>
      </c>
    </row>
    <row r="656" spans="1:21" ht="52" x14ac:dyDescent="0.35">
      <c r="A656" s="535" t="s">
        <v>1829</v>
      </c>
      <c r="B656" s="447">
        <f t="shared" si="53"/>
        <v>25619</v>
      </c>
      <c r="C656" s="462" t="s">
        <v>1830</v>
      </c>
      <c r="D656" s="463" t="s">
        <v>1796</v>
      </c>
      <c r="E656" s="464" t="s">
        <v>61</v>
      </c>
      <c r="F656" s="464">
        <v>3</v>
      </c>
      <c r="G656" s="462" t="s">
        <v>1203</v>
      </c>
      <c r="H656" s="464" t="s">
        <v>1827</v>
      </c>
      <c r="I656" s="464" t="s">
        <v>1796</v>
      </c>
      <c r="J656" s="464" t="s">
        <v>1101</v>
      </c>
      <c r="K656" s="466" t="s">
        <v>1100</v>
      </c>
      <c r="L656" s="467">
        <f t="shared" si="52"/>
        <v>1</v>
      </c>
      <c r="M656" s="468">
        <f t="shared" si="54"/>
        <v>25611</v>
      </c>
      <c r="N656" s="467" t="str">
        <f>IF(IFERROR(SEARCH("-",K656,1),0) &gt; 0,IFERROR(VLOOKUP(K656,'Liste ECO'!A:A,1,FALSE),"ATTENTION CE Inexistant"),"")</f>
        <v/>
      </c>
      <c r="O656" s="467" t="str">
        <f>IF(LEFT(N656,1) ="A",'Messages d''erreur'!$B$9,"")</f>
        <v/>
      </c>
      <c r="P656" s="447">
        <f t="shared" si="50"/>
        <v>25611</v>
      </c>
      <c r="Q656" s="447">
        <f>IFERROR(VLOOKUP(B657,'Liste CG'!A:A,1,FALSE),"Attention erreur pas de CG")</f>
        <v>25631</v>
      </c>
      <c r="R656" s="447" t="str">
        <f>IF(LEFT(Q656,1)="A",'Messages d''erreur'!B$10,"")</f>
        <v/>
      </c>
      <c r="S656" s="467">
        <f t="shared" si="51"/>
        <v>25611</v>
      </c>
      <c r="T656" s="469">
        <f>IFERROR(VLOOKUP(S656,'Liste CG'!A:A,1,FALSE),"Attention erreur pas de CG")</f>
        <v>25611</v>
      </c>
      <c r="U656" s="447" t="str">
        <f>IF(MID(H656,4,1)="x", 'Messages d''erreur'!$B$13,IF(LEFT(T656,1)="A",'Messages d''erreur'!$B$12,""))</f>
        <v/>
      </c>
    </row>
    <row r="657" spans="1:21" ht="52" x14ac:dyDescent="0.35">
      <c r="A657" s="535" t="s">
        <v>1831</v>
      </c>
      <c r="B657" s="447">
        <f t="shared" si="53"/>
        <v>25631</v>
      </c>
      <c r="C657" s="462" t="s">
        <v>1832</v>
      </c>
      <c r="D657" s="463" t="s">
        <v>1796</v>
      </c>
      <c r="E657" s="464" t="s">
        <v>61</v>
      </c>
      <c r="F657" s="464">
        <v>1</v>
      </c>
      <c r="G657" s="462" t="s">
        <v>1819</v>
      </c>
      <c r="H657" s="464" t="s">
        <v>1214</v>
      </c>
      <c r="I657" s="464" t="s">
        <v>1341</v>
      </c>
      <c r="J657" s="464" t="s">
        <v>1101</v>
      </c>
      <c r="K657" s="466" t="s">
        <v>1100</v>
      </c>
      <c r="L657" s="467">
        <f t="shared" si="52"/>
        <v>0</v>
      </c>
      <c r="M657" s="468" t="e">
        <f t="shared" si="54"/>
        <v>#VALUE!</v>
      </c>
      <c r="N657" s="467" t="str">
        <f>IF(IFERROR(SEARCH("-",K657,1),0) &gt; 0,IFERROR(VLOOKUP(K657,'Liste ECO'!A:A,1,FALSE),"ATTENTION CE Inexistant"),"")</f>
        <v/>
      </c>
      <c r="O657" s="467" t="str">
        <f>IF(LEFT(N657,1) ="A",'Messages d''erreur'!$B$9,"")</f>
        <v/>
      </c>
      <c r="P657" s="447" t="e">
        <f t="shared" si="50"/>
        <v>#VALUE!</v>
      </c>
      <c r="Q657" s="447">
        <f>IFERROR(VLOOKUP(B658,'Liste CG'!A:A,1,FALSE),"Attention erreur pas de CG")</f>
        <v>25639</v>
      </c>
      <c r="R657" s="447" t="str">
        <f>IF(LEFT(Q657,1)="A",'Messages d''erreur'!B$10,"")</f>
        <v/>
      </c>
      <c r="S657" s="467" t="e">
        <f t="shared" si="51"/>
        <v>#VALUE!</v>
      </c>
      <c r="T657" s="469" t="str">
        <f>IFERROR(VLOOKUP(S657,'Liste CG'!A:A,1,FALSE),"Attention erreur pas de CG")</f>
        <v>Attention erreur pas de CG</v>
      </c>
      <c r="U657" s="447" t="str">
        <f>IF(MID(H657,4,1)="x", 'Messages d''erreur'!$B$13,IF(LEFT(T657,1)="A",'Messages d''erreur'!$B$12,""))</f>
        <v>Compte générique de contre-partie</v>
      </c>
    </row>
    <row r="658" spans="1:21" ht="65" x14ac:dyDescent="0.35">
      <c r="A658" s="535" t="s">
        <v>1833</v>
      </c>
      <c r="B658" s="447">
        <f t="shared" si="53"/>
        <v>25639</v>
      </c>
      <c r="C658" s="462" t="s">
        <v>1834</v>
      </c>
      <c r="D658" s="463" t="s">
        <v>1796</v>
      </c>
      <c r="E658" s="464" t="s">
        <v>1101</v>
      </c>
      <c r="F658" s="464">
        <v>1</v>
      </c>
      <c r="G658" s="462" t="s">
        <v>1801</v>
      </c>
      <c r="H658" s="464" t="s">
        <v>1802</v>
      </c>
      <c r="I658" s="464" t="s">
        <v>1100</v>
      </c>
      <c r="J658" s="464" t="s">
        <v>61</v>
      </c>
      <c r="K658" s="466" t="s">
        <v>1100</v>
      </c>
      <c r="L658" s="467">
        <f t="shared" si="52"/>
        <v>0</v>
      </c>
      <c r="M658" s="468">
        <f t="shared" si="54"/>
        <v>66780</v>
      </c>
      <c r="N658" s="467" t="str">
        <f>IF(IFERROR(SEARCH("-",K658,1),0) &gt; 0,IFERROR(VLOOKUP(K658,'Liste ECO'!A:A,1,FALSE),"ATTENTION CE Inexistant"),"")</f>
        <v/>
      </c>
      <c r="O658" s="467" t="str">
        <f>IF(LEFT(N658,1) ="A",'Messages d''erreur'!$B$9,"")</f>
        <v/>
      </c>
      <c r="P658" s="447">
        <f t="shared" si="50"/>
        <v>66780</v>
      </c>
      <c r="Q658" s="447">
        <f>IFERROR(VLOOKUP(B659,'Liste CG'!A:A,1,FALSE),"Attention erreur pas de CG")</f>
        <v>25639</v>
      </c>
      <c r="R658" s="447" t="str">
        <f>IF(LEFT(Q658,1)="A",'Messages d''erreur'!B$10,"")</f>
        <v/>
      </c>
      <c r="S658" s="467">
        <f t="shared" si="51"/>
        <v>66780</v>
      </c>
      <c r="T658" s="469">
        <f>IFERROR(VLOOKUP(S658,'Liste CG'!A:A,1,FALSE),"Attention erreur pas de CG")</f>
        <v>66780</v>
      </c>
      <c r="U658" s="447" t="str">
        <f>IF(MID(H658,4,1)="x", 'Messages d''erreur'!$B$13,IF(LEFT(T658,1)="A",'Messages d''erreur'!$B$12,""))</f>
        <v/>
      </c>
    </row>
    <row r="659" spans="1:21" ht="65" x14ac:dyDescent="0.35">
      <c r="A659" s="535" t="s">
        <v>1833</v>
      </c>
      <c r="B659" s="447">
        <f t="shared" si="53"/>
        <v>25639</v>
      </c>
      <c r="C659" s="462" t="s">
        <v>1834</v>
      </c>
      <c r="D659" s="463" t="s">
        <v>1796</v>
      </c>
      <c r="E659" s="464" t="s">
        <v>1101</v>
      </c>
      <c r="F659" s="464">
        <v>2</v>
      </c>
      <c r="G659" s="462" t="s">
        <v>1803</v>
      </c>
      <c r="H659" s="464" t="s">
        <v>1364</v>
      </c>
      <c r="I659" s="464" t="s">
        <v>1100</v>
      </c>
      <c r="J659" s="464" t="s">
        <v>61</v>
      </c>
      <c r="K659" s="466" t="s">
        <v>1100</v>
      </c>
      <c r="L659" s="467">
        <f t="shared" si="52"/>
        <v>1</v>
      </c>
      <c r="M659" s="468">
        <f t="shared" si="54"/>
        <v>67361</v>
      </c>
      <c r="N659" s="467" t="str">
        <f>IF(IFERROR(SEARCH("-",K659,1),0) &gt; 0,IFERROR(VLOOKUP(K659,'Liste ECO'!A:A,1,FALSE),"ATTENTION CE Inexistant"),"")</f>
        <v/>
      </c>
      <c r="O659" s="467" t="str">
        <f>IF(LEFT(N659,1) ="A",'Messages d''erreur'!$B$9,"")</f>
        <v/>
      </c>
      <c r="P659" s="447">
        <f t="shared" si="50"/>
        <v>67361</v>
      </c>
      <c r="Q659" s="447">
        <f>IFERROR(VLOOKUP(B660,'Liste CG'!A:A,1,FALSE),"Attention erreur pas de CG")</f>
        <v>25639</v>
      </c>
      <c r="R659" s="447" t="str">
        <f>IF(LEFT(Q659,1)="A",'Messages d''erreur'!B$10,"")</f>
        <v/>
      </c>
      <c r="S659" s="467">
        <f t="shared" si="51"/>
        <v>67361</v>
      </c>
      <c r="T659" s="469">
        <f>IFERROR(VLOOKUP(S659,'Liste CG'!A:A,1,FALSE),"Attention erreur pas de CG")</f>
        <v>67361</v>
      </c>
      <c r="U659" s="447" t="str">
        <f>IF(MID(H659,4,1)="x", 'Messages d''erreur'!$B$13,IF(LEFT(T659,1)="A",'Messages d''erreur'!$B$12,""))</f>
        <v/>
      </c>
    </row>
    <row r="660" spans="1:21" ht="65" x14ac:dyDescent="0.35">
      <c r="A660" s="535" t="s">
        <v>1833</v>
      </c>
      <c r="B660" s="447">
        <f t="shared" si="53"/>
        <v>25639</v>
      </c>
      <c r="C660" s="462" t="s">
        <v>1834</v>
      </c>
      <c r="D660" s="463" t="s">
        <v>1796</v>
      </c>
      <c r="E660" s="464" t="s">
        <v>61</v>
      </c>
      <c r="F660" s="464">
        <v>3</v>
      </c>
      <c r="G660" s="462" t="s">
        <v>1203</v>
      </c>
      <c r="H660" s="464" t="s">
        <v>1831</v>
      </c>
      <c r="I660" s="464" t="s">
        <v>1796</v>
      </c>
      <c r="J660" s="464" t="s">
        <v>1101</v>
      </c>
      <c r="K660" s="466" t="s">
        <v>1100</v>
      </c>
      <c r="L660" s="467">
        <f t="shared" si="52"/>
        <v>1</v>
      </c>
      <c r="M660" s="468">
        <f t="shared" si="54"/>
        <v>25631</v>
      </c>
      <c r="N660" s="467" t="str">
        <f>IF(IFERROR(SEARCH("-",K660,1),0) &gt; 0,IFERROR(VLOOKUP(K660,'Liste ECO'!A:A,1,FALSE),"ATTENTION CE Inexistant"),"")</f>
        <v/>
      </c>
      <c r="O660" s="467" t="str">
        <f>IF(LEFT(N660,1) ="A",'Messages d''erreur'!$B$9,"")</f>
        <v/>
      </c>
      <c r="P660" s="447">
        <f t="shared" si="50"/>
        <v>25631</v>
      </c>
      <c r="Q660" s="447">
        <f>IFERROR(VLOOKUP(B661,'Liste CG'!A:A,1,FALSE),"Attention erreur pas de CG")</f>
        <v>26121</v>
      </c>
      <c r="R660" s="447" t="str">
        <f>IF(LEFT(Q660,1)="A",'Messages d''erreur'!B$10,"")</f>
        <v/>
      </c>
      <c r="S660" s="467">
        <f t="shared" si="51"/>
        <v>25631</v>
      </c>
      <c r="T660" s="469">
        <f>IFERROR(VLOOKUP(S660,'Liste CG'!A:A,1,FALSE),"Attention erreur pas de CG")</f>
        <v>25631</v>
      </c>
      <c r="U660" s="447" t="str">
        <f>IF(MID(H660,4,1)="x", 'Messages d''erreur'!$B$13,IF(LEFT(T660,1)="A",'Messages d''erreur'!$B$12,""))</f>
        <v/>
      </c>
    </row>
    <row r="661" spans="1:21" ht="39" x14ac:dyDescent="0.35">
      <c r="A661" s="535" t="s">
        <v>1835</v>
      </c>
      <c r="B661" s="447">
        <f t="shared" si="53"/>
        <v>26121</v>
      </c>
      <c r="C661" s="462" t="s">
        <v>1836</v>
      </c>
      <c r="D661" s="463" t="s">
        <v>1341</v>
      </c>
      <c r="E661" s="464" t="s">
        <v>61</v>
      </c>
      <c r="F661" s="464">
        <v>1</v>
      </c>
      <c r="G661" s="462" t="s">
        <v>1837</v>
      </c>
      <c r="H661" s="464" t="s">
        <v>1232</v>
      </c>
      <c r="I661" s="464" t="s">
        <v>1201</v>
      </c>
      <c r="J661" s="464" t="s">
        <v>1101</v>
      </c>
      <c r="K661" s="466" t="s">
        <v>865</v>
      </c>
      <c r="L661" s="467">
        <f t="shared" si="52"/>
        <v>0</v>
      </c>
      <c r="M661" s="468">
        <f t="shared" si="54"/>
        <v>46601</v>
      </c>
      <c r="N661" s="467" t="str">
        <f>IF(IFERROR(SEARCH("-",K661,1),0) &gt; 0,IFERROR(VLOOKUP(K661,'Liste ECO'!A:A,1,FALSE),"ATTENTION CE Inexistant"),"")</f>
        <v>748-52</v>
      </c>
      <c r="O661" s="467" t="str">
        <f>IF(LEFT(N661,1) ="A",'Messages d''erreur'!$B$9,"")</f>
        <v/>
      </c>
      <c r="P661" s="447">
        <f t="shared" si="50"/>
        <v>46601</v>
      </c>
      <c r="Q661" s="447">
        <f>IFERROR(VLOOKUP(B662,'Liste CG'!A:A,1,FALSE),"Attention erreur pas de CG")</f>
        <v>26129</v>
      </c>
      <c r="R661" s="447" t="str">
        <f>IF(LEFT(Q661,1)="A",'Messages d''erreur'!B$10,"")</f>
        <v/>
      </c>
      <c r="S661" s="467">
        <f t="shared" si="51"/>
        <v>46601</v>
      </c>
      <c r="T661" s="469">
        <f>IFERROR(VLOOKUP(S661,'Liste CG'!A:A,1,FALSE),"Attention erreur pas de CG")</f>
        <v>46601</v>
      </c>
      <c r="U661" s="447" t="str">
        <f>IF(MID(H661,4,1)="x", 'Messages d''erreur'!$B$13,IF(LEFT(T661,1)="A",'Messages d''erreur'!$B$12,""))</f>
        <v/>
      </c>
    </row>
    <row r="662" spans="1:21" ht="39" x14ac:dyDescent="0.35">
      <c r="A662" s="535" t="s">
        <v>1838</v>
      </c>
      <c r="B662" s="447">
        <f t="shared" si="53"/>
        <v>26129</v>
      </c>
      <c r="C662" s="462" t="s">
        <v>1839</v>
      </c>
      <c r="D662" s="463" t="s">
        <v>1341</v>
      </c>
      <c r="E662" s="464" t="s">
        <v>1101</v>
      </c>
      <c r="F662" s="464">
        <v>1</v>
      </c>
      <c r="G662" s="462" t="s">
        <v>1347</v>
      </c>
      <c r="H662" s="464" t="s">
        <v>1840</v>
      </c>
      <c r="I662" s="464" t="s">
        <v>1100</v>
      </c>
      <c r="J662" s="464" t="s">
        <v>61</v>
      </c>
      <c r="K662" s="466" t="s">
        <v>1100</v>
      </c>
      <c r="L662" s="467">
        <f t="shared" si="52"/>
        <v>0</v>
      </c>
      <c r="M662" s="468">
        <f t="shared" si="54"/>
        <v>66061</v>
      </c>
      <c r="N662" s="467" t="str">
        <f>IF(IFERROR(SEARCH("-",K662,1),0) &gt; 0,IFERROR(VLOOKUP(K662,'Liste ECO'!A:A,1,FALSE),"ATTENTION CE Inexistant"),"")</f>
        <v/>
      </c>
      <c r="O662" s="467" t="str">
        <f>IF(LEFT(N662,1) ="A",'Messages d''erreur'!$B$9,"")</f>
        <v/>
      </c>
      <c r="P662" s="447">
        <f t="shared" si="50"/>
        <v>66061</v>
      </c>
      <c r="Q662" s="447">
        <f>IFERROR(VLOOKUP(B663,'Liste CG'!A:A,1,FALSE),"Attention erreur pas de CG")</f>
        <v>26129</v>
      </c>
      <c r="R662" s="447" t="str">
        <f>IF(LEFT(Q662,1)="A",'Messages d''erreur'!B$10,"")</f>
        <v/>
      </c>
      <c r="S662" s="467">
        <f t="shared" si="51"/>
        <v>66061</v>
      </c>
      <c r="T662" s="469">
        <f>IFERROR(VLOOKUP(S662,'Liste CG'!A:A,1,FALSE),"Attention erreur pas de CG")</f>
        <v>66061</v>
      </c>
      <c r="U662" s="447" t="str">
        <f>IF(MID(H662,4,1)="x", 'Messages d''erreur'!$B$13,IF(LEFT(T662,1)="A",'Messages d''erreur'!$B$12,""))</f>
        <v/>
      </c>
    </row>
    <row r="663" spans="1:21" ht="39" x14ac:dyDescent="0.35">
      <c r="A663" s="535" t="s">
        <v>1838</v>
      </c>
      <c r="B663" s="447">
        <f t="shared" si="53"/>
        <v>26129</v>
      </c>
      <c r="C663" s="462" t="s">
        <v>1839</v>
      </c>
      <c r="D663" s="463" t="s">
        <v>1341</v>
      </c>
      <c r="E663" s="464" t="s">
        <v>1101</v>
      </c>
      <c r="F663" s="464">
        <v>2</v>
      </c>
      <c r="G663" s="462" t="s">
        <v>1363</v>
      </c>
      <c r="H663" s="464" t="s">
        <v>1364</v>
      </c>
      <c r="I663" s="464" t="s">
        <v>1100</v>
      </c>
      <c r="J663" s="464" t="s">
        <v>61</v>
      </c>
      <c r="K663" s="466" t="s">
        <v>1100</v>
      </c>
      <c r="L663" s="467">
        <f t="shared" si="52"/>
        <v>1</v>
      </c>
      <c r="M663" s="468">
        <f t="shared" si="54"/>
        <v>67361</v>
      </c>
      <c r="N663" s="467" t="str">
        <f>IF(IFERROR(SEARCH("-",K663,1),0) &gt; 0,IFERROR(VLOOKUP(K663,'Liste ECO'!A:A,1,FALSE),"ATTENTION CE Inexistant"),"")</f>
        <v/>
      </c>
      <c r="O663" s="467" t="str">
        <f>IF(LEFT(N663,1) ="A",'Messages d''erreur'!$B$9,"")</f>
        <v/>
      </c>
      <c r="P663" s="447">
        <f t="shared" si="50"/>
        <v>67361</v>
      </c>
      <c r="Q663" s="447">
        <f>IFERROR(VLOOKUP(B664,'Liste CG'!A:A,1,FALSE),"Attention erreur pas de CG")</f>
        <v>26129</v>
      </c>
      <c r="R663" s="447" t="str">
        <f>IF(LEFT(Q663,1)="A",'Messages d''erreur'!B$10,"")</f>
        <v/>
      </c>
      <c r="S663" s="467">
        <f t="shared" si="51"/>
        <v>67361</v>
      </c>
      <c r="T663" s="469">
        <f>IFERROR(VLOOKUP(S663,'Liste CG'!A:A,1,FALSE),"Attention erreur pas de CG")</f>
        <v>67361</v>
      </c>
      <c r="U663" s="447" t="str">
        <f>IF(MID(H663,4,1)="x", 'Messages d''erreur'!$B$13,IF(LEFT(T663,1)="A",'Messages d''erreur'!$B$12,""))</f>
        <v/>
      </c>
    </row>
    <row r="664" spans="1:21" ht="39" x14ac:dyDescent="0.35">
      <c r="A664" s="535" t="s">
        <v>1838</v>
      </c>
      <c r="B664" s="447">
        <f t="shared" si="53"/>
        <v>26129</v>
      </c>
      <c r="C664" s="462" t="s">
        <v>1839</v>
      </c>
      <c r="D664" s="463" t="s">
        <v>1341</v>
      </c>
      <c r="E664" s="464" t="s">
        <v>61</v>
      </c>
      <c r="F664" s="464">
        <v>3</v>
      </c>
      <c r="G664" s="462" t="s">
        <v>1841</v>
      </c>
      <c r="H664" s="464" t="s">
        <v>1835</v>
      </c>
      <c r="I664" s="464" t="s">
        <v>1341</v>
      </c>
      <c r="J664" s="464" t="s">
        <v>1101</v>
      </c>
      <c r="K664" s="466" t="s">
        <v>1100</v>
      </c>
      <c r="L664" s="467">
        <f t="shared" si="52"/>
        <v>1</v>
      </c>
      <c r="M664" s="468">
        <f t="shared" si="54"/>
        <v>26121</v>
      </c>
      <c r="N664" s="467" t="str">
        <f>IF(IFERROR(SEARCH("-",K664,1),0) &gt; 0,IFERROR(VLOOKUP(K664,'Liste ECO'!A:A,1,FALSE),"ATTENTION CE Inexistant"),"")</f>
        <v/>
      </c>
      <c r="O664" s="467" t="str">
        <f>IF(LEFT(N664,1) ="A",'Messages d''erreur'!$B$9,"")</f>
        <v/>
      </c>
      <c r="P664" s="447">
        <f t="shared" si="50"/>
        <v>26121</v>
      </c>
      <c r="Q664" s="447">
        <f>IFERROR(VLOOKUP(B665,'Liste CG'!A:A,1,FALSE),"Attention erreur pas de CG")</f>
        <v>26211</v>
      </c>
      <c r="R664" s="447" t="str">
        <f>IF(LEFT(Q664,1)="A",'Messages d''erreur'!B$10,"")</f>
        <v/>
      </c>
      <c r="S664" s="467">
        <f t="shared" si="51"/>
        <v>26121</v>
      </c>
      <c r="T664" s="469">
        <f>IFERROR(VLOOKUP(S664,'Liste CG'!A:A,1,FALSE),"Attention erreur pas de CG")</f>
        <v>26121</v>
      </c>
      <c r="U664" s="447" t="str">
        <f>IF(MID(H664,4,1)="x", 'Messages d''erreur'!$B$13,IF(LEFT(T664,1)="A",'Messages d''erreur'!$B$12,""))</f>
        <v/>
      </c>
    </row>
    <row r="665" spans="1:21" ht="26" x14ac:dyDescent="0.35">
      <c r="A665" s="535" t="s">
        <v>1842</v>
      </c>
      <c r="B665" s="447">
        <f t="shared" si="53"/>
        <v>26211</v>
      </c>
      <c r="C665" s="462" t="s">
        <v>1843</v>
      </c>
      <c r="D665" s="463" t="s">
        <v>1341</v>
      </c>
      <c r="E665" s="464" t="s">
        <v>61</v>
      </c>
      <c r="F665" s="464">
        <v>1</v>
      </c>
      <c r="G665" s="462" t="s">
        <v>1342</v>
      </c>
      <c r="H665" s="464" t="s">
        <v>1317</v>
      </c>
      <c r="I665" s="464" t="s">
        <v>1201</v>
      </c>
      <c r="J665" s="464" t="s">
        <v>1101</v>
      </c>
      <c r="K665" s="466" t="s">
        <v>863</v>
      </c>
      <c r="L665" s="467">
        <f t="shared" si="52"/>
        <v>0</v>
      </c>
      <c r="M665" s="468">
        <f t="shared" si="54"/>
        <v>44000</v>
      </c>
      <c r="N665" s="467" t="str">
        <f>IF(IFERROR(SEARCH("-",K665,1),0) &gt; 0,IFERROR(VLOOKUP(K665,'Liste ECO'!A:A,1,FALSE),"ATTENTION CE Inexistant"),"")</f>
        <v>748-51</v>
      </c>
      <c r="O665" s="467" t="str">
        <f>IF(LEFT(N665,1) ="A",'Messages d''erreur'!$B$9,"")</f>
        <v/>
      </c>
      <c r="P665" s="447">
        <f t="shared" si="50"/>
        <v>44000</v>
      </c>
      <c r="Q665" s="447">
        <f>IFERROR(VLOOKUP(B666,'Liste CG'!A:A,1,FALSE),"Attention erreur pas de CG")</f>
        <v>26211</v>
      </c>
      <c r="R665" s="447" t="str">
        <f>IF(LEFT(Q665,1)="A",'Messages d''erreur'!B$10,"")</f>
        <v/>
      </c>
      <c r="S665" s="467">
        <f t="shared" si="51"/>
        <v>44000</v>
      </c>
      <c r="T665" s="469">
        <f>IFERROR(VLOOKUP(S665,'Liste CG'!A:A,1,FALSE),"Attention erreur pas de CG")</f>
        <v>44000</v>
      </c>
      <c r="U665" s="447" t="str">
        <f>IF(MID(H665,4,1)="x", 'Messages d''erreur'!$B$13,IF(LEFT(T665,1)="A",'Messages d''erreur'!$B$12,""))</f>
        <v/>
      </c>
    </row>
    <row r="666" spans="1:21" ht="26" x14ac:dyDescent="0.35">
      <c r="A666" s="535" t="s">
        <v>1842</v>
      </c>
      <c r="B666" s="447">
        <f t="shared" si="53"/>
        <v>26211</v>
      </c>
      <c r="C666" s="462" t="s">
        <v>1843</v>
      </c>
      <c r="D666" s="463" t="s">
        <v>1341</v>
      </c>
      <c r="E666" s="464" t="s">
        <v>61</v>
      </c>
      <c r="F666" s="464">
        <v>2</v>
      </c>
      <c r="G666" s="462" t="s">
        <v>1343</v>
      </c>
      <c r="H666" s="462" t="s">
        <v>1344</v>
      </c>
      <c r="I666" s="464" t="s">
        <v>1201</v>
      </c>
      <c r="J666" s="464" t="s">
        <v>1101</v>
      </c>
      <c r="K666" s="466" t="s">
        <v>863</v>
      </c>
      <c r="L666" s="467">
        <f t="shared" si="52"/>
        <v>1</v>
      </c>
      <c r="M666" s="468">
        <f t="shared" si="54"/>
        <v>44200</v>
      </c>
      <c r="N666" s="467" t="str">
        <f>IF(IFERROR(SEARCH("-",K666,1),0) &gt; 0,IFERROR(VLOOKUP(K666,'Liste ECO'!A:A,1,FALSE),"ATTENTION CE Inexistant"),"")</f>
        <v>748-51</v>
      </c>
      <c r="O666" s="467" t="str">
        <f>IF(LEFT(N666,1) ="A",'Messages d''erreur'!$B$9,"")</f>
        <v/>
      </c>
      <c r="P666" s="447">
        <f t="shared" si="50"/>
        <v>44200</v>
      </c>
      <c r="Q666" s="447">
        <f>IFERROR(VLOOKUP(B667,'Liste CG'!A:A,1,FALSE),"Attention erreur pas de CG")</f>
        <v>26211</v>
      </c>
      <c r="R666" s="447" t="str">
        <f>IF(LEFT(Q666,1)="A",'Messages d''erreur'!B$10,"")</f>
        <v/>
      </c>
      <c r="S666" s="467">
        <f t="shared" si="51"/>
        <v>44200</v>
      </c>
      <c r="T666" s="469">
        <f>IFERROR(VLOOKUP(S666,'Liste CG'!A:A,1,FALSE),"Attention erreur pas de CG")</f>
        <v>44200</v>
      </c>
      <c r="U666" s="447" t="str">
        <f>IF(MID(H666,4,1)="x", 'Messages d''erreur'!$B$13,IF(LEFT(T666,1)="A",'Messages d''erreur'!$B$12,""))</f>
        <v/>
      </c>
    </row>
    <row r="667" spans="1:21" ht="26" x14ac:dyDescent="0.35">
      <c r="A667" s="535" t="s">
        <v>1842</v>
      </c>
      <c r="B667" s="447">
        <f t="shared" si="53"/>
        <v>26211</v>
      </c>
      <c r="C667" s="462" t="s">
        <v>1843</v>
      </c>
      <c r="D667" s="463" t="s">
        <v>1341</v>
      </c>
      <c r="E667" s="464" t="s">
        <v>1101</v>
      </c>
      <c r="F667" s="464">
        <v>3</v>
      </c>
      <c r="G667" s="462" t="s">
        <v>1844</v>
      </c>
      <c r="H667" s="464" t="s">
        <v>1790</v>
      </c>
      <c r="I667" s="464" t="s">
        <v>1341</v>
      </c>
      <c r="J667" s="464" t="s">
        <v>61</v>
      </c>
      <c r="K667" s="466" t="s">
        <v>1100</v>
      </c>
      <c r="L667" s="467">
        <f t="shared" si="52"/>
        <v>1</v>
      </c>
      <c r="M667" s="468" t="e">
        <f t="shared" si="54"/>
        <v>#VALUE!</v>
      </c>
      <c r="N667" s="467" t="str">
        <f>IF(IFERROR(SEARCH("-",K667,1),0) &gt; 0,IFERROR(VLOOKUP(K667,'Liste ECO'!A:A,1,FALSE),"ATTENTION CE Inexistant"),"")</f>
        <v/>
      </c>
      <c r="O667" s="467" t="str">
        <f>IF(LEFT(N667,1) ="A",'Messages d''erreur'!$B$9,"")</f>
        <v/>
      </c>
      <c r="P667" s="447" t="e">
        <f t="shared" si="50"/>
        <v>#VALUE!</v>
      </c>
      <c r="Q667" s="447">
        <f>IFERROR(VLOOKUP(B668,'Liste CG'!A:A,1,FALSE),"Attention erreur pas de CG")</f>
        <v>26216</v>
      </c>
      <c r="R667" s="447" t="str">
        <f>IF(LEFT(Q667,1)="A",'Messages d''erreur'!B$10,"")</f>
        <v/>
      </c>
      <c r="S667" s="467" t="e">
        <f t="shared" si="51"/>
        <v>#VALUE!</v>
      </c>
      <c r="T667" s="469" t="str">
        <f>IFERROR(VLOOKUP(S667,'Liste CG'!A:A,1,FALSE),"Attention erreur pas de CG")</f>
        <v>Attention erreur pas de CG</v>
      </c>
      <c r="U667" s="447" t="str">
        <f>IF(MID(H667,4,1)="x", 'Messages d''erreur'!$B$13,IF(LEFT(T667,1)="A",'Messages d''erreur'!$B$12,""))</f>
        <v>Compte générique de contre-partie</v>
      </c>
    </row>
    <row r="668" spans="1:21" ht="39" x14ac:dyDescent="0.35">
      <c r="A668" s="535" t="s">
        <v>1845</v>
      </c>
      <c r="B668" s="447">
        <f t="shared" si="53"/>
        <v>26216</v>
      </c>
      <c r="C668" s="462" t="s">
        <v>1846</v>
      </c>
      <c r="D668" s="463" t="s">
        <v>1341</v>
      </c>
      <c r="E668" s="464" t="s">
        <v>1101</v>
      </c>
      <c r="F668" s="464">
        <v>1</v>
      </c>
      <c r="G668" s="462" t="s">
        <v>1396</v>
      </c>
      <c r="H668" s="464" t="s">
        <v>1397</v>
      </c>
      <c r="I668" s="464" t="s">
        <v>1100</v>
      </c>
      <c r="J668" s="464" t="s">
        <v>61</v>
      </c>
      <c r="K668" s="466" t="s">
        <v>1100</v>
      </c>
      <c r="L668" s="467">
        <f t="shared" si="52"/>
        <v>0</v>
      </c>
      <c r="M668" s="468">
        <f t="shared" si="54"/>
        <v>66120</v>
      </c>
      <c r="N668" s="467" t="str">
        <f>IF(IFERROR(SEARCH("-",K668,1),0) &gt; 0,IFERROR(VLOOKUP(K668,'Liste ECO'!A:A,1,FALSE),"ATTENTION CE Inexistant"),"")</f>
        <v/>
      </c>
      <c r="O668" s="467" t="str">
        <f>IF(LEFT(N668,1) ="A",'Messages d''erreur'!$B$9,"")</f>
        <v/>
      </c>
      <c r="P668" s="447">
        <f t="shared" si="50"/>
        <v>66120</v>
      </c>
      <c r="Q668" s="447">
        <f>IFERROR(VLOOKUP(B669,'Liste CG'!A:A,1,FALSE),"Attention erreur pas de CG")</f>
        <v>26216</v>
      </c>
      <c r="R668" s="447" t="str">
        <f>IF(LEFT(Q668,1)="A",'Messages d''erreur'!B$10,"")</f>
        <v/>
      </c>
      <c r="S668" s="467">
        <f t="shared" si="51"/>
        <v>66120</v>
      </c>
      <c r="T668" s="469">
        <f>IFERROR(VLOOKUP(S668,'Liste CG'!A:A,1,FALSE),"Attention erreur pas de CG")</f>
        <v>66120</v>
      </c>
      <c r="U668" s="447" t="str">
        <f>IF(MID(H668,4,1)="x", 'Messages d''erreur'!$B$13,IF(LEFT(T668,1)="A",'Messages d''erreur'!$B$12,""))</f>
        <v/>
      </c>
    </row>
    <row r="669" spans="1:21" ht="39" x14ac:dyDescent="0.35">
      <c r="A669" s="535" t="s">
        <v>1845</v>
      </c>
      <c r="B669" s="447">
        <f t="shared" si="53"/>
        <v>26216</v>
      </c>
      <c r="C669" s="462" t="s">
        <v>1846</v>
      </c>
      <c r="D669" s="463" t="s">
        <v>1341</v>
      </c>
      <c r="E669" s="464" t="s">
        <v>61</v>
      </c>
      <c r="F669" s="464">
        <v>2</v>
      </c>
      <c r="G669" s="462" t="s">
        <v>1398</v>
      </c>
      <c r="H669" s="464" t="s">
        <v>1399</v>
      </c>
      <c r="I669" s="464" t="s">
        <v>1100</v>
      </c>
      <c r="J669" s="464" t="s">
        <v>1101</v>
      </c>
      <c r="K669" s="466" t="s">
        <v>1100</v>
      </c>
      <c r="L669" s="467">
        <f t="shared" si="52"/>
        <v>1</v>
      </c>
      <c r="M669" s="468">
        <f t="shared" si="54"/>
        <v>76120</v>
      </c>
      <c r="N669" s="467" t="str">
        <f>IF(IFERROR(SEARCH("-",K669,1),0) &gt; 0,IFERROR(VLOOKUP(K669,'Liste ECO'!A:A,1,FALSE),"ATTENTION CE Inexistant"),"")</f>
        <v/>
      </c>
      <c r="O669" s="467" t="str">
        <f>IF(LEFT(N669,1) ="A",'Messages d''erreur'!$B$9,"")</f>
        <v/>
      </c>
      <c r="P669" s="447">
        <f t="shared" si="50"/>
        <v>76120</v>
      </c>
      <c r="Q669" s="447">
        <f>IFERROR(VLOOKUP(B670,'Liste CG'!A:A,1,FALSE),"Attention erreur pas de CG")</f>
        <v>26216</v>
      </c>
      <c r="R669" s="447" t="str">
        <f>IF(LEFT(Q669,1)="A",'Messages d''erreur'!B$10,"")</f>
        <v/>
      </c>
      <c r="S669" s="467">
        <f t="shared" si="51"/>
        <v>76120</v>
      </c>
      <c r="T669" s="469">
        <f>IFERROR(VLOOKUP(S669,'Liste CG'!A:A,1,FALSE),"Attention erreur pas de CG")</f>
        <v>76120</v>
      </c>
      <c r="U669" s="447" t="str">
        <f>IF(MID(H669,4,1)="x", 'Messages d''erreur'!$B$13,IF(LEFT(T669,1)="A",'Messages d''erreur'!$B$12,""))</f>
        <v/>
      </c>
    </row>
    <row r="670" spans="1:21" ht="39" x14ac:dyDescent="0.35">
      <c r="A670" s="535" t="s">
        <v>1845</v>
      </c>
      <c r="B670" s="447">
        <f t="shared" si="53"/>
        <v>26216</v>
      </c>
      <c r="C670" s="462" t="s">
        <v>1846</v>
      </c>
      <c r="D670" s="463" t="s">
        <v>1341</v>
      </c>
      <c r="E670" s="464" t="s">
        <v>1847</v>
      </c>
      <c r="F670" s="464">
        <v>3</v>
      </c>
      <c r="G670" s="462" t="s">
        <v>1844</v>
      </c>
      <c r="H670" s="464" t="s">
        <v>1848</v>
      </c>
      <c r="I670" s="464" t="s">
        <v>1341</v>
      </c>
      <c r="J670" s="464" t="s">
        <v>1849</v>
      </c>
      <c r="K670" s="466" t="s">
        <v>1100</v>
      </c>
      <c r="L670" s="467">
        <f t="shared" si="52"/>
        <v>1</v>
      </c>
      <c r="M670" s="468" t="e">
        <f t="shared" si="54"/>
        <v>#VALUE!</v>
      </c>
      <c r="N670" s="467" t="str">
        <f>IF(IFERROR(SEARCH("-",K670,1),0) &gt; 0,IFERROR(VLOOKUP(K670,'Liste ECO'!A:A,1,FALSE),"ATTENTION CE Inexistant"),"")</f>
        <v/>
      </c>
      <c r="O670" s="467" t="str">
        <f>IF(LEFT(N670,1) ="A",'Messages d''erreur'!$B$9,"")</f>
        <v/>
      </c>
      <c r="P670" s="447" t="e">
        <f t="shared" si="50"/>
        <v>#VALUE!</v>
      </c>
      <c r="Q670" s="447">
        <f>IFERROR(VLOOKUP(B671,'Liste CG'!A:A,1,FALSE),"Attention erreur pas de CG")</f>
        <v>26217</v>
      </c>
      <c r="R670" s="447" t="str">
        <f>IF(LEFT(Q670,1)="A",'Messages d''erreur'!B$10,"")</f>
        <v/>
      </c>
      <c r="S670" s="467" t="e">
        <f t="shared" si="51"/>
        <v>#VALUE!</v>
      </c>
      <c r="T670" s="469" t="str">
        <f>IFERROR(VLOOKUP(S670,'Liste CG'!A:A,1,FALSE),"Attention erreur pas de CG")</f>
        <v>Attention erreur pas de CG</v>
      </c>
      <c r="U670" s="447" t="str">
        <f>IF(MID(H670,4,1)="x", 'Messages d''erreur'!$B$13,IF(LEFT(T670,1)="A",'Messages d''erreur'!$B$12,""))</f>
        <v>Compte générique de contre-partie</v>
      </c>
    </row>
    <row r="671" spans="1:21" ht="39" x14ac:dyDescent="0.35">
      <c r="A671" s="535" t="s">
        <v>1850</v>
      </c>
      <c r="B671" s="447">
        <f t="shared" si="53"/>
        <v>26217</v>
      </c>
      <c r="C671" s="462" t="s">
        <v>1851</v>
      </c>
      <c r="D671" s="463" t="s">
        <v>1341</v>
      </c>
      <c r="E671" s="464" t="s">
        <v>1101</v>
      </c>
      <c r="F671" s="464">
        <v>1</v>
      </c>
      <c r="G671" s="462" t="s">
        <v>1396</v>
      </c>
      <c r="H671" s="464" t="s">
        <v>1402</v>
      </c>
      <c r="I671" s="464" t="s">
        <v>1100</v>
      </c>
      <c r="J671" s="464" t="s">
        <v>61</v>
      </c>
      <c r="K671" s="466" t="s">
        <v>1100</v>
      </c>
      <c r="L671" s="467">
        <f t="shared" si="52"/>
        <v>0</v>
      </c>
      <c r="M671" s="468">
        <f t="shared" si="54"/>
        <v>67371</v>
      </c>
      <c r="N671" s="467" t="str">
        <f>IF(IFERROR(SEARCH("-",K671,1),0) &gt; 0,IFERROR(VLOOKUP(K671,'Liste ECO'!A:A,1,FALSE),"ATTENTION CE Inexistant"),"")</f>
        <v/>
      </c>
      <c r="O671" s="467" t="str">
        <f>IF(LEFT(N671,1) ="A",'Messages d''erreur'!$B$9,"")</f>
        <v/>
      </c>
      <c r="P671" s="447">
        <f t="shared" si="50"/>
        <v>67371</v>
      </c>
      <c r="Q671" s="447">
        <f>IFERROR(VLOOKUP(B672,'Liste CG'!A:A,1,FALSE),"Attention erreur pas de CG")</f>
        <v>26217</v>
      </c>
      <c r="R671" s="447" t="str">
        <f>IF(LEFT(Q671,1)="A",'Messages d''erreur'!B$10,"")</f>
        <v/>
      </c>
      <c r="S671" s="467">
        <f t="shared" si="51"/>
        <v>67371</v>
      </c>
      <c r="T671" s="469">
        <f>IFERROR(VLOOKUP(S671,'Liste CG'!A:A,1,FALSE),"Attention erreur pas de CG")</f>
        <v>67371</v>
      </c>
      <c r="U671" s="447" t="str">
        <f>IF(MID(H671,4,1)="x", 'Messages d''erreur'!$B$13,IF(LEFT(T671,1)="A",'Messages d''erreur'!$B$12,""))</f>
        <v/>
      </c>
    </row>
    <row r="672" spans="1:21" ht="39" x14ac:dyDescent="0.35">
      <c r="A672" s="535" t="s">
        <v>1850</v>
      </c>
      <c r="B672" s="447">
        <f t="shared" si="53"/>
        <v>26217</v>
      </c>
      <c r="C672" s="462" t="s">
        <v>1851</v>
      </c>
      <c r="D672" s="463" t="s">
        <v>1341</v>
      </c>
      <c r="E672" s="464" t="s">
        <v>61</v>
      </c>
      <c r="F672" s="464">
        <v>2</v>
      </c>
      <c r="G672" s="462" t="s">
        <v>1398</v>
      </c>
      <c r="H672" s="464" t="s">
        <v>1403</v>
      </c>
      <c r="I672" s="464" t="s">
        <v>1100</v>
      </c>
      <c r="J672" s="464" t="s">
        <v>1101</v>
      </c>
      <c r="K672" s="466" t="s">
        <v>1100</v>
      </c>
      <c r="L672" s="467">
        <f t="shared" si="52"/>
        <v>1</v>
      </c>
      <c r="M672" s="468">
        <f t="shared" si="54"/>
        <v>77371</v>
      </c>
      <c r="N672" s="467" t="str">
        <f>IF(IFERROR(SEARCH("-",K672,1),0) &gt; 0,IFERROR(VLOOKUP(K672,'Liste ECO'!A:A,1,FALSE),"ATTENTION CE Inexistant"),"")</f>
        <v/>
      </c>
      <c r="O672" s="467" t="str">
        <f>IF(LEFT(N672,1) ="A",'Messages d''erreur'!$B$9,"")</f>
        <v/>
      </c>
      <c r="P672" s="447">
        <f t="shared" si="50"/>
        <v>77371</v>
      </c>
      <c r="Q672" s="447">
        <f>IFERROR(VLOOKUP(B673,'Liste CG'!A:A,1,FALSE),"Attention erreur pas de CG")</f>
        <v>26217</v>
      </c>
      <c r="R672" s="447" t="str">
        <f>IF(LEFT(Q672,1)="A",'Messages d''erreur'!B$10,"")</f>
        <v/>
      </c>
      <c r="S672" s="467">
        <f t="shared" si="51"/>
        <v>77371</v>
      </c>
      <c r="T672" s="469">
        <f>IFERROR(VLOOKUP(S672,'Liste CG'!A:A,1,FALSE),"Attention erreur pas de CG")</f>
        <v>77371</v>
      </c>
      <c r="U672" s="447" t="str">
        <f>IF(MID(H672,4,1)="x", 'Messages d''erreur'!$B$13,IF(LEFT(T672,1)="A",'Messages d''erreur'!$B$12,""))</f>
        <v/>
      </c>
    </row>
    <row r="673" spans="1:21" ht="39" x14ac:dyDescent="0.35">
      <c r="A673" s="535" t="s">
        <v>1850</v>
      </c>
      <c r="B673" s="447">
        <f t="shared" si="53"/>
        <v>26217</v>
      </c>
      <c r="C673" s="462" t="s">
        <v>1851</v>
      </c>
      <c r="D673" s="463" t="s">
        <v>1341</v>
      </c>
      <c r="E673" s="464" t="s">
        <v>1847</v>
      </c>
      <c r="F673" s="464">
        <v>3</v>
      </c>
      <c r="G673" s="462" t="s">
        <v>1844</v>
      </c>
      <c r="H673" s="464" t="s">
        <v>1852</v>
      </c>
      <c r="I673" s="464" t="s">
        <v>1341</v>
      </c>
      <c r="J673" s="464" t="s">
        <v>1849</v>
      </c>
      <c r="K673" s="466" t="s">
        <v>1100</v>
      </c>
      <c r="L673" s="467">
        <f t="shared" si="52"/>
        <v>1</v>
      </c>
      <c r="M673" s="468" t="e">
        <f t="shared" si="54"/>
        <v>#VALUE!</v>
      </c>
      <c r="N673" s="467" t="str">
        <f>IF(IFERROR(SEARCH("-",K673,1),0) &gt; 0,IFERROR(VLOOKUP(K673,'Liste ECO'!A:A,1,FALSE),"ATTENTION CE Inexistant"),"")</f>
        <v/>
      </c>
      <c r="O673" s="467" t="str">
        <f>IF(LEFT(N673,1) ="A",'Messages d''erreur'!$B$9,"")</f>
        <v/>
      </c>
      <c r="P673" s="447" t="e">
        <f t="shared" si="50"/>
        <v>#VALUE!</v>
      </c>
      <c r="Q673" s="447">
        <f>IFERROR(VLOOKUP(B674,'Liste CG'!A:A,1,FALSE),"Attention erreur pas de CG")</f>
        <v>26219</v>
      </c>
      <c r="R673" s="447" t="str">
        <f>IF(LEFT(Q673,1)="A",'Messages d''erreur'!B$10,"")</f>
        <v/>
      </c>
      <c r="S673" s="467" t="e">
        <f t="shared" si="51"/>
        <v>#VALUE!</v>
      </c>
      <c r="T673" s="469" t="str">
        <f>IFERROR(VLOOKUP(S673,'Liste CG'!A:A,1,FALSE),"Attention erreur pas de CG")</f>
        <v>Attention erreur pas de CG</v>
      </c>
      <c r="U673" s="447" t="str">
        <f>IF(MID(H673,4,1)="x", 'Messages d''erreur'!$B$13,IF(LEFT(T673,1)="A",'Messages d''erreur'!$B$12,""))</f>
        <v>Compte générique de contre-partie</v>
      </c>
    </row>
    <row r="674" spans="1:21" ht="39" x14ac:dyDescent="0.35">
      <c r="A674" s="535" t="s">
        <v>1853</v>
      </c>
      <c r="B674" s="447">
        <f t="shared" si="53"/>
        <v>26219</v>
      </c>
      <c r="C674" s="462" t="s">
        <v>1854</v>
      </c>
      <c r="D674" s="463" t="s">
        <v>1341</v>
      </c>
      <c r="E674" s="464" t="s">
        <v>1101</v>
      </c>
      <c r="F674" s="464">
        <v>1</v>
      </c>
      <c r="G674" s="462" t="s">
        <v>1347</v>
      </c>
      <c r="H674" s="464" t="s">
        <v>1504</v>
      </c>
      <c r="I674" s="464" t="s">
        <v>1100</v>
      </c>
      <c r="J674" s="464" t="s">
        <v>61</v>
      </c>
      <c r="K674" s="466" t="s">
        <v>1100</v>
      </c>
      <c r="L674" s="467">
        <f t="shared" si="52"/>
        <v>0</v>
      </c>
      <c r="M674" s="468">
        <f t="shared" si="54"/>
        <v>66021</v>
      </c>
      <c r="N674" s="467" t="str">
        <f>IF(IFERROR(SEARCH("-",K674,1),0) &gt; 0,IFERROR(VLOOKUP(K674,'Liste ECO'!A:A,1,FALSE),"ATTENTION CE Inexistant"),"")</f>
        <v/>
      </c>
      <c r="O674" s="467" t="str">
        <f>IF(LEFT(N674,1) ="A",'Messages d''erreur'!$B$9,"")</f>
        <v/>
      </c>
      <c r="P674" s="447">
        <f t="shared" si="50"/>
        <v>66021</v>
      </c>
      <c r="Q674" s="447">
        <f>IFERROR(VLOOKUP(B675,'Liste CG'!A:A,1,FALSE),"Attention erreur pas de CG")</f>
        <v>26219</v>
      </c>
      <c r="R674" s="447" t="str">
        <f>IF(LEFT(Q674,1)="A",'Messages d''erreur'!B$10,"")</f>
        <v/>
      </c>
      <c r="S674" s="467">
        <f t="shared" si="51"/>
        <v>66021</v>
      </c>
      <c r="T674" s="469">
        <f>IFERROR(VLOOKUP(S674,'Liste CG'!A:A,1,FALSE),"Attention erreur pas de CG")</f>
        <v>66021</v>
      </c>
      <c r="U674" s="447" t="str">
        <f>IF(MID(H674,4,1)="x", 'Messages d''erreur'!$B$13,IF(LEFT(T674,1)="A",'Messages d''erreur'!$B$12,""))</f>
        <v/>
      </c>
    </row>
    <row r="675" spans="1:21" ht="39" x14ac:dyDescent="0.35">
      <c r="A675" s="535" t="s">
        <v>1853</v>
      </c>
      <c r="B675" s="447">
        <f t="shared" si="53"/>
        <v>26219</v>
      </c>
      <c r="C675" s="462" t="s">
        <v>1854</v>
      </c>
      <c r="D675" s="463" t="s">
        <v>1341</v>
      </c>
      <c r="E675" s="464" t="s">
        <v>1101</v>
      </c>
      <c r="F675" s="464">
        <v>2</v>
      </c>
      <c r="G675" s="462" t="s">
        <v>1363</v>
      </c>
      <c r="H675" s="464" t="s">
        <v>1364</v>
      </c>
      <c r="I675" s="464" t="s">
        <v>1100</v>
      </c>
      <c r="J675" s="464" t="s">
        <v>61</v>
      </c>
      <c r="K675" s="466" t="s">
        <v>1100</v>
      </c>
      <c r="L675" s="467">
        <f t="shared" si="52"/>
        <v>1</v>
      </c>
      <c r="M675" s="468">
        <f t="shared" si="54"/>
        <v>67361</v>
      </c>
      <c r="N675" s="467" t="str">
        <f>IF(IFERROR(SEARCH("-",K675,1),0) &gt; 0,IFERROR(VLOOKUP(K675,'Liste ECO'!A:A,1,FALSE),"ATTENTION CE Inexistant"),"")</f>
        <v/>
      </c>
      <c r="O675" s="467" t="str">
        <f>IF(LEFT(N675,1) ="A",'Messages d''erreur'!$B$9,"")</f>
        <v/>
      </c>
      <c r="P675" s="447">
        <f t="shared" si="50"/>
        <v>67361</v>
      </c>
      <c r="Q675" s="447">
        <f>IFERROR(VLOOKUP(B676,'Liste CG'!A:A,1,FALSE),"Attention erreur pas de CG")</f>
        <v>26219</v>
      </c>
      <c r="R675" s="447" t="str">
        <f>IF(LEFT(Q675,1)="A",'Messages d''erreur'!B$10,"")</f>
        <v/>
      </c>
      <c r="S675" s="467">
        <f t="shared" si="51"/>
        <v>67361</v>
      </c>
      <c r="T675" s="469">
        <f>IFERROR(VLOOKUP(S675,'Liste CG'!A:A,1,FALSE),"Attention erreur pas de CG")</f>
        <v>67361</v>
      </c>
      <c r="U675" s="447" t="str">
        <f>IF(MID(H675,4,1)="x", 'Messages d''erreur'!$B$13,IF(LEFT(T675,1)="A",'Messages d''erreur'!$B$12,""))</f>
        <v/>
      </c>
    </row>
    <row r="676" spans="1:21" ht="39" x14ac:dyDescent="0.35">
      <c r="A676" s="535" t="s">
        <v>1853</v>
      </c>
      <c r="B676" s="447">
        <f t="shared" si="53"/>
        <v>26219</v>
      </c>
      <c r="C676" s="462" t="s">
        <v>1854</v>
      </c>
      <c r="D676" s="463" t="s">
        <v>1341</v>
      </c>
      <c r="E676" s="464" t="s">
        <v>61</v>
      </c>
      <c r="F676" s="464">
        <v>3</v>
      </c>
      <c r="G676" s="462" t="s">
        <v>1844</v>
      </c>
      <c r="H676" s="464" t="s">
        <v>1855</v>
      </c>
      <c r="I676" s="464" t="s">
        <v>1341</v>
      </c>
      <c r="J676" s="464" t="s">
        <v>1101</v>
      </c>
      <c r="K676" s="466" t="s">
        <v>1100</v>
      </c>
      <c r="L676" s="467">
        <f t="shared" si="52"/>
        <v>1</v>
      </c>
      <c r="M676" s="468" t="e">
        <f t="shared" si="54"/>
        <v>#VALUE!</v>
      </c>
      <c r="N676" s="467" t="str">
        <f>IF(IFERROR(SEARCH("-",K676,1),0) &gt; 0,IFERROR(VLOOKUP(K676,'Liste ECO'!A:A,1,FALSE),"ATTENTION CE Inexistant"),"")</f>
        <v/>
      </c>
      <c r="O676" s="467" t="str">
        <f>IF(LEFT(N676,1) ="A",'Messages d''erreur'!$B$9,"")</f>
        <v/>
      </c>
      <c r="P676" s="447" t="e">
        <f t="shared" ref="P676:P747" si="55">VALUE(H676)</f>
        <v>#VALUE!</v>
      </c>
      <c r="Q676" s="447">
        <f>IFERROR(VLOOKUP(B677,'Liste CG'!A:A,1,FALSE),"Attention erreur pas de CG")</f>
        <v>26301</v>
      </c>
      <c r="R676" s="447" t="str">
        <f>IF(LEFT(Q676,1)="A",'Messages d''erreur'!B$10,"")</f>
        <v/>
      </c>
      <c r="S676" s="467" t="e">
        <f t="shared" ref="S676:S747" si="56">VALUE(H676)</f>
        <v>#VALUE!</v>
      </c>
      <c r="T676" s="469" t="str">
        <f>IFERROR(VLOOKUP(S676,'Liste CG'!A:A,1,FALSE),"Attention erreur pas de CG")</f>
        <v>Attention erreur pas de CG</v>
      </c>
      <c r="U676" s="447" t="str">
        <f>IF(MID(H676,4,1)="x", 'Messages d''erreur'!$B$13,IF(LEFT(T676,1)="A",'Messages d''erreur'!$B$12,""))</f>
        <v>Compte générique de contre-partie</v>
      </c>
    </row>
    <row r="677" spans="1:21" ht="26" x14ac:dyDescent="0.35">
      <c r="A677" s="535" t="s">
        <v>1856</v>
      </c>
      <c r="B677" s="447">
        <f t="shared" si="53"/>
        <v>26301</v>
      </c>
      <c r="C677" s="462" t="s">
        <v>868</v>
      </c>
      <c r="D677" s="492" t="s">
        <v>1696</v>
      </c>
      <c r="E677" s="464" t="s">
        <v>61</v>
      </c>
      <c r="F677" s="464">
        <v>1</v>
      </c>
      <c r="G677" s="462" t="s">
        <v>1857</v>
      </c>
      <c r="H677" s="464" t="s">
        <v>1317</v>
      </c>
      <c r="I677" s="464" t="s">
        <v>1201</v>
      </c>
      <c r="J677" s="464" t="s">
        <v>1101</v>
      </c>
      <c r="K677" s="466" t="s">
        <v>867</v>
      </c>
      <c r="L677" s="467">
        <f t="shared" si="52"/>
        <v>0</v>
      </c>
      <c r="M677" s="468">
        <f t="shared" si="54"/>
        <v>44000</v>
      </c>
      <c r="N677" s="467" t="str">
        <f>IF(IFERROR(SEARCH("-",K677,1),0) &gt; 0,IFERROR(VLOOKUP(K677,'Liste ECO'!A:A,1,FALSE),"ATTENTION CE Inexistant"),"")</f>
        <v>748-53</v>
      </c>
      <c r="O677" s="467" t="str">
        <f>IF(LEFT(N677,1) ="A",'Messages d''erreur'!$B$9,"")</f>
        <v/>
      </c>
      <c r="P677" s="447">
        <f t="shared" si="55"/>
        <v>44000</v>
      </c>
      <c r="Q677" s="447">
        <f>IFERROR(VLOOKUP(B678,'Liste CG'!A:A,1,FALSE),"Attention erreur pas de CG")</f>
        <v>26301</v>
      </c>
      <c r="R677" s="447" t="str">
        <f>IF(LEFT(Q677,1)="A",'Messages d''erreur'!B$10,"")</f>
        <v/>
      </c>
      <c r="S677" s="467">
        <f t="shared" si="56"/>
        <v>44000</v>
      </c>
      <c r="T677" s="469">
        <f>IFERROR(VLOOKUP(S677,'Liste CG'!A:A,1,FALSE),"Attention erreur pas de CG")</f>
        <v>44000</v>
      </c>
      <c r="U677" s="447" t="str">
        <f>IF(MID(H677,4,1)="x", 'Messages d''erreur'!$B$13,IF(LEFT(T677,1)="A",'Messages d''erreur'!$B$12,""))</f>
        <v/>
      </c>
    </row>
    <row r="678" spans="1:21" ht="26" x14ac:dyDescent="0.35">
      <c r="A678" s="535" t="s">
        <v>1856</v>
      </c>
      <c r="B678" s="447">
        <f t="shared" si="53"/>
        <v>26301</v>
      </c>
      <c r="C678" s="462" t="s">
        <v>868</v>
      </c>
      <c r="D678" s="492" t="s">
        <v>1696</v>
      </c>
      <c r="E678" s="464" t="s">
        <v>61</v>
      </c>
      <c r="F678" s="464">
        <v>2</v>
      </c>
      <c r="G678" s="462" t="s">
        <v>1858</v>
      </c>
      <c r="H678" s="462" t="s">
        <v>1344</v>
      </c>
      <c r="I678" s="464" t="s">
        <v>1201</v>
      </c>
      <c r="J678" s="464" t="s">
        <v>1101</v>
      </c>
      <c r="K678" s="466" t="s">
        <v>867</v>
      </c>
      <c r="L678" s="467">
        <f t="shared" si="52"/>
        <v>1</v>
      </c>
      <c r="M678" s="468">
        <f t="shared" si="54"/>
        <v>44200</v>
      </c>
      <c r="N678" s="467" t="str">
        <f>IF(IFERROR(SEARCH("-",K678,1),0) &gt; 0,IFERROR(VLOOKUP(K678,'Liste ECO'!A:A,1,FALSE),"ATTENTION CE Inexistant"),"")</f>
        <v>748-53</v>
      </c>
      <c r="O678" s="467" t="str">
        <f>IF(LEFT(N678,1) ="A",'Messages d''erreur'!$B$9,"")</f>
        <v/>
      </c>
      <c r="P678" s="447">
        <f t="shared" si="55"/>
        <v>44200</v>
      </c>
      <c r="Q678" s="447">
        <f>IFERROR(VLOOKUP(B679,'Liste CG'!A:A,1,FALSE),"Attention erreur pas de CG")</f>
        <v>26301</v>
      </c>
      <c r="R678" s="447" t="str">
        <f>IF(LEFT(Q678,1)="A",'Messages d''erreur'!B$10,"")</f>
        <v/>
      </c>
      <c r="S678" s="467">
        <f t="shared" si="56"/>
        <v>44200</v>
      </c>
      <c r="T678" s="469">
        <f>IFERROR(VLOOKUP(S678,'Liste CG'!A:A,1,FALSE),"Attention erreur pas de CG")</f>
        <v>44200</v>
      </c>
      <c r="U678" s="447" t="str">
        <f>IF(MID(H678,4,1)="x", 'Messages d''erreur'!$B$13,IF(LEFT(T678,1)="A",'Messages d''erreur'!$B$12,""))</f>
        <v/>
      </c>
    </row>
    <row r="679" spans="1:21" ht="26" x14ac:dyDescent="0.35">
      <c r="A679" s="535" t="s">
        <v>1856</v>
      </c>
      <c r="B679" s="447">
        <f t="shared" si="53"/>
        <v>26301</v>
      </c>
      <c r="C679" s="462" t="s">
        <v>868</v>
      </c>
      <c r="D679" s="492" t="s">
        <v>1696</v>
      </c>
      <c r="E679" s="464" t="s">
        <v>1101</v>
      </c>
      <c r="F679" s="464">
        <v>3</v>
      </c>
      <c r="G679" s="462" t="s">
        <v>1844</v>
      </c>
      <c r="H679" s="464" t="s">
        <v>1859</v>
      </c>
      <c r="I679" s="492" t="s">
        <v>1696</v>
      </c>
      <c r="J679" s="464" t="s">
        <v>61</v>
      </c>
      <c r="K679" s="466" t="s">
        <v>1100</v>
      </c>
      <c r="L679" s="467">
        <f t="shared" si="52"/>
        <v>1</v>
      </c>
      <c r="M679" s="468" t="e">
        <f t="shared" si="54"/>
        <v>#VALUE!</v>
      </c>
      <c r="N679" s="467" t="str">
        <f>IF(IFERROR(SEARCH("-",K679,1),0) &gt; 0,IFERROR(VLOOKUP(K679,'Liste ECO'!A:A,1,FALSE),"ATTENTION CE Inexistant"),"")</f>
        <v/>
      </c>
      <c r="O679" s="467" t="str">
        <f>IF(LEFT(N679,1) ="A",'Messages d''erreur'!$B$9,"")</f>
        <v/>
      </c>
      <c r="P679" s="447" t="e">
        <f t="shared" si="55"/>
        <v>#VALUE!</v>
      </c>
      <c r="Q679" s="447">
        <f>IFERROR(VLOOKUP(B680,'Liste CG'!A:A,1,FALSE),"Attention erreur pas de CG")</f>
        <v>26301</v>
      </c>
      <c r="R679" s="447" t="str">
        <f>IF(LEFT(Q679,1)="A",'Messages d''erreur'!B$10,"")</f>
        <v/>
      </c>
      <c r="S679" s="467" t="e">
        <f t="shared" si="56"/>
        <v>#VALUE!</v>
      </c>
      <c r="T679" s="469" t="str">
        <f>IFERROR(VLOOKUP(S679,'Liste CG'!A:A,1,FALSE),"Attention erreur pas de CG")</f>
        <v>Attention erreur pas de CG</v>
      </c>
      <c r="U679" s="447" t="str">
        <f>IF(MID(H679,4,1)="x", 'Messages d''erreur'!$B$13,IF(LEFT(T679,1)="A",'Messages d''erreur'!$B$12,""))</f>
        <v>Compte générique de contre-partie</v>
      </c>
    </row>
    <row r="680" spans="1:21" ht="26" x14ac:dyDescent="0.35">
      <c r="A680" s="535" t="s">
        <v>1856</v>
      </c>
      <c r="B680" s="447">
        <f t="shared" si="53"/>
        <v>26301</v>
      </c>
      <c r="C680" s="462" t="s">
        <v>868</v>
      </c>
      <c r="D680" s="492" t="s">
        <v>1696</v>
      </c>
      <c r="E680" s="464" t="s">
        <v>1101</v>
      </c>
      <c r="F680" s="464">
        <v>4</v>
      </c>
      <c r="G680" s="462" t="s">
        <v>1860</v>
      </c>
      <c r="H680" s="464" t="s">
        <v>1364</v>
      </c>
      <c r="I680" s="464" t="s">
        <v>1100</v>
      </c>
      <c r="J680" s="464" t="s">
        <v>61</v>
      </c>
      <c r="K680" s="466" t="s">
        <v>1100</v>
      </c>
      <c r="L680" s="467">
        <f t="shared" si="52"/>
        <v>1</v>
      </c>
      <c r="M680" s="468">
        <f t="shared" si="54"/>
        <v>67361</v>
      </c>
      <c r="N680" s="467" t="str">
        <f>IF(IFERROR(SEARCH("-",K680,1),0) &gt; 0,IFERROR(VLOOKUP(K680,'Liste ECO'!A:A,1,FALSE),"ATTENTION CE Inexistant"),"")</f>
        <v/>
      </c>
      <c r="O680" s="467" t="str">
        <f>IF(LEFT(N680,1) ="A",'Messages d''erreur'!$B$9,"")</f>
        <v/>
      </c>
      <c r="P680" s="447">
        <f t="shared" si="55"/>
        <v>67361</v>
      </c>
      <c r="Q680" s="447">
        <f>IFERROR(VLOOKUP(B681,'Liste CG'!A:A,1,FALSE),"Attention erreur pas de CG")</f>
        <v>26309</v>
      </c>
      <c r="R680" s="447" t="str">
        <f>IF(LEFT(Q680,1)="A",'Messages d''erreur'!B$10,"")</f>
        <v/>
      </c>
      <c r="S680" s="467">
        <f t="shared" si="56"/>
        <v>67361</v>
      </c>
      <c r="T680" s="469">
        <f>IFERROR(VLOOKUP(S680,'Liste CG'!A:A,1,FALSE),"Attention erreur pas de CG")</f>
        <v>67361</v>
      </c>
      <c r="U680" s="447" t="str">
        <f>IF(MID(H680,4,1)="x", 'Messages d''erreur'!$B$13,IF(LEFT(T680,1)="A",'Messages d''erreur'!$B$12,""))</f>
        <v/>
      </c>
    </row>
    <row r="681" spans="1:21" ht="39" x14ac:dyDescent="0.35">
      <c r="A681" s="535" t="s">
        <v>1861</v>
      </c>
      <c r="B681" s="447">
        <f t="shared" si="53"/>
        <v>26309</v>
      </c>
      <c r="C681" s="462" t="s">
        <v>1862</v>
      </c>
      <c r="D681" s="492" t="s">
        <v>1696</v>
      </c>
      <c r="E681" s="464" t="s">
        <v>1101</v>
      </c>
      <c r="F681" s="464">
        <v>1</v>
      </c>
      <c r="G681" s="462" t="s">
        <v>1347</v>
      </c>
      <c r="H681" s="464" t="s">
        <v>1703</v>
      </c>
      <c r="I681" s="464" t="s">
        <v>1100</v>
      </c>
      <c r="J681" s="464" t="s">
        <v>61</v>
      </c>
      <c r="K681" s="466" t="s">
        <v>1100</v>
      </c>
      <c r="L681" s="467">
        <f t="shared" si="52"/>
        <v>0</v>
      </c>
      <c r="M681" s="468">
        <f t="shared" si="54"/>
        <v>66030</v>
      </c>
      <c r="N681" s="467" t="str">
        <f>IF(IFERROR(SEARCH("-",K681,1),0) &gt; 0,IFERROR(VLOOKUP(K681,'Liste ECO'!A:A,1,FALSE),"ATTENTION CE Inexistant"),"")</f>
        <v/>
      </c>
      <c r="O681" s="467" t="str">
        <f>IF(LEFT(N681,1) ="A",'Messages d''erreur'!$B$9,"")</f>
        <v/>
      </c>
      <c r="P681" s="447">
        <f t="shared" si="55"/>
        <v>66030</v>
      </c>
      <c r="Q681" s="447">
        <f>IFERROR(VLOOKUP(B682,'Liste CG'!A:A,1,FALSE),"Attention erreur pas de CG")</f>
        <v>26309</v>
      </c>
      <c r="R681" s="447" t="str">
        <f>IF(LEFT(Q681,1)="A",'Messages d''erreur'!B$10,"")</f>
        <v/>
      </c>
      <c r="S681" s="467">
        <f t="shared" si="56"/>
        <v>66030</v>
      </c>
      <c r="T681" s="469">
        <f>IFERROR(VLOOKUP(S681,'Liste CG'!A:A,1,FALSE),"Attention erreur pas de CG")</f>
        <v>66030</v>
      </c>
      <c r="U681" s="447" t="str">
        <f>IF(MID(H681,4,1)="x", 'Messages d''erreur'!$B$13,IF(LEFT(T681,1)="A",'Messages d''erreur'!$B$12,""))</f>
        <v/>
      </c>
    </row>
    <row r="682" spans="1:21" ht="39" x14ac:dyDescent="0.35">
      <c r="A682" s="535" t="s">
        <v>1861</v>
      </c>
      <c r="B682" s="447">
        <f t="shared" si="53"/>
        <v>26309</v>
      </c>
      <c r="C682" s="462" t="s">
        <v>1862</v>
      </c>
      <c r="D682" s="492" t="s">
        <v>1696</v>
      </c>
      <c r="E682" s="464" t="s">
        <v>61</v>
      </c>
      <c r="F682" s="464">
        <v>2</v>
      </c>
      <c r="G682" s="462" t="s">
        <v>1844</v>
      </c>
      <c r="H682" s="464" t="s">
        <v>1863</v>
      </c>
      <c r="I682" s="464" t="s">
        <v>1341</v>
      </c>
      <c r="J682" s="464" t="s">
        <v>1101</v>
      </c>
      <c r="K682" s="466" t="s">
        <v>1100</v>
      </c>
      <c r="L682" s="467">
        <f t="shared" si="52"/>
        <v>1</v>
      </c>
      <c r="M682" s="468" t="e">
        <f t="shared" si="54"/>
        <v>#VALUE!</v>
      </c>
      <c r="N682" s="467" t="str">
        <f>IF(IFERROR(SEARCH("-",K682,1),0) &gt; 0,IFERROR(VLOOKUP(K682,'Liste ECO'!A:A,1,FALSE),"ATTENTION CE Inexistant"),"")</f>
        <v/>
      </c>
      <c r="O682" s="467" t="str">
        <f>IF(LEFT(N682,1) ="A",'Messages d''erreur'!$B$9,"")</f>
        <v/>
      </c>
      <c r="P682" s="447" t="e">
        <f t="shared" si="55"/>
        <v>#VALUE!</v>
      </c>
      <c r="Q682" s="447">
        <f>IFERROR(VLOOKUP(B683,'Liste CG'!A:A,1,FALSE),"Attention erreur pas de CG")</f>
        <v>26309</v>
      </c>
      <c r="R682" s="447" t="str">
        <f>IF(LEFT(Q682,1)="A",'Messages d''erreur'!B$10,"")</f>
        <v/>
      </c>
      <c r="S682" s="467" t="e">
        <f t="shared" si="56"/>
        <v>#VALUE!</v>
      </c>
      <c r="T682" s="469" t="str">
        <f>IFERROR(VLOOKUP(S682,'Liste CG'!A:A,1,FALSE),"Attention erreur pas de CG")</f>
        <v>Attention erreur pas de CG</v>
      </c>
      <c r="U682" s="447" t="str">
        <f>IF(MID(H682,4,1)="x", 'Messages d''erreur'!$B$13,IF(LEFT(T682,1)="A",'Messages d''erreur'!$B$12,""))</f>
        <v>Compte générique de contre-partie</v>
      </c>
    </row>
    <row r="683" spans="1:21" ht="39" x14ac:dyDescent="0.35">
      <c r="A683" s="535" t="s">
        <v>1861</v>
      </c>
      <c r="B683" s="447">
        <f t="shared" si="53"/>
        <v>26309</v>
      </c>
      <c r="C683" s="462" t="s">
        <v>1862</v>
      </c>
      <c r="D683" s="492" t="s">
        <v>1696</v>
      </c>
      <c r="E683" s="464">
        <v>0</v>
      </c>
      <c r="F683" s="464">
        <v>3</v>
      </c>
      <c r="G683" s="462" t="s">
        <v>1864</v>
      </c>
      <c r="H683" s="464" t="s">
        <v>1856</v>
      </c>
      <c r="I683" s="492" t="s">
        <v>1696</v>
      </c>
      <c r="J683" s="464" t="s">
        <v>1101</v>
      </c>
      <c r="K683" s="466" t="s">
        <v>1100</v>
      </c>
      <c r="L683" s="467">
        <f t="shared" si="52"/>
        <v>1</v>
      </c>
      <c r="M683" s="468">
        <f t="shared" si="54"/>
        <v>26301</v>
      </c>
      <c r="N683" s="467" t="str">
        <f>IF(IFERROR(SEARCH("-",K683,1),0) &gt; 0,IFERROR(VLOOKUP(K683,'Liste ECO'!A:A,1,FALSE),"ATTENTION CE Inexistant"),"")</f>
        <v/>
      </c>
      <c r="O683" s="467" t="str">
        <f>IF(LEFT(N683,1) ="A",'Messages d''erreur'!$B$9,"")</f>
        <v/>
      </c>
      <c r="P683" s="447">
        <f t="shared" si="55"/>
        <v>26301</v>
      </c>
      <c r="Q683" s="447">
        <f>IFERROR(VLOOKUP(B684,'Liste CG'!A:A,1,FALSE),"Attention erreur pas de CG")</f>
        <v>27041</v>
      </c>
      <c r="R683" s="447" t="str">
        <f>IF(LEFT(Q683,1)="A",'Messages d''erreur'!B$10,"")</f>
        <v/>
      </c>
      <c r="S683" s="467">
        <f t="shared" si="56"/>
        <v>26301</v>
      </c>
      <c r="T683" s="469">
        <f>IFERROR(VLOOKUP(S683,'Liste CG'!A:A,1,FALSE),"Attention erreur pas de CG")</f>
        <v>26301</v>
      </c>
      <c r="U683" s="447" t="str">
        <f>IF(MID(H683,4,1)="x", 'Messages d''erreur'!$B$13,IF(LEFT(T683,1)="A",'Messages d''erreur'!$B$12,""))</f>
        <v/>
      </c>
    </row>
    <row r="684" spans="1:21" ht="39" x14ac:dyDescent="0.35">
      <c r="A684" s="535" t="s">
        <v>1228</v>
      </c>
      <c r="B684" s="447">
        <f t="shared" si="53"/>
        <v>27041</v>
      </c>
      <c r="C684" s="462" t="s">
        <v>1865</v>
      </c>
      <c r="D684" s="463" t="s">
        <v>1229</v>
      </c>
      <c r="E684" s="464" t="s">
        <v>61</v>
      </c>
      <c r="F684" s="464">
        <v>1</v>
      </c>
      <c r="G684" s="462" t="s">
        <v>1866</v>
      </c>
      <c r="H684" s="464" t="s">
        <v>1177</v>
      </c>
      <c r="I684" s="464" t="s">
        <v>1178</v>
      </c>
      <c r="J684" s="464" t="s">
        <v>1101</v>
      </c>
      <c r="K684" s="466" t="s">
        <v>1100</v>
      </c>
      <c r="L684" s="467">
        <f t="shared" si="52"/>
        <v>0</v>
      </c>
      <c r="M684" s="468">
        <f t="shared" si="54"/>
        <v>15411</v>
      </c>
      <c r="N684" s="467" t="str">
        <f>IF(IFERROR(SEARCH("-",K684,1),0) &gt; 0,IFERROR(VLOOKUP(K684,'Liste ECO'!A:A,1,FALSE),"ATTENTION CE Inexistant"),"")</f>
        <v/>
      </c>
      <c r="O684" s="467" t="str">
        <f>IF(LEFT(N684,1) ="A",'Messages d''erreur'!$B$9,"")</f>
        <v/>
      </c>
      <c r="P684" s="447">
        <f t="shared" si="55"/>
        <v>15411</v>
      </c>
      <c r="Q684" s="447">
        <f>IFERROR(VLOOKUP(B685,'Liste CG'!A:A,1,FALSE),"Attention erreur pas de CG")</f>
        <v>27041</v>
      </c>
      <c r="R684" s="447" t="str">
        <f>IF(LEFT(Q684,1)="A",'Messages d''erreur'!B$10,"")</f>
        <v/>
      </c>
      <c r="S684" s="467">
        <f t="shared" si="56"/>
        <v>15411</v>
      </c>
      <c r="T684" s="469">
        <f>IFERROR(VLOOKUP(S684,'Liste CG'!A:A,1,FALSE),"Attention erreur pas de CG")</f>
        <v>15411</v>
      </c>
      <c r="U684" s="447" t="str">
        <f>IF(MID(H684,4,1)="x", 'Messages d''erreur'!$B$13,IF(LEFT(T684,1)="A",'Messages d''erreur'!$B$12,""))</f>
        <v/>
      </c>
    </row>
    <row r="685" spans="1:21" ht="39" x14ac:dyDescent="0.35">
      <c r="A685" s="535" t="s">
        <v>1228</v>
      </c>
      <c r="B685" s="447">
        <f t="shared" si="53"/>
        <v>27041</v>
      </c>
      <c r="C685" s="462" t="s">
        <v>1867</v>
      </c>
      <c r="D685" s="463" t="s">
        <v>1229</v>
      </c>
      <c r="E685" s="464" t="s">
        <v>1101</v>
      </c>
      <c r="F685" s="464">
        <v>2</v>
      </c>
      <c r="G685" s="462" t="s">
        <v>1868</v>
      </c>
      <c r="H685" s="464" t="s">
        <v>1177</v>
      </c>
      <c r="I685" s="464" t="s">
        <v>1178</v>
      </c>
      <c r="J685" s="464" t="s">
        <v>61</v>
      </c>
      <c r="K685" s="466" t="s">
        <v>1100</v>
      </c>
      <c r="L685" s="467">
        <f t="shared" si="52"/>
        <v>1</v>
      </c>
      <c r="M685" s="468">
        <f t="shared" si="54"/>
        <v>15411</v>
      </c>
      <c r="N685" s="467" t="str">
        <f>IF(IFERROR(SEARCH("-",K685,1),0) &gt; 0,IFERROR(VLOOKUP(K685,'Liste ECO'!A:A,1,FALSE),"ATTENTION CE Inexistant"),"")</f>
        <v/>
      </c>
      <c r="O685" s="467" t="str">
        <f>IF(LEFT(N685,1) ="A",'Messages d''erreur'!$B$9,"")</f>
        <v/>
      </c>
      <c r="P685" s="447">
        <f t="shared" si="55"/>
        <v>15411</v>
      </c>
      <c r="Q685" s="447">
        <f>IFERROR(VLOOKUP(B686,'Liste CG'!A:A,1,FALSE),"Attention erreur pas de CG")</f>
        <v>27041</v>
      </c>
      <c r="R685" s="447" t="str">
        <f>IF(LEFT(Q685,1)="A",'Messages d''erreur'!B$10,"")</f>
        <v/>
      </c>
      <c r="S685" s="467">
        <f t="shared" si="56"/>
        <v>15411</v>
      </c>
      <c r="T685" s="469">
        <f>IFERROR(VLOOKUP(S685,'Liste CG'!A:A,1,FALSE),"Attention erreur pas de CG")</f>
        <v>15411</v>
      </c>
      <c r="U685" s="447" t="str">
        <f>IF(MID(H685,4,1)="x", 'Messages d''erreur'!$B$13,IF(LEFT(T685,1)="A",'Messages d''erreur'!$B$12,""))</f>
        <v/>
      </c>
    </row>
    <row r="686" spans="1:21" ht="39" x14ac:dyDescent="0.35">
      <c r="A686" s="535" t="s">
        <v>1228</v>
      </c>
      <c r="B686" s="447">
        <f t="shared" si="53"/>
        <v>27041</v>
      </c>
      <c r="C686" s="462" t="s">
        <v>1867</v>
      </c>
      <c r="D686" s="463" t="s">
        <v>1229</v>
      </c>
      <c r="E686" s="464" t="s">
        <v>1101</v>
      </c>
      <c r="F686" s="464">
        <v>3</v>
      </c>
      <c r="G686" s="462" t="s">
        <v>1864</v>
      </c>
      <c r="H686" s="464" t="s">
        <v>1869</v>
      </c>
      <c r="I686" s="464" t="s">
        <v>1229</v>
      </c>
      <c r="J686" s="464" t="s">
        <v>61</v>
      </c>
      <c r="K686" s="466" t="s">
        <v>1100</v>
      </c>
      <c r="L686" s="467">
        <f t="shared" si="52"/>
        <v>1</v>
      </c>
      <c r="M686" s="468">
        <f t="shared" si="54"/>
        <v>27049</v>
      </c>
      <c r="N686" s="467" t="str">
        <f>IF(IFERROR(SEARCH("-",K686,1),0) &gt; 0,IFERROR(VLOOKUP(K686,'Liste ECO'!A:A,1,FALSE),"ATTENTION CE Inexistant"),"")</f>
        <v/>
      </c>
      <c r="O686" s="467" t="str">
        <f>IF(LEFT(N686,1) ="A",'Messages d''erreur'!$B$9,"")</f>
        <v/>
      </c>
      <c r="P686" s="447">
        <f t="shared" si="55"/>
        <v>27049</v>
      </c>
      <c r="Q686" s="447">
        <f>IFERROR(VLOOKUP(B687,'Liste CG'!A:A,1,FALSE),"Attention erreur pas de CG")</f>
        <v>27049</v>
      </c>
      <c r="R686" s="447" t="str">
        <f>IF(LEFT(Q686,1)="A",'Messages d''erreur'!B$10,"")</f>
        <v/>
      </c>
      <c r="S686" s="467">
        <f t="shared" si="56"/>
        <v>27049</v>
      </c>
      <c r="T686" s="469">
        <f>IFERROR(VLOOKUP(S686,'Liste CG'!A:A,1,FALSE),"Attention erreur pas de CG")</f>
        <v>27049</v>
      </c>
      <c r="U686" s="447" t="str">
        <f>IF(MID(H686,4,1)="x", 'Messages d''erreur'!$B$13,IF(LEFT(T686,1)="A",'Messages d''erreur'!$B$12,""))</f>
        <v/>
      </c>
    </row>
    <row r="687" spans="1:21" ht="39" x14ac:dyDescent="0.35">
      <c r="A687" s="535" t="s">
        <v>1869</v>
      </c>
      <c r="B687" s="447">
        <f t="shared" si="53"/>
        <v>27049</v>
      </c>
      <c r="C687" s="462" t="s">
        <v>1870</v>
      </c>
      <c r="D687" s="463" t="s">
        <v>1229</v>
      </c>
      <c r="E687" s="464" t="s">
        <v>1101</v>
      </c>
      <c r="F687" s="464">
        <v>1</v>
      </c>
      <c r="G687" s="462" t="s">
        <v>1871</v>
      </c>
      <c r="H687" s="464" t="s">
        <v>1200</v>
      </c>
      <c r="I687" s="464" t="s">
        <v>1201</v>
      </c>
      <c r="J687" s="464" t="s">
        <v>61</v>
      </c>
      <c r="K687" s="466" t="s">
        <v>1100</v>
      </c>
      <c r="L687" s="467">
        <f t="shared" si="52"/>
        <v>0</v>
      </c>
      <c r="M687" s="468">
        <f t="shared" si="54"/>
        <v>41301</v>
      </c>
      <c r="N687" s="467" t="str">
        <f>IF(IFERROR(SEARCH("-",K687,1),0) &gt; 0,IFERROR(VLOOKUP(K687,'Liste ECO'!A:A,1,FALSE),"ATTENTION CE Inexistant"),"")</f>
        <v/>
      </c>
      <c r="O687" s="467" t="str">
        <f>IF(LEFT(N687,1) ="A",'Messages d''erreur'!$B$9,"")</f>
        <v/>
      </c>
      <c r="P687" s="447">
        <f t="shared" si="55"/>
        <v>41301</v>
      </c>
      <c r="Q687" s="447">
        <f>IFERROR(VLOOKUP(B688,'Liste CG'!A:A,1,FALSE),"Attention erreur pas de CG")</f>
        <v>27049</v>
      </c>
      <c r="R687" s="447" t="str">
        <f>IF(LEFT(Q687,1)="A",'Messages d''erreur'!B$10,"")</f>
        <v/>
      </c>
      <c r="S687" s="467">
        <f t="shared" si="56"/>
        <v>41301</v>
      </c>
      <c r="T687" s="469">
        <f>IFERROR(VLOOKUP(S687,'Liste CG'!A:A,1,FALSE),"Attention erreur pas de CG")</f>
        <v>41301</v>
      </c>
      <c r="U687" s="447" t="str">
        <f>IF(MID(H687,4,1)="x", 'Messages d''erreur'!$B$13,IF(LEFT(T687,1)="A",'Messages d''erreur'!$B$12,""))</f>
        <v/>
      </c>
    </row>
    <row r="688" spans="1:21" ht="39" x14ac:dyDescent="0.35">
      <c r="A688" s="535" t="s">
        <v>1869</v>
      </c>
      <c r="B688" s="447">
        <f t="shared" si="53"/>
        <v>27049</v>
      </c>
      <c r="C688" s="462" t="s">
        <v>1872</v>
      </c>
      <c r="D688" s="463" t="s">
        <v>1229</v>
      </c>
      <c r="E688" s="464" t="s">
        <v>61</v>
      </c>
      <c r="F688" s="464">
        <v>2</v>
      </c>
      <c r="G688" s="462" t="s">
        <v>1864</v>
      </c>
      <c r="H688" s="464" t="s">
        <v>1228</v>
      </c>
      <c r="I688" s="464" t="s">
        <v>1229</v>
      </c>
      <c r="J688" s="464" t="s">
        <v>1101</v>
      </c>
      <c r="K688" s="466" t="s">
        <v>1100</v>
      </c>
      <c r="L688" s="467">
        <f t="shared" si="52"/>
        <v>1</v>
      </c>
      <c r="M688" s="468">
        <f t="shared" si="54"/>
        <v>27041</v>
      </c>
      <c r="N688" s="467" t="str">
        <f>IF(IFERROR(SEARCH("-",K688,1),0) &gt; 0,IFERROR(VLOOKUP(K688,'Liste ECO'!A:A,1,FALSE),"ATTENTION CE Inexistant"),"")</f>
        <v/>
      </c>
      <c r="O688" s="467" t="str">
        <f>IF(LEFT(N688,1) ="A",'Messages d''erreur'!$B$9,"")</f>
        <v/>
      </c>
      <c r="P688" s="447">
        <f t="shared" si="55"/>
        <v>27041</v>
      </c>
      <c r="Q688" s="447">
        <f>IFERROR(VLOOKUP(B689,'Liste CG'!A:A,1,FALSE),"Attention erreur pas de CG")</f>
        <v>27051</v>
      </c>
      <c r="R688" s="447" t="str">
        <f>IF(LEFT(Q688,1)="A",'Messages d''erreur'!B$10,"")</f>
        <v/>
      </c>
      <c r="S688" s="467">
        <f t="shared" si="56"/>
        <v>27041</v>
      </c>
      <c r="T688" s="469">
        <f>IFERROR(VLOOKUP(S688,'Liste CG'!A:A,1,FALSE),"Attention erreur pas de CG")</f>
        <v>27041</v>
      </c>
      <c r="U688" s="447" t="str">
        <f>IF(MID(H688,4,1)="x", 'Messages d''erreur'!$B$13,IF(LEFT(T688,1)="A",'Messages d''erreur'!$B$12,""))</f>
        <v/>
      </c>
    </row>
    <row r="689" spans="1:21" ht="52" x14ac:dyDescent="0.35">
      <c r="A689" s="535" t="s">
        <v>1241</v>
      </c>
      <c r="B689" s="447">
        <f t="shared" si="53"/>
        <v>27051</v>
      </c>
      <c r="C689" s="462" t="s">
        <v>1240</v>
      </c>
      <c r="D689" s="463" t="s">
        <v>1242</v>
      </c>
      <c r="E689" s="464" t="s">
        <v>61</v>
      </c>
      <c r="F689" s="464">
        <v>1</v>
      </c>
      <c r="G689" s="462" t="s">
        <v>1866</v>
      </c>
      <c r="H689" s="464" t="s">
        <v>1237</v>
      </c>
      <c r="I689" s="464" t="s">
        <v>1239</v>
      </c>
      <c r="J689" s="464" t="s">
        <v>1101</v>
      </c>
      <c r="K689" s="466" t="s">
        <v>1100</v>
      </c>
      <c r="L689" s="467">
        <f t="shared" si="52"/>
        <v>0</v>
      </c>
      <c r="M689" s="468">
        <f t="shared" si="54"/>
        <v>15421</v>
      </c>
      <c r="N689" s="467" t="str">
        <f>IF(IFERROR(SEARCH("-",K689,1),0) &gt; 0,IFERROR(VLOOKUP(K689,'Liste ECO'!A:A,1,FALSE),"ATTENTION CE Inexistant"),"")</f>
        <v/>
      </c>
      <c r="O689" s="467" t="str">
        <f>IF(LEFT(N689,1) ="A",'Messages d''erreur'!$B$9,"")</f>
        <v/>
      </c>
      <c r="P689" s="447">
        <f t="shared" si="55"/>
        <v>15421</v>
      </c>
      <c r="Q689" s="447">
        <f>IFERROR(VLOOKUP(B690,'Liste CG'!A:A,1,FALSE),"Attention erreur pas de CG")</f>
        <v>27051</v>
      </c>
      <c r="R689" s="447" t="str">
        <f>IF(LEFT(Q689,1)="A",'Messages d''erreur'!B$10,"")</f>
        <v/>
      </c>
      <c r="S689" s="467">
        <f t="shared" si="56"/>
        <v>15421</v>
      </c>
      <c r="T689" s="469">
        <f>IFERROR(VLOOKUP(S689,'Liste CG'!A:A,1,FALSE),"Attention erreur pas de CG")</f>
        <v>15421</v>
      </c>
      <c r="U689" s="447" t="str">
        <f>IF(MID(H689,4,1)="x", 'Messages d''erreur'!$B$13,IF(LEFT(T689,1)="A",'Messages d''erreur'!$B$12,""))</f>
        <v/>
      </c>
    </row>
    <row r="690" spans="1:21" ht="52" x14ac:dyDescent="0.35">
      <c r="A690" s="535" t="s">
        <v>1241</v>
      </c>
      <c r="B690" s="447">
        <f t="shared" si="53"/>
        <v>27051</v>
      </c>
      <c r="C690" s="462" t="s">
        <v>1873</v>
      </c>
      <c r="D690" s="463" t="s">
        <v>1242</v>
      </c>
      <c r="E690" s="464" t="s">
        <v>1101</v>
      </c>
      <c r="F690" s="464">
        <v>2</v>
      </c>
      <c r="G690" s="462" t="s">
        <v>1868</v>
      </c>
      <c r="H690" s="464" t="s">
        <v>1237</v>
      </c>
      <c r="I690" s="464" t="s">
        <v>1239</v>
      </c>
      <c r="J690" s="464" t="s">
        <v>61</v>
      </c>
      <c r="K690" s="466" t="s">
        <v>1100</v>
      </c>
      <c r="L690" s="467">
        <f t="shared" si="52"/>
        <v>1</v>
      </c>
      <c r="M690" s="468">
        <f t="shared" si="54"/>
        <v>15421</v>
      </c>
      <c r="N690" s="467" t="str">
        <f>IF(IFERROR(SEARCH("-",K690,1),0) &gt; 0,IFERROR(VLOOKUP(K690,'Liste ECO'!A:A,1,FALSE),"ATTENTION CE Inexistant"),"")</f>
        <v/>
      </c>
      <c r="O690" s="467" t="str">
        <f>IF(LEFT(N690,1) ="A",'Messages d''erreur'!$B$9,"")</f>
        <v/>
      </c>
      <c r="P690" s="447">
        <f t="shared" si="55"/>
        <v>15421</v>
      </c>
      <c r="Q690" s="447">
        <f>IFERROR(VLOOKUP(B691,'Liste CG'!A:A,1,FALSE),"Attention erreur pas de CG")</f>
        <v>27051</v>
      </c>
      <c r="R690" s="447" t="str">
        <f>IF(LEFT(Q690,1)="A",'Messages d''erreur'!B$10,"")</f>
        <v/>
      </c>
      <c r="S690" s="467">
        <f t="shared" si="56"/>
        <v>15421</v>
      </c>
      <c r="T690" s="469">
        <f>IFERROR(VLOOKUP(S690,'Liste CG'!A:A,1,FALSE),"Attention erreur pas de CG")</f>
        <v>15421</v>
      </c>
      <c r="U690" s="447" t="str">
        <f>IF(MID(H690,4,1)="x", 'Messages d''erreur'!$B$13,IF(LEFT(T690,1)="A",'Messages d''erreur'!$B$12,""))</f>
        <v/>
      </c>
    </row>
    <row r="691" spans="1:21" ht="52" x14ac:dyDescent="0.35">
      <c r="A691" s="535" t="s">
        <v>1241</v>
      </c>
      <c r="B691" s="447">
        <f t="shared" si="53"/>
        <v>27051</v>
      </c>
      <c r="C691" s="462" t="s">
        <v>1873</v>
      </c>
      <c r="D691" s="463" t="s">
        <v>1242</v>
      </c>
      <c r="E691" s="464" t="s">
        <v>1101</v>
      </c>
      <c r="F691" s="464">
        <v>3</v>
      </c>
      <c r="G691" s="462" t="s">
        <v>1864</v>
      </c>
      <c r="H691" s="464" t="s">
        <v>1874</v>
      </c>
      <c r="I691" s="464" t="s">
        <v>1242</v>
      </c>
      <c r="J691" s="464" t="s">
        <v>61</v>
      </c>
      <c r="K691" s="466" t="s">
        <v>1100</v>
      </c>
      <c r="L691" s="467">
        <f t="shared" si="52"/>
        <v>1</v>
      </c>
      <c r="M691" s="468">
        <f t="shared" si="54"/>
        <v>27059</v>
      </c>
      <c r="N691" s="467" t="str">
        <f>IF(IFERROR(SEARCH("-",K691,1),0) &gt; 0,IFERROR(VLOOKUP(K691,'Liste ECO'!A:A,1,FALSE),"ATTENTION CE Inexistant"),"")</f>
        <v/>
      </c>
      <c r="O691" s="467" t="str">
        <f>IF(LEFT(N691,1) ="A",'Messages d''erreur'!$B$9,"")</f>
        <v/>
      </c>
      <c r="P691" s="447">
        <f t="shared" si="55"/>
        <v>27059</v>
      </c>
      <c r="Q691" s="447">
        <f>IFERROR(VLOOKUP(B692,'Liste CG'!A:A,1,FALSE),"Attention erreur pas de CG")</f>
        <v>27059</v>
      </c>
      <c r="R691" s="447" t="str">
        <f>IF(LEFT(Q691,1)="A",'Messages d''erreur'!B$10,"")</f>
        <v/>
      </c>
      <c r="S691" s="467">
        <f t="shared" si="56"/>
        <v>27059</v>
      </c>
      <c r="T691" s="469">
        <f>IFERROR(VLOOKUP(S691,'Liste CG'!A:A,1,FALSE),"Attention erreur pas de CG")</f>
        <v>27059</v>
      </c>
      <c r="U691" s="447" t="str">
        <f>IF(MID(H691,4,1)="x", 'Messages d''erreur'!$B$13,IF(LEFT(T691,1)="A",'Messages d''erreur'!$B$12,""))</f>
        <v/>
      </c>
    </row>
    <row r="692" spans="1:21" ht="52" x14ac:dyDescent="0.35">
      <c r="A692" s="535" t="s">
        <v>1874</v>
      </c>
      <c r="B692" s="447">
        <f t="shared" si="53"/>
        <v>27059</v>
      </c>
      <c r="C692" s="462" t="s">
        <v>771</v>
      </c>
      <c r="D692" s="463" t="s">
        <v>1242</v>
      </c>
      <c r="E692" s="464" t="s">
        <v>1101</v>
      </c>
      <c r="F692" s="464">
        <v>1</v>
      </c>
      <c r="G692" s="462" t="s">
        <v>1875</v>
      </c>
      <c r="H692" s="464" t="s">
        <v>1876</v>
      </c>
      <c r="I692" s="464" t="s">
        <v>1201</v>
      </c>
      <c r="J692" s="464" t="s">
        <v>61</v>
      </c>
      <c r="K692" s="466" t="s">
        <v>1100</v>
      </c>
      <c r="L692" s="467">
        <f t="shared" si="52"/>
        <v>0</v>
      </c>
      <c r="M692" s="468">
        <f t="shared" si="54"/>
        <v>42516</v>
      </c>
      <c r="N692" s="467" t="str">
        <f>IF(IFERROR(SEARCH("-",K692,1),0) &gt; 0,IFERROR(VLOOKUP(K692,'Liste ECO'!A:A,1,FALSE),"ATTENTION CE Inexistant"),"")</f>
        <v/>
      </c>
      <c r="O692" s="467" t="str">
        <f>IF(LEFT(N692,1) ="A",'Messages d''erreur'!$B$9,"")</f>
        <v/>
      </c>
      <c r="P692" s="447">
        <f t="shared" si="55"/>
        <v>42516</v>
      </c>
      <c r="Q692" s="447">
        <f>IFERROR(VLOOKUP(B693,'Liste CG'!A:A,1,FALSE),"Attention erreur pas de CG")</f>
        <v>27059</v>
      </c>
      <c r="R692" s="447" t="str">
        <f>IF(LEFT(Q692,1)="A",'Messages d''erreur'!B$10,"")</f>
        <v/>
      </c>
      <c r="S692" s="467">
        <f t="shared" si="56"/>
        <v>42516</v>
      </c>
      <c r="T692" s="469">
        <f>IFERROR(VLOOKUP(S692,'Liste CG'!A:A,1,FALSE),"Attention erreur pas de CG")</f>
        <v>42516</v>
      </c>
      <c r="U692" s="447" t="str">
        <f>IF(MID(H692,4,1)="x", 'Messages d''erreur'!$B$13,IF(LEFT(T692,1)="A",'Messages d''erreur'!$B$12,""))</f>
        <v/>
      </c>
    </row>
    <row r="693" spans="1:21" ht="52" x14ac:dyDescent="0.35">
      <c r="A693" s="535" t="s">
        <v>1874</v>
      </c>
      <c r="B693" s="447">
        <f t="shared" si="53"/>
        <v>27059</v>
      </c>
      <c r="C693" s="462" t="s">
        <v>1877</v>
      </c>
      <c r="D693" s="463" t="s">
        <v>1242</v>
      </c>
      <c r="E693" s="464" t="s">
        <v>1101</v>
      </c>
      <c r="F693" s="464">
        <v>2</v>
      </c>
      <c r="G693" s="462" t="s">
        <v>1878</v>
      </c>
      <c r="H693" s="464" t="s">
        <v>1879</v>
      </c>
      <c r="I693" s="464" t="s">
        <v>1201</v>
      </c>
      <c r="J693" s="464" t="s">
        <v>61</v>
      </c>
      <c r="K693" s="466" t="s">
        <v>770</v>
      </c>
      <c r="L693" s="467">
        <f t="shared" si="52"/>
        <v>1</v>
      </c>
      <c r="M693" s="468">
        <f t="shared" si="54"/>
        <v>42514</v>
      </c>
      <c r="N693" s="467" t="str">
        <f>IF(IFERROR(SEARCH("-",K693,1),0) &gt; 0,IFERROR(VLOOKUP(K693,'Liste ECO'!A:A,1,FALSE),"ATTENTION CE Inexistant"),"")</f>
        <v>664-01</v>
      </c>
      <c r="O693" s="467" t="str">
        <f>IF(LEFT(N693,1) ="A",'Messages d''erreur'!$B$9,"")</f>
        <v/>
      </c>
      <c r="P693" s="447">
        <f t="shared" si="55"/>
        <v>42514</v>
      </c>
      <c r="Q693" s="447">
        <f>IFERROR(VLOOKUP(B694,'Liste CG'!A:A,1,FALSE),"Attention erreur pas de CG")</f>
        <v>27059</v>
      </c>
      <c r="R693" s="447" t="str">
        <f>IF(LEFT(Q693,1)="A",'Messages d''erreur'!B$10,"")</f>
        <v/>
      </c>
      <c r="S693" s="467">
        <f t="shared" si="56"/>
        <v>42514</v>
      </c>
      <c r="T693" s="469">
        <f>IFERROR(VLOOKUP(S693,'Liste CG'!A:A,1,FALSE),"Attention erreur pas de CG")</f>
        <v>42514</v>
      </c>
      <c r="U693" s="447" t="str">
        <f>IF(MID(H693,4,1)="x", 'Messages d''erreur'!$B$13,IF(LEFT(T693,1)="A",'Messages d''erreur'!$B$12,""))</f>
        <v/>
      </c>
    </row>
    <row r="694" spans="1:21" ht="52" x14ac:dyDescent="0.35">
      <c r="A694" s="535" t="s">
        <v>1874</v>
      </c>
      <c r="B694" s="447">
        <f t="shared" si="53"/>
        <v>27059</v>
      </c>
      <c r="C694" s="462" t="s">
        <v>1877</v>
      </c>
      <c r="D694" s="463" t="s">
        <v>1242</v>
      </c>
      <c r="E694" s="464" t="s">
        <v>61</v>
      </c>
      <c r="F694" s="464">
        <v>3</v>
      </c>
      <c r="G694" s="462" t="s">
        <v>1864</v>
      </c>
      <c r="H694" s="464" t="s">
        <v>1241</v>
      </c>
      <c r="I694" s="464" t="s">
        <v>1242</v>
      </c>
      <c r="J694" s="464" t="s">
        <v>1101</v>
      </c>
      <c r="K694" s="466" t="s">
        <v>1100</v>
      </c>
      <c r="L694" s="467">
        <f t="shared" si="52"/>
        <v>1</v>
      </c>
      <c r="M694" s="468">
        <f t="shared" si="54"/>
        <v>27051</v>
      </c>
      <c r="N694" s="467" t="str">
        <f>IF(IFERROR(SEARCH("-",K694,1),0) &gt; 0,IFERROR(VLOOKUP(K694,'Liste ECO'!A:A,1,FALSE),"ATTENTION CE Inexistant"),"")</f>
        <v/>
      </c>
      <c r="O694" s="467" t="str">
        <f>IF(LEFT(N694,1) ="A",'Messages d''erreur'!$B$9,"")</f>
        <v/>
      </c>
      <c r="P694" s="447">
        <f t="shared" si="55"/>
        <v>27051</v>
      </c>
      <c r="Q694" s="447">
        <f>IFERROR(VLOOKUP(B695,'Liste CG'!A:A,1,FALSE),"Attention erreur pas de CG")</f>
        <v>27061</v>
      </c>
      <c r="R694" s="447" t="str">
        <f>IF(LEFT(Q694,1)="A",'Messages d''erreur'!B$10,"")</f>
        <v/>
      </c>
      <c r="S694" s="467">
        <f t="shared" si="56"/>
        <v>27051</v>
      </c>
      <c r="T694" s="469">
        <f>IFERROR(VLOOKUP(S694,'Liste CG'!A:A,1,FALSE),"Attention erreur pas de CG")</f>
        <v>27051</v>
      </c>
      <c r="U694" s="447" t="str">
        <f>IF(MID(H694,4,1)="x", 'Messages d''erreur'!$B$13,IF(LEFT(T694,1)="A",'Messages d''erreur'!$B$12,""))</f>
        <v/>
      </c>
    </row>
    <row r="695" spans="1:21" ht="39" x14ac:dyDescent="0.35">
      <c r="A695" s="535" t="s">
        <v>1258</v>
      </c>
      <c r="B695" s="447">
        <f t="shared" si="53"/>
        <v>27061</v>
      </c>
      <c r="C695" s="462" t="s">
        <v>1867</v>
      </c>
      <c r="D695" s="463" t="s">
        <v>1229</v>
      </c>
      <c r="E695" s="464" t="s">
        <v>61</v>
      </c>
      <c r="F695" s="464">
        <v>1</v>
      </c>
      <c r="G695" s="462" t="s">
        <v>1866</v>
      </c>
      <c r="H695" s="464" t="s">
        <v>1256</v>
      </c>
      <c r="I695" s="464" t="s">
        <v>1178</v>
      </c>
      <c r="J695" s="464" t="s">
        <v>1101</v>
      </c>
      <c r="K695" s="466" t="s">
        <v>1100</v>
      </c>
      <c r="L695" s="467">
        <f t="shared" si="52"/>
        <v>0</v>
      </c>
      <c r="M695" s="468">
        <f t="shared" si="54"/>
        <v>15611</v>
      </c>
      <c r="N695" s="467" t="str">
        <f>IF(IFERROR(SEARCH("-",K695,1),0) &gt; 0,IFERROR(VLOOKUP(K695,'Liste ECO'!A:A,1,FALSE),"ATTENTION CE Inexistant"),"")</f>
        <v/>
      </c>
      <c r="O695" s="467" t="str">
        <f>IF(LEFT(N695,1) ="A",'Messages d''erreur'!$B$9,"")</f>
        <v/>
      </c>
      <c r="P695" s="447">
        <f t="shared" si="55"/>
        <v>15611</v>
      </c>
      <c r="Q695" s="447">
        <f>IFERROR(VLOOKUP(B696,'Liste CG'!A:A,1,FALSE),"Attention erreur pas de CG")</f>
        <v>27061</v>
      </c>
      <c r="R695" s="447" t="str">
        <f>IF(LEFT(Q695,1)="A",'Messages d''erreur'!B$10,"")</f>
        <v/>
      </c>
      <c r="S695" s="467">
        <f t="shared" si="56"/>
        <v>15611</v>
      </c>
      <c r="T695" s="469">
        <f>IFERROR(VLOOKUP(S695,'Liste CG'!A:A,1,FALSE),"Attention erreur pas de CG")</f>
        <v>15611</v>
      </c>
      <c r="U695" s="447" t="str">
        <f>IF(MID(H695,4,1)="x", 'Messages d''erreur'!$B$13,IF(LEFT(T695,1)="A",'Messages d''erreur'!$B$12,""))</f>
        <v/>
      </c>
    </row>
    <row r="696" spans="1:21" ht="39" x14ac:dyDescent="0.35">
      <c r="A696" s="535" t="s">
        <v>1258</v>
      </c>
      <c r="B696" s="447">
        <f t="shared" si="53"/>
        <v>27061</v>
      </c>
      <c r="C696" s="462" t="s">
        <v>1867</v>
      </c>
      <c r="D696" s="463" t="s">
        <v>1229</v>
      </c>
      <c r="E696" s="464" t="s">
        <v>1101</v>
      </c>
      <c r="F696" s="464">
        <v>2</v>
      </c>
      <c r="G696" s="462" t="s">
        <v>1868</v>
      </c>
      <c r="H696" s="464" t="s">
        <v>1256</v>
      </c>
      <c r="I696" s="464" t="s">
        <v>1178</v>
      </c>
      <c r="J696" s="464" t="s">
        <v>61</v>
      </c>
      <c r="K696" s="466" t="s">
        <v>1100</v>
      </c>
      <c r="L696" s="467">
        <f t="shared" si="52"/>
        <v>1</v>
      </c>
      <c r="M696" s="468">
        <f t="shared" si="54"/>
        <v>15611</v>
      </c>
      <c r="N696" s="467" t="str">
        <f>IF(IFERROR(SEARCH("-",K696,1),0) &gt; 0,IFERROR(VLOOKUP(K696,'Liste ECO'!A:A,1,FALSE),"ATTENTION CE Inexistant"),"")</f>
        <v/>
      </c>
      <c r="O696" s="467" t="str">
        <f>IF(LEFT(N696,1) ="A",'Messages d''erreur'!$B$9,"")</f>
        <v/>
      </c>
      <c r="P696" s="447">
        <f t="shared" si="55"/>
        <v>15611</v>
      </c>
      <c r="Q696" s="447">
        <f>IFERROR(VLOOKUP(B697,'Liste CG'!A:A,1,FALSE),"Attention erreur pas de CG")</f>
        <v>27069</v>
      </c>
      <c r="R696" s="447" t="str">
        <f>IF(LEFT(Q696,1)="A",'Messages d''erreur'!B$10,"")</f>
        <v/>
      </c>
      <c r="S696" s="467">
        <f t="shared" si="56"/>
        <v>15611</v>
      </c>
      <c r="T696" s="469">
        <f>IFERROR(VLOOKUP(S696,'Liste CG'!A:A,1,FALSE),"Attention erreur pas de CG")</f>
        <v>15611</v>
      </c>
      <c r="U696" s="447" t="str">
        <f>IF(MID(H696,4,1)="x", 'Messages d''erreur'!$B$13,IF(LEFT(T696,1)="A",'Messages d''erreur'!$B$12,""))</f>
        <v/>
      </c>
    </row>
    <row r="697" spans="1:21" ht="26" x14ac:dyDescent="0.35">
      <c r="A697" s="535" t="s">
        <v>1880</v>
      </c>
      <c r="B697" s="447">
        <f t="shared" si="53"/>
        <v>27069</v>
      </c>
      <c r="C697" s="462" t="s">
        <v>1881</v>
      </c>
      <c r="D697" s="463" t="s">
        <v>1229</v>
      </c>
      <c r="E697" s="464" t="s">
        <v>1101</v>
      </c>
      <c r="F697" s="464">
        <v>1</v>
      </c>
      <c r="G697" s="462" t="s">
        <v>1871</v>
      </c>
      <c r="H697" s="464" t="s">
        <v>1200</v>
      </c>
      <c r="I697" s="464" t="s">
        <v>1201</v>
      </c>
      <c r="J697" s="464" t="s">
        <v>61</v>
      </c>
      <c r="K697" s="466" t="s">
        <v>1100</v>
      </c>
      <c r="L697" s="467">
        <f t="shared" si="52"/>
        <v>0</v>
      </c>
      <c r="M697" s="468">
        <f t="shared" si="54"/>
        <v>41301</v>
      </c>
      <c r="N697" s="467" t="str">
        <f>IF(IFERROR(SEARCH("-",K697,1),0) &gt; 0,IFERROR(VLOOKUP(K697,'Liste ECO'!A:A,1,FALSE),"ATTENTION CE Inexistant"),"")</f>
        <v/>
      </c>
      <c r="O697" s="467" t="str">
        <f>IF(LEFT(N697,1) ="A",'Messages d''erreur'!$B$9,"")</f>
        <v/>
      </c>
      <c r="P697" s="447">
        <f t="shared" si="55"/>
        <v>41301</v>
      </c>
      <c r="Q697" s="447">
        <f>IFERROR(VLOOKUP(B698,'Liste CG'!A:A,1,FALSE),"Attention erreur pas de CG")</f>
        <v>27069</v>
      </c>
      <c r="R697" s="447" t="str">
        <f>IF(LEFT(Q697,1)="A",'Messages d''erreur'!B$10,"")</f>
        <v/>
      </c>
      <c r="S697" s="467">
        <f t="shared" si="56"/>
        <v>41301</v>
      </c>
      <c r="T697" s="469">
        <f>IFERROR(VLOOKUP(S697,'Liste CG'!A:A,1,FALSE),"Attention erreur pas de CG")</f>
        <v>41301</v>
      </c>
      <c r="U697" s="447" t="str">
        <f>IF(MID(H697,4,1)="x", 'Messages d''erreur'!$B$13,IF(LEFT(T697,1)="A",'Messages d''erreur'!$B$12,""))</f>
        <v/>
      </c>
    </row>
    <row r="698" spans="1:21" ht="26" x14ac:dyDescent="0.35">
      <c r="A698" s="535" t="s">
        <v>1880</v>
      </c>
      <c r="B698" s="447">
        <f t="shared" si="53"/>
        <v>27069</v>
      </c>
      <c r="C698" s="462" t="s">
        <v>1881</v>
      </c>
      <c r="D698" s="463" t="s">
        <v>1229</v>
      </c>
      <c r="E698" s="464" t="s">
        <v>61</v>
      </c>
      <c r="F698" s="464">
        <v>2</v>
      </c>
      <c r="G698" s="462" t="s">
        <v>1864</v>
      </c>
      <c r="H698" s="464" t="s">
        <v>1258</v>
      </c>
      <c r="I698" s="464" t="s">
        <v>1229</v>
      </c>
      <c r="J698" s="464" t="s">
        <v>1101</v>
      </c>
      <c r="K698" s="466" t="s">
        <v>1100</v>
      </c>
      <c r="L698" s="467">
        <f t="shared" ref="L698:L769" si="57">IF(A698=A697,1,0)</f>
        <v>1</v>
      </c>
      <c r="M698" s="468">
        <f t="shared" si="54"/>
        <v>27061</v>
      </c>
      <c r="N698" s="467" t="str">
        <f>IF(IFERROR(SEARCH("-",K698,1),0) &gt; 0,IFERROR(VLOOKUP(K698,'Liste ECO'!A:A,1,FALSE),"ATTENTION CE Inexistant"),"")</f>
        <v/>
      </c>
      <c r="O698" s="467" t="str">
        <f>IF(LEFT(N698,1) ="A",'Messages d''erreur'!$B$9,"")</f>
        <v/>
      </c>
      <c r="P698" s="447">
        <f t="shared" si="55"/>
        <v>27061</v>
      </c>
      <c r="Q698" s="447">
        <f>IFERROR(VLOOKUP(B699,'Liste CG'!A:A,1,FALSE),"Attention erreur pas de CG")</f>
        <v>27400</v>
      </c>
      <c r="R698" s="447" t="str">
        <f>IF(LEFT(Q698,1)="A",'Messages d''erreur'!B$10,"")</f>
        <v/>
      </c>
      <c r="S698" s="467">
        <f t="shared" si="56"/>
        <v>27061</v>
      </c>
      <c r="T698" s="469">
        <f>IFERROR(VLOOKUP(S698,'Liste CG'!A:A,1,FALSE),"Attention erreur pas de CG")</f>
        <v>27061</v>
      </c>
      <c r="U698" s="447" t="str">
        <f>IF(MID(H698,4,1)="x", 'Messages d''erreur'!$B$13,IF(LEFT(T698,1)="A",'Messages d''erreur'!$B$12,""))</f>
        <v/>
      </c>
    </row>
    <row r="699" spans="1:21" ht="26" x14ac:dyDescent="0.35">
      <c r="A699" s="535" t="s">
        <v>1882</v>
      </c>
      <c r="B699" s="447">
        <f t="shared" si="53"/>
        <v>27400</v>
      </c>
      <c r="C699" s="462" t="s">
        <v>1883</v>
      </c>
      <c r="D699" s="463" t="s">
        <v>1884</v>
      </c>
      <c r="E699" s="464" t="s">
        <v>1101</v>
      </c>
      <c r="F699" s="464">
        <v>1</v>
      </c>
      <c r="G699" s="462" t="s">
        <v>1885</v>
      </c>
      <c r="H699" s="464" t="s">
        <v>1886</v>
      </c>
      <c r="I699" s="464" t="s">
        <v>1201</v>
      </c>
      <c r="J699" s="464" t="s">
        <v>61</v>
      </c>
      <c r="K699" s="466" t="s">
        <v>1100</v>
      </c>
      <c r="L699" s="467">
        <f t="shared" si="57"/>
        <v>0</v>
      </c>
      <c r="M699" s="468">
        <f t="shared" si="54"/>
        <v>41514</v>
      </c>
      <c r="N699" s="467" t="str">
        <f>IF(IFERROR(SEARCH("-",K699,1),0) &gt; 0,IFERROR(VLOOKUP(K699,'Liste ECO'!A:A,1,FALSE),"ATTENTION CE Inexistant"),"")</f>
        <v/>
      </c>
      <c r="O699" s="467" t="str">
        <f>IF(LEFT(N699,1) ="A",'Messages d''erreur'!$B$9,"")</f>
        <v/>
      </c>
      <c r="P699" s="447">
        <f t="shared" si="55"/>
        <v>41514</v>
      </c>
      <c r="Q699" s="447">
        <f>IFERROR(VLOOKUP(B700,'Liste CG'!A:A,1,FALSE),"Attention erreur pas de CG")</f>
        <v>27400</v>
      </c>
      <c r="R699" s="447" t="str">
        <f>IF(LEFT(Q699,1)="A",'Messages d''erreur'!B$10,"")</f>
        <v/>
      </c>
      <c r="S699" s="467">
        <f t="shared" si="56"/>
        <v>41514</v>
      </c>
      <c r="T699" s="469">
        <f>IFERROR(VLOOKUP(S699,'Liste CG'!A:A,1,FALSE),"Attention erreur pas de CG")</f>
        <v>41514</v>
      </c>
      <c r="U699" s="447" t="str">
        <f>IF(MID(H699,4,1)="x", 'Messages d''erreur'!$B$13,IF(LEFT(T699,1)="A",'Messages d''erreur'!$B$12,""))</f>
        <v/>
      </c>
    </row>
    <row r="700" spans="1:21" ht="26" x14ac:dyDescent="0.35">
      <c r="A700" s="535" t="s">
        <v>1882</v>
      </c>
      <c r="B700" s="447">
        <f t="shared" si="53"/>
        <v>27400</v>
      </c>
      <c r="C700" s="462" t="s">
        <v>1883</v>
      </c>
      <c r="D700" s="463" t="s">
        <v>1884</v>
      </c>
      <c r="E700" s="464" t="s">
        <v>61</v>
      </c>
      <c r="F700" s="464">
        <v>2</v>
      </c>
      <c r="G700" s="462" t="s">
        <v>1885</v>
      </c>
      <c r="H700" s="464" t="s">
        <v>1886</v>
      </c>
      <c r="I700" s="464" t="s">
        <v>1201</v>
      </c>
      <c r="J700" s="464" t="s">
        <v>1101</v>
      </c>
      <c r="K700" s="466" t="s">
        <v>1100</v>
      </c>
      <c r="L700" s="467">
        <f t="shared" si="57"/>
        <v>1</v>
      </c>
      <c r="M700" s="468">
        <f t="shared" si="54"/>
        <v>41514</v>
      </c>
      <c r="N700" s="467" t="str">
        <f>IF(IFERROR(SEARCH("-",K700,1),0) &gt; 0,IFERROR(VLOOKUP(K700,'Liste ECO'!A:A,1,FALSE),"ATTENTION CE Inexistant"),"")</f>
        <v/>
      </c>
      <c r="O700" s="467" t="str">
        <f>IF(LEFT(N700,1) ="A",'Messages d''erreur'!$B$9,"")</f>
        <v/>
      </c>
      <c r="P700" s="447">
        <f t="shared" si="55"/>
        <v>41514</v>
      </c>
      <c r="Q700" s="447">
        <f>IFERROR(VLOOKUP(B701,'Liste CG'!A:A,1,FALSE),"Attention erreur pas de CG")</f>
        <v>27400</v>
      </c>
      <c r="R700" s="447" t="str">
        <f>IF(LEFT(Q700,1)="A",'Messages d''erreur'!B$10,"")</f>
        <v/>
      </c>
      <c r="S700" s="467">
        <f t="shared" si="56"/>
        <v>41514</v>
      </c>
      <c r="T700" s="469">
        <f>IFERROR(VLOOKUP(S700,'Liste CG'!A:A,1,FALSE),"Attention erreur pas de CG")</f>
        <v>41514</v>
      </c>
      <c r="U700" s="447" t="str">
        <f>IF(MID(H700,4,1)="x", 'Messages d''erreur'!$B$13,IF(LEFT(T700,1)="A",'Messages d''erreur'!$B$12,""))</f>
        <v/>
      </c>
    </row>
    <row r="701" spans="1:21" ht="39" x14ac:dyDescent="0.35">
      <c r="A701" s="535" t="s">
        <v>1882</v>
      </c>
      <c r="B701" s="447">
        <f t="shared" si="53"/>
        <v>27400</v>
      </c>
      <c r="C701" s="462" t="s">
        <v>1883</v>
      </c>
      <c r="D701" s="463" t="s">
        <v>1884</v>
      </c>
      <c r="E701" s="464" t="s">
        <v>1101</v>
      </c>
      <c r="F701" s="464">
        <v>3</v>
      </c>
      <c r="G701" s="462" t="s">
        <v>1887</v>
      </c>
      <c r="H701" s="464" t="s">
        <v>1888</v>
      </c>
      <c r="I701" s="464" t="s">
        <v>1201</v>
      </c>
      <c r="J701" s="464" t="s">
        <v>61</v>
      </c>
      <c r="K701" s="466" t="s">
        <v>1100</v>
      </c>
      <c r="L701" s="467">
        <f t="shared" si="57"/>
        <v>1</v>
      </c>
      <c r="M701" s="468">
        <f t="shared" si="54"/>
        <v>41515</v>
      </c>
      <c r="N701" s="467" t="str">
        <f>IF(IFERROR(SEARCH("-",K701,1),0) &gt; 0,IFERROR(VLOOKUP(K701,'Liste ECO'!A:A,1,FALSE),"ATTENTION CE Inexistant"),"")</f>
        <v/>
      </c>
      <c r="O701" s="467" t="str">
        <f>IF(LEFT(N701,1) ="A",'Messages d''erreur'!$B$9,"")</f>
        <v/>
      </c>
      <c r="P701" s="447">
        <f t="shared" si="55"/>
        <v>41515</v>
      </c>
      <c r="Q701" s="447">
        <f>IFERROR(VLOOKUP(B702,'Liste CG'!A:A,1,FALSE),"Attention erreur pas de CG")</f>
        <v>27400</v>
      </c>
      <c r="R701" s="447" t="str">
        <f>IF(LEFT(Q701,1)="A",'Messages d''erreur'!B$10,"")</f>
        <v/>
      </c>
      <c r="S701" s="467">
        <f t="shared" si="56"/>
        <v>41515</v>
      </c>
      <c r="T701" s="469">
        <f>IFERROR(VLOOKUP(S701,'Liste CG'!A:A,1,FALSE),"Attention erreur pas de CG")</f>
        <v>41515</v>
      </c>
      <c r="U701" s="447" t="str">
        <f>IF(MID(H701,4,1)="x", 'Messages d''erreur'!$B$13,IF(LEFT(T701,1)="A",'Messages d''erreur'!$B$12,""))</f>
        <v/>
      </c>
    </row>
    <row r="702" spans="1:21" ht="39" x14ac:dyDescent="0.35">
      <c r="A702" s="535" t="s">
        <v>1882</v>
      </c>
      <c r="B702" s="447">
        <f t="shared" si="53"/>
        <v>27400</v>
      </c>
      <c r="C702" s="462" t="s">
        <v>1883</v>
      </c>
      <c r="D702" s="463" t="s">
        <v>1884</v>
      </c>
      <c r="E702" s="464" t="s">
        <v>61</v>
      </c>
      <c r="F702" s="464">
        <v>4</v>
      </c>
      <c r="G702" s="462" t="s">
        <v>1887</v>
      </c>
      <c r="H702" s="464" t="s">
        <v>1888</v>
      </c>
      <c r="I702" s="464" t="s">
        <v>1201</v>
      </c>
      <c r="J702" s="464" t="s">
        <v>1101</v>
      </c>
      <c r="K702" s="466" t="s">
        <v>1100</v>
      </c>
      <c r="L702" s="467">
        <f t="shared" si="57"/>
        <v>1</v>
      </c>
      <c r="M702" s="468">
        <f t="shared" si="54"/>
        <v>41515</v>
      </c>
      <c r="N702" s="467" t="str">
        <f>IF(IFERROR(SEARCH("-",K702,1),0) &gt; 0,IFERROR(VLOOKUP(K702,'Liste ECO'!A:A,1,FALSE),"ATTENTION CE Inexistant"),"")</f>
        <v/>
      </c>
      <c r="O702" s="467" t="str">
        <f>IF(LEFT(N702,1) ="A",'Messages d''erreur'!$B$9,"")</f>
        <v/>
      </c>
      <c r="P702" s="447">
        <f t="shared" si="55"/>
        <v>41515</v>
      </c>
      <c r="Q702" s="447">
        <f>IFERROR(VLOOKUP(B703,'Liste CG'!A:A,1,FALSE),"Attention erreur pas de CG")</f>
        <v>27511</v>
      </c>
      <c r="R702" s="447" t="str">
        <f>IF(LEFT(Q702,1)="A",'Messages d''erreur'!B$10,"")</f>
        <v/>
      </c>
      <c r="S702" s="467">
        <f t="shared" si="56"/>
        <v>41515</v>
      </c>
      <c r="T702" s="469">
        <f>IFERROR(VLOOKUP(S702,'Liste CG'!A:A,1,FALSE),"Attention erreur pas de CG")</f>
        <v>41515</v>
      </c>
      <c r="U702" s="447" t="str">
        <f>IF(MID(H702,4,1)="x", 'Messages d''erreur'!$B$13,IF(LEFT(T702,1)="A",'Messages d''erreur'!$B$12,""))</f>
        <v/>
      </c>
    </row>
    <row r="703" spans="1:21" ht="14.5" x14ac:dyDescent="0.35">
      <c r="A703" s="535" t="s">
        <v>1889</v>
      </c>
      <c r="B703" s="447">
        <f t="shared" si="53"/>
        <v>27511</v>
      </c>
      <c r="C703" s="462" t="s">
        <v>928</v>
      </c>
      <c r="D703" s="463" t="s">
        <v>1890</v>
      </c>
      <c r="E703" s="464" t="s">
        <v>61</v>
      </c>
      <c r="F703" s="464">
        <v>1</v>
      </c>
      <c r="G703" s="462" t="s">
        <v>1891</v>
      </c>
      <c r="H703" s="464" t="s">
        <v>1892</v>
      </c>
      <c r="I703" s="464" t="s">
        <v>1201</v>
      </c>
      <c r="J703" s="464" t="s">
        <v>1101</v>
      </c>
      <c r="K703" s="466" t="s">
        <v>927</v>
      </c>
      <c r="L703" s="467">
        <f t="shared" si="57"/>
        <v>0</v>
      </c>
      <c r="M703" s="468">
        <f t="shared" si="54"/>
        <v>46501</v>
      </c>
      <c r="N703" s="467" t="str">
        <f>IF(IFERROR(SEARCH("-",K703,1),0) &gt; 0,IFERROR(VLOOKUP(K703,'Liste ECO'!A:A,1,FALSE),"ATTENTION CE Inexistant"),"")</f>
        <v>811-51</v>
      </c>
      <c r="O703" s="467" t="str">
        <f>IF(LEFT(N703,1) ="A",'Messages d''erreur'!$B$9,"")</f>
        <v/>
      </c>
      <c r="P703" s="447">
        <f t="shared" si="55"/>
        <v>46501</v>
      </c>
      <c r="Q703" s="447">
        <f>IFERROR(VLOOKUP(B704,'Liste CG'!A:A,1,FALSE),"Attention erreur pas de CG")</f>
        <v>27515</v>
      </c>
      <c r="R703" s="447" t="str">
        <f>IF(LEFT(Q703,1)="A",'Messages d''erreur'!B$10,"")</f>
        <v/>
      </c>
      <c r="S703" s="467">
        <f t="shared" si="56"/>
        <v>46501</v>
      </c>
      <c r="T703" s="469">
        <f>IFERROR(VLOOKUP(S703,'Liste CG'!A:A,1,FALSE),"Attention erreur pas de CG")</f>
        <v>46501</v>
      </c>
      <c r="U703" s="447" t="str">
        <f>IF(MID(H703,4,1)="x", 'Messages d''erreur'!$B$13,IF(LEFT(T703,1)="A",'Messages d''erreur'!$B$12,""))</f>
        <v/>
      </c>
    </row>
    <row r="704" spans="1:21" ht="26" x14ac:dyDescent="0.35">
      <c r="A704" s="535" t="s">
        <v>1893</v>
      </c>
      <c r="B704" s="447">
        <f t="shared" si="53"/>
        <v>27515</v>
      </c>
      <c r="C704" s="462" t="s">
        <v>1894</v>
      </c>
      <c r="D704" s="463" t="s">
        <v>1890</v>
      </c>
      <c r="E704" s="464" t="s">
        <v>1101</v>
      </c>
      <c r="F704" s="464">
        <v>1</v>
      </c>
      <c r="G704" s="462" t="s">
        <v>1895</v>
      </c>
      <c r="H704" s="464" t="s">
        <v>1402</v>
      </c>
      <c r="I704" s="464" t="s">
        <v>1100</v>
      </c>
      <c r="J704" s="464" t="s">
        <v>61</v>
      </c>
      <c r="K704" s="466" t="s">
        <v>1100</v>
      </c>
      <c r="L704" s="467">
        <f t="shared" si="57"/>
        <v>0</v>
      </c>
      <c r="M704" s="468">
        <f t="shared" si="54"/>
        <v>67371</v>
      </c>
      <c r="N704" s="467" t="str">
        <f>IF(IFERROR(SEARCH("-",K704,1),0) &gt; 0,IFERROR(VLOOKUP(K704,'Liste ECO'!A:A,1,FALSE),"ATTENTION CE Inexistant"),"")</f>
        <v/>
      </c>
      <c r="O704" s="467" t="str">
        <f>IF(LEFT(N704,1) ="A",'Messages d''erreur'!$B$9,"")</f>
        <v/>
      </c>
      <c r="P704" s="447">
        <f t="shared" si="55"/>
        <v>67371</v>
      </c>
      <c r="Q704" s="447">
        <f>IFERROR(VLOOKUP(B705,'Liste CG'!A:A,1,FALSE),"Attention erreur pas de CG")</f>
        <v>27515</v>
      </c>
      <c r="R704" s="447" t="str">
        <f>IF(LEFT(Q704,1)="A",'Messages d''erreur'!B$10,"")</f>
        <v/>
      </c>
      <c r="S704" s="467">
        <f t="shared" si="56"/>
        <v>67371</v>
      </c>
      <c r="T704" s="469">
        <f>IFERROR(VLOOKUP(S704,'Liste CG'!A:A,1,FALSE),"Attention erreur pas de CG")</f>
        <v>67371</v>
      </c>
      <c r="U704" s="447" t="str">
        <f>IF(MID(H704,4,1)="x", 'Messages d''erreur'!$B$13,IF(LEFT(T704,1)="A",'Messages d''erreur'!$B$12,""))</f>
        <v/>
      </c>
    </row>
    <row r="705" spans="1:21" ht="26" x14ac:dyDescent="0.35">
      <c r="A705" s="535" t="s">
        <v>1893</v>
      </c>
      <c r="B705" s="447">
        <f t="shared" si="53"/>
        <v>27515</v>
      </c>
      <c r="C705" s="462" t="s">
        <v>1894</v>
      </c>
      <c r="D705" s="463" t="s">
        <v>1890</v>
      </c>
      <c r="E705" s="464" t="s">
        <v>61</v>
      </c>
      <c r="F705" s="464">
        <v>2</v>
      </c>
      <c r="G705" s="462" t="s">
        <v>1864</v>
      </c>
      <c r="H705" s="464" t="s">
        <v>1889</v>
      </c>
      <c r="I705" s="464" t="s">
        <v>1890</v>
      </c>
      <c r="J705" s="464" t="s">
        <v>1101</v>
      </c>
      <c r="K705" s="466" t="s">
        <v>1100</v>
      </c>
      <c r="L705" s="467">
        <f t="shared" si="57"/>
        <v>1</v>
      </c>
      <c r="M705" s="468">
        <f t="shared" si="54"/>
        <v>27511</v>
      </c>
      <c r="N705" s="467" t="str">
        <f>IF(IFERROR(SEARCH("-",K705,1),0) &gt; 0,IFERROR(VLOOKUP(K705,'Liste ECO'!A:A,1,FALSE),"ATTENTION CE Inexistant"),"")</f>
        <v/>
      </c>
      <c r="O705" s="467" t="str">
        <f>IF(LEFT(N705,1) ="A",'Messages d''erreur'!$B$9,"")</f>
        <v/>
      </c>
      <c r="P705" s="447">
        <f t="shared" si="55"/>
        <v>27511</v>
      </c>
      <c r="Q705" s="447">
        <f>IFERROR(VLOOKUP(B706,'Liste CG'!A:A,1,FALSE),"Attention erreur pas de CG")</f>
        <v>27519</v>
      </c>
      <c r="R705" s="447" t="str">
        <f>IF(LEFT(Q705,1)="A",'Messages d''erreur'!B$10,"")</f>
        <v/>
      </c>
      <c r="S705" s="467">
        <f t="shared" si="56"/>
        <v>27511</v>
      </c>
      <c r="T705" s="469">
        <f>IFERROR(VLOOKUP(S705,'Liste CG'!A:A,1,FALSE),"Attention erreur pas de CG")</f>
        <v>27511</v>
      </c>
      <c r="U705" s="447" t="str">
        <f>IF(MID(H705,4,1)="x", 'Messages d''erreur'!$B$13,IF(LEFT(T705,1)="A",'Messages d''erreur'!$B$12,""))</f>
        <v/>
      </c>
    </row>
    <row r="706" spans="1:21" ht="26" x14ac:dyDescent="0.35">
      <c r="A706" s="535" t="s">
        <v>1896</v>
      </c>
      <c r="B706" s="447">
        <f t="shared" si="53"/>
        <v>27519</v>
      </c>
      <c r="C706" s="462" t="s">
        <v>1897</v>
      </c>
      <c r="D706" s="463" t="s">
        <v>1890</v>
      </c>
      <c r="E706" s="464" t="s">
        <v>1101</v>
      </c>
      <c r="F706" s="464">
        <v>1</v>
      </c>
      <c r="G706" s="462" t="s">
        <v>1898</v>
      </c>
      <c r="H706" s="464" t="s">
        <v>1899</v>
      </c>
      <c r="I706" s="464" t="s">
        <v>1201</v>
      </c>
      <c r="J706" s="464" t="s">
        <v>61</v>
      </c>
      <c r="K706" s="466" t="s">
        <v>1100</v>
      </c>
      <c r="L706" s="467">
        <f t="shared" si="57"/>
        <v>0</v>
      </c>
      <c r="M706" s="468">
        <f t="shared" si="54"/>
        <v>42527</v>
      </c>
      <c r="N706" s="467" t="str">
        <f>IF(IFERROR(SEARCH("-",K706,1),0) &gt; 0,IFERROR(VLOOKUP(K706,'Liste ECO'!A:A,1,FALSE),"ATTENTION CE Inexistant"),"")</f>
        <v/>
      </c>
      <c r="O706" s="467" t="str">
        <f>IF(LEFT(N706,1) ="A",'Messages d''erreur'!$B$9,"")</f>
        <v/>
      </c>
      <c r="P706" s="447">
        <f t="shared" si="55"/>
        <v>42527</v>
      </c>
      <c r="Q706" s="447">
        <f>IFERROR(VLOOKUP(B707,'Liste CG'!A:A,1,FALSE),"Attention erreur pas de CG")</f>
        <v>27519</v>
      </c>
      <c r="R706" s="447" t="str">
        <f>IF(LEFT(Q706,1)="A",'Messages d''erreur'!B$10,"")</f>
        <v/>
      </c>
      <c r="S706" s="467">
        <f t="shared" si="56"/>
        <v>42527</v>
      </c>
      <c r="T706" s="469">
        <f>IFERROR(VLOOKUP(S706,'Liste CG'!A:A,1,FALSE),"Attention erreur pas de CG")</f>
        <v>42527</v>
      </c>
      <c r="U706" s="447" t="str">
        <f>IF(MID(H706,4,1)="x", 'Messages d''erreur'!$B$13,IF(LEFT(T706,1)="A",'Messages d''erreur'!$B$12,""))</f>
        <v/>
      </c>
    </row>
    <row r="707" spans="1:21" ht="26" x14ac:dyDescent="0.35">
      <c r="A707" s="535" t="s">
        <v>1896</v>
      </c>
      <c r="B707" s="447">
        <f t="shared" si="53"/>
        <v>27519</v>
      </c>
      <c r="C707" s="462" t="s">
        <v>1897</v>
      </c>
      <c r="D707" s="463" t="s">
        <v>1890</v>
      </c>
      <c r="E707" s="464" t="s">
        <v>1101</v>
      </c>
      <c r="F707" s="464">
        <v>2</v>
      </c>
      <c r="G707" s="462" t="s">
        <v>1900</v>
      </c>
      <c r="H707" s="464" t="s">
        <v>1901</v>
      </c>
      <c r="I707" s="464" t="s">
        <v>1201</v>
      </c>
      <c r="J707" s="464" t="s">
        <v>61</v>
      </c>
      <c r="K707" s="466" t="s">
        <v>945</v>
      </c>
      <c r="L707" s="467">
        <f t="shared" si="57"/>
        <v>1</v>
      </c>
      <c r="M707" s="468">
        <f t="shared" si="54"/>
        <v>42521</v>
      </c>
      <c r="N707" s="467" t="str">
        <f>IF(IFERROR(SEARCH("-",K707,1),0) &gt; 0,IFERROR(VLOOKUP(K707,'Liste ECO'!A:A,1,FALSE),"ATTENTION CE Inexistant"),"")</f>
        <v>861-01</v>
      </c>
      <c r="O707" s="467" t="str">
        <f>IF(LEFT(N707,1) ="A",'Messages d''erreur'!$B$9,"")</f>
        <v/>
      </c>
      <c r="P707" s="447">
        <f t="shared" si="55"/>
        <v>42521</v>
      </c>
      <c r="Q707" s="447">
        <f>IFERROR(VLOOKUP(B708,'Liste CG'!A:A,1,FALSE),"Attention erreur pas de CG")</f>
        <v>27519</v>
      </c>
      <c r="R707" s="447" t="str">
        <f>IF(LEFT(Q707,1)="A",'Messages d''erreur'!B$10,"")</f>
        <v/>
      </c>
      <c r="S707" s="467">
        <f t="shared" si="56"/>
        <v>42521</v>
      </c>
      <c r="T707" s="469">
        <f>IFERROR(VLOOKUP(S707,'Liste CG'!A:A,1,FALSE),"Attention erreur pas de CG")</f>
        <v>42521</v>
      </c>
      <c r="U707" s="447" t="str">
        <f>IF(MID(H707,4,1)="x", 'Messages d''erreur'!$B$13,IF(LEFT(T707,1)="A",'Messages d''erreur'!$B$12,""))</f>
        <v/>
      </c>
    </row>
    <row r="708" spans="1:21" ht="26" x14ac:dyDescent="0.35">
      <c r="A708" s="535" t="s">
        <v>1896</v>
      </c>
      <c r="B708" s="447">
        <f t="shared" ref="B708:B779" si="58">VALUE(A708)</f>
        <v>27519</v>
      </c>
      <c r="C708" s="462" t="s">
        <v>1897</v>
      </c>
      <c r="D708" s="463" t="s">
        <v>1890</v>
      </c>
      <c r="E708" s="464" t="s">
        <v>1101</v>
      </c>
      <c r="F708" s="464">
        <v>3</v>
      </c>
      <c r="G708" s="462" t="s">
        <v>1902</v>
      </c>
      <c r="H708" s="464" t="s">
        <v>1901</v>
      </c>
      <c r="I708" s="464" t="s">
        <v>1201</v>
      </c>
      <c r="J708" s="464" t="s">
        <v>61</v>
      </c>
      <c r="K708" s="466" t="s">
        <v>947</v>
      </c>
      <c r="L708" s="467">
        <f t="shared" si="57"/>
        <v>1</v>
      </c>
      <c r="M708" s="468">
        <f t="shared" ref="M708:M779" si="59">VALUE(H708)</f>
        <v>42521</v>
      </c>
      <c r="N708" s="467" t="str">
        <f>IF(IFERROR(SEARCH("-",K708,1),0) &gt; 0,IFERROR(VLOOKUP(K708,'Liste ECO'!A:A,1,FALSE),"ATTENTION CE Inexistant"),"")</f>
        <v>861-51</v>
      </c>
      <c r="O708" s="467" t="str">
        <f>IF(LEFT(N708,1) ="A",'Messages d''erreur'!$B$9,"")</f>
        <v/>
      </c>
      <c r="P708" s="447">
        <f t="shared" si="55"/>
        <v>42521</v>
      </c>
      <c r="Q708" s="447">
        <f>IFERROR(VLOOKUP(B709,'Liste CG'!A:A,1,FALSE),"Attention erreur pas de CG")</f>
        <v>27519</v>
      </c>
      <c r="R708" s="447" t="str">
        <f>IF(LEFT(Q708,1)="A",'Messages d''erreur'!B$10,"")</f>
        <v/>
      </c>
      <c r="S708" s="467">
        <f t="shared" si="56"/>
        <v>42521</v>
      </c>
      <c r="T708" s="469">
        <f>IFERROR(VLOOKUP(S708,'Liste CG'!A:A,1,FALSE),"Attention erreur pas de CG")</f>
        <v>42521</v>
      </c>
      <c r="U708" s="447" t="str">
        <f>IF(MID(H708,4,1)="x", 'Messages d''erreur'!$B$13,IF(LEFT(T708,1)="A",'Messages d''erreur'!$B$12,""))</f>
        <v/>
      </c>
    </row>
    <row r="709" spans="1:21" ht="26" x14ac:dyDescent="0.35">
      <c r="A709" s="535" t="s">
        <v>1896</v>
      </c>
      <c r="B709" s="447">
        <f t="shared" si="58"/>
        <v>27519</v>
      </c>
      <c r="C709" s="462" t="s">
        <v>1897</v>
      </c>
      <c r="D709" s="463" t="s">
        <v>1890</v>
      </c>
      <c r="E709" s="464" t="s">
        <v>61</v>
      </c>
      <c r="F709" s="464">
        <v>4</v>
      </c>
      <c r="G709" s="462" t="s">
        <v>1903</v>
      </c>
      <c r="H709" s="464" t="s">
        <v>1899</v>
      </c>
      <c r="I709" s="464" t="s">
        <v>1201</v>
      </c>
      <c r="J709" s="464" t="s">
        <v>1101</v>
      </c>
      <c r="K709" s="466" t="s">
        <v>1100</v>
      </c>
      <c r="L709" s="467">
        <f t="shared" si="57"/>
        <v>1</v>
      </c>
      <c r="M709" s="468">
        <f t="shared" si="59"/>
        <v>42527</v>
      </c>
      <c r="N709" s="467" t="str">
        <f>IF(IFERROR(SEARCH("-",K709,1),0) &gt; 0,IFERROR(VLOOKUP(K709,'Liste ECO'!A:A,1,FALSE),"ATTENTION CE Inexistant"),"")</f>
        <v/>
      </c>
      <c r="O709" s="467" t="str">
        <f>IF(LEFT(N709,1) ="A",'Messages d''erreur'!$B$9,"")</f>
        <v/>
      </c>
      <c r="P709" s="447">
        <f t="shared" si="55"/>
        <v>42527</v>
      </c>
      <c r="Q709" s="447">
        <f>IFERROR(VLOOKUP(B710,'Liste CG'!A:A,1,FALSE),"Attention erreur pas de CG")</f>
        <v>27519</v>
      </c>
      <c r="R709" s="447" t="str">
        <f>IF(LEFT(Q709,1)="A",'Messages d''erreur'!B$10,"")</f>
        <v/>
      </c>
      <c r="S709" s="467">
        <f t="shared" si="56"/>
        <v>42527</v>
      </c>
      <c r="T709" s="469">
        <f>IFERROR(VLOOKUP(S709,'Liste CG'!A:A,1,FALSE),"Attention erreur pas de CG")</f>
        <v>42527</v>
      </c>
      <c r="U709" s="447" t="str">
        <f>IF(MID(H709,4,1)="x", 'Messages d''erreur'!$B$13,IF(LEFT(T709,1)="A",'Messages d''erreur'!$B$12,""))</f>
        <v/>
      </c>
    </row>
    <row r="710" spans="1:21" ht="26" x14ac:dyDescent="0.35">
      <c r="A710" s="535" t="s">
        <v>1896</v>
      </c>
      <c r="B710" s="447">
        <f t="shared" si="58"/>
        <v>27519</v>
      </c>
      <c r="C710" s="462" t="s">
        <v>1897</v>
      </c>
      <c r="D710" s="463" t="s">
        <v>1890</v>
      </c>
      <c r="E710" s="464" t="s">
        <v>61</v>
      </c>
      <c r="F710" s="464">
        <v>5</v>
      </c>
      <c r="G710" s="462" t="s">
        <v>1864</v>
      </c>
      <c r="H710" s="464" t="s">
        <v>1889</v>
      </c>
      <c r="I710" s="464" t="s">
        <v>1890</v>
      </c>
      <c r="J710" s="464" t="s">
        <v>1101</v>
      </c>
      <c r="K710" s="466" t="s">
        <v>1100</v>
      </c>
      <c r="L710" s="467">
        <f t="shared" si="57"/>
        <v>1</v>
      </c>
      <c r="M710" s="468">
        <f t="shared" si="59"/>
        <v>27511</v>
      </c>
      <c r="N710" s="467" t="str">
        <f>IF(IFERROR(SEARCH("-",K710,1),0) &gt; 0,IFERROR(VLOOKUP(K710,'Liste ECO'!A:A,1,FALSE),"ATTENTION CE Inexistant"),"")</f>
        <v/>
      </c>
      <c r="O710" s="467" t="str">
        <f>IF(LEFT(N710,1) ="A",'Messages d''erreur'!$B$9,"")</f>
        <v/>
      </c>
      <c r="P710" s="447">
        <f t="shared" si="55"/>
        <v>27511</v>
      </c>
      <c r="Q710" s="447">
        <f>IFERROR(VLOOKUP(B719,'Liste CG'!A:A,1,FALSE),"Attention erreur pas de CG")</f>
        <v>28211</v>
      </c>
      <c r="R710" s="447" t="str">
        <f>IF(LEFT(Q710,1)="A",'Messages d''erreur'!B$10,"")</f>
        <v/>
      </c>
      <c r="S710" s="467">
        <f t="shared" si="56"/>
        <v>27511</v>
      </c>
      <c r="T710" s="469">
        <f>IFERROR(VLOOKUP(S710,'Liste CG'!A:A,1,FALSE),"Attention erreur pas de CG")</f>
        <v>27511</v>
      </c>
      <c r="U710" s="447" t="str">
        <f>IF(MID(H710,4,1)="x", 'Messages d''erreur'!$B$13,IF(LEFT(T710,1)="A",'Messages d''erreur'!$B$12,""))</f>
        <v/>
      </c>
    </row>
    <row r="711" spans="1:21" ht="14.5" x14ac:dyDescent="0.35">
      <c r="A711" s="542" t="s">
        <v>5074</v>
      </c>
      <c r="B711" s="497">
        <f t="shared" si="58"/>
        <v>27561</v>
      </c>
      <c r="C711" s="498" t="s">
        <v>928</v>
      </c>
      <c r="D711" s="499" t="s">
        <v>1890</v>
      </c>
      <c r="E711" s="500" t="s">
        <v>61</v>
      </c>
      <c r="F711" s="500">
        <v>1</v>
      </c>
      <c r="G711" s="498" t="s">
        <v>1891</v>
      </c>
      <c r="H711" s="500" t="s">
        <v>1892</v>
      </c>
      <c r="I711" s="500" t="s">
        <v>1201</v>
      </c>
      <c r="J711" s="500" t="s">
        <v>1101</v>
      </c>
      <c r="K711" s="501" t="s">
        <v>939</v>
      </c>
      <c r="L711" s="467">
        <f t="shared" si="57"/>
        <v>0</v>
      </c>
      <c r="M711" s="468">
        <f t="shared" si="59"/>
        <v>46501</v>
      </c>
      <c r="N711" s="467" t="str">
        <f>IF(IFERROR(SEARCH("-",K711,1),0) &gt; 0,IFERROR(VLOOKUP(K711,'Liste ECO'!A:A,1,FALSE),"ATTENTION CE Inexistant"),"")</f>
        <v>843-51</v>
      </c>
      <c r="O711" s="467" t="str">
        <f>IF(LEFT(N711,1) ="A",'Messages d''erreur'!$B$9,"")</f>
        <v/>
      </c>
      <c r="P711" s="447">
        <f t="shared" si="55"/>
        <v>46501</v>
      </c>
      <c r="Q711" s="447">
        <f>IFERROR(VLOOKUP(B719,'Liste CG'!A:A,1,FALSE),"Attention erreur pas de CG")</f>
        <v>28211</v>
      </c>
      <c r="R711" s="447" t="str">
        <f>IF(LEFT(Q711,1)="A",'Messages d''erreur'!B$10,"")</f>
        <v/>
      </c>
      <c r="S711" s="467">
        <f t="shared" si="56"/>
        <v>46501</v>
      </c>
      <c r="T711" s="469">
        <f>IFERROR(VLOOKUP(S711,'Liste CG'!A:A,1,FALSE),"Attention erreur pas de CG")</f>
        <v>46501</v>
      </c>
      <c r="U711" s="447" t="str">
        <f>IF(MID(H711,4,1)="x", 'Messages d''erreur'!$B$13,IF(LEFT(T711,1)="A",'Messages d''erreur'!$B$12,""))</f>
        <v/>
      </c>
    </row>
    <row r="712" spans="1:21" ht="26" x14ac:dyDescent="0.35">
      <c r="A712" s="542" t="s">
        <v>5075</v>
      </c>
      <c r="B712" s="497">
        <f t="shared" si="58"/>
        <v>27565</v>
      </c>
      <c r="C712" s="498" t="s">
        <v>1894</v>
      </c>
      <c r="D712" s="499" t="s">
        <v>1890</v>
      </c>
      <c r="E712" s="500" t="s">
        <v>1101</v>
      </c>
      <c r="F712" s="500">
        <v>1</v>
      </c>
      <c r="G712" s="498" t="s">
        <v>1895</v>
      </c>
      <c r="H712" s="500" t="s">
        <v>1402</v>
      </c>
      <c r="I712" s="500" t="s">
        <v>1100</v>
      </c>
      <c r="J712" s="500" t="s">
        <v>61</v>
      </c>
      <c r="K712" s="501" t="s">
        <v>1100</v>
      </c>
      <c r="L712" s="467">
        <f t="shared" si="57"/>
        <v>0</v>
      </c>
      <c r="M712" s="468">
        <f t="shared" si="59"/>
        <v>67371</v>
      </c>
      <c r="N712" s="467" t="str">
        <f>IF(IFERROR(SEARCH("-",K712,1),0) &gt; 0,IFERROR(VLOOKUP(K712,'Liste ECO'!A:A,1,FALSE),"ATTENTION CE Inexistant"),"")</f>
        <v/>
      </c>
      <c r="O712" s="467" t="str">
        <f>IF(LEFT(N712,1) ="A",'Messages d''erreur'!$B$9,"")</f>
        <v/>
      </c>
      <c r="P712" s="447">
        <f t="shared" si="55"/>
        <v>67371</v>
      </c>
      <c r="Q712" s="447" t="str">
        <f>IFERROR(VLOOKUP(B713,'Liste CG'!A:A,1,FALSE),"Attention erreur pas de CG")</f>
        <v>Attention erreur pas de CG</v>
      </c>
      <c r="R712" s="447" t="str">
        <f>IF(LEFT(Q712,1)="A",'Messages d''erreur'!B$10,"")</f>
        <v>Attention CG pas dans  CG</v>
      </c>
      <c r="S712" s="467">
        <f t="shared" si="56"/>
        <v>67371</v>
      </c>
      <c r="T712" s="469">
        <f>IFERROR(VLOOKUP(S712,'Liste CG'!A:A,1,FALSE),"Attention erreur pas de CG")</f>
        <v>67371</v>
      </c>
      <c r="U712" s="447" t="str">
        <f>IF(MID(H712,4,1)="x", 'Messages d''erreur'!$B$13,IF(LEFT(T712,1)="A",'Messages d''erreur'!$B$12,""))</f>
        <v/>
      </c>
    </row>
    <row r="713" spans="1:21" ht="26" x14ac:dyDescent="0.35">
      <c r="A713" s="542" t="s">
        <v>5075</v>
      </c>
      <c r="B713" s="497">
        <f t="shared" si="58"/>
        <v>27565</v>
      </c>
      <c r="C713" s="498" t="s">
        <v>1894</v>
      </c>
      <c r="D713" s="499" t="s">
        <v>1890</v>
      </c>
      <c r="E713" s="500" t="s">
        <v>61</v>
      </c>
      <c r="F713" s="500">
        <v>2</v>
      </c>
      <c r="G713" s="498" t="s">
        <v>1864</v>
      </c>
      <c r="H713" s="500" t="s">
        <v>1889</v>
      </c>
      <c r="I713" s="500" t="s">
        <v>1890</v>
      </c>
      <c r="J713" s="500" t="s">
        <v>1101</v>
      </c>
      <c r="K713" s="501" t="s">
        <v>1100</v>
      </c>
      <c r="L713" s="467">
        <f t="shared" si="57"/>
        <v>1</v>
      </c>
      <c r="M713" s="468">
        <f t="shared" si="59"/>
        <v>27511</v>
      </c>
      <c r="N713" s="467" t="str">
        <f>IF(IFERROR(SEARCH("-",K713,1),0) &gt; 0,IFERROR(VLOOKUP(K713,'Liste ECO'!A:A,1,FALSE),"ATTENTION CE Inexistant"),"")</f>
        <v/>
      </c>
      <c r="O713" s="467" t="str">
        <f>IF(LEFT(N713,1) ="A",'Messages d''erreur'!$B$9,"")</f>
        <v/>
      </c>
      <c r="P713" s="447">
        <f t="shared" si="55"/>
        <v>27511</v>
      </c>
      <c r="Q713" s="447">
        <f>IFERROR(VLOOKUP(B719,'Liste CG'!A:A,1,FALSE),"Attention erreur pas de CG")</f>
        <v>28211</v>
      </c>
      <c r="R713" s="447" t="str">
        <f>IF(LEFT(Q713,1)="A",'Messages d''erreur'!B$10,"")</f>
        <v/>
      </c>
      <c r="S713" s="467">
        <f t="shared" si="56"/>
        <v>27511</v>
      </c>
      <c r="T713" s="469">
        <f>IFERROR(VLOOKUP(S713,'Liste CG'!A:A,1,FALSE),"Attention erreur pas de CG")</f>
        <v>27511</v>
      </c>
      <c r="U713" s="447" t="str">
        <f>IF(MID(H713,4,1)="x", 'Messages d''erreur'!$B$13,IF(LEFT(T713,1)="A",'Messages d''erreur'!$B$12,""))</f>
        <v/>
      </c>
    </row>
    <row r="714" spans="1:21" ht="26" x14ac:dyDescent="0.35">
      <c r="A714" s="542" t="s">
        <v>5076</v>
      </c>
      <c r="B714" s="497">
        <f t="shared" si="58"/>
        <v>27569</v>
      </c>
      <c r="C714" s="498" t="s">
        <v>1897</v>
      </c>
      <c r="D714" s="499" t="s">
        <v>1890</v>
      </c>
      <c r="E714" s="500" t="s">
        <v>1101</v>
      </c>
      <c r="F714" s="500">
        <v>1</v>
      </c>
      <c r="G714" s="498" t="s">
        <v>1898</v>
      </c>
      <c r="H714" s="500" t="s">
        <v>1899</v>
      </c>
      <c r="I714" s="500" t="s">
        <v>1201</v>
      </c>
      <c r="J714" s="500" t="s">
        <v>61</v>
      </c>
      <c r="K714" s="501" t="s">
        <v>1100</v>
      </c>
      <c r="L714" s="467">
        <f t="shared" si="57"/>
        <v>0</v>
      </c>
      <c r="M714" s="468">
        <f t="shared" si="59"/>
        <v>42527</v>
      </c>
      <c r="N714" s="467" t="str">
        <f>IF(IFERROR(SEARCH("-",K714,1),0) &gt; 0,IFERROR(VLOOKUP(K714,'Liste ECO'!A:A,1,FALSE),"ATTENTION CE Inexistant"),"")</f>
        <v/>
      </c>
      <c r="O714" s="467" t="str">
        <f>IF(LEFT(N714,1) ="A",'Messages d''erreur'!$B$9,"")</f>
        <v/>
      </c>
      <c r="P714" s="447">
        <f t="shared" si="55"/>
        <v>42527</v>
      </c>
      <c r="Q714" s="447" t="str">
        <f>IFERROR(VLOOKUP(B715,'Liste CG'!A:A,1,FALSE),"Attention erreur pas de CG")</f>
        <v>Attention erreur pas de CG</v>
      </c>
      <c r="R714" s="447" t="str">
        <f>IF(LEFT(Q714,1)="A",'Messages d''erreur'!B$10,"")</f>
        <v>Attention CG pas dans  CG</v>
      </c>
      <c r="S714" s="467">
        <f t="shared" si="56"/>
        <v>42527</v>
      </c>
      <c r="T714" s="469">
        <f>IFERROR(VLOOKUP(S714,'Liste CG'!A:A,1,FALSE),"Attention erreur pas de CG")</f>
        <v>42527</v>
      </c>
      <c r="U714" s="447" t="str">
        <f>IF(MID(H714,4,1)="x", 'Messages d''erreur'!$B$13,IF(LEFT(T714,1)="A",'Messages d''erreur'!$B$12,""))</f>
        <v/>
      </c>
    </row>
    <row r="715" spans="1:21" ht="26" x14ac:dyDescent="0.35">
      <c r="A715" s="542" t="s">
        <v>5076</v>
      </c>
      <c r="B715" s="497">
        <f t="shared" si="58"/>
        <v>27569</v>
      </c>
      <c r="C715" s="498" t="s">
        <v>1897</v>
      </c>
      <c r="D715" s="499" t="s">
        <v>1890</v>
      </c>
      <c r="E715" s="500" t="s">
        <v>1101</v>
      </c>
      <c r="F715" s="500">
        <v>2</v>
      </c>
      <c r="G715" s="498" t="s">
        <v>1900</v>
      </c>
      <c r="H715" s="500" t="s">
        <v>1901</v>
      </c>
      <c r="I715" s="500" t="s">
        <v>1201</v>
      </c>
      <c r="J715" s="500" t="s">
        <v>61</v>
      </c>
      <c r="K715" s="501" t="s">
        <v>945</v>
      </c>
      <c r="L715" s="467">
        <f t="shared" si="57"/>
        <v>1</v>
      </c>
      <c r="M715" s="468">
        <f t="shared" si="59"/>
        <v>42521</v>
      </c>
      <c r="N715" s="467" t="str">
        <f>IF(IFERROR(SEARCH("-",K715,1),0) &gt; 0,IFERROR(VLOOKUP(K715,'Liste ECO'!A:A,1,FALSE),"ATTENTION CE Inexistant"),"")</f>
        <v>861-01</v>
      </c>
      <c r="O715" s="467" t="str">
        <f>IF(LEFT(N715,1) ="A",'Messages d''erreur'!$B$9,"")</f>
        <v/>
      </c>
      <c r="P715" s="447">
        <f t="shared" si="55"/>
        <v>42521</v>
      </c>
      <c r="Q715" s="447">
        <f>IFERROR(VLOOKUP(B716,'Liste CG'!A:A,1,FALSE),"Attention erreur pas de CG")</f>
        <v>27519</v>
      </c>
      <c r="R715" s="447" t="str">
        <f>IF(LEFT(Q715,1)="A",'Messages d''erreur'!B$10,"")</f>
        <v/>
      </c>
      <c r="S715" s="467">
        <f t="shared" si="56"/>
        <v>42521</v>
      </c>
      <c r="T715" s="469">
        <f>IFERROR(VLOOKUP(S715,'Liste CG'!A:A,1,FALSE),"Attention erreur pas de CG")</f>
        <v>42521</v>
      </c>
      <c r="U715" s="447" t="str">
        <f>IF(MID(H715,4,1)="x", 'Messages d''erreur'!$B$13,IF(LEFT(T715,1)="A",'Messages d''erreur'!$B$12,""))</f>
        <v/>
      </c>
    </row>
    <row r="716" spans="1:21" ht="26" x14ac:dyDescent="0.35">
      <c r="A716" s="542" t="s">
        <v>1896</v>
      </c>
      <c r="B716" s="497">
        <f t="shared" si="58"/>
        <v>27519</v>
      </c>
      <c r="C716" s="498" t="s">
        <v>1897</v>
      </c>
      <c r="D716" s="499" t="s">
        <v>1890</v>
      </c>
      <c r="E716" s="500" t="s">
        <v>1101</v>
      </c>
      <c r="F716" s="500">
        <v>3</v>
      </c>
      <c r="G716" s="498" t="s">
        <v>1902</v>
      </c>
      <c r="H716" s="500" t="s">
        <v>1901</v>
      </c>
      <c r="I716" s="500" t="s">
        <v>1201</v>
      </c>
      <c r="J716" s="500" t="s">
        <v>61</v>
      </c>
      <c r="K716" s="501" t="s">
        <v>947</v>
      </c>
      <c r="L716" s="467">
        <f t="shared" si="57"/>
        <v>0</v>
      </c>
      <c r="M716" s="468">
        <f t="shared" si="59"/>
        <v>42521</v>
      </c>
      <c r="N716" s="467" t="str">
        <f>IF(IFERROR(SEARCH("-",K716,1),0) &gt; 0,IFERROR(VLOOKUP(K716,'Liste ECO'!A:A,1,FALSE),"ATTENTION CE Inexistant"),"")</f>
        <v>861-51</v>
      </c>
      <c r="O716" s="467" t="str">
        <f>IF(LEFT(N716,1) ="A",'Messages d''erreur'!$B$9,"")</f>
        <v/>
      </c>
      <c r="P716" s="447">
        <f t="shared" si="55"/>
        <v>42521</v>
      </c>
      <c r="Q716" s="447">
        <f>IFERROR(VLOOKUP(B717,'Liste CG'!A:A,1,FALSE),"Attention erreur pas de CG")</f>
        <v>27519</v>
      </c>
      <c r="R716" s="447" t="str">
        <f>IF(LEFT(Q716,1)="A",'Messages d''erreur'!B$10,"")</f>
        <v/>
      </c>
      <c r="S716" s="467">
        <f t="shared" si="56"/>
        <v>42521</v>
      </c>
      <c r="T716" s="469">
        <f>IFERROR(VLOOKUP(S716,'Liste CG'!A:A,1,FALSE),"Attention erreur pas de CG")</f>
        <v>42521</v>
      </c>
      <c r="U716" s="447" t="str">
        <f>IF(MID(H716,4,1)="x", 'Messages d''erreur'!$B$13,IF(LEFT(T716,1)="A",'Messages d''erreur'!$B$12,""))</f>
        <v/>
      </c>
    </row>
    <row r="717" spans="1:21" ht="26" x14ac:dyDescent="0.35">
      <c r="A717" s="542" t="s">
        <v>1896</v>
      </c>
      <c r="B717" s="497">
        <f t="shared" si="58"/>
        <v>27519</v>
      </c>
      <c r="C717" s="498" t="s">
        <v>1897</v>
      </c>
      <c r="D717" s="499" t="s">
        <v>1890</v>
      </c>
      <c r="E717" s="500" t="s">
        <v>61</v>
      </c>
      <c r="F717" s="500">
        <v>4</v>
      </c>
      <c r="G717" s="498" t="s">
        <v>1903</v>
      </c>
      <c r="H717" s="500" t="s">
        <v>1899</v>
      </c>
      <c r="I717" s="500" t="s">
        <v>1201</v>
      </c>
      <c r="J717" s="500" t="s">
        <v>1101</v>
      </c>
      <c r="K717" s="501" t="s">
        <v>1100</v>
      </c>
      <c r="L717" s="467">
        <f t="shared" si="57"/>
        <v>1</v>
      </c>
      <c r="M717" s="468">
        <f t="shared" si="59"/>
        <v>42527</v>
      </c>
      <c r="N717" s="467" t="str">
        <f>IF(IFERROR(SEARCH("-",K717,1),0) &gt; 0,IFERROR(VLOOKUP(K717,'Liste ECO'!A:A,1,FALSE),"ATTENTION CE Inexistant"),"")</f>
        <v/>
      </c>
      <c r="O717" s="467" t="str">
        <f>IF(LEFT(N717,1) ="A",'Messages d''erreur'!$B$9,"")</f>
        <v/>
      </c>
      <c r="P717" s="447">
        <f t="shared" si="55"/>
        <v>42527</v>
      </c>
      <c r="Q717" s="447">
        <f>IFERROR(VLOOKUP(B718,'Liste CG'!A:A,1,FALSE),"Attention erreur pas de CG")</f>
        <v>27519</v>
      </c>
      <c r="R717" s="447" t="str">
        <f>IF(LEFT(Q717,1)="A",'Messages d''erreur'!B$10,"")</f>
        <v/>
      </c>
      <c r="S717" s="467">
        <f t="shared" si="56"/>
        <v>42527</v>
      </c>
      <c r="T717" s="469">
        <f>IFERROR(VLOOKUP(S717,'Liste CG'!A:A,1,FALSE),"Attention erreur pas de CG")</f>
        <v>42527</v>
      </c>
      <c r="U717" s="447" t="str">
        <f>IF(MID(H717,4,1)="x", 'Messages d''erreur'!$B$13,IF(LEFT(T717,1)="A",'Messages d''erreur'!$B$12,""))</f>
        <v/>
      </c>
    </row>
    <row r="718" spans="1:21" ht="26" x14ac:dyDescent="0.35">
      <c r="A718" s="542" t="s">
        <v>1896</v>
      </c>
      <c r="B718" s="497">
        <f t="shared" si="58"/>
        <v>27519</v>
      </c>
      <c r="C718" s="498" t="s">
        <v>1897</v>
      </c>
      <c r="D718" s="499" t="s">
        <v>1890</v>
      </c>
      <c r="E718" s="500" t="s">
        <v>61</v>
      </c>
      <c r="F718" s="500">
        <v>5</v>
      </c>
      <c r="G718" s="498" t="s">
        <v>1864</v>
      </c>
      <c r="H718" s="500" t="s">
        <v>1889</v>
      </c>
      <c r="I718" s="500" t="s">
        <v>1890</v>
      </c>
      <c r="J718" s="500" t="s">
        <v>1101</v>
      </c>
      <c r="K718" s="501" t="s">
        <v>1100</v>
      </c>
      <c r="L718" s="467">
        <f t="shared" si="57"/>
        <v>1</v>
      </c>
      <c r="M718" s="468">
        <f t="shared" si="59"/>
        <v>27511</v>
      </c>
      <c r="N718" s="467" t="str">
        <f>IF(IFERROR(SEARCH("-",K718,1),0) &gt; 0,IFERROR(VLOOKUP(K718,'Liste ECO'!A:A,1,FALSE),"ATTENTION CE Inexistant"),"")</f>
        <v/>
      </c>
      <c r="O718" s="467" t="str">
        <f>IF(LEFT(N718,1) ="A",'Messages d''erreur'!$B$9,"")</f>
        <v/>
      </c>
      <c r="P718" s="447">
        <f t="shared" si="55"/>
        <v>27511</v>
      </c>
      <c r="Q718" s="447">
        <f>IFERROR(VLOOKUP(B727,'Liste CG'!A:A,1,FALSE),"Attention erreur pas de CG")</f>
        <v>28510</v>
      </c>
      <c r="R718" s="447" t="str">
        <f>IF(LEFT(Q718,1)="A",'Messages d''erreur'!B$10,"")</f>
        <v/>
      </c>
      <c r="S718" s="467">
        <f t="shared" si="56"/>
        <v>27511</v>
      </c>
      <c r="T718" s="469">
        <f>IFERROR(VLOOKUP(S718,'Liste CG'!A:A,1,FALSE),"Attention erreur pas de CG")</f>
        <v>27511</v>
      </c>
      <c r="U718" s="447" t="str">
        <f>IF(MID(H718,4,1)="x", 'Messages d''erreur'!$B$13,IF(LEFT(T718,1)="A",'Messages d''erreur'!$B$12,""))</f>
        <v/>
      </c>
    </row>
    <row r="719" spans="1:21" ht="26" x14ac:dyDescent="0.35">
      <c r="A719" s="535" t="s">
        <v>1904</v>
      </c>
      <c r="B719" s="447">
        <f t="shared" si="58"/>
        <v>28211</v>
      </c>
      <c r="C719" s="462" t="s">
        <v>1905</v>
      </c>
      <c r="D719" s="463" t="s">
        <v>1341</v>
      </c>
      <c r="E719" s="464" t="s">
        <v>61</v>
      </c>
      <c r="F719" s="464">
        <v>1</v>
      </c>
      <c r="G719" s="462" t="s">
        <v>1906</v>
      </c>
      <c r="H719" s="464" t="s">
        <v>1907</v>
      </c>
      <c r="I719" s="464" t="s">
        <v>1341</v>
      </c>
      <c r="J719" s="464" t="s">
        <v>1101</v>
      </c>
      <c r="K719" s="466" t="s">
        <v>1100</v>
      </c>
      <c r="L719" s="467">
        <f>IF(A719=A710,1,0)</f>
        <v>0</v>
      </c>
      <c r="M719" s="468">
        <f t="shared" si="59"/>
        <v>28212</v>
      </c>
      <c r="N719" s="467" t="str">
        <f>IF(IFERROR(SEARCH("-",K719,1),0) &gt; 0,IFERROR(VLOOKUP(K719,'Liste ECO'!A:A,1,FALSE),"ATTENTION CE Inexistant"),"")</f>
        <v/>
      </c>
      <c r="O719" s="467" t="str">
        <f>IF(LEFT(N719,1) ="A",'Messages d''erreur'!$B$9,"")</f>
        <v/>
      </c>
      <c r="P719" s="447">
        <f t="shared" si="55"/>
        <v>28212</v>
      </c>
      <c r="Q719" s="447">
        <f>IFERROR(VLOOKUP(B720,'Liste CG'!A:A,1,FALSE),"Attention erreur pas de CG")</f>
        <v>28211</v>
      </c>
      <c r="R719" s="447" t="str">
        <f>IF(LEFT(Q719,1)="A",'Messages d''erreur'!B$10,"")</f>
        <v/>
      </c>
      <c r="S719" s="467">
        <f t="shared" si="56"/>
        <v>28212</v>
      </c>
      <c r="T719" s="469">
        <f>IFERROR(VLOOKUP(S719,'Liste CG'!A:A,1,FALSE),"Attention erreur pas de CG")</f>
        <v>28212</v>
      </c>
      <c r="U719" s="447" t="str">
        <f>IF(MID(H719,4,1)="x", 'Messages d''erreur'!$B$13,IF(LEFT(T719,1)="A",'Messages d''erreur'!$B$12,""))</f>
        <v/>
      </c>
    </row>
    <row r="720" spans="1:21" ht="26" x14ac:dyDescent="0.35">
      <c r="A720" s="535" t="s">
        <v>1904</v>
      </c>
      <c r="B720" s="447">
        <f t="shared" si="58"/>
        <v>28211</v>
      </c>
      <c r="C720" s="462" t="s">
        <v>1905</v>
      </c>
      <c r="D720" s="463" t="s">
        <v>1341</v>
      </c>
      <c r="E720" s="464" t="s">
        <v>1101</v>
      </c>
      <c r="F720" s="464">
        <v>2</v>
      </c>
      <c r="G720" s="462" t="s">
        <v>1908</v>
      </c>
      <c r="H720" s="464" t="s">
        <v>1909</v>
      </c>
      <c r="I720" s="464" t="s">
        <v>1201</v>
      </c>
      <c r="J720" s="464" t="s">
        <v>61</v>
      </c>
      <c r="K720" s="466"/>
      <c r="L720" s="467">
        <f t="shared" si="57"/>
        <v>1</v>
      </c>
      <c r="M720" s="468">
        <f t="shared" si="59"/>
        <v>41800</v>
      </c>
      <c r="N720" s="467" t="str">
        <f>IF(IFERROR(SEARCH("-",K720,1),0) &gt; 0,IFERROR(VLOOKUP(K720,'Liste ECO'!A:A,1,FALSE),"ATTENTION CE Inexistant"),"")</f>
        <v/>
      </c>
      <c r="O720" s="467" t="str">
        <f>IF(LEFT(N720,1) ="A",'Messages d''erreur'!$B$9,"")</f>
        <v/>
      </c>
      <c r="P720" s="447">
        <f t="shared" si="55"/>
        <v>41800</v>
      </c>
      <c r="Q720" s="447">
        <f>IFERROR(VLOOKUP(B721,'Liste CG'!A:A,1,FALSE),"Attention erreur pas de CG")</f>
        <v>28212</v>
      </c>
      <c r="R720" s="447" t="str">
        <f>IF(LEFT(Q720,1)="A",'Messages d''erreur'!B$10,"")</f>
        <v/>
      </c>
      <c r="S720" s="467">
        <f t="shared" si="56"/>
        <v>41800</v>
      </c>
      <c r="T720" s="469">
        <f>IFERROR(VLOOKUP(S720,'Liste CG'!A:A,1,FALSE),"Attention erreur pas de CG")</f>
        <v>41800</v>
      </c>
      <c r="U720" s="447" t="str">
        <f>IF(MID(H720,4,1)="x", 'Messages d''erreur'!$B$13,IF(LEFT(T720,1)="A",'Messages d''erreur'!$B$12,""))</f>
        <v/>
      </c>
    </row>
    <row r="721" spans="1:21" ht="26" x14ac:dyDescent="0.35">
      <c r="A721" s="535" t="s">
        <v>1907</v>
      </c>
      <c r="B721" s="447">
        <f t="shared" si="58"/>
        <v>28212</v>
      </c>
      <c r="C721" s="462" t="s">
        <v>931</v>
      </c>
      <c r="D721" s="463" t="s">
        <v>1341</v>
      </c>
      <c r="E721" s="464" t="s">
        <v>1101</v>
      </c>
      <c r="F721" s="464">
        <v>1</v>
      </c>
      <c r="G721" s="462" t="s">
        <v>1906</v>
      </c>
      <c r="H721" s="464" t="s">
        <v>1904</v>
      </c>
      <c r="I721" s="464" t="s">
        <v>1341</v>
      </c>
      <c r="J721" s="464" t="s">
        <v>61</v>
      </c>
      <c r="K721" s="466" t="s">
        <v>930</v>
      </c>
      <c r="L721" s="467">
        <f t="shared" si="57"/>
        <v>0</v>
      </c>
      <c r="M721" s="468">
        <f t="shared" si="59"/>
        <v>28211</v>
      </c>
      <c r="N721" s="467" t="str">
        <f>IF(IFERROR(SEARCH("-",K721,1),0) &gt; 0,IFERROR(VLOOKUP(K721,'Liste ECO'!A:A,1,FALSE),"ATTENTION CE Inexistant"),"")</f>
        <v>812-51</v>
      </c>
      <c r="O721" s="467" t="str">
        <f>IF(LEFT(N721,1) ="A",'Messages d''erreur'!$B$9,"")</f>
        <v/>
      </c>
      <c r="P721" s="447">
        <f t="shared" si="55"/>
        <v>28211</v>
      </c>
      <c r="Q721" s="447">
        <f>IFERROR(VLOOKUP(B722,'Liste CG'!A:A,1,FALSE),"Attention erreur pas de CG")</f>
        <v>28212</v>
      </c>
      <c r="R721" s="447" t="str">
        <f>IF(LEFT(Q721,1)="A",'Messages d''erreur'!B$10,"")</f>
        <v/>
      </c>
      <c r="S721" s="467">
        <f t="shared" si="56"/>
        <v>28211</v>
      </c>
      <c r="T721" s="469">
        <f>IFERROR(VLOOKUP(S721,'Liste CG'!A:A,1,FALSE),"Attention erreur pas de CG")</f>
        <v>28211</v>
      </c>
      <c r="U721" s="447" t="str">
        <f>IF(MID(H721,4,1)="x", 'Messages d''erreur'!$B$13,IF(LEFT(T721,1)="A",'Messages d''erreur'!$B$12,""))</f>
        <v/>
      </c>
    </row>
    <row r="722" spans="1:21" ht="26" x14ac:dyDescent="0.35">
      <c r="A722" s="535" t="s">
        <v>1907</v>
      </c>
      <c r="B722" s="447">
        <f t="shared" si="58"/>
        <v>28212</v>
      </c>
      <c r="C722" s="462" t="s">
        <v>931</v>
      </c>
      <c r="D722" s="463" t="s">
        <v>1341</v>
      </c>
      <c r="E722" s="464" t="s">
        <v>61</v>
      </c>
      <c r="F722" s="464">
        <v>2</v>
      </c>
      <c r="G722" s="462" t="s">
        <v>1910</v>
      </c>
      <c r="H722" s="464" t="s">
        <v>1911</v>
      </c>
      <c r="I722" s="464" t="s">
        <v>1201</v>
      </c>
      <c r="J722" s="464" t="s">
        <v>1101</v>
      </c>
      <c r="K722" s="466"/>
      <c r="L722" s="467">
        <f t="shared" si="57"/>
        <v>1</v>
      </c>
      <c r="M722" s="468">
        <f t="shared" si="59"/>
        <v>46701</v>
      </c>
      <c r="N722" s="467" t="str">
        <f>IF(IFERROR(SEARCH("-",K722,1),0) &gt; 0,IFERROR(VLOOKUP(K722,'Liste ECO'!A:A,1,FALSE),"ATTENTION CE Inexistant"),"")</f>
        <v/>
      </c>
      <c r="O722" s="467" t="str">
        <f>IF(LEFT(N722,1) ="A",'Messages d''erreur'!$B$9,"")</f>
        <v/>
      </c>
      <c r="P722" s="447">
        <f t="shared" si="55"/>
        <v>46701</v>
      </c>
      <c r="Q722" s="447">
        <f>IFERROR(VLOOKUP(B723,'Liste CG'!A:A,1,FALSE),"Attention erreur pas de CG")</f>
        <v>28221</v>
      </c>
      <c r="R722" s="447" t="str">
        <f>IF(LEFT(Q722,1)="A",'Messages d''erreur'!B$10,"")</f>
        <v/>
      </c>
      <c r="S722" s="467">
        <f t="shared" si="56"/>
        <v>46701</v>
      </c>
      <c r="T722" s="469">
        <f>IFERROR(VLOOKUP(S722,'Liste CG'!A:A,1,FALSE),"Attention erreur pas de CG")</f>
        <v>46701</v>
      </c>
      <c r="U722" s="447" t="str">
        <f>IF(MID(H722,4,1)="x", 'Messages d''erreur'!$B$13,IF(LEFT(T722,1)="A",'Messages d''erreur'!$B$12,""))</f>
        <v/>
      </c>
    </row>
    <row r="723" spans="1:21" ht="39" x14ac:dyDescent="0.35">
      <c r="A723" s="535" t="s">
        <v>1912</v>
      </c>
      <c r="B723" s="447">
        <f t="shared" si="58"/>
        <v>28221</v>
      </c>
      <c r="C723" s="462" t="s">
        <v>1913</v>
      </c>
      <c r="D723" s="463" t="s">
        <v>1341</v>
      </c>
      <c r="E723" s="464" t="s">
        <v>61</v>
      </c>
      <c r="F723" s="464">
        <v>1</v>
      </c>
      <c r="G723" s="462" t="s">
        <v>1906</v>
      </c>
      <c r="H723" s="464" t="s">
        <v>1914</v>
      </c>
      <c r="I723" s="464" t="s">
        <v>1341</v>
      </c>
      <c r="J723" s="464" t="s">
        <v>1101</v>
      </c>
      <c r="K723" s="466" t="s">
        <v>1100</v>
      </c>
      <c r="L723" s="467">
        <f t="shared" si="57"/>
        <v>0</v>
      </c>
      <c r="M723" s="468">
        <f t="shared" si="59"/>
        <v>28222</v>
      </c>
      <c r="N723" s="467" t="str">
        <f>IF(IFERROR(SEARCH("-",K723,1),0) &gt; 0,IFERROR(VLOOKUP(K723,'Liste ECO'!A:A,1,FALSE),"ATTENTION CE Inexistant"),"")</f>
        <v/>
      </c>
      <c r="O723" s="467" t="str">
        <f>IF(LEFT(N723,1) ="A",'Messages d''erreur'!$B$9,"")</f>
        <v/>
      </c>
      <c r="P723" s="447">
        <f t="shared" si="55"/>
        <v>28222</v>
      </c>
      <c r="Q723" s="447">
        <f>IFERROR(VLOOKUP(B724,'Liste CG'!A:A,1,FALSE),"Attention erreur pas de CG")</f>
        <v>28221</v>
      </c>
      <c r="R723" s="447" t="str">
        <f>IF(LEFT(Q723,1)="A",'Messages d''erreur'!B$10,"")</f>
        <v/>
      </c>
      <c r="S723" s="467">
        <f t="shared" si="56"/>
        <v>28222</v>
      </c>
      <c r="T723" s="469">
        <f>IFERROR(VLOOKUP(S723,'Liste CG'!A:A,1,FALSE),"Attention erreur pas de CG")</f>
        <v>28222</v>
      </c>
      <c r="U723" s="447" t="str">
        <f>IF(MID(H723,4,1)="x", 'Messages d''erreur'!$B$13,IF(LEFT(T723,1)="A",'Messages d''erreur'!$B$12,""))</f>
        <v/>
      </c>
    </row>
    <row r="724" spans="1:21" ht="39" x14ac:dyDescent="0.35">
      <c r="A724" s="535" t="s">
        <v>1912</v>
      </c>
      <c r="B724" s="447">
        <f t="shared" si="58"/>
        <v>28221</v>
      </c>
      <c r="C724" s="462" t="s">
        <v>1913</v>
      </c>
      <c r="D724" s="463" t="s">
        <v>1341</v>
      </c>
      <c r="E724" s="464" t="s">
        <v>1101</v>
      </c>
      <c r="F724" s="464">
        <v>2</v>
      </c>
      <c r="G724" s="462" t="s">
        <v>1908</v>
      </c>
      <c r="H724" s="464" t="s">
        <v>1909</v>
      </c>
      <c r="I724" s="464" t="s">
        <v>1201</v>
      </c>
      <c r="J724" s="464" t="s">
        <v>61</v>
      </c>
      <c r="K724" s="466" t="s">
        <v>953</v>
      </c>
      <c r="L724" s="467">
        <f t="shared" si="57"/>
        <v>1</v>
      </c>
      <c r="M724" s="468">
        <f t="shared" si="59"/>
        <v>41800</v>
      </c>
      <c r="N724" s="467" t="str">
        <f>IF(IFERROR(SEARCH("-",K724,1),0) &gt; 0,IFERROR(VLOOKUP(K724,'Liste ECO'!A:A,1,FALSE),"ATTENTION CE Inexistant"),"")</f>
        <v>866-51</v>
      </c>
      <c r="O724" s="467" t="str">
        <f>IF(LEFT(N724,1) ="A",'Messages d''erreur'!$B$9,"")</f>
        <v/>
      </c>
      <c r="P724" s="447">
        <f t="shared" si="55"/>
        <v>41800</v>
      </c>
      <c r="Q724" s="447">
        <f>IFERROR(VLOOKUP(B725,'Liste CG'!A:A,1,FALSE),"Attention erreur pas de CG")</f>
        <v>28222</v>
      </c>
      <c r="R724" s="447" t="str">
        <f>IF(LEFT(Q724,1)="A",'Messages d''erreur'!B$10,"")</f>
        <v/>
      </c>
      <c r="S724" s="467">
        <f t="shared" si="56"/>
        <v>41800</v>
      </c>
      <c r="T724" s="469">
        <f>IFERROR(VLOOKUP(S724,'Liste CG'!A:A,1,FALSE),"Attention erreur pas de CG")</f>
        <v>41800</v>
      </c>
      <c r="U724" s="447" t="str">
        <f>IF(MID(H724,4,1)="x", 'Messages d''erreur'!$B$13,IF(LEFT(T724,1)="A",'Messages d''erreur'!$B$12,""))</f>
        <v/>
      </c>
    </row>
    <row r="725" spans="1:21" ht="39" x14ac:dyDescent="0.35">
      <c r="A725" s="535" t="s">
        <v>1914</v>
      </c>
      <c r="B725" s="447">
        <f t="shared" si="58"/>
        <v>28222</v>
      </c>
      <c r="C725" s="462" t="s">
        <v>934</v>
      </c>
      <c r="D725" s="463" t="s">
        <v>1341</v>
      </c>
      <c r="E725" s="464" t="s">
        <v>1101</v>
      </c>
      <c r="F725" s="464">
        <v>1</v>
      </c>
      <c r="G725" s="462" t="s">
        <v>1906</v>
      </c>
      <c r="H725" s="464" t="s">
        <v>1912</v>
      </c>
      <c r="I725" s="464" t="s">
        <v>1341</v>
      </c>
      <c r="J725" s="464" t="s">
        <v>61</v>
      </c>
      <c r="K725" s="466" t="s">
        <v>933</v>
      </c>
      <c r="L725" s="467">
        <f t="shared" si="57"/>
        <v>0</v>
      </c>
      <c r="M725" s="468">
        <f t="shared" si="59"/>
        <v>28221</v>
      </c>
      <c r="N725" s="467" t="str">
        <f>IF(IFERROR(SEARCH("-",K725,1),0) &gt; 0,IFERROR(VLOOKUP(K725,'Liste ECO'!A:A,1,FALSE),"ATTENTION CE Inexistant"),"")</f>
        <v>816-51</v>
      </c>
      <c r="O725" s="467" t="str">
        <f>IF(LEFT(N725,1) ="A",'Messages d''erreur'!$B$9,"")</f>
        <v/>
      </c>
      <c r="P725" s="447">
        <f t="shared" si="55"/>
        <v>28221</v>
      </c>
      <c r="Q725" s="447">
        <f>IFERROR(VLOOKUP(B726,'Liste CG'!A:A,1,FALSE),"Attention erreur pas de CG")</f>
        <v>28222</v>
      </c>
      <c r="R725" s="447" t="str">
        <f>IF(LEFT(Q725,1)="A",'Messages d''erreur'!B$10,"")</f>
        <v/>
      </c>
      <c r="S725" s="467">
        <f t="shared" si="56"/>
        <v>28221</v>
      </c>
      <c r="T725" s="469">
        <f>IFERROR(VLOOKUP(S725,'Liste CG'!A:A,1,FALSE),"Attention erreur pas de CG")</f>
        <v>28221</v>
      </c>
      <c r="U725" s="447" t="str">
        <f>IF(MID(H725,4,1)="x", 'Messages d''erreur'!$B$13,IF(LEFT(T725,1)="A",'Messages d''erreur'!$B$12,""))</f>
        <v/>
      </c>
    </row>
    <row r="726" spans="1:21" ht="39" x14ac:dyDescent="0.35">
      <c r="A726" s="535" t="s">
        <v>1914</v>
      </c>
      <c r="B726" s="447">
        <f t="shared" si="58"/>
        <v>28222</v>
      </c>
      <c r="C726" s="462" t="s">
        <v>934</v>
      </c>
      <c r="D726" s="463" t="s">
        <v>1341</v>
      </c>
      <c r="E726" s="464" t="s">
        <v>61</v>
      </c>
      <c r="F726" s="464">
        <v>2</v>
      </c>
      <c r="G726" s="462" t="s">
        <v>1910</v>
      </c>
      <c r="H726" s="464" t="s">
        <v>1911</v>
      </c>
      <c r="I726" s="464" t="s">
        <v>1201</v>
      </c>
      <c r="J726" s="464" t="s">
        <v>1101</v>
      </c>
      <c r="K726" s="466"/>
      <c r="L726" s="467">
        <f t="shared" si="57"/>
        <v>1</v>
      </c>
      <c r="M726" s="468">
        <f t="shared" si="59"/>
        <v>46701</v>
      </c>
      <c r="N726" s="467" t="str">
        <f>IF(IFERROR(SEARCH("-",K726,1),0) &gt; 0,IFERROR(VLOOKUP(K726,'Liste ECO'!A:A,1,FALSE),"ATTENTION CE Inexistant"),"")</f>
        <v/>
      </c>
      <c r="O726" s="467" t="str">
        <f>IF(LEFT(N726,1) ="A",'Messages d''erreur'!$B$9,"")</f>
        <v/>
      </c>
      <c r="P726" s="447">
        <f t="shared" si="55"/>
        <v>46701</v>
      </c>
      <c r="Q726" s="447">
        <f>IFERROR(VLOOKUP(B727,'Liste CG'!A:A,1,FALSE),"Attention erreur pas de CG")</f>
        <v>28510</v>
      </c>
      <c r="R726" s="447" t="str">
        <f>IF(LEFT(Q726,1)="A",'Messages d''erreur'!B$10,"")</f>
        <v/>
      </c>
      <c r="S726" s="467">
        <f t="shared" si="56"/>
        <v>46701</v>
      </c>
      <c r="T726" s="469">
        <f>IFERROR(VLOOKUP(S726,'Liste CG'!A:A,1,FALSE),"Attention erreur pas de CG")</f>
        <v>46701</v>
      </c>
      <c r="U726" s="447" t="str">
        <f>IF(MID(H726,4,1)="x", 'Messages d''erreur'!$B$13,IF(LEFT(T726,1)="A",'Messages d''erreur'!$B$12,""))</f>
        <v/>
      </c>
    </row>
    <row r="727" spans="1:21" ht="26" x14ac:dyDescent="0.35">
      <c r="A727" s="535" t="s">
        <v>1915</v>
      </c>
      <c r="B727" s="447">
        <f t="shared" si="58"/>
        <v>28510</v>
      </c>
      <c r="C727" s="462" t="s">
        <v>1916</v>
      </c>
      <c r="D727" s="463" t="s">
        <v>1341</v>
      </c>
      <c r="E727" s="464" t="s">
        <v>61</v>
      </c>
      <c r="F727" s="464">
        <v>1</v>
      </c>
      <c r="G727" s="462" t="s">
        <v>1917</v>
      </c>
      <c r="H727" s="464" t="s">
        <v>1911</v>
      </c>
      <c r="I727" s="464" t="s">
        <v>1201</v>
      </c>
      <c r="J727" s="464" t="s">
        <v>1101</v>
      </c>
      <c r="K727" s="466" t="s">
        <v>936</v>
      </c>
      <c r="L727" s="467">
        <f t="shared" si="57"/>
        <v>0</v>
      </c>
      <c r="M727" s="468">
        <f t="shared" si="59"/>
        <v>46701</v>
      </c>
      <c r="N727" s="467" t="str">
        <f>IF(IFERROR(SEARCH("-",K727,1),0) &gt; 0,IFERROR(VLOOKUP(K727,'Liste ECO'!A:A,1,FALSE),"ATTENTION CE Inexistant"),"")</f>
        <v>841-54</v>
      </c>
      <c r="O727" s="467" t="str">
        <f>IF(LEFT(N727,1) ="A",'Messages d''erreur'!$B$9,"")</f>
        <v/>
      </c>
      <c r="P727" s="447">
        <f t="shared" si="55"/>
        <v>46701</v>
      </c>
      <c r="Q727" s="447">
        <f>IFERROR(VLOOKUP(B728,'Liste CG'!A:A,1,FALSE),"Attention erreur pas de CG")</f>
        <v>28510</v>
      </c>
      <c r="R727" s="447" t="str">
        <f>IF(LEFT(Q727,1)="A",'Messages d''erreur'!B$10,"")</f>
        <v/>
      </c>
      <c r="S727" s="467">
        <f t="shared" si="56"/>
        <v>46701</v>
      </c>
      <c r="T727" s="469">
        <f>IFERROR(VLOOKUP(S727,'Liste CG'!A:A,1,FALSE),"Attention erreur pas de CG")</f>
        <v>46701</v>
      </c>
      <c r="U727" s="447" t="str">
        <f>IF(MID(H727,4,1)="x", 'Messages d''erreur'!$B$13,IF(LEFT(T727,1)="A",'Messages d''erreur'!$B$12,""))</f>
        <v/>
      </c>
    </row>
    <row r="728" spans="1:21" ht="14.5" x14ac:dyDescent="0.35">
      <c r="A728" s="535" t="s">
        <v>1915</v>
      </c>
      <c r="B728" s="447">
        <f t="shared" si="58"/>
        <v>28510</v>
      </c>
      <c r="C728" s="462" t="s">
        <v>1916</v>
      </c>
      <c r="D728" s="463" t="s">
        <v>1341</v>
      </c>
      <c r="E728" s="464" t="s">
        <v>1101</v>
      </c>
      <c r="F728" s="464">
        <v>2</v>
      </c>
      <c r="G728" s="462" t="s">
        <v>1697</v>
      </c>
      <c r="H728" s="464" t="s">
        <v>1909</v>
      </c>
      <c r="I728" s="464" t="s">
        <v>1201</v>
      </c>
      <c r="J728" s="464" t="s">
        <v>61</v>
      </c>
      <c r="K728" s="466" t="s">
        <v>956</v>
      </c>
      <c r="L728" s="467">
        <f t="shared" si="57"/>
        <v>1</v>
      </c>
      <c r="M728" s="468">
        <f t="shared" si="59"/>
        <v>41800</v>
      </c>
      <c r="N728" s="467" t="str">
        <f>IF(IFERROR(SEARCH("-",K728,1),0) &gt; 0,IFERROR(VLOOKUP(K728,'Liste ECO'!A:A,1,FALSE),"ATTENTION CE Inexistant"),"")</f>
        <v>869-54</v>
      </c>
      <c r="O728" s="467" t="str">
        <f>IF(LEFT(N728,1) ="A",'Messages d''erreur'!$B$9,"")</f>
        <v/>
      </c>
      <c r="P728" s="447">
        <f t="shared" si="55"/>
        <v>41800</v>
      </c>
      <c r="Q728" s="447">
        <f>IFERROR(VLOOKUP(B729,'Liste CG'!A:A,1,FALSE),"Attention erreur pas de CG")</f>
        <v>28800</v>
      </c>
      <c r="R728" s="447" t="str">
        <f>IF(LEFT(Q728,1)="A",'Messages d''erreur'!B$10,"")</f>
        <v/>
      </c>
      <c r="S728" s="467">
        <f t="shared" si="56"/>
        <v>41800</v>
      </c>
      <c r="T728" s="469">
        <f>IFERROR(VLOOKUP(S728,'Liste CG'!A:A,1,FALSE),"Attention erreur pas de CG")</f>
        <v>41800</v>
      </c>
      <c r="U728" s="447" t="str">
        <f>IF(MID(H728,4,1)="x", 'Messages d''erreur'!$B$13,IF(LEFT(T728,1)="A",'Messages d''erreur'!$B$12,""))</f>
        <v/>
      </c>
    </row>
    <row r="729" spans="1:21" ht="39" x14ac:dyDescent="0.35">
      <c r="A729" s="535" t="s">
        <v>1918</v>
      </c>
      <c r="B729" s="447">
        <f t="shared" si="58"/>
        <v>28800</v>
      </c>
      <c r="C729" s="462" t="s">
        <v>725</v>
      </c>
      <c r="D729" s="463" t="s">
        <v>1341</v>
      </c>
      <c r="E729" s="464" t="s">
        <v>61</v>
      </c>
      <c r="F729" s="464">
        <v>1</v>
      </c>
      <c r="G729" s="462" t="s">
        <v>1919</v>
      </c>
      <c r="H729" s="464" t="s">
        <v>1920</v>
      </c>
      <c r="I729" s="464" t="s">
        <v>1201</v>
      </c>
      <c r="J729" s="464" t="s">
        <v>1101</v>
      </c>
      <c r="K729" s="466" t="s">
        <v>724</v>
      </c>
      <c r="L729" s="467">
        <f t="shared" si="57"/>
        <v>0</v>
      </c>
      <c r="M729" s="468">
        <f t="shared" si="59"/>
        <v>46102</v>
      </c>
      <c r="N729" s="467" t="str">
        <f>IF(IFERROR(SEARCH("-",K729,1),0) &gt; 0,IFERROR(VLOOKUP(K729,'Liste ECO'!A:A,1,FALSE),"ATTENTION CE Inexistant"),"")</f>
        <v>514-51</v>
      </c>
      <c r="O729" s="467" t="str">
        <f>IF(LEFT(N729,1) ="A",'Messages d''erreur'!$B$9,"")</f>
        <v/>
      </c>
      <c r="P729" s="447">
        <f t="shared" si="55"/>
        <v>46102</v>
      </c>
      <c r="Q729" s="447">
        <f>IFERROR(VLOOKUP(B730,'Liste CG'!A:A,1,FALSE),"Attention erreur pas de CG")</f>
        <v>28805</v>
      </c>
      <c r="R729" s="447" t="str">
        <f>IF(LEFT(Q729,1)="A",'Messages d''erreur'!B$10,"")</f>
        <v/>
      </c>
      <c r="S729" s="467">
        <f t="shared" si="56"/>
        <v>46102</v>
      </c>
      <c r="T729" s="469">
        <f>IFERROR(VLOOKUP(S729,'Liste CG'!A:A,1,FALSE),"Attention erreur pas de CG")</f>
        <v>46102</v>
      </c>
      <c r="U729" s="447" t="str">
        <f>IF(MID(H729,4,1)="x", 'Messages d''erreur'!$B$13,IF(LEFT(T729,1)="A",'Messages d''erreur'!$B$12,""))</f>
        <v/>
      </c>
    </row>
    <row r="730" spans="1:21" ht="39" x14ac:dyDescent="0.35">
      <c r="A730" s="535" t="s">
        <v>1921</v>
      </c>
      <c r="B730" s="447">
        <f t="shared" si="58"/>
        <v>28805</v>
      </c>
      <c r="C730" s="462" t="s">
        <v>1922</v>
      </c>
      <c r="D730" s="463" t="s">
        <v>1341</v>
      </c>
      <c r="E730" s="464" t="s">
        <v>1101</v>
      </c>
      <c r="F730" s="464">
        <v>1</v>
      </c>
      <c r="G730" s="462" t="s">
        <v>1923</v>
      </c>
      <c r="H730" s="464" t="s">
        <v>1371</v>
      </c>
      <c r="I730" s="464" t="s">
        <v>1201</v>
      </c>
      <c r="J730" s="464" t="s">
        <v>61</v>
      </c>
      <c r="K730" s="466" t="s">
        <v>742</v>
      </c>
      <c r="L730" s="467">
        <f t="shared" si="57"/>
        <v>0</v>
      </c>
      <c r="M730" s="468">
        <f t="shared" si="59"/>
        <v>41600</v>
      </c>
      <c r="N730" s="467" t="str">
        <f>IF(IFERROR(SEARCH("-",K730,1),0) &gt; 0,IFERROR(VLOOKUP(K730,'Liste ECO'!A:A,1,FALSE),"ATTENTION CE Inexistant"),"")</f>
        <v>564-51</v>
      </c>
      <c r="O730" s="467" t="str">
        <f>IF(LEFT(N730,1) ="A",'Messages d''erreur'!$B$9,"")</f>
        <v/>
      </c>
      <c r="P730" s="447">
        <f t="shared" si="55"/>
        <v>41600</v>
      </c>
      <c r="Q730" s="447">
        <f>IFERROR(VLOOKUP(B731,'Liste CG'!A:A,1,FALSE),"Attention erreur pas de CG")</f>
        <v>30111</v>
      </c>
      <c r="R730" s="447" t="str">
        <f>IF(LEFT(Q730,1)="A",'Messages d''erreur'!B$10,"")</f>
        <v/>
      </c>
      <c r="S730" s="467">
        <f t="shared" si="56"/>
        <v>41600</v>
      </c>
      <c r="T730" s="469">
        <f>IFERROR(VLOOKUP(S730,'Liste CG'!A:A,1,FALSE),"Attention erreur pas de CG")</f>
        <v>41600</v>
      </c>
      <c r="U730" s="447" t="str">
        <f>IF(MID(H730,4,1)="x", 'Messages d''erreur'!$B$13,IF(LEFT(T730,1)="A",'Messages d''erreur'!$B$12,""))</f>
        <v/>
      </c>
    </row>
    <row r="731" spans="1:21" ht="26" x14ac:dyDescent="0.35">
      <c r="A731" s="535" t="s">
        <v>1924</v>
      </c>
      <c r="B731" s="447">
        <f t="shared" si="58"/>
        <v>30111</v>
      </c>
      <c r="C731" s="462" t="s">
        <v>1925</v>
      </c>
      <c r="D731" s="463" t="s">
        <v>1100</v>
      </c>
      <c r="E731" s="464" t="s">
        <v>1101</v>
      </c>
      <c r="F731" s="464">
        <v>1</v>
      </c>
      <c r="G731" s="462" t="s">
        <v>1926</v>
      </c>
      <c r="H731" s="464" t="s">
        <v>1927</v>
      </c>
      <c r="I731" s="464" t="s">
        <v>1100</v>
      </c>
      <c r="J731" s="464" t="s">
        <v>61</v>
      </c>
      <c r="K731" s="466" t="s">
        <v>1100</v>
      </c>
      <c r="L731" s="467">
        <f t="shared" si="57"/>
        <v>0</v>
      </c>
      <c r="M731" s="468">
        <f t="shared" si="59"/>
        <v>66400</v>
      </c>
      <c r="N731" s="467" t="str">
        <f>IF(IFERROR(SEARCH("-",K731,1),0) &gt; 0,IFERROR(VLOOKUP(K731,'Liste ECO'!A:A,1,FALSE),"ATTENTION CE Inexistant"),"")</f>
        <v/>
      </c>
      <c r="O731" s="467" t="str">
        <f>IF(LEFT(N731,1) ="A",'Messages d''erreur'!$B$9,"")</f>
        <v/>
      </c>
      <c r="P731" s="447">
        <f t="shared" si="55"/>
        <v>66400</v>
      </c>
      <c r="Q731" s="447">
        <f>IFERROR(VLOOKUP(B732,'Liste CG'!A:A,1,FALSE),"Attention erreur pas de CG")</f>
        <v>30111</v>
      </c>
      <c r="R731" s="447" t="str">
        <f>IF(LEFT(Q731,1)="A",'Messages d''erreur'!B$10,"")</f>
        <v/>
      </c>
      <c r="S731" s="467">
        <f t="shared" si="56"/>
        <v>66400</v>
      </c>
      <c r="T731" s="469">
        <f>IFERROR(VLOOKUP(S731,'Liste CG'!A:A,1,FALSE),"Attention erreur pas de CG")</f>
        <v>66400</v>
      </c>
      <c r="U731" s="447" t="str">
        <f>IF(MID(H731,4,1)="x", 'Messages d''erreur'!$B$13,IF(LEFT(T731,1)="A",'Messages d''erreur'!$B$12,""))</f>
        <v/>
      </c>
    </row>
    <row r="732" spans="1:21" ht="26" x14ac:dyDescent="0.35">
      <c r="A732" s="535" t="s">
        <v>1924</v>
      </c>
      <c r="B732" s="447">
        <f t="shared" si="58"/>
        <v>30111</v>
      </c>
      <c r="C732" s="462" t="s">
        <v>1925</v>
      </c>
      <c r="D732" s="463" t="s">
        <v>1100</v>
      </c>
      <c r="E732" s="464" t="s">
        <v>61</v>
      </c>
      <c r="F732" s="464">
        <v>2</v>
      </c>
      <c r="G732" s="462" t="s">
        <v>1928</v>
      </c>
      <c r="H732" s="464" t="s">
        <v>1929</v>
      </c>
      <c r="I732" s="464" t="s">
        <v>1100</v>
      </c>
      <c r="J732" s="464" t="s">
        <v>1101</v>
      </c>
      <c r="K732" s="466" t="s">
        <v>1100</v>
      </c>
      <c r="L732" s="467">
        <f t="shared" si="57"/>
        <v>1</v>
      </c>
      <c r="M732" s="468">
        <f t="shared" si="59"/>
        <v>76400</v>
      </c>
      <c r="N732" s="467" t="str">
        <f>IF(IFERROR(SEARCH("-",K732,1),0) &gt; 0,IFERROR(VLOOKUP(K732,'Liste ECO'!A:A,1,FALSE),"ATTENTION CE Inexistant"),"")</f>
        <v/>
      </c>
      <c r="O732" s="467" t="str">
        <f>IF(LEFT(N732,1) ="A",'Messages d''erreur'!$B$9,"")</f>
        <v/>
      </c>
      <c r="P732" s="447">
        <f t="shared" si="55"/>
        <v>76400</v>
      </c>
      <c r="Q732" s="447">
        <f>IFERROR(VLOOKUP(B733,'Liste CG'!A:A,1,FALSE),"Attention erreur pas de CG")</f>
        <v>30112</v>
      </c>
      <c r="R732" s="447" t="str">
        <f>IF(LEFT(Q732,1)="A",'Messages d''erreur'!B$10,"")</f>
        <v/>
      </c>
      <c r="S732" s="467">
        <f t="shared" si="56"/>
        <v>76400</v>
      </c>
      <c r="T732" s="469">
        <f>IFERROR(VLOOKUP(S732,'Liste CG'!A:A,1,FALSE),"Attention erreur pas de CG")</f>
        <v>76400</v>
      </c>
      <c r="U732" s="447" t="str">
        <f>IF(MID(H732,4,1)="x", 'Messages d''erreur'!$B$13,IF(LEFT(T732,1)="A",'Messages d''erreur'!$B$12,""))</f>
        <v/>
      </c>
    </row>
    <row r="733" spans="1:21" ht="26" x14ac:dyDescent="0.35">
      <c r="A733" s="535" t="s">
        <v>1930</v>
      </c>
      <c r="B733" s="447">
        <f t="shared" si="58"/>
        <v>30112</v>
      </c>
      <c r="C733" s="462" t="s">
        <v>1931</v>
      </c>
      <c r="D733" s="463" t="s">
        <v>1100</v>
      </c>
      <c r="E733" s="464" t="s">
        <v>1101</v>
      </c>
      <c r="F733" s="464">
        <v>1</v>
      </c>
      <c r="G733" s="462" t="s">
        <v>1926</v>
      </c>
      <c r="H733" s="464" t="s">
        <v>1927</v>
      </c>
      <c r="I733" s="464" t="s">
        <v>1100</v>
      </c>
      <c r="J733" s="464" t="s">
        <v>61</v>
      </c>
      <c r="K733" s="466" t="s">
        <v>1100</v>
      </c>
      <c r="L733" s="467">
        <f t="shared" si="57"/>
        <v>0</v>
      </c>
      <c r="M733" s="468">
        <f t="shared" si="59"/>
        <v>66400</v>
      </c>
      <c r="N733" s="467" t="str">
        <f>IF(IFERROR(SEARCH("-",K733,1),0) &gt; 0,IFERROR(VLOOKUP(K733,'Liste ECO'!A:A,1,FALSE),"ATTENTION CE Inexistant"),"")</f>
        <v/>
      </c>
      <c r="O733" s="467" t="str">
        <f>IF(LEFT(N733,1) ="A",'Messages d''erreur'!$B$9,"")</f>
        <v/>
      </c>
      <c r="P733" s="447">
        <f t="shared" si="55"/>
        <v>66400</v>
      </c>
      <c r="Q733" s="447">
        <f>IFERROR(VLOOKUP(B734,'Liste CG'!A:A,1,FALSE),"Attention erreur pas de CG")</f>
        <v>30112</v>
      </c>
      <c r="R733" s="447" t="str">
        <f>IF(LEFT(Q733,1)="A",'Messages d''erreur'!B$10,"")</f>
        <v/>
      </c>
      <c r="S733" s="467">
        <f t="shared" si="56"/>
        <v>66400</v>
      </c>
      <c r="T733" s="469">
        <f>IFERROR(VLOOKUP(S733,'Liste CG'!A:A,1,FALSE),"Attention erreur pas de CG")</f>
        <v>66400</v>
      </c>
      <c r="U733" s="447" t="str">
        <f>IF(MID(H733,4,1)="x", 'Messages d''erreur'!$B$13,IF(LEFT(T733,1)="A",'Messages d''erreur'!$B$12,""))</f>
        <v/>
      </c>
    </row>
    <row r="734" spans="1:21" ht="26" x14ac:dyDescent="0.35">
      <c r="A734" s="535" t="s">
        <v>1930</v>
      </c>
      <c r="B734" s="447">
        <f t="shared" si="58"/>
        <v>30112</v>
      </c>
      <c r="C734" s="462" t="s">
        <v>1931</v>
      </c>
      <c r="D734" s="463" t="s">
        <v>1100</v>
      </c>
      <c r="E734" s="464" t="s">
        <v>61</v>
      </c>
      <c r="F734" s="464">
        <v>2</v>
      </c>
      <c r="G734" s="462" t="s">
        <v>1928</v>
      </c>
      <c r="H734" s="464" t="s">
        <v>1929</v>
      </c>
      <c r="I734" s="464" t="s">
        <v>1100</v>
      </c>
      <c r="J734" s="464" t="s">
        <v>1101</v>
      </c>
      <c r="K734" s="466" t="s">
        <v>1100</v>
      </c>
      <c r="L734" s="467">
        <f t="shared" si="57"/>
        <v>1</v>
      </c>
      <c r="M734" s="468">
        <f t="shared" si="59"/>
        <v>76400</v>
      </c>
      <c r="N734" s="467" t="str">
        <f>IF(IFERROR(SEARCH("-",K734,1),0) &gt; 0,IFERROR(VLOOKUP(K734,'Liste ECO'!A:A,1,FALSE),"ATTENTION CE Inexistant"),"")</f>
        <v/>
      </c>
      <c r="O734" s="467" t="str">
        <f>IF(LEFT(N734,1) ="A",'Messages d''erreur'!$B$9,"")</f>
        <v/>
      </c>
      <c r="P734" s="447">
        <f t="shared" si="55"/>
        <v>76400</v>
      </c>
      <c r="Q734" s="447">
        <f>IFERROR(VLOOKUP(B735,'Liste CG'!A:A,1,FALSE),"Attention erreur pas de CG")</f>
        <v>30113</v>
      </c>
      <c r="R734" s="447" t="str">
        <f>IF(LEFT(Q734,1)="A",'Messages d''erreur'!B$10,"")</f>
        <v/>
      </c>
      <c r="S734" s="467">
        <f t="shared" si="56"/>
        <v>76400</v>
      </c>
      <c r="T734" s="469">
        <f>IFERROR(VLOOKUP(S734,'Liste CG'!A:A,1,FALSE),"Attention erreur pas de CG")</f>
        <v>76400</v>
      </c>
      <c r="U734" s="447" t="str">
        <f>IF(MID(H734,4,1)="x", 'Messages d''erreur'!$B$13,IF(LEFT(T734,1)="A",'Messages d''erreur'!$B$12,""))</f>
        <v/>
      </c>
    </row>
    <row r="735" spans="1:21" ht="26" x14ac:dyDescent="0.35">
      <c r="A735" s="535" t="s">
        <v>1932</v>
      </c>
      <c r="B735" s="447">
        <f t="shared" si="58"/>
        <v>30113</v>
      </c>
      <c r="C735" s="462" t="s">
        <v>1933</v>
      </c>
      <c r="D735" s="463" t="s">
        <v>1100</v>
      </c>
      <c r="E735" s="464" t="s">
        <v>1101</v>
      </c>
      <c r="F735" s="464">
        <v>1</v>
      </c>
      <c r="G735" s="462" t="s">
        <v>1926</v>
      </c>
      <c r="H735" s="464" t="s">
        <v>1927</v>
      </c>
      <c r="I735" s="464" t="s">
        <v>1100</v>
      </c>
      <c r="J735" s="464" t="s">
        <v>61</v>
      </c>
      <c r="K735" s="466" t="s">
        <v>1100</v>
      </c>
      <c r="L735" s="467">
        <f t="shared" si="57"/>
        <v>0</v>
      </c>
      <c r="M735" s="468">
        <f t="shared" si="59"/>
        <v>66400</v>
      </c>
      <c r="N735" s="467" t="str">
        <f>IF(IFERROR(SEARCH("-",K735,1),0) &gt; 0,IFERROR(VLOOKUP(K735,'Liste ECO'!A:A,1,FALSE),"ATTENTION CE Inexistant"),"")</f>
        <v/>
      </c>
      <c r="O735" s="467" t="str">
        <f>IF(LEFT(N735,1) ="A",'Messages d''erreur'!$B$9,"")</f>
        <v/>
      </c>
      <c r="P735" s="447">
        <f t="shared" si="55"/>
        <v>66400</v>
      </c>
      <c r="Q735" s="447">
        <f>IFERROR(VLOOKUP(B736,'Liste CG'!A:A,1,FALSE),"Attention erreur pas de CG")</f>
        <v>30113</v>
      </c>
      <c r="R735" s="447" t="str">
        <f>IF(LEFT(Q735,1)="A",'Messages d''erreur'!B$10,"")</f>
        <v/>
      </c>
      <c r="S735" s="467">
        <f t="shared" si="56"/>
        <v>66400</v>
      </c>
      <c r="T735" s="469">
        <f>IFERROR(VLOOKUP(S735,'Liste CG'!A:A,1,FALSE),"Attention erreur pas de CG")</f>
        <v>66400</v>
      </c>
      <c r="U735" s="447" t="str">
        <f>IF(MID(H735,4,1)="x", 'Messages d''erreur'!$B$13,IF(LEFT(T735,1)="A",'Messages d''erreur'!$B$12,""))</f>
        <v/>
      </c>
    </row>
    <row r="736" spans="1:21" ht="26" x14ac:dyDescent="0.35">
      <c r="A736" s="535" t="s">
        <v>1932</v>
      </c>
      <c r="B736" s="447">
        <f t="shared" si="58"/>
        <v>30113</v>
      </c>
      <c r="C736" s="462" t="s">
        <v>1933</v>
      </c>
      <c r="D736" s="463" t="s">
        <v>1100</v>
      </c>
      <c r="E736" s="464" t="s">
        <v>61</v>
      </c>
      <c r="F736" s="464">
        <v>2</v>
      </c>
      <c r="G736" s="462" t="s">
        <v>1928</v>
      </c>
      <c r="H736" s="464" t="s">
        <v>1929</v>
      </c>
      <c r="I736" s="464" t="s">
        <v>1100</v>
      </c>
      <c r="J736" s="464" t="s">
        <v>1101</v>
      </c>
      <c r="K736" s="466" t="s">
        <v>1100</v>
      </c>
      <c r="L736" s="467">
        <f t="shared" si="57"/>
        <v>1</v>
      </c>
      <c r="M736" s="468">
        <f t="shared" si="59"/>
        <v>76400</v>
      </c>
      <c r="N736" s="467" t="str">
        <f>IF(IFERROR(SEARCH("-",K736,1),0) &gt; 0,IFERROR(VLOOKUP(K736,'Liste ECO'!A:A,1,FALSE),"ATTENTION CE Inexistant"),"")</f>
        <v/>
      </c>
      <c r="O736" s="467" t="str">
        <f>IF(LEFT(N736,1) ="A",'Messages d''erreur'!$B$9,"")</f>
        <v/>
      </c>
      <c r="P736" s="447">
        <f t="shared" si="55"/>
        <v>76400</v>
      </c>
      <c r="Q736" s="447">
        <f>IFERROR(VLOOKUP(B737,'Liste CG'!A:A,1,FALSE),"Attention erreur pas de CG")</f>
        <v>30115</v>
      </c>
      <c r="R736" s="447" t="str">
        <f>IF(LEFT(Q736,1)="A",'Messages d''erreur'!B$10,"")</f>
        <v/>
      </c>
      <c r="S736" s="467">
        <f t="shared" si="56"/>
        <v>76400</v>
      </c>
      <c r="T736" s="469">
        <f>IFERROR(VLOOKUP(S736,'Liste CG'!A:A,1,FALSE),"Attention erreur pas de CG")</f>
        <v>76400</v>
      </c>
      <c r="U736" s="447" t="str">
        <f>IF(MID(H736,4,1)="x", 'Messages d''erreur'!$B$13,IF(LEFT(T736,1)="A",'Messages d''erreur'!$B$12,""))</f>
        <v/>
      </c>
    </row>
    <row r="737" spans="1:21" ht="26" x14ac:dyDescent="0.35">
      <c r="A737" s="535" t="s">
        <v>1934</v>
      </c>
      <c r="B737" s="447">
        <f t="shared" si="58"/>
        <v>30115</v>
      </c>
      <c r="C737" s="462" t="s">
        <v>1935</v>
      </c>
      <c r="D737" s="463" t="s">
        <v>1100</v>
      </c>
      <c r="E737" s="464" t="s">
        <v>1101</v>
      </c>
      <c r="F737" s="464">
        <v>1</v>
      </c>
      <c r="G737" s="462" t="s">
        <v>1926</v>
      </c>
      <c r="H737" s="464" t="s">
        <v>1927</v>
      </c>
      <c r="I737" s="464" t="s">
        <v>1100</v>
      </c>
      <c r="J737" s="464" t="s">
        <v>61</v>
      </c>
      <c r="K737" s="466" t="s">
        <v>1100</v>
      </c>
      <c r="L737" s="467">
        <f t="shared" si="57"/>
        <v>0</v>
      </c>
      <c r="M737" s="468">
        <f t="shared" si="59"/>
        <v>66400</v>
      </c>
      <c r="N737" s="467" t="str">
        <f>IF(IFERROR(SEARCH("-",K737,1),0) &gt; 0,IFERROR(VLOOKUP(K737,'Liste ECO'!A:A,1,FALSE),"ATTENTION CE Inexistant"),"")</f>
        <v/>
      </c>
      <c r="O737" s="467" t="str">
        <f>IF(LEFT(N737,1) ="A",'Messages d''erreur'!$B$9,"")</f>
        <v/>
      </c>
      <c r="P737" s="447">
        <f t="shared" si="55"/>
        <v>66400</v>
      </c>
      <c r="Q737" s="447">
        <f>IFERROR(VLOOKUP(B738,'Liste CG'!A:A,1,FALSE),"Attention erreur pas de CG")</f>
        <v>30115</v>
      </c>
      <c r="R737" s="447" t="str">
        <f>IF(LEFT(Q737,1)="A",'Messages d''erreur'!B$10,"")</f>
        <v/>
      </c>
      <c r="S737" s="467">
        <f t="shared" si="56"/>
        <v>66400</v>
      </c>
      <c r="T737" s="469">
        <f>IFERROR(VLOOKUP(S737,'Liste CG'!A:A,1,FALSE),"Attention erreur pas de CG")</f>
        <v>66400</v>
      </c>
      <c r="U737" s="447" t="str">
        <f>IF(MID(H737,4,1)="x", 'Messages d''erreur'!$B$13,IF(LEFT(T737,1)="A",'Messages d''erreur'!$B$12,""))</f>
        <v/>
      </c>
    </row>
    <row r="738" spans="1:21" ht="26" x14ac:dyDescent="0.35">
      <c r="A738" s="535" t="s">
        <v>1934</v>
      </c>
      <c r="B738" s="447">
        <f t="shared" si="58"/>
        <v>30115</v>
      </c>
      <c r="C738" s="462" t="s">
        <v>1935</v>
      </c>
      <c r="D738" s="463" t="s">
        <v>1100</v>
      </c>
      <c r="E738" s="464" t="s">
        <v>61</v>
      </c>
      <c r="F738" s="464">
        <v>2</v>
      </c>
      <c r="G738" s="462" t="s">
        <v>1928</v>
      </c>
      <c r="H738" s="464" t="s">
        <v>1929</v>
      </c>
      <c r="I738" s="464" t="s">
        <v>1100</v>
      </c>
      <c r="J738" s="464" t="s">
        <v>1101</v>
      </c>
      <c r="K738" s="466" t="s">
        <v>1100</v>
      </c>
      <c r="L738" s="467">
        <f t="shared" si="57"/>
        <v>1</v>
      </c>
      <c r="M738" s="468">
        <f t="shared" si="59"/>
        <v>76400</v>
      </c>
      <c r="N738" s="467" t="str">
        <f>IF(IFERROR(SEARCH("-",K738,1),0) &gt; 0,IFERROR(VLOOKUP(K738,'Liste ECO'!A:A,1,FALSE),"ATTENTION CE Inexistant"),"")</f>
        <v/>
      </c>
      <c r="O738" s="467" t="str">
        <f>IF(LEFT(N738,1) ="A",'Messages d''erreur'!$B$9,"")</f>
        <v/>
      </c>
      <c r="P738" s="447">
        <f t="shared" si="55"/>
        <v>76400</v>
      </c>
      <c r="Q738" s="447">
        <f>IFERROR(VLOOKUP(B739,'Liste CG'!A:A,1,FALSE),"Attention erreur pas de CG")</f>
        <v>30117</v>
      </c>
      <c r="R738" s="447" t="str">
        <f>IF(LEFT(Q738,1)="A",'Messages d''erreur'!B$10,"")</f>
        <v/>
      </c>
      <c r="S738" s="467">
        <f t="shared" si="56"/>
        <v>76400</v>
      </c>
      <c r="T738" s="469">
        <f>IFERROR(VLOOKUP(S738,'Liste CG'!A:A,1,FALSE),"Attention erreur pas de CG")</f>
        <v>76400</v>
      </c>
      <c r="U738" s="447" t="str">
        <f>IF(MID(H738,4,1)="x", 'Messages d''erreur'!$B$13,IF(LEFT(T738,1)="A",'Messages d''erreur'!$B$12,""))</f>
        <v/>
      </c>
    </row>
    <row r="739" spans="1:21" ht="26" x14ac:dyDescent="0.35">
      <c r="A739" s="535" t="s">
        <v>1936</v>
      </c>
      <c r="B739" s="447">
        <f t="shared" si="58"/>
        <v>30117</v>
      </c>
      <c r="C739" s="462" t="s">
        <v>1937</v>
      </c>
      <c r="D739" s="463" t="s">
        <v>1100</v>
      </c>
      <c r="E739" s="464" t="s">
        <v>1101</v>
      </c>
      <c r="F739" s="464">
        <v>1</v>
      </c>
      <c r="G739" s="462" t="s">
        <v>1926</v>
      </c>
      <c r="H739" s="464" t="s">
        <v>1927</v>
      </c>
      <c r="I739" s="464" t="s">
        <v>1100</v>
      </c>
      <c r="J739" s="464" t="s">
        <v>61</v>
      </c>
      <c r="K739" s="466" t="s">
        <v>1100</v>
      </c>
      <c r="L739" s="467">
        <f t="shared" si="57"/>
        <v>0</v>
      </c>
      <c r="M739" s="468">
        <f t="shared" si="59"/>
        <v>66400</v>
      </c>
      <c r="N739" s="467" t="str">
        <f>IF(IFERROR(SEARCH("-",K739,1),0) &gt; 0,IFERROR(VLOOKUP(K739,'Liste ECO'!A:A,1,FALSE),"ATTENTION CE Inexistant"),"")</f>
        <v/>
      </c>
      <c r="O739" s="467" t="str">
        <f>IF(LEFT(N739,1) ="A",'Messages d''erreur'!$B$9,"")</f>
        <v/>
      </c>
      <c r="P739" s="447">
        <f t="shared" si="55"/>
        <v>66400</v>
      </c>
      <c r="Q739" s="447">
        <f>IFERROR(VLOOKUP(B740,'Liste CG'!A:A,1,FALSE),"Attention erreur pas de CG")</f>
        <v>30117</v>
      </c>
      <c r="R739" s="447" t="str">
        <f>IF(LEFT(Q739,1)="A",'Messages d''erreur'!B$10,"")</f>
        <v/>
      </c>
      <c r="S739" s="467">
        <f t="shared" si="56"/>
        <v>66400</v>
      </c>
      <c r="T739" s="469">
        <f>IFERROR(VLOOKUP(S739,'Liste CG'!A:A,1,FALSE),"Attention erreur pas de CG")</f>
        <v>66400</v>
      </c>
      <c r="U739" s="447" t="str">
        <f>IF(MID(H739,4,1)="x", 'Messages d''erreur'!$B$13,IF(LEFT(T739,1)="A",'Messages d''erreur'!$B$12,""))</f>
        <v/>
      </c>
    </row>
    <row r="740" spans="1:21" ht="26" x14ac:dyDescent="0.35">
      <c r="A740" s="535" t="s">
        <v>1936</v>
      </c>
      <c r="B740" s="447">
        <f t="shared" si="58"/>
        <v>30117</v>
      </c>
      <c r="C740" s="462" t="s">
        <v>1937</v>
      </c>
      <c r="D740" s="463" t="s">
        <v>1100</v>
      </c>
      <c r="E740" s="464" t="s">
        <v>61</v>
      </c>
      <c r="F740" s="464">
        <v>2</v>
      </c>
      <c r="G740" s="462" t="s">
        <v>1928</v>
      </c>
      <c r="H740" s="464" t="s">
        <v>1929</v>
      </c>
      <c r="I740" s="464" t="s">
        <v>1100</v>
      </c>
      <c r="J740" s="464" t="s">
        <v>1101</v>
      </c>
      <c r="K740" s="466" t="s">
        <v>1100</v>
      </c>
      <c r="L740" s="467">
        <f t="shared" si="57"/>
        <v>1</v>
      </c>
      <c r="M740" s="468">
        <f t="shared" si="59"/>
        <v>76400</v>
      </c>
      <c r="N740" s="467" t="str">
        <f>IF(IFERROR(SEARCH("-",K740,1),0) &gt; 0,IFERROR(VLOOKUP(K740,'Liste ECO'!A:A,1,FALSE),"ATTENTION CE Inexistant"),"")</f>
        <v/>
      </c>
      <c r="O740" s="467" t="str">
        <f>IF(LEFT(N740,1) ="A",'Messages d''erreur'!$B$9,"")</f>
        <v/>
      </c>
      <c r="P740" s="447">
        <f t="shared" si="55"/>
        <v>76400</v>
      </c>
      <c r="Q740" s="447">
        <f>IFERROR(VLOOKUP(B741,'Liste CG'!A:A,1,FALSE),"Attention erreur pas de CG")</f>
        <v>30140</v>
      </c>
      <c r="R740" s="447" t="str">
        <f>IF(LEFT(Q740,1)="A",'Messages d''erreur'!B$10,"")</f>
        <v/>
      </c>
      <c r="S740" s="467">
        <f t="shared" si="56"/>
        <v>76400</v>
      </c>
      <c r="T740" s="469">
        <f>IFERROR(VLOOKUP(S740,'Liste CG'!A:A,1,FALSE),"Attention erreur pas de CG")</f>
        <v>76400</v>
      </c>
      <c r="U740" s="447" t="str">
        <f>IF(MID(H740,4,1)="x", 'Messages d''erreur'!$B$13,IF(LEFT(T740,1)="A",'Messages d''erreur'!$B$12,""))</f>
        <v/>
      </c>
    </row>
    <row r="741" spans="1:21" ht="26" x14ac:dyDescent="0.35">
      <c r="A741" s="535" t="s">
        <v>1938</v>
      </c>
      <c r="B741" s="447">
        <f t="shared" si="58"/>
        <v>30140</v>
      </c>
      <c r="C741" s="462" t="s">
        <v>1939</v>
      </c>
      <c r="D741" s="463" t="s">
        <v>1100</v>
      </c>
      <c r="E741" s="464" t="s">
        <v>1101</v>
      </c>
      <c r="F741" s="464">
        <v>1</v>
      </c>
      <c r="G741" s="462" t="s">
        <v>1926</v>
      </c>
      <c r="H741" s="464" t="s">
        <v>1927</v>
      </c>
      <c r="I741" s="464" t="s">
        <v>1100</v>
      </c>
      <c r="J741" s="464" t="s">
        <v>61</v>
      </c>
      <c r="K741" s="466" t="s">
        <v>1100</v>
      </c>
      <c r="L741" s="467">
        <f t="shared" si="57"/>
        <v>0</v>
      </c>
      <c r="M741" s="468">
        <f t="shared" si="59"/>
        <v>66400</v>
      </c>
      <c r="N741" s="467" t="str">
        <f>IF(IFERROR(SEARCH("-",K741,1),0) &gt; 0,IFERROR(VLOOKUP(K741,'Liste ECO'!A:A,1,FALSE),"ATTENTION CE Inexistant"),"")</f>
        <v/>
      </c>
      <c r="O741" s="467" t="str">
        <f>IF(LEFT(N741,1) ="A",'Messages d''erreur'!$B$9,"")</f>
        <v/>
      </c>
      <c r="P741" s="447">
        <f t="shared" si="55"/>
        <v>66400</v>
      </c>
      <c r="Q741" s="447">
        <f>IFERROR(VLOOKUP(B742,'Liste CG'!A:A,1,FALSE),"Attention erreur pas de CG")</f>
        <v>30140</v>
      </c>
      <c r="R741" s="447" t="str">
        <f>IF(LEFT(Q741,1)="A",'Messages d''erreur'!B$10,"")</f>
        <v/>
      </c>
      <c r="S741" s="467">
        <f t="shared" si="56"/>
        <v>66400</v>
      </c>
      <c r="T741" s="469">
        <f>IFERROR(VLOOKUP(S741,'Liste CG'!A:A,1,FALSE),"Attention erreur pas de CG")</f>
        <v>66400</v>
      </c>
      <c r="U741" s="447" t="str">
        <f>IF(MID(H741,4,1)="x", 'Messages d''erreur'!$B$13,IF(LEFT(T741,1)="A",'Messages d''erreur'!$B$12,""))</f>
        <v/>
      </c>
    </row>
    <row r="742" spans="1:21" ht="26" x14ac:dyDescent="0.35">
      <c r="A742" s="535" t="s">
        <v>1938</v>
      </c>
      <c r="B742" s="447">
        <f t="shared" si="58"/>
        <v>30140</v>
      </c>
      <c r="C742" s="462" t="s">
        <v>1939</v>
      </c>
      <c r="D742" s="463" t="s">
        <v>1100</v>
      </c>
      <c r="E742" s="464" t="s">
        <v>61</v>
      </c>
      <c r="F742" s="464">
        <v>2</v>
      </c>
      <c r="G742" s="462" t="s">
        <v>1928</v>
      </c>
      <c r="H742" s="464" t="s">
        <v>1929</v>
      </c>
      <c r="I742" s="464" t="s">
        <v>1100</v>
      </c>
      <c r="J742" s="464" t="s">
        <v>1101</v>
      </c>
      <c r="K742" s="466" t="s">
        <v>1100</v>
      </c>
      <c r="L742" s="467">
        <f t="shared" si="57"/>
        <v>1</v>
      </c>
      <c r="M742" s="468">
        <f t="shared" si="59"/>
        <v>76400</v>
      </c>
      <c r="N742" s="467" t="str">
        <f>IF(IFERROR(SEARCH("-",K742,1),0) &gt; 0,IFERROR(VLOOKUP(K742,'Liste ECO'!A:A,1,FALSE),"ATTENTION CE Inexistant"),"")</f>
        <v/>
      </c>
      <c r="O742" s="467" t="str">
        <f>IF(LEFT(N742,1) ="A",'Messages d''erreur'!$B$9,"")</f>
        <v/>
      </c>
      <c r="P742" s="447">
        <f t="shared" si="55"/>
        <v>76400</v>
      </c>
      <c r="Q742" s="447">
        <f>IFERROR(VLOOKUP(B743,'Liste CG'!A:A,1,FALSE),"Attention erreur pas de CG")</f>
        <v>30199</v>
      </c>
      <c r="R742" s="447" t="str">
        <f>IF(LEFT(Q742,1)="A",'Messages d''erreur'!B$10,"")</f>
        <v/>
      </c>
      <c r="S742" s="467">
        <f t="shared" si="56"/>
        <v>76400</v>
      </c>
      <c r="T742" s="469">
        <f>IFERROR(VLOOKUP(S742,'Liste CG'!A:A,1,FALSE),"Attention erreur pas de CG")</f>
        <v>76400</v>
      </c>
      <c r="U742" s="447" t="str">
        <f>IF(MID(H742,4,1)="x", 'Messages d''erreur'!$B$13,IF(LEFT(T742,1)="A",'Messages d''erreur'!$B$12,""))</f>
        <v/>
      </c>
    </row>
    <row r="743" spans="1:21" ht="26" x14ac:dyDescent="0.35">
      <c r="A743" s="535" t="s">
        <v>1940</v>
      </c>
      <c r="B743" s="447">
        <f t="shared" si="58"/>
        <v>30199</v>
      </c>
      <c r="C743" s="462" t="s">
        <v>1941</v>
      </c>
      <c r="D743" s="463" t="s">
        <v>1942</v>
      </c>
      <c r="E743" s="464" t="s">
        <v>1101</v>
      </c>
      <c r="F743" s="464">
        <v>1</v>
      </c>
      <c r="G743" s="462" t="s">
        <v>1943</v>
      </c>
      <c r="H743" s="464" t="s">
        <v>1944</v>
      </c>
      <c r="I743" s="464" t="s">
        <v>1100</v>
      </c>
      <c r="J743" s="464" t="s">
        <v>61</v>
      </c>
      <c r="K743" s="466" t="s">
        <v>1100</v>
      </c>
      <c r="L743" s="467">
        <f t="shared" si="57"/>
        <v>0</v>
      </c>
      <c r="M743" s="468">
        <f t="shared" si="59"/>
        <v>66201</v>
      </c>
      <c r="N743" s="467" t="str">
        <f>IF(IFERROR(SEARCH("-",K743,1),0) &gt; 0,IFERROR(VLOOKUP(K743,'Liste ECO'!A:A,1,FALSE),"ATTENTION CE Inexistant"),"")</f>
        <v/>
      </c>
      <c r="O743" s="467" t="str">
        <f>IF(LEFT(N743,1) ="A",'Messages d''erreur'!$B$9,"")</f>
        <v/>
      </c>
      <c r="P743" s="447">
        <f t="shared" si="55"/>
        <v>66201</v>
      </c>
      <c r="Q743" s="447">
        <f>IFERROR(VLOOKUP(B744,'Liste CG'!A:A,1,FALSE),"Attention erreur pas de CG")</f>
        <v>30199</v>
      </c>
      <c r="R743" s="447" t="str">
        <f>IF(LEFT(Q743,1)="A",'Messages d''erreur'!B$10,"")</f>
        <v/>
      </c>
      <c r="S743" s="467">
        <f t="shared" si="56"/>
        <v>66201</v>
      </c>
      <c r="T743" s="469">
        <f>IFERROR(VLOOKUP(S743,'Liste CG'!A:A,1,FALSE),"Attention erreur pas de CG")</f>
        <v>66201</v>
      </c>
      <c r="U743" s="447" t="str">
        <f>IF(MID(H743,4,1)="x", 'Messages d''erreur'!$B$13,IF(LEFT(T743,1)="A",'Messages d''erreur'!$B$12,""))</f>
        <v/>
      </c>
    </row>
    <row r="744" spans="1:21" ht="26" x14ac:dyDescent="0.35">
      <c r="A744" s="535" t="s">
        <v>1940</v>
      </c>
      <c r="B744" s="447">
        <f t="shared" si="58"/>
        <v>30199</v>
      </c>
      <c r="C744" s="462" t="s">
        <v>1941</v>
      </c>
      <c r="D744" s="463" t="s">
        <v>1942</v>
      </c>
      <c r="E744" s="464" t="s">
        <v>61</v>
      </c>
      <c r="F744" s="464">
        <v>2</v>
      </c>
      <c r="G744" s="462" t="s">
        <v>1945</v>
      </c>
      <c r="H744" s="464" t="s">
        <v>1946</v>
      </c>
      <c r="I744" s="464" t="s">
        <v>1100</v>
      </c>
      <c r="J744" s="464" t="s">
        <v>1101</v>
      </c>
      <c r="K744" s="466" t="s">
        <v>1100</v>
      </c>
      <c r="L744" s="467">
        <f t="shared" si="57"/>
        <v>1</v>
      </c>
      <c r="M744" s="468">
        <f t="shared" si="59"/>
        <v>66202</v>
      </c>
      <c r="N744" s="467" t="str">
        <f>IF(IFERROR(SEARCH("-",K744,1),0) &gt; 0,IFERROR(VLOOKUP(K744,'Liste ECO'!A:A,1,FALSE),"ATTENTION CE Inexistant"),"")</f>
        <v/>
      </c>
      <c r="O744" s="467" t="str">
        <f>IF(LEFT(N744,1) ="A",'Messages d''erreur'!$B$9,"")</f>
        <v/>
      </c>
      <c r="P744" s="447">
        <f t="shared" si="55"/>
        <v>66202</v>
      </c>
      <c r="Q744" s="447">
        <f>IFERROR(VLOOKUP(B745,'Liste CG'!A:A,1,FALSE),"Attention erreur pas de CG")</f>
        <v>40001</v>
      </c>
      <c r="R744" s="447" t="str">
        <f>IF(LEFT(Q744,1)="A",'Messages d''erreur'!B$10,"")</f>
        <v/>
      </c>
      <c r="S744" s="467">
        <f t="shared" si="56"/>
        <v>66202</v>
      </c>
      <c r="T744" s="469">
        <f>IFERROR(VLOOKUP(S744,'Liste CG'!A:A,1,FALSE),"Attention erreur pas de CG")</f>
        <v>66202</v>
      </c>
      <c r="U744" s="447" t="str">
        <f>IF(MID(H744,4,1)="x", 'Messages d''erreur'!$B$13,IF(LEFT(T744,1)="A",'Messages d''erreur'!$B$12,""))</f>
        <v/>
      </c>
    </row>
    <row r="745" spans="1:21" ht="39" x14ac:dyDescent="0.35">
      <c r="A745" s="535" t="s">
        <v>1947</v>
      </c>
      <c r="B745" s="447">
        <f t="shared" si="58"/>
        <v>40001</v>
      </c>
      <c r="C745" s="462" t="s">
        <v>1948</v>
      </c>
      <c r="D745" s="463" t="s">
        <v>1949</v>
      </c>
      <c r="E745" s="464" t="s">
        <v>61</v>
      </c>
      <c r="F745" s="464">
        <v>1</v>
      </c>
      <c r="G745" s="462" t="s">
        <v>1950</v>
      </c>
      <c r="H745" s="464" t="s">
        <v>1951</v>
      </c>
      <c r="I745" s="464" t="s">
        <v>1100</v>
      </c>
      <c r="J745" s="464" t="s">
        <v>1101</v>
      </c>
      <c r="K745" s="466" t="s">
        <v>405</v>
      </c>
      <c r="L745" s="467">
        <f t="shared" si="57"/>
        <v>0</v>
      </c>
      <c r="M745" s="468">
        <f t="shared" si="59"/>
        <v>70110</v>
      </c>
      <c r="N745" s="467" t="str">
        <f>IF(IFERROR(SEARCH("-",K745,1),0) &gt; 0,IFERROR(VLOOKUP(K745,'Liste ECO'!A:A,1,FALSE),"ATTENTION CE Inexistant"),"")</f>
        <v>361-01</v>
      </c>
      <c r="O745" s="467" t="str">
        <f>IF(LEFT(N745,1) ="A",'Messages d''erreur'!$B$9,"")</f>
        <v/>
      </c>
      <c r="P745" s="447">
        <f t="shared" si="55"/>
        <v>70110</v>
      </c>
      <c r="Q745" s="447">
        <f>IFERROR(VLOOKUP(B746,'Liste CG'!A:A,1,FALSE),"Attention erreur pas de CG")</f>
        <v>40001</v>
      </c>
      <c r="R745" s="447" t="str">
        <f>IF(LEFT(Q745,1)="A",'Messages d''erreur'!B$10,"")</f>
        <v/>
      </c>
      <c r="S745" s="467">
        <f t="shared" si="56"/>
        <v>70110</v>
      </c>
      <c r="T745" s="469">
        <f>IFERROR(VLOOKUP(S745,'Liste CG'!A:A,1,FALSE),"Attention erreur pas de CG")</f>
        <v>70110</v>
      </c>
      <c r="U745" s="447" t="str">
        <f>IF(MID(H745,4,1)="x", 'Messages d''erreur'!$B$13,IF(LEFT(T745,1)="A",'Messages d''erreur'!$B$12,""))</f>
        <v/>
      </c>
    </row>
    <row r="746" spans="1:21" ht="39" x14ac:dyDescent="0.35">
      <c r="A746" s="535" t="s">
        <v>1947</v>
      </c>
      <c r="B746" s="447">
        <f t="shared" si="58"/>
        <v>40001</v>
      </c>
      <c r="C746" s="462" t="s">
        <v>1948</v>
      </c>
      <c r="D746" s="463" t="s">
        <v>1949</v>
      </c>
      <c r="E746" s="464" t="s">
        <v>1101</v>
      </c>
      <c r="F746" s="464">
        <v>2</v>
      </c>
      <c r="G746" s="462" t="s">
        <v>1952</v>
      </c>
      <c r="H746" s="464" t="s">
        <v>1953</v>
      </c>
      <c r="I746" s="464" t="s">
        <v>1201</v>
      </c>
      <c r="J746" s="464" t="s">
        <v>61</v>
      </c>
      <c r="K746" s="466" t="s">
        <v>405</v>
      </c>
      <c r="L746" s="467">
        <f t="shared" si="57"/>
        <v>1</v>
      </c>
      <c r="M746" s="468">
        <f t="shared" si="59"/>
        <v>49501</v>
      </c>
      <c r="N746" s="467" t="str">
        <f>IF(IFERROR(SEARCH("-",K746,1),0) &gt; 0,IFERROR(VLOOKUP(K746,'Liste ECO'!A:A,1,FALSE),"ATTENTION CE Inexistant"),"")</f>
        <v>361-01</v>
      </c>
      <c r="O746" s="467" t="str">
        <f>IF(LEFT(N746,1) ="A",'Messages d''erreur'!$B$9,"")</f>
        <v/>
      </c>
      <c r="P746" s="447">
        <f t="shared" si="55"/>
        <v>49501</v>
      </c>
      <c r="Q746" s="447">
        <f>IFERROR(VLOOKUP(B747,'Liste CG'!A:A,1,FALSE),"Attention erreur pas de CG")</f>
        <v>40001</v>
      </c>
      <c r="R746" s="447" t="str">
        <f>IF(LEFT(Q746,1)="A",'Messages d''erreur'!B$10,"")</f>
        <v/>
      </c>
      <c r="S746" s="467">
        <f t="shared" si="56"/>
        <v>49501</v>
      </c>
      <c r="T746" s="469">
        <f>IFERROR(VLOOKUP(S746,'Liste CG'!A:A,1,FALSE),"Attention erreur pas de CG")</f>
        <v>49501</v>
      </c>
      <c r="U746" s="447" t="str">
        <f>IF(MID(H746,4,1)="x", 'Messages d''erreur'!$B$13,IF(LEFT(T746,1)="A",'Messages d''erreur'!$B$12,""))</f>
        <v/>
      </c>
    </row>
    <row r="747" spans="1:21" ht="39" x14ac:dyDescent="0.35">
      <c r="A747" s="535" t="s">
        <v>1947</v>
      </c>
      <c r="B747" s="447">
        <f t="shared" si="58"/>
        <v>40001</v>
      </c>
      <c r="C747" s="462" t="s">
        <v>1948</v>
      </c>
      <c r="D747" s="463" t="s">
        <v>1949</v>
      </c>
      <c r="E747" s="464" t="s">
        <v>1101</v>
      </c>
      <c r="F747" s="464">
        <v>3</v>
      </c>
      <c r="G747" s="462" t="s">
        <v>1954</v>
      </c>
      <c r="H747" s="464" t="s">
        <v>1955</v>
      </c>
      <c r="I747" s="462" t="s">
        <v>1956</v>
      </c>
      <c r="J747" s="464" t="s">
        <v>61</v>
      </c>
      <c r="K747" s="466" t="s">
        <v>360</v>
      </c>
      <c r="L747" s="467">
        <f t="shared" si="57"/>
        <v>1</v>
      </c>
      <c r="M747" s="468">
        <f t="shared" si="59"/>
        <v>40700</v>
      </c>
      <c r="N747" s="467" t="str">
        <f>IF(IFERROR(SEARCH("-",K747,1),0) &gt; 0,IFERROR(VLOOKUP(K747,'Liste ECO'!A:A,1,FALSE),"ATTENTION CE Inexistant"),"")</f>
        <v>311-06</v>
      </c>
      <c r="O747" s="467" t="str">
        <f>IF(LEFT(N747,1) ="A",'Messages d''erreur'!$B$9,"")</f>
        <v/>
      </c>
      <c r="P747" s="447">
        <f t="shared" si="55"/>
        <v>40700</v>
      </c>
      <c r="Q747" s="447">
        <f>IFERROR(VLOOKUP(B748,'Liste CG'!A:A,1,FALSE),"Attention erreur pas de CG")</f>
        <v>40001</v>
      </c>
      <c r="R747" s="447" t="str">
        <f>IF(LEFT(Q747,1)="A",'Messages d''erreur'!B$10,"")</f>
        <v/>
      </c>
      <c r="S747" s="467">
        <f t="shared" si="56"/>
        <v>40700</v>
      </c>
      <c r="T747" s="469">
        <f>IFERROR(VLOOKUP(S747,'Liste CG'!A:A,1,FALSE),"Attention erreur pas de CG")</f>
        <v>40700</v>
      </c>
      <c r="U747" s="447" t="str">
        <f>IF(MID(H747,4,1)="x", 'Messages d''erreur'!$B$13,IF(LEFT(T747,1)="A",'Messages d''erreur'!$B$12,""))</f>
        <v/>
      </c>
    </row>
    <row r="748" spans="1:21" ht="39" x14ac:dyDescent="0.35">
      <c r="A748" s="535" t="s">
        <v>1947</v>
      </c>
      <c r="B748" s="447">
        <f t="shared" si="58"/>
        <v>40001</v>
      </c>
      <c r="C748" s="462" t="s">
        <v>1948</v>
      </c>
      <c r="D748" s="463" t="s">
        <v>1949</v>
      </c>
      <c r="E748" s="464" t="s">
        <v>1101</v>
      </c>
      <c r="F748" s="464">
        <v>4</v>
      </c>
      <c r="G748" s="462" t="s">
        <v>1957</v>
      </c>
      <c r="H748" s="464" t="s">
        <v>1951</v>
      </c>
      <c r="I748" s="464" t="s">
        <v>1100</v>
      </c>
      <c r="J748" s="464" t="s">
        <v>61</v>
      </c>
      <c r="K748" s="466" t="s">
        <v>405</v>
      </c>
      <c r="L748" s="467">
        <f t="shared" si="57"/>
        <v>1</v>
      </c>
      <c r="M748" s="468">
        <f t="shared" si="59"/>
        <v>70110</v>
      </c>
      <c r="N748" s="467" t="str">
        <f>IF(IFERROR(SEARCH("-",K748,1),0) &gt; 0,IFERROR(VLOOKUP(K748,'Liste ECO'!A:A,1,FALSE),"ATTENTION CE Inexistant"),"")</f>
        <v>361-01</v>
      </c>
      <c r="O748" s="467" t="str">
        <f>IF(LEFT(N748,1) ="A",'Messages d''erreur'!$B$9,"")</f>
        <v/>
      </c>
      <c r="P748" s="447">
        <f t="shared" ref="P748:P811" si="60">VALUE(H748)</f>
        <v>70110</v>
      </c>
      <c r="Q748" s="447">
        <f>IFERROR(VLOOKUP(B749,'Liste CG'!A:A,1,FALSE),"Attention erreur pas de CG")</f>
        <v>40001</v>
      </c>
      <c r="R748" s="447" t="str">
        <f>IF(LEFT(Q748,1)="A",'Messages d''erreur'!B$10,"")</f>
        <v/>
      </c>
      <c r="S748" s="467">
        <f t="shared" ref="S748:S811" si="61">VALUE(H748)</f>
        <v>70110</v>
      </c>
      <c r="T748" s="469">
        <f>IFERROR(VLOOKUP(S748,'Liste CG'!A:A,1,FALSE),"Attention erreur pas de CG")</f>
        <v>70110</v>
      </c>
      <c r="U748" s="447" t="str">
        <f>IF(MID(H748,4,1)="x", 'Messages d''erreur'!$B$13,IF(LEFT(T748,1)="A",'Messages d''erreur'!$B$12,""))</f>
        <v/>
      </c>
    </row>
    <row r="749" spans="1:21" ht="39" x14ac:dyDescent="0.35">
      <c r="A749" s="535" t="s">
        <v>1947</v>
      </c>
      <c r="B749" s="447">
        <f t="shared" si="58"/>
        <v>40001</v>
      </c>
      <c r="C749" s="462" t="s">
        <v>1948</v>
      </c>
      <c r="D749" s="463" t="s">
        <v>1949</v>
      </c>
      <c r="E749" s="464" t="s">
        <v>1101</v>
      </c>
      <c r="F749" s="464">
        <v>5</v>
      </c>
      <c r="G749" s="462" t="s">
        <v>1958</v>
      </c>
      <c r="H749" s="464" t="s">
        <v>1959</v>
      </c>
      <c r="I749" s="464" t="s">
        <v>1100</v>
      </c>
      <c r="J749" s="464" t="s">
        <v>61</v>
      </c>
      <c r="K749" s="466" t="s">
        <v>355</v>
      </c>
      <c r="L749" s="467">
        <f t="shared" si="57"/>
        <v>1</v>
      </c>
      <c r="M749" s="468">
        <f t="shared" si="59"/>
        <v>67114</v>
      </c>
      <c r="N749" s="467" t="str">
        <f>IF(IFERROR(SEARCH("-",K749,1),0) &gt; 0,IFERROR(VLOOKUP(K749,'Liste ECO'!A:A,1,FALSE),"ATTENTION CE Inexistant"),"")</f>
        <v>311-04</v>
      </c>
      <c r="O749" s="467" t="str">
        <f>IF(LEFT(N749,1) ="A",'Messages d''erreur'!$B$9,"")</f>
        <v/>
      </c>
      <c r="P749" s="447">
        <f t="shared" si="60"/>
        <v>67114</v>
      </c>
      <c r="Q749" s="447">
        <f>IFERROR(VLOOKUP(B750,'Liste CG'!A:A,1,FALSE),"Attention erreur pas de CG")</f>
        <v>40002</v>
      </c>
      <c r="R749" s="447" t="str">
        <f>IF(LEFT(Q749,1)="A",'Messages d''erreur'!B$10,"")</f>
        <v/>
      </c>
      <c r="S749" s="467">
        <f t="shared" si="61"/>
        <v>67114</v>
      </c>
      <c r="T749" s="469">
        <f>IFERROR(VLOOKUP(S749,'Liste CG'!A:A,1,FALSE),"Attention erreur pas de CG")</f>
        <v>67114</v>
      </c>
      <c r="U749" s="447" t="str">
        <f>IF(MID(H749,4,1)="x", 'Messages d''erreur'!$B$13,IF(LEFT(T749,1)="A",'Messages d''erreur'!$B$12,""))</f>
        <v/>
      </c>
    </row>
    <row r="750" spans="1:21" ht="39" x14ac:dyDescent="0.35">
      <c r="A750" s="535" t="s">
        <v>1960</v>
      </c>
      <c r="B750" s="447">
        <f t="shared" si="58"/>
        <v>40002</v>
      </c>
      <c r="C750" s="462" t="s">
        <v>1961</v>
      </c>
      <c r="D750" s="463" t="s">
        <v>1962</v>
      </c>
      <c r="E750" s="464" t="s">
        <v>61</v>
      </c>
      <c r="F750" s="464">
        <v>1</v>
      </c>
      <c r="G750" s="462" t="s">
        <v>1878</v>
      </c>
      <c r="H750" s="464" t="s">
        <v>1963</v>
      </c>
      <c r="I750" s="464" t="s">
        <v>1100</v>
      </c>
      <c r="J750" s="464" t="s">
        <v>1101</v>
      </c>
      <c r="K750" s="466" t="s">
        <v>405</v>
      </c>
      <c r="L750" s="467">
        <f t="shared" si="57"/>
        <v>0</v>
      </c>
      <c r="M750" s="468" t="e">
        <f t="shared" si="59"/>
        <v>#VALUE!</v>
      </c>
      <c r="N750" s="467" t="str">
        <f>IF(IFERROR(SEARCH("-",K750,1),0) &gt; 0,IFERROR(VLOOKUP(K750,'Liste ECO'!A:A,1,FALSE),"ATTENTION CE Inexistant"),"")</f>
        <v>361-01</v>
      </c>
      <c r="O750" s="467" t="str">
        <f>IF(LEFT(N750,1) ="A",'Messages d''erreur'!$B$9,"")</f>
        <v/>
      </c>
      <c r="P750" s="447" t="e">
        <f t="shared" si="60"/>
        <v>#VALUE!</v>
      </c>
      <c r="Q750" s="447">
        <f>IFERROR(VLOOKUP(B751,'Liste CG'!A:A,1,FALSE),"Attention erreur pas de CG")</f>
        <v>40002</v>
      </c>
      <c r="R750" s="447" t="str">
        <f>IF(LEFT(Q750,1)="A",'Messages d''erreur'!B$10,"")</f>
        <v/>
      </c>
      <c r="S750" s="467" t="e">
        <f t="shared" si="61"/>
        <v>#VALUE!</v>
      </c>
      <c r="T750" s="469" t="str">
        <f>IFERROR(VLOOKUP(S750,'Liste CG'!A:A,1,FALSE),"Attention erreur pas de CG")</f>
        <v>Attention erreur pas de CG</v>
      </c>
      <c r="U750" s="447" t="str">
        <f>IF(MID(H750,4,1)="x", 'Messages d''erreur'!$B$13,IF(LEFT(T750,1)="A",'Messages d''erreur'!$B$12,""))</f>
        <v>Compte générique de contre-partie</v>
      </c>
    </row>
    <row r="751" spans="1:21" ht="39" x14ac:dyDescent="0.35">
      <c r="A751" s="535" t="s">
        <v>1960</v>
      </c>
      <c r="B751" s="447">
        <f t="shared" si="58"/>
        <v>40002</v>
      </c>
      <c r="C751" s="462" t="s">
        <v>1961</v>
      </c>
      <c r="D751" s="463" t="s">
        <v>1962</v>
      </c>
      <c r="E751" s="464" t="s">
        <v>61</v>
      </c>
      <c r="F751" s="464">
        <v>2</v>
      </c>
      <c r="G751" s="462" t="s">
        <v>595</v>
      </c>
      <c r="H751" s="464" t="s">
        <v>1964</v>
      </c>
      <c r="I751" s="464" t="s">
        <v>1100</v>
      </c>
      <c r="J751" s="464" t="s">
        <v>1101</v>
      </c>
      <c r="K751" s="466" t="s">
        <v>594</v>
      </c>
      <c r="L751" s="467">
        <f t="shared" si="57"/>
        <v>1</v>
      </c>
      <c r="M751" s="468">
        <f t="shared" si="59"/>
        <v>70910</v>
      </c>
      <c r="N751" s="467" t="str">
        <f>IF(IFERROR(SEARCH("-",K751,1),0) &gt; 0,IFERROR(VLOOKUP(K751,'Liste ECO'!A:A,1,FALSE),"ATTENTION CE Inexistant"),"")</f>
        <v>380-03</v>
      </c>
      <c r="O751" s="467" t="str">
        <f>IF(LEFT(N751,1) ="A",'Messages d''erreur'!$B$9,"")</f>
        <v/>
      </c>
      <c r="P751" s="447">
        <f t="shared" si="60"/>
        <v>70910</v>
      </c>
      <c r="Q751" s="447">
        <f>IFERROR(VLOOKUP(B752,'Liste CG'!A:A,1,FALSE),"Attention erreur pas de CG")</f>
        <v>40002</v>
      </c>
      <c r="R751" s="447" t="str">
        <f>IF(LEFT(Q751,1)="A",'Messages d''erreur'!B$10,"")</f>
        <v/>
      </c>
      <c r="S751" s="467">
        <f t="shared" si="61"/>
        <v>70910</v>
      </c>
      <c r="T751" s="469">
        <f>IFERROR(VLOOKUP(S751,'Liste CG'!A:A,1,FALSE),"Attention erreur pas de CG")</f>
        <v>70910</v>
      </c>
      <c r="U751" s="447" t="str">
        <f>IF(MID(H751,4,1)="x", 'Messages d''erreur'!$B$13,IF(LEFT(T751,1)="A",'Messages d''erreur'!$B$12,""))</f>
        <v/>
      </c>
    </row>
    <row r="752" spans="1:21" ht="39" x14ac:dyDescent="0.35">
      <c r="A752" s="535" t="s">
        <v>1960</v>
      </c>
      <c r="B752" s="447">
        <f t="shared" si="58"/>
        <v>40002</v>
      </c>
      <c r="C752" s="462" t="s">
        <v>1961</v>
      </c>
      <c r="D752" s="463" t="s">
        <v>1962</v>
      </c>
      <c r="E752" s="464" t="s">
        <v>1101</v>
      </c>
      <c r="F752" s="464">
        <v>3</v>
      </c>
      <c r="G752" s="462" t="s">
        <v>1965</v>
      </c>
      <c r="H752" s="464" t="s">
        <v>1966</v>
      </c>
      <c r="I752" s="464" t="s">
        <v>1967</v>
      </c>
      <c r="J752" s="464" t="s">
        <v>61</v>
      </c>
      <c r="K752" s="466" t="s">
        <v>1100</v>
      </c>
      <c r="L752" s="467">
        <f t="shared" si="57"/>
        <v>1</v>
      </c>
      <c r="M752" s="468" t="e">
        <f t="shared" si="59"/>
        <v>#VALUE!</v>
      </c>
      <c r="N752" s="467" t="str">
        <f>IF(IFERROR(SEARCH("-",K752,1),0) &gt; 0,IFERROR(VLOOKUP(K752,'Liste ECO'!A:A,1,FALSE),"ATTENTION CE Inexistant"),"")</f>
        <v/>
      </c>
      <c r="O752" s="467" t="str">
        <f>IF(LEFT(N752,1) ="A",'Messages d''erreur'!$B$9,"")</f>
        <v/>
      </c>
      <c r="P752" s="447" t="e">
        <f t="shared" si="60"/>
        <v>#VALUE!</v>
      </c>
      <c r="Q752" s="447">
        <f>IFERROR(VLOOKUP(B753,'Liste CG'!A:A,1,FALSE),"Attention erreur pas de CG")</f>
        <v>40002</v>
      </c>
      <c r="R752" s="447" t="str">
        <f>IF(LEFT(Q752,1)="A",'Messages d''erreur'!B$10,"")</f>
        <v/>
      </c>
      <c r="S752" s="467" t="e">
        <f t="shared" si="61"/>
        <v>#VALUE!</v>
      </c>
      <c r="T752" s="469" t="str">
        <f>IFERROR(VLOOKUP(S752,'Liste CG'!A:A,1,FALSE),"Attention erreur pas de CG")</f>
        <v>Attention erreur pas de CG</v>
      </c>
      <c r="U752" s="447" t="str">
        <f>IF(MID(H752,4,1)="x", 'Messages d''erreur'!$B$13,IF(LEFT(T752,1)="A",'Messages d''erreur'!$B$12,""))</f>
        <v>Compte générique de contre-partie</v>
      </c>
    </row>
    <row r="753" spans="1:21" ht="39" x14ac:dyDescent="0.35">
      <c r="A753" s="535" t="s">
        <v>1960</v>
      </c>
      <c r="B753" s="447">
        <f t="shared" si="58"/>
        <v>40002</v>
      </c>
      <c r="C753" s="462" t="s">
        <v>1961</v>
      </c>
      <c r="D753" s="463" t="s">
        <v>1962</v>
      </c>
      <c r="E753" s="464" t="s">
        <v>1101</v>
      </c>
      <c r="F753" s="464">
        <v>4</v>
      </c>
      <c r="G753" s="462" t="s">
        <v>1954</v>
      </c>
      <c r="H753" s="464" t="s">
        <v>1955</v>
      </c>
      <c r="I753" s="462" t="s">
        <v>1956</v>
      </c>
      <c r="J753" s="464">
        <v>0</v>
      </c>
      <c r="K753" s="466" t="s">
        <v>360</v>
      </c>
      <c r="L753" s="467">
        <f t="shared" si="57"/>
        <v>1</v>
      </c>
      <c r="M753" s="468">
        <f t="shared" si="59"/>
        <v>40700</v>
      </c>
      <c r="N753" s="467" t="str">
        <f>IF(IFERROR(SEARCH("-",K753,1),0) &gt; 0,IFERROR(VLOOKUP(K753,'Liste ECO'!A:A,1,FALSE),"ATTENTION CE Inexistant"),"")</f>
        <v>311-06</v>
      </c>
      <c r="O753" s="467" t="str">
        <f>IF(LEFT(N753,1) ="A",'Messages d''erreur'!$B$9,"")</f>
        <v/>
      </c>
      <c r="P753" s="447">
        <f t="shared" si="60"/>
        <v>40700</v>
      </c>
      <c r="Q753" s="447">
        <f>IFERROR(VLOOKUP(B754,'Liste CG'!A:A,1,FALSE),"Attention erreur pas de CG")</f>
        <v>40002</v>
      </c>
      <c r="R753" s="447" t="str">
        <f>IF(LEFT(Q753,1)="A",'Messages d''erreur'!B$10,"")</f>
        <v/>
      </c>
      <c r="S753" s="467">
        <f t="shared" si="61"/>
        <v>40700</v>
      </c>
      <c r="T753" s="469">
        <f>IFERROR(VLOOKUP(S753,'Liste CG'!A:A,1,FALSE),"Attention erreur pas de CG")</f>
        <v>40700</v>
      </c>
      <c r="U753" s="447" t="str">
        <f>IF(MID(H753,4,1)="x", 'Messages d''erreur'!$B$13,IF(LEFT(T753,1)="A",'Messages d''erreur'!$B$12,""))</f>
        <v/>
      </c>
    </row>
    <row r="754" spans="1:21" ht="39" x14ac:dyDescent="0.35">
      <c r="A754" s="535" t="s">
        <v>1960</v>
      </c>
      <c r="B754" s="447">
        <f t="shared" si="58"/>
        <v>40002</v>
      </c>
      <c r="C754" s="462" t="s">
        <v>1961</v>
      </c>
      <c r="D754" s="463" t="s">
        <v>1962</v>
      </c>
      <c r="E754" s="464" t="s">
        <v>1101</v>
      </c>
      <c r="F754" s="464">
        <v>5</v>
      </c>
      <c r="G754" s="462" t="s">
        <v>1957</v>
      </c>
      <c r="H754" s="464" t="s">
        <v>1963</v>
      </c>
      <c r="I754" s="462" t="s">
        <v>1100</v>
      </c>
      <c r="J754" s="464" t="s">
        <v>61</v>
      </c>
      <c r="K754" s="466" t="s">
        <v>405</v>
      </c>
      <c r="L754" s="467">
        <f t="shared" si="57"/>
        <v>1</v>
      </c>
      <c r="M754" s="468" t="e">
        <f t="shared" si="59"/>
        <v>#VALUE!</v>
      </c>
      <c r="N754" s="467" t="str">
        <f>IF(IFERROR(SEARCH("-",K754,1),0) &gt; 0,IFERROR(VLOOKUP(K754,'Liste ECO'!A:A,1,FALSE),"ATTENTION CE Inexistant"),"")</f>
        <v>361-01</v>
      </c>
      <c r="O754" s="467" t="str">
        <f>IF(LEFT(N754,1) ="A",'Messages d''erreur'!$B$9,"")</f>
        <v/>
      </c>
      <c r="P754" s="447" t="e">
        <f t="shared" si="60"/>
        <v>#VALUE!</v>
      </c>
      <c r="Q754" s="447">
        <f>IFERROR(VLOOKUP(B755,'Liste CG'!A:A,1,FALSE),"Attention erreur pas de CG")</f>
        <v>40002</v>
      </c>
      <c r="R754" s="447" t="str">
        <f>IF(LEFT(Q754,1)="A",'Messages d''erreur'!B$10,"")</f>
        <v/>
      </c>
      <c r="S754" s="467" t="e">
        <f t="shared" si="61"/>
        <v>#VALUE!</v>
      </c>
      <c r="T754" s="469" t="str">
        <f>IFERROR(VLOOKUP(S754,'Liste CG'!A:A,1,FALSE),"Attention erreur pas de CG")</f>
        <v>Attention erreur pas de CG</v>
      </c>
      <c r="U754" s="447" t="str">
        <f>IF(MID(H754,4,1)="x", 'Messages d''erreur'!$B$13,IF(LEFT(T754,1)="A",'Messages d''erreur'!$B$12,""))</f>
        <v>Compte générique de contre-partie</v>
      </c>
    </row>
    <row r="755" spans="1:21" ht="39" x14ac:dyDescent="0.35">
      <c r="A755" s="535" t="s">
        <v>1960</v>
      </c>
      <c r="B755" s="447">
        <f t="shared" si="58"/>
        <v>40002</v>
      </c>
      <c r="C755" s="462" t="s">
        <v>1961</v>
      </c>
      <c r="D755" s="463" t="s">
        <v>1962</v>
      </c>
      <c r="E755" s="464" t="s">
        <v>1101</v>
      </c>
      <c r="F755" s="464">
        <v>6</v>
      </c>
      <c r="G755" s="462" t="s">
        <v>1957</v>
      </c>
      <c r="H755" s="464" t="s">
        <v>1964</v>
      </c>
      <c r="I755" s="464" t="s">
        <v>1100</v>
      </c>
      <c r="J755" s="464" t="s">
        <v>61</v>
      </c>
      <c r="K755" s="466" t="s">
        <v>594</v>
      </c>
      <c r="L755" s="467">
        <f t="shared" si="57"/>
        <v>1</v>
      </c>
      <c r="M755" s="468">
        <f t="shared" si="59"/>
        <v>70910</v>
      </c>
      <c r="N755" s="467" t="str">
        <f>IF(IFERROR(SEARCH("-",K755,1),0) &gt; 0,IFERROR(VLOOKUP(K755,'Liste ECO'!A:A,1,FALSE),"ATTENTION CE Inexistant"),"")</f>
        <v>380-03</v>
      </c>
      <c r="O755" s="467" t="str">
        <f>IF(LEFT(N755,1) ="A",'Messages d''erreur'!$B$9,"")</f>
        <v/>
      </c>
      <c r="P755" s="447">
        <f t="shared" si="60"/>
        <v>70910</v>
      </c>
      <c r="Q755" s="447">
        <f>IFERROR(VLOOKUP(B756,'Liste CG'!A:A,1,FALSE),"Attention erreur pas de CG")</f>
        <v>40002</v>
      </c>
      <c r="R755" s="447" t="str">
        <f>IF(LEFT(Q755,1)="A",'Messages d''erreur'!B$10,"")</f>
        <v/>
      </c>
      <c r="S755" s="467">
        <f t="shared" si="61"/>
        <v>70910</v>
      </c>
      <c r="T755" s="469">
        <f>IFERROR(VLOOKUP(S755,'Liste CG'!A:A,1,FALSE),"Attention erreur pas de CG")</f>
        <v>70910</v>
      </c>
      <c r="U755" s="447" t="str">
        <f>IF(MID(H755,4,1)="x", 'Messages d''erreur'!$B$13,IF(LEFT(T755,1)="A",'Messages d''erreur'!$B$12,""))</f>
        <v/>
      </c>
    </row>
    <row r="756" spans="1:21" ht="39" x14ac:dyDescent="0.35">
      <c r="A756" s="535" t="s">
        <v>1960</v>
      </c>
      <c r="B756" s="447">
        <f t="shared" si="58"/>
        <v>40002</v>
      </c>
      <c r="C756" s="462" t="s">
        <v>1961</v>
      </c>
      <c r="D756" s="463" t="s">
        <v>1962</v>
      </c>
      <c r="E756" s="464" t="s">
        <v>1101</v>
      </c>
      <c r="F756" s="464">
        <v>7</v>
      </c>
      <c r="G756" s="462" t="s">
        <v>1958</v>
      </c>
      <c r="H756" s="464" t="s">
        <v>1959</v>
      </c>
      <c r="I756" s="464" t="s">
        <v>1100</v>
      </c>
      <c r="J756" s="464" t="s">
        <v>61</v>
      </c>
      <c r="K756" s="466" t="s">
        <v>355</v>
      </c>
      <c r="L756" s="467">
        <f t="shared" si="57"/>
        <v>1</v>
      </c>
      <c r="M756" s="468">
        <f t="shared" si="59"/>
        <v>67114</v>
      </c>
      <c r="N756" s="467" t="str">
        <f>IF(IFERROR(SEARCH("-",K756,1),0) &gt; 0,IFERROR(VLOOKUP(K756,'Liste ECO'!A:A,1,FALSE),"ATTENTION CE Inexistant"),"")</f>
        <v>311-04</v>
      </c>
      <c r="O756" s="467" t="str">
        <f>IF(LEFT(N756,1) ="A",'Messages d''erreur'!$B$9,"")</f>
        <v/>
      </c>
      <c r="P756" s="447">
        <f t="shared" si="60"/>
        <v>67114</v>
      </c>
      <c r="Q756" s="447">
        <f>IFERROR(VLOOKUP(B757,'Liste CG'!A:A,1,FALSE),"Attention erreur pas de CG")</f>
        <v>40003</v>
      </c>
      <c r="R756" s="447" t="str">
        <f>IF(LEFT(Q756,1)="A",'Messages d''erreur'!B$10,"")</f>
        <v/>
      </c>
      <c r="S756" s="467">
        <f t="shared" si="61"/>
        <v>67114</v>
      </c>
      <c r="T756" s="469">
        <f>IFERROR(VLOOKUP(S756,'Liste CG'!A:A,1,FALSE),"Attention erreur pas de CG")</f>
        <v>67114</v>
      </c>
      <c r="U756" s="447" t="str">
        <f>IF(MID(H756,4,1)="x", 'Messages d''erreur'!$B$13,IF(LEFT(T756,1)="A",'Messages d''erreur'!$B$12,""))</f>
        <v/>
      </c>
    </row>
    <row r="757" spans="1:21" ht="39" x14ac:dyDescent="0.35">
      <c r="A757" s="535" t="s">
        <v>1968</v>
      </c>
      <c r="B757" s="447">
        <f t="shared" si="58"/>
        <v>40003</v>
      </c>
      <c r="C757" s="462" t="s">
        <v>1969</v>
      </c>
      <c r="D757" s="463" t="s">
        <v>1949</v>
      </c>
      <c r="E757" s="464" t="s">
        <v>61</v>
      </c>
      <c r="F757" s="464">
        <v>1</v>
      </c>
      <c r="G757" s="462" t="s">
        <v>1970</v>
      </c>
      <c r="H757" s="464" t="s">
        <v>1971</v>
      </c>
      <c r="I757" s="464" t="s">
        <v>1100</v>
      </c>
      <c r="J757" s="464" t="s">
        <v>1101</v>
      </c>
      <c r="K757" s="466" t="s">
        <v>1100</v>
      </c>
      <c r="L757" s="467">
        <f t="shared" si="57"/>
        <v>0</v>
      </c>
      <c r="M757" s="468" t="e">
        <f t="shared" si="59"/>
        <v>#VALUE!</v>
      </c>
      <c r="N757" s="467" t="str">
        <f>IF(IFERROR(SEARCH("-",K757,1),0) &gt; 0,IFERROR(VLOOKUP(K757,'Liste ECO'!A:A,1,FALSE),"ATTENTION CE Inexistant"),"")</f>
        <v/>
      </c>
      <c r="O757" s="467" t="str">
        <f>IF(LEFT(N757,1) ="A",'Messages d''erreur'!$B$9,"")</f>
        <v/>
      </c>
      <c r="P757" s="447" t="e">
        <f t="shared" si="60"/>
        <v>#VALUE!</v>
      </c>
      <c r="Q757" s="447">
        <f>IFERROR(VLOOKUP(B758,'Liste CG'!A:A,1,FALSE),"Attention erreur pas de CG")</f>
        <v>40003</v>
      </c>
      <c r="R757" s="447" t="str">
        <f>IF(LEFT(Q757,1)="A",'Messages d''erreur'!B$10,"")</f>
        <v/>
      </c>
      <c r="S757" s="467" t="e">
        <f t="shared" si="61"/>
        <v>#VALUE!</v>
      </c>
      <c r="T757" s="469" t="str">
        <f>IFERROR(VLOOKUP(S757,'Liste CG'!A:A,1,FALSE),"Attention erreur pas de CG")</f>
        <v>Attention erreur pas de CG</v>
      </c>
      <c r="U757" s="447" t="str">
        <f>IF(MID(H757,4,1)="x", 'Messages d''erreur'!$B$13,IF(LEFT(T757,1)="A",'Messages d''erreur'!$B$12,""))</f>
        <v>Compte générique de contre-partie</v>
      </c>
    </row>
    <row r="758" spans="1:21" ht="39" x14ac:dyDescent="0.35">
      <c r="A758" s="535" t="s">
        <v>1968</v>
      </c>
      <c r="B758" s="447">
        <f t="shared" si="58"/>
        <v>40003</v>
      </c>
      <c r="C758" s="462" t="s">
        <v>1969</v>
      </c>
      <c r="D758" s="463" t="s">
        <v>1949</v>
      </c>
      <c r="E758" s="464" t="s">
        <v>1101</v>
      </c>
      <c r="F758" s="464">
        <v>2</v>
      </c>
      <c r="G758" s="462" t="s">
        <v>1952</v>
      </c>
      <c r="H758" s="464" t="s">
        <v>1953</v>
      </c>
      <c r="I758" s="464" t="s">
        <v>1201</v>
      </c>
      <c r="J758" s="464" t="s">
        <v>61</v>
      </c>
      <c r="K758" s="466" t="s">
        <v>1100</v>
      </c>
      <c r="L758" s="467">
        <f t="shared" si="57"/>
        <v>1</v>
      </c>
      <c r="M758" s="468">
        <f t="shared" si="59"/>
        <v>49501</v>
      </c>
      <c r="N758" s="467" t="str">
        <f>IF(IFERROR(SEARCH("-",K758,1),0) &gt; 0,IFERROR(VLOOKUP(K758,'Liste ECO'!A:A,1,FALSE),"ATTENTION CE Inexistant"),"")</f>
        <v/>
      </c>
      <c r="O758" s="467" t="str">
        <f>IF(LEFT(N758,1) ="A",'Messages d''erreur'!$B$9,"")</f>
        <v/>
      </c>
      <c r="P758" s="447">
        <f t="shared" si="60"/>
        <v>49501</v>
      </c>
      <c r="Q758" s="447">
        <f>IFERROR(VLOOKUP(B759,'Liste CG'!A:A,1,FALSE),"Attention erreur pas de CG")</f>
        <v>40003</v>
      </c>
      <c r="R758" s="447" t="str">
        <f>IF(LEFT(Q758,1)="A",'Messages d''erreur'!B$10,"")</f>
        <v/>
      </c>
      <c r="S758" s="467">
        <f t="shared" si="61"/>
        <v>49501</v>
      </c>
      <c r="T758" s="469">
        <f>IFERROR(VLOOKUP(S758,'Liste CG'!A:A,1,FALSE),"Attention erreur pas de CG")</f>
        <v>49501</v>
      </c>
      <c r="U758" s="447" t="str">
        <f>IF(MID(H758,4,1)="x", 'Messages d''erreur'!$B$13,IF(LEFT(T758,1)="A",'Messages d''erreur'!$B$12,""))</f>
        <v/>
      </c>
    </row>
    <row r="759" spans="1:21" ht="39" x14ac:dyDescent="0.35">
      <c r="A759" s="535" t="s">
        <v>1968</v>
      </c>
      <c r="B759" s="447">
        <f t="shared" si="58"/>
        <v>40003</v>
      </c>
      <c r="C759" s="462" t="s">
        <v>1969</v>
      </c>
      <c r="D759" s="463" t="s">
        <v>1949</v>
      </c>
      <c r="E759" s="464" t="s">
        <v>61</v>
      </c>
      <c r="F759" s="464">
        <v>3</v>
      </c>
      <c r="G759" s="462" t="s">
        <v>1972</v>
      </c>
      <c r="H759" s="464" t="s">
        <v>1973</v>
      </c>
      <c r="I759" s="464" t="s">
        <v>1201</v>
      </c>
      <c r="J759" s="464" t="s">
        <v>1101</v>
      </c>
      <c r="K759" s="466" t="s">
        <v>1100</v>
      </c>
      <c r="L759" s="467">
        <f t="shared" si="57"/>
        <v>1</v>
      </c>
      <c r="M759" s="468">
        <f t="shared" si="59"/>
        <v>45110</v>
      </c>
      <c r="N759" s="467" t="str">
        <f>IF(IFERROR(SEARCH("-",K759,1),0) &gt; 0,IFERROR(VLOOKUP(K759,'Liste ECO'!A:A,1,FALSE),"ATTENTION CE Inexistant"),"")</f>
        <v/>
      </c>
      <c r="O759" s="467" t="str">
        <f>IF(LEFT(N759,1) ="A",'Messages d''erreur'!$B$9,"")</f>
        <v/>
      </c>
      <c r="P759" s="447">
        <f t="shared" si="60"/>
        <v>45110</v>
      </c>
      <c r="Q759" s="447">
        <f>IFERROR(VLOOKUP(B760,'Liste CG'!A:A,1,FALSE),"Attention erreur pas de CG")</f>
        <v>40003</v>
      </c>
      <c r="R759" s="447" t="str">
        <f>IF(LEFT(Q759,1)="A",'Messages d''erreur'!B$10,"")</f>
        <v/>
      </c>
      <c r="S759" s="467">
        <f t="shared" si="61"/>
        <v>45110</v>
      </c>
      <c r="T759" s="469">
        <f>IFERROR(VLOOKUP(S759,'Liste CG'!A:A,1,FALSE),"Attention erreur pas de CG")</f>
        <v>45110</v>
      </c>
      <c r="U759" s="447" t="str">
        <f>IF(MID(H759,4,1)="x", 'Messages d''erreur'!$B$13,IF(LEFT(T759,1)="A",'Messages d''erreur'!$B$12,""))</f>
        <v/>
      </c>
    </row>
    <row r="760" spans="1:21" ht="39" x14ac:dyDescent="0.35">
      <c r="A760" s="535" t="s">
        <v>1968</v>
      </c>
      <c r="B760" s="447">
        <f t="shared" si="58"/>
        <v>40003</v>
      </c>
      <c r="C760" s="462" t="s">
        <v>1969</v>
      </c>
      <c r="D760" s="463" t="s">
        <v>1949</v>
      </c>
      <c r="E760" s="464" t="s">
        <v>1101</v>
      </c>
      <c r="F760" s="464">
        <v>4</v>
      </c>
      <c r="G760" s="462" t="s">
        <v>1974</v>
      </c>
      <c r="H760" s="464" t="s">
        <v>1971</v>
      </c>
      <c r="I760" s="464" t="s">
        <v>1100</v>
      </c>
      <c r="J760" s="464" t="s">
        <v>61</v>
      </c>
      <c r="K760" s="466" t="s">
        <v>1100</v>
      </c>
      <c r="L760" s="467">
        <f t="shared" si="57"/>
        <v>1</v>
      </c>
      <c r="M760" s="468" t="e">
        <f t="shared" si="59"/>
        <v>#VALUE!</v>
      </c>
      <c r="N760" s="467" t="str">
        <f>IF(IFERROR(SEARCH("-",K760,1),0) &gt; 0,IFERROR(VLOOKUP(K760,'Liste ECO'!A:A,1,FALSE),"ATTENTION CE Inexistant"),"")</f>
        <v/>
      </c>
      <c r="O760" s="467" t="str">
        <f>IF(LEFT(N760,1) ="A",'Messages d''erreur'!$B$9,"")</f>
        <v/>
      </c>
      <c r="P760" s="447" t="e">
        <f t="shared" si="60"/>
        <v>#VALUE!</v>
      </c>
      <c r="Q760" s="447">
        <f>IFERROR(VLOOKUP(B761,'Liste CG'!A:A,1,FALSE),"Attention erreur pas de CG")</f>
        <v>40003</v>
      </c>
      <c r="R760" s="447" t="str">
        <f>IF(LEFT(Q760,1)="A",'Messages d''erreur'!B$10,"")</f>
        <v/>
      </c>
      <c r="S760" s="467" t="e">
        <f t="shared" si="61"/>
        <v>#VALUE!</v>
      </c>
      <c r="T760" s="469" t="str">
        <f>IFERROR(VLOOKUP(S760,'Liste CG'!A:A,1,FALSE),"Attention erreur pas de CG")</f>
        <v>Attention erreur pas de CG</v>
      </c>
      <c r="U760" s="447" t="str">
        <f>IF(MID(H760,4,1)="x", 'Messages d''erreur'!$B$13,IF(LEFT(T760,1)="A",'Messages d''erreur'!$B$12,""))</f>
        <v>Compte générique de contre-partie</v>
      </c>
    </row>
    <row r="761" spans="1:21" ht="39" x14ac:dyDescent="0.35">
      <c r="A761" s="535" t="s">
        <v>1968</v>
      </c>
      <c r="B761" s="447">
        <f t="shared" si="58"/>
        <v>40003</v>
      </c>
      <c r="C761" s="462" t="s">
        <v>1969</v>
      </c>
      <c r="D761" s="463" t="s">
        <v>1949</v>
      </c>
      <c r="E761" s="464" t="s">
        <v>1101</v>
      </c>
      <c r="F761" s="464">
        <v>5</v>
      </c>
      <c r="G761" s="462" t="s">
        <v>1958</v>
      </c>
      <c r="H761" s="464" t="s">
        <v>1959</v>
      </c>
      <c r="I761" s="464" t="s">
        <v>1100</v>
      </c>
      <c r="J761" s="464" t="s">
        <v>61</v>
      </c>
      <c r="K761" s="466" t="s">
        <v>355</v>
      </c>
      <c r="L761" s="467">
        <f t="shared" si="57"/>
        <v>1</v>
      </c>
      <c r="M761" s="468">
        <f t="shared" si="59"/>
        <v>67114</v>
      </c>
      <c r="N761" s="467" t="str">
        <f>IF(IFERROR(SEARCH("-",K761,1),0) &gt; 0,IFERROR(VLOOKUP(K761,'Liste ECO'!A:A,1,FALSE),"ATTENTION CE Inexistant"),"")</f>
        <v>311-04</v>
      </c>
      <c r="O761" s="467" t="str">
        <f>IF(LEFT(N761,1) ="A",'Messages d''erreur'!$B$9,"")</f>
        <v/>
      </c>
      <c r="P761" s="447">
        <f t="shared" si="60"/>
        <v>67114</v>
      </c>
      <c r="Q761" s="447">
        <f>IFERROR(VLOOKUP(B762,'Liste CG'!A:A,1,FALSE),"Attention erreur pas de CG")</f>
        <v>40003</v>
      </c>
      <c r="R761" s="447" t="str">
        <f>IF(LEFT(Q761,1)="A",'Messages d''erreur'!B$10,"")</f>
        <v/>
      </c>
      <c r="S761" s="467">
        <f t="shared" si="61"/>
        <v>67114</v>
      </c>
      <c r="T761" s="469">
        <f>IFERROR(VLOOKUP(S761,'Liste CG'!A:A,1,FALSE),"Attention erreur pas de CG")</f>
        <v>67114</v>
      </c>
      <c r="U761" s="447" t="str">
        <f>IF(MID(H761,4,1)="x", 'Messages d''erreur'!$B$13,IF(LEFT(T761,1)="A",'Messages d''erreur'!$B$12,""))</f>
        <v/>
      </c>
    </row>
    <row r="762" spans="1:21" ht="39" x14ac:dyDescent="0.35">
      <c r="A762" s="535" t="s">
        <v>1968</v>
      </c>
      <c r="B762" s="447">
        <f t="shared" si="58"/>
        <v>40003</v>
      </c>
      <c r="C762" s="462" t="s">
        <v>1969</v>
      </c>
      <c r="D762" s="463" t="s">
        <v>1949</v>
      </c>
      <c r="E762" s="464" t="s">
        <v>1101</v>
      </c>
      <c r="F762" s="464">
        <v>6</v>
      </c>
      <c r="G762" s="462" t="s">
        <v>1954</v>
      </c>
      <c r="H762" s="464" t="s">
        <v>1955</v>
      </c>
      <c r="I762" s="462" t="s">
        <v>1956</v>
      </c>
      <c r="J762" s="464" t="s">
        <v>61</v>
      </c>
      <c r="K762" s="466" t="s">
        <v>360</v>
      </c>
      <c r="L762" s="467">
        <f t="shared" si="57"/>
        <v>1</v>
      </c>
      <c r="M762" s="468">
        <f t="shared" si="59"/>
        <v>40700</v>
      </c>
      <c r="N762" s="467" t="str">
        <f>IF(IFERROR(SEARCH("-",K762,1),0) &gt; 0,IFERROR(VLOOKUP(K762,'Liste ECO'!A:A,1,FALSE),"ATTENTION CE Inexistant"),"")</f>
        <v>311-06</v>
      </c>
      <c r="O762" s="467" t="str">
        <f>IF(LEFT(N762,1) ="A",'Messages d''erreur'!$B$9,"")</f>
        <v/>
      </c>
      <c r="P762" s="447">
        <f t="shared" si="60"/>
        <v>40700</v>
      </c>
      <c r="Q762" s="447">
        <f>IFERROR(VLOOKUP(B763,'Liste CG'!A:A,1,FALSE),"Attention erreur pas de CG")</f>
        <v>40004</v>
      </c>
      <c r="R762" s="447" t="str">
        <f>IF(LEFT(Q762,1)="A",'Messages d''erreur'!B$10,"")</f>
        <v/>
      </c>
      <c r="S762" s="467">
        <f t="shared" si="61"/>
        <v>40700</v>
      </c>
      <c r="T762" s="469">
        <f>IFERROR(VLOOKUP(S762,'Liste CG'!A:A,1,FALSE),"Attention erreur pas de CG")</f>
        <v>40700</v>
      </c>
      <c r="U762" s="447" t="str">
        <f>IF(MID(H762,4,1)="x", 'Messages d''erreur'!$B$13,IF(LEFT(T762,1)="A",'Messages d''erreur'!$B$12,""))</f>
        <v/>
      </c>
    </row>
    <row r="763" spans="1:21" ht="39" x14ac:dyDescent="0.35">
      <c r="A763" s="535" t="s">
        <v>1975</v>
      </c>
      <c r="B763" s="447">
        <f t="shared" si="58"/>
        <v>40004</v>
      </c>
      <c r="C763" s="462" t="s">
        <v>1976</v>
      </c>
      <c r="D763" s="463" t="s">
        <v>1962</v>
      </c>
      <c r="E763" s="464" t="s">
        <v>61</v>
      </c>
      <c r="F763" s="464">
        <v>1</v>
      </c>
      <c r="G763" s="462" t="s">
        <v>1977</v>
      </c>
      <c r="H763" s="464" t="s">
        <v>1971</v>
      </c>
      <c r="I763" s="464" t="s">
        <v>1100</v>
      </c>
      <c r="J763" s="464" t="s">
        <v>1101</v>
      </c>
      <c r="K763" s="466" t="s">
        <v>1100</v>
      </c>
      <c r="L763" s="467">
        <f t="shared" si="57"/>
        <v>0</v>
      </c>
      <c r="M763" s="468" t="e">
        <f t="shared" si="59"/>
        <v>#VALUE!</v>
      </c>
      <c r="N763" s="467" t="str">
        <f>IF(IFERROR(SEARCH("-",K763,1),0) &gt; 0,IFERROR(VLOOKUP(K763,'Liste ECO'!A:A,1,FALSE),"ATTENTION CE Inexistant"),"")</f>
        <v/>
      </c>
      <c r="O763" s="467" t="str">
        <f>IF(LEFT(N763,1) ="A",'Messages d''erreur'!$B$9,"")</f>
        <v/>
      </c>
      <c r="P763" s="447" t="e">
        <f t="shared" si="60"/>
        <v>#VALUE!</v>
      </c>
      <c r="Q763" s="447">
        <f>IFERROR(VLOOKUP(B764,'Liste CG'!A:A,1,FALSE),"Attention erreur pas de CG")</f>
        <v>40004</v>
      </c>
      <c r="R763" s="447" t="str">
        <f>IF(LEFT(Q763,1)="A",'Messages d''erreur'!B$10,"")</f>
        <v/>
      </c>
      <c r="S763" s="467" t="e">
        <f t="shared" si="61"/>
        <v>#VALUE!</v>
      </c>
      <c r="T763" s="469" t="str">
        <f>IFERROR(VLOOKUP(S763,'Liste CG'!A:A,1,FALSE),"Attention erreur pas de CG")</f>
        <v>Attention erreur pas de CG</v>
      </c>
      <c r="U763" s="447" t="str">
        <f>IF(MID(H763,4,1)="x", 'Messages d''erreur'!$B$13,IF(LEFT(T763,1)="A",'Messages d''erreur'!$B$12,""))</f>
        <v>Compte générique de contre-partie</v>
      </c>
    </row>
    <row r="764" spans="1:21" ht="39" x14ac:dyDescent="0.35">
      <c r="A764" s="535" t="s">
        <v>1975</v>
      </c>
      <c r="B764" s="447">
        <f t="shared" si="58"/>
        <v>40004</v>
      </c>
      <c r="C764" s="462" t="s">
        <v>1976</v>
      </c>
      <c r="D764" s="463" t="s">
        <v>1962</v>
      </c>
      <c r="E764" s="464" t="s">
        <v>1101</v>
      </c>
      <c r="F764" s="464">
        <v>2</v>
      </c>
      <c r="G764" s="462" t="s">
        <v>1952</v>
      </c>
      <c r="H764" s="464" t="s">
        <v>1966</v>
      </c>
      <c r="I764" s="464" t="s">
        <v>1967</v>
      </c>
      <c r="J764" s="464" t="s">
        <v>61</v>
      </c>
      <c r="K764" s="466" t="s">
        <v>1100</v>
      </c>
      <c r="L764" s="467">
        <f t="shared" si="57"/>
        <v>1</v>
      </c>
      <c r="M764" s="468" t="e">
        <f t="shared" si="59"/>
        <v>#VALUE!</v>
      </c>
      <c r="N764" s="467" t="str">
        <f>IF(IFERROR(SEARCH("-",K764,1),0) &gt; 0,IFERROR(VLOOKUP(K764,'Liste ECO'!A:A,1,FALSE),"ATTENTION CE Inexistant"),"")</f>
        <v/>
      </c>
      <c r="O764" s="467" t="str">
        <f>IF(LEFT(N764,1) ="A",'Messages d''erreur'!$B$9,"")</f>
        <v/>
      </c>
      <c r="P764" s="447" t="e">
        <f t="shared" si="60"/>
        <v>#VALUE!</v>
      </c>
      <c r="Q764" s="447">
        <f>IFERROR(VLOOKUP(B765,'Liste CG'!A:A,1,FALSE),"Attention erreur pas de CG")</f>
        <v>40004</v>
      </c>
      <c r="R764" s="447" t="str">
        <f>IF(LEFT(Q764,1)="A",'Messages d''erreur'!B$10,"")</f>
        <v/>
      </c>
      <c r="S764" s="467" t="e">
        <f t="shared" si="61"/>
        <v>#VALUE!</v>
      </c>
      <c r="T764" s="469" t="str">
        <f>IFERROR(VLOOKUP(S764,'Liste CG'!A:A,1,FALSE),"Attention erreur pas de CG")</f>
        <v>Attention erreur pas de CG</v>
      </c>
      <c r="U764" s="447" t="str">
        <f>IF(MID(H764,4,1)="x", 'Messages d''erreur'!$B$13,IF(LEFT(T764,1)="A",'Messages d''erreur'!$B$12,""))</f>
        <v>Compte générique de contre-partie</v>
      </c>
    </row>
    <row r="765" spans="1:21" ht="39" x14ac:dyDescent="0.35">
      <c r="A765" s="535" t="s">
        <v>1975</v>
      </c>
      <c r="B765" s="447">
        <f t="shared" si="58"/>
        <v>40004</v>
      </c>
      <c r="C765" s="462" t="s">
        <v>1976</v>
      </c>
      <c r="D765" s="463" t="s">
        <v>1962</v>
      </c>
      <c r="E765" s="464" t="s">
        <v>61</v>
      </c>
      <c r="F765" s="464">
        <v>3</v>
      </c>
      <c r="G765" s="462" t="s">
        <v>1972</v>
      </c>
      <c r="H765" s="464" t="s">
        <v>1978</v>
      </c>
      <c r="I765" s="464" t="s">
        <v>1201</v>
      </c>
      <c r="J765" s="464" t="s">
        <v>1101</v>
      </c>
      <c r="K765" s="466" t="s">
        <v>1100</v>
      </c>
      <c r="L765" s="467">
        <f t="shared" si="57"/>
        <v>1</v>
      </c>
      <c r="M765" s="468">
        <f t="shared" si="59"/>
        <v>45100</v>
      </c>
      <c r="N765" s="467" t="str">
        <f>IF(IFERROR(SEARCH("-",K765,1),0) &gt; 0,IFERROR(VLOOKUP(K765,'Liste ECO'!A:A,1,FALSE),"ATTENTION CE Inexistant"),"")</f>
        <v/>
      </c>
      <c r="O765" s="467" t="str">
        <f>IF(LEFT(N765,1) ="A",'Messages d''erreur'!$B$9,"")</f>
        <v/>
      </c>
      <c r="P765" s="447">
        <f t="shared" si="60"/>
        <v>45100</v>
      </c>
      <c r="Q765" s="447">
        <f>IFERROR(VLOOKUP(B766,'Liste CG'!A:A,1,FALSE),"Attention erreur pas de CG")</f>
        <v>40004</v>
      </c>
      <c r="R765" s="447" t="str">
        <f>IF(LEFT(Q765,1)="A",'Messages d''erreur'!B$10,"")</f>
        <v/>
      </c>
      <c r="S765" s="467">
        <f t="shared" si="61"/>
        <v>45100</v>
      </c>
      <c r="T765" s="469">
        <f>IFERROR(VLOOKUP(S765,'Liste CG'!A:A,1,FALSE),"Attention erreur pas de CG")</f>
        <v>45100</v>
      </c>
      <c r="U765" s="447" t="str">
        <f>IF(MID(H765,4,1)="x", 'Messages d''erreur'!$B$13,IF(LEFT(T765,1)="A",'Messages d''erreur'!$B$12,""))</f>
        <v/>
      </c>
    </row>
    <row r="766" spans="1:21" ht="39" x14ac:dyDescent="0.35">
      <c r="A766" s="535" t="s">
        <v>1975</v>
      </c>
      <c r="B766" s="447">
        <f t="shared" si="58"/>
        <v>40004</v>
      </c>
      <c r="C766" s="462" t="s">
        <v>1976</v>
      </c>
      <c r="D766" s="463" t="s">
        <v>1962</v>
      </c>
      <c r="E766" s="464" t="s">
        <v>61</v>
      </c>
      <c r="F766" s="464">
        <v>4</v>
      </c>
      <c r="G766" s="462" t="s">
        <v>1972</v>
      </c>
      <c r="H766" s="464" t="s">
        <v>1973</v>
      </c>
      <c r="I766" s="464" t="s">
        <v>1201</v>
      </c>
      <c r="J766" s="464" t="s">
        <v>1101</v>
      </c>
      <c r="K766" s="466" t="s">
        <v>1100</v>
      </c>
      <c r="L766" s="467">
        <f t="shared" si="57"/>
        <v>1</v>
      </c>
      <c r="M766" s="468">
        <f t="shared" si="59"/>
        <v>45110</v>
      </c>
      <c r="N766" s="467" t="str">
        <f>IF(IFERROR(SEARCH("-",K766,1),0) &gt; 0,IFERROR(VLOOKUP(K766,'Liste ECO'!A:A,1,FALSE),"ATTENTION CE Inexistant"),"")</f>
        <v/>
      </c>
      <c r="O766" s="467" t="str">
        <f>IF(LEFT(N766,1) ="A",'Messages d''erreur'!$B$9,"")</f>
        <v/>
      </c>
      <c r="P766" s="447">
        <f t="shared" si="60"/>
        <v>45110</v>
      </c>
      <c r="Q766" s="447">
        <f>IFERROR(VLOOKUP(B767,'Liste CG'!A:A,1,FALSE),"Attention erreur pas de CG")</f>
        <v>40004</v>
      </c>
      <c r="R766" s="447" t="str">
        <f>IF(LEFT(Q766,1)="A",'Messages d''erreur'!B$10,"")</f>
        <v/>
      </c>
      <c r="S766" s="467">
        <f t="shared" si="61"/>
        <v>45110</v>
      </c>
      <c r="T766" s="469">
        <f>IFERROR(VLOOKUP(S766,'Liste CG'!A:A,1,FALSE),"Attention erreur pas de CG")</f>
        <v>45110</v>
      </c>
      <c r="U766" s="447" t="str">
        <f>IF(MID(H766,4,1)="x", 'Messages d''erreur'!$B$13,IF(LEFT(T766,1)="A",'Messages d''erreur'!$B$12,""))</f>
        <v/>
      </c>
    </row>
    <row r="767" spans="1:21" ht="39" x14ac:dyDescent="0.35">
      <c r="A767" s="535" t="s">
        <v>1975</v>
      </c>
      <c r="B767" s="447">
        <f t="shared" si="58"/>
        <v>40004</v>
      </c>
      <c r="C767" s="462" t="s">
        <v>1976</v>
      </c>
      <c r="D767" s="463" t="s">
        <v>1962</v>
      </c>
      <c r="E767" s="464" t="s">
        <v>1101</v>
      </c>
      <c r="F767" s="464">
        <v>5</v>
      </c>
      <c r="G767" s="462" t="s">
        <v>1974</v>
      </c>
      <c r="H767" s="464" t="s">
        <v>1971</v>
      </c>
      <c r="I767" s="464" t="s">
        <v>1100</v>
      </c>
      <c r="J767" s="464" t="s">
        <v>61</v>
      </c>
      <c r="K767" s="466" t="s">
        <v>1100</v>
      </c>
      <c r="L767" s="467">
        <f t="shared" si="57"/>
        <v>1</v>
      </c>
      <c r="M767" s="468" t="e">
        <f t="shared" si="59"/>
        <v>#VALUE!</v>
      </c>
      <c r="N767" s="467" t="str">
        <f>IF(IFERROR(SEARCH("-",K767,1),0) &gt; 0,IFERROR(VLOOKUP(K767,'Liste ECO'!A:A,1,FALSE),"ATTENTION CE Inexistant"),"")</f>
        <v/>
      </c>
      <c r="O767" s="467" t="str">
        <f>IF(LEFT(N767,1) ="A",'Messages d''erreur'!$B$9,"")</f>
        <v/>
      </c>
      <c r="P767" s="447" t="e">
        <f t="shared" si="60"/>
        <v>#VALUE!</v>
      </c>
      <c r="Q767" s="447">
        <f>IFERROR(VLOOKUP(B768,'Liste CG'!A:A,1,FALSE),"Attention erreur pas de CG")</f>
        <v>40004</v>
      </c>
      <c r="R767" s="447" t="str">
        <f>IF(LEFT(Q767,1)="A",'Messages d''erreur'!B$10,"")</f>
        <v/>
      </c>
      <c r="S767" s="467" t="e">
        <f t="shared" si="61"/>
        <v>#VALUE!</v>
      </c>
      <c r="T767" s="469" t="str">
        <f>IFERROR(VLOOKUP(S767,'Liste CG'!A:A,1,FALSE),"Attention erreur pas de CG")</f>
        <v>Attention erreur pas de CG</v>
      </c>
      <c r="U767" s="447" t="str">
        <f>IF(MID(H767,4,1)="x", 'Messages d''erreur'!$B$13,IF(LEFT(T767,1)="A",'Messages d''erreur'!$B$12,""))</f>
        <v>Compte générique de contre-partie</v>
      </c>
    </row>
    <row r="768" spans="1:21" ht="39" x14ac:dyDescent="0.35">
      <c r="A768" s="535" t="s">
        <v>1975</v>
      </c>
      <c r="B768" s="447">
        <f t="shared" si="58"/>
        <v>40004</v>
      </c>
      <c r="C768" s="462" t="s">
        <v>1976</v>
      </c>
      <c r="D768" s="463" t="s">
        <v>1962</v>
      </c>
      <c r="E768" s="464" t="s">
        <v>1101</v>
      </c>
      <c r="F768" s="464">
        <v>6</v>
      </c>
      <c r="G768" s="462" t="s">
        <v>1958</v>
      </c>
      <c r="H768" s="464" t="s">
        <v>1959</v>
      </c>
      <c r="I768" s="464" t="s">
        <v>1100</v>
      </c>
      <c r="J768" s="464" t="s">
        <v>61</v>
      </c>
      <c r="K768" s="466" t="s">
        <v>355</v>
      </c>
      <c r="L768" s="467">
        <f t="shared" si="57"/>
        <v>1</v>
      </c>
      <c r="M768" s="468">
        <f t="shared" si="59"/>
        <v>67114</v>
      </c>
      <c r="N768" s="467" t="str">
        <f>IF(IFERROR(SEARCH("-",K768,1),0) &gt; 0,IFERROR(VLOOKUP(K768,'Liste ECO'!A:A,1,FALSE),"ATTENTION CE Inexistant"),"")</f>
        <v>311-04</v>
      </c>
      <c r="O768" s="467" t="str">
        <f>IF(LEFT(N768,1) ="A",'Messages d''erreur'!$B$9,"")</f>
        <v/>
      </c>
      <c r="P768" s="447">
        <f t="shared" si="60"/>
        <v>67114</v>
      </c>
      <c r="Q768" s="447">
        <f>IFERROR(VLOOKUP(B769,'Liste CG'!A:A,1,FALSE),"Attention erreur pas de CG")</f>
        <v>40004</v>
      </c>
      <c r="R768" s="447" t="str">
        <f>IF(LEFT(Q768,1)="A",'Messages d''erreur'!B$10,"")</f>
        <v/>
      </c>
      <c r="S768" s="467">
        <f t="shared" si="61"/>
        <v>67114</v>
      </c>
      <c r="T768" s="469">
        <f>IFERROR(VLOOKUP(S768,'Liste CG'!A:A,1,FALSE),"Attention erreur pas de CG")</f>
        <v>67114</v>
      </c>
      <c r="U768" s="447" t="str">
        <f>IF(MID(H768,4,1)="x", 'Messages d''erreur'!$B$13,IF(LEFT(T768,1)="A",'Messages d''erreur'!$B$12,""))</f>
        <v/>
      </c>
    </row>
    <row r="769" spans="1:21" ht="39" x14ac:dyDescent="0.35">
      <c r="A769" s="535" t="s">
        <v>1975</v>
      </c>
      <c r="B769" s="447">
        <f t="shared" si="58"/>
        <v>40004</v>
      </c>
      <c r="C769" s="462" t="s">
        <v>1976</v>
      </c>
      <c r="D769" s="463" t="s">
        <v>1962</v>
      </c>
      <c r="E769" s="464" t="s">
        <v>1101</v>
      </c>
      <c r="F769" s="464">
        <v>7</v>
      </c>
      <c r="G769" s="462" t="s">
        <v>1954</v>
      </c>
      <c r="H769" s="464" t="s">
        <v>1955</v>
      </c>
      <c r="I769" s="462" t="s">
        <v>1956</v>
      </c>
      <c r="J769" s="464" t="s">
        <v>61</v>
      </c>
      <c r="K769" s="466" t="s">
        <v>360</v>
      </c>
      <c r="L769" s="467">
        <f t="shared" si="57"/>
        <v>1</v>
      </c>
      <c r="M769" s="468">
        <f t="shared" si="59"/>
        <v>40700</v>
      </c>
      <c r="N769" s="467" t="str">
        <f>IF(IFERROR(SEARCH("-",K769,1),0) &gt; 0,IFERROR(VLOOKUP(K769,'Liste ECO'!A:A,1,FALSE),"ATTENTION CE Inexistant"),"")</f>
        <v>311-06</v>
      </c>
      <c r="O769" s="467" t="str">
        <f>IF(LEFT(N769,1) ="A",'Messages d''erreur'!$B$9,"")</f>
        <v/>
      </c>
      <c r="P769" s="447">
        <f t="shared" si="60"/>
        <v>40700</v>
      </c>
      <c r="Q769" s="447">
        <f>IFERROR(VLOOKUP(B770,'Liste CG'!A:A,1,FALSE),"Attention erreur pas de CG")</f>
        <v>40700</v>
      </c>
      <c r="R769" s="447" t="str">
        <f>IF(LEFT(Q769,1)="A",'Messages d''erreur'!B$10,"")</f>
        <v/>
      </c>
      <c r="S769" s="467">
        <f t="shared" si="61"/>
        <v>40700</v>
      </c>
      <c r="T769" s="469">
        <f>IFERROR(VLOOKUP(S769,'Liste CG'!A:A,1,FALSE),"Attention erreur pas de CG")</f>
        <v>40700</v>
      </c>
      <c r="U769" s="447" t="str">
        <f>IF(MID(H769,4,1)="x", 'Messages d''erreur'!$B$13,IF(LEFT(T769,1)="A",'Messages d''erreur'!$B$12,""))</f>
        <v/>
      </c>
    </row>
    <row r="770" spans="1:21" ht="39" x14ac:dyDescent="0.35">
      <c r="A770" s="535" t="s">
        <v>1955</v>
      </c>
      <c r="B770" s="447">
        <f t="shared" si="58"/>
        <v>40700</v>
      </c>
      <c r="C770" s="462" t="s">
        <v>1979</v>
      </c>
      <c r="D770" s="463" t="s">
        <v>1956</v>
      </c>
      <c r="E770" s="464" t="s">
        <v>61</v>
      </c>
      <c r="F770" s="464">
        <v>1</v>
      </c>
      <c r="G770" s="462" t="s">
        <v>1948</v>
      </c>
      <c r="H770" s="464" t="s">
        <v>1947</v>
      </c>
      <c r="I770" s="464" t="s">
        <v>1201</v>
      </c>
      <c r="J770" s="464" t="s">
        <v>1101</v>
      </c>
      <c r="K770" s="466" t="s">
        <v>360</v>
      </c>
      <c r="L770" s="467">
        <f t="shared" ref="L770:L833" si="62">IF(A770=A769,1,0)</f>
        <v>0</v>
      </c>
      <c r="M770" s="468">
        <f t="shared" si="59"/>
        <v>40001</v>
      </c>
      <c r="N770" s="467" t="str">
        <f>IF(IFERROR(SEARCH("-",K770,1),0) &gt; 0,IFERROR(VLOOKUP(K770,'Liste ECO'!A:A,1,FALSE),"ATTENTION CE Inexistant"),"")</f>
        <v>311-06</v>
      </c>
      <c r="O770" s="467" t="str">
        <f>IF(LEFT(N770,1) ="A",'Messages d''erreur'!$B$9,"")</f>
        <v/>
      </c>
      <c r="P770" s="447">
        <f t="shared" si="60"/>
        <v>40001</v>
      </c>
      <c r="Q770" s="447">
        <f>IFERROR(VLOOKUP(B771,'Liste CG'!A:A,1,FALSE),"Attention erreur pas de CG")</f>
        <v>40700</v>
      </c>
      <c r="R770" s="447" t="str">
        <f>IF(LEFT(Q770,1)="A",'Messages d''erreur'!B$10,"")</f>
        <v/>
      </c>
      <c r="S770" s="467">
        <f t="shared" si="61"/>
        <v>40001</v>
      </c>
      <c r="T770" s="469">
        <f>IFERROR(VLOOKUP(S770,'Liste CG'!A:A,1,FALSE),"Attention erreur pas de CG")</f>
        <v>40001</v>
      </c>
      <c r="U770" s="447" t="str">
        <f>IF(MID(H770,4,1)="x", 'Messages d''erreur'!$B$13,IF(LEFT(T770,1)="A",'Messages d''erreur'!$B$12,""))</f>
        <v/>
      </c>
    </row>
    <row r="771" spans="1:21" ht="52" x14ac:dyDescent="0.35">
      <c r="A771" s="535" t="s">
        <v>1955</v>
      </c>
      <c r="B771" s="447">
        <f t="shared" si="58"/>
        <v>40700</v>
      </c>
      <c r="C771" s="462" t="s">
        <v>1979</v>
      </c>
      <c r="D771" s="463" t="s">
        <v>1956</v>
      </c>
      <c r="E771" s="464" t="s">
        <v>61</v>
      </c>
      <c r="F771" s="464">
        <v>2</v>
      </c>
      <c r="G771" s="462" t="s">
        <v>1961</v>
      </c>
      <c r="H771" s="464" t="s">
        <v>1960</v>
      </c>
      <c r="I771" s="464" t="s">
        <v>1201</v>
      </c>
      <c r="J771" s="464" t="s">
        <v>1101</v>
      </c>
      <c r="K771" s="466" t="s">
        <v>360</v>
      </c>
      <c r="L771" s="467">
        <f t="shared" si="62"/>
        <v>1</v>
      </c>
      <c r="M771" s="468">
        <f t="shared" si="59"/>
        <v>40002</v>
      </c>
      <c r="N771" s="467" t="str">
        <f>IF(IFERROR(SEARCH("-",K771,1),0) &gt; 0,IFERROR(VLOOKUP(K771,'Liste ECO'!A:A,1,FALSE),"ATTENTION CE Inexistant"),"")</f>
        <v>311-06</v>
      </c>
      <c r="O771" s="467" t="str">
        <f>IF(LEFT(N771,1) ="A",'Messages d''erreur'!$B$9,"")</f>
        <v/>
      </c>
      <c r="P771" s="447">
        <f t="shared" si="60"/>
        <v>40002</v>
      </c>
      <c r="Q771" s="447">
        <f>IFERROR(VLOOKUP(B772,'Liste CG'!A:A,1,FALSE),"Attention erreur pas de CG")</f>
        <v>40700</v>
      </c>
      <c r="R771" s="447" t="str">
        <f>IF(LEFT(Q771,1)="A",'Messages d''erreur'!B$10,"")</f>
        <v/>
      </c>
      <c r="S771" s="467">
        <f t="shared" si="61"/>
        <v>40002</v>
      </c>
      <c r="T771" s="469">
        <f>IFERROR(VLOOKUP(S771,'Liste CG'!A:A,1,FALSE),"Attention erreur pas de CG")</f>
        <v>40002</v>
      </c>
      <c r="U771" s="447" t="str">
        <f>IF(MID(H771,4,1)="x", 'Messages d''erreur'!$B$13,IF(LEFT(T771,1)="A",'Messages d''erreur'!$B$12,""))</f>
        <v/>
      </c>
    </row>
    <row r="772" spans="1:21" ht="39" x14ac:dyDescent="0.35">
      <c r="A772" s="535" t="s">
        <v>1955</v>
      </c>
      <c r="B772" s="447">
        <f t="shared" si="58"/>
        <v>40700</v>
      </c>
      <c r="C772" s="462" t="s">
        <v>1979</v>
      </c>
      <c r="D772" s="463" t="s">
        <v>1956</v>
      </c>
      <c r="E772" s="464" t="s">
        <v>61</v>
      </c>
      <c r="F772" s="464">
        <v>3</v>
      </c>
      <c r="G772" s="462" t="s">
        <v>1969</v>
      </c>
      <c r="H772" s="464" t="s">
        <v>1968</v>
      </c>
      <c r="I772" s="464" t="s">
        <v>1201</v>
      </c>
      <c r="J772" s="464" t="s">
        <v>1101</v>
      </c>
      <c r="K772" s="466" t="s">
        <v>360</v>
      </c>
      <c r="L772" s="467">
        <f t="shared" si="62"/>
        <v>1</v>
      </c>
      <c r="M772" s="468">
        <f t="shared" si="59"/>
        <v>40003</v>
      </c>
      <c r="N772" s="467" t="str">
        <f>IF(IFERROR(SEARCH("-",K772,1),0) &gt; 0,IFERROR(VLOOKUP(K772,'Liste ECO'!A:A,1,FALSE),"ATTENTION CE Inexistant"),"")</f>
        <v>311-06</v>
      </c>
      <c r="O772" s="467" t="str">
        <f>IF(LEFT(N772,1) ="A",'Messages d''erreur'!$B$9,"")</f>
        <v/>
      </c>
      <c r="P772" s="447">
        <f t="shared" si="60"/>
        <v>40003</v>
      </c>
      <c r="Q772" s="447">
        <f>IFERROR(VLOOKUP(B773,'Liste CG'!A:A,1,FALSE),"Attention erreur pas de CG")</f>
        <v>40700</v>
      </c>
      <c r="R772" s="447" t="str">
        <f>IF(LEFT(Q772,1)="A",'Messages d''erreur'!B$10,"")</f>
        <v/>
      </c>
      <c r="S772" s="467">
        <f t="shared" si="61"/>
        <v>40003</v>
      </c>
      <c r="T772" s="469">
        <f>IFERROR(VLOOKUP(S772,'Liste CG'!A:A,1,FALSE),"Attention erreur pas de CG")</f>
        <v>40003</v>
      </c>
      <c r="U772" s="447" t="str">
        <f>IF(MID(H772,4,1)="x", 'Messages d''erreur'!$B$13,IF(LEFT(T772,1)="A",'Messages d''erreur'!$B$12,""))</f>
        <v/>
      </c>
    </row>
    <row r="773" spans="1:21" ht="52" x14ac:dyDescent="0.35">
      <c r="A773" s="535" t="s">
        <v>1955</v>
      </c>
      <c r="B773" s="447">
        <f t="shared" si="58"/>
        <v>40700</v>
      </c>
      <c r="C773" s="462" t="s">
        <v>1979</v>
      </c>
      <c r="D773" s="463" t="s">
        <v>1956</v>
      </c>
      <c r="E773" s="464" t="s">
        <v>61</v>
      </c>
      <c r="F773" s="464">
        <v>4</v>
      </c>
      <c r="G773" s="462" t="s">
        <v>1976</v>
      </c>
      <c r="H773" s="464" t="s">
        <v>1975</v>
      </c>
      <c r="I773" s="464" t="s">
        <v>1201</v>
      </c>
      <c r="J773" s="464" t="s">
        <v>1101</v>
      </c>
      <c r="K773" s="466" t="s">
        <v>360</v>
      </c>
      <c r="L773" s="467">
        <f t="shared" si="62"/>
        <v>1</v>
      </c>
      <c r="M773" s="468">
        <f t="shared" si="59"/>
        <v>40004</v>
      </c>
      <c r="N773" s="467" t="str">
        <f>IF(IFERROR(SEARCH("-",K773,1),0) &gt; 0,IFERROR(VLOOKUP(K773,'Liste ECO'!A:A,1,FALSE),"ATTENTION CE Inexistant"),"")</f>
        <v>311-06</v>
      </c>
      <c r="O773" s="467" t="str">
        <f>IF(LEFT(N773,1) ="A",'Messages d''erreur'!$B$9,"")</f>
        <v/>
      </c>
      <c r="P773" s="447">
        <f t="shared" si="60"/>
        <v>40004</v>
      </c>
      <c r="Q773" s="447">
        <f>IFERROR(VLOOKUP(B774,'Liste CG'!A:A,1,FALSE),"Attention erreur pas de CG")</f>
        <v>40700</v>
      </c>
      <c r="R773" s="447" t="str">
        <f>IF(LEFT(Q773,1)="A",'Messages d''erreur'!B$10,"")</f>
        <v/>
      </c>
      <c r="S773" s="467">
        <f t="shared" si="61"/>
        <v>40004</v>
      </c>
      <c r="T773" s="469">
        <f>IFERROR(VLOOKUP(S773,'Liste CG'!A:A,1,FALSE),"Attention erreur pas de CG")</f>
        <v>40004</v>
      </c>
      <c r="U773" s="447" t="str">
        <f>IF(MID(H773,4,1)="x", 'Messages d''erreur'!$B$13,IF(LEFT(T773,1)="A",'Messages d''erreur'!$B$12,""))</f>
        <v/>
      </c>
    </row>
    <row r="774" spans="1:21" ht="39" x14ac:dyDescent="0.35">
      <c r="A774" s="535" t="s">
        <v>1955</v>
      </c>
      <c r="B774" s="447">
        <f t="shared" si="58"/>
        <v>40700</v>
      </c>
      <c r="C774" s="462" t="s">
        <v>1979</v>
      </c>
      <c r="D774" s="463" t="s">
        <v>1956</v>
      </c>
      <c r="E774" s="464" t="s">
        <v>1101</v>
      </c>
      <c r="F774" s="464">
        <v>5</v>
      </c>
      <c r="G774" s="462" t="s">
        <v>1952</v>
      </c>
      <c r="H774" s="464" t="s">
        <v>1966</v>
      </c>
      <c r="I774" s="464" t="s">
        <v>1967</v>
      </c>
      <c r="J774" s="464" t="s">
        <v>61</v>
      </c>
      <c r="K774" s="466" t="s">
        <v>1100</v>
      </c>
      <c r="L774" s="467">
        <f t="shared" si="62"/>
        <v>1</v>
      </c>
      <c r="M774" s="468" t="e">
        <f t="shared" si="59"/>
        <v>#VALUE!</v>
      </c>
      <c r="N774" s="467" t="str">
        <f>IF(IFERROR(SEARCH("-",K774,1),0) &gt; 0,IFERROR(VLOOKUP(K774,'Liste ECO'!A:A,1,FALSE),"ATTENTION CE Inexistant"),"")</f>
        <v/>
      </c>
      <c r="O774" s="467" t="str">
        <f>IF(LEFT(N774,1) ="A",'Messages d''erreur'!$B$9,"")</f>
        <v/>
      </c>
      <c r="P774" s="447" t="e">
        <f t="shared" si="60"/>
        <v>#VALUE!</v>
      </c>
      <c r="Q774" s="447">
        <f>IFERROR(VLOOKUP(B775,'Liste CG'!A:A,1,FALSE),"Attention erreur pas de CG")</f>
        <v>40700</v>
      </c>
      <c r="R774" s="447" t="str">
        <f>IF(LEFT(Q774,1)="A",'Messages d''erreur'!B$10,"")</f>
        <v/>
      </c>
      <c r="S774" s="467" t="e">
        <f t="shared" si="61"/>
        <v>#VALUE!</v>
      </c>
      <c r="T774" s="469" t="str">
        <f>IFERROR(VLOOKUP(S774,'Liste CG'!A:A,1,FALSE),"Attention erreur pas de CG")</f>
        <v>Attention erreur pas de CG</v>
      </c>
      <c r="U774" s="447" t="str">
        <f>IF(MID(H774,4,1)="x", 'Messages d''erreur'!$B$13,IF(LEFT(T774,1)="A",'Messages d''erreur'!$B$12,""))</f>
        <v>Compte générique de contre-partie</v>
      </c>
    </row>
    <row r="775" spans="1:21" ht="39" x14ac:dyDescent="0.35">
      <c r="A775" s="535" t="s">
        <v>1955</v>
      </c>
      <c r="B775" s="447">
        <f t="shared" si="58"/>
        <v>40700</v>
      </c>
      <c r="C775" s="462" t="s">
        <v>1979</v>
      </c>
      <c r="D775" s="463" t="s">
        <v>1956</v>
      </c>
      <c r="E775" s="464" t="s">
        <v>1101</v>
      </c>
      <c r="F775" s="464">
        <v>6</v>
      </c>
      <c r="G775" s="462" t="s">
        <v>1980</v>
      </c>
      <c r="H775" s="464" t="s">
        <v>1981</v>
      </c>
      <c r="I775" s="464" t="s">
        <v>1982</v>
      </c>
      <c r="J775" s="464" t="s">
        <v>61</v>
      </c>
      <c r="K775" s="466" t="s">
        <v>1100</v>
      </c>
      <c r="L775" s="467">
        <f t="shared" si="62"/>
        <v>1</v>
      </c>
      <c r="M775" s="468">
        <f t="shared" si="59"/>
        <v>40900</v>
      </c>
      <c r="N775" s="467" t="str">
        <f>IF(IFERROR(SEARCH("-",K775,1),0) &gt; 0,IFERROR(VLOOKUP(K775,'Liste ECO'!A:A,1,FALSE),"ATTENTION CE Inexistant"),"")</f>
        <v/>
      </c>
      <c r="O775" s="467" t="str">
        <f>IF(LEFT(N775,1) ="A",'Messages d''erreur'!$B$9,"")</f>
        <v/>
      </c>
      <c r="P775" s="447">
        <f t="shared" si="60"/>
        <v>40900</v>
      </c>
      <c r="Q775" s="447">
        <f>IFERROR(VLOOKUP(B776,'Liste CG'!A:A,1,FALSE),"Attention erreur pas de CG")</f>
        <v>40900</v>
      </c>
      <c r="R775" s="447" t="str">
        <f>IF(LEFT(Q775,1)="A",'Messages d''erreur'!B$10,"")</f>
        <v/>
      </c>
      <c r="S775" s="467">
        <f t="shared" si="61"/>
        <v>40900</v>
      </c>
      <c r="T775" s="469">
        <f>IFERROR(VLOOKUP(S775,'Liste CG'!A:A,1,FALSE),"Attention erreur pas de CG")</f>
        <v>40900</v>
      </c>
      <c r="U775" s="447" t="str">
        <f>IF(MID(H775,4,1)="x", 'Messages d''erreur'!$B$13,IF(LEFT(T775,1)="A",'Messages d''erreur'!$B$12,""))</f>
        <v/>
      </c>
    </row>
    <row r="776" spans="1:21" ht="39" x14ac:dyDescent="0.35">
      <c r="A776" s="535" t="s">
        <v>1981</v>
      </c>
      <c r="B776" s="447">
        <f t="shared" si="58"/>
        <v>40900</v>
      </c>
      <c r="C776" s="462" t="s">
        <v>1983</v>
      </c>
      <c r="D776" s="463" t="s">
        <v>1982</v>
      </c>
      <c r="E776" s="464" t="s">
        <v>1101</v>
      </c>
      <c r="F776" s="464">
        <v>1</v>
      </c>
      <c r="G776" s="462" t="s">
        <v>1984</v>
      </c>
      <c r="H776" s="464" t="s">
        <v>1985</v>
      </c>
      <c r="I776" s="464" t="s">
        <v>1100</v>
      </c>
      <c r="J776" s="464" t="s">
        <v>61</v>
      </c>
      <c r="K776" s="466" t="s">
        <v>360</v>
      </c>
      <c r="L776" s="467">
        <f t="shared" si="62"/>
        <v>0</v>
      </c>
      <c r="M776" s="468">
        <f t="shared" si="59"/>
        <v>66501</v>
      </c>
      <c r="N776" s="467" t="str">
        <f>IF(IFERROR(SEARCH("-",K776,1),0) &gt; 0,IFERROR(VLOOKUP(K776,'Liste ECO'!A:A,1,FALSE),"ATTENTION CE Inexistant"),"")</f>
        <v>311-06</v>
      </c>
      <c r="O776" s="467" t="str">
        <f>IF(LEFT(N776,1) ="A",'Messages d''erreur'!$B$9,"")</f>
        <v/>
      </c>
      <c r="P776" s="447">
        <f t="shared" si="60"/>
        <v>66501</v>
      </c>
      <c r="Q776" s="447">
        <f>IFERROR(VLOOKUP(B777,'Liste CG'!A:A,1,FALSE),"Attention erreur pas de CG")</f>
        <v>40900</v>
      </c>
      <c r="R776" s="447" t="str">
        <f>IF(LEFT(Q776,1)="A",'Messages d''erreur'!B$10,"")</f>
        <v/>
      </c>
      <c r="S776" s="467">
        <f t="shared" si="61"/>
        <v>66501</v>
      </c>
      <c r="T776" s="469">
        <f>IFERROR(VLOOKUP(S776,'Liste CG'!A:A,1,FALSE),"Attention erreur pas de CG")</f>
        <v>66501</v>
      </c>
      <c r="U776" s="447" t="str">
        <f>IF(MID(H776,4,1)="x", 'Messages d''erreur'!$B$13,IF(LEFT(T776,1)="A",'Messages d''erreur'!$B$12,""))</f>
        <v/>
      </c>
    </row>
    <row r="777" spans="1:21" ht="52" x14ac:dyDescent="0.35">
      <c r="A777" s="535" t="s">
        <v>1981</v>
      </c>
      <c r="B777" s="447">
        <f t="shared" si="58"/>
        <v>40900</v>
      </c>
      <c r="C777" s="462" t="s">
        <v>1983</v>
      </c>
      <c r="D777" s="463" t="s">
        <v>1982</v>
      </c>
      <c r="E777" s="464" t="s">
        <v>61</v>
      </c>
      <c r="F777" s="464">
        <v>2</v>
      </c>
      <c r="G777" s="462" t="s">
        <v>1986</v>
      </c>
      <c r="H777" s="464" t="s">
        <v>1987</v>
      </c>
      <c r="I777" s="464" t="s">
        <v>1100</v>
      </c>
      <c r="J777" s="464" t="s">
        <v>1101</v>
      </c>
      <c r="K777" s="466" t="s">
        <v>615</v>
      </c>
      <c r="L777" s="467">
        <f t="shared" si="62"/>
        <v>1</v>
      </c>
      <c r="M777" s="468">
        <f t="shared" si="59"/>
        <v>66502</v>
      </c>
      <c r="N777" s="467" t="str">
        <f>IF(IFERROR(SEARCH("-",K777,1),0) &gt; 0,IFERROR(VLOOKUP(K777,'Liste ECO'!A:A,1,FALSE),"ATTENTION CE Inexistant"),"")</f>
        <v>391-06</v>
      </c>
      <c r="O777" s="467" t="str">
        <f>IF(LEFT(N777,1) ="A",'Messages d''erreur'!$B$9,"")</f>
        <v/>
      </c>
      <c r="P777" s="447">
        <f t="shared" si="60"/>
        <v>66502</v>
      </c>
      <c r="Q777" s="447">
        <f>IFERROR(VLOOKUP(B778,'Liste CG'!A:A,1,FALSE),"Attention erreur pas de CG")</f>
        <v>40900</v>
      </c>
      <c r="R777" s="447" t="str">
        <f>IF(LEFT(Q777,1)="A",'Messages d''erreur'!B$10,"")</f>
        <v/>
      </c>
      <c r="S777" s="467">
        <f t="shared" si="61"/>
        <v>66502</v>
      </c>
      <c r="T777" s="469">
        <f>IFERROR(VLOOKUP(S777,'Liste CG'!A:A,1,FALSE),"Attention erreur pas de CG")</f>
        <v>66502</v>
      </c>
      <c r="U777" s="447" t="str">
        <f>IF(MID(H777,4,1)="x", 'Messages d''erreur'!$B$13,IF(LEFT(T777,1)="A",'Messages d''erreur'!$B$12,""))</f>
        <v/>
      </c>
    </row>
    <row r="778" spans="1:21" ht="26" x14ac:dyDescent="0.35">
      <c r="A778" s="535" t="s">
        <v>1981</v>
      </c>
      <c r="B778" s="447">
        <f t="shared" si="58"/>
        <v>40900</v>
      </c>
      <c r="C778" s="462" t="s">
        <v>1983</v>
      </c>
      <c r="D778" s="463" t="s">
        <v>1982</v>
      </c>
      <c r="E778" s="464" t="s">
        <v>61</v>
      </c>
      <c r="F778" s="464">
        <v>3</v>
      </c>
      <c r="G778" s="462" t="s">
        <v>1980</v>
      </c>
      <c r="H778" s="464" t="s">
        <v>1955</v>
      </c>
      <c r="I778" s="462" t="s">
        <v>1956</v>
      </c>
      <c r="J778" s="464" t="s">
        <v>1101</v>
      </c>
      <c r="K778" s="466" t="s">
        <v>1100</v>
      </c>
      <c r="L778" s="467">
        <f t="shared" si="62"/>
        <v>1</v>
      </c>
      <c r="M778" s="468">
        <f t="shared" si="59"/>
        <v>40700</v>
      </c>
      <c r="N778" s="467" t="str">
        <f>IF(IFERROR(SEARCH("-",K778,1),0) &gt; 0,IFERROR(VLOOKUP(K778,'Liste ECO'!A:A,1,FALSE),"ATTENTION CE Inexistant"),"")</f>
        <v/>
      </c>
      <c r="O778" s="467" t="str">
        <f>IF(LEFT(N778,1) ="A",'Messages d''erreur'!$B$9,"")</f>
        <v/>
      </c>
      <c r="P778" s="447">
        <f t="shared" si="60"/>
        <v>40700</v>
      </c>
      <c r="Q778" s="447">
        <f>IFERROR(VLOOKUP(B779,'Liste CG'!A:A,1,FALSE),"Attention erreur pas de CG")</f>
        <v>41100</v>
      </c>
      <c r="R778" s="447" t="str">
        <f>IF(LEFT(Q778,1)="A",'Messages d''erreur'!B$10,"")</f>
        <v/>
      </c>
      <c r="S778" s="467">
        <f t="shared" si="61"/>
        <v>40700</v>
      </c>
      <c r="T778" s="469">
        <f>IFERROR(VLOOKUP(S778,'Liste CG'!A:A,1,FALSE),"Attention erreur pas de CG")</f>
        <v>40700</v>
      </c>
      <c r="U778" s="447" t="str">
        <f>IF(MID(H778,4,1)="x", 'Messages d''erreur'!$B$13,IF(LEFT(T778,1)="A",'Messages d''erreur'!$B$12,""))</f>
        <v/>
      </c>
    </row>
    <row r="779" spans="1:21" ht="26" x14ac:dyDescent="0.35">
      <c r="A779" s="535" t="s">
        <v>1988</v>
      </c>
      <c r="B779" s="447">
        <f t="shared" si="58"/>
        <v>41100</v>
      </c>
      <c r="C779" s="462" t="s">
        <v>1989</v>
      </c>
      <c r="D779" s="463" t="s">
        <v>1990</v>
      </c>
      <c r="E779" s="464" t="s">
        <v>61</v>
      </c>
      <c r="F779" s="464">
        <v>1</v>
      </c>
      <c r="G779" s="462" t="s">
        <v>1991</v>
      </c>
      <c r="H779" s="464" t="s">
        <v>1317</v>
      </c>
      <c r="I779" s="464" t="s">
        <v>1201</v>
      </c>
      <c r="J779" s="464" t="s">
        <v>1101</v>
      </c>
      <c r="K779" s="466" t="s">
        <v>1100</v>
      </c>
      <c r="L779" s="467">
        <f t="shared" si="62"/>
        <v>0</v>
      </c>
      <c r="M779" s="468">
        <f t="shared" si="59"/>
        <v>44000</v>
      </c>
      <c r="N779" s="467" t="str">
        <f>IF(IFERROR(SEARCH("-",K779,1),0) &gt; 0,IFERROR(VLOOKUP(K779,'Liste ECO'!A:A,1,FALSE),"ATTENTION CE Inexistant"),"")</f>
        <v/>
      </c>
      <c r="O779" s="467" t="str">
        <f>IF(LEFT(N779,1) ="A",'Messages d''erreur'!$B$9,"")</f>
        <v/>
      </c>
      <c r="P779" s="447">
        <f t="shared" si="60"/>
        <v>44000</v>
      </c>
      <c r="Q779" s="447">
        <f>IFERROR(VLOOKUP(B780,'Liste CG'!A:A,1,FALSE),"Attention erreur pas de CG")</f>
        <v>41100</v>
      </c>
      <c r="R779" s="447" t="str">
        <f>IF(LEFT(Q779,1)="A",'Messages d''erreur'!B$10,"")</f>
        <v/>
      </c>
      <c r="S779" s="467">
        <f t="shared" si="61"/>
        <v>44000</v>
      </c>
      <c r="T779" s="469">
        <f>IFERROR(VLOOKUP(S779,'Liste CG'!A:A,1,FALSE),"Attention erreur pas de CG")</f>
        <v>44000</v>
      </c>
      <c r="U779" s="447" t="str">
        <f>IF(MID(H779,4,1)="x", 'Messages d''erreur'!$B$13,IF(LEFT(T779,1)="A",'Messages d''erreur'!$B$12,""))</f>
        <v/>
      </c>
    </row>
    <row r="780" spans="1:21" ht="26" x14ac:dyDescent="0.35">
      <c r="A780" s="535" t="s">
        <v>1988</v>
      </c>
      <c r="B780" s="447">
        <f t="shared" ref="B780:B843" si="63">VALUE(A780)</f>
        <v>41100</v>
      </c>
      <c r="C780" s="462" t="s">
        <v>1989</v>
      </c>
      <c r="D780" s="463" t="s">
        <v>1990</v>
      </c>
      <c r="E780" s="464" t="s">
        <v>61</v>
      </c>
      <c r="F780" s="464">
        <v>2</v>
      </c>
      <c r="G780" s="462" t="s">
        <v>1991</v>
      </c>
      <c r="H780" s="464" t="s">
        <v>1232</v>
      </c>
      <c r="I780" s="464" t="s">
        <v>1201</v>
      </c>
      <c r="J780" s="464" t="s">
        <v>1101</v>
      </c>
      <c r="K780" s="466" t="s">
        <v>1100</v>
      </c>
      <c r="L780" s="467">
        <f t="shared" si="62"/>
        <v>1</v>
      </c>
      <c r="M780" s="468">
        <f t="shared" ref="M780:M843" si="64">VALUE(H780)</f>
        <v>46601</v>
      </c>
      <c r="N780" s="467" t="str">
        <f>IF(IFERROR(SEARCH("-",K780,1),0) &gt; 0,IFERROR(VLOOKUP(K780,'Liste ECO'!A:A,1,FALSE),"ATTENTION CE Inexistant"),"")</f>
        <v/>
      </c>
      <c r="O780" s="467" t="str">
        <f>IF(LEFT(N780,1) ="A",'Messages d''erreur'!$B$9,"")</f>
        <v/>
      </c>
      <c r="P780" s="447">
        <f t="shared" si="60"/>
        <v>46601</v>
      </c>
      <c r="Q780" s="447">
        <f>IFERROR(VLOOKUP(B781,'Liste CG'!A:A,1,FALSE),"Attention erreur pas de CG")</f>
        <v>41100</v>
      </c>
      <c r="R780" s="447" t="str">
        <f>IF(LEFT(Q780,1)="A",'Messages d''erreur'!B$10,"")</f>
        <v/>
      </c>
      <c r="S780" s="467">
        <f t="shared" si="61"/>
        <v>46601</v>
      </c>
      <c r="T780" s="469">
        <f>IFERROR(VLOOKUP(S780,'Liste CG'!A:A,1,FALSE),"Attention erreur pas de CG")</f>
        <v>46601</v>
      </c>
      <c r="U780" s="447" t="str">
        <f>IF(MID(H780,4,1)="x", 'Messages d''erreur'!$B$13,IF(LEFT(T780,1)="A",'Messages d''erreur'!$B$12,""))</f>
        <v/>
      </c>
    </row>
    <row r="781" spans="1:21" ht="14.5" x14ac:dyDescent="0.35">
      <c r="A781" s="535" t="s">
        <v>1988</v>
      </c>
      <c r="B781" s="447">
        <f t="shared" si="63"/>
        <v>41100</v>
      </c>
      <c r="C781" s="462" t="s">
        <v>1989</v>
      </c>
      <c r="D781" s="463" t="s">
        <v>1990</v>
      </c>
      <c r="E781" s="464" t="s">
        <v>1101</v>
      </c>
      <c r="F781" s="464">
        <v>3</v>
      </c>
      <c r="G781" s="462" t="s">
        <v>1992</v>
      </c>
      <c r="H781" s="464" t="s">
        <v>1966</v>
      </c>
      <c r="I781" s="464" t="s">
        <v>1100</v>
      </c>
      <c r="J781" s="464" t="s">
        <v>61</v>
      </c>
      <c r="K781" s="466" t="s">
        <v>1100</v>
      </c>
      <c r="L781" s="467">
        <f t="shared" si="62"/>
        <v>1</v>
      </c>
      <c r="M781" s="468" t="e">
        <f t="shared" si="64"/>
        <v>#VALUE!</v>
      </c>
      <c r="N781" s="467" t="str">
        <f>IF(IFERROR(SEARCH("-",K781,1),0) &gt; 0,IFERROR(VLOOKUP(K781,'Liste ECO'!A:A,1,FALSE),"ATTENTION CE Inexistant"),"")</f>
        <v/>
      </c>
      <c r="O781" s="467" t="str">
        <f>IF(LEFT(N781,1) ="A",'Messages d''erreur'!$B$9,"")</f>
        <v/>
      </c>
      <c r="P781" s="447" t="e">
        <f t="shared" si="60"/>
        <v>#VALUE!</v>
      </c>
      <c r="Q781" s="447">
        <f>IFERROR(VLOOKUP(B782,'Liste CG'!A:A,1,FALSE),"Attention erreur pas de CG")</f>
        <v>41100</v>
      </c>
      <c r="R781" s="447" t="str">
        <f>IF(LEFT(Q781,1)="A",'Messages d''erreur'!B$10,"")</f>
        <v/>
      </c>
      <c r="S781" s="467" t="e">
        <f t="shared" si="61"/>
        <v>#VALUE!</v>
      </c>
      <c r="T781" s="469" t="str">
        <f>IFERROR(VLOOKUP(S781,'Liste CG'!A:A,1,FALSE),"Attention erreur pas de CG")</f>
        <v>Attention erreur pas de CG</v>
      </c>
      <c r="U781" s="447" t="str">
        <f>IF(MID(H781,4,1)="x", 'Messages d''erreur'!$B$13,IF(LEFT(T781,1)="A",'Messages d''erreur'!$B$12,""))</f>
        <v>Compte générique de contre-partie</v>
      </c>
    </row>
    <row r="782" spans="1:21" ht="26" x14ac:dyDescent="0.35">
      <c r="A782" s="535" t="s">
        <v>1988</v>
      </c>
      <c r="B782" s="447">
        <f t="shared" si="63"/>
        <v>41100</v>
      </c>
      <c r="C782" s="462" t="s">
        <v>1989</v>
      </c>
      <c r="D782" s="463" t="s">
        <v>1990</v>
      </c>
      <c r="E782" s="464" t="s">
        <v>1101</v>
      </c>
      <c r="F782" s="464">
        <v>4</v>
      </c>
      <c r="G782" s="462" t="s">
        <v>1993</v>
      </c>
      <c r="H782" s="464" t="s">
        <v>1978</v>
      </c>
      <c r="I782" s="464" t="s">
        <v>1201</v>
      </c>
      <c r="J782" s="464" t="s">
        <v>61</v>
      </c>
      <c r="K782" s="466" t="s">
        <v>1100</v>
      </c>
      <c r="L782" s="467">
        <f t="shared" si="62"/>
        <v>1</v>
      </c>
      <c r="M782" s="468">
        <f t="shared" si="64"/>
        <v>45100</v>
      </c>
      <c r="N782" s="467" t="str">
        <f>IF(IFERROR(SEARCH("-",K782,1),0) &gt; 0,IFERROR(VLOOKUP(K782,'Liste ECO'!A:A,1,FALSE),"ATTENTION CE Inexistant"),"")</f>
        <v/>
      </c>
      <c r="O782" s="467" t="str">
        <f>IF(LEFT(N782,1) ="A",'Messages d''erreur'!$B$9,"")</f>
        <v/>
      </c>
      <c r="P782" s="447">
        <f t="shared" si="60"/>
        <v>45100</v>
      </c>
      <c r="Q782" s="447">
        <f>IFERROR(VLOOKUP(B783,'Liste CG'!A:A,1,FALSE),"Attention erreur pas de CG")</f>
        <v>41204</v>
      </c>
      <c r="R782" s="447" t="str">
        <f>IF(LEFT(Q782,1)="A",'Messages d''erreur'!B$10,"")</f>
        <v/>
      </c>
      <c r="S782" s="467">
        <f t="shared" si="61"/>
        <v>45100</v>
      </c>
      <c r="T782" s="469">
        <f>IFERROR(VLOOKUP(S782,'Liste CG'!A:A,1,FALSE),"Attention erreur pas de CG")</f>
        <v>45100</v>
      </c>
      <c r="U782" s="447" t="str">
        <f>IF(MID(H782,4,1)="x", 'Messages d''erreur'!$B$13,IF(LEFT(T782,1)="A",'Messages d''erreur'!$B$12,""))</f>
        <v/>
      </c>
    </row>
    <row r="783" spans="1:21" ht="26" x14ac:dyDescent="0.35">
      <c r="A783" s="535" t="s">
        <v>1994</v>
      </c>
      <c r="B783" s="447">
        <f t="shared" si="63"/>
        <v>41204</v>
      </c>
      <c r="C783" s="462" t="s">
        <v>1995</v>
      </c>
      <c r="D783" s="463" t="s">
        <v>1990</v>
      </c>
      <c r="E783" s="464" t="s">
        <v>61</v>
      </c>
      <c r="F783" s="464">
        <v>1</v>
      </c>
      <c r="G783" s="462" t="s">
        <v>1878</v>
      </c>
      <c r="H783" s="464" t="s">
        <v>1996</v>
      </c>
      <c r="I783" s="464" t="s">
        <v>1100</v>
      </c>
      <c r="J783" s="464" t="s">
        <v>1101</v>
      </c>
      <c r="K783" s="466" t="s">
        <v>573</v>
      </c>
      <c r="L783" s="467">
        <f t="shared" si="62"/>
        <v>0</v>
      </c>
      <c r="M783" s="468" t="e">
        <f t="shared" si="64"/>
        <v>#VALUE!</v>
      </c>
      <c r="N783" s="467" t="str">
        <f>IF(IFERROR(SEARCH("-",K783,1),0) &gt; 0,IFERROR(VLOOKUP(K783,'Liste ECO'!A:A,1,FALSE),"ATTENTION CE Inexistant"),"")</f>
        <v>371-01</v>
      </c>
      <c r="O783" s="467" t="str">
        <f>IF(LEFT(N783,1) ="A",'Messages d''erreur'!$B$9,"")</f>
        <v/>
      </c>
      <c r="P783" s="447" t="e">
        <f t="shared" si="60"/>
        <v>#VALUE!</v>
      </c>
      <c r="Q783" s="447">
        <f>IFERROR(VLOOKUP(B784,'Liste CG'!A:A,1,FALSE),"Attention erreur pas de CG")</f>
        <v>41204</v>
      </c>
      <c r="R783" s="447" t="str">
        <f>IF(LEFT(Q783,1)="A",'Messages d''erreur'!B$10,"")</f>
        <v/>
      </c>
      <c r="S783" s="467" t="e">
        <f t="shared" si="61"/>
        <v>#VALUE!</v>
      </c>
      <c r="T783" s="469" t="str">
        <f>IFERROR(VLOOKUP(S783,'Liste CG'!A:A,1,FALSE),"Attention erreur pas de CG")</f>
        <v>Attention erreur pas de CG</v>
      </c>
      <c r="U783" s="447" t="str">
        <f>IF(MID(H783,4,1)="x", 'Messages d''erreur'!$B$13,IF(LEFT(T783,1)="A",'Messages d''erreur'!$B$12,""))</f>
        <v>Compte générique de contre-partie</v>
      </c>
    </row>
    <row r="784" spans="1:21" ht="14.5" x14ac:dyDescent="0.35">
      <c r="A784" s="535" t="s">
        <v>1994</v>
      </c>
      <c r="B784" s="447">
        <f t="shared" si="63"/>
        <v>41204</v>
      </c>
      <c r="C784" s="462" t="s">
        <v>1995</v>
      </c>
      <c r="D784" s="463" t="s">
        <v>1990</v>
      </c>
      <c r="E784" s="464" t="s">
        <v>1101</v>
      </c>
      <c r="F784" s="464">
        <v>2</v>
      </c>
      <c r="G784" s="462" t="s">
        <v>1952</v>
      </c>
      <c r="H784" s="464" t="s">
        <v>1966</v>
      </c>
      <c r="I784" s="464" t="s">
        <v>1967</v>
      </c>
      <c r="J784" s="464" t="s">
        <v>61</v>
      </c>
      <c r="K784" s="466" t="s">
        <v>588</v>
      </c>
      <c r="L784" s="467">
        <f t="shared" si="62"/>
        <v>1</v>
      </c>
      <c r="M784" s="468" t="e">
        <f t="shared" si="64"/>
        <v>#VALUE!</v>
      </c>
      <c r="N784" s="467" t="str">
        <f>IF(IFERROR(SEARCH("-",K784,1),0) &gt; 0,IFERROR(VLOOKUP(K784,'Liste ECO'!A:A,1,FALSE),"ATTENTION CE Inexistant"),"")</f>
        <v>375-01</v>
      </c>
      <c r="O784" s="467" t="str">
        <f>IF(LEFT(N784,1) ="A",'Messages d''erreur'!$B$9,"")</f>
        <v/>
      </c>
      <c r="P784" s="447" t="e">
        <f t="shared" si="60"/>
        <v>#VALUE!</v>
      </c>
      <c r="Q784" s="447">
        <f>IFERROR(VLOOKUP(B785,'Liste CG'!A:A,1,FALSE),"Attention erreur pas de CG")</f>
        <v>41204</v>
      </c>
      <c r="R784" s="447" t="str">
        <f>IF(LEFT(Q784,1)="A",'Messages d''erreur'!B$10,"")</f>
        <v/>
      </c>
      <c r="S784" s="467" t="e">
        <f t="shared" si="61"/>
        <v>#VALUE!</v>
      </c>
      <c r="T784" s="469" t="str">
        <f>IFERROR(VLOOKUP(S784,'Liste CG'!A:A,1,FALSE),"Attention erreur pas de CG")</f>
        <v>Attention erreur pas de CG</v>
      </c>
      <c r="U784" s="447" t="str">
        <f>IF(MID(H784,4,1)="x", 'Messages d''erreur'!$B$13,IF(LEFT(T784,1)="A",'Messages d''erreur'!$B$12,""))</f>
        <v>Compte générique de contre-partie</v>
      </c>
    </row>
    <row r="785" spans="1:21" ht="26" x14ac:dyDescent="0.35">
      <c r="A785" s="535" t="s">
        <v>1994</v>
      </c>
      <c r="B785" s="447">
        <f t="shared" si="63"/>
        <v>41204</v>
      </c>
      <c r="C785" s="462" t="s">
        <v>1995</v>
      </c>
      <c r="D785" s="463" t="s">
        <v>1990</v>
      </c>
      <c r="E785" s="464" t="s">
        <v>1101</v>
      </c>
      <c r="F785" s="464">
        <v>3</v>
      </c>
      <c r="G785" s="462" t="s">
        <v>1997</v>
      </c>
      <c r="H785" s="464" t="s">
        <v>1996</v>
      </c>
      <c r="I785" s="464" t="s">
        <v>1100</v>
      </c>
      <c r="J785" s="464" t="s">
        <v>61</v>
      </c>
      <c r="K785" s="466" t="s">
        <v>1100</v>
      </c>
      <c r="L785" s="467">
        <f t="shared" si="62"/>
        <v>1</v>
      </c>
      <c r="M785" s="468" t="e">
        <f t="shared" si="64"/>
        <v>#VALUE!</v>
      </c>
      <c r="N785" s="467" t="str">
        <f>IF(IFERROR(SEARCH("-",K785,1),0) &gt; 0,IFERROR(VLOOKUP(K785,'Liste ECO'!A:A,1,FALSE),"ATTENTION CE Inexistant"),"")</f>
        <v/>
      </c>
      <c r="O785" s="467" t="str">
        <f>IF(LEFT(N785,1) ="A",'Messages d''erreur'!$B$9,"")</f>
        <v/>
      </c>
      <c r="P785" s="447" t="e">
        <f t="shared" si="60"/>
        <v>#VALUE!</v>
      </c>
      <c r="Q785" s="447">
        <f>IFERROR(VLOOKUP(B786,'Liste CG'!A:A,1,FALSE),"Attention erreur pas de CG")</f>
        <v>41204</v>
      </c>
      <c r="R785" s="447" t="str">
        <f>IF(LEFT(Q785,1)="A",'Messages d''erreur'!B$10,"")</f>
        <v/>
      </c>
      <c r="S785" s="467" t="e">
        <f t="shared" si="61"/>
        <v>#VALUE!</v>
      </c>
      <c r="T785" s="469" t="str">
        <f>IFERROR(VLOOKUP(S785,'Liste CG'!A:A,1,FALSE),"Attention erreur pas de CG")</f>
        <v>Attention erreur pas de CG</v>
      </c>
      <c r="U785" s="447" t="str">
        <f>IF(MID(H785,4,1)="x", 'Messages d''erreur'!$B$13,IF(LEFT(T785,1)="A",'Messages d''erreur'!$B$12,""))</f>
        <v>Compte générique de contre-partie</v>
      </c>
    </row>
    <row r="786" spans="1:21" ht="26" x14ac:dyDescent="0.35">
      <c r="A786" s="535" t="s">
        <v>1994</v>
      </c>
      <c r="B786" s="447">
        <f t="shared" si="63"/>
        <v>41204</v>
      </c>
      <c r="C786" s="462" t="s">
        <v>1995</v>
      </c>
      <c r="D786" s="463" t="s">
        <v>1990</v>
      </c>
      <c r="E786" s="464" t="s">
        <v>1101</v>
      </c>
      <c r="F786" s="464">
        <v>4</v>
      </c>
      <c r="G786" s="462" t="s">
        <v>1998</v>
      </c>
      <c r="H786" s="464" t="s">
        <v>1959</v>
      </c>
      <c r="I786" s="464" t="s">
        <v>1100</v>
      </c>
      <c r="J786" s="464" t="s">
        <v>61</v>
      </c>
      <c r="K786" s="466" t="s">
        <v>355</v>
      </c>
      <c r="L786" s="467">
        <f t="shared" si="62"/>
        <v>1</v>
      </c>
      <c r="M786" s="468">
        <f t="shared" si="64"/>
        <v>67114</v>
      </c>
      <c r="N786" s="467" t="str">
        <f>IF(IFERROR(SEARCH("-",K786,1),0) &gt; 0,IFERROR(VLOOKUP(K786,'Liste ECO'!A:A,1,FALSE),"ATTENTION CE Inexistant"),"")</f>
        <v>311-04</v>
      </c>
      <c r="O786" s="467" t="str">
        <f>IF(LEFT(N786,1) ="A",'Messages d''erreur'!$B$9,"")</f>
        <v/>
      </c>
      <c r="P786" s="447">
        <f t="shared" si="60"/>
        <v>67114</v>
      </c>
      <c r="Q786" s="447">
        <f>IFERROR(VLOOKUP(B787,'Liste CG'!A:A,1,FALSE),"Attention erreur pas de CG")</f>
        <v>41301</v>
      </c>
      <c r="R786" s="447" t="str">
        <f>IF(LEFT(Q786,1)="A",'Messages d''erreur'!B$10,"")</f>
        <v/>
      </c>
      <c r="S786" s="467">
        <f t="shared" si="61"/>
        <v>67114</v>
      </c>
      <c r="T786" s="469">
        <f>IFERROR(VLOOKUP(S786,'Liste CG'!A:A,1,FALSE),"Attention erreur pas de CG")</f>
        <v>67114</v>
      </c>
      <c r="U786" s="447" t="str">
        <f>IF(MID(H786,4,1)="x", 'Messages d''erreur'!$B$13,IF(LEFT(T786,1)="A",'Messages d''erreur'!$B$12,""))</f>
        <v/>
      </c>
    </row>
    <row r="787" spans="1:21" ht="26" x14ac:dyDescent="0.35">
      <c r="A787" s="535" t="s">
        <v>1200</v>
      </c>
      <c r="B787" s="447">
        <f t="shared" si="63"/>
        <v>41301</v>
      </c>
      <c r="C787" s="462" t="s">
        <v>1999</v>
      </c>
      <c r="D787" s="463" t="s">
        <v>1990</v>
      </c>
      <c r="E787" s="464" t="s">
        <v>1101</v>
      </c>
      <c r="F787" s="464">
        <v>1</v>
      </c>
      <c r="G787" s="462" t="s">
        <v>1952</v>
      </c>
      <c r="H787" s="464" t="s">
        <v>1966</v>
      </c>
      <c r="I787" s="464" t="s">
        <v>1967</v>
      </c>
      <c r="J787" s="464" t="s">
        <v>61</v>
      </c>
      <c r="K787" s="466" t="s">
        <v>1100</v>
      </c>
      <c r="L787" s="467">
        <f t="shared" si="62"/>
        <v>0</v>
      </c>
      <c r="M787" s="468" t="e">
        <f t="shared" si="64"/>
        <v>#VALUE!</v>
      </c>
      <c r="N787" s="467" t="str">
        <f>IF(IFERROR(SEARCH("-",K787,1),0) &gt; 0,IFERROR(VLOOKUP(K787,'Liste ECO'!A:A,1,FALSE),"ATTENTION CE Inexistant"),"")</f>
        <v/>
      </c>
      <c r="O787" s="467" t="str">
        <f>IF(LEFT(N787,1) ="A",'Messages d''erreur'!$B$9,"")</f>
        <v/>
      </c>
      <c r="P787" s="447" t="e">
        <f t="shared" si="60"/>
        <v>#VALUE!</v>
      </c>
      <c r="Q787" s="447">
        <f>IFERROR(VLOOKUP(B788,'Liste CG'!A:A,1,FALSE),"Attention erreur pas de CG")</f>
        <v>41301</v>
      </c>
      <c r="R787" s="447" t="str">
        <f>IF(LEFT(Q787,1)="A",'Messages d''erreur'!B$10,"")</f>
        <v/>
      </c>
      <c r="S787" s="467" t="e">
        <f t="shared" si="61"/>
        <v>#VALUE!</v>
      </c>
      <c r="T787" s="469" t="str">
        <f>IFERROR(VLOOKUP(S787,'Liste CG'!A:A,1,FALSE),"Attention erreur pas de CG")</f>
        <v>Attention erreur pas de CG</v>
      </c>
      <c r="U787" s="447" t="str">
        <f>IF(MID(H787,4,1)="x", 'Messages d''erreur'!$B$13,IF(LEFT(T787,1)="A",'Messages d''erreur'!$B$12,""))</f>
        <v>Compte générique de contre-partie</v>
      </c>
    </row>
    <row r="788" spans="1:21" ht="26" x14ac:dyDescent="0.35">
      <c r="A788" s="535" t="s">
        <v>1200</v>
      </c>
      <c r="B788" s="447">
        <f t="shared" si="63"/>
        <v>41301</v>
      </c>
      <c r="C788" s="462" t="s">
        <v>1999</v>
      </c>
      <c r="D788" s="463" t="s">
        <v>1990</v>
      </c>
      <c r="E788" s="464" t="s">
        <v>61</v>
      </c>
      <c r="F788" s="464">
        <v>2</v>
      </c>
      <c r="G788" s="462" t="s">
        <v>2000</v>
      </c>
      <c r="H788" s="464" t="s">
        <v>1869</v>
      </c>
      <c r="I788" s="464" t="s">
        <v>1229</v>
      </c>
      <c r="J788" s="464" t="s">
        <v>1101</v>
      </c>
      <c r="K788" s="466" t="s">
        <v>1100</v>
      </c>
      <c r="L788" s="467">
        <f t="shared" si="62"/>
        <v>1</v>
      </c>
      <c r="M788" s="468">
        <f t="shared" si="64"/>
        <v>27049</v>
      </c>
      <c r="N788" s="467" t="str">
        <f>IF(IFERROR(SEARCH("-",K788,1),0) &gt; 0,IFERROR(VLOOKUP(K788,'Liste ECO'!A:A,1,FALSE),"ATTENTION CE Inexistant"),"")</f>
        <v/>
      </c>
      <c r="O788" s="467" t="str">
        <f>IF(LEFT(N788,1) ="A",'Messages d''erreur'!$B$9,"")</f>
        <v/>
      </c>
      <c r="P788" s="447">
        <f t="shared" si="60"/>
        <v>27049</v>
      </c>
      <c r="Q788" s="447">
        <f>IFERROR(VLOOKUP(B789,'Liste CG'!A:A,1,FALSE),"Attention erreur pas de CG")</f>
        <v>41301</v>
      </c>
      <c r="R788" s="447" t="str">
        <f>IF(LEFT(Q788,1)="A",'Messages d''erreur'!B$10,"")</f>
        <v/>
      </c>
      <c r="S788" s="467">
        <f t="shared" si="61"/>
        <v>27049</v>
      </c>
      <c r="T788" s="469">
        <f>IFERROR(VLOOKUP(S788,'Liste CG'!A:A,1,FALSE),"Attention erreur pas de CG")</f>
        <v>27049</v>
      </c>
      <c r="U788" s="447" t="str">
        <f>IF(MID(H788,4,1)="x", 'Messages d''erreur'!$B$13,IF(LEFT(T788,1)="A",'Messages d''erreur'!$B$12,""))</f>
        <v/>
      </c>
    </row>
    <row r="789" spans="1:21" ht="26" x14ac:dyDescent="0.35">
      <c r="A789" s="535" t="s">
        <v>1200</v>
      </c>
      <c r="B789" s="447">
        <f t="shared" si="63"/>
        <v>41301</v>
      </c>
      <c r="C789" s="462" t="s">
        <v>1999</v>
      </c>
      <c r="D789" s="463" t="s">
        <v>1990</v>
      </c>
      <c r="E789" s="464" t="s">
        <v>61</v>
      </c>
      <c r="F789" s="464">
        <v>3</v>
      </c>
      <c r="G789" s="462" t="s">
        <v>2001</v>
      </c>
      <c r="H789" s="464" t="s">
        <v>1880</v>
      </c>
      <c r="I789" s="464" t="s">
        <v>1229</v>
      </c>
      <c r="J789" s="464" t="s">
        <v>1101</v>
      </c>
      <c r="K789" s="466" t="s">
        <v>1100</v>
      </c>
      <c r="L789" s="467">
        <f t="shared" si="62"/>
        <v>1</v>
      </c>
      <c r="M789" s="468">
        <f t="shared" si="64"/>
        <v>27069</v>
      </c>
      <c r="N789" s="467" t="str">
        <f>IF(IFERROR(SEARCH("-",K789,1),0) &gt; 0,IFERROR(VLOOKUP(K789,'Liste ECO'!A:A,1,FALSE),"ATTENTION CE Inexistant"),"")</f>
        <v/>
      </c>
      <c r="O789" s="467" t="str">
        <f>IF(LEFT(N789,1) ="A",'Messages d''erreur'!$B$9,"")</f>
        <v/>
      </c>
      <c r="P789" s="447">
        <f t="shared" si="60"/>
        <v>27069</v>
      </c>
      <c r="Q789" s="447">
        <f>IFERROR(VLOOKUP(B790,'Liste CG'!A:A,1,FALSE),"Attention erreur pas de CG")</f>
        <v>41301</v>
      </c>
      <c r="R789" s="447" t="str">
        <f>IF(LEFT(Q789,1)="A",'Messages d''erreur'!B$10,"")</f>
        <v/>
      </c>
      <c r="S789" s="467">
        <f t="shared" si="61"/>
        <v>27069</v>
      </c>
      <c r="T789" s="469">
        <f>IFERROR(VLOOKUP(S789,'Liste CG'!A:A,1,FALSE),"Attention erreur pas de CG")</f>
        <v>27069</v>
      </c>
      <c r="U789" s="447" t="str">
        <f>IF(MID(H789,4,1)="x", 'Messages d''erreur'!$B$13,IF(LEFT(T789,1)="A",'Messages d''erreur'!$B$12,""))</f>
        <v/>
      </c>
    </row>
    <row r="790" spans="1:21" ht="26" x14ac:dyDescent="0.35">
      <c r="A790" s="535" t="s">
        <v>1200</v>
      </c>
      <c r="B790" s="447">
        <f t="shared" si="63"/>
        <v>41301</v>
      </c>
      <c r="C790" s="462" t="s">
        <v>1999</v>
      </c>
      <c r="D790" s="463" t="s">
        <v>1990</v>
      </c>
      <c r="E790" s="464" t="s">
        <v>61</v>
      </c>
      <c r="F790" s="464">
        <v>4</v>
      </c>
      <c r="G790" s="462" t="s">
        <v>1219</v>
      </c>
      <c r="H790" s="464" t="s">
        <v>1197</v>
      </c>
      <c r="I790" s="464" t="s">
        <v>1178</v>
      </c>
      <c r="J790" s="464" t="s">
        <v>1101</v>
      </c>
      <c r="K790" s="466" t="s">
        <v>739</v>
      </c>
      <c r="L790" s="467">
        <f t="shared" si="62"/>
        <v>1</v>
      </c>
      <c r="M790" s="468">
        <f t="shared" si="64"/>
        <v>15111</v>
      </c>
      <c r="N790" s="467" t="str">
        <f>IF(IFERROR(SEARCH("-",K790,1),0) &gt; 0,IFERROR(VLOOKUP(K790,'Liste ECO'!A:A,1,FALSE),"ATTENTION CE Inexistant"),"")</f>
        <v>560-52</v>
      </c>
      <c r="O790" s="467" t="str">
        <f>IF(LEFT(N790,1) ="A",'Messages d''erreur'!$B$9,"")</f>
        <v/>
      </c>
      <c r="P790" s="447">
        <f t="shared" si="60"/>
        <v>15111</v>
      </c>
      <c r="Q790" s="447">
        <f>IFERROR(VLOOKUP(B791,'Liste CG'!A:A,1,FALSE),"Attention erreur pas de CG")</f>
        <v>41301</v>
      </c>
      <c r="R790" s="447" t="str">
        <f>IF(LEFT(Q790,1)="A",'Messages d''erreur'!B$10,"")</f>
        <v/>
      </c>
      <c r="S790" s="467">
        <f t="shared" si="61"/>
        <v>15111</v>
      </c>
      <c r="T790" s="469">
        <f>IFERROR(VLOOKUP(S790,'Liste CG'!A:A,1,FALSE),"Attention erreur pas de CG")</f>
        <v>15111</v>
      </c>
      <c r="U790" s="447" t="str">
        <f>IF(MID(H790,4,1)="x", 'Messages d''erreur'!$B$13,IF(LEFT(T790,1)="A",'Messages d''erreur'!$B$12,""))</f>
        <v/>
      </c>
    </row>
    <row r="791" spans="1:21" ht="52" x14ac:dyDescent="0.35">
      <c r="A791" s="535" t="s">
        <v>1200</v>
      </c>
      <c r="B791" s="447">
        <f t="shared" si="63"/>
        <v>41301</v>
      </c>
      <c r="C791" s="462" t="s">
        <v>1999</v>
      </c>
      <c r="D791" s="463" t="s">
        <v>1990</v>
      </c>
      <c r="E791" s="464" t="s">
        <v>1101</v>
      </c>
      <c r="F791" s="464">
        <v>5</v>
      </c>
      <c r="G791" s="462" t="s">
        <v>1199</v>
      </c>
      <c r="H791" s="464" t="s">
        <v>1197</v>
      </c>
      <c r="I791" s="464" t="s">
        <v>1178</v>
      </c>
      <c r="J791" s="464" t="s">
        <v>61</v>
      </c>
      <c r="K791" s="466" t="s">
        <v>739</v>
      </c>
      <c r="L791" s="467">
        <f t="shared" si="62"/>
        <v>1</v>
      </c>
      <c r="M791" s="468">
        <f t="shared" si="64"/>
        <v>15111</v>
      </c>
      <c r="N791" s="467" t="str">
        <f>IF(IFERROR(SEARCH("-",K791,1),0) &gt; 0,IFERROR(VLOOKUP(K791,'Liste ECO'!A:A,1,FALSE),"ATTENTION CE Inexistant"),"")</f>
        <v>560-52</v>
      </c>
      <c r="O791" s="467" t="str">
        <f>IF(LEFT(N791,1) ="A",'Messages d''erreur'!$B$9,"")</f>
        <v/>
      </c>
      <c r="P791" s="447">
        <f t="shared" si="60"/>
        <v>15111</v>
      </c>
      <c r="Q791" s="447">
        <f>IFERROR(VLOOKUP(B792,'Liste CG'!A:A,1,FALSE),"Attention erreur pas de CG")</f>
        <v>41301</v>
      </c>
      <c r="R791" s="447" t="str">
        <f>IF(LEFT(Q791,1)="A",'Messages d''erreur'!B$10,"")</f>
        <v/>
      </c>
      <c r="S791" s="467">
        <f t="shared" si="61"/>
        <v>15111</v>
      </c>
      <c r="T791" s="469">
        <f>IFERROR(VLOOKUP(S791,'Liste CG'!A:A,1,FALSE),"Attention erreur pas de CG")</f>
        <v>15111</v>
      </c>
      <c r="U791" s="447" t="str">
        <f>IF(MID(H791,4,1)="x", 'Messages d''erreur'!$B$13,IF(LEFT(T791,1)="A",'Messages d''erreur'!$B$12,""))</f>
        <v/>
      </c>
    </row>
    <row r="792" spans="1:21" ht="39" x14ac:dyDescent="0.35">
      <c r="A792" s="535" t="s">
        <v>1200</v>
      </c>
      <c r="B792" s="447">
        <f t="shared" si="63"/>
        <v>41301</v>
      </c>
      <c r="C792" s="462" t="s">
        <v>1999</v>
      </c>
      <c r="D792" s="463" t="s">
        <v>1990</v>
      </c>
      <c r="E792" s="464" t="s">
        <v>1101</v>
      </c>
      <c r="F792" s="464">
        <v>6</v>
      </c>
      <c r="G792" s="462" t="s">
        <v>2002</v>
      </c>
      <c r="H792" s="464" t="s">
        <v>1197</v>
      </c>
      <c r="I792" s="464" t="s">
        <v>1178</v>
      </c>
      <c r="J792" s="464" t="s">
        <v>61</v>
      </c>
      <c r="K792" s="466" t="s">
        <v>714</v>
      </c>
      <c r="L792" s="467">
        <f t="shared" si="62"/>
        <v>1</v>
      </c>
      <c r="M792" s="468">
        <f t="shared" si="64"/>
        <v>15111</v>
      </c>
      <c r="N792" s="467" t="str">
        <f>IF(IFERROR(SEARCH("-",K792,1),0) &gt; 0,IFERROR(VLOOKUP(K792,'Liste ECO'!A:A,1,FALSE),"ATTENTION CE Inexistant"),"")</f>
        <v>512-52</v>
      </c>
      <c r="O792" s="467" t="str">
        <f>IF(LEFT(N792,1) ="A",'Messages d''erreur'!$B$9,"")</f>
        <v/>
      </c>
      <c r="P792" s="447">
        <f t="shared" si="60"/>
        <v>15111</v>
      </c>
      <c r="Q792" s="447">
        <f>IFERROR(VLOOKUP(B793,'Liste CG'!A:A,1,FALSE),"Attention erreur pas de CG")</f>
        <v>41301</v>
      </c>
      <c r="R792" s="447" t="str">
        <f>IF(LEFT(Q792,1)="A",'Messages d''erreur'!B$10,"")</f>
        <v/>
      </c>
      <c r="S792" s="467">
        <f t="shared" si="61"/>
        <v>15111</v>
      </c>
      <c r="T792" s="469">
        <f>IFERROR(VLOOKUP(S792,'Liste CG'!A:A,1,FALSE),"Attention erreur pas de CG")</f>
        <v>15111</v>
      </c>
      <c r="U792" s="447" t="str">
        <f>IF(MID(H792,4,1)="x", 'Messages d''erreur'!$B$13,IF(LEFT(T792,1)="A",'Messages d''erreur'!$B$12,""))</f>
        <v/>
      </c>
    </row>
    <row r="793" spans="1:21" ht="26" x14ac:dyDescent="0.35">
      <c r="A793" s="535" t="s">
        <v>1200</v>
      </c>
      <c r="B793" s="447">
        <f t="shared" si="63"/>
        <v>41301</v>
      </c>
      <c r="C793" s="462" t="s">
        <v>1999</v>
      </c>
      <c r="D793" s="463" t="s">
        <v>1990</v>
      </c>
      <c r="E793" s="464" t="s">
        <v>61</v>
      </c>
      <c r="F793" s="464">
        <v>7</v>
      </c>
      <c r="G793" s="462" t="s">
        <v>1219</v>
      </c>
      <c r="H793" s="464" t="s">
        <v>1218</v>
      </c>
      <c r="I793" s="464" t="s">
        <v>1178</v>
      </c>
      <c r="J793" s="464" t="s">
        <v>1101</v>
      </c>
      <c r="K793" s="466" t="s">
        <v>747</v>
      </c>
      <c r="L793" s="467">
        <f t="shared" si="62"/>
        <v>1</v>
      </c>
      <c r="M793" s="468">
        <f t="shared" si="64"/>
        <v>15211</v>
      </c>
      <c r="N793" s="467" t="str">
        <f>IF(IFERROR(SEARCH("-",K793,1),0) &gt; 0,IFERROR(VLOOKUP(K793,'Liste ECO'!A:A,1,FALSE),"ATTENTION CE Inexistant"),"")</f>
        <v>580-52</v>
      </c>
      <c r="O793" s="467" t="str">
        <f>IF(LEFT(N793,1) ="A",'Messages d''erreur'!$B$9,"")</f>
        <v/>
      </c>
      <c r="P793" s="447">
        <f t="shared" si="60"/>
        <v>15211</v>
      </c>
      <c r="Q793" s="447">
        <f>IFERROR(VLOOKUP(B794,'Liste CG'!A:A,1,FALSE),"Attention erreur pas de CG")</f>
        <v>41301</v>
      </c>
      <c r="R793" s="447" t="str">
        <f>IF(LEFT(Q793,1)="A",'Messages d''erreur'!B$10,"")</f>
        <v/>
      </c>
      <c r="S793" s="467">
        <f t="shared" si="61"/>
        <v>15211</v>
      </c>
      <c r="T793" s="469">
        <f>IFERROR(VLOOKUP(S793,'Liste CG'!A:A,1,FALSE),"Attention erreur pas de CG")</f>
        <v>15211</v>
      </c>
      <c r="U793" s="447" t="str">
        <f>IF(MID(H793,4,1)="x", 'Messages d''erreur'!$B$13,IF(LEFT(T793,1)="A",'Messages d''erreur'!$B$12,""))</f>
        <v/>
      </c>
    </row>
    <row r="794" spans="1:21" ht="52" x14ac:dyDescent="0.35">
      <c r="A794" s="535" t="s">
        <v>1200</v>
      </c>
      <c r="B794" s="447">
        <f t="shared" si="63"/>
        <v>41301</v>
      </c>
      <c r="C794" s="462" t="s">
        <v>1999</v>
      </c>
      <c r="D794" s="463" t="s">
        <v>1990</v>
      </c>
      <c r="E794" s="464" t="s">
        <v>1101</v>
      </c>
      <c r="F794" s="464">
        <v>8</v>
      </c>
      <c r="G794" s="462" t="s">
        <v>1199</v>
      </c>
      <c r="H794" s="464" t="s">
        <v>1218</v>
      </c>
      <c r="I794" s="464" t="s">
        <v>1178</v>
      </c>
      <c r="J794" s="464" t="s">
        <v>61</v>
      </c>
      <c r="K794" s="466" t="s">
        <v>747</v>
      </c>
      <c r="L794" s="467">
        <f t="shared" si="62"/>
        <v>1</v>
      </c>
      <c r="M794" s="468">
        <f t="shared" si="64"/>
        <v>15211</v>
      </c>
      <c r="N794" s="467" t="str">
        <f>IF(IFERROR(SEARCH("-",K794,1),0) &gt; 0,IFERROR(VLOOKUP(K794,'Liste ECO'!A:A,1,FALSE),"ATTENTION CE Inexistant"),"")</f>
        <v>580-52</v>
      </c>
      <c r="O794" s="467" t="str">
        <f>IF(LEFT(N794,1) ="A",'Messages d''erreur'!$B$9,"")</f>
        <v/>
      </c>
      <c r="P794" s="447">
        <f t="shared" si="60"/>
        <v>15211</v>
      </c>
      <c r="Q794" s="447">
        <f>IFERROR(VLOOKUP(B795,'Liste CG'!A:A,1,FALSE),"Attention erreur pas de CG")</f>
        <v>41301</v>
      </c>
      <c r="R794" s="447" t="str">
        <f>IF(LEFT(Q794,1)="A",'Messages d''erreur'!B$10,"")</f>
        <v/>
      </c>
      <c r="S794" s="467">
        <f t="shared" si="61"/>
        <v>15211</v>
      </c>
      <c r="T794" s="469">
        <f>IFERROR(VLOOKUP(S794,'Liste CG'!A:A,1,FALSE),"Attention erreur pas de CG")</f>
        <v>15211</v>
      </c>
      <c r="U794" s="447" t="str">
        <f>IF(MID(H794,4,1)="x", 'Messages d''erreur'!$B$13,IF(LEFT(T794,1)="A",'Messages d''erreur'!$B$12,""))</f>
        <v/>
      </c>
    </row>
    <row r="795" spans="1:21" ht="39" x14ac:dyDescent="0.35">
      <c r="A795" s="535" t="s">
        <v>1200</v>
      </c>
      <c r="B795" s="447">
        <f t="shared" si="63"/>
        <v>41301</v>
      </c>
      <c r="C795" s="462" t="s">
        <v>1999</v>
      </c>
      <c r="D795" s="463" t="s">
        <v>1990</v>
      </c>
      <c r="E795" s="464" t="s">
        <v>1101</v>
      </c>
      <c r="F795" s="464">
        <v>9</v>
      </c>
      <c r="G795" s="462" t="s">
        <v>2003</v>
      </c>
      <c r="H795" s="464" t="s">
        <v>1218</v>
      </c>
      <c r="I795" s="464" t="s">
        <v>1178</v>
      </c>
      <c r="J795" s="464" t="s">
        <v>61</v>
      </c>
      <c r="K795" s="466" t="s">
        <v>731</v>
      </c>
      <c r="L795" s="467">
        <f t="shared" si="62"/>
        <v>1</v>
      </c>
      <c r="M795" s="468">
        <f t="shared" si="64"/>
        <v>15211</v>
      </c>
      <c r="N795" s="467" t="str">
        <f>IF(IFERROR(SEARCH("-",K795,1),0) &gt; 0,IFERROR(VLOOKUP(K795,'Liste ECO'!A:A,1,FALSE),"ATTENTION CE Inexistant"),"")</f>
        <v>522-53</v>
      </c>
      <c r="O795" s="467" t="str">
        <f>IF(LEFT(N795,1) ="A",'Messages d''erreur'!$B$9,"")</f>
        <v/>
      </c>
      <c r="P795" s="447">
        <f t="shared" si="60"/>
        <v>15211</v>
      </c>
      <c r="Q795" s="447">
        <f>IFERROR(VLOOKUP(B796,'Liste CG'!A:A,1,FALSE),"Attention erreur pas de CG")</f>
        <v>41301</v>
      </c>
      <c r="R795" s="447" t="str">
        <f>IF(LEFT(Q795,1)="A",'Messages d''erreur'!B$10,"")</f>
        <v/>
      </c>
      <c r="S795" s="467">
        <f t="shared" si="61"/>
        <v>15211</v>
      </c>
      <c r="T795" s="469">
        <f>IFERROR(VLOOKUP(S795,'Liste CG'!A:A,1,FALSE),"Attention erreur pas de CG")</f>
        <v>15211</v>
      </c>
      <c r="U795" s="447" t="str">
        <f>IF(MID(H795,4,1)="x", 'Messages d''erreur'!$B$13,IF(LEFT(T795,1)="A",'Messages d''erreur'!$B$12,""))</f>
        <v/>
      </c>
    </row>
    <row r="796" spans="1:21" ht="26" x14ac:dyDescent="0.35">
      <c r="A796" s="535" t="s">
        <v>1200</v>
      </c>
      <c r="B796" s="447">
        <f t="shared" si="63"/>
        <v>41301</v>
      </c>
      <c r="C796" s="462" t="s">
        <v>1999</v>
      </c>
      <c r="D796" s="463" t="s">
        <v>1990</v>
      </c>
      <c r="E796" s="464" t="s">
        <v>61</v>
      </c>
      <c r="F796" s="464">
        <v>10</v>
      </c>
      <c r="G796" s="462" t="s">
        <v>1871</v>
      </c>
      <c r="H796" s="464" t="s">
        <v>1869</v>
      </c>
      <c r="I796" s="464" t="s">
        <v>1229</v>
      </c>
      <c r="J796" s="464" t="s">
        <v>1101</v>
      </c>
      <c r="K796" s="466" t="s">
        <v>1100</v>
      </c>
      <c r="L796" s="467">
        <f t="shared" si="62"/>
        <v>1</v>
      </c>
      <c r="M796" s="468">
        <f t="shared" si="64"/>
        <v>27049</v>
      </c>
      <c r="N796" s="467" t="str">
        <f>IF(IFERROR(SEARCH("-",K796,1),0) &gt; 0,IFERROR(VLOOKUP(K796,'Liste ECO'!A:A,1,FALSE),"ATTENTION CE Inexistant"),"")</f>
        <v/>
      </c>
      <c r="O796" s="467" t="str">
        <f>IF(LEFT(N796,1) ="A",'Messages d''erreur'!$B$9,"")</f>
        <v/>
      </c>
      <c r="P796" s="447">
        <f t="shared" si="60"/>
        <v>27049</v>
      </c>
      <c r="Q796" s="447">
        <f>IFERROR(VLOOKUP(B797,'Liste CG'!A:A,1,FALSE),"Attention erreur pas de CG")</f>
        <v>41301</v>
      </c>
      <c r="R796" s="447" t="str">
        <f>IF(LEFT(Q796,1)="A",'Messages d''erreur'!B$10,"")</f>
        <v/>
      </c>
      <c r="S796" s="467">
        <f t="shared" si="61"/>
        <v>27049</v>
      </c>
      <c r="T796" s="469">
        <f>IFERROR(VLOOKUP(S796,'Liste CG'!A:A,1,FALSE),"Attention erreur pas de CG")</f>
        <v>27049</v>
      </c>
      <c r="U796" s="447" t="str">
        <f>IF(MID(H796,4,1)="x", 'Messages d''erreur'!$B$13,IF(LEFT(T796,1)="A",'Messages d''erreur'!$B$12,""))</f>
        <v/>
      </c>
    </row>
    <row r="797" spans="1:21" ht="26" x14ac:dyDescent="0.35">
      <c r="A797" s="535" t="s">
        <v>1200</v>
      </c>
      <c r="B797" s="447">
        <f t="shared" si="63"/>
        <v>41301</v>
      </c>
      <c r="C797" s="462" t="s">
        <v>1999</v>
      </c>
      <c r="D797" s="463" t="s">
        <v>1990</v>
      </c>
      <c r="E797" s="464" t="s">
        <v>61</v>
      </c>
      <c r="F797" s="464">
        <v>11</v>
      </c>
      <c r="G797" s="462" t="s">
        <v>1871</v>
      </c>
      <c r="H797" s="464" t="s">
        <v>1880</v>
      </c>
      <c r="I797" s="464" t="s">
        <v>1229</v>
      </c>
      <c r="J797" s="464" t="s">
        <v>1101</v>
      </c>
      <c r="K797" s="466" t="s">
        <v>1100</v>
      </c>
      <c r="L797" s="467">
        <f t="shared" si="62"/>
        <v>1</v>
      </c>
      <c r="M797" s="468">
        <f t="shared" si="64"/>
        <v>27069</v>
      </c>
      <c r="N797" s="467" t="str">
        <f>IF(IFERROR(SEARCH("-",K797,1),0) &gt; 0,IFERROR(VLOOKUP(K797,'Liste ECO'!A:A,1,FALSE),"ATTENTION CE Inexistant"),"")</f>
        <v/>
      </c>
      <c r="O797" s="467" t="str">
        <f>IF(LEFT(N797,1) ="A",'Messages d''erreur'!$B$9,"")</f>
        <v/>
      </c>
      <c r="P797" s="447">
        <f t="shared" si="60"/>
        <v>27069</v>
      </c>
      <c r="Q797" s="447">
        <f>IFERROR(VLOOKUP(B798,'Liste CG'!A:A,1,FALSE),"Attention erreur pas de CG")</f>
        <v>41302</v>
      </c>
      <c r="R797" s="447" t="str">
        <f>IF(LEFT(Q797,1)="A",'Messages d''erreur'!B$10,"")</f>
        <v/>
      </c>
      <c r="S797" s="467">
        <f t="shared" si="61"/>
        <v>27069</v>
      </c>
      <c r="T797" s="469">
        <f>IFERROR(VLOOKUP(S797,'Liste CG'!A:A,1,FALSE),"Attention erreur pas de CG")</f>
        <v>27069</v>
      </c>
      <c r="U797" s="447" t="str">
        <f>IF(MID(H797,4,1)="x", 'Messages d''erreur'!$B$13,IF(LEFT(T797,1)="A",'Messages d''erreur'!$B$12,""))</f>
        <v/>
      </c>
    </row>
    <row r="798" spans="1:21" ht="26" x14ac:dyDescent="0.35">
      <c r="A798" s="535" t="s">
        <v>2004</v>
      </c>
      <c r="B798" s="447">
        <f t="shared" si="63"/>
        <v>41302</v>
      </c>
      <c r="C798" s="462" t="s">
        <v>2005</v>
      </c>
      <c r="D798" s="463" t="s">
        <v>1990</v>
      </c>
      <c r="E798" s="464" t="s">
        <v>61</v>
      </c>
      <c r="F798" s="464">
        <v>1</v>
      </c>
      <c r="G798" s="462" t="s">
        <v>2006</v>
      </c>
      <c r="H798" s="464" t="s">
        <v>2007</v>
      </c>
      <c r="I798" s="464" t="s">
        <v>1100</v>
      </c>
      <c r="J798" s="464" t="s">
        <v>1101</v>
      </c>
      <c r="K798" s="466" t="s">
        <v>1100</v>
      </c>
      <c r="L798" s="467">
        <f t="shared" si="62"/>
        <v>0</v>
      </c>
      <c r="M798" s="468" t="e">
        <f t="shared" si="64"/>
        <v>#VALUE!</v>
      </c>
      <c r="N798" s="467" t="str">
        <f>IF(IFERROR(SEARCH("-",K798,1),0) &gt; 0,IFERROR(VLOOKUP(K798,'Liste ECO'!A:A,1,FALSE),"ATTENTION CE Inexistant"),"")</f>
        <v/>
      </c>
      <c r="O798" s="467" t="str">
        <f>IF(LEFT(N798,1) ="A",'Messages d''erreur'!$B$9,"")</f>
        <v/>
      </c>
      <c r="P798" s="447" t="e">
        <f t="shared" si="60"/>
        <v>#VALUE!</v>
      </c>
      <c r="Q798" s="447">
        <f>IFERROR(VLOOKUP(B799,'Liste CG'!A:A,1,FALSE),"Attention erreur pas de CG")</f>
        <v>41302</v>
      </c>
      <c r="R798" s="447" t="str">
        <f>IF(LEFT(Q798,1)="A",'Messages d''erreur'!B$10,"")</f>
        <v/>
      </c>
      <c r="S798" s="467" t="e">
        <f t="shared" si="61"/>
        <v>#VALUE!</v>
      </c>
      <c r="T798" s="469" t="str">
        <f>IFERROR(VLOOKUP(S798,'Liste CG'!A:A,1,FALSE),"Attention erreur pas de CG")</f>
        <v>Attention erreur pas de CG</v>
      </c>
      <c r="U798" s="447" t="str">
        <f>IF(MID(H798,4,1)="x", 'Messages d''erreur'!$B$13,IF(LEFT(T798,1)="A",'Messages d''erreur'!$B$12,""))</f>
        <v>Compte générique de contre-partie</v>
      </c>
    </row>
    <row r="799" spans="1:21" ht="26" x14ac:dyDescent="0.35">
      <c r="A799" s="535" t="s">
        <v>2004</v>
      </c>
      <c r="B799" s="447">
        <f t="shared" si="63"/>
        <v>41302</v>
      </c>
      <c r="C799" s="462" t="s">
        <v>2005</v>
      </c>
      <c r="D799" s="463" t="s">
        <v>1990</v>
      </c>
      <c r="E799" s="464" t="s">
        <v>61</v>
      </c>
      <c r="F799" s="464">
        <v>2</v>
      </c>
      <c r="G799" s="462" t="s">
        <v>1084</v>
      </c>
      <c r="H799" s="464" t="s">
        <v>2008</v>
      </c>
      <c r="I799" s="464" t="s">
        <v>1100</v>
      </c>
      <c r="J799" s="464" t="s">
        <v>1101</v>
      </c>
      <c r="K799" s="466" t="s">
        <v>1100</v>
      </c>
      <c r="L799" s="467">
        <f t="shared" si="62"/>
        <v>1</v>
      </c>
      <c r="M799" s="468">
        <f t="shared" si="64"/>
        <v>73300</v>
      </c>
      <c r="N799" s="467" t="str">
        <f>IF(IFERROR(SEARCH("-",K799,1),0) &gt; 0,IFERROR(VLOOKUP(K799,'Liste ECO'!A:A,1,FALSE),"ATTENTION CE Inexistant"),"")</f>
        <v/>
      </c>
      <c r="O799" s="467" t="str">
        <f>IF(LEFT(N799,1) ="A",'Messages d''erreur'!$B$9,"")</f>
        <v/>
      </c>
      <c r="P799" s="447">
        <f t="shared" si="60"/>
        <v>73300</v>
      </c>
      <c r="Q799" s="447">
        <f>IFERROR(VLOOKUP(B800,'Liste CG'!A:A,1,FALSE),"Attention erreur pas de CG")</f>
        <v>41302</v>
      </c>
      <c r="R799" s="447" t="str">
        <f>IF(LEFT(Q799,1)="A",'Messages d''erreur'!B$10,"")</f>
        <v/>
      </c>
      <c r="S799" s="467">
        <f t="shared" si="61"/>
        <v>73300</v>
      </c>
      <c r="T799" s="469">
        <f>IFERROR(VLOOKUP(S799,'Liste CG'!A:A,1,FALSE),"Attention erreur pas de CG")</f>
        <v>73300</v>
      </c>
      <c r="U799" s="447" t="str">
        <f>IF(MID(H799,4,1)="x", 'Messages d''erreur'!$B$13,IF(LEFT(T799,1)="A",'Messages d''erreur'!$B$12,""))</f>
        <v/>
      </c>
    </row>
    <row r="800" spans="1:21" ht="26" x14ac:dyDescent="0.35">
      <c r="A800" s="535" t="s">
        <v>2004</v>
      </c>
      <c r="B800" s="447">
        <f t="shared" si="63"/>
        <v>41302</v>
      </c>
      <c r="C800" s="462" t="s">
        <v>2005</v>
      </c>
      <c r="D800" s="463" t="s">
        <v>1990</v>
      </c>
      <c r="E800" s="464" t="s">
        <v>61</v>
      </c>
      <c r="F800" s="464">
        <v>3</v>
      </c>
      <c r="G800" s="462" t="s">
        <v>2009</v>
      </c>
      <c r="H800" s="464" t="s">
        <v>2010</v>
      </c>
      <c r="I800" s="464" t="s">
        <v>1100</v>
      </c>
      <c r="J800" s="464" t="s">
        <v>1101</v>
      </c>
      <c r="K800" s="466" t="s">
        <v>1100</v>
      </c>
      <c r="L800" s="467">
        <f t="shared" si="62"/>
        <v>1</v>
      </c>
      <c r="M800" s="468" t="e">
        <f t="shared" si="64"/>
        <v>#VALUE!</v>
      </c>
      <c r="N800" s="467" t="str">
        <f>IF(IFERROR(SEARCH("-",K800,1),0) &gt; 0,IFERROR(VLOOKUP(K800,'Liste ECO'!A:A,1,FALSE),"ATTENTION CE Inexistant"),"")</f>
        <v/>
      </c>
      <c r="O800" s="467" t="str">
        <f>IF(LEFT(N800,1) ="A",'Messages d''erreur'!$B$9,"")</f>
        <v/>
      </c>
      <c r="P800" s="447" t="e">
        <f t="shared" si="60"/>
        <v>#VALUE!</v>
      </c>
      <c r="Q800" s="447">
        <f>IFERROR(VLOOKUP(B801,'Liste CG'!A:A,1,FALSE),"Attention erreur pas de CG")</f>
        <v>41302</v>
      </c>
      <c r="R800" s="447" t="str">
        <f>IF(LEFT(Q800,1)="A",'Messages d''erreur'!B$10,"")</f>
        <v/>
      </c>
      <c r="S800" s="467" t="e">
        <f t="shared" si="61"/>
        <v>#VALUE!</v>
      </c>
      <c r="T800" s="469" t="str">
        <f>IFERROR(VLOOKUP(S800,'Liste CG'!A:A,1,FALSE),"Attention erreur pas de CG")</f>
        <v>Attention erreur pas de CG</v>
      </c>
      <c r="U800" s="447" t="str">
        <f>IF(MID(H800,4,1)="x", 'Messages d''erreur'!$B$13,IF(LEFT(T800,1)="A",'Messages d''erreur'!$B$12,""))</f>
        <v>Compte générique de contre-partie</v>
      </c>
    </row>
    <row r="801" spans="1:21" ht="26" x14ac:dyDescent="0.35">
      <c r="A801" s="535" t="s">
        <v>2004</v>
      </c>
      <c r="B801" s="447">
        <f t="shared" si="63"/>
        <v>41302</v>
      </c>
      <c r="C801" s="462" t="s">
        <v>2005</v>
      </c>
      <c r="D801" s="463" t="s">
        <v>1990</v>
      </c>
      <c r="E801" s="464" t="s">
        <v>61</v>
      </c>
      <c r="F801" s="464">
        <v>4</v>
      </c>
      <c r="G801" s="462" t="s">
        <v>2011</v>
      </c>
      <c r="H801" s="464" t="s">
        <v>2012</v>
      </c>
      <c r="I801" s="464" t="s">
        <v>1100</v>
      </c>
      <c r="J801" s="464" t="s">
        <v>1101</v>
      </c>
      <c r="K801" s="466" t="s">
        <v>1100</v>
      </c>
      <c r="L801" s="467">
        <f t="shared" si="62"/>
        <v>1</v>
      </c>
      <c r="M801" s="468" t="e">
        <f t="shared" si="64"/>
        <v>#VALUE!</v>
      </c>
      <c r="N801" s="467" t="str">
        <f>IF(IFERROR(SEARCH("-",K801,1),0) &gt; 0,IFERROR(VLOOKUP(K801,'Liste ECO'!A:A,1,FALSE),"ATTENTION CE Inexistant"),"")</f>
        <v/>
      </c>
      <c r="O801" s="467" t="str">
        <f>IF(LEFT(N801,1) ="A",'Messages d''erreur'!$B$9,"")</f>
        <v/>
      </c>
      <c r="P801" s="447" t="e">
        <f t="shared" si="60"/>
        <v>#VALUE!</v>
      </c>
      <c r="Q801" s="447">
        <f>IFERROR(VLOOKUP(B802,'Liste CG'!A:A,1,FALSE),"Attention erreur pas de CG")</f>
        <v>41302</v>
      </c>
      <c r="R801" s="447" t="str">
        <f>IF(LEFT(Q801,1)="A",'Messages d''erreur'!B$10,"")</f>
        <v/>
      </c>
      <c r="S801" s="467" t="e">
        <f t="shared" si="61"/>
        <v>#VALUE!</v>
      </c>
      <c r="T801" s="469" t="str">
        <f>IFERROR(VLOOKUP(S801,'Liste CG'!A:A,1,FALSE),"Attention erreur pas de CG")</f>
        <v>Attention erreur pas de CG</v>
      </c>
      <c r="U801" s="447" t="str">
        <f>IF(MID(H801,4,1)="x", 'Messages d''erreur'!$B$13,IF(LEFT(T801,1)="A",'Messages d''erreur'!$B$12,""))</f>
        <v>Compte générique de contre-partie</v>
      </c>
    </row>
    <row r="802" spans="1:21" ht="26" x14ac:dyDescent="0.35">
      <c r="A802" s="535" t="s">
        <v>2004</v>
      </c>
      <c r="B802" s="447">
        <f t="shared" si="63"/>
        <v>41302</v>
      </c>
      <c r="C802" s="462" t="s">
        <v>2005</v>
      </c>
      <c r="D802" s="463" t="s">
        <v>1990</v>
      </c>
      <c r="E802" s="464" t="s">
        <v>1101</v>
      </c>
      <c r="F802" s="464">
        <v>5</v>
      </c>
      <c r="G802" s="462" t="s">
        <v>1952</v>
      </c>
      <c r="H802" s="464" t="s">
        <v>1966</v>
      </c>
      <c r="I802" s="464" t="s">
        <v>1100</v>
      </c>
      <c r="J802" s="464" t="s">
        <v>61</v>
      </c>
      <c r="K802" s="466" t="s">
        <v>1100</v>
      </c>
      <c r="L802" s="467">
        <f t="shared" si="62"/>
        <v>1</v>
      </c>
      <c r="M802" s="468" t="e">
        <f t="shared" si="64"/>
        <v>#VALUE!</v>
      </c>
      <c r="N802" s="467" t="str">
        <f>IF(IFERROR(SEARCH("-",K802,1),0) &gt; 0,IFERROR(VLOOKUP(K802,'Liste ECO'!A:A,1,FALSE),"ATTENTION CE Inexistant"),"")</f>
        <v/>
      </c>
      <c r="O802" s="467" t="str">
        <f>IF(LEFT(N802,1) ="A",'Messages d''erreur'!$B$9,"")</f>
        <v/>
      </c>
      <c r="P802" s="447" t="e">
        <f t="shared" si="60"/>
        <v>#VALUE!</v>
      </c>
      <c r="Q802" s="447">
        <f>IFERROR(VLOOKUP(B803,'Liste CG'!A:A,1,FALSE),"Attention erreur pas de CG")</f>
        <v>41302</v>
      </c>
      <c r="R802" s="447" t="str">
        <f>IF(LEFT(Q802,1)="A",'Messages d''erreur'!B$10,"")</f>
        <v/>
      </c>
      <c r="S802" s="467" t="e">
        <f t="shared" si="61"/>
        <v>#VALUE!</v>
      </c>
      <c r="T802" s="469" t="str">
        <f>IFERROR(VLOOKUP(S802,'Liste CG'!A:A,1,FALSE),"Attention erreur pas de CG")</f>
        <v>Attention erreur pas de CG</v>
      </c>
      <c r="U802" s="447" t="str">
        <f>IF(MID(H802,4,1)="x", 'Messages d''erreur'!$B$13,IF(LEFT(T802,1)="A",'Messages d''erreur'!$B$12,""))</f>
        <v>Compte générique de contre-partie</v>
      </c>
    </row>
    <row r="803" spans="1:21" ht="52" x14ac:dyDescent="0.35">
      <c r="A803" s="535" t="s">
        <v>2004</v>
      </c>
      <c r="B803" s="447">
        <f t="shared" si="63"/>
        <v>41302</v>
      </c>
      <c r="C803" s="462" t="s">
        <v>2005</v>
      </c>
      <c r="D803" s="463" t="s">
        <v>1990</v>
      </c>
      <c r="E803" s="464" t="s">
        <v>61</v>
      </c>
      <c r="F803" s="464">
        <v>6</v>
      </c>
      <c r="G803" s="462" t="s">
        <v>1199</v>
      </c>
      <c r="H803" s="464" t="s">
        <v>2007</v>
      </c>
      <c r="I803" s="464" t="s">
        <v>1100</v>
      </c>
      <c r="J803" s="464" t="s">
        <v>61</v>
      </c>
      <c r="K803" s="466" t="s">
        <v>596</v>
      </c>
      <c r="L803" s="467">
        <f t="shared" si="62"/>
        <v>1</v>
      </c>
      <c r="M803" s="468" t="e">
        <f t="shared" si="64"/>
        <v>#VALUE!</v>
      </c>
      <c r="N803" s="467" t="str">
        <f>IF(IFERROR(SEARCH("-",K803,1),0) &gt; 0,IFERROR(VLOOKUP(K803,'Liste ECO'!A:A,1,FALSE),"ATTENTION CE Inexistant"),"")</f>
        <v>380-06</v>
      </c>
      <c r="O803" s="467" t="str">
        <f>IF(LEFT(N803,1) ="A",'Messages d''erreur'!$B$9,"")</f>
        <v/>
      </c>
      <c r="P803" s="447" t="e">
        <f t="shared" si="60"/>
        <v>#VALUE!</v>
      </c>
      <c r="Q803" s="447">
        <f>IFERROR(VLOOKUP(B804,'Liste CG'!A:A,1,FALSE),"Attention erreur pas de CG")</f>
        <v>41302</v>
      </c>
      <c r="R803" s="447" t="str">
        <f>IF(LEFT(Q803,1)="A",'Messages d''erreur'!B$10,"")</f>
        <v/>
      </c>
      <c r="S803" s="467" t="e">
        <f t="shared" si="61"/>
        <v>#VALUE!</v>
      </c>
      <c r="T803" s="469" t="str">
        <f>IFERROR(VLOOKUP(S803,'Liste CG'!A:A,1,FALSE),"Attention erreur pas de CG")</f>
        <v>Attention erreur pas de CG</v>
      </c>
      <c r="U803" s="447" t="str">
        <f>IF(MID(H803,4,1)="x", 'Messages d''erreur'!$B$13,IF(LEFT(T803,1)="A",'Messages d''erreur'!$B$12,""))</f>
        <v>Compte générique de contre-partie</v>
      </c>
    </row>
    <row r="804" spans="1:21" ht="52" x14ac:dyDescent="0.35">
      <c r="A804" s="535" t="s">
        <v>2004</v>
      </c>
      <c r="B804" s="447">
        <f t="shared" si="63"/>
        <v>41302</v>
      </c>
      <c r="C804" s="462" t="s">
        <v>2005</v>
      </c>
      <c r="D804" s="463" t="s">
        <v>1990</v>
      </c>
      <c r="E804" s="464" t="s">
        <v>61</v>
      </c>
      <c r="F804" s="464">
        <v>7</v>
      </c>
      <c r="G804" s="462" t="s">
        <v>1199</v>
      </c>
      <c r="H804" s="464" t="s">
        <v>2008</v>
      </c>
      <c r="I804" s="464" t="s">
        <v>1100</v>
      </c>
      <c r="J804" s="464" t="s">
        <v>61</v>
      </c>
      <c r="K804" s="466" t="s">
        <v>669</v>
      </c>
      <c r="L804" s="467">
        <f t="shared" si="62"/>
        <v>1</v>
      </c>
      <c r="M804" s="468">
        <f t="shared" si="64"/>
        <v>73300</v>
      </c>
      <c r="N804" s="467" t="str">
        <f>IF(IFERROR(SEARCH("-",K804,1),0) &gt; 0,IFERROR(VLOOKUP(K804,'Liste ECO'!A:A,1,FALSE),"ATTENTION CE Inexistant"),"")</f>
        <v>465-06</v>
      </c>
      <c r="O804" s="467" t="str">
        <f>IF(LEFT(N804,1) ="A",'Messages d''erreur'!$B$9,"")</f>
        <v/>
      </c>
      <c r="P804" s="447">
        <f t="shared" si="60"/>
        <v>73300</v>
      </c>
      <c r="Q804" s="447">
        <f>IFERROR(VLOOKUP(B805,'Liste CG'!A:A,1,FALSE),"Attention erreur pas de CG")</f>
        <v>41302</v>
      </c>
      <c r="R804" s="447" t="str">
        <f>IF(LEFT(Q804,1)="A",'Messages d''erreur'!B$10,"")</f>
        <v/>
      </c>
      <c r="S804" s="467">
        <f t="shared" si="61"/>
        <v>73300</v>
      </c>
      <c r="T804" s="469">
        <f>IFERROR(VLOOKUP(S804,'Liste CG'!A:A,1,FALSE),"Attention erreur pas de CG")</f>
        <v>73300</v>
      </c>
      <c r="U804" s="447" t="str">
        <f>IF(MID(H804,4,1)="x", 'Messages d''erreur'!$B$13,IF(LEFT(T804,1)="A",'Messages d''erreur'!$B$12,""))</f>
        <v/>
      </c>
    </row>
    <row r="805" spans="1:21" ht="52" x14ac:dyDescent="0.35">
      <c r="A805" s="535" t="s">
        <v>2004</v>
      </c>
      <c r="B805" s="447">
        <f t="shared" si="63"/>
        <v>41302</v>
      </c>
      <c r="C805" s="462" t="s">
        <v>2005</v>
      </c>
      <c r="D805" s="463" t="s">
        <v>1990</v>
      </c>
      <c r="E805" s="464" t="s">
        <v>61</v>
      </c>
      <c r="F805" s="464">
        <v>8</v>
      </c>
      <c r="G805" s="462" t="s">
        <v>1199</v>
      </c>
      <c r="H805" s="464" t="s">
        <v>2010</v>
      </c>
      <c r="I805" s="464" t="s">
        <v>1100</v>
      </c>
      <c r="J805" s="464" t="s">
        <v>61</v>
      </c>
      <c r="K805" s="466" t="s">
        <v>701</v>
      </c>
      <c r="L805" s="467">
        <f t="shared" si="62"/>
        <v>1</v>
      </c>
      <c r="M805" s="468" t="e">
        <f t="shared" si="64"/>
        <v>#VALUE!</v>
      </c>
      <c r="N805" s="467" t="str">
        <f>IF(IFERROR(SEARCH("-",K805,1),0) &gt; 0,IFERROR(VLOOKUP(K805,'Liste ECO'!A:A,1,FALSE),"ATTENTION CE Inexistant"),"")</f>
        <v>485-06</v>
      </c>
      <c r="O805" s="467" t="str">
        <f>IF(LEFT(N805,1) ="A",'Messages d''erreur'!$B$9,"")</f>
        <v/>
      </c>
      <c r="P805" s="447" t="e">
        <f t="shared" si="60"/>
        <v>#VALUE!</v>
      </c>
      <c r="Q805" s="447">
        <f>IFERROR(VLOOKUP(B806,'Liste CG'!A:A,1,FALSE),"Attention erreur pas de CG")</f>
        <v>41302</v>
      </c>
      <c r="R805" s="447" t="str">
        <f>IF(LEFT(Q805,1)="A",'Messages d''erreur'!B$10,"")</f>
        <v/>
      </c>
      <c r="S805" s="467" t="e">
        <f t="shared" si="61"/>
        <v>#VALUE!</v>
      </c>
      <c r="T805" s="469" t="str">
        <f>IFERROR(VLOOKUP(S805,'Liste CG'!A:A,1,FALSE),"Attention erreur pas de CG")</f>
        <v>Attention erreur pas de CG</v>
      </c>
      <c r="U805" s="447" t="str">
        <f>IF(MID(H805,4,1)="x", 'Messages d''erreur'!$B$13,IF(LEFT(T805,1)="A",'Messages d''erreur'!$B$12,""))</f>
        <v>Compte générique de contre-partie</v>
      </c>
    </row>
    <row r="806" spans="1:21" ht="52" x14ac:dyDescent="0.35">
      <c r="A806" s="535" t="s">
        <v>2004</v>
      </c>
      <c r="B806" s="447">
        <f t="shared" si="63"/>
        <v>41302</v>
      </c>
      <c r="C806" s="462" t="s">
        <v>2005</v>
      </c>
      <c r="D806" s="463" t="s">
        <v>1990</v>
      </c>
      <c r="E806" s="464" t="s">
        <v>61</v>
      </c>
      <c r="F806" s="464">
        <v>9</v>
      </c>
      <c r="G806" s="462" t="s">
        <v>1199</v>
      </c>
      <c r="H806" s="464" t="s">
        <v>2012</v>
      </c>
      <c r="I806" s="464" t="s">
        <v>1100</v>
      </c>
      <c r="J806" s="464" t="s">
        <v>61</v>
      </c>
      <c r="K806" s="466" t="s">
        <v>598</v>
      </c>
      <c r="L806" s="467">
        <f t="shared" si="62"/>
        <v>1</v>
      </c>
      <c r="M806" s="468" t="e">
        <f t="shared" si="64"/>
        <v>#VALUE!</v>
      </c>
      <c r="N806" s="467" t="str">
        <f>IF(IFERROR(SEARCH("-",K806,1),0) &gt; 0,IFERROR(VLOOKUP(K806,'Liste ECO'!A:A,1,FALSE),"ATTENTION CE Inexistant"),"")</f>
        <v>380-48</v>
      </c>
      <c r="O806" s="467" t="str">
        <f>IF(LEFT(N806,1) ="A",'Messages d''erreur'!$B$9,"")</f>
        <v/>
      </c>
      <c r="P806" s="447" t="e">
        <f t="shared" si="60"/>
        <v>#VALUE!</v>
      </c>
      <c r="Q806" s="447">
        <f>IFERROR(VLOOKUP(B807,'Liste CG'!A:A,1,FALSE),"Attention erreur pas de CG")</f>
        <v>41302</v>
      </c>
      <c r="R806" s="447" t="str">
        <f>IF(LEFT(Q806,1)="A",'Messages d''erreur'!B$10,"")</f>
        <v/>
      </c>
      <c r="S806" s="467" t="e">
        <f t="shared" si="61"/>
        <v>#VALUE!</v>
      </c>
      <c r="T806" s="469" t="str">
        <f>IFERROR(VLOOKUP(S806,'Liste CG'!A:A,1,FALSE),"Attention erreur pas de CG")</f>
        <v>Attention erreur pas de CG</v>
      </c>
      <c r="U806" s="447" t="str">
        <f>IF(MID(H806,4,1)="x", 'Messages d''erreur'!$B$13,IF(LEFT(T806,1)="A",'Messages d''erreur'!$B$12,""))</f>
        <v>Compte générique de contre-partie</v>
      </c>
    </row>
    <row r="807" spans="1:21" ht="39" x14ac:dyDescent="0.35">
      <c r="A807" s="535" t="s">
        <v>2004</v>
      </c>
      <c r="B807" s="447">
        <f t="shared" si="63"/>
        <v>41302</v>
      </c>
      <c r="C807" s="462" t="s">
        <v>2005</v>
      </c>
      <c r="D807" s="463" t="s">
        <v>1990</v>
      </c>
      <c r="E807" s="464" t="s">
        <v>1101</v>
      </c>
      <c r="F807" s="464">
        <v>10</v>
      </c>
      <c r="G807" s="462" t="s">
        <v>2013</v>
      </c>
      <c r="H807" s="464" t="s">
        <v>1959</v>
      </c>
      <c r="I807" s="464" t="s">
        <v>1100</v>
      </c>
      <c r="J807" s="464" t="s">
        <v>61</v>
      </c>
      <c r="K807" s="466" t="s">
        <v>355</v>
      </c>
      <c r="L807" s="467">
        <f t="shared" si="62"/>
        <v>1</v>
      </c>
      <c r="M807" s="468">
        <f t="shared" si="64"/>
        <v>67114</v>
      </c>
      <c r="N807" s="467" t="str">
        <f>IF(IFERROR(SEARCH("-",K807,1),0) &gt; 0,IFERROR(VLOOKUP(K807,'Liste ECO'!A:A,1,FALSE),"ATTENTION CE Inexistant"),"")</f>
        <v>311-04</v>
      </c>
      <c r="O807" s="467" t="str">
        <f>IF(LEFT(N807,1) ="A",'Messages d''erreur'!$B$9,"")</f>
        <v/>
      </c>
      <c r="P807" s="447">
        <f t="shared" si="60"/>
        <v>67114</v>
      </c>
      <c r="Q807" s="447">
        <f>IFERROR(VLOOKUP(B808,'Liste CG'!A:A,1,FALSE),"Attention erreur pas de CG")</f>
        <v>41303</v>
      </c>
      <c r="R807" s="447" t="str">
        <f>IF(LEFT(Q807,1)="A",'Messages d''erreur'!B$10,"")</f>
        <v/>
      </c>
      <c r="S807" s="467">
        <f t="shared" si="61"/>
        <v>67114</v>
      </c>
      <c r="T807" s="469">
        <f>IFERROR(VLOOKUP(S807,'Liste CG'!A:A,1,FALSE),"Attention erreur pas de CG")</f>
        <v>67114</v>
      </c>
      <c r="U807" s="447" t="str">
        <f>IF(MID(H807,4,1)="x", 'Messages d''erreur'!$B$13,IF(LEFT(T807,1)="A",'Messages d''erreur'!$B$12,""))</f>
        <v/>
      </c>
    </row>
    <row r="808" spans="1:21" ht="14.5" x14ac:dyDescent="0.35">
      <c r="A808" s="535" t="s">
        <v>1276</v>
      </c>
      <c r="B808" s="447">
        <f t="shared" si="63"/>
        <v>41303</v>
      </c>
      <c r="C808" s="462" t="s">
        <v>2014</v>
      </c>
      <c r="D808" s="463" t="s">
        <v>1990</v>
      </c>
      <c r="E808" s="464" t="s">
        <v>61</v>
      </c>
      <c r="F808" s="464">
        <v>1</v>
      </c>
      <c r="G808" s="462" t="s">
        <v>1275</v>
      </c>
      <c r="H808" s="464" t="s">
        <v>1273</v>
      </c>
      <c r="I808" s="464" t="s">
        <v>1274</v>
      </c>
      <c r="J808" s="464" t="s">
        <v>1101</v>
      </c>
      <c r="K808" s="466" t="s">
        <v>1036</v>
      </c>
      <c r="L808" s="467">
        <f t="shared" si="62"/>
        <v>0</v>
      </c>
      <c r="M808" s="468">
        <f t="shared" si="64"/>
        <v>17101</v>
      </c>
      <c r="N808" s="467" t="str">
        <f>IF(IFERROR(SEARCH("-",K808,1),0) &gt; 0,IFERROR(VLOOKUP(K808,'Liste ECO'!A:A,1,FALSE),"ATTENTION CE Inexistant"),"")</f>
        <v>961-51</v>
      </c>
      <c r="O808" s="467" t="str">
        <f>IF(LEFT(N808,1) ="A",'Messages d''erreur'!$B$9,"")</f>
        <v/>
      </c>
      <c r="P808" s="447">
        <f t="shared" si="60"/>
        <v>17101</v>
      </c>
      <c r="Q808" s="447">
        <f>IFERROR(VLOOKUP(B809,'Liste CG'!A:A,1,FALSE),"Attention erreur pas de CG")</f>
        <v>41303</v>
      </c>
      <c r="R808" s="447" t="str">
        <f>IF(LEFT(Q808,1)="A",'Messages d''erreur'!B$10,"")</f>
        <v/>
      </c>
      <c r="S808" s="467">
        <f t="shared" si="61"/>
        <v>17101</v>
      </c>
      <c r="T808" s="469">
        <f>IFERROR(VLOOKUP(S808,'Liste CG'!A:A,1,FALSE),"Attention erreur pas de CG")</f>
        <v>17101</v>
      </c>
      <c r="U808" s="447" t="str">
        <f>IF(MID(H808,4,1)="x", 'Messages d''erreur'!$B$13,IF(LEFT(T808,1)="A",'Messages d''erreur'!$B$12,""))</f>
        <v/>
      </c>
    </row>
    <row r="809" spans="1:21" ht="14.5" x14ac:dyDescent="0.35">
      <c r="A809" s="535" t="s">
        <v>1276</v>
      </c>
      <c r="B809" s="447">
        <f t="shared" si="63"/>
        <v>41303</v>
      </c>
      <c r="C809" s="462" t="s">
        <v>2014</v>
      </c>
      <c r="D809" s="463" t="s">
        <v>1990</v>
      </c>
      <c r="E809" s="464" t="s">
        <v>61</v>
      </c>
      <c r="F809" s="464">
        <v>2</v>
      </c>
      <c r="G809" s="462" t="s">
        <v>1275</v>
      </c>
      <c r="H809" s="464" t="s">
        <v>1289</v>
      </c>
      <c r="I809" s="464" t="s">
        <v>1274</v>
      </c>
      <c r="J809" s="464" t="s">
        <v>1101</v>
      </c>
      <c r="K809" s="466" t="s">
        <v>1051</v>
      </c>
      <c r="L809" s="467">
        <f t="shared" si="62"/>
        <v>1</v>
      </c>
      <c r="M809" s="468">
        <f t="shared" si="64"/>
        <v>17141</v>
      </c>
      <c r="N809" s="467" t="str">
        <f>IF(IFERROR(SEARCH("-",K809,1),0) &gt; 0,IFERROR(VLOOKUP(K809,'Liste ECO'!A:A,1,FALSE),"ATTENTION CE Inexistant"),"")</f>
        <v>962-51</v>
      </c>
      <c r="O809" s="467" t="str">
        <f>IF(LEFT(N809,1) ="A",'Messages d''erreur'!$B$9,"")</f>
        <v/>
      </c>
      <c r="P809" s="447">
        <f t="shared" si="60"/>
        <v>17141</v>
      </c>
      <c r="Q809" s="447">
        <f>IFERROR(VLOOKUP(B810,'Liste CG'!A:A,1,FALSE),"Attention erreur pas de CG")</f>
        <v>41303</v>
      </c>
      <c r="R809" s="447" t="str">
        <f>IF(LEFT(Q809,1)="A",'Messages d''erreur'!B$10,"")</f>
        <v/>
      </c>
      <c r="S809" s="467">
        <f t="shared" si="61"/>
        <v>17141</v>
      </c>
      <c r="T809" s="469">
        <f>IFERROR(VLOOKUP(S809,'Liste CG'!A:A,1,FALSE),"Attention erreur pas de CG")</f>
        <v>17141</v>
      </c>
      <c r="U809" s="447" t="str">
        <f>IF(MID(H809,4,1)="x", 'Messages d''erreur'!$B$13,IF(LEFT(T809,1)="A",'Messages d''erreur'!$B$12,""))</f>
        <v/>
      </c>
    </row>
    <row r="810" spans="1:21" ht="14.5" x14ac:dyDescent="0.35">
      <c r="A810" s="535" t="s">
        <v>1276</v>
      </c>
      <c r="B810" s="447">
        <f t="shared" si="63"/>
        <v>41303</v>
      </c>
      <c r="C810" s="462" t="s">
        <v>2014</v>
      </c>
      <c r="D810" s="463" t="s">
        <v>1990</v>
      </c>
      <c r="E810" s="464" t="s">
        <v>61</v>
      </c>
      <c r="F810" s="464">
        <v>3</v>
      </c>
      <c r="G810" s="462" t="s">
        <v>1275</v>
      </c>
      <c r="H810" s="464" t="s">
        <v>1296</v>
      </c>
      <c r="I810" s="464" t="s">
        <v>1274</v>
      </c>
      <c r="J810" s="464" t="s">
        <v>1101</v>
      </c>
      <c r="K810" s="466" t="s">
        <v>1046</v>
      </c>
      <c r="L810" s="467">
        <f t="shared" si="62"/>
        <v>1</v>
      </c>
      <c r="M810" s="468">
        <f t="shared" si="64"/>
        <v>17151</v>
      </c>
      <c r="N810" s="467" t="str">
        <f>IF(IFERROR(SEARCH("-",K810,1),0) &gt; 0,IFERROR(VLOOKUP(K810,'Liste ECO'!A:A,1,FALSE),"ATTENTION CE Inexistant"),"")</f>
        <v>961-55</v>
      </c>
      <c r="O810" s="467" t="str">
        <f>IF(LEFT(N810,1) ="A",'Messages d''erreur'!$B$9,"")</f>
        <v/>
      </c>
      <c r="P810" s="447">
        <f t="shared" si="60"/>
        <v>17151</v>
      </c>
      <c r="Q810" s="447">
        <f>IFERROR(VLOOKUP(B811,'Liste CG'!A:A,1,FALSE),"Attention erreur pas de CG")</f>
        <v>41303</v>
      </c>
      <c r="R810" s="447" t="str">
        <f>IF(LEFT(Q810,1)="A",'Messages d''erreur'!B$10,"")</f>
        <v/>
      </c>
      <c r="S810" s="467">
        <f t="shared" si="61"/>
        <v>17151</v>
      </c>
      <c r="T810" s="469">
        <f>IFERROR(VLOOKUP(S810,'Liste CG'!A:A,1,FALSE),"Attention erreur pas de CG")</f>
        <v>17151</v>
      </c>
      <c r="U810" s="447" t="str">
        <f>IF(MID(H810,4,1)="x", 'Messages d''erreur'!$B$13,IF(LEFT(T810,1)="A",'Messages d''erreur'!$B$12,""))</f>
        <v/>
      </c>
    </row>
    <row r="811" spans="1:21" ht="14.5" x14ac:dyDescent="0.35">
      <c r="A811" s="535" t="s">
        <v>1276</v>
      </c>
      <c r="B811" s="447">
        <f t="shared" si="63"/>
        <v>41303</v>
      </c>
      <c r="C811" s="462" t="s">
        <v>2014</v>
      </c>
      <c r="D811" s="463" t="s">
        <v>1990</v>
      </c>
      <c r="E811" s="464" t="s">
        <v>61</v>
      </c>
      <c r="F811" s="464">
        <v>4</v>
      </c>
      <c r="G811" s="462" t="s">
        <v>1275</v>
      </c>
      <c r="H811" s="464" t="s">
        <v>1304</v>
      </c>
      <c r="I811" s="464" t="s">
        <v>1306</v>
      </c>
      <c r="J811" s="464" t="s">
        <v>1101</v>
      </c>
      <c r="K811" s="466" t="s">
        <v>1038</v>
      </c>
      <c r="L811" s="467">
        <f t="shared" si="62"/>
        <v>1</v>
      </c>
      <c r="M811" s="468">
        <f t="shared" si="64"/>
        <v>17301</v>
      </c>
      <c r="N811" s="467" t="str">
        <f>IF(IFERROR(SEARCH("-",K811,1),0) &gt; 0,IFERROR(VLOOKUP(K811,'Liste ECO'!A:A,1,FALSE),"ATTENTION CE Inexistant"),"")</f>
        <v>961-52</v>
      </c>
      <c r="O811" s="467" t="str">
        <f>IF(LEFT(N811,1) ="A",'Messages d''erreur'!$B$9,"")</f>
        <v/>
      </c>
      <c r="P811" s="447">
        <f t="shared" si="60"/>
        <v>17301</v>
      </c>
      <c r="Q811" s="447">
        <f>IFERROR(VLOOKUP(B812,'Liste CG'!A:A,1,FALSE),"Attention erreur pas de CG")</f>
        <v>41303</v>
      </c>
      <c r="R811" s="447" t="str">
        <f>IF(LEFT(Q811,1)="A",'Messages d''erreur'!B$10,"")</f>
        <v/>
      </c>
      <c r="S811" s="467">
        <f t="shared" si="61"/>
        <v>17301</v>
      </c>
      <c r="T811" s="469">
        <f>IFERROR(VLOOKUP(S811,'Liste CG'!A:A,1,FALSE),"Attention erreur pas de CG")</f>
        <v>17301</v>
      </c>
      <c r="U811" s="447" t="str">
        <f>IF(MID(H811,4,1)="x", 'Messages d''erreur'!$B$13,IF(LEFT(T811,1)="A",'Messages d''erreur'!$B$12,""))</f>
        <v/>
      </c>
    </row>
    <row r="812" spans="1:21" ht="14.5" x14ac:dyDescent="0.35">
      <c r="A812" s="535" t="s">
        <v>1276</v>
      </c>
      <c r="B812" s="447">
        <f t="shared" si="63"/>
        <v>41303</v>
      </c>
      <c r="C812" s="462" t="s">
        <v>2014</v>
      </c>
      <c r="D812" s="463" t="s">
        <v>1990</v>
      </c>
      <c r="E812" s="464" t="s">
        <v>61</v>
      </c>
      <c r="F812" s="464">
        <v>5</v>
      </c>
      <c r="G812" s="462" t="s">
        <v>1275</v>
      </c>
      <c r="H812" s="464" t="s">
        <v>1319</v>
      </c>
      <c r="I812" s="464" t="s">
        <v>1274</v>
      </c>
      <c r="J812" s="464" t="s">
        <v>1101</v>
      </c>
      <c r="K812" s="466" t="s">
        <v>1048</v>
      </c>
      <c r="L812" s="467">
        <f t="shared" si="62"/>
        <v>1</v>
      </c>
      <c r="M812" s="468">
        <f t="shared" si="64"/>
        <v>17501</v>
      </c>
      <c r="N812" s="467" t="str">
        <f>IF(IFERROR(SEARCH("-",K812,1),0) &gt; 0,IFERROR(VLOOKUP(K812,'Liste ECO'!A:A,1,FALSE),"ATTENTION CE Inexistant"),"")</f>
        <v>961-56</v>
      </c>
      <c r="O812" s="467" t="str">
        <f>IF(LEFT(N812,1) ="A",'Messages d''erreur'!$B$9,"")</f>
        <v/>
      </c>
      <c r="P812" s="447">
        <f t="shared" ref="P812:P875" si="65">VALUE(H812)</f>
        <v>17501</v>
      </c>
      <c r="Q812" s="447">
        <f>IFERROR(VLOOKUP(B813,'Liste CG'!A:A,1,FALSE),"Attention erreur pas de CG")</f>
        <v>41303</v>
      </c>
      <c r="R812" s="447" t="str">
        <f>IF(LEFT(Q812,1)="A",'Messages d''erreur'!B$10,"")</f>
        <v/>
      </c>
      <c r="S812" s="467">
        <f t="shared" ref="S812:S875" si="66">VALUE(H812)</f>
        <v>17501</v>
      </c>
      <c r="T812" s="469">
        <f>IFERROR(VLOOKUP(S812,'Liste CG'!A:A,1,FALSE),"Attention erreur pas de CG")</f>
        <v>17501</v>
      </c>
      <c r="U812" s="447" t="str">
        <f>IF(MID(H812,4,1)="x", 'Messages d''erreur'!$B$13,IF(LEFT(T812,1)="A",'Messages d''erreur'!$B$12,""))</f>
        <v/>
      </c>
    </row>
    <row r="813" spans="1:21" ht="14.5" x14ac:dyDescent="0.35">
      <c r="A813" s="535" t="s">
        <v>1276</v>
      </c>
      <c r="B813" s="447">
        <f t="shared" si="63"/>
        <v>41303</v>
      </c>
      <c r="C813" s="462" t="s">
        <v>2014</v>
      </c>
      <c r="D813" s="463" t="s">
        <v>1990</v>
      </c>
      <c r="E813" s="464" t="s">
        <v>61</v>
      </c>
      <c r="F813" s="464">
        <v>6</v>
      </c>
      <c r="G813" s="462" t="s">
        <v>1275</v>
      </c>
      <c r="H813" s="464" t="s">
        <v>1322</v>
      </c>
      <c r="I813" s="464" t="s">
        <v>1324</v>
      </c>
      <c r="J813" s="464" t="s">
        <v>1101</v>
      </c>
      <c r="K813" s="466" t="s">
        <v>1042</v>
      </c>
      <c r="L813" s="467">
        <f t="shared" si="62"/>
        <v>1</v>
      </c>
      <c r="M813" s="468">
        <f t="shared" si="64"/>
        <v>17601</v>
      </c>
      <c r="N813" s="467" t="str">
        <f>IF(IFERROR(SEARCH("-",K813,1),0) &gt; 0,IFERROR(VLOOKUP(K813,'Liste ECO'!A:A,1,FALSE),"ATTENTION CE Inexistant"),"")</f>
        <v>961-54</v>
      </c>
      <c r="O813" s="467" t="str">
        <f>IF(LEFT(N813,1) ="A",'Messages d''erreur'!$B$9,"")</f>
        <v/>
      </c>
      <c r="P813" s="447">
        <f t="shared" si="65"/>
        <v>17601</v>
      </c>
      <c r="Q813" s="447">
        <f>IFERROR(VLOOKUP(B814,'Liste CG'!A:A,1,FALSE),"Attention erreur pas de CG")</f>
        <v>41303</v>
      </c>
      <c r="R813" s="447" t="str">
        <f>IF(LEFT(Q813,1)="A",'Messages d''erreur'!B$10,"")</f>
        <v/>
      </c>
      <c r="S813" s="467">
        <f t="shared" si="66"/>
        <v>17601</v>
      </c>
      <c r="T813" s="469">
        <f>IFERROR(VLOOKUP(S813,'Liste CG'!A:A,1,FALSE),"Attention erreur pas de CG")</f>
        <v>17601</v>
      </c>
      <c r="U813" s="447" t="str">
        <f>IF(MID(H813,4,1)="x", 'Messages d''erreur'!$B$13,IF(LEFT(T813,1)="A",'Messages d''erreur'!$B$12,""))</f>
        <v/>
      </c>
    </row>
    <row r="814" spans="1:21" ht="39" x14ac:dyDescent="0.35">
      <c r="A814" s="535" t="s">
        <v>1276</v>
      </c>
      <c r="B814" s="447">
        <f t="shared" si="63"/>
        <v>41303</v>
      </c>
      <c r="C814" s="462" t="s">
        <v>2014</v>
      </c>
      <c r="D814" s="463" t="s">
        <v>1990</v>
      </c>
      <c r="E814" s="464" t="s">
        <v>61</v>
      </c>
      <c r="F814" s="464">
        <v>7</v>
      </c>
      <c r="G814" s="462" t="s">
        <v>2015</v>
      </c>
      <c r="H814" s="464" t="s">
        <v>1327</v>
      </c>
      <c r="I814" s="464" t="s">
        <v>1329</v>
      </c>
      <c r="J814" s="464" t="s">
        <v>1101</v>
      </c>
      <c r="K814" s="466" t="s">
        <v>1100</v>
      </c>
      <c r="L814" s="467">
        <f t="shared" si="62"/>
        <v>1</v>
      </c>
      <c r="M814" s="468">
        <f t="shared" si="64"/>
        <v>17701</v>
      </c>
      <c r="N814" s="467" t="str">
        <f>IF(IFERROR(SEARCH("-",K814,1),0) &gt; 0,IFERROR(VLOOKUP(K814,'Liste ECO'!A:A,1,FALSE),"ATTENTION CE Inexistant"),"")</f>
        <v/>
      </c>
      <c r="O814" s="467" t="str">
        <f>IF(LEFT(N814,1) ="A",'Messages d''erreur'!$B$9,"")</f>
        <v/>
      </c>
      <c r="P814" s="447">
        <f t="shared" si="65"/>
        <v>17701</v>
      </c>
      <c r="Q814" s="447">
        <f>IFERROR(VLOOKUP(B815,'Liste CG'!A:A,1,FALSE),"Attention erreur pas de CG")</f>
        <v>41303</v>
      </c>
      <c r="R814" s="447" t="str">
        <f>IF(LEFT(Q814,1)="A",'Messages d''erreur'!B$10,"")</f>
        <v/>
      </c>
      <c r="S814" s="467">
        <f t="shared" si="66"/>
        <v>17701</v>
      </c>
      <c r="T814" s="469">
        <f>IFERROR(VLOOKUP(S814,'Liste CG'!A:A,1,FALSE),"Attention erreur pas de CG")</f>
        <v>17701</v>
      </c>
      <c r="U814" s="447" t="str">
        <f>IF(MID(H814,4,1)="x", 'Messages d''erreur'!$B$13,IF(LEFT(T814,1)="A",'Messages d''erreur'!$B$12,""))</f>
        <v/>
      </c>
    </row>
    <row r="815" spans="1:21" ht="39" x14ac:dyDescent="0.35">
      <c r="A815" s="535" t="s">
        <v>1276</v>
      </c>
      <c r="B815" s="447">
        <f t="shared" si="63"/>
        <v>41303</v>
      </c>
      <c r="C815" s="462" t="s">
        <v>2014</v>
      </c>
      <c r="D815" s="463" t="s">
        <v>1990</v>
      </c>
      <c r="E815" s="464" t="s">
        <v>1101</v>
      </c>
      <c r="F815" s="464">
        <v>8</v>
      </c>
      <c r="G815" s="462" t="s">
        <v>2016</v>
      </c>
      <c r="H815" s="464" t="s">
        <v>1273</v>
      </c>
      <c r="I815" s="464" t="s">
        <v>1274</v>
      </c>
      <c r="J815" s="464" t="s">
        <v>61</v>
      </c>
      <c r="K815" s="466" t="s">
        <v>1036</v>
      </c>
      <c r="L815" s="467">
        <f t="shared" si="62"/>
        <v>1</v>
      </c>
      <c r="M815" s="468">
        <f t="shared" si="64"/>
        <v>17101</v>
      </c>
      <c r="N815" s="467" t="str">
        <f>IF(IFERROR(SEARCH("-",K815,1),0) &gt; 0,IFERROR(VLOOKUP(K815,'Liste ECO'!A:A,1,FALSE),"ATTENTION CE Inexistant"),"")</f>
        <v>961-51</v>
      </c>
      <c r="O815" s="467" t="str">
        <f>IF(LEFT(N815,1) ="A",'Messages d''erreur'!$B$9,"")</f>
        <v/>
      </c>
      <c r="P815" s="447">
        <f t="shared" si="65"/>
        <v>17101</v>
      </c>
      <c r="Q815" s="447">
        <f>IFERROR(VLOOKUP(B816,'Liste CG'!A:A,1,FALSE),"Attention erreur pas de CG")</f>
        <v>41303</v>
      </c>
      <c r="R815" s="447" t="str">
        <f>IF(LEFT(Q815,1)="A",'Messages d''erreur'!B$10,"")</f>
        <v/>
      </c>
      <c r="S815" s="467">
        <f t="shared" si="66"/>
        <v>17101</v>
      </c>
      <c r="T815" s="469">
        <f>IFERROR(VLOOKUP(S815,'Liste CG'!A:A,1,FALSE),"Attention erreur pas de CG")</f>
        <v>17101</v>
      </c>
      <c r="U815" s="447" t="str">
        <f>IF(MID(H815,4,1)="x", 'Messages d''erreur'!$B$13,IF(LEFT(T815,1)="A",'Messages d''erreur'!$B$12,""))</f>
        <v/>
      </c>
    </row>
    <row r="816" spans="1:21" ht="26" x14ac:dyDescent="0.35">
      <c r="A816" s="535" t="s">
        <v>1276</v>
      </c>
      <c r="B816" s="447">
        <f t="shared" si="63"/>
        <v>41303</v>
      </c>
      <c r="C816" s="462" t="s">
        <v>2014</v>
      </c>
      <c r="D816" s="463" t="s">
        <v>1990</v>
      </c>
      <c r="E816" s="464" t="s">
        <v>1101</v>
      </c>
      <c r="F816" s="464">
        <v>9</v>
      </c>
      <c r="G816" s="462" t="s">
        <v>2017</v>
      </c>
      <c r="H816" s="464" t="s">
        <v>1289</v>
      </c>
      <c r="I816" s="464" t="s">
        <v>1274</v>
      </c>
      <c r="J816" s="464" t="s">
        <v>61</v>
      </c>
      <c r="K816" s="466" t="s">
        <v>1051</v>
      </c>
      <c r="L816" s="467">
        <f t="shared" si="62"/>
        <v>1</v>
      </c>
      <c r="M816" s="468">
        <f t="shared" si="64"/>
        <v>17141</v>
      </c>
      <c r="N816" s="467" t="str">
        <f>IF(IFERROR(SEARCH("-",K816,1),0) &gt; 0,IFERROR(VLOOKUP(K816,'Liste ECO'!A:A,1,FALSE),"ATTENTION CE Inexistant"),"")</f>
        <v>962-51</v>
      </c>
      <c r="O816" s="467" t="str">
        <f>IF(LEFT(N816,1) ="A",'Messages d''erreur'!$B$9,"")</f>
        <v/>
      </c>
      <c r="P816" s="447">
        <f t="shared" si="65"/>
        <v>17141</v>
      </c>
      <c r="Q816" s="447">
        <f>IFERROR(VLOOKUP(B817,'Liste CG'!A:A,1,FALSE),"Attention erreur pas de CG")</f>
        <v>41303</v>
      </c>
      <c r="R816" s="447" t="str">
        <f>IF(LEFT(Q816,1)="A",'Messages d''erreur'!B$10,"")</f>
        <v/>
      </c>
      <c r="S816" s="467">
        <f t="shared" si="66"/>
        <v>17141</v>
      </c>
      <c r="T816" s="469">
        <f>IFERROR(VLOOKUP(S816,'Liste CG'!A:A,1,FALSE),"Attention erreur pas de CG")</f>
        <v>17141</v>
      </c>
      <c r="U816" s="447" t="str">
        <f>IF(MID(H816,4,1)="x", 'Messages d''erreur'!$B$13,IF(LEFT(T816,1)="A",'Messages d''erreur'!$B$12,""))</f>
        <v/>
      </c>
    </row>
    <row r="817" spans="1:21" ht="39" x14ac:dyDescent="0.35">
      <c r="A817" s="535" t="s">
        <v>1276</v>
      </c>
      <c r="B817" s="447">
        <f t="shared" si="63"/>
        <v>41303</v>
      </c>
      <c r="C817" s="462" t="s">
        <v>2014</v>
      </c>
      <c r="D817" s="463" t="s">
        <v>1990</v>
      </c>
      <c r="E817" s="464" t="s">
        <v>1101</v>
      </c>
      <c r="F817" s="464">
        <v>10</v>
      </c>
      <c r="G817" s="462" t="s">
        <v>1291</v>
      </c>
      <c r="H817" s="464" t="s">
        <v>1304</v>
      </c>
      <c r="I817" s="464" t="s">
        <v>1306</v>
      </c>
      <c r="J817" s="464" t="s">
        <v>61</v>
      </c>
      <c r="K817" s="466" t="s">
        <v>1038</v>
      </c>
      <c r="L817" s="467">
        <f t="shared" si="62"/>
        <v>1</v>
      </c>
      <c r="M817" s="468">
        <f t="shared" si="64"/>
        <v>17301</v>
      </c>
      <c r="N817" s="467" t="str">
        <f>IF(IFERROR(SEARCH("-",K817,1),0) &gt; 0,IFERROR(VLOOKUP(K817,'Liste ECO'!A:A,1,FALSE),"ATTENTION CE Inexistant"),"")</f>
        <v>961-52</v>
      </c>
      <c r="O817" s="467" t="str">
        <f>IF(LEFT(N817,1) ="A",'Messages d''erreur'!$B$9,"")</f>
        <v/>
      </c>
      <c r="P817" s="447">
        <f t="shared" si="65"/>
        <v>17301</v>
      </c>
      <c r="Q817" s="447">
        <f>IFERROR(VLOOKUP(B818,'Liste CG'!A:A,1,FALSE),"Attention erreur pas de CG")</f>
        <v>41303</v>
      </c>
      <c r="R817" s="447" t="str">
        <f>IF(LEFT(Q817,1)="A",'Messages d''erreur'!B$10,"")</f>
        <v/>
      </c>
      <c r="S817" s="467">
        <f t="shared" si="66"/>
        <v>17301</v>
      </c>
      <c r="T817" s="469">
        <f>IFERROR(VLOOKUP(S817,'Liste CG'!A:A,1,FALSE),"Attention erreur pas de CG")</f>
        <v>17301</v>
      </c>
      <c r="U817" s="447" t="str">
        <f>IF(MID(H817,4,1)="x", 'Messages d''erreur'!$B$13,IF(LEFT(T817,1)="A",'Messages d''erreur'!$B$12,""))</f>
        <v/>
      </c>
    </row>
    <row r="818" spans="1:21" ht="39" x14ac:dyDescent="0.35">
      <c r="A818" s="535" t="s">
        <v>1276</v>
      </c>
      <c r="B818" s="447">
        <f t="shared" si="63"/>
        <v>41303</v>
      </c>
      <c r="C818" s="462" t="s">
        <v>2014</v>
      </c>
      <c r="D818" s="463" t="s">
        <v>1990</v>
      </c>
      <c r="E818" s="464" t="s">
        <v>1101</v>
      </c>
      <c r="F818" s="464">
        <v>11</v>
      </c>
      <c r="G818" s="462" t="s">
        <v>1291</v>
      </c>
      <c r="H818" s="464" t="s">
        <v>1319</v>
      </c>
      <c r="I818" s="464" t="s">
        <v>1274</v>
      </c>
      <c r="J818" s="464" t="s">
        <v>61</v>
      </c>
      <c r="K818" s="466" t="s">
        <v>1048</v>
      </c>
      <c r="L818" s="467">
        <f t="shared" si="62"/>
        <v>1</v>
      </c>
      <c r="M818" s="468">
        <f t="shared" si="64"/>
        <v>17501</v>
      </c>
      <c r="N818" s="467" t="str">
        <f>IF(IFERROR(SEARCH("-",K818,1),0) &gt; 0,IFERROR(VLOOKUP(K818,'Liste ECO'!A:A,1,FALSE),"ATTENTION CE Inexistant"),"")</f>
        <v>961-56</v>
      </c>
      <c r="O818" s="467" t="str">
        <f>IF(LEFT(N818,1) ="A",'Messages d''erreur'!$B$9,"")</f>
        <v/>
      </c>
      <c r="P818" s="447">
        <f t="shared" si="65"/>
        <v>17501</v>
      </c>
      <c r="Q818" s="447">
        <f>IFERROR(VLOOKUP(B819,'Liste CG'!A:A,1,FALSE),"Attention erreur pas de CG")</f>
        <v>41303</v>
      </c>
      <c r="R818" s="447" t="str">
        <f>IF(LEFT(Q818,1)="A",'Messages d''erreur'!B$10,"")</f>
        <v/>
      </c>
      <c r="S818" s="467">
        <f t="shared" si="66"/>
        <v>17501</v>
      </c>
      <c r="T818" s="469">
        <f>IFERROR(VLOOKUP(S818,'Liste CG'!A:A,1,FALSE),"Attention erreur pas de CG")</f>
        <v>17501</v>
      </c>
      <c r="U818" s="447" t="str">
        <f>IF(MID(H818,4,1)="x", 'Messages d''erreur'!$B$13,IF(LEFT(T818,1)="A",'Messages d''erreur'!$B$12,""))</f>
        <v/>
      </c>
    </row>
    <row r="819" spans="1:21" ht="39" x14ac:dyDescent="0.35">
      <c r="A819" s="535" t="s">
        <v>1276</v>
      </c>
      <c r="B819" s="447">
        <f t="shared" si="63"/>
        <v>41303</v>
      </c>
      <c r="C819" s="462" t="s">
        <v>2014</v>
      </c>
      <c r="D819" s="463" t="s">
        <v>1990</v>
      </c>
      <c r="E819" s="464" t="s">
        <v>1101</v>
      </c>
      <c r="F819" s="464">
        <v>12</v>
      </c>
      <c r="G819" s="462" t="s">
        <v>1291</v>
      </c>
      <c r="H819" s="464" t="s">
        <v>1322</v>
      </c>
      <c r="I819" s="464" t="s">
        <v>1324</v>
      </c>
      <c r="J819" s="464" t="s">
        <v>61</v>
      </c>
      <c r="K819" s="466" t="s">
        <v>1042</v>
      </c>
      <c r="L819" s="467">
        <f t="shared" si="62"/>
        <v>1</v>
      </c>
      <c r="M819" s="468">
        <f t="shared" si="64"/>
        <v>17601</v>
      </c>
      <c r="N819" s="467" t="str">
        <f>IF(IFERROR(SEARCH("-",K819,1),0) &gt; 0,IFERROR(VLOOKUP(K819,'Liste ECO'!A:A,1,FALSE),"ATTENTION CE Inexistant"),"")</f>
        <v>961-54</v>
      </c>
      <c r="O819" s="467" t="str">
        <f>IF(LEFT(N819,1) ="A",'Messages d''erreur'!$B$9,"")</f>
        <v/>
      </c>
      <c r="P819" s="447">
        <f t="shared" si="65"/>
        <v>17601</v>
      </c>
      <c r="Q819" s="447">
        <f>IFERROR(VLOOKUP(B820,'Liste CG'!A:A,1,FALSE),"Attention erreur pas de CG")</f>
        <v>41303</v>
      </c>
      <c r="R819" s="447" t="str">
        <f>IF(LEFT(Q819,1)="A",'Messages d''erreur'!B$10,"")</f>
        <v/>
      </c>
      <c r="S819" s="467">
        <f t="shared" si="66"/>
        <v>17601</v>
      </c>
      <c r="T819" s="469">
        <f>IFERROR(VLOOKUP(S819,'Liste CG'!A:A,1,FALSE),"Attention erreur pas de CG")</f>
        <v>17601</v>
      </c>
      <c r="U819" s="447" t="str">
        <f>IF(MID(H819,4,1)="x", 'Messages d''erreur'!$B$13,IF(LEFT(T819,1)="A",'Messages d''erreur'!$B$12,""))</f>
        <v/>
      </c>
    </row>
    <row r="820" spans="1:21" ht="39" x14ac:dyDescent="0.35">
      <c r="A820" s="535" t="s">
        <v>1276</v>
      </c>
      <c r="B820" s="447">
        <f t="shared" si="63"/>
        <v>41303</v>
      </c>
      <c r="C820" s="462" t="s">
        <v>2014</v>
      </c>
      <c r="D820" s="463" t="s">
        <v>1990</v>
      </c>
      <c r="E820" s="464" t="s">
        <v>1101</v>
      </c>
      <c r="F820" s="464">
        <v>13</v>
      </c>
      <c r="G820" s="462" t="s">
        <v>1292</v>
      </c>
      <c r="H820" s="464" t="s">
        <v>1273</v>
      </c>
      <c r="I820" s="464" t="s">
        <v>1274</v>
      </c>
      <c r="J820" s="464" t="s">
        <v>61</v>
      </c>
      <c r="K820" s="466" t="s">
        <v>975</v>
      </c>
      <c r="L820" s="467">
        <f t="shared" si="62"/>
        <v>1</v>
      </c>
      <c r="M820" s="468">
        <f t="shared" si="64"/>
        <v>17101</v>
      </c>
      <c r="N820" s="467" t="str">
        <f>IF(IFERROR(SEARCH("-",K820,1),0) &gt; 0,IFERROR(VLOOKUP(K820,'Liste ECO'!A:A,1,FALSE),"ATTENTION CE Inexistant"),"")</f>
        <v>911-52</v>
      </c>
      <c r="O820" s="467" t="str">
        <f>IF(LEFT(N820,1) ="A",'Messages d''erreur'!$B$9,"")</f>
        <v/>
      </c>
      <c r="P820" s="447">
        <f t="shared" si="65"/>
        <v>17101</v>
      </c>
      <c r="Q820" s="447">
        <f>IFERROR(VLOOKUP(B821,'Liste CG'!A:A,1,FALSE),"Attention erreur pas de CG")</f>
        <v>41303</v>
      </c>
      <c r="R820" s="447" t="str">
        <f>IF(LEFT(Q820,1)="A",'Messages d''erreur'!B$10,"")</f>
        <v/>
      </c>
      <c r="S820" s="467">
        <f t="shared" si="66"/>
        <v>17101</v>
      </c>
      <c r="T820" s="469">
        <f>IFERROR(VLOOKUP(S820,'Liste CG'!A:A,1,FALSE),"Attention erreur pas de CG")</f>
        <v>17101</v>
      </c>
      <c r="U820" s="447" t="str">
        <f>IF(MID(H820,4,1)="x", 'Messages d''erreur'!$B$13,IF(LEFT(T820,1)="A",'Messages d''erreur'!$B$12,""))</f>
        <v/>
      </c>
    </row>
    <row r="821" spans="1:21" ht="39" x14ac:dyDescent="0.35">
      <c r="A821" s="535" t="s">
        <v>1276</v>
      </c>
      <c r="B821" s="447">
        <f t="shared" si="63"/>
        <v>41303</v>
      </c>
      <c r="C821" s="462" t="s">
        <v>2014</v>
      </c>
      <c r="D821" s="463" t="s">
        <v>1990</v>
      </c>
      <c r="E821" s="464" t="s">
        <v>1101</v>
      </c>
      <c r="F821" s="464">
        <v>14</v>
      </c>
      <c r="G821" s="462" t="s">
        <v>1292</v>
      </c>
      <c r="H821" s="464" t="s">
        <v>1289</v>
      </c>
      <c r="I821" s="464" t="s">
        <v>1274</v>
      </c>
      <c r="J821" s="464" t="s">
        <v>61</v>
      </c>
      <c r="K821" s="466" t="s">
        <v>1000</v>
      </c>
      <c r="L821" s="467">
        <f t="shared" si="62"/>
        <v>1</v>
      </c>
      <c r="M821" s="468">
        <f t="shared" si="64"/>
        <v>17141</v>
      </c>
      <c r="N821" s="467" t="str">
        <f>IF(IFERROR(SEARCH("-",K821,1),0) &gt; 0,IFERROR(VLOOKUP(K821,'Liste ECO'!A:A,1,FALSE),"ATTENTION CE Inexistant"),"")</f>
        <v>912-52</v>
      </c>
      <c r="O821" s="467" t="str">
        <f>IF(LEFT(N821,1) ="A",'Messages d''erreur'!$B$9,"")</f>
        <v/>
      </c>
      <c r="P821" s="447">
        <f t="shared" si="65"/>
        <v>17141</v>
      </c>
      <c r="Q821" s="447">
        <f>IFERROR(VLOOKUP(B822,'Liste CG'!A:A,1,FALSE),"Attention erreur pas de CG")</f>
        <v>41303</v>
      </c>
      <c r="R821" s="447" t="str">
        <f>IF(LEFT(Q821,1)="A",'Messages d''erreur'!B$10,"")</f>
        <v/>
      </c>
      <c r="S821" s="467">
        <f t="shared" si="66"/>
        <v>17141</v>
      </c>
      <c r="T821" s="469">
        <f>IFERROR(VLOOKUP(S821,'Liste CG'!A:A,1,FALSE),"Attention erreur pas de CG")</f>
        <v>17141</v>
      </c>
      <c r="U821" s="447" t="str">
        <f>IF(MID(H821,4,1)="x", 'Messages d''erreur'!$B$13,IF(LEFT(T821,1)="A",'Messages d''erreur'!$B$12,""))</f>
        <v/>
      </c>
    </row>
    <row r="822" spans="1:21" ht="14.5" x14ac:dyDescent="0.35">
      <c r="A822" s="535" t="s">
        <v>1276</v>
      </c>
      <c r="B822" s="447">
        <f t="shared" si="63"/>
        <v>41303</v>
      </c>
      <c r="C822" s="462" t="s">
        <v>2014</v>
      </c>
      <c r="D822" s="463" t="s">
        <v>1990</v>
      </c>
      <c r="E822" s="464" t="s">
        <v>1101</v>
      </c>
      <c r="F822" s="464">
        <v>15</v>
      </c>
      <c r="G822" s="462"/>
      <c r="H822" s="464" t="s">
        <v>1304</v>
      </c>
      <c r="I822" s="464" t="s">
        <v>1306</v>
      </c>
      <c r="J822" s="464" t="s">
        <v>61</v>
      </c>
      <c r="K822" s="466" t="s">
        <v>989</v>
      </c>
      <c r="L822" s="467">
        <f t="shared" si="62"/>
        <v>1</v>
      </c>
      <c r="M822" s="468">
        <f t="shared" si="64"/>
        <v>17301</v>
      </c>
      <c r="N822" s="467" t="str">
        <f>IF(IFERROR(SEARCH("-",K822,1),0) &gt; 0,IFERROR(VLOOKUP(K822,'Liste ECO'!A:A,1,FALSE),"ATTENTION CE Inexistant"),"")</f>
        <v>911-59</v>
      </c>
      <c r="O822" s="467" t="str">
        <f>IF(LEFT(N822,1) ="A",'Messages d''erreur'!$B$9,"")</f>
        <v/>
      </c>
      <c r="P822" s="447">
        <f t="shared" si="65"/>
        <v>17301</v>
      </c>
      <c r="Q822" s="447">
        <f>IFERROR(VLOOKUP(B823,'Liste CG'!A:A,1,FALSE),"Attention erreur pas de CG")</f>
        <v>41303</v>
      </c>
      <c r="R822" s="447" t="str">
        <f>IF(LEFT(Q822,1)="A",'Messages d''erreur'!B$10,"")</f>
        <v/>
      </c>
      <c r="S822" s="467">
        <f t="shared" si="66"/>
        <v>17301</v>
      </c>
      <c r="T822" s="469">
        <f>IFERROR(VLOOKUP(S822,'Liste CG'!A:A,1,FALSE),"Attention erreur pas de CG")</f>
        <v>17301</v>
      </c>
      <c r="U822" s="447" t="str">
        <f>IF(MID(H822,4,1)="x", 'Messages d''erreur'!$B$13,IF(LEFT(T822,1)="A",'Messages d''erreur'!$B$12,""))</f>
        <v/>
      </c>
    </row>
    <row r="823" spans="1:21" ht="14.5" x14ac:dyDescent="0.35">
      <c r="A823" s="535" t="s">
        <v>1276</v>
      </c>
      <c r="B823" s="447">
        <f t="shared" si="63"/>
        <v>41303</v>
      </c>
      <c r="C823" s="462" t="s">
        <v>2014</v>
      </c>
      <c r="D823" s="463" t="s">
        <v>1990</v>
      </c>
      <c r="E823" s="464" t="s">
        <v>1101</v>
      </c>
      <c r="F823" s="464">
        <v>16</v>
      </c>
      <c r="G823" s="462"/>
      <c r="H823" s="464" t="s">
        <v>1319</v>
      </c>
      <c r="I823" s="464" t="s">
        <v>1274</v>
      </c>
      <c r="J823" s="464" t="s">
        <v>61</v>
      </c>
      <c r="K823" s="466" t="s">
        <v>987</v>
      </c>
      <c r="L823" s="467">
        <f t="shared" si="62"/>
        <v>1</v>
      </c>
      <c r="M823" s="468">
        <f t="shared" si="64"/>
        <v>17501</v>
      </c>
      <c r="N823" s="467" t="str">
        <f>IF(IFERROR(SEARCH("-",K823,1),0) &gt; 0,IFERROR(VLOOKUP(K823,'Liste ECO'!A:A,1,FALSE),"ATTENTION CE Inexistant"),"")</f>
        <v>911-58</v>
      </c>
      <c r="O823" s="467" t="str">
        <f>IF(LEFT(N823,1) ="A",'Messages d''erreur'!$B$9,"")</f>
        <v/>
      </c>
      <c r="P823" s="447">
        <f t="shared" si="65"/>
        <v>17501</v>
      </c>
      <c r="Q823" s="447">
        <f>IFERROR(VLOOKUP(B824,'Liste CG'!A:A,1,FALSE),"Attention erreur pas de CG")</f>
        <v>41303</v>
      </c>
      <c r="R823" s="447" t="str">
        <f>IF(LEFT(Q823,1)="A",'Messages d''erreur'!B$10,"")</f>
        <v/>
      </c>
      <c r="S823" s="467">
        <f t="shared" si="66"/>
        <v>17501</v>
      </c>
      <c r="T823" s="469">
        <f>IFERROR(VLOOKUP(S823,'Liste CG'!A:A,1,FALSE),"Attention erreur pas de CG")</f>
        <v>17501</v>
      </c>
      <c r="U823" s="447" t="str">
        <f>IF(MID(H823,4,1)="x", 'Messages d''erreur'!$B$13,IF(LEFT(T823,1)="A",'Messages d''erreur'!$B$12,""))</f>
        <v/>
      </c>
    </row>
    <row r="824" spans="1:21" ht="39" x14ac:dyDescent="0.35">
      <c r="A824" s="535" t="s">
        <v>1276</v>
      </c>
      <c r="B824" s="447">
        <f t="shared" si="63"/>
        <v>41303</v>
      </c>
      <c r="C824" s="462" t="s">
        <v>2014</v>
      </c>
      <c r="D824" s="463" t="s">
        <v>1990</v>
      </c>
      <c r="E824" s="464" t="s">
        <v>1101</v>
      </c>
      <c r="F824" s="464">
        <v>17</v>
      </c>
      <c r="G824" s="462" t="s">
        <v>1278</v>
      </c>
      <c r="H824" s="464" t="s">
        <v>1322</v>
      </c>
      <c r="I824" s="464" t="s">
        <v>1324</v>
      </c>
      <c r="J824" s="464" t="s">
        <v>61</v>
      </c>
      <c r="K824" s="466" t="s">
        <v>993</v>
      </c>
      <c r="L824" s="467">
        <f t="shared" si="62"/>
        <v>1</v>
      </c>
      <c r="M824" s="468">
        <f t="shared" si="64"/>
        <v>17601</v>
      </c>
      <c r="N824" s="467" t="str">
        <f>IF(IFERROR(SEARCH("-",K824,1),0) &gt; 0,IFERROR(VLOOKUP(K824,'Liste ECO'!A:A,1,FALSE),"ATTENTION CE Inexistant"),"")</f>
        <v>911-62</v>
      </c>
      <c r="O824" s="467" t="str">
        <f>IF(LEFT(N824,1) ="A",'Messages d''erreur'!$B$9,"")</f>
        <v/>
      </c>
      <c r="P824" s="447">
        <f t="shared" si="65"/>
        <v>17601</v>
      </c>
      <c r="Q824" s="447">
        <f>IFERROR(VLOOKUP(B825,'Liste CG'!A:A,1,FALSE),"Attention erreur pas de CG")</f>
        <v>41303</v>
      </c>
      <c r="R824" s="447" t="str">
        <f>IF(LEFT(Q824,1)="A",'Messages d''erreur'!B$10,"")</f>
        <v/>
      </c>
      <c r="S824" s="467">
        <f t="shared" si="66"/>
        <v>17601</v>
      </c>
      <c r="T824" s="469">
        <f>IFERROR(VLOOKUP(S824,'Liste CG'!A:A,1,FALSE),"Attention erreur pas de CG")</f>
        <v>17601</v>
      </c>
      <c r="U824" s="447" t="str">
        <f>IF(MID(H824,4,1)="x", 'Messages d''erreur'!$B$13,IF(LEFT(T824,1)="A",'Messages d''erreur'!$B$12,""))</f>
        <v/>
      </c>
    </row>
    <row r="825" spans="1:21" ht="14.5" x14ac:dyDescent="0.35">
      <c r="A825" s="535" t="s">
        <v>1276</v>
      </c>
      <c r="B825" s="447">
        <f t="shared" si="63"/>
        <v>41303</v>
      </c>
      <c r="C825" s="462" t="s">
        <v>2014</v>
      </c>
      <c r="D825" s="463" t="s">
        <v>1990</v>
      </c>
      <c r="E825" s="464" t="s">
        <v>1101</v>
      </c>
      <c r="F825" s="464">
        <v>18</v>
      </c>
      <c r="G825" s="462" t="s">
        <v>2018</v>
      </c>
      <c r="H825" s="464" t="s">
        <v>2019</v>
      </c>
      <c r="I825" s="464" t="s">
        <v>1967</v>
      </c>
      <c r="J825" s="464" t="s">
        <v>61</v>
      </c>
      <c r="K825" s="466" t="s">
        <v>1100</v>
      </c>
      <c r="L825" s="467">
        <f t="shared" si="62"/>
        <v>1</v>
      </c>
      <c r="M825" s="468">
        <f t="shared" si="64"/>
        <v>55006</v>
      </c>
      <c r="N825" s="467" t="str">
        <f>IF(IFERROR(SEARCH("-",K825,1),0) &gt; 0,IFERROR(VLOOKUP(K825,'Liste ECO'!A:A,1,FALSE),"ATTENTION CE Inexistant"),"")</f>
        <v/>
      </c>
      <c r="O825" s="467" t="str">
        <f>IF(LEFT(N825,1) ="A",'Messages d''erreur'!$B$9,"")</f>
        <v/>
      </c>
      <c r="P825" s="447">
        <f t="shared" si="65"/>
        <v>55006</v>
      </c>
      <c r="Q825" s="447">
        <f>IFERROR(VLOOKUP(B826,'Liste CG'!A:A,1,FALSE),"Attention erreur pas de CG")</f>
        <v>41304</v>
      </c>
      <c r="R825" s="447" t="str">
        <f>IF(LEFT(Q825,1)="A",'Messages d''erreur'!B$10,"")</f>
        <v/>
      </c>
      <c r="S825" s="467">
        <f t="shared" si="66"/>
        <v>55006</v>
      </c>
      <c r="T825" s="469">
        <f>IFERROR(VLOOKUP(S825,'Liste CG'!A:A,1,FALSE),"Attention erreur pas de CG")</f>
        <v>55006</v>
      </c>
      <c r="U825" s="447" t="str">
        <f>IF(MID(H825,4,1)="x", 'Messages d''erreur'!$B$13,IF(LEFT(T825,1)="A",'Messages d''erreur'!$B$12,""))</f>
        <v/>
      </c>
    </row>
    <row r="826" spans="1:21" ht="26" x14ac:dyDescent="0.35">
      <c r="A826" s="535" t="s">
        <v>1313</v>
      </c>
      <c r="B826" s="447">
        <f t="shared" si="63"/>
        <v>41304</v>
      </c>
      <c r="C826" s="462" t="s">
        <v>2020</v>
      </c>
      <c r="D826" s="463" t="s">
        <v>1990</v>
      </c>
      <c r="E826" s="464" t="s">
        <v>61</v>
      </c>
      <c r="F826" s="464">
        <v>1</v>
      </c>
      <c r="G826" s="462" t="s">
        <v>1312</v>
      </c>
      <c r="H826" s="464" t="s">
        <v>1311</v>
      </c>
      <c r="I826" s="464" t="s">
        <v>1274</v>
      </c>
      <c r="J826" s="464" t="s">
        <v>1101</v>
      </c>
      <c r="K826" s="466" t="s">
        <v>1040</v>
      </c>
      <c r="L826" s="467">
        <f t="shared" si="62"/>
        <v>0</v>
      </c>
      <c r="M826" s="468">
        <f t="shared" si="64"/>
        <v>17421</v>
      </c>
      <c r="N826" s="467" t="str">
        <f>IF(IFERROR(SEARCH("-",K826,1),0) &gt; 0,IFERROR(VLOOKUP(K826,'Liste ECO'!A:A,1,FALSE),"ATTENTION CE Inexistant"),"")</f>
        <v>961-53</v>
      </c>
      <c r="O826" s="467" t="str">
        <f>IF(LEFT(N826,1) ="A",'Messages d''erreur'!$B$9,"")</f>
        <v/>
      </c>
      <c r="P826" s="447">
        <f t="shared" si="65"/>
        <v>17421</v>
      </c>
      <c r="Q826" s="447">
        <f>IFERROR(VLOOKUP(B827,'Liste CG'!A:A,1,FALSE),"Attention erreur pas de CG")</f>
        <v>41304</v>
      </c>
      <c r="R826" s="447" t="str">
        <f>IF(LEFT(Q826,1)="A",'Messages d''erreur'!B$10,"")</f>
        <v/>
      </c>
      <c r="S826" s="467">
        <f t="shared" si="66"/>
        <v>17421</v>
      </c>
      <c r="T826" s="469">
        <f>IFERROR(VLOOKUP(S826,'Liste CG'!A:A,1,FALSE),"Attention erreur pas de CG")</f>
        <v>17421</v>
      </c>
      <c r="U826" s="447" t="str">
        <f>IF(MID(H826,4,1)="x", 'Messages d''erreur'!$B$13,IF(LEFT(T826,1)="A",'Messages d''erreur'!$B$12,""))</f>
        <v/>
      </c>
    </row>
    <row r="827" spans="1:21" ht="26" x14ac:dyDescent="0.35">
      <c r="A827" s="535" t="s">
        <v>1313</v>
      </c>
      <c r="B827" s="447">
        <f t="shared" si="63"/>
        <v>41304</v>
      </c>
      <c r="C827" s="462" t="s">
        <v>2020</v>
      </c>
      <c r="D827" s="463" t="s">
        <v>1990</v>
      </c>
      <c r="E827" s="464" t="s">
        <v>1101</v>
      </c>
      <c r="F827" s="464">
        <v>2</v>
      </c>
      <c r="G827" s="462" t="s">
        <v>1277</v>
      </c>
      <c r="H827" s="464" t="s">
        <v>1311</v>
      </c>
      <c r="I827" s="464" t="s">
        <v>1274</v>
      </c>
      <c r="J827" s="464" t="s">
        <v>61</v>
      </c>
      <c r="K827" s="466" t="s">
        <v>985</v>
      </c>
      <c r="L827" s="467">
        <f t="shared" si="62"/>
        <v>1</v>
      </c>
      <c r="M827" s="468">
        <f t="shared" si="64"/>
        <v>17421</v>
      </c>
      <c r="N827" s="467" t="str">
        <f>IF(IFERROR(SEARCH("-",K827,1),0) &gt; 0,IFERROR(VLOOKUP(K827,'Liste ECO'!A:A,1,FALSE),"ATTENTION CE Inexistant"),"")</f>
        <v>911-57</v>
      </c>
      <c r="O827" s="467" t="str">
        <f>IF(LEFT(N827,1) ="A",'Messages d''erreur'!$B$9,"")</f>
        <v/>
      </c>
      <c r="P827" s="447">
        <f t="shared" si="65"/>
        <v>17421</v>
      </c>
      <c r="Q827" s="447">
        <f>IFERROR(VLOOKUP(B828,'Liste CG'!A:A,1,FALSE),"Attention erreur pas de CG")</f>
        <v>41304</v>
      </c>
      <c r="R827" s="447" t="str">
        <f>IF(LEFT(Q827,1)="A",'Messages d''erreur'!B$10,"")</f>
        <v/>
      </c>
      <c r="S827" s="467">
        <f t="shared" si="66"/>
        <v>17421</v>
      </c>
      <c r="T827" s="469">
        <f>IFERROR(VLOOKUP(S827,'Liste CG'!A:A,1,FALSE),"Attention erreur pas de CG")</f>
        <v>17421</v>
      </c>
      <c r="U827" s="447" t="str">
        <f>IF(MID(H827,4,1)="x", 'Messages d''erreur'!$B$13,IF(LEFT(T827,1)="A",'Messages d''erreur'!$B$12,""))</f>
        <v/>
      </c>
    </row>
    <row r="828" spans="1:21" ht="39" x14ac:dyDescent="0.35">
      <c r="A828" s="535" t="s">
        <v>1313</v>
      </c>
      <c r="B828" s="447">
        <f t="shared" si="63"/>
        <v>41304</v>
      </c>
      <c r="C828" s="462" t="s">
        <v>2020</v>
      </c>
      <c r="D828" s="463" t="s">
        <v>1990</v>
      </c>
      <c r="E828" s="464" t="s">
        <v>1101</v>
      </c>
      <c r="F828" s="464">
        <v>3</v>
      </c>
      <c r="G828" s="462" t="s">
        <v>1278</v>
      </c>
      <c r="H828" s="464" t="s">
        <v>1311</v>
      </c>
      <c r="I828" s="464" t="s">
        <v>1274</v>
      </c>
      <c r="J828" s="464" t="s">
        <v>61</v>
      </c>
      <c r="K828" s="466" t="s">
        <v>1040</v>
      </c>
      <c r="L828" s="467">
        <f t="shared" si="62"/>
        <v>1</v>
      </c>
      <c r="M828" s="468">
        <f t="shared" si="64"/>
        <v>17421</v>
      </c>
      <c r="N828" s="467" t="str">
        <f>IF(IFERROR(SEARCH("-",K828,1),0) &gt; 0,IFERROR(VLOOKUP(K828,'Liste ECO'!A:A,1,FALSE),"ATTENTION CE Inexistant"),"")</f>
        <v>961-53</v>
      </c>
      <c r="O828" s="467" t="str">
        <f>IF(LEFT(N828,1) ="A",'Messages d''erreur'!$B$9,"")</f>
        <v/>
      </c>
      <c r="P828" s="447">
        <f t="shared" si="65"/>
        <v>17421</v>
      </c>
      <c r="Q828" s="447">
        <f>IFERROR(VLOOKUP(B829,'Liste CG'!A:A,1,FALSE),"Attention erreur pas de CG")</f>
        <v>41305</v>
      </c>
      <c r="R828" s="447" t="str">
        <f>IF(LEFT(Q828,1)="A",'Messages d''erreur'!B$10,"")</f>
        <v/>
      </c>
      <c r="S828" s="467">
        <f t="shared" si="66"/>
        <v>17421</v>
      </c>
      <c r="T828" s="469">
        <f>IFERROR(VLOOKUP(S828,'Liste CG'!A:A,1,FALSE),"Attention erreur pas de CG")</f>
        <v>17421</v>
      </c>
      <c r="U828" s="447" t="str">
        <f>IF(MID(H828,4,1)="x", 'Messages d''erreur'!$B$13,IF(LEFT(T828,1)="A",'Messages d''erreur'!$B$12,""))</f>
        <v/>
      </c>
    </row>
    <row r="829" spans="1:21" ht="26" x14ac:dyDescent="0.35">
      <c r="A829" s="535" t="s">
        <v>2021</v>
      </c>
      <c r="B829" s="447">
        <f t="shared" si="63"/>
        <v>41305</v>
      </c>
      <c r="C829" s="462" t="s">
        <v>2022</v>
      </c>
      <c r="D829" s="463" t="s">
        <v>1990</v>
      </c>
      <c r="E829" s="464" t="s">
        <v>61</v>
      </c>
      <c r="F829" s="464">
        <v>1</v>
      </c>
      <c r="G829" s="462" t="s">
        <v>1878</v>
      </c>
      <c r="H829" s="464" t="s">
        <v>2023</v>
      </c>
      <c r="I829" s="464" t="s">
        <v>1100</v>
      </c>
      <c r="J829" s="464" t="s">
        <v>1101</v>
      </c>
      <c r="K829" s="466" t="s">
        <v>680</v>
      </c>
      <c r="L829" s="467">
        <f t="shared" si="62"/>
        <v>0</v>
      </c>
      <c r="M829" s="468">
        <f t="shared" si="64"/>
        <v>73803</v>
      </c>
      <c r="N829" s="467" t="str">
        <f>IF(IFERROR(SEARCH("-",K829,1),0) &gt; 0,IFERROR(VLOOKUP(K829,'Liste ECO'!A:A,1,FALSE),"ATTENTION CE Inexistant"),"")</f>
        <v>467-01</v>
      </c>
      <c r="O829" s="467" t="str">
        <f>IF(LEFT(N829,1) ="A",'Messages d''erreur'!$B$9,"")</f>
        <v/>
      </c>
      <c r="P829" s="447">
        <f t="shared" si="65"/>
        <v>73803</v>
      </c>
      <c r="Q829" s="447">
        <f>IFERROR(VLOOKUP(B830,'Liste CG'!A:A,1,FALSE),"Attention erreur pas de CG")</f>
        <v>41305</v>
      </c>
      <c r="R829" s="447" t="str">
        <f>IF(LEFT(Q829,1)="A",'Messages d''erreur'!B$10,"")</f>
        <v/>
      </c>
      <c r="S829" s="467">
        <f t="shared" si="66"/>
        <v>73803</v>
      </c>
      <c r="T829" s="469">
        <f>IFERROR(VLOOKUP(S829,'Liste CG'!A:A,1,FALSE),"Attention erreur pas de CG")</f>
        <v>73803</v>
      </c>
      <c r="U829" s="447" t="str">
        <f>IF(MID(H829,4,1)="x", 'Messages d''erreur'!$B$13,IF(LEFT(T829,1)="A",'Messages d''erreur'!$B$12,""))</f>
        <v/>
      </c>
    </row>
    <row r="830" spans="1:21" ht="26" x14ac:dyDescent="0.35">
      <c r="A830" s="535" t="s">
        <v>2021</v>
      </c>
      <c r="B830" s="447">
        <f t="shared" si="63"/>
        <v>41305</v>
      </c>
      <c r="C830" s="462" t="s">
        <v>2022</v>
      </c>
      <c r="D830" s="463" t="s">
        <v>1990</v>
      </c>
      <c r="E830" s="464" t="s">
        <v>1101</v>
      </c>
      <c r="F830" s="464">
        <v>2</v>
      </c>
      <c r="G830" s="462" t="s">
        <v>1957</v>
      </c>
      <c r="H830" s="464" t="s">
        <v>2023</v>
      </c>
      <c r="I830" s="464" t="s">
        <v>1100</v>
      </c>
      <c r="J830" s="464" t="s">
        <v>61</v>
      </c>
      <c r="K830" s="466" t="s">
        <v>680</v>
      </c>
      <c r="L830" s="467">
        <f t="shared" si="62"/>
        <v>1</v>
      </c>
      <c r="M830" s="468">
        <f t="shared" si="64"/>
        <v>73803</v>
      </c>
      <c r="N830" s="467" t="str">
        <f>IF(IFERROR(SEARCH("-",K830,1),0) &gt; 0,IFERROR(VLOOKUP(K830,'Liste ECO'!A:A,1,FALSE),"ATTENTION CE Inexistant"),"")</f>
        <v>467-01</v>
      </c>
      <c r="O830" s="467" t="str">
        <f>IF(LEFT(N830,1) ="A",'Messages d''erreur'!$B$9,"")</f>
        <v/>
      </c>
      <c r="P830" s="447">
        <f t="shared" si="65"/>
        <v>73803</v>
      </c>
      <c r="Q830" s="447">
        <f>IFERROR(VLOOKUP(B831,'Liste CG'!A:A,1,FALSE),"Attention erreur pas de CG")</f>
        <v>41305</v>
      </c>
      <c r="R830" s="447" t="str">
        <f>IF(LEFT(Q830,1)="A",'Messages d''erreur'!B$10,"")</f>
        <v/>
      </c>
      <c r="S830" s="467">
        <f t="shared" si="66"/>
        <v>73803</v>
      </c>
      <c r="T830" s="469">
        <f>IFERROR(VLOOKUP(S830,'Liste CG'!A:A,1,FALSE),"Attention erreur pas de CG")</f>
        <v>73803</v>
      </c>
      <c r="U830" s="447" t="str">
        <f>IF(MID(H830,4,1)="x", 'Messages d''erreur'!$B$13,IF(LEFT(T830,1)="A",'Messages d''erreur'!$B$12,""))</f>
        <v/>
      </c>
    </row>
    <row r="831" spans="1:21" ht="14.5" x14ac:dyDescent="0.35">
      <c r="A831" s="535" t="s">
        <v>2021</v>
      </c>
      <c r="B831" s="447">
        <f t="shared" si="63"/>
        <v>41305</v>
      </c>
      <c r="C831" s="462" t="s">
        <v>2022</v>
      </c>
      <c r="D831" s="463" t="s">
        <v>1990</v>
      </c>
      <c r="E831" s="464" t="s">
        <v>1101</v>
      </c>
      <c r="F831" s="464">
        <v>3</v>
      </c>
      <c r="G831" s="462" t="s">
        <v>1965</v>
      </c>
      <c r="H831" s="464" t="s">
        <v>1966</v>
      </c>
      <c r="I831" s="464" t="s">
        <v>1967</v>
      </c>
      <c r="J831" s="464" t="s">
        <v>61</v>
      </c>
      <c r="K831" s="466" t="s">
        <v>680</v>
      </c>
      <c r="L831" s="467">
        <f t="shared" si="62"/>
        <v>1</v>
      </c>
      <c r="M831" s="468" t="e">
        <f t="shared" si="64"/>
        <v>#VALUE!</v>
      </c>
      <c r="N831" s="467" t="str">
        <f>IF(IFERROR(SEARCH("-",K831,1),0) &gt; 0,IFERROR(VLOOKUP(K831,'Liste ECO'!A:A,1,FALSE),"ATTENTION CE Inexistant"),"")</f>
        <v>467-01</v>
      </c>
      <c r="O831" s="467" t="str">
        <f>IF(LEFT(N831,1) ="A",'Messages d''erreur'!$B$9,"")</f>
        <v/>
      </c>
      <c r="P831" s="447" t="e">
        <f t="shared" si="65"/>
        <v>#VALUE!</v>
      </c>
      <c r="Q831" s="447">
        <f>IFERROR(VLOOKUP(B832,'Liste CG'!A:A,1,FALSE),"Attention erreur pas de CG")</f>
        <v>41306</v>
      </c>
      <c r="R831" s="447" t="str">
        <f>IF(LEFT(Q831,1)="A",'Messages d''erreur'!B$10,"")</f>
        <v/>
      </c>
      <c r="S831" s="467" t="e">
        <f t="shared" si="66"/>
        <v>#VALUE!</v>
      </c>
      <c r="T831" s="469" t="str">
        <f>IFERROR(VLOOKUP(S831,'Liste CG'!A:A,1,FALSE),"Attention erreur pas de CG")</f>
        <v>Attention erreur pas de CG</v>
      </c>
      <c r="U831" s="447" t="str">
        <f>IF(MID(H831,4,1)="x", 'Messages d''erreur'!$B$13,IF(LEFT(T831,1)="A",'Messages d''erreur'!$B$12,""))</f>
        <v>Compte générique de contre-partie</v>
      </c>
    </row>
    <row r="832" spans="1:21" ht="26" x14ac:dyDescent="0.35">
      <c r="A832" s="535" t="s">
        <v>2024</v>
      </c>
      <c r="B832" s="447">
        <f t="shared" si="63"/>
        <v>41306</v>
      </c>
      <c r="C832" s="462" t="s">
        <v>2025</v>
      </c>
      <c r="D832" s="463" t="s">
        <v>1990</v>
      </c>
      <c r="E832" s="464" t="s">
        <v>61</v>
      </c>
      <c r="F832" s="464">
        <v>1</v>
      </c>
      <c r="G832" s="462" t="s">
        <v>1878</v>
      </c>
      <c r="H832" s="464" t="s">
        <v>2026</v>
      </c>
      <c r="I832" s="464" t="s">
        <v>1100</v>
      </c>
      <c r="J832" s="464" t="s">
        <v>1101</v>
      </c>
      <c r="K832" s="466" t="s">
        <v>682</v>
      </c>
      <c r="L832" s="467">
        <f t="shared" si="62"/>
        <v>0</v>
      </c>
      <c r="M832" s="468">
        <f t="shared" si="64"/>
        <v>73804</v>
      </c>
      <c r="N832" s="467" t="str">
        <f>IF(IFERROR(SEARCH("-",K832,1),0) &gt; 0,IFERROR(VLOOKUP(K832,'Liste ECO'!A:A,1,FALSE),"ATTENTION CE Inexistant"),"")</f>
        <v>467-03</v>
      </c>
      <c r="O832" s="467" t="str">
        <f>IF(LEFT(N832,1) ="A",'Messages d''erreur'!$B$9,"")</f>
        <v/>
      </c>
      <c r="P832" s="447">
        <f t="shared" si="65"/>
        <v>73804</v>
      </c>
      <c r="Q832" s="447">
        <f>IFERROR(VLOOKUP(B833,'Liste CG'!A:A,1,FALSE),"Attention erreur pas de CG")</f>
        <v>41306</v>
      </c>
      <c r="R832" s="447" t="str">
        <f>IF(LEFT(Q832,1)="A",'Messages d''erreur'!B$10,"")</f>
        <v/>
      </c>
      <c r="S832" s="467">
        <f t="shared" si="66"/>
        <v>73804</v>
      </c>
      <c r="T832" s="469">
        <f>IFERROR(VLOOKUP(S832,'Liste CG'!A:A,1,FALSE),"Attention erreur pas de CG")</f>
        <v>73804</v>
      </c>
      <c r="U832" s="447" t="str">
        <f>IF(MID(H832,4,1)="x", 'Messages d''erreur'!$B$13,IF(LEFT(T832,1)="A",'Messages d''erreur'!$B$12,""))</f>
        <v/>
      </c>
    </row>
    <row r="833" spans="1:21" ht="26" x14ac:dyDescent="0.35">
      <c r="A833" s="535" t="s">
        <v>2024</v>
      </c>
      <c r="B833" s="447">
        <f t="shared" si="63"/>
        <v>41306</v>
      </c>
      <c r="C833" s="462" t="s">
        <v>2025</v>
      </c>
      <c r="D833" s="463" t="s">
        <v>1990</v>
      </c>
      <c r="E833" s="464" t="s">
        <v>1101</v>
      </c>
      <c r="F833" s="464">
        <v>2</v>
      </c>
      <c r="G833" s="462" t="s">
        <v>1957</v>
      </c>
      <c r="H833" s="464" t="s">
        <v>2026</v>
      </c>
      <c r="I833" s="464" t="s">
        <v>1100</v>
      </c>
      <c r="J833" s="464" t="s">
        <v>61</v>
      </c>
      <c r="K833" s="466" t="s">
        <v>682</v>
      </c>
      <c r="L833" s="467">
        <f t="shared" si="62"/>
        <v>1</v>
      </c>
      <c r="M833" s="468">
        <f t="shared" si="64"/>
        <v>73804</v>
      </c>
      <c r="N833" s="467" t="str">
        <f>IF(IFERROR(SEARCH("-",K833,1),0) &gt; 0,IFERROR(VLOOKUP(K833,'Liste ECO'!A:A,1,FALSE),"ATTENTION CE Inexistant"),"")</f>
        <v>467-03</v>
      </c>
      <c r="O833" s="467" t="str">
        <f>IF(LEFT(N833,1) ="A",'Messages d''erreur'!$B$9,"")</f>
        <v/>
      </c>
      <c r="P833" s="447">
        <f t="shared" si="65"/>
        <v>73804</v>
      </c>
      <c r="Q833" s="447">
        <f>IFERROR(VLOOKUP(B834,'Liste CG'!A:A,1,FALSE),"Attention erreur pas de CG")</f>
        <v>41306</v>
      </c>
      <c r="R833" s="447" t="str">
        <f>IF(LEFT(Q833,1)="A",'Messages d''erreur'!B$10,"")</f>
        <v/>
      </c>
      <c r="S833" s="467">
        <f t="shared" si="66"/>
        <v>73804</v>
      </c>
      <c r="T833" s="469">
        <f>IFERROR(VLOOKUP(S833,'Liste CG'!A:A,1,FALSE),"Attention erreur pas de CG")</f>
        <v>73804</v>
      </c>
      <c r="U833" s="447" t="str">
        <f>IF(MID(H833,4,1)="x", 'Messages d''erreur'!$B$13,IF(LEFT(T833,1)="A",'Messages d''erreur'!$B$12,""))</f>
        <v/>
      </c>
    </row>
    <row r="834" spans="1:21" ht="14.5" x14ac:dyDescent="0.35">
      <c r="A834" s="535" t="s">
        <v>2024</v>
      </c>
      <c r="B834" s="447">
        <f t="shared" si="63"/>
        <v>41306</v>
      </c>
      <c r="C834" s="462" t="s">
        <v>2025</v>
      </c>
      <c r="D834" s="463" t="s">
        <v>1990</v>
      </c>
      <c r="E834" s="464" t="s">
        <v>1101</v>
      </c>
      <c r="F834" s="464">
        <v>3</v>
      </c>
      <c r="G834" s="462" t="s">
        <v>1965</v>
      </c>
      <c r="H834" s="464" t="s">
        <v>1966</v>
      </c>
      <c r="I834" s="464" t="s">
        <v>1967</v>
      </c>
      <c r="J834" s="464" t="s">
        <v>61</v>
      </c>
      <c r="K834" s="466" t="s">
        <v>682</v>
      </c>
      <c r="L834" s="467">
        <f t="shared" ref="L834:L897" si="67">IF(A834=A833,1,0)</f>
        <v>1</v>
      </c>
      <c r="M834" s="468" t="e">
        <f t="shared" si="64"/>
        <v>#VALUE!</v>
      </c>
      <c r="N834" s="467" t="str">
        <f>IF(IFERROR(SEARCH("-",K834,1),0) &gt; 0,IFERROR(VLOOKUP(K834,'Liste ECO'!A:A,1,FALSE),"ATTENTION CE Inexistant"),"")</f>
        <v>467-03</v>
      </c>
      <c r="O834" s="467" t="str">
        <f>IF(LEFT(N834,1) ="A",'Messages d''erreur'!$B$9,"")</f>
        <v/>
      </c>
      <c r="P834" s="447" t="e">
        <f t="shared" si="65"/>
        <v>#VALUE!</v>
      </c>
      <c r="Q834" s="447">
        <f>IFERROR(VLOOKUP(B835,'Liste CG'!A:A,1,FALSE),"Attention erreur pas de CG")</f>
        <v>41307</v>
      </c>
      <c r="R834" s="447" t="str">
        <f>IF(LEFT(Q834,1)="A",'Messages d''erreur'!B$10,"")</f>
        <v/>
      </c>
      <c r="S834" s="467" t="e">
        <f t="shared" si="66"/>
        <v>#VALUE!</v>
      </c>
      <c r="T834" s="469" t="str">
        <f>IFERROR(VLOOKUP(S834,'Liste CG'!A:A,1,FALSE),"Attention erreur pas de CG")</f>
        <v>Attention erreur pas de CG</v>
      </c>
      <c r="U834" s="447" t="str">
        <f>IF(MID(H834,4,1)="x", 'Messages d''erreur'!$B$13,IF(LEFT(T834,1)="A",'Messages d''erreur'!$B$12,""))</f>
        <v>Compte générique de contre-partie</v>
      </c>
    </row>
    <row r="835" spans="1:21" ht="26" x14ac:dyDescent="0.35">
      <c r="A835" s="535" t="s">
        <v>2027</v>
      </c>
      <c r="B835" s="447">
        <f t="shared" si="63"/>
        <v>41307</v>
      </c>
      <c r="C835" s="462" t="s">
        <v>2011</v>
      </c>
      <c r="D835" s="463" t="s">
        <v>1990</v>
      </c>
      <c r="E835" s="464" t="s">
        <v>61</v>
      </c>
      <c r="F835" s="464">
        <v>1</v>
      </c>
      <c r="G835" s="462" t="s">
        <v>1878</v>
      </c>
      <c r="H835" s="464" t="s">
        <v>2028</v>
      </c>
      <c r="I835" s="464" t="s">
        <v>1100</v>
      </c>
      <c r="J835" s="464" t="s">
        <v>1101</v>
      </c>
      <c r="K835" s="466" t="s">
        <v>684</v>
      </c>
      <c r="L835" s="467">
        <f t="shared" si="67"/>
        <v>0</v>
      </c>
      <c r="M835" s="468">
        <f t="shared" si="64"/>
        <v>73848</v>
      </c>
      <c r="N835" s="467" t="str">
        <f>IF(IFERROR(SEARCH("-",K835,1),0) &gt; 0,IFERROR(VLOOKUP(K835,'Liste ECO'!A:A,1,FALSE),"ATTENTION CE Inexistant"),"")</f>
        <v>467-48</v>
      </c>
      <c r="O835" s="467" t="str">
        <f>IF(LEFT(N835,1) ="A",'Messages d''erreur'!$B$9,"")</f>
        <v/>
      </c>
      <c r="P835" s="447">
        <f t="shared" si="65"/>
        <v>73848</v>
      </c>
      <c r="Q835" s="447">
        <f>IFERROR(VLOOKUP(B836,'Liste CG'!A:A,1,FALSE),"Attention erreur pas de CG")</f>
        <v>41307</v>
      </c>
      <c r="R835" s="447" t="str">
        <f>IF(LEFT(Q835,1)="A",'Messages d''erreur'!B$10,"")</f>
        <v/>
      </c>
      <c r="S835" s="467">
        <f t="shared" si="66"/>
        <v>73848</v>
      </c>
      <c r="T835" s="469">
        <f>IFERROR(VLOOKUP(S835,'Liste CG'!A:A,1,FALSE),"Attention erreur pas de CG")</f>
        <v>73848</v>
      </c>
      <c r="U835" s="447" t="str">
        <f>IF(MID(H835,4,1)="x", 'Messages d''erreur'!$B$13,IF(LEFT(T835,1)="A",'Messages d''erreur'!$B$12,""))</f>
        <v/>
      </c>
    </row>
    <row r="836" spans="1:21" ht="26" x14ac:dyDescent="0.35">
      <c r="A836" s="535" t="s">
        <v>2027</v>
      </c>
      <c r="B836" s="447">
        <f t="shared" si="63"/>
        <v>41307</v>
      </c>
      <c r="C836" s="462" t="s">
        <v>2011</v>
      </c>
      <c r="D836" s="463" t="s">
        <v>1990</v>
      </c>
      <c r="E836" s="464" t="s">
        <v>1101</v>
      </c>
      <c r="F836" s="464">
        <v>2</v>
      </c>
      <c r="G836" s="462" t="s">
        <v>1957</v>
      </c>
      <c r="H836" s="464" t="s">
        <v>2028</v>
      </c>
      <c r="I836" s="464" t="s">
        <v>1100</v>
      </c>
      <c r="J836" s="464" t="s">
        <v>61</v>
      </c>
      <c r="K836" s="466" t="s">
        <v>684</v>
      </c>
      <c r="L836" s="467">
        <f t="shared" si="67"/>
        <v>1</v>
      </c>
      <c r="M836" s="468">
        <f t="shared" si="64"/>
        <v>73848</v>
      </c>
      <c r="N836" s="467" t="str">
        <f>IF(IFERROR(SEARCH("-",K836,1),0) &gt; 0,IFERROR(VLOOKUP(K836,'Liste ECO'!A:A,1,FALSE),"ATTENTION CE Inexistant"),"")</f>
        <v>467-48</v>
      </c>
      <c r="O836" s="467" t="str">
        <f>IF(LEFT(N836,1) ="A",'Messages d''erreur'!$B$9,"")</f>
        <v/>
      </c>
      <c r="P836" s="447">
        <f t="shared" si="65"/>
        <v>73848</v>
      </c>
      <c r="Q836" s="447">
        <f>IFERROR(VLOOKUP(B837,'Liste CG'!A:A,1,FALSE),"Attention erreur pas de CG")</f>
        <v>41307</v>
      </c>
      <c r="R836" s="447" t="str">
        <f>IF(LEFT(Q836,1)="A",'Messages d''erreur'!B$10,"")</f>
        <v/>
      </c>
      <c r="S836" s="467">
        <f t="shared" si="66"/>
        <v>73848</v>
      </c>
      <c r="T836" s="469">
        <f>IFERROR(VLOOKUP(S836,'Liste CG'!A:A,1,FALSE),"Attention erreur pas de CG")</f>
        <v>73848</v>
      </c>
      <c r="U836" s="447" t="str">
        <f>IF(MID(H836,4,1)="x", 'Messages d''erreur'!$B$13,IF(LEFT(T836,1)="A",'Messages d''erreur'!$B$12,""))</f>
        <v/>
      </c>
    </row>
    <row r="837" spans="1:21" ht="26" x14ac:dyDescent="0.35">
      <c r="A837" s="535" t="s">
        <v>2027</v>
      </c>
      <c r="B837" s="447">
        <f t="shared" si="63"/>
        <v>41307</v>
      </c>
      <c r="C837" s="462" t="s">
        <v>2011</v>
      </c>
      <c r="D837" s="463" t="s">
        <v>1990</v>
      </c>
      <c r="E837" s="464" t="s">
        <v>1101</v>
      </c>
      <c r="F837" s="464">
        <v>3</v>
      </c>
      <c r="G837" s="462" t="s">
        <v>1965</v>
      </c>
      <c r="H837" s="464" t="s">
        <v>1966</v>
      </c>
      <c r="I837" s="464" t="s">
        <v>1967</v>
      </c>
      <c r="J837" s="464" t="s">
        <v>61</v>
      </c>
      <c r="K837" s="466" t="s">
        <v>684</v>
      </c>
      <c r="L837" s="467">
        <f t="shared" si="67"/>
        <v>1</v>
      </c>
      <c r="M837" s="468" t="e">
        <f t="shared" si="64"/>
        <v>#VALUE!</v>
      </c>
      <c r="N837" s="467" t="str">
        <f>IF(IFERROR(SEARCH("-",K837,1),0) &gt; 0,IFERROR(VLOOKUP(K837,'Liste ECO'!A:A,1,FALSE),"ATTENTION CE Inexistant"),"")</f>
        <v>467-48</v>
      </c>
      <c r="O837" s="467" t="str">
        <f>IF(LEFT(N837,1) ="A",'Messages d''erreur'!$B$9,"")</f>
        <v/>
      </c>
      <c r="P837" s="447" t="e">
        <f t="shared" si="65"/>
        <v>#VALUE!</v>
      </c>
      <c r="Q837" s="447">
        <f>IFERROR(VLOOKUP(B838,'Liste CG'!A:A,1,FALSE),"Attention erreur pas de CG")</f>
        <v>41308</v>
      </c>
      <c r="R837" s="447" t="str">
        <f>IF(LEFT(Q837,1)="A",'Messages d''erreur'!B$10,"")</f>
        <v/>
      </c>
      <c r="S837" s="467" t="e">
        <f t="shared" si="66"/>
        <v>#VALUE!</v>
      </c>
      <c r="T837" s="469" t="str">
        <f>IFERROR(VLOOKUP(S837,'Liste CG'!A:A,1,FALSE),"Attention erreur pas de CG")</f>
        <v>Attention erreur pas de CG</v>
      </c>
      <c r="U837" s="447" t="str">
        <f>IF(MID(H837,4,1)="x", 'Messages d''erreur'!$B$13,IF(LEFT(T837,1)="A",'Messages d''erreur'!$B$12,""))</f>
        <v>Compte générique de contre-partie</v>
      </c>
    </row>
    <row r="838" spans="1:21" ht="39" x14ac:dyDescent="0.35">
      <c r="A838" s="535" t="s">
        <v>1337</v>
      </c>
      <c r="B838" s="447">
        <f t="shared" si="63"/>
        <v>41308</v>
      </c>
      <c r="C838" s="462" t="s">
        <v>2029</v>
      </c>
      <c r="D838" s="463" t="s">
        <v>1990</v>
      </c>
      <c r="E838" s="464" t="s">
        <v>61</v>
      </c>
      <c r="F838" s="464">
        <v>1</v>
      </c>
      <c r="G838" s="462" t="s">
        <v>2030</v>
      </c>
      <c r="H838" s="464" t="s">
        <v>1334</v>
      </c>
      <c r="I838" s="464" t="s">
        <v>1329</v>
      </c>
      <c r="J838" s="464" t="s">
        <v>1101</v>
      </c>
      <c r="K838" s="466" t="s">
        <v>1100</v>
      </c>
      <c r="L838" s="467">
        <f t="shared" si="67"/>
        <v>0</v>
      </c>
      <c r="M838" s="468">
        <f t="shared" si="64"/>
        <v>17800</v>
      </c>
      <c r="N838" s="467" t="str">
        <f>IF(IFERROR(SEARCH("-",K838,1),0) &gt; 0,IFERROR(VLOOKUP(K838,'Liste ECO'!A:A,1,FALSE),"ATTENTION CE Inexistant"),"")</f>
        <v/>
      </c>
      <c r="O838" s="467" t="str">
        <f>IF(LEFT(N838,1) ="A",'Messages d''erreur'!$B$9,"")</f>
        <v/>
      </c>
      <c r="P838" s="447">
        <f t="shared" si="65"/>
        <v>17800</v>
      </c>
      <c r="Q838" s="447">
        <f>IFERROR(VLOOKUP(B839,'Liste CG'!A:A,1,FALSE),"Attention erreur pas de CG")</f>
        <v>41308</v>
      </c>
      <c r="R838" s="447" t="str">
        <f>IF(LEFT(Q838,1)="A",'Messages d''erreur'!B$10,"")</f>
        <v/>
      </c>
      <c r="S838" s="467">
        <f t="shared" si="66"/>
        <v>17800</v>
      </c>
      <c r="T838" s="469">
        <f>IFERROR(VLOOKUP(S838,'Liste CG'!A:A,1,FALSE),"Attention erreur pas de CG")</f>
        <v>17800</v>
      </c>
      <c r="U838" s="447" t="str">
        <f>IF(MID(H838,4,1)="x", 'Messages d''erreur'!$B$13,IF(LEFT(T838,1)="A",'Messages d''erreur'!$B$12,""))</f>
        <v/>
      </c>
    </row>
    <row r="839" spans="1:21" ht="14.5" x14ac:dyDescent="0.35">
      <c r="A839" s="535" t="s">
        <v>1337</v>
      </c>
      <c r="B839" s="447">
        <f t="shared" si="63"/>
        <v>41308</v>
      </c>
      <c r="C839" s="462" t="s">
        <v>2029</v>
      </c>
      <c r="D839" s="463" t="s">
        <v>1990</v>
      </c>
      <c r="E839" s="464" t="s">
        <v>1101</v>
      </c>
      <c r="F839" s="464">
        <v>2</v>
      </c>
      <c r="G839" s="462" t="s">
        <v>1965</v>
      </c>
      <c r="H839" s="464" t="s">
        <v>1966</v>
      </c>
      <c r="I839" s="464" t="s">
        <v>1967</v>
      </c>
      <c r="J839" s="464" t="s">
        <v>61</v>
      </c>
      <c r="K839" s="466" t="s">
        <v>1100</v>
      </c>
      <c r="L839" s="467">
        <f t="shared" si="67"/>
        <v>1</v>
      </c>
      <c r="M839" s="468" t="e">
        <f t="shared" si="64"/>
        <v>#VALUE!</v>
      </c>
      <c r="N839" s="467" t="str">
        <f>IF(IFERROR(SEARCH("-",K839,1),0) &gt; 0,IFERROR(VLOOKUP(K839,'Liste ECO'!A:A,1,FALSE),"ATTENTION CE Inexistant"),"")</f>
        <v/>
      </c>
      <c r="O839" s="467" t="str">
        <f>IF(LEFT(N839,1) ="A",'Messages d''erreur'!$B$9,"")</f>
        <v/>
      </c>
      <c r="P839" s="447" t="e">
        <f t="shared" si="65"/>
        <v>#VALUE!</v>
      </c>
      <c r="Q839" s="447">
        <f>IFERROR(VLOOKUP(B840,'Liste CG'!A:A,1,FALSE),"Attention erreur pas de CG")</f>
        <v>41513</v>
      </c>
      <c r="R839" s="447" t="str">
        <f>IF(LEFT(Q839,1)="A",'Messages d''erreur'!B$10,"")</f>
        <v/>
      </c>
      <c r="S839" s="467" t="e">
        <f t="shared" si="66"/>
        <v>#VALUE!</v>
      </c>
      <c r="T839" s="469" t="str">
        <f>IFERROR(VLOOKUP(S839,'Liste CG'!A:A,1,FALSE),"Attention erreur pas de CG")</f>
        <v>Attention erreur pas de CG</v>
      </c>
      <c r="U839" s="447" t="str">
        <f>IF(MID(H839,4,1)="x", 'Messages d''erreur'!$B$13,IF(LEFT(T839,1)="A",'Messages d''erreur'!$B$12,""))</f>
        <v>Compte générique de contre-partie</v>
      </c>
    </row>
    <row r="840" spans="1:21" ht="26" x14ac:dyDescent="0.35">
      <c r="A840" s="535" t="s">
        <v>2031</v>
      </c>
      <c r="B840" s="447">
        <f t="shared" si="63"/>
        <v>41513</v>
      </c>
      <c r="C840" s="462" t="s">
        <v>2032</v>
      </c>
      <c r="D840" s="463" t="s">
        <v>1990</v>
      </c>
      <c r="E840" s="464" t="s">
        <v>61</v>
      </c>
      <c r="F840" s="464">
        <v>1</v>
      </c>
      <c r="G840" s="462" t="s">
        <v>1878</v>
      </c>
      <c r="H840" s="464" t="s">
        <v>2033</v>
      </c>
      <c r="I840" s="464" t="s">
        <v>1100</v>
      </c>
      <c r="J840" s="464" t="s">
        <v>1101</v>
      </c>
      <c r="K840" s="466" t="s">
        <v>324</v>
      </c>
      <c r="L840" s="467">
        <f t="shared" si="67"/>
        <v>0</v>
      </c>
      <c r="M840" s="468">
        <f t="shared" si="64"/>
        <v>75788</v>
      </c>
      <c r="N840" s="467" t="str">
        <f>IF(IFERROR(SEARCH("-",K840,1),0) &gt; 0,IFERROR(VLOOKUP(K840,'Liste ECO'!A:A,1,FALSE),"ATTENTION CE Inexistant"),"")</f>
        <v>264-01</v>
      </c>
      <c r="O840" s="467" t="str">
        <f>IF(LEFT(N840,1) ="A",'Messages d''erreur'!$B$9,"")</f>
        <v/>
      </c>
      <c r="P840" s="447">
        <f t="shared" si="65"/>
        <v>75788</v>
      </c>
      <c r="Q840" s="447">
        <f>IFERROR(VLOOKUP(B841,'Liste CG'!A:A,1,FALSE),"Attention erreur pas de CG")</f>
        <v>41513</v>
      </c>
      <c r="R840" s="447" t="str">
        <f>IF(LEFT(Q840,1)="A",'Messages d''erreur'!B$10,"")</f>
        <v/>
      </c>
      <c r="S840" s="467">
        <f t="shared" si="66"/>
        <v>75788</v>
      </c>
      <c r="T840" s="469">
        <f>IFERROR(VLOOKUP(S840,'Liste CG'!A:A,1,FALSE),"Attention erreur pas de CG")</f>
        <v>75788</v>
      </c>
      <c r="U840" s="447" t="str">
        <f>IF(MID(H840,4,1)="x", 'Messages d''erreur'!$B$13,IF(LEFT(T840,1)="A",'Messages d''erreur'!$B$12,""))</f>
        <v/>
      </c>
    </row>
    <row r="841" spans="1:21" ht="26" x14ac:dyDescent="0.35">
      <c r="A841" s="535" t="s">
        <v>2031</v>
      </c>
      <c r="B841" s="447">
        <f t="shared" si="63"/>
        <v>41513</v>
      </c>
      <c r="C841" s="462" t="s">
        <v>2032</v>
      </c>
      <c r="D841" s="463" t="s">
        <v>1990</v>
      </c>
      <c r="E841" s="464" t="s">
        <v>1101</v>
      </c>
      <c r="F841" s="464">
        <v>2</v>
      </c>
      <c r="G841" s="462" t="s">
        <v>1952</v>
      </c>
      <c r="H841" s="464" t="s">
        <v>1966</v>
      </c>
      <c r="I841" s="464" t="s">
        <v>1967</v>
      </c>
      <c r="J841" s="464" t="s">
        <v>61</v>
      </c>
      <c r="K841" s="466" t="s">
        <v>1100</v>
      </c>
      <c r="L841" s="467">
        <f t="shared" si="67"/>
        <v>1</v>
      </c>
      <c r="M841" s="468" t="e">
        <f t="shared" si="64"/>
        <v>#VALUE!</v>
      </c>
      <c r="N841" s="467" t="str">
        <f>IF(IFERROR(SEARCH("-",K841,1),0) &gt; 0,IFERROR(VLOOKUP(K841,'Liste ECO'!A:A,1,FALSE),"ATTENTION CE Inexistant"),"")</f>
        <v/>
      </c>
      <c r="O841" s="467" t="str">
        <f>IF(LEFT(N841,1) ="A",'Messages d''erreur'!$B$9,"")</f>
        <v/>
      </c>
      <c r="P841" s="447" t="e">
        <f t="shared" si="65"/>
        <v>#VALUE!</v>
      </c>
      <c r="Q841" s="447">
        <f>IFERROR(VLOOKUP(B842,'Liste CG'!A:A,1,FALSE),"Attention erreur pas de CG")</f>
        <v>41514</v>
      </c>
      <c r="R841" s="447" t="str">
        <f>IF(LEFT(Q841,1)="A",'Messages d''erreur'!B$10,"")</f>
        <v/>
      </c>
      <c r="S841" s="467" t="e">
        <f t="shared" si="66"/>
        <v>#VALUE!</v>
      </c>
      <c r="T841" s="469" t="str">
        <f>IFERROR(VLOOKUP(S841,'Liste CG'!A:A,1,FALSE),"Attention erreur pas de CG")</f>
        <v>Attention erreur pas de CG</v>
      </c>
      <c r="U841" s="447" t="str">
        <f>IF(MID(H841,4,1)="x", 'Messages d''erreur'!$B$13,IF(LEFT(T841,1)="A",'Messages d''erreur'!$B$12,""))</f>
        <v>Compte générique de contre-partie</v>
      </c>
    </row>
    <row r="842" spans="1:21" ht="26" x14ac:dyDescent="0.35">
      <c r="A842" s="535" t="s">
        <v>1886</v>
      </c>
      <c r="B842" s="447">
        <f t="shared" si="63"/>
        <v>41514</v>
      </c>
      <c r="C842" s="462" t="s">
        <v>2034</v>
      </c>
      <c r="D842" s="463" t="s">
        <v>1990</v>
      </c>
      <c r="E842" s="464" t="s">
        <v>61</v>
      </c>
      <c r="F842" s="464">
        <v>1</v>
      </c>
      <c r="G842" s="462" t="s">
        <v>1878</v>
      </c>
      <c r="H842" s="464" t="s">
        <v>2035</v>
      </c>
      <c r="I842" s="464" t="s">
        <v>1100</v>
      </c>
      <c r="J842" s="464" t="s">
        <v>1101</v>
      </c>
      <c r="K842" s="466" t="s">
        <v>321</v>
      </c>
      <c r="L842" s="467">
        <f t="shared" si="67"/>
        <v>0</v>
      </c>
      <c r="M842" s="468">
        <f t="shared" si="64"/>
        <v>75214</v>
      </c>
      <c r="N842" s="467" t="str">
        <f>IF(IFERROR(SEARCH("-",K842,1),0) &gt; 0,IFERROR(VLOOKUP(K842,'Liste ECO'!A:A,1,FALSE),"ATTENTION CE Inexistant"),"")</f>
        <v>263-01</v>
      </c>
      <c r="O842" s="467" t="str">
        <f>IF(LEFT(N842,1) ="A",'Messages d''erreur'!$B$9,"")</f>
        <v/>
      </c>
      <c r="P842" s="447">
        <f t="shared" si="65"/>
        <v>75214</v>
      </c>
      <c r="Q842" s="447">
        <f>IFERROR(VLOOKUP(B843,'Liste CG'!A:A,1,FALSE),"Attention erreur pas de CG")</f>
        <v>41514</v>
      </c>
      <c r="R842" s="447" t="str">
        <f>IF(LEFT(Q842,1)="A",'Messages d''erreur'!B$10,"")</f>
        <v/>
      </c>
      <c r="S842" s="467">
        <f t="shared" si="66"/>
        <v>75214</v>
      </c>
      <c r="T842" s="469">
        <f>IFERROR(VLOOKUP(S842,'Liste CG'!A:A,1,FALSE),"Attention erreur pas de CG")</f>
        <v>75214</v>
      </c>
      <c r="U842" s="447" t="str">
        <f>IF(MID(H842,4,1)="x", 'Messages d''erreur'!$B$13,IF(LEFT(T842,1)="A",'Messages d''erreur'!$B$12,""))</f>
        <v/>
      </c>
    </row>
    <row r="843" spans="1:21" ht="26" x14ac:dyDescent="0.35">
      <c r="A843" s="535" t="s">
        <v>1886</v>
      </c>
      <c r="B843" s="447">
        <f t="shared" si="63"/>
        <v>41514</v>
      </c>
      <c r="C843" s="462" t="s">
        <v>2034</v>
      </c>
      <c r="D843" s="463" t="s">
        <v>1990</v>
      </c>
      <c r="E843" s="464" t="s">
        <v>1101</v>
      </c>
      <c r="F843" s="464">
        <v>2</v>
      </c>
      <c r="G843" s="462" t="s">
        <v>2036</v>
      </c>
      <c r="H843" s="464" t="s">
        <v>2035</v>
      </c>
      <c r="I843" s="464" t="s">
        <v>1100</v>
      </c>
      <c r="J843" s="464" t="s">
        <v>61</v>
      </c>
      <c r="K843" s="466" t="s">
        <v>321</v>
      </c>
      <c r="L843" s="467">
        <f t="shared" si="67"/>
        <v>1</v>
      </c>
      <c r="M843" s="468">
        <f t="shared" si="64"/>
        <v>75214</v>
      </c>
      <c r="N843" s="467" t="str">
        <f>IF(IFERROR(SEARCH("-",K843,1),0) &gt; 0,IFERROR(VLOOKUP(K843,'Liste ECO'!A:A,1,FALSE),"ATTENTION CE Inexistant"),"")</f>
        <v>263-01</v>
      </c>
      <c r="O843" s="467" t="str">
        <f>IF(LEFT(N843,1) ="A",'Messages d''erreur'!$B$9,"")</f>
        <v/>
      </c>
      <c r="P843" s="447">
        <f t="shared" si="65"/>
        <v>75214</v>
      </c>
      <c r="Q843" s="447">
        <f>IFERROR(VLOOKUP(B844,'Liste CG'!A:A,1,FALSE),"Attention erreur pas de CG")</f>
        <v>41514</v>
      </c>
      <c r="R843" s="447" t="str">
        <f>IF(LEFT(Q843,1)="A",'Messages d''erreur'!B$10,"")</f>
        <v/>
      </c>
      <c r="S843" s="467">
        <f t="shared" si="66"/>
        <v>75214</v>
      </c>
      <c r="T843" s="469">
        <f>IFERROR(VLOOKUP(S843,'Liste CG'!A:A,1,FALSE),"Attention erreur pas de CG")</f>
        <v>75214</v>
      </c>
      <c r="U843" s="447" t="str">
        <f>IF(MID(H843,4,1)="x", 'Messages d''erreur'!$B$13,IF(LEFT(T843,1)="A",'Messages d''erreur'!$B$12,""))</f>
        <v/>
      </c>
    </row>
    <row r="844" spans="1:21" ht="26" x14ac:dyDescent="0.35">
      <c r="A844" s="535" t="s">
        <v>1886</v>
      </c>
      <c r="B844" s="447">
        <f t="shared" ref="B844:B907" si="68">VALUE(A844)</f>
        <v>41514</v>
      </c>
      <c r="C844" s="462" t="s">
        <v>2034</v>
      </c>
      <c r="D844" s="463" t="s">
        <v>1990</v>
      </c>
      <c r="E844" s="464" t="s">
        <v>61</v>
      </c>
      <c r="F844" s="464">
        <v>3</v>
      </c>
      <c r="G844" s="462" t="s">
        <v>1878</v>
      </c>
      <c r="H844" s="464" t="s">
        <v>2037</v>
      </c>
      <c r="I844" s="464" t="s">
        <v>1100</v>
      </c>
      <c r="J844" s="464" t="s">
        <v>1101</v>
      </c>
      <c r="K844" s="466" t="s">
        <v>663</v>
      </c>
      <c r="L844" s="467">
        <f t="shared" si="67"/>
        <v>1</v>
      </c>
      <c r="M844" s="468">
        <f t="shared" ref="M844:M907" si="69">VALUE(H844)</f>
        <v>75144</v>
      </c>
      <c r="N844" s="467" t="str">
        <f>IF(IFERROR(SEARCH("-",K844,1),0) &gt; 0,IFERROR(VLOOKUP(K844,'Liste ECO'!A:A,1,FALSE),"ATTENTION CE Inexistant"),"")</f>
        <v>464-01</v>
      </c>
      <c r="O844" s="467" t="str">
        <f>IF(LEFT(N844,1) ="A",'Messages d''erreur'!$B$9,"")</f>
        <v/>
      </c>
      <c r="P844" s="447">
        <f t="shared" si="65"/>
        <v>75144</v>
      </c>
      <c r="Q844" s="447">
        <f>IFERROR(VLOOKUP(B845,'Liste CG'!A:A,1,FALSE),"Attention erreur pas de CG")</f>
        <v>41514</v>
      </c>
      <c r="R844" s="447" t="str">
        <f>IF(LEFT(Q844,1)="A",'Messages d''erreur'!B$10,"")</f>
        <v/>
      </c>
      <c r="S844" s="467">
        <f t="shared" si="66"/>
        <v>75144</v>
      </c>
      <c r="T844" s="469">
        <f>IFERROR(VLOOKUP(S844,'Liste CG'!A:A,1,FALSE),"Attention erreur pas de CG")</f>
        <v>75144</v>
      </c>
      <c r="U844" s="447" t="str">
        <f>IF(MID(H844,4,1)="x", 'Messages d''erreur'!$B$13,IF(LEFT(T844,1)="A",'Messages d''erreur'!$B$12,""))</f>
        <v/>
      </c>
    </row>
    <row r="845" spans="1:21" ht="26" x14ac:dyDescent="0.35">
      <c r="A845" s="535" t="s">
        <v>1886</v>
      </c>
      <c r="B845" s="447">
        <f t="shared" si="68"/>
        <v>41514</v>
      </c>
      <c r="C845" s="462" t="s">
        <v>2034</v>
      </c>
      <c r="D845" s="463" t="s">
        <v>1990</v>
      </c>
      <c r="E845" s="464" t="s">
        <v>61</v>
      </c>
      <c r="F845" s="464">
        <v>4</v>
      </c>
      <c r="G845" s="462" t="s">
        <v>1878</v>
      </c>
      <c r="H845" s="464" t="s">
        <v>2038</v>
      </c>
      <c r="I845" s="464" t="s">
        <v>1100</v>
      </c>
      <c r="J845" s="464" t="s">
        <v>1101</v>
      </c>
      <c r="K845" s="466" t="s">
        <v>694</v>
      </c>
      <c r="L845" s="467">
        <f t="shared" si="67"/>
        <v>1</v>
      </c>
      <c r="M845" s="468">
        <f t="shared" si="69"/>
        <v>75145</v>
      </c>
      <c r="N845" s="467" t="str">
        <f>IF(IFERROR(SEARCH("-",K845,1),0) &gt; 0,IFERROR(VLOOKUP(K845,'Liste ECO'!A:A,1,FALSE),"ATTENTION CE Inexistant"),"")</f>
        <v>484-01</v>
      </c>
      <c r="O845" s="467" t="str">
        <f>IF(LEFT(N845,1) ="A",'Messages d''erreur'!$B$9,"")</f>
        <v/>
      </c>
      <c r="P845" s="447">
        <f t="shared" si="65"/>
        <v>75145</v>
      </c>
      <c r="Q845" s="447">
        <f>IFERROR(VLOOKUP(B846,'Liste CG'!A:A,1,FALSE),"Attention erreur pas de CG")</f>
        <v>41514</v>
      </c>
      <c r="R845" s="447" t="str">
        <f>IF(LEFT(Q845,1)="A",'Messages d''erreur'!B$10,"")</f>
        <v/>
      </c>
      <c r="S845" s="467">
        <f t="shared" si="66"/>
        <v>75145</v>
      </c>
      <c r="T845" s="469">
        <f>IFERROR(VLOOKUP(S845,'Liste CG'!A:A,1,FALSE),"Attention erreur pas de CG")</f>
        <v>75145</v>
      </c>
      <c r="U845" s="447" t="str">
        <f>IF(MID(H845,4,1)="x", 'Messages d''erreur'!$B$13,IF(LEFT(T845,1)="A",'Messages d''erreur'!$B$12,""))</f>
        <v/>
      </c>
    </row>
    <row r="846" spans="1:21" ht="26" x14ac:dyDescent="0.35">
      <c r="A846" s="535" t="s">
        <v>1886</v>
      </c>
      <c r="B846" s="447">
        <f t="shared" si="68"/>
        <v>41514</v>
      </c>
      <c r="C846" s="462" t="s">
        <v>2034</v>
      </c>
      <c r="D846" s="463" t="s">
        <v>1990</v>
      </c>
      <c r="E846" s="464" t="s">
        <v>1101</v>
      </c>
      <c r="F846" s="464">
        <v>5</v>
      </c>
      <c r="G846" s="462" t="s">
        <v>1957</v>
      </c>
      <c r="H846" s="464" t="s">
        <v>2038</v>
      </c>
      <c r="I846" s="464" t="s">
        <v>1100</v>
      </c>
      <c r="J846" s="464" t="s">
        <v>61</v>
      </c>
      <c r="K846" s="466" t="s">
        <v>694</v>
      </c>
      <c r="L846" s="467">
        <f t="shared" si="67"/>
        <v>1</v>
      </c>
      <c r="M846" s="468">
        <f t="shared" si="69"/>
        <v>75145</v>
      </c>
      <c r="N846" s="467" t="str">
        <f>IF(IFERROR(SEARCH("-",K846,1),0) &gt; 0,IFERROR(VLOOKUP(K846,'Liste ECO'!A:A,1,FALSE),"ATTENTION CE Inexistant"),"")</f>
        <v>484-01</v>
      </c>
      <c r="O846" s="467" t="str">
        <f>IF(LEFT(N846,1) ="A",'Messages d''erreur'!$B$9,"")</f>
        <v/>
      </c>
      <c r="P846" s="447">
        <f t="shared" si="65"/>
        <v>75145</v>
      </c>
      <c r="Q846" s="447">
        <f>IFERROR(VLOOKUP(B847,'Liste CG'!A:A,1,FALSE),"Attention erreur pas de CG")</f>
        <v>41514</v>
      </c>
      <c r="R846" s="447" t="str">
        <f>IF(LEFT(Q846,1)="A",'Messages d''erreur'!B$10,"")</f>
        <v/>
      </c>
      <c r="S846" s="467">
        <f t="shared" si="66"/>
        <v>75145</v>
      </c>
      <c r="T846" s="469">
        <f>IFERROR(VLOOKUP(S846,'Liste CG'!A:A,1,FALSE),"Attention erreur pas de CG")</f>
        <v>75145</v>
      </c>
      <c r="U846" s="447" t="str">
        <f>IF(MID(H846,4,1)="x", 'Messages d''erreur'!$B$13,IF(LEFT(T846,1)="A",'Messages d''erreur'!$B$12,""))</f>
        <v/>
      </c>
    </row>
    <row r="847" spans="1:21" ht="26" x14ac:dyDescent="0.35">
      <c r="A847" s="535" t="s">
        <v>1886</v>
      </c>
      <c r="B847" s="447">
        <f t="shared" si="68"/>
        <v>41514</v>
      </c>
      <c r="C847" s="462" t="s">
        <v>2034</v>
      </c>
      <c r="D847" s="463" t="s">
        <v>1990</v>
      </c>
      <c r="E847" s="464" t="s">
        <v>1101</v>
      </c>
      <c r="F847" s="464">
        <v>6</v>
      </c>
      <c r="G847" s="462" t="s">
        <v>2039</v>
      </c>
      <c r="H847" s="464" t="s">
        <v>1882</v>
      </c>
      <c r="I847" s="464" t="s">
        <v>1884</v>
      </c>
      <c r="J847" s="464" t="s">
        <v>61</v>
      </c>
      <c r="K847" s="466" t="s">
        <v>1100</v>
      </c>
      <c r="L847" s="467">
        <f t="shared" si="67"/>
        <v>1</v>
      </c>
      <c r="M847" s="468">
        <f t="shared" si="69"/>
        <v>27400</v>
      </c>
      <c r="N847" s="467" t="str">
        <f>IF(IFERROR(SEARCH("-",K847,1),0) &gt; 0,IFERROR(VLOOKUP(K847,'Liste ECO'!A:A,1,FALSE),"ATTENTION CE Inexistant"),"")</f>
        <v/>
      </c>
      <c r="O847" s="467" t="str">
        <f>IF(LEFT(N847,1) ="A",'Messages d''erreur'!$B$9,"")</f>
        <v/>
      </c>
      <c r="P847" s="447">
        <f t="shared" si="65"/>
        <v>27400</v>
      </c>
      <c r="Q847" s="447">
        <f>IFERROR(VLOOKUP(B848,'Liste CG'!A:A,1,FALSE),"Attention erreur pas de CG")</f>
        <v>41514</v>
      </c>
      <c r="R847" s="447" t="str">
        <f>IF(LEFT(Q847,1)="A",'Messages d''erreur'!B$10,"")</f>
        <v/>
      </c>
      <c r="S847" s="467">
        <f t="shared" si="66"/>
        <v>27400</v>
      </c>
      <c r="T847" s="469">
        <f>IFERROR(VLOOKUP(S847,'Liste CG'!A:A,1,FALSE),"Attention erreur pas de CG")</f>
        <v>27400</v>
      </c>
      <c r="U847" s="447" t="str">
        <f>IF(MID(H847,4,1)="x", 'Messages d''erreur'!$B$13,IF(LEFT(T847,1)="A",'Messages d''erreur'!$B$12,""))</f>
        <v/>
      </c>
    </row>
    <row r="848" spans="1:21" ht="39" x14ac:dyDescent="0.35">
      <c r="A848" s="535" t="s">
        <v>1886</v>
      </c>
      <c r="B848" s="447">
        <f t="shared" si="68"/>
        <v>41514</v>
      </c>
      <c r="C848" s="462" t="s">
        <v>2034</v>
      </c>
      <c r="D848" s="463" t="s">
        <v>1990</v>
      </c>
      <c r="E848" s="464" t="s">
        <v>61</v>
      </c>
      <c r="F848" s="464">
        <v>7</v>
      </c>
      <c r="G848" s="462" t="s">
        <v>2040</v>
      </c>
      <c r="H848" s="464" t="s">
        <v>1882</v>
      </c>
      <c r="I848" s="464" t="s">
        <v>1884</v>
      </c>
      <c r="J848" s="464" t="s">
        <v>1101</v>
      </c>
      <c r="K848" s="466" t="s">
        <v>1100</v>
      </c>
      <c r="L848" s="467">
        <f t="shared" si="67"/>
        <v>1</v>
      </c>
      <c r="M848" s="468">
        <f t="shared" si="69"/>
        <v>27400</v>
      </c>
      <c r="N848" s="467" t="str">
        <f>IF(IFERROR(SEARCH("-",K848,1),0) &gt; 0,IFERROR(VLOOKUP(K848,'Liste ECO'!A:A,1,FALSE),"ATTENTION CE Inexistant"),"")</f>
        <v/>
      </c>
      <c r="O848" s="467" t="str">
        <f>IF(LEFT(N848,1) ="A",'Messages d''erreur'!$B$9,"")</f>
        <v/>
      </c>
      <c r="P848" s="447">
        <f t="shared" si="65"/>
        <v>27400</v>
      </c>
      <c r="Q848" s="447">
        <f>IFERROR(VLOOKUP(B849,'Liste CG'!A:A,1,FALSE),"Attention erreur pas de CG")</f>
        <v>41514</v>
      </c>
      <c r="R848" s="447" t="str">
        <f>IF(LEFT(Q848,1)="A",'Messages d''erreur'!B$10,"")</f>
        <v/>
      </c>
      <c r="S848" s="467">
        <f t="shared" si="66"/>
        <v>27400</v>
      </c>
      <c r="T848" s="469">
        <f>IFERROR(VLOOKUP(S848,'Liste CG'!A:A,1,FALSE),"Attention erreur pas de CG")</f>
        <v>27400</v>
      </c>
      <c r="U848" s="447" t="str">
        <f>IF(MID(H848,4,1)="x", 'Messages d''erreur'!$B$13,IF(LEFT(T848,1)="A",'Messages d''erreur'!$B$12,""))</f>
        <v/>
      </c>
    </row>
    <row r="849" spans="1:21" ht="26" x14ac:dyDescent="0.35">
      <c r="A849" s="535" t="s">
        <v>1886</v>
      </c>
      <c r="B849" s="447">
        <f t="shared" si="68"/>
        <v>41514</v>
      </c>
      <c r="C849" s="462" t="s">
        <v>2034</v>
      </c>
      <c r="D849" s="463" t="s">
        <v>1990</v>
      </c>
      <c r="E849" s="464" t="s">
        <v>1101</v>
      </c>
      <c r="F849" s="464">
        <v>8</v>
      </c>
      <c r="G849" s="462" t="s">
        <v>1952</v>
      </c>
      <c r="H849" s="464" t="s">
        <v>1966</v>
      </c>
      <c r="I849" s="464" t="s">
        <v>1967</v>
      </c>
      <c r="J849" s="464" t="s">
        <v>61</v>
      </c>
      <c r="K849" s="466" t="s">
        <v>1100</v>
      </c>
      <c r="L849" s="467">
        <f t="shared" si="67"/>
        <v>1</v>
      </c>
      <c r="M849" s="468" t="e">
        <f t="shared" si="69"/>
        <v>#VALUE!</v>
      </c>
      <c r="N849" s="467" t="str">
        <f>IF(IFERROR(SEARCH("-",K849,1),0) &gt; 0,IFERROR(VLOOKUP(K849,'Liste ECO'!A:A,1,FALSE),"ATTENTION CE Inexistant"),"")</f>
        <v/>
      </c>
      <c r="O849" s="467" t="str">
        <f>IF(LEFT(N849,1) ="A",'Messages d''erreur'!$B$9,"")</f>
        <v/>
      </c>
      <c r="P849" s="447" t="e">
        <f t="shared" si="65"/>
        <v>#VALUE!</v>
      </c>
      <c r="Q849" s="447">
        <f>IFERROR(VLOOKUP(B850,'Liste CG'!A:A,1,FALSE),"Attention erreur pas de CG")</f>
        <v>41515</v>
      </c>
      <c r="R849" s="447" t="str">
        <f>IF(LEFT(Q849,1)="A",'Messages d''erreur'!B$10,"")</f>
        <v/>
      </c>
      <c r="S849" s="467" t="e">
        <f t="shared" si="66"/>
        <v>#VALUE!</v>
      </c>
      <c r="T849" s="469" t="str">
        <f>IFERROR(VLOOKUP(S849,'Liste CG'!A:A,1,FALSE),"Attention erreur pas de CG")</f>
        <v>Attention erreur pas de CG</v>
      </c>
      <c r="U849" s="447" t="str">
        <f>IF(MID(H849,4,1)="x", 'Messages d''erreur'!$B$13,IF(LEFT(T849,1)="A",'Messages d''erreur'!$B$12,""))</f>
        <v>Compte générique de contre-partie</v>
      </c>
    </row>
    <row r="850" spans="1:21" ht="26" x14ac:dyDescent="0.35">
      <c r="A850" s="535" t="s">
        <v>1888</v>
      </c>
      <c r="B850" s="447">
        <f t="shared" si="68"/>
        <v>41515</v>
      </c>
      <c r="C850" s="462" t="s">
        <v>2041</v>
      </c>
      <c r="D850" s="463" t="s">
        <v>1990</v>
      </c>
      <c r="E850" s="464" t="s">
        <v>61</v>
      </c>
      <c r="F850" s="464">
        <v>1</v>
      </c>
      <c r="G850" s="462" t="s">
        <v>1878</v>
      </c>
      <c r="H850" s="464" t="s">
        <v>2042</v>
      </c>
      <c r="I850" s="464" t="s">
        <v>1100</v>
      </c>
      <c r="J850" s="464" t="s">
        <v>1101</v>
      </c>
      <c r="K850" s="466" t="s">
        <v>318</v>
      </c>
      <c r="L850" s="467">
        <f t="shared" si="67"/>
        <v>0</v>
      </c>
      <c r="M850" s="468">
        <f t="shared" si="69"/>
        <v>75504</v>
      </c>
      <c r="N850" s="467" t="str">
        <f>IF(IFERROR(SEARCH("-",K850,1),0) &gt; 0,IFERROR(VLOOKUP(K850,'Liste ECO'!A:A,1,FALSE),"ATTENTION CE Inexistant"),"")</f>
        <v>261-03</v>
      </c>
      <c r="O850" s="467" t="str">
        <f>IF(LEFT(N850,1) ="A",'Messages d''erreur'!$B$9,"")</f>
        <v/>
      </c>
      <c r="P850" s="447">
        <f t="shared" si="65"/>
        <v>75504</v>
      </c>
      <c r="Q850" s="447">
        <f>IFERROR(VLOOKUP(B851,'Liste CG'!A:A,1,FALSE),"Attention erreur pas de CG")</f>
        <v>41515</v>
      </c>
      <c r="R850" s="447" t="str">
        <f>IF(LEFT(Q850,1)="A",'Messages d''erreur'!B$10,"")</f>
        <v/>
      </c>
      <c r="S850" s="467">
        <f t="shared" si="66"/>
        <v>75504</v>
      </c>
      <c r="T850" s="469">
        <f>IFERROR(VLOOKUP(S850,'Liste CG'!A:A,1,FALSE),"Attention erreur pas de CG")</f>
        <v>75504</v>
      </c>
      <c r="U850" s="447" t="str">
        <f>IF(MID(H850,4,1)="x", 'Messages d''erreur'!$B$13,IF(LEFT(T850,1)="A",'Messages d''erreur'!$B$12,""))</f>
        <v/>
      </c>
    </row>
    <row r="851" spans="1:21" ht="26" x14ac:dyDescent="0.35">
      <c r="A851" s="535" t="s">
        <v>1888</v>
      </c>
      <c r="B851" s="447">
        <f t="shared" si="68"/>
        <v>41515</v>
      </c>
      <c r="C851" s="462" t="s">
        <v>2041</v>
      </c>
      <c r="D851" s="463" t="s">
        <v>1990</v>
      </c>
      <c r="E851" s="464" t="s">
        <v>1101</v>
      </c>
      <c r="F851" s="464">
        <v>2</v>
      </c>
      <c r="G851" s="462" t="s">
        <v>2036</v>
      </c>
      <c r="H851" s="464" t="s">
        <v>2042</v>
      </c>
      <c r="I851" s="464" t="s">
        <v>1100</v>
      </c>
      <c r="J851" s="464" t="s">
        <v>61</v>
      </c>
      <c r="K851" s="466" t="s">
        <v>318</v>
      </c>
      <c r="L851" s="467">
        <f t="shared" si="67"/>
        <v>1</v>
      </c>
      <c r="M851" s="468">
        <f t="shared" si="69"/>
        <v>75504</v>
      </c>
      <c r="N851" s="467" t="str">
        <f>IF(IFERROR(SEARCH("-",K851,1),0) &gt; 0,IFERROR(VLOOKUP(K851,'Liste ECO'!A:A,1,FALSE),"ATTENTION CE Inexistant"),"")</f>
        <v>261-03</v>
      </c>
      <c r="O851" s="467" t="str">
        <f>IF(LEFT(N851,1) ="A",'Messages d''erreur'!$B$9,"")</f>
        <v/>
      </c>
      <c r="P851" s="447">
        <f t="shared" si="65"/>
        <v>75504</v>
      </c>
      <c r="Q851" s="447">
        <f>IFERROR(VLOOKUP(B852,'Liste CG'!A:A,1,FALSE),"Attention erreur pas de CG")</f>
        <v>41515</v>
      </c>
      <c r="R851" s="447" t="str">
        <f>IF(LEFT(Q851,1)="A",'Messages d''erreur'!B$10,"")</f>
        <v/>
      </c>
      <c r="S851" s="467">
        <f t="shared" si="66"/>
        <v>75504</v>
      </c>
      <c r="T851" s="469">
        <f>IFERROR(VLOOKUP(S851,'Liste CG'!A:A,1,FALSE),"Attention erreur pas de CG")</f>
        <v>75504</v>
      </c>
      <c r="U851" s="447" t="str">
        <f>IF(MID(H851,4,1)="x", 'Messages d''erreur'!$B$13,IF(LEFT(T851,1)="A",'Messages d''erreur'!$B$12,""))</f>
        <v/>
      </c>
    </row>
    <row r="852" spans="1:21" ht="26" x14ac:dyDescent="0.35">
      <c r="A852" s="535" t="s">
        <v>1888</v>
      </c>
      <c r="B852" s="447">
        <f t="shared" si="68"/>
        <v>41515</v>
      </c>
      <c r="C852" s="462" t="s">
        <v>2041</v>
      </c>
      <c r="D852" s="463" t="s">
        <v>1990</v>
      </c>
      <c r="E852" s="464" t="s">
        <v>61</v>
      </c>
      <c r="F852" s="464">
        <v>3</v>
      </c>
      <c r="G852" s="462" t="s">
        <v>1878</v>
      </c>
      <c r="H852" s="464" t="s">
        <v>2043</v>
      </c>
      <c r="I852" s="464" t="s">
        <v>1100</v>
      </c>
      <c r="J852" s="464" t="s">
        <v>1101</v>
      </c>
      <c r="K852" s="466" t="s">
        <v>316</v>
      </c>
      <c r="L852" s="467">
        <f t="shared" si="67"/>
        <v>1</v>
      </c>
      <c r="M852" s="468">
        <f t="shared" si="69"/>
        <v>75721</v>
      </c>
      <c r="N852" s="467" t="str">
        <f>IF(IFERROR(SEARCH("-",K852,1),0) &gt; 0,IFERROR(VLOOKUP(K852,'Liste ECO'!A:A,1,FALSE),"ATTENTION CE Inexistant"),"")</f>
        <v>261-01</v>
      </c>
      <c r="O852" s="467" t="str">
        <f>IF(LEFT(N852,1) ="A",'Messages d''erreur'!$B$9,"")</f>
        <v/>
      </c>
      <c r="P852" s="447">
        <f t="shared" si="65"/>
        <v>75721</v>
      </c>
      <c r="Q852" s="447">
        <f>IFERROR(VLOOKUP(B853,'Liste CG'!A:A,1,FALSE),"Attention erreur pas de CG")</f>
        <v>41515</v>
      </c>
      <c r="R852" s="447" t="str">
        <f>IF(LEFT(Q852,1)="A",'Messages d''erreur'!B$10,"")</f>
        <v/>
      </c>
      <c r="S852" s="467">
        <f t="shared" si="66"/>
        <v>75721</v>
      </c>
      <c r="T852" s="469">
        <f>IFERROR(VLOOKUP(S852,'Liste CG'!A:A,1,FALSE),"Attention erreur pas de CG")</f>
        <v>75721</v>
      </c>
      <c r="U852" s="447" t="str">
        <f>IF(MID(H852,4,1)="x", 'Messages d''erreur'!$B$13,IF(LEFT(T852,1)="A",'Messages d''erreur'!$B$12,""))</f>
        <v/>
      </c>
    </row>
    <row r="853" spans="1:21" ht="26" x14ac:dyDescent="0.35">
      <c r="A853" s="535" t="s">
        <v>1888</v>
      </c>
      <c r="B853" s="447">
        <f t="shared" si="68"/>
        <v>41515</v>
      </c>
      <c r="C853" s="462" t="s">
        <v>2041</v>
      </c>
      <c r="D853" s="463" t="s">
        <v>1990</v>
      </c>
      <c r="E853" s="464" t="s">
        <v>1101</v>
      </c>
      <c r="F853" s="464">
        <v>4</v>
      </c>
      <c r="G853" s="462" t="s">
        <v>2036</v>
      </c>
      <c r="H853" s="464" t="s">
        <v>2043</v>
      </c>
      <c r="I853" s="464" t="s">
        <v>1100</v>
      </c>
      <c r="J853" s="464" t="s">
        <v>61</v>
      </c>
      <c r="K853" s="466" t="s">
        <v>316</v>
      </c>
      <c r="L853" s="467">
        <f t="shared" si="67"/>
        <v>1</v>
      </c>
      <c r="M853" s="468">
        <f t="shared" si="69"/>
        <v>75721</v>
      </c>
      <c r="N853" s="467" t="str">
        <f>IF(IFERROR(SEARCH("-",K853,1),0) &gt; 0,IFERROR(VLOOKUP(K853,'Liste ECO'!A:A,1,FALSE),"ATTENTION CE Inexistant"),"")</f>
        <v>261-01</v>
      </c>
      <c r="O853" s="467" t="str">
        <f>IF(LEFT(N853,1) ="A",'Messages d''erreur'!$B$9,"")</f>
        <v/>
      </c>
      <c r="P853" s="447">
        <f t="shared" si="65"/>
        <v>75721</v>
      </c>
      <c r="Q853" s="447">
        <f>IFERROR(VLOOKUP(B854,'Liste CG'!A:A,1,FALSE),"Attention erreur pas de CG")</f>
        <v>41515</v>
      </c>
      <c r="R853" s="447" t="str">
        <f>IF(LEFT(Q853,1)="A",'Messages d''erreur'!B$10,"")</f>
        <v/>
      </c>
      <c r="S853" s="467">
        <f t="shared" si="66"/>
        <v>75721</v>
      </c>
      <c r="T853" s="469">
        <f>IFERROR(VLOOKUP(S853,'Liste CG'!A:A,1,FALSE),"Attention erreur pas de CG")</f>
        <v>75721</v>
      </c>
      <c r="U853" s="447" t="str">
        <f>IF(MID(H853,4,1)="x", 'Messages d''erreur'!$B$13,IF(LEFT(T853,1)="A",'Messages d''erreur'!$B$12,""))</f>
        <v/>
      </c>
    </row>
    <row r="854" spans="1:21" ht="39" x14ac:dyDescent="0.35">
      <c r="A854" s="535" t="s">
        <v>1888</v>
      </c>
      <c r="B854" s="447">
        <f t="shared" si="68"/>
        <v>41515</v>
      </c>
      <c r="C854" s="462" t="s">
        <v>2041</v>
      </c>
      <c r="D854" s="463" t="s">
        <v>1990</v>
      </c>
      <c r="E854" s="464" t="s">
        <v>1101</v>
      </c>
      <c r="F854" s="464">
        <v>5</v>
      </c>
      <c r="G854" s="462" t="s">
        <v>2044</v>
      </c>
      <c r="H854" s="464" t="s">
        <v>1882</v>
      </c>
      <c r="I854" s="464" t="s">
        <v>1884</v>
      </c>
      <c r="J854" s="464" t="s">
        <v>61</v>
      </c>
      <c r="K854" s="466" t="s">
        <v>1100</v>
      </c>
      <c r="L854" s="467">
        <f t="shared" si="67"/>
        <v>1</v>
      </c>
      <c r="M854" s="468">
        <f t="shared" si="69"/>
        <v>27400</v>
      </c>
      <c r="N854" s="467" t="str">
        <f>IF(IFERROR(SEARCH("-",K854,1),0) &gt; 0,IFERROR(VLOOKUP(K854,'Liste ECO'!A:A,1,FALSE),"ATTENTION CE Inexistant"),"")</f>
        <v/>
      </c>
      <c r="O854" s="467" t="str">
        <f>IF(LEFT(N854,1) ="A",'Messages d''erreur'!$B$9,"")</f>
        <v/>
      </c>
      <c r="P854" s="447">
        <f t="shared" si="65"/>
        <v>27400</v>
      </c>
      <c r="Q854" s="447">
        <f>IFERROR(VLOOKUP(B855,'Liste CG'!A:A,1,FALSE),"Attention erreur pas de CG")</f>
        <v>41515</v>
      </c>
      <c r="R854" s="447" t="str">
        <f>IF(LEFT(Q854,1)="A",'Messages d''erreur'!B$10,"")</f>
        <v/>
      </c>
      <c r="S854" s="467">
        <f t="shared" si="66"/>
        <v>27400</v>
      </c>
      <c r="T854" s="469">
        <f>IFERROR(VLOOKUP(S854,'Liste CG'!A:A,1,FALSE),"Attention erreur pas de CG")</f>
        <v>27400</v>
      </c>
      <c r="U854" s="447" t="str">
        <f>IF(MID(H854,4,1)="x", 'Messages d''erreur'!$B$13,IF(LEFT(T854,1)="A",'Messages d''erreur'!$B$12,""))</f>
        <v/>
      </c>
    </row>
    <row r="855" spans="1:21" ht="39" x14ac:dyDescent="0.35">
      <c r="A855" s="535" t="s">
        <v>1888</v>
      </c>
      <c r="B855" s="447">
        <f t="shared" si="68"/>
        <v>41515</v>
      </c>
      <c r="C855" s="462" t="s">
        <v>2041</v>
      </c>
      <c r="D855" s="463" t="s">
        <v>1990</v>
      </c>
      <c r="E855" s="464" t="s">
        <v>61</v>
      </c>
      <c r="F855" s="464">
        <v>6</v>
      </c>
      <c r="G855" s="462" t="s">
        <v>1887</v>
      </c>
      <c r="H855" s="464" t="s">
        <v>1882</v>
      </c>
      <c r="I855" s="464" t="s">
        <v>1884</v>
      </c>
      <c r="J855" s="464" t="s">
        <v>1101</v>
      </c>
      <c r="K855" s="466" t="s">
        <v>1100</v>
      </c>
      <c r="L855" s="467">
        <f t="shared" si="67"/>
        <v>1</v>
      </c>
      <c r="M855" s="468">
        <f t="shared" si="69"/>
        <v>27400</v>
      </c>
      <c r="N855" s="467" t="str">
        <f>IF(IFERROR(SEARCH("-",K855,1),0) &gt; 0,IFERROR(VLOOKUP(K855,'Liste ECO'!A:A,1,FALSE),"ATTENTION CE Inexistant"),"")</f>
        <v/>
      </c>
      <c r="O855" s="467" t="str">
        <f>IF(LEFT(N855,1) ="A",'Messages d''erreur'!$B$9,"")</f>
        <v/>
      </c>
      <c r="P855" s="447">
        <f t="shared" si="65"/>
        <v>27400</v>
      </c>
      <c r="Q855" s="447">
        <f>IFERROR(VLOOKUP(B856,'Liste CG'!A:A,1,FALSE),"Attention erreur pas de CG")</f>
        <v>41515</v>
      </c>
      <c r="R855" s="447" t="str">
        <f>IF(LEFT(Q855,1)="A",'Messages d''erreur'!B$10,"")</f>
        <v/>
      </c>
      <c r="S855" s="467">
        <f t="shared" si="66"/>
        <v>27400</v>
      </c>
      <c r="T855" s="469">
        <f>IFERROR(VLOOKUP(S855,'Liste CG'!A:A,1,FALSE),"Attention erreur pas de CG")</f>
        <v>27400</v>
      </c>
      <c r="U855" s="447" t="str">
        <f>IF(MID(H855,4,1)="x", 'Messages d''erreur'!$B$13,IF(LEFT(T855,1)="A",'Messages d''erreur'!$B$12,""))</f>
        <v/>
      </c>
    </row>
    <row r="856" spans="1:21" ht="14.5" x14ac:dyDescent="0.35">
      <c r="A856" s="535" t="s">
        <v>1888</v>
      </c>
      <c r="B856" s="447">
        <f t="shared" si="68"/>
        <v>41515</v>
      </c>
      <c r="C856" s="462" t="s">
        <v>2041</v>
      </c>
      <c r="D856" s="463" t="s">
        <v>1990</v>
      </c>
      <c r="E856" s="464" t="s">
        <v>1101</v>
      </c>
      <c r="F856" s="464">
        <v>7</v>
      </c>
      <c r="G856" s="462" t="s">
        <v>1952</v>
      </c>
      <c r="H856" s="464" t="s">
        <v>1966</v>
      </c>
      <c r="I856" s="464" t="s">
        <v>1967</v>
      </c>
      <c r="J856" s="464" t="s">
        <v>61</v>
      </c>
      <c r="K856" s="466" t="s">
        <v>1100</v>
      </c>
      <c r="L856" s="467">
        <f t="shared" si="67"/>
        <v>1</v>
      </c>
      <c r="M856" s="468" t="e">
        <f t="shared" si="69"/>
        <v>#VALUE!</v>
      </c>
      <c r="N856" s="467" t="str">
        <f>IF(IFERROR(SEARCH("-",K856,1),0) &gt; 0,IFERROR(VLOOKUP(K856,'Liste ECO'!A:A,1,FALSE),"ATTENTION CE Inexistant"),"")</f>
        <v/>
      </c>
      <c r="O856" s="467" t="str">
        <f>IF(LEFT(N856,1) ="A",'Messages d''erreur'!$B$9,"")</f>
        <v/>
      </c>
      <c r="P856" s="447" t="e">
        <f t="shared" si="65"/>
        <v>#VALUE!</v>
      </c>
      <c r="Q856" s="447">
        <f>IFERROR(VLOOKUP(B857,'Liste CG'!A:A,1,FALSE),"Attention erreur pas de CG")</f>
        <v>41516</v>
      </c>
      <c r="R856" s="447" t="str">
        <f>IF(LEFT(Q856,1)="A",'Messages d''erreur'!B$10,"")</f>
        <v/>
      </c>
      <c r="S856" s="467" t="e">
        <f t="shared" si="66"/>
        <v>#VALUE!</v>
      </c>
      <c r="T856" s="469" t="str">
        <f>IFERROR(VLOOKUP(S856,'Liste CG'!A:A,1,FALSE),"Attention erreur pas de CG")</f>
        <v>Attention erreur pas de CG</v>
      </c>
      <c r="U856" s="447" t="str">
        <f>IF(MID(H856,4,1)="x", 'Messages d''erreur'!$B$13,IF(LEFT(T856,1)="A",'Messages d''erreur'!$B$12,""))</f>
        <v>Compte générique de contre-partie</v>
      </c>
    </row>
    <row r="857" spans="1:21" ht="26" x14ac:dyDescent="0.35">
      <c r="A857" s="535" t="s">
        <v>2045</v>
      </c>
      <c r="B857" s="447">
        <f t="shared" si="68"/>
        <v>41516</v>
      </c>
      <c r="C857" s="462" t="s">
        <v>2046</v>
      </c>
      <c r="D857" s="463" t="s">
        <v>1990</v>
      </c>
      <c r="E857" s="464" t="s">
        <v>61</v>
      </c>
      <c r="F857" s="464">
        <v>1</v>
      </c>
      <c r="G857" s="462" t="s">
        <v>1878</v>
      </c>
      <c r="H857" s="464" t="s">
        <v>2047</v>
      </c>
      <c r="I857" s="464" t="s">
        <v>1100</v>
      </c>
      <c r="J857" s="464" t="s">
        <v>1101</v>
      </c>
      <c r="K857" s="466" t="s">
        <v>339</v>
      </c>
      <c r="L857" s="467">
        <f t="shared" si="67"/>
        <v>0</v>
      </c>
      <c r="M857" s="468">
        <f t="shared" si="69"/>
        <v>75711</v>
      </c>
      <c r="N857" s="467" t="str">
        <f>IF(IFERROR(SEARCH("-",K857,1),0) &gt; 0,IFERROR(VLOOKUP(K857,'Liste ECO'!A:A,1,FALSE),"ATTENTION CE Inexistant"),"")</f>
        <v>272-01</v>
      </c>
      <c r="O857" s="467" t="str">
        <f>IF(LEFT(N857,1) ="A",'Messages d''erreur'!$B$9,"")</f>
        <v/>
      </c>
      <c r="P857" s="447">
        <f t="shared" si="65"/>
        <v>75711</v>
      </c>
      <c r="Q857" s="447">
        <f>IFERROR(VLOOKUP(B858,'Liste CG'!A:A,1,FALSE),"Attention erreur pas de CG")</f>
        <v>41516</v>
      </c>
      <c r="R857" s="447" t="str">
        <f>IF(LEFT(Q857,1)="A",'Messages d''erreur'!B$10,"")</f>
        <v/>
      </c>
      <c r="S857" s="467">
        <f t="shared" si="66"/>
        <v>75711</v>
      </c>
      <c r="T857" s="469">
        <f>IFERROR(VLOOKUP(S857,'Liste CG'!A:A,1,FALSE),"Attention erreur pas de CG")</f>
        <v>75711</v>
      </c>
      <c r="U857" s="447" t="str">
        <f>IF(MID(H857,4,1)="x", 'Messages d''erreur'!$B$13,IF(LEFT(T857,1)="A",'Messages d''erreur'!$B$12,""))</f>
        <v/>
      </c>
    </row>
    <row r="858" spans="1:21" ht="26" x14ac:dyDescent="0.35">
      <c r="A858" s="535" t="s">
        <v>2045</v>
      </c>
      <c r="B858" s="447">
        <f t="shared" si="68"/>
        <v>41516</v>
      </c>
      <c r="C858" s="462" t="s">
        <v>2046</v>
      </c>
      <c r="D858" s="463" t="s">
        <v>1990</v>
      </c>
      <c r="E858" s="464" t="s">
        <v>1101</v>
      </c>
      <c r="F858" s="464">
        <v>2</v>
      </c>
      <c r="G858" s="462" t="s">
        <v>2036</v>
      </c>
      <c r="H858" s="464" t="s">
        <v>2047</v>
      </c>
      <c r="I858" s="464" t="s">
        <v>1100</v>
      </c>
      <c r="J858" s="464" t="s">
        <v>61</v>
      </c>
      <c r="K858" s="466" t="s">
        <v>339</v>
      </c>
      <c r="L858" s="467">
        <f t="shared" si="67"/>
        <v>1</v>
      </c>
      <c r="M858" s="468">
        <f t="shared" si="69"/>
        <v>75711</v>
      </c>
      <c r="N858" s="467" t="str">
        <f>IF(IFERROR(SEARCH("-",K858,1),0) &gt; 0,IFERROR(VLOOKUP(K858,'Liste ECO'!A:A,1,FALSE),"ATTENTION CE Inexistant"),"")</f>
        <v>272-01</v>
      </c>
      <c r="O858" s="467" t="str">
        <f>IF(LEFT(N858,1) ="A",'Messages d''erreur'!$B$9,"")</f>
        <v/>
      </c>
      <c r="P858" s="447">
        <f t="shared" si="65"/>
        <v>75711</v>
      </c>
      <c r="Q858" s="447">
        <f>IFERROR(VLOOKUP(B859,'Liste CG'!A:A,1,FALSE),"Attention erreur pas de CG")</f>
        <v>41516</v>
      </c>
      <c r="R858" s="447" t="str">
        <f>IF(LEFT(Q858,1)="A",'Messages d''erreur'!B$10,"")</f>
        <v/>
      </c>
      <c r="S858" s="467">
        <f t="shared" si="66"/>
        <v>75711</v>
      </c>
      <c r="T858" s="469">
        <f>IFERROR(VLOOKUP(S858,'Liste CG'!A:A,1,FALSE),"Attention erreur pas de CG")</f>
        <v>75711</v>
      </c>
      <c r="U858" s="447" t="str">
        <f>IF(MID(H858,4,1)="x", 'Messages d''erreur'!$B$13,IF(LEFT(T858,1)="A",'Messages d''erreur'!$B$12,""))</f>
        <v/>
      </c>
    </row>
    <row r="859" spans="1:21" ht="14.5" x14ac:dyDescent="0.35">
      <c r="A859" s="535" t="s">
        <v>2045</v>
      </c>
      <c r="B859" s="447">
        <f t="shared" si="68"/>
        <v>41516</v>
      </c>
      <c r="C859" s="462" t="s">
        <v>2046</v>
      </c>
      <c r="D859" s="463" t="s">
        <v>1990</v>
      </c>
      <c r="E859" s="464" t="s">
        <v>1101</v>
      </c>
      <c r="F859" s="464">
        <v>3</v>
      </c>
      <c r="G859" s="462" t="s">
        <v>1952</v>
      </c>
      <c r="H859" s="464" t="s">
        <v>1966</v>
      </c>
      <c r="I859" s="464" t="s">
        <v>1967</v>
      </c>
      <c r="J859" s="464" t="s">
        <v>61</v>
      </c>
      <c r="K859" s="466" t="s">
        <v>1100</v>
      </c>
      <c r="L859" s="467">
        <f t="shared" si="67"/>
        <v>1</v>
      </c>
      <c r="M859" s="468" t="e">
        <f t="shared" si="69"/>
        <v>#VALUE!</v>
      </c>
      <c r="N859" s="467" t="str">
        <f>IF(IFERROR(SEARCH("-",K859,1),0) &gt; 0,IFERROR(VLOOKUP(K859,'Liste ECO'!A:A,1,FALSE),"ATTENTION CE Inexistant"),"")</f>
        <v/>
      </c>
      <c r="O859" s="467" t="str">
        <f>IF(LEFT(N859,1) ="A",'Messages d''erreur'!$B$9,"")</f>
        <v/>
      </c>
      <c r="P859" s="447" t="e">
        <f t="shared" si="65"/>
        <v>#VALUE!</v>
      </c>
      <c r="Q859" s="447">
        <f>IFERROR(VLOOKUP(B860,'Liste CG'!A:A,1,FALSE),"Attention erreur pas de CG")</f>
        <v>41600</v>
      </c>
      <c r="R859" s="447" t="str">
        <f>IF(LEFT(Q859,1)="A",'Messages d''erreur'!B$10,"")</f>
        <v/>
      </c>
      <c r="S859" s="467" t="e">
        <f t="shared" si="66"/>
        <v>#VALUE!</v>
      </c>
      <c r="T859" s="469" t="str">
        <f>IFERROR(VLOOKUP(S859,'Liste CG'!A:A,1,FALSE),"Attention erreur pas de CG")</f>
        <v>Attention erreur pas de CG</v>
      </c>
      <c r="U859" s="447" t="str">
        <f>IF(MID(H859,4,1)="x", 'Messages d''erreur'!$B$13,IF(LEFT(T859,1)="A",'Messages d''erreur'!$B$12,""))</f>
        <v>Compte générique de contre-partie</v>
      </c>
    </row>
    <row r="860" spans="1:21" ht="14.5" x14ac:dyDescent="0.35">
      <c r="A860" s="535" t="s">
        <v>1371</v>
      </c>
      <c r="B860" s="447">
        <f t="shared" si="68"/>
        <v>41600</v>
      </c>
      <c r="C860" s="462" t="s">
        <v>2048</v>
      </c>
      <c r="D860" s="463" t="s">
        <v>1990</v>
      </c>
      <c r="E860" s="464" t="s">
        <v>61</v>
      </c>
      <c r="F860" s="464">
        <v>1</v>
      </c>
      <c r="G860" s="462" t="s">
        <v>2049</v>
      </c>
      <c r="H860" s="464" t="s">
        <v>1334</v>
      </c>
      <c r="I860" s="464" t="s">
        <v>1329</v>
      </c>
      <c r="J860" s="464" t="s">
        <v>1101</v>
      </c>
      <c r="K860" s="466" t="s">
        <v>1100</v>
      </c>
      <c r="L860" s="467">
        <f t="shared" si="67"/>
        <v>0</v>
      </c>
      <c r="M860" s="468">
        <f t="shared" si="69"/>
        <v>17800</v>
      </c>
      <c r="N860" s="467" t="str">
        <f>IF(IFERROR(SEARCH("-",K860,1),0) &gt; 0,IFERROR(VLOOKUP(K860,'Liste ECO'!A:A,1,FALSE),"ATTENTION CE Inexistant"),"")</f>
        <v/>
      </c>
      <c r="O860" s="467" t="str">
        <f>IF(LEFT(N860,1) ="A",'Messages d''erreur'!$B$9,"")</f>
        <v/>
      </c>
      <c r="P860" s="447">
        <f t="shared" si="65"/>
        <v>17800</v>
      </c>
      <c r="Q860" s="447">
        <f>IFERROR(VLOOKUP(B861,'Liste CG'!A:A,1,FALSE),"Attention erreur pas de CG")</f>
        <v>41600</v>
      </c>
      <c r="R860" s="447" t="str">
        <f>IF(LEFT(Q860,1)="A",'Messages d''erreur'!B$10,"")</f>
        <v/>
      </c>
      <c r="S860" s="467">
        <f t="shared" si="66"/>
        <v>17800</v>
      </c>
      <c r="T860" s="469">
        <f>IFERROR(VLOOKUP(S860,'Liste CG'!A:A,1,FALSE),"Attention erreur pas de CG")</f>
        <v>17800</v>
      </c>
      <c r="U860" s="447" t="str">
        <f>IF(MID(H860,4,1)="x", 'Messages d''erreur'!$B$13,IF(LEFT(T860,1)="A",'Messages d''erreur'!$B$12,""))</f>
        <v/>
      </c>
    </row>
    <row r="861" spans="1:21" ht="26" x14ac:dyDescent="0.35">
      <c r="A861" s="535" t="s">
        <v>1371</v>
      </c>
      <c r="B861" s="447">
        <f t="shared" si="68"/>
        <v>41600</v>
      </c>
      <c r="C861" s="462" t="s">
        <v>2048</v>
      </c>
      <c r="D861" s="463" t="s">
        <v>1990</v>
      </c>
      <c r="E861" s="464" t="s">
        <v>61</v>
      </c>
      <c r="F861" s="464">
        <v>2</v>
      </c>
      <c r="G861" s="462" t="s">
        <v>1370</v>
      </c>
      <c r="H861" s="464" t="s">
        <v>2050</v>
      </c>
      <c r="I861" s="502" t="s">
        <v>1353</v>
      </c>
      <c r="J861" s="464" t="s">
        <v>1101</v>
      </c>
      <c r="K861" s="466" t="s">
        <v>879</v>
      </c>
      <c r="L861" s="467">
        <f t="shared" si="67"/>
        <v>1</v>
      </c>
      <c r="M861" s="468" t="e">
        <f t="shared" si="69"/>
        <v>#VALUE!</v>
      </c>
      <c r="N861" s="467" t="str">
        <f>IF(IFERROR(SEARCH("-",K861,1),0) &gt; 0,IFERROR(VLOOKUP(K861,'Liste ECO'!A:A,1,FALSE),"ATTENTION CE Inexistant"),"")</f>
        <v>761-52</v>
      </c>
      <c r="O861" s="467" t="str">
        <f>IF(LEFT(N861,1) ="A",'Messages d''erreur'!$B$9,"")</f>
        <v/>
      </c>
      <c r="P861" s="447" t="e">
        <f t="shared" si="65"/>
        <v>#VALUE!</v>
      </c>
      <c r="Q861" s="447">
        <f>IFERROR(VLOOKUP(B862,'Liste CG'!A:A,1,FALSE),"Attention erreur pas de CG")</f>
        <v>41600</v>
      </c>
      <c r="R861" s="447" t="str">
        <f>IF(LEFT(Q861,1)="A",'Messages d''erreur'!B$10,"")</f>
        <v/>
      </c>
      <c r="S861" s="467" t="e">
        <f t="shared" si="66"/>
        <v>#VALUE!</v>
      </c>
      <c r="T861" s="469" t="str">
        <f>IFERROR(VLOOKUP(S861,'Liste CG'!A:A,1,FALSE),"Attention erreur pas de CG")</f>
        <v>Attention erreur pas de CG</v>
      </c>
      <c r="U861" s="447" t="str">
        <f>IF(MID(H861,4,1)="x", 'Messages d''erreur'!$B$13,IF(LEFT(T861,1)="A",'Messages d''erreur'!$B$12,""))</f>
        <v>Compte générique de contre-partie</v>
      </c>
    </row>
    <row r="862" spans="1:21" ht="26" x14ac:dyDescent="0.35">
      <c r="A862" s="535" t="s">
        <v>1371</v>
      </c>
      <c r="B862" s="447">
        <f t="shared" si="68"/>
        <v>41600</v>
      </c>
      <c r="C862" s="462" t="s">
        <v>2048</v>
      </c>
      <c r="D862" s="463" t="s">
        <v>1990</v>
      </c>
      <c r="E862" s="464" t="s">
        <v>61</v>
      </c>
      <c r="F862" s="464">
        <v>3</v>
      </c>
      <c r="G862" s="462" t="s">
        <v>1783</v>
      </c>
      <c r="H862" s="464" t="s">
        <v>2051</v>
      </c>
      <c r="I862" s="464" t="s">
        <v>1353</v>
      </c>
      <c r="J862" s="464" t="s">
        <v>1101</v>
      </c>
      <c r="K862" s="466" t="s">
        <v>790</v>
      </c>
      <c r="L862" s="467">
        <f t="shared" si="67"/>
        <v>1</v>
      </c>
      <c r="M862" s="468" t="e">
        <f t="shared" si="69"/>
        <v>#VALUE!</v>
      </c>
      <c r="N862" s="467" t="str">
        <f>IF(IFERROR(SEARCH("-",K862,1),0) &gt; 0,IFERROR(VLOOKUP(K862,'Liste ECO'!A:A,1,FALSE),"ATTENTION CE Inexistant"),"")</f>
        <v>706-51</v>
      </c>
      <c r="O862" s="467" t="str">
        <f>IF(LEFT(N862,1) ="A",'Messages d''erreur'!$B$9,"")</f>
        <v/>
      </c>
      <c r="P862" s="447" t="e">
        <f t="shared" si="65"/>
        <v>#VALUE!</v>
      </c>
      <c r="Q862" s="447">
        <f>IFERROR(VLOOKUP(B863,'Liste CG'!A:A,1,FALSE),"Attention erreur pas de CG")</f>
        <v>41600</v>
      </c>
      <c r="R862" s="447" t="str">
        <f>IF(LEFT(Q862,1)="A",'Messages d''erreur'!B$10,"")</f>
        <v/>
      </c>
      <c r="S862" s="467" t="e">
        <f t="shared" si="66"/>
        <v>#VALUE!</v>
      </c>
      <c r="T862" s="469" t="str">
        <f>IFERROR(VLOOKUP(S862,'Liste CG'!A:A,1,FALSE),"Attention erreur pas de CG")</f>
        <v>Attention erreur pas de CG</v>
      </c>
      <c r="U862" s="447" t="str">
        <f>IF(MID(H862,4,1)="x", 'Messages d''erreur'!$B$13,IF(LEFT(T862,1)="A",'Messages d''erreur'!$B$12,""))</f>
        <v>Compte générique de contre-partie</v>
      </c>
    </row>
    <row r="863" spans="1:21" ht="14.5" x14ac:dyDescent="0.35">
      <c r="A863" s="535" t="s">
        <v>1371</v>
      </c>
      <c r="B863" s="447">
        <f t="shared" si="68"/>
        <v>41600</v>
      </c>
      <c r="C863" s="462" t="s">
        <v>2048</v>
      </c>
      <c r="D863" s="463" t="s">
        <v>1990</v>
      </c>
      <c r="E863" s="464" t="s">
        <v>61</v>
      </c>
      <c r="F863" s="464">
        <v>4</v>
      </c>
      <c r="G863" s="462" t="s">
        <v>1377</v>
      </c>
      <c r="H863" s="464" t="s">
        <v>1386</v>
      </c>
      <c r="I863" s="464" t="s">
        <v>1353</v>
      </c>
      <c r="J863" s="464" t="s">
        <v>1101</v>
      </c>
      <c r="K863" s="466" t="s">
        <v>884</v>
      </c>
      <c r="L863" s="467">
        <f t="shared" si="67"/>
        <v>1</v>
      </c>
      <c r="M863" s="468">
        <f t="shared" si="69"/>
        <v>24621</v>
      </c>
      <c r="N863" s="467" t="str">
        <f>IF(IFERROR(SEARCH("-",K863,1),0) &gt; 0,IFERROR(VLOOKUP(K863,'Liste ECO'!A:A,1,FALSE),"ATTENTION CE Inexistant"),"")</f>
        <v>762-60</v>
      </c>
      <c r="O863" s="467" t="str">
        <f>IF(LEFT(N863,1) ="A",'Messages d''erreur'!$B$9,"")</f>
        <v/>
      </c>
      <c r="P863" s="447">
        <f t="shared" si="65"/>
        <v>24621</v>
      </c>
      <c r="Q863" s="447">
        <f>IFERROR(VLOOKUP(B864,'Liste CG'!A:A,1,FALSE),"Attention erreur pas de CG")</f>
        <v>41600</v>
      </c>
      <c r="R863" s="447" t="str">
        <f>IF(LEFT(Q863,1)="A",'Messages d''erreur'!B$10,"")</f>
        <v/>
      </c>
      <c r="S863" s="467">
        <f t="shared" si="66"/>
        <v>24621</v>
      </c>
      <c r="T863" s="469">
        <f>IFERROR(VLOOKUP(S863,'Liste CG'!A:A,1,FALSE),"Attention erreur pas de CG")</f>
        <v>24621</v>
      </c>
      <c r="U863" s="447" t="str">
        <f>IF(MID(H863,4,1)="x", 'Messages d''erreur'!$B$13,IF(LEFT(T863,1)="A",'Messages d''erreur'!$B$12,""))</f>
        <v/>
      </c>
    </row>
    <row r="864" spans="1:21" ht="39" x14ac:dyDescent="0.35">
      <c r="A864" s="535" t="s">
        <v>1371</v>
      </c>
      <c r="B864" s="447">
        <f t="shared" si="68"/>
        <v>41600</v>
      </c>
      <c r="C864" s="462" t="s">
        <v>2048</v>
      </c>
      <c r="D864" s="463" t="s">
        <v>1990</v>
      </c>
      <c r="E864" s="464" t="s">
        <v>61</v>
      </c>
      <c r="F864" s="464">
        <v>5</v>
      </c>
      <c r="G864" s="462" t="s">
        <v>1923</v>
      </c>
      <c r="H864" s="464" t="s">
        <v>1921</v>
      </c>
      <c r="I864" s="464" t="s">
        <v>1341</v>
      </c>
      <c r="J864" s="464" t="s">
        <v>1101</v>
      </c>
      <c r="K864" s="466" t="s">
        <v>742</v>
      </c>
      <c r="L864" s="467">
        <f t="shared" si="67"/>
        <v>1</v>
      </c>
      <c r="M864" s="468">
        <f t="shared" si="69"/>
        <v>28805</v>
      </c>
      <c r="N864" s="467" t="str">
        <f>IF(IFERROR(SEARCH("-",K864,1),0) &gt; 0,IFERROR(VLOOKUP(K864,'Liste ECO'!A:A,1,FALSE),"ATTENTION CE Inexistant"),"")</f>
        <v>564-51</v>
      </c>
      <c r="O864" s="467" t="str">
        <f>IF(LEFT(N864,1) ="A",'Messages d''erreur'!$B$9,"")</f>
        <v/>
      </c>
      <c r="P864" s="447">
        <f t="shared" si="65"/>
        <v>28805</v>
      </c>
      <c r="Q864" s="447">
        <f>IFERROR(VLOOKUP(B865,'Liste CG'!A:A,1,FALSE),"Attention erreur pas de CG")</f>
        <v>41600</v>
      </c>
      <c r="R864" s="447" t="str">
        <f>IF(LEFT(Q864,1)="A",'Messages d''erreur'!B$10,"")</f>
        <v/>
      </c>
      <c r="S864" s="467">
        <f t="shared" si="66"/>
        <v>28805</v>
      </c>
      <c r="T864" s="469">
        <f>IFERROR(VLOOKUP(S864,'Liste CG'!A:A,1,FALSE),"Attention erreur pas de CG")</f>
        <v>28805</v>
      </c>
      <c r="U864" s="447" t="str">
        <f>IF(MID(H864,4,1)="x", 'Messages d''erreur'!$B$13,IF(LEFT(T864,1)="A",'Messages d''erreur'!$B$12,""))</f>
        <v/>
      </c>
    </row>
    <row r="865" spans="1:21" ht="39" x14ac:dyDescent="0.35">
      <c r="A865" s="535" t="s">
        <v>1371</v>
      </c>
      <c r="B865" s="447">
        <f t="shared" si="68"/>
        <v>41600</v>
      </c>
      <c r="C865" s="462" t="s">
        <v>2048</v>
      </c>
      <c r="D865" s="463" t="s">
        <v>1990</v>
      </c>
      <c r="E865" s="464" t="s">
        <v>1101</v>
      </c>
      <c r="F865" s="464">
        <v>6</v>
      </c>
      <c r="G865" s="462" t="s">
        <v>2052</v>
      </c>
      <c r="H865" s="464" t="s">
        <v>1959</v>
      </c>
      <c r="I865" s="464" t="s">
        <v>1100</v>
      </c>
      <c r="J865" s="464" t="s">
        <v>61</v>
      </c>
      <c r="K865" s="466" t="s">
        <v>355</v>
      </c>
      <c r="L865" s="467">
        <f t="shared" si="67"/>
        <v>1</v>
      </c>
      <c r="M865" s="468">
        <f t="shared" si="69"/>
        <v>67114</v>
      </c>
      <c r="N865" s="467" t="str">
        <f>IF(IFERROR(SEARCH("-",K865,1),0) &gt; 0,IFERROR(VLOOKUP(K865,'Liste ECO'!A:A,1,FALSE),"ATTENTION CE Inexistant"),"")</f>
        <v>311-04</v>
      </c>
      <c r="O865" s="467" t="str">
        <f>IF(LEFT(N865,1) ="A",'Messages d''erreur'!$B$9,"")</f>
        <v/>
      </c>
      <c r="P865" s="447">
        <f t="shared" si="65"/>
        <v>67114</v>
      </c>
      <c r="Q865" s="447">
        <f>IFERROR(VLOOKUP(B866,'Liste CG'!A:A,1,FALSE),"Attention erreur pas de CG")</f>
        <v>41600</v>
      </c>
      <c r="R865" s="447" t="str">
        <f>IF(LEFT(Q865,1)="A",'Messages d''erreur'!B$10,"")</f>
        <v/>
      </c>
      <c r="S865" s="467">
        <f t="shared" si="66"/>
        <v>67114</v>
      </c>
      <c r="T865" s="469">
        <f>IFERROR(VLOOKUP(S865,'Liste CG'!A:A,1,FALSE),"Attention erreur pas de CG")</f>
        <v>67114</v>
      </c>
      <c r="U865" s="447" t="str">
        <f>IF(MID(H865,4,1)="x", 'Messages d''erreur'!$B$13,IF(LEFT(T865,1)="A",'Messages d''erreur'!$B$12,""))</f>
        <v/>
      </c>
    </row>
    <row r="866" spans="1:21" ht="39" x14ac:dyDescent="0.35">
      <c r="A866" s="535" t="s">
        <v>1371</v>
      </c>
      <c r="B866" s="447">
        <f t="shared" si="68"/>
        <v>41600</v>
      </c>
      <c r="C866" s="462" t="s">
        <v>2048</v>
      </c>
      <c r="D866" s="463" t="s">
        <v>1990</v>
      </c>
      <c r="E866" s="464" t="s">
        <v>1101</v>
      </c>
      <c r="F866" s="464">
        <v>7</v>
      </c>
      <c r="G866" s="462" t="s">
        <v>2053</v>
      </c>
      <c r="H866" s="464" t="s">
        <v>2054</v>
      </c>
      <c r="I866" s="464" t="s">
        <v>1100</v>
      </c>
      <c r="J866" s="464" t="s">
        <v>61</v>
      </c>
      <c r="K866" s="466" t="s">
        <v>785</v>
      </c>
      <c r="L866" s="467">
        <f t="shared" si="67"/>
        <v>1</v>
      </c>
      <c r="M866" s="468">
        <f t="shared" si="69"/>
        <v>67212</v>
      </c>
      <c r="N866" s="467" t="str">
        <f>IF(IFERROR(SEARCH("-",K866,1),0) &gt; 0,IFERROR(VLOOKUP(K866,'Liste ECO'!A:A,1,FALSE),"ATTENTION CE Inexistant"),"")</f>
        <v>701-51</v>
      </c>
      <c r="O866" s="467" t="str">
        <f>IF(LEFT(N866,1) ="A",'Messages d''erreur'!$B$9,"")</f>
        <v/>
      </c>
      <c r="P866" s="447">
        <f t="shared" si="65"/>
        <v>67212</v>
      </c>
      <c r="Q866" s="447">
        <f>IFERROR(VLOOKUP(B867,'Liste CG'!A:A,1,FALSE),"Attention erreur pas de CG")</f>
        <v>41600</v>
      </c>
      <c r="R866" s="447" t="str">
        <f>IF(LEFT(Q866,1)="A",'Messages d''erreur'!B$10,"")</f>
        <v/>
      </c>
      <c r="S866" s="467">
        <f t="shared" si="66"/>
        <v>67212</v>
      </c>
      <c r="T866" s="469">
        <f>IFERROR(VLOOKUP(S866,'Liste CG'!A:A,1,FALSE),"Attention erreur pas de CG")</f>
        <v>67212</v>
      </c>
      <c r="U866" s="447" t="str">
        <f>IF(MID(H866,4,1)="x", 'Messages d''erreur'!$B$13,IF(LEFT(T866,1)="A",'Messages d''erreur'!$B$12,""))</f>
        <v/>
      </c>
    </row>
    <row r="867" spans="1:21" ht="26" x14ac:dyDescent="0.35">
      <c r="A867" s="535" t="s">
        <v>1371</v>
      </c>
      <c r="B867" s="447">
        <f t="shared" si="68"/>
        <v>41600</v>
      </c>
      <c r="C867" s="462" t="s">
        <v>2048</v>
      </c>
      <c r="D867" s="463" t="s">
        <v>1990</v>
      </c>
      <c r="E867" s="464" t="s">
        <v>61</v>
      </c>
      <c r="F867" s="464">
        <v>8</v>
      </c>
      <c r="G867" s="462" t="s">
        <v>1878</v>
      </c>
      <c r="H867" s="464" t="s">
        <v>2055</v>
      </c>
      <c r="I867" s="464" t="s">
        <v>1100</v>
      </c>
      <c r="J867" s="464" t="s">
        <v>1101</v>
      </c>
      <c r="K867" s="466" t="s">
        <v>333</v>
      </c>
      <c r="L867" s="467">
        <f t="shared" si="67"/>
        <v>1</v>
      </c>
      <c r="M867" s="468">
        <f t="shared" si="69"/>
        <v>75304</v>
      </c>
      <c r="N867" s="467" t="str">
        <f>IF(IFERROR(SEARCH("-",K867,1),0) &gt; 0,IFERROR(VLOOKUP(K867,'Liste ECO'!A:A,1,FALSE),"ATTENTION CE Inexistant"),"")</f>
        <v>268-01</v>
      </c>
      <c r="O867" s="467" t="str">
        <f>IF(LEFT(N867,1) ="A",'Messages d''erreur'!$B$9,"")</f>
        <v/>
      </c>
      <c r="P867" s="447">
        <f t="shared" si="65"/>
        <v>75304</v>
      </c>
      <c r="Q867" s="447">
        <f>IFERROR(VLOOKUP(B868,'Liste CG'!A:A,1,FALSE),"Attention erreur pas de CG")</f>
        <v>41600</v>
      </c>
      <c r="R867" s="447" t="str">
        <f>IF(LEFT(Q867,1)="A",'Messages d''erreur'!B$10,"")</f>
        <v/>
      </c>
      <c r="S867" s="467">
        <f t="shared" si="66"/>
        <v>75304</v>
      </c>
      <c r="T867" s="469">
        <f>IFERROR(VLOOKUP(S867,'Liste CG'!A:A,1,FALSE),"Attention erreur pas de CG")</f>
        <v>75304</v>
      </c>
      <c r="U867" s="447" t="str">
        <f>IF(MID(H867,4,1)="x", 'Messages d''erreur'!$B$13,IF(LEFT(T867,1)="A",'Messages d''erreur'!$B$12,""))</f>
        <v/>
      </c>
    </row>
    <row r="868" spans="1:21" ht="26" x14ac:dyDescent="0.35">
      <c r="A868" s="535" t="s">
        <v>1371</v>
      </c>
      <c r="B868" s="447">
        <f t="shared" si="68"/>
        <v>41600</v>
      </c>
      <c r="C868" s="462" t="s">
        <v>2048</v>
      </c>
      <c r="D868" s="463" t="s">
        <v>1990</v>
      </c>
      <c r="E868" s="464" t="s">
        <v>1101</v>
      </c>
      <c r="F868" s="464">
        <v>9</v>
      </c>
      <c r="G868" s="462" t="s">
        <v>2036</v>
      </c>
      <c r="H868" s="464" t="s">
        <v>2055</v>
      </c>
      <c r="I868" s="464" t="s">
        <v>1100</v>
      </c>
      <c r="J868" s="464" t="s">
        <v>61</v>
      </c>
      <c r="K868" s="466" t="s">
        <v>333</v>
      </c>
      <c r="L868" s="467">
        <f t="shared" si="67"/>
        <v>1</v>
      </c>
      <c r="M868" s="468">
        <f t="shared" si="69"/>
        <v>75304</v>
      </c>
      <c r="N868" s="467" t="str">
        <f>IF(IFERROR(SEARCH("-",K868,1),0) &gt; 0,IFERROR(VLOOKUP(K868,'Liste ECO'!A:A,1,FALSE),"ATTENTION CE Inexistant"),"")</f>
        <v>268-01</v>
      </c>
      <c r="O868" s="467" t="str">
        <f>IF(LEFT(N868,1) ="A",'Messages d''erreur'!$B$9,"")</f>
        <v/>
      </c>
      <c r="P868" s="447">
        <f t="shared" si="65"/>
        <v>75304</v>
      </c>
      <c r="Q868" s="447">
        <f>IFERROR(VLOOKUP(B869,'Liste CG'!A:A,1,FALSE),"Attention erreur pas de CG")</f>
        <v>41600</v>
      </c>
      <c r="R868" s="447" t="str">
        <f>IF(LEFT(Q868,1)="A",'Messages d''erreur'!B$10,"")</f>
        <v/>
      </c>
      <c r="S868" s="467">
        <f t="shared" si="66"/>
        <v>75304</v>
      </c>
      <c r="T868" s="469">
        <f>IFERROR(VLOOKUP(S868,'Liste CG'!A:A,1,FALSE),"Attention erreur pas de CG")</f>
        <v>75304</v>
      </c>
      <c r="U868" s="447" t="str">
        <f>IF(MID(H868,4,1)="x", 'Messages d''erreur'!$B$13,IF(LEFT(T868,1)="A",'Messages d''erreur'!$B$12,""))</f>
        <v/>
      </c>
    </row>
    <row r="869" spans="1:21" ht="26" x14ac:dyDescent="0.35">
      <c r="A869" s="535" t="s">
        <v>1371</v>
      </c>
      <c r="B869" s="447">
        <f t="shared" si="68"/>
        <v>41600</v>
      </c>
      <c r="C869" s="462" t="s">
        <v>2048</v>
      </c>
      <c r="D869" s="463" t="s">
        <v>1990</v>
      </c>
      <c r="E869" s="464" t="s">
        <v>61</v>
      </c>
      <c r="F869" s="464">
        <v>10</v>
      </c>
      <c r="G869" s="462" t="s">
        <v>1878</v>
      </c>
      <c r="H869" s="464" t="s">
        <v>2056</v>
      </c>
      <c r="I869" s="464" t="s">
        <v>1100</v>
      </c>
      <c r="J869" s="464" t="s">
        <v>1101</v>
      </c>
      <c r="K869" s="466" t="s">
        <v>330</v>
      </c>
      <c r="L869" s="467">
        <f t="shared" si="67"/>
        <v>1</v>
      </c>
      <c r="M869" s="468">
        <f t="shared" si="69"/>
        <v>75726</v>
      </c>
      <c r="N869" s="467" t="str">
        <f>IF(IFERROR(SEARCH("-",K869,1),0) &gt; 0,IFERROR(VLOOKUP(K869,'Liste ECO'!A:A,1,FALSE),"ATTENTION CE Inexistant"),"")</f>
        <v>266-01</v>
      </c>
      <c r="O869" s="467" t="str">
        <f>IF(LEFT(N869,1) ="A",'Messages d''erreur'!$B$9,"")</f>
        <v/>
      </c>
      <c r="P869" s="447">
        <f t="shared" si="65"/>
        <v>75726</v>
      </c>
      <c r="Q869" s="447">
        <f>IFERROR(VLOOKUP(B870,'Liste CG'!A:A,1,FALSE),"Attention erreur pas de CG")</f>
        <v>41600</v>
      </c>
      <c r="R869" s="447" t="str">
        <f>IF(LEFT(Q869,1)="A",'Messages d''erreur'!B$10,"")</f>
        <v/>
      </c>
      <c r="S869" s="467">
        <f t="shared" si="66"/>
        <v>75726</v>
      </c>
      <c r="T869" s="469">
        <f>IFERROR(VLOOKUP(S869,'Liste CG'!A:A,1,FALSE),"Attention erreur pas de CG")</f>
        <v>75726</v>
      </c>
      <c r="U869" s="447" t="str">
        <f>IF(MID(H869,4,1)="x", 'Messages d''erreur'!$B$13,IF(LEFT(T869,1)="A",'Messages d''erreur'!$B$12,""))</f>
        <v/>
      </c>
    </row>
    <row r="870" spans="1:21" ht="26" x14ac:dyDescent="0.35">
      <c r="A870" s="535" t="s">
        <v>1371</v>
      </c>
      <c r="B870" s="447">
        <f t="shared" si="68"/>
        <v>41600</v>
      </c>
      <c r="C870" s="462" t="s">
        <v>2048</v>
      </c>
      <c r="D870" s="463" t="s">
        <v>1990</v>
      </c>
      <c r="E870" s="464" t="s">
        <v>61</v>
      </c>
      <c r="F870" s="464">
        <v>11</v>
      </c>
      <c r="G870" s="462" t="s">
        <v>1878</v>
      </c>
      <c r="H870" s="464" t="s">
        <v>2057</v>
      </c>
      <c r="I870" s="464" t="s">
        <v>1100</v>
      </c>
      <c r="J870" s="464" t="s">
        <v>1101</v>
      </c>
      <c r="K870" s="466" t="s">
        <v>336</v>
      </c>
      <c r="L870" s="467">
        <f t="shared" si="67"/>
        <v>1</v>
      </c>
      <c r="M870" s="468">
        <f t="shared" si="69"/>
        <v>75782</v>
      </c>
      <c r="N870" s="467" t="str">
        <f>IF(IFERROR(SEARCH("-",K870,1),0) &gt; 0,IFERROR(VLOOKUP(K870,'Liste ECO'!A:A,1,FALSE),"ATTENTION CE Inexistant"),"")</f>
        <v>269-01</v>
      </c>
      <c r="O870" s="467" t="str">
        <f>IF(LEFT(N870,1) ="A",'Messages d''erreur'!$B$9,"")</f>
        <v/>
      </c>
      <c r="P870" s="447">
        <f t="shared" si="65"/>
        <v>75782</v>
      </c>
      <c r="Q870" s="447">
        <f>IFERROR(VLOOKUP(B871,'Liste CG'!A:A,1,FALSE),"Attention erreur pas de CG")</f>
        <v>41600</v>
      </c>
      <c r="R870" s="447" t="str">
        <f>IF(LEFT(Q870,1)="A",'Messages d''erreur'!B$10,"")</f>
        <v/>
      </c>
      <c r="S870" s="467">
        <f t="shared" si="66"/>
        <v>75782</v>
      </c>
      <c r="T870" s="469">
        <f>IFERROR(VLOOKUP(S870,'Liste CG'!A:A,1,FALSE),"Attention erreur pas de CG")</f>
        <v>75782</v>
      </c>
      <c r="U870" s="447" t="str">
        <f>IF(MID(H870,4,1)="x", 'Messages d''erreur'!$B$13,IF(LEFT(T870,1)="A",'Messages d''erreur'!$B$12,""))</f>
        <v/>
      </c>
    </row>
    <row r="871" spans="1:21" ht="26" x14ac:dyDescent="0.35">
      <c r="A871" s="535" t="s">
        <v>1371</v>
      </c>
      <c r="B871" s="447">
        <f t="shared" si="68"/>
        <v>41600</v>
      </c>
      <c r="C871" s="462" t="s">
        <v>2048</v>
      </c>
      <c r="D871" s="463" t="s">
        <v>1990</v>
      </c>
      <c r="E871" s="464" t="s">
        <v>1101</v>
      </c>
      <c r="F871" s="464">
        <v>12</v>
      </c>
      <c r="G871" s="462" t="s">
        <v>2036</v>
      </c>
      <c r="H871" s="464" t="s">
        <v>2057</v>
      </c>
      <c r="I871" s="464" t="s">
        <v>1100</v>
      </c>
      <c r="J871" s="464" t="s">
        <v>61</v>
      </c>
      <c r="K871" s="466" t="s">
        <v>336</v>
      </c>
      <c r="L871" s="467">
        <f t="shared" si="67"/>
        <v>1</v>
      </c>
      <c r="M871" s="468">
        <f t="shared" si="69"/>
        <v>75782</v>
      </c>
      <c r="N871" s="467" t="str">
        <f>IF(IFERROR(SEARCH("-",K871,1),0) &gt; 0,IFERROR(VLOOKUP(K871,'Liste ECO'!A:A,1,FALSE),"ATTENTION CE Inexistant"),"")</f>
        <v>269-01</v>
      </c>
      <c r="O871" s="467" t="str">
        <f>IF(LEFT(N871,1) ="A",'Messages d''erreur'!$B$9,"")</f>
        <v/>
      </c>
      <c r="P871" s="447">
        <f t="shared" si="65"/>
        <v>75782</v>
      </c>
      <c r="Q871" s="447">
        <f>IFERROR(VLOOKUP(B872,'Liste CG'!A:A,1,FALSE),"Attention erreur pas de CG")</f>
        <v>41600</v>
      </c>
      <c r="R871" s="447" t="str">
        <f>IF(LEFT(Q871,1)="A",'Messages d''erreur'!B$10,"")</f>
        <v/>
      </c>
      <c r="S871" s="467">
        <f t="shared" si="66"/>
        <v>75782</v>
      </c>
      <c r="T871" s="469">
        <f>IFERROR(VLOOKUP(S871,'Liste CG'!A:A,1,FALSE),"Attention erreur pas de CG")</f>
        <v>75782</v>
      </c>
      <c r="U871" s="447" t="str">
        <f>IF(MID(H871,4,1)="x", 'Messages d''erreur'!$B$13,IF(LEFT(T871,1)="A",'Messages d''erreur'!$B$12,""))</f>
        <v/>
      </c>
    </row>
    <row r="872" spans="1:21" ht="26" x14ac:dyDescent="0.35">
      <c r="A872" s="535" t="s">
        <v>1371</v>
      </c>
      <c r="B872" s="447">
        <f t="shared" si="68"/>
        <v>41600</v>
      </c>
      <c r="C872" s="462" t="s">
        <v>2048</v>
      </c>
      <c r="D872" s="463" t="s">
        <v>1990</v>
      </c>
      <c r="E872" s="464" t="s">
        <v>61</v>
      </c>
      <c r="F872" s="464">
        <v>13</v>
      </c>
      <c r="G872" s="462" t="s">
        <v>2058</v>
      </c>
      <c r="H872" s="464" t="s">
        <v>2059</v>
      </c>
      <c r="I872" s="464"/>
      <c r="J872" s="464" t="s">
        <v>1101</v>
      </c>
      <c r="K872" s="466" t="s">
        <v>65</v>
      </c>
      <c r="L872" s="467">
        <f t="shared" si="67"/>
        <v>1</v>
      </c>
      <c r="M872" s="468" t="e">
        <f t="shared" si="69"/>
        <v>#VALUE!</v>
      </c>
      <c r="N872" s="467" t="str">
        <f>IF(IFERROR(SEARCH("-",K872,1),0) &gt; 0,IFERROR(VLOOKUP(K872,'Liste ECO'!A:A,1,FALSE),"ATTENTION CE Inexistant"),"")</f>
        <v>106-01</v>
      </c>
      <c r="O872" s="467" t="str">
        <f>IF(LEFT(N872,1) ="A",'Messages d''erreur'!$B$9,"")</f>
        <v/>
      </c>
      <c r="P872" s="447" t="e">
        <f t="shared" si="65"/>
        <v>#VALUE!</v>
      </c>
      <c r="Q872" s="447">
        <f>IFERROR(VLOOKUP(B873,'Liste CG'!A:A,1,FALSE),"Attention erreur pas de CG")</f>
        <v>41600</v>
      </c>
      <c r="R872" s="447" t="str">
        <f>IF(LEFT(Q872,1)="A",'Messages d''erreur'!B$10,"")</f>
        <v/>
      </c>
      <c r="S872" s="467" t="e">
        <f t="shared" si="66"/>
        <v>#VALUE!</v>
      </c>
      <c r="T872" s="469" t="str">
        <f>IFERROR(VLOOKUP(S872,'Liste CG'!A:A,1,FALSE),"Attention erreur pas de CG")</f>
        <v>Attention erreur pas de CG</v>
      </c>
      <c r="U872" s="447" t="str">
        <f>IF(MID(H872,4,1)="x", 'Messages d''erreur'!$B$13,IF(LEFT(T872,1)="A",'Messages d''erreur'!$B$12,""))</f>
        <v>Compte générique de contre-partie</v>
      </c>
    </row>
    <row r="873" spans="1:21" ht="26" x14ac:dyDescent="0.35">
      <c r="A873" s="535" t="s">
        <v>1371</v>
      </c>
      <c r="B873" s="447">
        <f t="shared" si="68"/>
        <v>41600</v>
      </c>
      <c r="C873" s="462" t="s">
        <v>2048</v>
      </c>
      <c r="D873" s="463" t="s">
        <v>1990</v>
      </c>
      <c r="E873" s="464" t="s">
        <v>61</v>
      </c>
      <c r="F873" s="464">
        <v>14</v>
      </c>
      <c r="G873" s="462" t="s">
        <v>2060</v>
      </c>
      <c r="H873" s="464" t="s">
        <v>2061</v>
      </c>
      <c r="I873" s="464" t="s">
        <v>1100</v>
      </c>
      <c r="J873" s="464" t="s">
        <v>1101</v>
      </c>
      <c r="K873" s="466" t="s">
        <v>708</v>
      </c>
      <c r="L873" s="467">
        <f t="shared" si="67"/>
        <v>1</v>
      </c>
      <c r="M873" s="468" t="e">
        <f t="shared" si="69"/>
        <v>#VALUE!</v>
      </c>
      <c r="N873" s="467" t="str">
        <f>IF(IFERROR(SEARCH("-",K873,1),0) &gt; 0,IFERROR(VLOOKUP(K873,'Liste ECO'!A:A,1,FALSE),"ATTENTION CE Inexistant"),"")</f>
        <v>506-51</v>
      </c>
      <c r="O873" s="467" t="str">
        <f>IF(LEFT(N873,1) ="A",'Messages d''erreur'!$B$9,"")</f>
        <v/>
      </c>
      <c r="P873" s="447" t="e">
        <f t="shared" si="65"/>
        <v>#VALUE!</v>
      </c>
      <c r="Q873" s="447">
        <f>IFERROR(VLOOKUP(B874,'Liste CG'!A:A,1,FALSE),"Attention erreur pas de CG")</f>
        <v>41600</v>
      </c>
      <c r="R873" s="447" t="str">
        <f>IF(LEFT(Q873,1)="A",'Messages d''erreur'!B$10,"")</f>
        <v/>
      </c>
      <c r="S873" s="467" t="e">
        <f t="shared" si="66"/>
        <v>#VALUE!</v>
      </c>
      <c r="T873" s="469" t="str">
        <f>IFERROR(VLOOKUP(S873,'Liste CG'!A:A,1,FALSE),"Attention erreur pas de CG")</f>
        <v>Attention erreur pas de CG</v>
      </c>
      <c r="U873" s="447" t="str">
        <f>IF(MID(H873,4,1)="x", 'Messages d''erreur'!$B$13,IF(LEFT(T873,1)="A",'Messages d''erreur'!$B$12,""))</f>
        <v>Compte générique de contre-partie</v>
      </c>
    </row>
    <row r="874" spans="1:21" ht="14.5" x14ac:dyDescent="0.35">
      <c r="A874" s="535" t="s">
        <v>1371</v>
      </c>
      <c r="B874" s="447">
        <f t="shared" si="68"/>
        <v>41600</v>
      </c>
      <c r="C874" s="462" t="s">
        <v>2048</v>
      </c>
      <c r="D874" s="463" t="s">
        <v>1990</v>
      </c>
      <c r="E874" s="464" t="s">
        <v>1101</v>
      </c>
      <c r="F874" s="464">
        <v>15</v>
      </c>
      <c r="G874" s="462" t="s">
        <v>1954</v>
      </c>
      <c r="H874" s="464" t="s">
        <v>2062</v>
      </c>
      <c r="I874" s="462">
        <v>3</v>
      </c>
      <c r="J874" s="464" t="s">
        <v>61</v>
      </c>
      <c r="K874" s="466" t="s">
        <v>360</v>
      </c>
      <c r="L874" s="467">
        <f t="shared" si="67"/>
        <v>1</v>
      </c>
      <c r="M874" s="468">
        <f t="shared" si="69"/>
        <v>41700</v>
      </c>
      <c r="N874" s="467" t="str">
        <f>IF(IFERROR(SEARCH("-",K874,1),0) &gt; 0,IFERROR(VLOOKUP(K874,'Liste ECO'!A:A,1,FALSE),"ATTENTION CE Inexistant"),"")</f>
        <v>311-06</v>
      </c>
      <c r="O874" s="467" t="str">
        <f>IF(LEFT(N874,1) ="A",'Messages d''erreur'!$B$9,"")</f>
        <v/>
      </c>
      <c r="P874" s="447">
        <f t="shared" si="65"/>
        <v>41700</v>
      </c>
      <c r="Q874" s="447">
        <f>IFERROR(VLOOKUP(B875,'Liste CG'!A:A,1,FALSE),"Attention erreur pas de CG")</f>
        <v>41600</v>
      </c>
      <c r="R874" s="447" t="str">
        <f>IF(LEFT(Q874,1)="A",'Messages d''erreur'!B$10,"")</f>
        <v/>
      </c>
      <c r="S874" s="467">
        <f t="shared" si="66"/>
        <v>41700</v>
      </c>
      <c r="T874" s="469">
        <f>IFERROR(VLOOKUP(S874,'Liste CG'!A:A,1,FALSE),"Attention erreur pas de CG")</f>
        <v>41700</v>
      </c>
      <c r="U874" s="447" t="str">
        <f>IF(MID(H874,4,1)="x", 'Messages d''erreur'!$B$13,IF(LEFT(T874,1)="A",'Messages d''erreur'!$B$12,""))</f>
        <v/>
      </c>
    </row>
    <row r="875" spans="1:21" ht="14.5" x14ac:dyDescent="0.35">
      <c r="A875" s="535" t="s">
        <v>1371</v>
      </c>
      <c r="B875" s="447">
        <f t="shared" si="68"/>
        <v>41600</v>
      </c>
      <c r="C875" s="462" t="s">
        <v>2048</v>
      </c>
      <c r="D875" s="463" t="s">
        <v>1990</v>
      </c>
      <c r="E875" s="464" t="s">
        <v>61</v>
      </c>
      <c r="F875" s="464">
        <v>16</v>
      </c>
      <c r="G875" s="462" t="s">
        <v>2063</v>
      </c>
      <c r="H875" s="464" t="s">
        <v>1978</v>
      </c>
      <c r="I875" s="464" t="s">
        <v>1201</v>
      </c>
      <c r="J875" s="464" t="s">
        <v>1101</v>
      </c>
      <c r="K875" s="466" t="s">
        <v>1100</v>
      </c>
      <c r="L875" s="467">
        <f t="shared" si="67"/>
        <v>1</v>
      </c>
      <c r="M875" s="468">
        <f t="shared" si="69"/>
        <v>45100</v>
      </c>
      <c r="N875" s="467" t="str">
        <f>IF(IFERROR(SEARCH("-",K875,1),0) &gt; 0,IFERROR(VLOOKUP(K875,'Liste ECO'!A:A,1,FALSE),"ATTENTION CE Inexistant"),"")</f>
        <v/>
      </c>
      <c r="O875" s="467" t="str">
        <f>IF(LEFT(N875,1) ="A",'Messages d''erreur'!$B$9,"")</f>
        <v/>
      </c>
      <c r="P875" s="447">
        <f t="shared" si="65"/>
        <v>45100</v>
      </c>
      <c r="Q875" s="447">
        <f>IFERROR(VLOOKUP(B876,'Liste CG'!A:A,1,FALSE),"Attention erreur pas de CG")</f>
        <v>41600</v>
      </c>
      <c r="R875" s="447" t="str">
        <f>IF(LEFT(Q875,1)="A",'Messages d''erreur'!B$10,"")</f>
        <v/>
      </c>
      <c r="S875" s="467">
        <f t="shared" si="66"/>
        <v>45100</v>
      </c>
      <c r="T875" s="469">
        <f>IFERROR(VLOOKUP(S875,'Liste CG'!A:A,1,FALSE),"Attention erreur pas de CG")</f>
        <v>45100</v>
      </c>
      <c r="U875" s="447" t="str">
        <f>IF(MID(H875,4,1)="x", 'Messages d''erreur'!$B$13,IF(LEFT(T875,1)="A",'Messages d''erreur'!$B$12,""))</f>
        <v/>
      </c>
    </row>
    <row r="876" spans="1:21" ht="14.5" x14ac:dyDescent="0.35">
      <c r="A876" s="535" t="s">
        <v>1371</v>
      </c>
      <c r="B876" s="447">
        <f t="shared" si="68"/>
        <v>41600</v>
      </c>
      <c r="C876" s="462" t="s">
        <v>2048</v>
      </c>
      <c r="D876" s="463" t="s">
        <v>1990</v>
      </c>
      <c r="E876" s="464" t="s">
        <v>1101</v>
      </c>
      <c r="F876" s="464">
        <v>17</v>
      </c>
      <c r="G876" s="462" t="s">
        <v>1952</v>
      </c>
      <c r="H876" s="464" t="s">
        <v>1966</v>
      </c>
      <c r="I876" s="464" t="s">
        <v>1967</v>
      </c>
      <c r="J876" s="464" t="s">
        <v>61</v>
      </c>
      <c r="K876" s="466" t="s">
        <v>1100</v>
      </c>
      <c r="L876" s="467">
        <f t="shared" si="67"/>
        <v>1</v>
      </c>
      <c r="M876" s="468" t="e">
        <f t="shared" si="69"/>
        <v>#VALUE!</v>
      </c>
      <c r="N876" s="467" t="str">
        <f>IF(IFERROR(SEARCH("-",K876,1),0) &gt; 0,IFERROR(VLOOKUP(K876,'Liste ECO'!A:A,1,FALSE),"ATTENTION CE Inexistant"),"")</f>
        <v/>
      </c>
      <c r="O876" s="467" t="str">
        <f>IF(LEFT(N876,1) ="A",'Messages d''erreur'!$B$9,"")</f>
        <v/>
      </c>
      <c r="P876" s="447" t="e">
        <f t="shared" ref="P876:P939" si="70">VALUE(H876)</f>
        <v>#VALUE!</v>
      </c>
      <c r="Q876" s="447">
        <f>IFERROR(VLOOKUP(B877,'Liste CG'!A:A,1,FALSE),"Attention erreur pas de CG")</f>
        <v>41700</v>
      </c>
      <c r="R876" s="447" t="str">
        <f>IF(LEFT(Q876,1)="A",'Messages d''erreur'!B$10,"")</f>
        <v/>
      </c>
      <c r="S876" s="467" t="e">
        <f t="shared" ref="S876:S939" si="71">VALUE(H876)</f>
        <v>#VALUE!</v>
      </c>
      <c r="T876" s="469" t="str">
        <f>IFERROR(VLOOKUP(S876,'Liste CG'!A:A,1,FALSE),"Attention erreur pas de CG")</f>
        <v>Attention erreur pas de CG</v>
      </c>
      <c r="U876" s="447" t="str">
        <f>IF(MID(H876,4,1)="x", 'Messages d''erreur'!$B$13,IF(LEFT(T876,1)="A",'Messages d''erreur'!$B$12,""))</f>
        <v>Compte générique de contre-partie</v>
      </c>
    </row>
    <row r="877" spans="1:21" ht="26" x14ac:dyDescent="0.35">
      <c r="A877" s="535" t="s">
        <v>2062</v>
      </c>
      <c r="B877" s="447">
        <f t="shared" si="68"/>
        <v>41700</v>
      </c>
      <c r="C877" s="462" t="s">
        <v>2064</v>
      </c>
      <c r="D877" s="463" t="s">
        <v>1956</v>
      </c>
      <c r="E877" s="464" t="s">
        <v>61</v>
      </c>
      <c r="F877" s="464">
        <v>1</v>
      </c>
      <c r="G877" s="462" t="s">
        <v>2065</v>
      </c>
      <c r="H877" s="464" t="s">
        <v>1371</v>
      </c>
      <c r="I877" s="464" t="s">
        <v>1201</v>
      </c>
      <c r="J877" s="464" t="s">
        <v>1101</v>
      </c>
      <c r="K877" s="466" t="s">
        <v>360</v>
      </c>
      <c r="L877" s="467">
        <f t="shared" si="67"/>
        <v>0</v>
      </c>
      <c r="M877" s="468">
        <f t="shared" si="69"/>
        <v>41600</v>
      </c>
      <c r="N877" s="467" t="str">
        <f>IF(IFERROR(SEARCH("-",K877,1),0) &gt; 0,IFERROR(VLOOKUP(K877,'Liste ECO'!A:A,1,FALSE),"ATTENTION CE Inexistant"),"")</f>
        <v>311-06</v>
      </c>
      <c r="O877" s="467" t="str">
        <f>IF(LEFT(N877,1) ="A",'Messages d''erreur'!$B$9,"")</f>
        <v/>
      </c>
      <c r="P877" s="447">
        <f t="shared" si="70"/>
        <v>41600</v>
      </c>
      <c r="Q877" s="447">
        <f>IFERROR(VLOOKUP(B878,'Liste CG'!A:A,1,FALSE),"Attention erreur pas de CG")</f>
        <v>41700</v>
      </c>
      <c r="R877" s="447" t="str">
        <f>IF(LEFT(Q877,1)="A",'Messages d''erreur'!B$10,"")</f>
        <v/>
      </c>
      <c r="S877" s="467">
        <f t="shared" si="71"/>
        <v>41600</v>
      </c>
      <c r="T877" s="469">
        <f>IFERROR(VLOOKUP(S877,'Liste CG'!A:A,1,FALSE),"Attention erreur pas de CG")</f>
        <v>41600</v>
      </c>
      <c r="U877" s="447" t="str">
        <f>IF(MID(H877,4,1)="x", 'Messages d''erreur'!$B$13,IF(LEFT(T877,1)="A",'Messages d''erreur'!$B$12,""))</f>
        <v/>
      </c>
    </row>
    <row r="878" spans="1:21" ht="14.5" x14ac:dyDescent="0.35">
      <c r="A878" s="535" t="s">
        <v>2062</v>
      </c>
      <c r="B878" s="447">
        <f t="shared" si="68"/>
        <v>41700</v>
      </c>
      <c r="C878" s="462" t="s">
        <v>2064</v>
      </c>
      <c r="D878" s="463" t="s">
        <v>1956</v>
      </c>
      <c r="E878" s="464" t="s">
        <v>1101</v>
      </c>
      <c r="F878" s="464">
        <v>2</v>
      </c>
      <c r="G878" s="462" t="s">
        <v>1952</v>
      </c>
      <c r="H878" s="464" t="s">
        <v>1966</v>
      </c>
      <c r="I878" s="464" t="s">
        <v>1967</v>
      </c>
      <c r="J878" s="464" t="s">
        <v>61</v>
      </c>
      <c r="K878" s="466" t="s">
        <v>1100</v>
      </c>
      <c r="L878" s="467">
        <f t="shared" si="67"/>
        <v>1</v>
      </c>
      <c r="M878" s="468" t="e">
        <f t="shared" si="69"/>
        <v>#VALUE!</v>
      </c>
      <c r="N878" s="467" t="str">
        <f>IF(IFERROR(SEARCH("-",K878,1),0) &gt; 0,IFERROR(VLOOKUP(K878,'Liste ECO'!A:A,1,FALSE),"ATTENTION CE Inexistant"),"")</f>
        <v/>
      </c>
      <c r="O878" s="467" t="str">
        <f>IF(LEFT(N878,1) ="A",'Messages d''erreur'!$B$9,"")</f>
        <v/>
      </c>
      <c r="P878" s="447" t="e">
        <f t="shared" si="70"/>
        <v>#VALUE!</v>
      </c>
      <c r="Q878" s="447">
        <f>IFERROR(VLOOKUP(B879,'Liste CG'!A:A,1,FALSE),"Attention erreur pas de CG")</f>
        <v>41700</v>
      </c>
      <c r="R878" s="447" t="str">
        <f>IF(LEFT(Q878,1)="A",'Messages d''erreur'!B$10,"")</f>
        <v/>
      </c>
      <c r="S878" s="467" t="e">
        <f t="shared" si="71"/>
        <v>#VALUE!</v>
      </c>
      <c r="T878" s="469" t="str">
        <f>IFERROR(VLOOKUP(S878,'Liste CG'!A:A,1,FALSE),"Attention erreur pas de CG")</f>
        <v>Attention erreur pas de CG</v>
      </c>
      <c r="U878" s="447" t="str">
        <f>IF(MID(H878,4,1)="x", 'Messages d''erreur'!$B$13,IF(LEFT(T878,1)="A",'Messages d''erreur'!$B$12,""))</f>
        <v>Compte générique de contre-partie</v>
      </c>
    </row>
    <row r="879" spans="1:21" ht="39" x14ac:dyDescent="0.35">
      <c r="A879" s="535" t="s">
        <v>2062</v>
      </c>
      <c r="B879" s="447">
        <f t="shared" si="68"/>
        <v>41700</v>
      </c>
      <c r="C879" s="462" t="s">
        <v>2064</v>
      </c>
      <c r="D879" s="463" t="s">
        <v>1956</v>
      </c>
      <c r="E879" s="464" t="s">
        <v>1101</v>
      </c>
      <c r="F879" s="464">
        <v>3</v>
      </c>
      <c r="G879" s="462" t="s">
        <v>2066</v>
      </c>
      <c r="H879" s="464" t="s">
        <v>2067</v>
      </c>
      <c r="I879" s="464" t="s">
        <v>1982</v>
      </c>
      <c r="J879" s="464" t="s">
        <v>61</v>
      </c>
      <c r="K879" s="466" t="s">
        <v>1100</v>
      </c>
      <c r="L879" s="467">
        <f t="shared" si="67"/>
        <v>1</v>
      </c>
      <c r="M879" s="468">
        <f t="shared" si="69"/>
        <v>41900</v>
      </c>
      <c r="N879" s="467" t="str">
        <f>IF(IFERROR(SEARCH("-",K879,1),0) &gt; 0,IFERROR(VLOOKUP(K879,'Liste ECO'!A:A,1,FALSE),"ATTENTION CE Inexistant"),"")</f>
        <v/>
      </c>
      <c r="O879" s="467" t="str">
        <f>IF(LEFT(N879,1) ="A",'Messages d''erreur'!$B$9,"")</f>
        <v/>
      </c>
      <c r="P879" s="447">
        <f t="shared" si="70"/>
        <v>41900</v>
      </c>
      <c r="Q879" s="447">
        <f>IFERROR(VLOOKUP(B880,'Liste CG'!A:A,1,FALSE),"Attention erreur pas de CG")</f>
        <v>41800</v>
      </c>
      <c r="R879" s="447" t="str">
        <f>IF(LEFT(Q879,1)="A",'Messages d''erreur'!B$10,"")</f>
        <v/>
      </c>
      <c r="S879" s="467">
        <f t="shared" si="71"/>
        <v>41900</v>
      </c>
      <c r="T879" s="469">
        <f>IFERROR(VLOOKUP(S879,'Liste CG'!A:A,1,FALSE),"Attention erreur pas de CG")</f>
        <v>41900</v>
      </c>
      <c r="U879" s="447" t="str">
        <f>IF(MID(H879,4,1)="x", 'Messages d''erreur'!$B$13,IF(LEFT(T879,1)="A",'Messages d''erreur'!$B$12,""))</f>
        <v/>
      </c>
    </row>
    <row r="880" spans="1:21" ht="14.5" x14ac:dyDescent="0.35">
      <c r="A880" s="535" t="s">
        <v>1909</v>
      </c>
      <c r="B880" s="447">
        <f t="shared" si="68"/>
        <v>41800</v>
      </c>
      <c r="C880" s="462" t="s">
        <v>2068</v>
      </c>
      <c r="D880" s="463" t="s">
        <v>1990</v>
      </c>
      <c r="E880" s="464" t="s">
        <v>61</v>
      </c>
      <c r="F880" s="464">
        <v>1</v>
      </c>
      <c r="G880" s="462" t="s">
        <v>1908</v>
      </c>
      <c r="H880" s="464" t="s">
        <v>1904</v>
      </c>
      <c r="I880" s="464" t="s">
        <v>1341</v>
      </c>
      <c r="J880" s="464" t="s">
        <v>1101</v>
      </c>
      <c r="K880" s="466" t="s">
        <v>950</v>
      </c>
      <c r="L880" s="467">
        <f t="shared" si="67"/>
        <v>0</v>
      </c>
      <c r="M880" s="468">
        <f t="shared" si="69"/>
        <v>28211</v>
      </c>
      <c r="N880" s="467" t="str">
        <f>IF(IFERROR(SEARCH("-",K880,1),0) &gt; 0,IFERROR(VLOOKUP(K880,'Liste ECO'!A:A,1,FALSE),"ATTENTION CE Inexistant"),"")</f>
        <v>862-51</v>
      </c>
      <c r="O880" s="467" t="str">
        <f>IF(LEFT(N880,1) ="A",'Messages d''erreur'!$B$9,"")</f>
        <v/>
      </c>
      <c r="P880" s="447">
        <f t="shared" si="70"/>
        <v>28211</v>
      </c>
      <c r="Q880" s="447">
        <f>IFERROR(VLOOKUP(B881,'Liste CG'!A:A,1,FALSE),"Attention erreur pas de CG")</f>
        <v>41800</v>
      </c>
      <c r="R880" s="447" t="str">
        <f>IF(LEFT(Q880,1)="A",'Messages d''erreur'!B$10,"")</f>
        <v/>
      </c>
      <c r="S880" s="467">
        <f t="shared" si="71"/>
        <v>28211</v>
      </c>
      <c r="T880" s="469">
        <f>IFERROR(VLOOKUP(S880,'Liste CG'!A:A,1,FALSE),"Attention erreur pas de CG")</f>
        <v>28211</v>
      </c>
      <c r="U880" s="447" t="str">
        <f>IF(MID(H880,4,1)="x", 'Messages d''erreur'!$B$13,IF(LEFT(T880,1)="A",'Messages d''erreur'!$B$12,""))</f>
        <v/>
      </c>
    </row>
    <row r="881" spans="1:21" ht="14.5" x14ac:dyDescent="0.35">
      <c r="A881" s="535" t="s">
        <v>1909</v>
      </c>
      <c r="B881" s="447">
        <f t="shared" si="68"/>
        <v>41800</v>
      </c>
      <c r="C881" s="462" t="s">
        <v>2068</v>
      </c>
      <c r="D881" s="463" t="s">
        <v>1990</v>
      </c>
      <c r="E881" s="464" t="s">
        <v>61</v>
      </c>
      <c r="F881" s="464">
        <v>2</v>
      </c>
      <c r="G881" s="462" t="s">
        <v>1908</v>
      </c>
      <c r="H881" s="464" t="s">
        <v>1912</v>
      </c>
      <c r="I881" s="464" t="s">
        <v>1341</v>
      </c>
      <c r="J881" s="464" t="s">
        <v>1101</v>
      </c>
      <c r="K881" s="466" t="s">
        <v>953</v>
      </c>
      <c r="L881" s="467">
        <f t="shared" si="67"/>
        <v>1</v>
      </c>
      <c r="M881" s="468">
        <f t="shared" si="69"/>
        <v>28221</v>
      </c>
      <c r="N881" s="467" t="str">
        <f>IF(IFERROR(SEARCH("-",K881,1),0) &gt; 0,IFERROR(VLOOKUP(K881,'Liste ECO'!A:A,1,FALSE),"ATTENTION CE Inexistant"),"")</f>
        <v>866-51</v>
      </c>
      <c r="O881" s="467" t="str">
        <f>IF(LEFT(N881,1) ="A",'Messages d''erreur'!$B$9,"")</f>
        <v/>
      </c>
      <c r="P881" s="447">
        <f t="shared" si="70"/>
        <v>28221</v>
      </c>
      <c r="Q881" s="447">
        <f>IFERROR(VLOOKUP(B882,'Liste CG'!A:A,1,FALSE),"Attention erreur pas de CG")</f>
        <v>41800</v>
      </c>
      <c r="R881" s="447" t="str">
        <f>IF(LEFT(Q881,1)="A",'Messages d''erreur'!B$10,"")</f>
        <v/>
      </c>
      <c r="S881" s="467">
        <f t="shared" si="71"/>
        <v>28221</v>
      </c>
      <c r="T881" s="469">
        <f>IFERROR(VLOOKUP(S881,'Liste CG'!A:A,1,FALSE),"Attention erreur pas de CG")</f>
        <v>28221</v>
      </c>
      <c r="U881" s="447" t="str">
        <f>IF(MID(H881,4,1)="x", 'Messages d''erreur'!$B$13,IF(LEFT(T881,1)="A",'Messages d''erreur'!$B$12,""))</f>
        <v/>
      </c>
    </row>
    <row r="882" spans="1:21" ht="14.5" x14ac:dyDescent="0.35">
      <c r="A882" s="535" t="s">
        <v>1909</v>
      </c>
      <c r="B882" s="447">
        <f t="shared" si="68"/>
        <v>41800</v>
      </c>
      <c r="C882" s="462" t="s">
        <v>2068</v>
      </c>
      <c r="D882" s="463" t="s">
        <v>1990</v>
      </c>
      <c r="E882" s="464" t="s">
        <v>61</v>
      </c>
      <c r="F882" s="464">
        <v>3</v>
      </c>
      <c r="G882" s="462" t="s">
        <v>1697</v>
      </c>
      <c r="H882" s="464" t="s">
        <v>1915</v>
      </c>
      <c r="I882" s="464" t="s">
        <v>1341</v>
      </c>
      <c r="J882" s="464" t="s">
        <v>1101</v>
      </c>
      <c r="K882" s="466" t="s">
        <v>956</v>
      </c>
      <c r="L882" s="467">
        <f t="shared" si="67"/>
        <v>1</v>
      </c>
      <c r="M882" s="468">
        <f t="shared" si="69"/>
        <v>28510</v>
      </c>
      <c r="N882" s="467" t="str">
        <f>IF(IFERROR(SEARCH("-",K882,1),0) &gt; 0,IFERROR(VLOOKUP(K882,'Liste ECO'!A:A,1,FALSE),"ATTENTION CE Inexistant"),"")</f>
        <v>869-54</v>
      </c>
      <c r="O882" s="467" t="str">
        <f>IF(LEFT(N882,1) ="A",'Messages d''erreur'!$B$9,"")</f>
        <v/>
      </c>
      <c r="P882" s="447">
        <f t="shared" si="70"/>
        <v>28510</v>
      </c>
      <c r="Q882" s="447">
        <f>IFERROR(VLOOKUP(B883,'Liste CG'!A:A,1,FALSE),"Attention erreur pas de CG")</f>
        <v>41800</v>
      </c>
      <c r="R882" s="447" t="str">
        <f>IF(LEFT(Q882,1)="A",'Messages d''erreur'!B$10,"")</f>
        <v/>
      </c>
      <c r="S882" s="467">
        <f t="shared" si="71"/>
        <v>28510</v>
      </c>
      <c r="T882" s="469">
        <f>IFERROR(VLOOKUP(S882,'Liste CG'!A:A,1,FALSE),"Attention erreur pas de CG")</f>
        <v>28510</v>
      </c>
      <c r="U882" s="447" t="str">
        <f>IF(MID(H882,4,1)="x", 'Messages d''erreur'!$B$13,IF(LEFT(T882,1)="A",'Messages d''erreur'!$B$12,""))</f>
        <v/>
      </c>
    </row>
    <row r="883" spans="1:21" ht="14.5" x14ac:dyDescent="0.35">
      <c r="A883" s="535" t="s">
        <v>1909</v>
      </c>
      <c r="B883" s="447">
        <f t="shared" si="68"/>
        <v>41800</v>
      </c>
      <c r="C883" s="462" t="s">
        <v>2068</v>
      </c>
      <c r="D883" s="463" t="s">
        <v>1990</v>
      </c>
      <c r="E883" s="464" t="s">
        <v>1101</v>
      </c>
      <c r="F883" s="464">
        <v>4</v>
      </c>
      <c r="G883" s="462" t="s">
        <v>2069</v>
      </c>
      <c r="H883" s="464" t="s">
        <v>1966</v>
      </c>
      <c r="I883" s="464" t="s">
        <v>1967</v>
      </c>
      <c r="J883" s="464" t="s">
        <v>61</v>
      </c>
      <c r="K883" s="466" t="s">
        <v>1100</v>
      </c>
      <c r="L883" s="467">
        <f t="shared" si="67"/>
        <v>1</v>
      </c>
      <c r="M883" s="468" t="e">
        <f t="shared" si="69"/>
        <v>#VALUE!</v>
      </c>
      <c r="N883" s="467" t="str">
        <f>IF(IFERROR(SEARCH("-",K883,1),0) &gt; 0,IFERROR(VLOOKUP(K883,'Liste ECO'!A:A,1,FALSE),"ATTENTION CE Inexistant"),"")</f>
        <v/>
      </c>
      <c r="O883" s="467" t="str">
        <f>IF(LEFT(N883,1) ="A",'Messages d''erreur'!$B$9,"")</f>
        <v/>
      </c>
      <c r="P883" s="447" t="e">
        <f t="shared" si="70"/>
        <v>#VALUE!</v>
      </c>
      <c r="Q883" s="447">
        <f>IFERROR(VLOOKUP(B884,'Liste CG'!A:A,1,FALSE),"Attention erreur pas de CG")</f>
        <v>41900</v>
      </c>
      <c r="R883" s="447" t="str">
        <f>IF(LEFT(Q883,1)="A",'Messages d''erreur'!B$10,"")</f>
        <v/>
      </c>
      <c r="S883" s="467" t="e">
        <f t="shared" si="71"/>
        <v>#VALUE!</v>
      </c>
      <c r="T883" s="469" t="str">
        <f>IFERROR(VLOOKUP(S883,'Liste CG'!A:A,1,FALSE),"Attention erreur pas de CG")</f>
        <v>Attention erreur pas de CG</v>
      </c>
      <c r="U883" s="447" t="str">
        <f>IF(MID(H883,4,1)="x", 'Messages d''erreur'!$B$13,IF(LEFT(T883,1)="A",'Messages d''erreur'!$B$12,""))</f>
        <v>Compte générique de contre-partie</v>
      </c>
    </row>
    <row r="884" spans="1:21" ht="39" x14ac:dyDescent="0.35">
      <c r="A884" s="535" t="s">
        <v>2067</v>
      </c>
      <c r="B884" s="447">
        <f t="shared" si="68"/>
        <v>41900</v>
      </c>
      <c r="C884" s="462" t="s">
        <v>2070</v>
      </c>
      <c r="D884" s="463" t="s">
        <v>1982</v>
      </c>
      <c r="E884" s="464" t="s">
        <v>1101</v>
      </c>
      <c r="F884" s="464">
        <v>1</v>
      </c>
      <c r="G884" s="462" t="s">
        <v>1984</v>
      </c>
      <c r="H884" s="464" t="s">
        <v>1985</v>
      </c>
      <c r="I884" s="464" t="s">
        <v>1100</v>
      </c>
      <c r="J884" s="464" t="s">
        <v>61</v>
      </c>
      <c r="K884" s="466" t="s">
        <v>360</v>
      </c>
      <c r="L884" s="467">
        <f t="shared" si="67"/>
        <v>0</v>
      </c>
      <c r="M884" s="468">
        <f t="shared" si="69"/>
        <v>66501</v>
      </c>
      <c r="N884" s="467" t="str">
        <f>IF(IFERROR(SEARCH("-",K884,1),0) &gt; 0,IFERROR(VLOOKUP(K884,'Liste ECO'!A:A,1,FALSE),"ATTENTION CE Inexistant"),"")</f>
        <v>311-06</v>
      </c>
      <c r="O884" s="467" t="str">
        <f>IF(LEFT(N884,1) ="A",'Messages d''erreur'!$B$9,"")</f>
        <v/>
      </c>
      <c r="P884" s="447">
        <f t="shared" si="70"/>
        <v>66501</v>
      </c>
      <c r="Q884" s="447">
        <f>IFERROR(VLOOKUP(B885,'Liste CG'!A:A,1,FALSE),"Attention erreur pas de CG")</f>
        <v>41900</v>
      </c>
      <c r="R884" s="447" t="str">
        <f>IF(LEFT(Q884,1)="A",'Messages d''erreur'!B$10,"")</f>
        <v/>
      </c>
      <c r="S884" s="467">
        <f t="shared" si="71"/>
        <v>66501</v>
      </c>
      <c r="T884" s="469">
        <f>IFERROR(VLOOKUP(S884,'Liste CG'!A:A,1,FALSE),"Attention erreur pas de CG")</f>
        <v>66501</v>
      </c>
      <c r="U884" s="447" t="str">
        <f>IF(MID(H884,4,1)="x", 'Messages d''erreur'!$B$13,IF(LEFT(T884,1)="A",'Messages d''erreur'!$B$12,""))</f>
        <v/>
      </c>
    </row>
    <row r="885" spans="1:21" ht="52" x14ac:dyDescent="0.35">
      <c r="A885" s="535" t="s">
        <v>2067</v>
      </c>
      <c r="B885" s="447">
        <f t="shared" si="68"/>
        <v>41900</v>
      </c>
      <c r="C885" s="462" t="s">
        <v>2070</v>
      </c>
      <c r="D885" s="463" t="s">
        <v>1982</v>
      </c>
      <c r="E885" s="464" t="s">
        <v>61</v>
      </c>
      <c r="F885" s="464">
        <v>2</v>
      </c>
      <c r="G885" s="462" t="s">
        <v>1986</v>
      </c>
      <c r="H885" s="464" t="s">
        <v>1987</v>
      </c>
      <c r="I885" s="464" t="s">
        <v>1100</v>
      </c>
      <c r="J885" s="464" t="s">
        <v>1101</v>
      </c>
      <c r="K885" s="466" t="s">
        <v>615</v>
      </c>
      <c r="L885" s="467">
        <f t="shared" si="67"/>
        <v>1</v>
      </c>
      <c r="M885" s="468">
        <f t="shared" si="69"/>
        <v>66502</v>
      </c>
      <c r="N885" s="467" t="str">
        <f>IF(IFERROR(SEARCH("-",K885,1),0) &gt; 0,IFERROR(VLOOKUP(K885,'Liste ECO'!A:A,1,FALSE),"ATTENTION CE Inexistant"),"")</f>
        <v>391-06</v>
      </c>
      <c r="O885" s="467" t="str">
        <f>IF(LEFT(N885,1) ="A",'Messages d''erreur'!$B$9,"")</f>
        <v/>
      </c>
      <c r="P885" s="447">
        <f t="shared" si="70"/>
        <v>66502</v>
      </c>
      <c r="Q885" s="447">
        <f>IFERROR(VLOOKUP(B886,'Liste CG'!A:A,1,FALSE),"Attention erreur pas de CG")</f>
        <v>41900</v>
      </c>
      <c r="R885" s="447" t="str">
        <f>IF(LEFT(Q885,1)="A",'Messages d''erreur'!B$10,"")</f>
        <v/>
      </c>
      <c r="S885" s="467">
        <f t="shared" si="71"/>
        <v>66502</v>
      </c>
      <c r="T885" s="469">
        <f>IFERROR(VLOOKUP(S885,'Liste CG'!A:A,1,FALSE),"Attention erreur pas de CG")</f>
        <v>66502</v>
      </c>
      <c r="U885" s="447" t="str">
        <f>IF(MID(H885,4,1)="x", 'Messages d''erreur'!$B$13,IF(LEFT(T885,1)="A",'Messages d''erreur'!$B$12,""))</f>
        <v/>
      </c>
    </row>
    <row r="886" spans="1:21" ht="39" x14ac:dyDescent="0.35">
      <c r="A886" s="535" t="s">
        <v>2067</v>
      </c>
      <c r="B886" s="447">
        <f t="shared" si="68"/>
        <v>41900</v>
      </c>
      <c r="C886" s="462" t="s">
        <v>2070</v>
      </c>
      <c r="D886" s="463" t="s">
        <v>1982</v>
      </c>
      <c r="E886" s="464" t="s">
        <v>61</v>
      </c>
      <c r="F886" s="464">
        <v>3</v>
      </c>
      <c r="G886" s="462" t="s">
        <v>2066</v>
      </c>
      <c r="H886" s="464" t="s">
        <v>2062</v>
      </c>
      <c r="I886" s="462" t="s">
        <v>1956</v>
      </c>
      <c r="J886" s="464" t="s">
        <v>1101</v>
      </c>
      <c r="K886" s="466" t="s">
        <v>1100</v>
      </c>
      <c r="L886" s="467">
        <f t="shared" si="67"/>
        <v>1</v>
      </c>
      <c r="M886" s="468">
        <f t="shared" si="69"/>
        <v>41700</v>
      </c>
      <c r="N886" s="467" t="str">
        <f>IF(IFERROR(SEARCH("-",K886,1),0) &gt; 0,IFERROR(VLOOKUP(K886,'Liste ECO'!A:A,1,FALSE),"ATTENTION CE Inexistant"),"")</f>
        <v/>
      </c>
      <c r="O886" s="467" t="str">
        <f>IF(LEFT(N886,1) ="A",'Messages d''erreur'!$B$9,"")</f>
        <v/>
      </c>
      <c r="P886" s="447">
        <f t="shared" si="70"/>
        <v>41700</v>
      </c>
      <c r="Q886" s="447">
        <f>IFERROR(VLOOKUP(B887,'Liste CG'!A:A,1,FALSE),"Attention erreur pas de CG")</f>
        <v>42514</v>
      </c>
      <c r="R886" s="447" t="str">
        <f>IF(LEFT(Q886,1)="A",'Messages d''erreur'!B$10,"")</f>
        <v/>
      </c>
      <c r="S886" s="467">
        <f t="shared" si="71"/>
        <v>41700</v>
      </c>
      <c r="T886" s="469">
        <f>IFERROR(VLOOKUP(S886,'Liste CG'!A:A,1,FALSE),"Attention erreur pas de CG")</f>
        <v>41700</v>
      </c>
      <c r="U886" s="447" t="str">
        <f>IF(MID(H886,4,1)="x", 'Messages d''erreur'!$B$13,IF(LEFT(T886,1)="A",'Messages d''erreur'!$B$12,""))</f>
        <v/>
      </c>
    </row>
    <row r="887" spans="1:21" ht="39" x14ac:dyDescent="0.35">
      <c r="A887" s="535" t="s">
        <v>1879</v>
      </c>
      <c r="B887" s="447">
        <f t="shared" si="68"/>
        <v>42514</v>
      </c>
      <c r="C887" s="462" t="s">
        <v>2071</v>
      </c>
      <c r="D887" s="463" t="s">
        <v>1990</v>
      </c>
      <c r="E887" s="464" t="s">
        <v>61</v>
      </c>
      <c r="F887" s="464">
        <v>1</v>
      </c>
      <c r="G887" s="462" t="s">
        <v>1878</v>
      </c>
      <c r="H887" s="464" t="s">
        <v>1874</v>
      </c>
      <c r="I887" s="464" t="s">
        <v>1242</v>
      </c>
      <c r="J887" s="464" t="s">
        <v>1101</v>
      </c>
      <c r="K887" s="466" t="s">
        <v>770</v>
      </c>
      <c r="L887" s="467">
        <f t="shared" si="67"/>
        <v>0</v>
      </c>
      <c r="M887" s="468">
        <f t="shared" si="69"/>
        <v>27059</v>
      </c>
      <c r="N887" s="467" t="str">
        <f>IF(IFERROR(SEARCH("-",K887,1),0) &gt; 0,IFERROR(VLOOKUP(K887,'Liste ECO'!A:A,1,FALSE),"ATTENTION CE Inexistant"),"")</f>
        <v>664-01</v>
      </c>
      <c r="O887" s="467" t="str">
        <f>IF(LEFT(N887,1) ="A",'Messages d''erreur'!$B$9,"")</f>
        <v/>
      </c>
      <c r="P887" s="447">
        <f t="shared" si="70"/>
        <v>27059</v>
      </c>
      <c r="Q887" s="447">
        <f>IFERROR(VLOOKUP(B888,'Liste CG'!A:A,1,FALSE),"Attention erreur pas de CG")</f>
        <v>42514</v>
      </c>
      <c r="R887" s="447" t="str">
        <f>IF(LEFT(Q887,1)="A",'Messages d''erreur'!B$10,"")</f>
        <v/>
      </c>
      <c r="S887" s="467">
        <f t="shared" si="71"/>
        <v>27059</v>
      </c>
      <c r="T887" s="469">
        <f>IFERROR(VLOOKUP(S887,'Liste CG'!A:A,1,FALSE),"Attention erreur pas de CG")</f>
        <v>27059</v>
      </c>
      <c r="U887" s="447" t="str">
        <f>IF(MID(H887,4,1)="x", 'Messages d''erreur'!$B$13,IF(LEFT(T887,1)="A",'Messages d''erreur'!$B$12,""))</f>
        <v/>
      </c>
    </row>
    <row r="888" spans="1:21" ht="39" x14ac:dyDescent="0.35">
      <c r="A888" s="535" t="s">
        <v>1879</v>
      </c>
      <c r="B888" s="447">
        <f t="shared" si="68"/>
        <v>42514</v>
      </c>
      <c r="C888" s="462" t="s">
        <v>2071</v>
      </c>
      <c r="D888" s="463" t="s">
        <v>1990</v>
      </c>
      <c r="E888" s="464" t="s">
        <v>1101</v>
      </c>
      <c r="F888" s="464">
        <v>2</v>
      </c>
      <c r="G888" s="462" t="s">
        <v>2072</v>
      </c>
      <c r="H888" s="464" t="s">
        <v>2073</v>
      </c>
      <c r="I888" s="464" t="s">
        <v>1967</v>
      </c>
      <c r="J888" s="464" t="s">
        <v>61</v>
      </c>
      <c r="K888" s="466" t="s">
        <v>1100</v>
      </c>
      <c r="L888" s="467">
        <f t="shared" si="67"/>
        <v>1</v>
      </c>
      <c r="M888" s="468">
        <f t="shared" si="69"/>
        <v>55001</v>
      </c>
      <c r="N888" s="467" t="str">
        <f>IF(IFERROR(SEARCH("-",K888,1),0) &gt; 0,IFERROR(VLOOKUP(K888,'Liste ECO'!A:A,1,FALSE),"ATTENTION CE Inexistant"),"")</f>
        <v/>
      </c>
      <c r="O888" s="467" t="str">
        <f>IF(LEFT(N888,1) ="A",'Messages d''erreur'!$B$9,"")</f>
        <v/>
      </c>
      <c r="P888" s="447">
        <f t="shared" si="70"/>
        <v>55001</v>
      </c>
      <c r="Q888" s="447">
        <f>IFERROR(VLOOKUP(B889,'Liste CG'!A:A,1,FALSE),"Attention erreur pas de CG")</f>
        <v>42516</v>
      </c>
      <c r="R888" s="447" t="str">
        <f>IF(LEFT(Q888,1)="A",'Messages d''erreur'!B$10,"")</f>
        <v/>
      </c>
      <c r="S888" s="467">
        <f t="shared" si="71"/>
        <v>55001</v>
      </c>
      <c r="T888" s="469">
        <f>IFERROR(VLOOKUP(S888,'Liste CG'!A:A,1,FALSE),"Attention erreur pas de CG")</f>
        <v>55001</v>
      </c>
      <c r="U888" s="447" t="str">
        <f>IF(MID(H888,4,1)="x", 'Messages d''erreur'!$B$13,IF(LEFT(T888,1)="A",'Messages d''erreur'!$B$12,""))</f>
        <v/>
      </c>
    </row>
    <row r="889" spans="1:21" ht="39" x14ac:dyDescent="0.35">
      <c r="A889" s="535" t="s">
        <v>1876</v>
      </c>
      <c r="B889" s="447">
        <f t="shared" si="68"/>
        <v>42516</v>
      </c>
      <c r="C889" s="462" t="s">
        <v>2074</v>
      </c>
      <c r="D889" s="463" t="s">
        <v>1990</v>
      </c>
      <c r="E889" s="464" t="s">
        <v>61</v>
      </c>
      <c r="F889" s="464">
        <v>1</v>
      </c>
      <c r="G889" s="462" t="s">
        <v>2075</v>
      </c>
      <c r="H889" s="464" t="s">
        <v>1874</v>
      </c>
      <c r="I889" s="464" t="s">
        <v>1242</v>
      </c>
      <c r="J889" s="464" t="s">
        <v>1101</v>
      </c>
      <c r="K889" s="466" t="s">
        <v>1100</v>
      </c>
      <c r="L889" s="467">
        <f t="shared" si="67"/>
        <v>0</v>
      </c>
      <c r="M889" s="468">
        <f t="shared" si="69"/>
        <v>27059</v>
      </c>
      <c r="N889" s="467" t="str">
        <f>IF(IFERROR(SEARCH("-",K889,1),0) &gt; 0,IFERROR(VLOOKUP(K889,'Liste ECO'!A:A,1,FALSE),"ATTENTION CE Inexistant"),"")</f>
        <v/>
      </c>
      <c r="O889" s="467" t="str">
        <f>IF(LEFT(N889,1) ="A",'Messages d''erreur'!$B$9,"")</f>
        <v/>
      </c>
      <c r="P889" s="447">
        <f t="shared" si="70"/>
        <v>27059</v>
      </c>
      <c r="Q889" s="447">
        <f>IFERROR(VLOOKUP(B890,'Liste CG'!A:A,1,FALSE),"Attention erreur pas de CG")</f>
        <v>42516</v>
      </c>
      <c r="R889" s="447" t="str">
        <f>IF(LEFT(Q889,1)="A",'Messages d''erreur'!B$10,"")</f>
        <v/>
      </c>
      <c r="S889" s="467">
        <f t="shared" si="71"/>
        <v>27059</v>
      </c>
      <c r="T889" s="469">
        <f>IFERROR(VLOOKUP(S889,'Liste CG'!A:A,1,FALSE),"Attention erreur pas de CG")</f>
        <v>27059</v>
      </c>
      <c r="U889" s="447" t="str">
        <f>IF(MID(H889,4,1)="x", 'Messages d''erreur'!$B$13,IF(LEFT(T889,1)="A",'Messages d''erreur'!$B$12,""))</f>
        <v/>
      </c>
    </row>
    <row r="890" spans="1:21" ht="39" x14ac:dyDescent="0.35">
      <c r="A890" s="535" t="s">
        <v>1876</v>
      </c>
      <c r="B890" s="447">
        <f t="shared" si="68"/>
        <v>42516</v>
      </c>
      <c r="C890" s="462" t="s">
        <v>2074</v>
      </c>
      <c r="D890" s="463" t="s">
        <v>1990</v>
      </c>
      <c r="E890" s="464" t="s">
        <v>1101</v>
      </c>
      <c r="F890" s="464">
        <v>2</v>
      </c>
      <c r="G890" s="462" t="s">
        <v>2076</v>
      </c>
      <c r="H890" s="464" t="s">
        <v>1874</v>
      </c>
      <c r="I890" s="464" t="s">
        <v>1242</v>
      </c>
      <c r="J890" s="464" t="s">
        <v>61</v>
      </c>
      <c r="K890" s="466" t="s">
        <v>1100</v>
      </c>
      <c r="L890" s="467">
        <f t="shared" si="67"/>
        <v>1</v>
      </c>
      <c r="M890" s="468">
        <f t="shared" si="69"/>
        <v>27059</v>
      </c>
      <c r="N890" s="467" t="str">
        <f>IF(IFERROR(SEARCH("-",K890,1),0) &gt; 0,IFERROR(VLOOKUP(K890,'Liste ECO'!A:A,1,FALSE),"ATTENTION CE Inexistant"),"")</f>
        <v/>
      </c>
      <c r="O890" s="467" t="str">
        <f>IF(LEFT(N890,1) ="A",'Messages d''erreur'!$B$9,"")</f>
        <v/>
      </c>
      <c r="P890" s="447">
        <f t="shared" si="70"/>
        <v>27059</v>
      </c>
      <c r="Q890" s="447">
        <f>IFERROR(VLOOKUP(B891,'Liste CG'!A:A,1,FALSE),"Attention erreur pas de CG")</f>
        <v>42521</v>
      </c>
      <c r="R890" s="447" t="str">
        <f>IF(LEFT(Q890,1)="A",'Messages d''erreur'!B$10,"")</f>
        <v/>
      </c>
      <c r="S890" s="467">
        <f t="shared" si="71"/>
        <v>27059</v>
      </c>
      <c r="T890" s="469">
        <f>IFERROR(VLOOKUP(S890,'Liste CG'!A:A,1,FALSE),"Attention erreur pas de CG")</f>
        <v>27059</v>
      </c>
      <c r="U890" s="447" t="str">
        <f>IF(MID(H890,4,1)="x", 'Messages d''erreur'!$B$13,IF(LEFT(T890,1)="A",'Messages d''erreur'!$B$12,""))</f>
        <v/>
      </c>
    </row>
    <row r="891" spans="1:21" ht="26" x14ac:dyDescent="0.35">
      <c r="A891" s="535" t="s">
        <v>1901</v>
      </c>
      <c r="B891" s="447">
        <f t="shared" si="68"/>
        <v>42521</v>
      </c>
      <c r="C891" s="462" t="s">
        <v>2077</v>
      </c>
      <c r="D891" s="463" t="s">
        <v>1990</v>
      </c>
      <c r="E891" s="464" t="s">
        <v>61</v>
      </c>
      <c r="F891" s="464">
        <v>1</v>
      </c>
      <c r="G891" s="462" t="s">
        <v>1900</v>
      </c>
      <c r="H891" s="464" t="s">
        <v>1896</v>
      </c>
      <c r="I891" s="464" t="s">
        <v>1890</v>
      </c>
      <c r="J891" s="464" t="s">
        <v>1101</v>
      </c>
      <c r="K891" s="466" t="s">
        <v>945</v>
      </c>
      <c r="L891" s="467">
        <f t="shared" si="67"/>
        <v>0</v>
      </c>
      <c r="M891" s="468">
        <f t="shared" si="69"/>
        <v>27519</v>
      </c>
      <c r="N891" s="467" t="str">
        <f>IF(IFERROR(SEARCH("-",K891,1),0) &gt; 0,IFERROR(VLOOKUP(K891,'Liste ECO'!A:A,1,FALSE),"ATTENTION CE Inexistant"),"")</f>
        <v>861-01</v>
      </c>
      <c r="O891" s="467" t="str">
        <f>IF(LEFT(N891,1) ="A",'Messages d''erreur'!$B$9,"")</f>
        <v/>
      </c>
      <c r="P891" s="447">
        <f t="shared" si="70"/>
        <v>27519</v>
      </c>
      <c r="Q891" s="447">
        <f>IFERROR(VLOOKUP(B892,'Liste CG'!A:A,1,FALSE),"Attention erreur pas de CG")</f>
        <v>42521</v>
      </c>
      <c r="R891" s="447" t="str">
        <f>IF(LEFT(Q891,1)="A",'Messages d''erreur'!B$10,"")</f>
        <v/>
      </c>
      <c r="S891" s="467">
        <f t="shared" si="71"/>
        <v>27519</v>
      </c>
      <c r="T891" s="469">
        <f>IFERROR(VLOOKUP(S891,'Liste CG'!A:A,1,FALSE),"Attention erreur pas de CG")</f>
        <v>27519</v>
      </c>
      <c r="U891" s="447" t="str">
        <f>IF(MID(H891,4,1)="x", 'Messages d''erreur'!$B$13,IF(LEFT(T891,1)="A",'Messages d''erreur'!$B$12,""))</f>
        <v/>
      </c>
    </row>
    <row r="892" spans="1:21" ht="26" x14ac:dyDescent="0.35">
      <c r="A892" s="535" t="s">
        <v>1901</v>
      </c>
      <c r="B892" s="447">
        <f t="shared" si="68"/>
        <v>42521</v>
      </c>
      <c r="C892" s="462" t="s">
        <v>2077</v>
      </c>
      <c r="D892" s="463" t="s">
        <v>1990</v>
      </c>
      <c r="E892" s="464" t="s">
        <v>61</v>
      </c>
      <c r="F892" s="464">
        <v>2</v>
      </c>
      <c r="G892" s="462" t="s">
        <v>1902</v>
      </c>
      <c r="H892" s="464" t="s">
        <v>1896</v>
      </c>
      <c r="I892" s="464" t="s">
        <v>1890</v>
      </c>
      <c r="J892" s="464" t="s">
        <v>1101</v>
      </c>
      <c r="K892" s="466" t="s">
        <v>947</v>
      </c>
      <c r="L892" s="467">
        <f t="shared" si="67"/>
        <v>1</v>
      </c>
      <c r="M892" s="468">
        <f t="shared" si="69"/>
        <v>27519</v>
      </c>
      <c r="N892" s="467" t="str">
        <f>IF(IFERROR(SEARCH("-",K892,1),0) &gt; 0,IFERROR(VLOOKUP(K892,'Liste ECO'!A:A,1,FALSE),"ATTENTION CE Inexistant"),"")</f>
        <v>861-51</v>
      </c>
      <c r="O892" s="467" t="str">
        <f>IF(LEFT(N892,1) ="A",'Messages d''erreur'!$B$9,"")</f>
        <v/>
      </c>
      <c r="P892" s="447">
        <f t="shared" si="70"/>
        <v>27519</v>
      </c>
      <c r="Q892" s="447">
        <f>IFERROR(VLOOKUP(B893,'Liste CG'!A:A,1,FALSE),"Attention erreur pas de CG")</f>
        <v>42521</v>
      </c>
      <c r="R892" s="447" t="str">
        <f>IF(LEFT(Q892,1)="A",'Messages d''erreur'!B$10,"")</f>
        <v/>
      </c>
      <c r="S892" s="467">
        <f t="shared" si="71"/>
        <v>27519</v>
      </c>
      <c r="T892" s="469">
        <f>IFERROR(VLOOKUP(S892,'Liste CG'!A:A,1,FALSE),"Attention erreur pas de CG")</f>
        <v>27519</v>
      </c>
      <c r="U892" s="447" t="str">
        <f>IF(MID(H892,4,1)="x", 'Messages d''erreur'!$B$13,IF(LEFT(T892,1)="A",'Messages d''erreur'!$B$12,""))</f>
        <v/>
      </c>
    </row>
    <row r="893" spans="1:21" ht="39" x14ac:dyDescent="0.35">
      <c r="A893" s="535" t="s">
        <v>1901</v>
      </c>
      <c r="B893" s="447">
        <f t="shared" si="68"/>
        <v>42521</v>
      </c>
      <c r="C893" s="462" t="s">
        <v>2077</v>
      </c>
      <c r="D893" s="463" t="s">
        <v>1990</v>
      </c>
      <c r="E893" s="464" t="s">
        <v>1101</v>
      </c>
      <c r="F893" s="464">
        <v>3</v>
      </c>
      <c r="G893" s="462" t="s">
        <v>2052</v>
      </c>
      <c r="H893" s="464" t="s">
        <v>1959</v>
      </c>
      <c r="I893" s="464" t="s">
        <v>1100</v>
      </c>
      <c r="J893" s="464" t="s">
        <v>61</v>
      </c>
      <c r="K893" s="466" t="s">
        <v>355</v>
      </c>
      <c r="L893" s="467">
        <f t="shared" si="67"/>
        <v>1</v>
      </c>
      <c r="M893" s="468">
        <f t="shared" si="69"/>
        <v>67114</v>
      </c>
      <c r="N893" s="467" t="str">
        <f>IF(IFERROR(SEARCH("-",K893,1),0) &gt; 0,IFERROR(VLOOKUP(K893,'Liste ECO'!A:A,1,FALSE),"ATTENTION CE Inexistant"),"")</f>
        <v>311-04</v>
      </c>
      <c r="O893" s="467" t="str">
        <f>IF(LEFT(N893,1) ="A",'Messages d''erreur'!$B$9,"")</f>
        <v/>
      </c>
      <c r="P893" s="447">
        <f t="shared" si="70"/>
        <v>67114</v>
      </c>
      <c r="Q893" s="447">
        <f>IFERROR(VLOOKUP(B894,'Liste CG'!A:A,1,FALSE),"Attention erreur pas de CG")</f>
        <v>42521</v>
      </c>
      <c r="R893" s="447" t="str">
        <f>IF(LEFT(Q893,1)="A",'Messages d''erreur'!B$10,"")</f>
        <v/>
      </c>
      <c r="S893" s="467">
        <f t="shared" si="71"/>
        <v>67114</v>
      </c>
      <c r="T893" s="469">
        <f>IFERROR(VLOOKUP(S893,'Liste CG'!A:A,1,FALSE),"Attention erreur pas de CG")</f>
        <v>67114</v>
      </c>
      <c r="U893" s="447" t="str">
        <f>IF(MID(H893,4,1)="x", 'Messages d''erreur'!$B$13,IF(LEFT(T893,1)="A",'Messages d''erreur'!$B$12,""))</f>
        <v/>
      </c>
    </row>
    <row r="894" spans="1:21" ht="14.5" x14ac:dyDescent="0.35">
      <c r="A894" s="535" t="s">
        <v>1901</v>
      </c>
      <c r="B894" s="447">
        <f t="shared" si="68"/>
        <v>42521</v>
      </c>
      <c r="C894" s="462" t="s">
        <v>2077</v>
      </c>
      <c r="D894" s="463" t="s">
        <v>1990</v>
      </c>
      <c r="E894" s="464" t="s">
        <v>1101</v>
      </c>
      <c r="F894" s="464">
        <v>4</v>
      </c>
      <c r="G894" s="462" t="s">
        <v>2072</v>
      </c>
      <c r="H894" s="464" t="s">
        <v>1966</v>
      </c>
      <c r="I894" s="464" t="s">
        <v>1967</v>
      </c>
      <c r="J894" s="464" t="s">
        <v>61</v>
      </c>
      <c r="K894" s="466" t="s">
        <v>1100</v>
      </c>
      <c r="L894" s="467">
        <f t="shared" si="67"/>
        <v>1</v>
      </c>
      <c r="M894" s="468" t="e">
        <f t="shared" si="69"/>
        <v>#VALUE!</v>
      </c>
      <c r="N894" s="467" t="str">
        <f>IF(IFERROR(SEARCH("-",K894,1),0) &gt; 0,IFERROR(VLOOKUP(K894,'Liste ECO'!A:A,1,FALSE),"ATTENTION CE Inexistant"),"")</f>
        <v/>
      </c>
      <c r="O894" s="467" t="str">
        <f>IF(LEFT(N894,1) ="A",'Messages d''erreur'!$B$9,"")</f>
        <v/>
      </c>
      <c r="P894" s="447" t="e">
        <f t="shared" si="70"/>
        <v>#VALUE!</v>
      </c>
      <c r="Q894" s="447">
        <f>IFERROR(VLOOKUP(B895,'Liste CG'!A:A,1,FALSE),"Attention erreur pas de CG")</f>
        <v>42527</v>
      </c>
      <c r="R894" s="447" t="str">
        <f>IF(LEFT(Q894,1)="A",'Messages d''erreur'!B$10,"")</f>
        <v/>
      </c>
      <c r="S894" s="467" t="e">
        <f t="shared" si="71"/>
        <v>#VALUE!</v>
      </c>
      <c r="T894" s="469" t="str">
        <f>IFERROR(VLOOKUP(S894,'Liste CG'!A:A,1,FALSE),"Attention erreur pas de CG")</f>
        <v>Attention erreur pas de CG</v>
      </c>
      <c r="U894" s="447" t="str">
        <f>IF(MID(H894,4,1)="x", 'Messages d''erreur'!$B$13,IF(LEFT(T894,1)="A",'Messages d''erreur'!$B$12,""))</f>
        <v>Compte générique de contre-partie</v>
      </c>
    </row>
    <row r="895" spans="1:21" ht="26" x14ac:dyDescent="0.35">
      <c r="A895" s="535" t="s">
        <v>1899</v>
      </c>
      <c r="B895" s="447">
        <f t="shared" si="68"/>
        <v>42527</v>
      </c>
      <c r="C895" s="462" t="s">
        <v>2078</v>
      </c>
      <c r="D895" s="463" t="s">
        <v>1990</v>
      </c>
      <c r="E895" s="464" t="s">
        <v>61</v>
      </c>
      <c r="F895" s="464">
        <v>1</v>
      </c>
      <c r="G895" s="462" t="s">
        <v>1898</v>
      </c>
      <c r="H895" s="464" t="s">
        <v>1896</v>
      </c>
      <c r="I895" s="464" t="s">
        <v>1890</v>
      </c>
      <c r="J895" s="464" t="s">
        <v>1101</v>
      </c>
      <c r="K895" s="466" t="s">
        <v>1100</v>
      </c>
      <c r="L895" s="467">
        <f t="shared" si="67"/>
        <v>0</v>
      </c>
      <c r="M895" s="468">
        <f t="shared" si="69"/>
        <v>27519</v>
      </c>
      <c r="N895" s="467" t="str">
        <f>IF(IFERROR(SEARCH("-",K895,1),0) &gt; 0,IFERROR(VLOOKUP(K895,'Liste ECO'!A:A,1,FALSE),"ATTENTION CE Inexistant"),"")</f>
        <v/>
      </c>
      <c r="O895" s="467" t="str">
        <f>IF(LEFT(N895,1) ="A",'Messages d''erreur'!$B$9,"")</f>
        <v/>
      </c>
      <c r="P895" s="447">
        <f t="shared" si="70"/>
        <v>27519</v>
      </c>
      <c r="Q895" s="447">
        <f>IFERROR(VLOOKUP(B896,'Liste CG'!A:A,1,FALSE),"Attention erreur pas de CG")</f>
        <v>42527</v>
      </c>
      <c r="R895" s="447" t="str">
        <f>IF(LEFT(Q895,1)="A",'Messages d''erreur'!B$10,"")</f>
        <v/>
      </c>
      <c r="S895" s="467">
        <f t="shared" si="71"/>
        <v>27519</v>
      </c>
      <c r="T895" s="469">
        <f>IFERROR(VLOOKUP(S895,'Liste CG'!A:A,1,FALSE),"Attention erreur pas de CG")</f>
        <v>27519</v>
      </c>
      <c r="U895" s="447" t="str">
        <f>IF(MID(H895,4,1)="x", 'Messages d''erreur'!$B$13,IF(LEFT(T895,1)="A",'Messages d''erreur'!$B$12,""))</f>
        <v/>
      </c>
    </row>
    <row r="896" spans="1:21" ht="26" x14ac:dyDescent="0.35">
      <c r="A896" s="535" t="s">
        <v>1899</v>
      </c>
      <c r="B896" s="447">
        <f t="shared" si="68"/>
        <v>42527</v>
      </c>
      <c r="C896" s="462" t="s">
        <v>2078</v>
      </c>
      <c r="D896" s="463" t="s">
        <v>1990</v>
      </c>
      <c r="E896" s="464" t="s">
        <v>1101</v>
      </c>
      <c r="F896" s="464">
        <v>2</v>
      </c>
      <c r="G896" s="462" t="s">
        <v>1903</v>
      </c>
      <c r="H896" s="464" t="s">
        <v>1896</v>
      </c>
      <c r="I896" s="464" t="s">
        <v>1890</v>
      </c>
      <c r="J896" s="464" t="s">
        <v>61</v>
      </c>
      <c r="K896" s="466" t="s">
        <v>1100</v>
      </c>
      <c r="L896" s="467">
        <f t="shared" si="67"/>
        <v>1</v>
      </c>
      <c r="M896" s="468">
        <f t="shared" si="69"/>
        <v>27519</v>
      </c>
      <c r="N896" s="467" t="str">
        <f>IF(IFERROR(SEARCH("-",K896,1),0) &gt; 0,IFERROR(VLOOKUP(K896,'Liste ECO'!A:A,1,FALSE),"ATTENTION CE Inexistant"),"")</f>
        <v/>
      </c>
      <c r="O896" s="467" t="str">
        <f>IF(LEFT(N896,1) ="A",'Messages d''erreur'!$B$9,"")</f>
        <v/>
      </c>
      <c r="P896" s="447">
        <f t="shared" si="70"/>
        <v>27519</v>
      </c>
      <c r="Q896" s="447">
        <f>IFERROR(VLOOKUP(B897,'Liste CG'!A:A,1,FALSE),"Attention erreur pas de CG")</f>
        <v>43300</v>
      </c>
      <c r="R896" s="447" t="str">
        <f>IF(LEFT(Q896,1)="A",'Messages d''erreur'!B$10,"")</f>
        <v/>
      </c>
      <c r="S896" s="467">
        <f t="shared" si="71"/>
        <v>27519</v>
      </c>
      <c r="T896" s="469">
        <f>IFERROR(VLOOKUP(S896,'Liste CG'!A:A,1,FALSE),"Attention erreur pas de CG")</f>
        <v>27519</v>
      </c>
      <c r="U896" s="447" t="str">
        <f>IF(MID(H896,4,1)="x", 'Messages d''erreur'!$B$13,IF(LEFT(T896,1)="A",'Messages d''erreur'!$B$12,""))</f>
        <v/>
      </c>
    </row>
    <row r="897" spans="1:21" ht="14.5" x14ac:dyDescent="0.35">
      <c r="A897" s="535" t="s">
        <v>2079</v>
      </c>
      <c r="B897" s="447">
        <f t="shared" si="68"/>
        <v>43300</v>
      </c>
      <c r="C897" s="462" t="s">
        <v>2080</v>
      </c>
      <c r="D897" s="463" t="s">
        <v>1990</v>
      </c>
      <c r="E897" s="464" t="s">
        <v>1101</v>
      </c>
      <c r="F897" s="464">
        <v>1</v>
      </c>
      <c r="G897" s="462" t="s">
        <v>2081</v>
      </c>
      <c r="H897" s="464" t="s">
        <v>1966</v>
      </c>
      <c r="I897" s="464" t="s">
        <v>1967</v>
      </c>
      <c r="J897" s="464" t="s">
        <v>61</v>
      </c>
      <c r="K897" s="466" t="s">
        <v>1100</v>
      </c>
      <c r="L897" s="467">
        <f t="shared" si="67"/>
        <v>0</v>
      </c>
      <c r="M897" s="468" t="e">
        <f t="shared" si="69"/>
        <v>#VALUE!</v>
      </c>
      <c r="N897" s="467" t="str">
        <f>IF(IFERROR(SEARCH("-",K897,1),0) &gt; 0,IFERROR(VLOOKUP(K897,'Liste ECO'!A:A,1,FALSE),"ATTENTION CE Inexistant"),"")</f>
        <v/>
      </c>
      <c r="O897" s="467" t="str">
        <f>IF(LEFT(N897,1) ="A",'Messages d''erreur'!$B$9,"")</f>
        <v/>
      </c>
      <c r="P897" s="447" t="e">
        <f t="shared" si="70"/>
        <v>#VALUE!</v>
      </c>
      <c r="Q897" s="447">
        <f>IFERROR(VLOOKUP(B898,'Liste CG'!A:A,1,FALSE),"Attention erreur pas de CG")</f>
        <v>43300</v>
      </c>
      <c r="R897" s="447" t="str">
        <f>IF(LEFT(Q897,1)="A",'Messages d''erreur'!B$10,"")</f>
        <v/>
      </c>
      <c r="S897" s="467" t="e">
        <f t="shared" si="71"/>
        <v>#VALUE!</v>
      </c>
      <c r="T897" s="469" t="str">
        <f>IFERROR(VLOOKUP(S897,'Liste CG'!A:A,1,FALSE),"Attention erreur pas de CG")</f>
        <v>Attention erreur pas de CG</v>
      </c>
      <c r="U897" s="447" t="str">
        <f>IF(MID(H897,4,1)="x", 'Messages d''erreur'!$B$13,IF(LEFT(T897,1)="A",'Messages d''erreur'!$B$12,""))</f>
        <v>Compte générique de contre-partie</v>
      </c>
    </row>
    <row r="898" spans="1:21" ht="14.5" x14ac:dyDescent="0.35">
      <c r="A898" s="535" t="s">
        <v>2079</v>
      </c>
      <c r="B898" s="447">
        <f t="shared" si="68"/>
        <v>43300</v>
      </c>
      <c r="C898" s="462" t="s">
        <v>2080</v>
      </c>
      <c r="D898" s="463" t="s">
        <v>1990</v>
      </c>
      <c r="E898" s="464" t="s">
        <v>61</v>
      </c>
      <c r="F898" s="464">
        <v>2</v>
      </c>
      <c r="G898" s="462" t="s">
        <v>2082</v>
      </c>
      <c r="H898" s="464" t="s">
        <v>1966</v>
      </c>
      <c r="I898" s="464" t="s">
        <v>1967</v>
      </c>
      <c r="J898" s="464" t="s">
        <v>1101</v>
      </c>
      <c r="K898" s="466" t="s">
        <v>1100</v>
      </c>
      <c r="L898" s="467">
        <f t="shared" ref="L898:L944" si="72">IF(A898=A897,1,0)</f>
        <v>1</v>
      </c>
      <c r="M898" s="468" t="e">
        <f t="shared" si="69"/>
        <v>#VALUE!</v>
      </c>
      <c r="N898" s="467" t="str">
        <f>IF(IFERROR(SEARCH("-",K898,1),0) &gt; 0,IFERROR(VLOOKUP(K898,'Liste ECO'!A:A,1,FALSE),"ATTENTION CE Inexistant"),"")</f>
        <v/>
      </c>
      <c r="O898" s="467" t="str">
        <f>IF(LEFT(N898,1) ="A",'Messages d''erreur'!$B$9,"")</f>
        <v/>
      </c>
      <c r="P898" s="447" t="e">
        <f t="shared" si="70"/>
        <v>#VALUE!</v>
      </c>
      <c r="Q898" s="447">
        <f>IFERROR(VLOOKUP(B899,'Liste CG'!A:A,1,FALSE),"Attention erreur pas de CG")</f>
        <v>43301</v>
      </c>
      <c r="R898" s="447" t="str">
        <f>IF(LEFT(Q898,1)="A",'Messages d''erreur'!B$10,"")</f>
        <v/>
      </c>
      <c r="S898" s="467" t="e">
        <f t="shared" si="71"/>
        <v>#VALUE!</v>
      </c>
      <c r="T898" s="469" t="str">
        <f>IFERROR(VLOOKUP(S898,'Liste CG'!A:A,1,FALSE),"Attention erreur pas de CG")</f>
        <v>Attention erreur pas de CG</v>
      </c>
      <c r="U898" s="447" t="str">
        <f>IF(MID(H898,4,1)="x", 'Messages d''erreur'!$B$13,IF(LEFT(T898,1)="A",'Messages d''erreur'!$B$12,""))</f>
        <v>Compte générique de contre-partie</v>
      </c>
    </row>
    <row r="899" spans="1:21" ht="26" x14ac:dyDescent="0.35">
      <c r="A899" s="535" t="s">
        <v>2083</v>
      </c>
      <c r="B899" s="447">
        <f t="shared" si="68"/>
        <v>43301</v>
      </c>
      <c r="C899" s="462" t="s">
        <v>2084</v>
      </c>
      <c r="D899" s="463" t="s">
        <v>1990</v>
      </c>
      <c r="E899" s="464" t="s">
        <v>1101</v>
      </c>
      <c r="F899" s="464">
        <v>1</v>
      </c>
      <c r="G899" s="462" t="s">
        <v>1342</v>
      </c>
      <c r="H899" s="464" t="s">
        <v>2085</v>
      </c>
      <c r="I899" s="464" t="s">
        <v>1100</v>
      </c>
      <c r="J899" s="464" t="s">
        <v>61</v>
      </c>
      <c r="K899" s="466" t="s">
        <v>300</v>
      </c>
      <c r="L899" s="467">
        <f t="shared" si="72"/>
        <v>0</v>
      </c>
      <c r="M899" s="468">
        <f t="shared" si="69"/>
        <v>65728</v>
      </c>
      <c r="N899" s="467" t="str">
        <f>IF(IFERROR(SEARCH("-",K899,1),0) &gt; 0,IFERROR(VLOOKUP(K899,'Liste ECO'!A:A,1,FALSE),"ATTENTION CE Inexistant"),"")</f>
        <v>214-01</v>
      </c>
      <c r="O899" s="467" t="str">
        <f>IF(LEFT(N899,1) ="A",'Messages d''erreur'!$B$9,"")</f>
        <v/>
      </c>
      <c r="P899" s="447">
        <f t="shared" si="70"/>
        <v>65728</v>
      </c>
      <c r="Q899" s="447">
        <f>IFERROR(VLOOKUP(B900,'Liste CG'!A:A,1,FALSE),"Attention erreur pas de CG")</f>
        <v>43301</v>
      </c>
      <c r="R899" s="447" t="str">
        <f>IF(LEFT(Q899,1)="A",'Messages d''erreur'!B$10,"")</f>
        <v/>
      </c>
      <c r="S899" s="467">
        <f t="shared" si="71"/>
        <v>65728</v>
      </c>
      <c r="T899" s="469">
        <f>IFERROR(VLOOKUP(S899,'Liste CG'!A:A,1,FALSE),"Attention erreur pas de CG")</f>
        <v>65728</v>
      </c>
      <c r="U899" s="447" t="str">
        <f>IF(MID(H899,4,1)="x", 'Messages d''erreur'!$B$13,IF(LEFT(T899,1)="A",'Messages d''erreur'!$B$12,""))</f>
        <v/>
      </c>
    </row>
    <row r="900" spans="1:21" ht="26" x14ac:dyDescent="0.35">
      <c r="A900" s="535" t="s">
        <v>2083</v>
      </c>
      <c r="B900" s="447">
        <f t="shared" si="68"/>
        <v>43301</v>
      </c>
      <c r="C900" s="462" t="s">
        <v>2084</v>
      </c>
      <c r="D900" s="463" t="s">
        <v>1990</v>
      </c>
      <c r="E900" s="464" t="s">
        <v>61</v>
      </c>
      <c r="F900" s="464">
        <v>2</v>
      </c>
      <c r="G900" s="462" t="s">
        <v>1952</v>
      </c>
      <c r="H900" s="464" t="s">
        <v>1966</v>
      </c>
      <c r="I900" s="464" t="s">
        <v>1967</v>
      </c>
      <c r="J900" s="464" t="s">
        <v>1101</v>
      </c>
      <c r="K900" s="466" t="s">
        <v>1100</v>
      </c>
      <c r="L900" s="467">
        <f t="shared" si="72"/>
        <v>1</v>
      </c>
      <c r="M900" s="468" t="e">
        <f t="shared" si="69"/>
        <v>#VALUE!</v>
      </c>
      <c r="N900" s="467" t="str">
        <f>IF(IFERROR(SEARCH("-",K900,1),0) &gt; 0,IFERROR(VLOOKUP(K900,'Liste ECO'!A:A,1,FALSE),"ATTENTION CE Inexistant"),"")</f>
        <v/>
      </c>
      <c r="O900" s="467" t="str">
        <f>IF(LEFT(N900,1) ="A",'Messages d''erreur'!$B$9,"")</f>
        <v/>
      </c>
      <c r="P900" s="447" t="e">
        <f t="shared" si="70"/>
        <v>#VALUE!</v>
      </c>
      <c r="Q900" s="447">
        <f>IFERROR(VLOOKUP(B901,'Liste CG'!A:A,1,FALSE),"Attention erreur pas de CG")</f>
        <v>43511</v>
      </c>
      <c r="R900" s="447" t="str">
        <f>IF(LEFT(Q900,1)="A",'Messages d''erreur'!B$10,"")</f>
        <v/>
      </c>
      <c r="S900" s="467" t="e">
        <f t="shared" si="71"/>
        <v>#VALUE!</v>
      </c>
      <c r="T900" s="469" t="str">
        <f>IFERROR(VLOOKUP(S900,'Liste CG'!A:A,1,FALSE),"Attention erreur pas de CG")</f>
        <v>Attention erreur pas de CG</v>
      </c>
      <c r="U900" s="447" t="str">
        <f>IF(MID(H900,4,1)="x", 'Messages d''erreur'!$B$13,IF(LEFT(T900,1)="A",'Messages d''erreur'!$B$12,""))</f>
        <v>Compte générique de contre-partie</v>
      </c>
    </row>
    <row r="901" spans="1:21" ht="26" x14ac:dyDescent="0.35">
      <c r="A901" s="535" t="s">
        <v>1285</v>
      </c>
      <c r="B901" s="447">
        <f t="shared" si="68"/>
        <v>43511</v>
      </c>
      <c r="C901" s="462" t="s">
        <v>2086</v>
      </c>
      <c r="D901" s="463" t="s">
        <v>1990</v>
      </c>
      <c r="E901" s="464" t="s">
        <v>1101</v>
      </c>
      <c r="F901" s="464">
        <v>1</v>
      </c>
      <c r="G901" s="462" t="s">
        <v>1284</v>
      </c>
      <c r="H901" s="464" t="s">
        <v>1280</v>
      </c>
      <c r="I901" s="464" t="s">
        <v>1274</v>
      </c>
      <c r="J901" s="464" t="s">
        <v>61</v>
      </c>
      <c r="K901" s="466" t="s">
        <v>961</v>
      </c>
      <c r="L901" s="467">
        <f t="shared" si="72"/>
        <v>0</v>
      </c>
      <c r="M901" s="468">
        <f t="shared" si="69"/>
        <v>17109</v>
      </c>
      <c r="N901" s="467" t="str">
        <f>IF(IFERROR(SEARCH("-",K901,1),0) &gt; 0,IFERROR(VLOOKUP(K901,'Liste ECO'!A:A,1,FALSE),"ATTENTION CE Inexistant"),"")</f>
        <v>911-01</v>
      </c>
      <c r="O901" s="467" t="str">
        <f>IF(LEFT(N901,1) ="A",'Messages d''erreur'!$B$9,"")</f>
        <v/>
      </c>
      <c r="P901" s="447">
        <f t="shared" si="70"/>
        <v>17109</v>
      </c>
      <c r="Q901" s="447">
        <f>IFERROR(VLOOKUP(B902,'Liste CG'!A:A,1,FALSE),"Attention erreur pas de CG")</f>
        <v>43511</v>
      </c>
      <c r="R901" s="447" t="str">
        <f>IF(LEFT(Q901,1)="A",'Messages d''erreur'!B$10,"")</f>
        <v/>
      </c>
      <c r="S901" s="467">
        <f t="shared" si="71"/>
        <v>17109</v>
      </c>
      <c r="T901" s="469">
        <f>IFERROR(VLOOKUP(S901,'Liste CG'!A:A,1,FALSE),"Attention erreur pas de CG")</f>
        <v>17109</v>
      </c>
      <c r="U901" s="447" t="str">
        <f>IF(MID(H901,4,1)="x", 'Messages d''erreur'!$B$13,IF(LEFT(T901,1)="A",'Messages d''erreur'!$B$12,""))</f>
        <v/>
      </c>
    </row>
    <row r="902" spans="1:21" ht="26" x14ac:dyDescent="0.35">
      <c r="A902" s="535" t="s">
        <v>1285</v>
      </c>
      <c r="B902" s="447">
        <f t="shared" si="68"/>
        <v>43511</v>
      </c>
      <c r="C902" s="462" t="s">
        <v>2086</v>
      </c>
      <c r="D902" s="463" t="s">
        <v>1990</v>
      </c>
      <c r="E902" s="464" t="s">
        <v>1101</v>
      </c>
      <c r="F902" s="464">
        <v>2</v>
      </c>
      <c r="G902" s="462" t="s">
        <v>1284</v>
      </c>
      <c r="H902" s="464" t="s">
        <v>1293</v>
      </c>
      <c r="I902" s="464" t="s">
        <v>1274</v>
      </c>
      <c r="J902" s="464" t="s">
        <v>61</v>
      </c>
      <c r="K902" s="466" t="s">
        <v>996</v>
      </c>
      <c r="L902" s="467">
        <f t="shared" si="72"/>
        <v>1</v>
      </c>
      <c r="M902" s="468">
        <f t="shared" si="69"/>
        <v>17149</v>
      </c>
      <c r="N902" s="467" t="str">
        <f>IF(IFERROR(SEARCH("-",K902,1),0) &gt; 0,IFERROR(VLOOKUP(K902,'Liste ECO'!A:A,1,FALSE),"ATTENTION CE Inexistant"),"")</f>
        <v>912-01</v>
      </c>
      <c r="O902" s="467" t="str">
        <f>IF(LEFT(N902,1) ="A",'Messages d''erreur'!$B$9,"")</f>
        <v/>
      </c>
      <c r="P902" s="447">
        <f t="shared" si="70"/>
        <v>17149</v>
      </c>
      <c r="Q902" s="447">
        <f>IFERROR(VLOOKUP(B903,'Liste CG'!A:A,1,FALSE),"Attention erreur pas de CG")</f>
        <v>43511</v>
      </c>
      <c r="R902" s="447" t="str">
        <f>IF(LEFT(Q902,1)="A",'Messages d''erreur'!B$10,"")</f>
        <v/>
      </c>
      <c r="S902" s="467">
        <f t="shared" si="71"/>
        <v>17149</v>
      </c>
      <c r="T902" s="469">
        <f>IFERROR(VLOOKUP(S902,'Liste CG'!A:A,1,FALSE),"Attention erreur pas de CG")</f>
        <v>17149</v>
      </c>
      <c r="U902" s="447" t="str">
        <f>IF(MID(H902,4,1)="x", 'Messages d''erreur'!$B$13,IF(LEFT(T902,1)="A",'Messages d''erreur'!$B$12,""))</f>
        <v/>
      </c>
    </row>
    <row r="903" spans="1:21" ht="26" x14ac:dyDescent="0.35">
      <c r="A903" s="535" t="s">
        <v>1285</v>
      </c>
      <c r="B903" s="447">
        <f t="shared" si="68"/>
        <v>43511</v>
      </c>
      <c r="C903" s="462" t="s">
        <v>2086</v>
      </c>
      <c r="D903" s="463" t="s">
        <v>1990</v>
      </c>
      <c r="E903" s="464" t="s">
        <v>1101</v>
      </c>
      <c r="F903" s="464">
        <v>3</v>
      </c>
      <c r="G903" s="462" t="s">
        <v>1284</v>
      </c>
      <c r="H903" s="464" t="s">
        <v>1297</v>
      </c>
      <c r="I903" s="464" t="s">
        <v>1274</v>
      </c>
      <c r="J903" s="464" t="s">
        <v>61</v>
      </c>
      <c r="K903" s="466" t="s">
        <v>969</v>
      </c>
      <c r="L903" s="467">
        <f t="shared" si="72"/>
        <v>1</v>
      </c>
      <c r="M903" s="468">
        <f t="shared" si="69"/>
        <v>17159</v>
      </c>
      <c r="N903" s="467" t="str">
        <f>IF(IFERROR(SEARCH("-",K903,1),0) &gt; 0,IFERROR(VLOOKUP(K903,'Liste ECO'!A:A,1,FALSE),"ATTENTION CE Inexistant"),"")</f>
        <v>911-05</v>
      </c>
      <c r="O903" s="467" t="str">
        <f>IF(LEFT(N903,1) ="A",'Messages d''erreur'!$B$9,"")</f>
        <v/>
      </c>
      <c r="P903" s="447">
        <f t="shared" si="70"/>
        <v>17159</v>
      </c>
      <c r="Q903" s="447">
        <f>IFERROR(VLOOKUP(B904,'Liste CG'!A:A,1,FALSE),"Attention erreur pas de CG")</f>
        <v>43511</v>
      </c>
      <c r="R903" s="447" t="str">
        <f>IF(LEFT(Q903,1)="A",'Messages d''erreur'!B$10,"")</f>
        <v/>
      </c>
      <c r="S903" s="467">
        <f t="shared" si="71"/>
        <v>17159</v>
      </c>
      <c r="T903" s="469">
        <f>IFERROR(VLOOKUP(S903,'Liste CG'!A:A,1,FALSE),"Attention erreur pas de CG")</f>
        <v>17159</v>
      </c>
      <c r="U903" s="447" t="str">
        <f>IF(MID(H903,4,1)="x", 'Messages d''erreur'!$B$13,IF(LEFT(T903,1)="A",'Messages d''erreur'!$B$12,""))</f>
        <v/>
      </c>
    </row>
    <row r="904" spans="1:21" ht="26" x14ac:dyDescent="0.35">
      <c r="A904" s="535" t="s">
        <v>1285</v>
      </c>
      <c r="B904" s="447">
        <f t="shared" si="68"/>
        <v>43511</v>
      </c>
      <c r="C904" s="462" t="s">
        <v>2086</v>
      </c>
      <c r="D904" s="463" t="s">
        <v>1990</v>
      </c>
      <c r="E904" s="464" t="s">
        <v>1101</v>
      </c>
      <c r="F904" s="464">
        <v>4</v>
      </c>
      <c r="G904" s="462" t="s">
        <v>1284</v>
      </c>
      <c r="H904" s="464" t="s">
        <v>1301</v>
      </c>
      <c r="I904" s="464" t="s">
        <v>1274</v>
      </c>
      <c r="J904" s="464" t="s">
        <v>61</v>
      </c>
      <c r="K904" s="466" t="s">
        <v>1003</v>
      </c>
      <c r="L904" s="467">
        <f t="shared" si="72"/>
        <v>1</v>
      </c>
      <c r="M904" s="468">
        <f t="shared" si="69"/>
        <v>17219</v>
      </c>
      <c r="N904" s="467" t="str">
        <f>IF(IFERROR(SEARCH("-",K904,1),0) &gt; 0,IFERROR(VLOOKUP(K904,'Liste ECO'!A:A,1,FALSE),"ATTENTION CE Inexistant"),"")</f>
        <v>913-01</v>
      </c>
      <c r="O904" s="467" t="str">
        <f>IF(LEFT(N904,1) ="A",'Messages d''erreur'!$B$9,"")</f>
        <v/>
      </c>
      <c r="P904" s="447">
        <f t="shared" si="70"/>
        <v>17219</v>
      </c>
      <c r="Q904" s="447">
        <f>IFERROR(VLOOKUP(B905,'Liste CG'!A:A,1,FALSE),"Attention erreur pas de CG")</f>
        <v>43511</v>
      </c>
      <c r="R904" s="447" t="str">
        <f>IF(LEFT(Q904,1)="A",'Messages d''erreur'!B$10,"")</f>
        <v/>
      </c>
      <c r="S904" s="467">
        <f t="shared" si="71"/>
        <v>17219</v>
      </c>
      <c r="T904" s="469">
        <f>IFERROR(VLOOKUP(S904,'Liste CG'!A:A,1,FALSE),"Attention erreur pas de CG")</f>
        <v>17219</v>
      </c>
      <c r="U904" s="447" t="str">
        <f>IF(MID(H904,4,1)="x", 'Messages d''erreur'!$B$13,IF(LEFT(T904,1)="A",'Messages d''erreur'!$B$12,""))</f>
        <v/>
      </c>
    </row>
    <row r="905" spans="1:21" ht="26" x14ac:dyDescent="0.35">
      <c r="A905" s="535" t="s">
        <v>1285</v>
      </c>
      <c r="B905" s="447">
        <f t="shared" si="68"/>
        <v>43511</v>
      </c>
      <c r="C905" s="462" t="s">
        <v>2086</v>
      </c>
      <c r="D905" s="463" t="s">
        <v>1990</v>
      </c>
      <c r="E905" s="464" t="s">
        <v>1101</v>
      </c>
      <c r="F905" s="464">
        <v>5</v>
      </c>
      <c r="G905" s="462" t="s">
        <v>1284</v>
      </c>
      <c r="H905" s="464" t="s">
        <v>1308</v>
      </c>
      <c r="I905" s="464" t="s">
        <v>1306</v>
      </c>
      <c r="J905" s="464" t="s">
        <v>61</v>
      </c>
      <c r="K905" s="466" t="s">
        <v>963</v>
      </c>
      <c r="L905" s="467">
        <f t="shared" si="72"/>
        <v>1</v>
      </c>
      <c r="M905" s="468">
        <f t="shared" si="69"/>
        <v>17309</v>
      </c>
      <c r="N905" s="467" t="str">
        <f>IF(IFERROR(SEARCH("-",K905,1),0) &gt; 0,IFERROR(VLOOKUP(K905,'Liste ECO'!A:A,1,FALSE),"ATTENTION CE Inexistant"),"")</f>
        <v>911-02</v>
      </c>
      <c r="O905" s="467" t="str">
        <f>IF(LEFT(N905,1) ="A",'Messages d''erreur'!$B$9,"")</f>
        <v/>
      </c>
      <c r="P905" s="447">
        <f t="shared" si="70"/>
        <v>17309</v>
      </c>
      <c r="Q905" s="447">
        <f>IFERROR(VLOOKUP(B906,'Liste CG'!A:A,1,FALSE),"Attention erreur pas de CG")</f>
        <v>43511</v>
      </c>
      <c r="R905" s="447" t="str">
        <f>IF(LEFT(Q905,1)="A",'Messages d''erreur'!B$10,"")</f>
        <v/>
      </c>
      <c r="S905" s="467">
        <f t="shared" si="71"/>
        <v>17309</v>
      </c>
      <c r="T905" s="469">
        <f>IFERROR(VLOOKUP(S905,'Liste CG'!A:A,1,FALSE),"Attention erreur pas de CG")</f>
        <v>17309</v>
      </c>
      <c r="U905" s="447" t="str">
        <f>IF(MID(H905,4,1)="x", 'Messages d''erreur'!$B$13,IF(LEFT(T905,1)="A",'Messages d''erreur'!$B$12,""))</f>
        <v/>
      </c>
    </row>
    <row r="906" spans="1:21" ht="26" x14ac:dyDescent="0.35">
      <c r="A906" s="535" t="s">
        <v>1285</v>
      </c>
      <c r="B906" s="447">
        <f t="shared" si="68"/>
        <v>43511</v>
      </c>
      <c r="C906" s="462" t="s">
        <v>2086</v>
      </c>
      <c r="D906" s="463" t="s">
        <v>1990</v>
      </c>
      <c r="E906" s="464" t="s">
        <v>1101</v>
      </c>
      <c r="F906" s="464">
        <v>6</v>
      </c>
      <c r="G906" s="462" t="s">
        <v>1284</v>
      </c>
      <c r="H906" s="464" t="s">
        <v>1320</v>
      </c>
      <c r="I906" s="464" t="s">
        <v>1274</v>
      </c>
      <c r="J906" s="464" t="s">
        <v>61</v>
      </c>
      <c r="K906" s="466" t="s">
        <v>971</v>
      </c>
      <c r="L906" s="467">
        <f t="shared" si="72"/>
        <v>1</v>
      </c>
      <c r="M906" s="468">
        <f t="shared" si="69"/>
        <v>17509</v>
      </c>
      <c r="N906" s="467" t="str">
        <f>IF(IFERROR(SEARCH("-",K906,1),0) &gt; 0,IFERROR(VLOOKUP(K906,'Liste ECO'!A:A,1,FALSE),"ATTENTION CE Inexistant"),"")</f>
        <v>911-06</v>
      </c>
      <c r="O906" s="467" t="str">
        <f>IF(LEFT(N906,1) ="A",'Messages d''erreur'!$B$9,"")</f>
        <v/>
      </c>
      <c r="P906" s="447">
        <f t="shared" si="70"/>
        <v>17509</v>
      </c>
      <c r="Q906" s="447">
        <f>IFERROR(VLOOKUP(B907,'Liste CG'!A:A,1,FALSE),"Attention erreur pas de CG")</f>
        <v>43511</v>
      </c>
      <c r="R906" s="447" t="str">
        <f>IF(LEFT(Q906,1)="A",'Messages d''erreur'!B$10,"")</f>
        <v/>
      </c>
      <c r="S906" s="467">
        <f t="shared" si="71"/>
        <v>17509</v>
      </c>
      <c r="T906" s="469">
        <f>IFERROR(VLOOKUP(S906,'Liste CG'!A:A,1,FALSE),"Attention erreur pas de CG")</f>
        <v>17509</v>
      </c>
      <c r="U906" s="447" t="str">
        <f>IF(MID(H906,4,1)="x", 'Messages d''erreur'!$B$13,IF(LEFT(T906,1)="A",'Messages d''erreur'!$B$12,""))</f>
        <v/>
      </c>
    </row>
    <row r="907" spans="1:21" ht="26" x14ac:dyDescent="0.35">
      <c r="A907" s="535" t="s">
        <v>1285</v>
      </c>
      <c r="B907" s="447">
        <f t="shared" si="68"/>
        <v>43511</v>
      </c>
      <c r="C907" s="462" t="s">
        <v>2086</v>
      </c>
      <c r="D907" s="463" t="s">
        <v>1990</v>
      </c>
      <c r="E907" s="464" t="s">
        <v>1101</v>
      </c>
      <c r="F907" s="464">
        <v>7</v>
      </c>
      <c r="G907" s="462" t="s">
        <v>1284</v>
      </c>
      <c r="H907" s="464" t="s">
        <v>1325</v>
      </c>
      <c r="I907" s="464" t="s">
        <v>1324</v>
      </c>
      <c r="J907" s="464" t="s">
        <v>61</v>
      </c>
      <c r="K907" s="466" t="s">
        <v>967</v>
      </c>
      <c r="L907" s="467">
        <f t="shared" si="72"/>
        <v>1</v>
      </c>
      <c r="M907" s="468">
        <f t="shared" si="69"/>
        <v>17609</v>
      </c>
      <c r="N907" s="467" t="str">
        <f>IF(IFERROR(SEARCH("-",K907,1),0) &gt; 0,IFERROR(VLOOKUP(K907,'Liste ECO'!A:A,1,FALSE),"ATTENTION CE Inexistant"),"")</f>
        <v>911-04</v>
      </c>
      <c r="O907" s="467" t="str">
        <f>IF(LEFT(N907,1) ="A",'Messages d''erreur'!$B$9,"")</f>
        <v/>
      </c>
      <c r="P907" s="447">
        <f t="shared" si="70"/>
        <v>17609</v>
      </c>
      <c r="Q907" s="447">
        <f>IFERROR(VLOOKUP(B908,'Liste CG'!A:A,1,FALSE),"Attention erreur pas de CG")</f>
        <v>43511</v>
      </c>
      <c r="R907" s="447" t="str">
        <f>IF(LEFT(Q907,1)="A",'Messages d''erreur'!B$10,"")</f>
        <v/>
      </c>
      <c r="S907" s="467">
        <f t="shared" si="71"/>
        <v>17609</v>
      </c>
      <c r="T907" s="469">
        <f>IFERROR(VLOOKUP(S907,'Liste CG'!A:A,1,FALSE),"Attention erreur pas de CG")</f>
        <v>17609</v>
      </c>
      <c r="U907" s="447" t="str">
        <f>IF(MID(H907,4,1)="x", 'Messages d''erreur'!$B$13,IF(LEFT(T907,1)="A",'Messages d''erreur'!$B$12,""))</f>
        <v/>
      </c>
    </row>
    <row r="908" spans="1:21" ht="26" x14ac:dyDescent="0.35">
      <c r="A908" s="535" t="s">
        <v>1285</v>
      </c>
      <c r="B908" s="447">
        <f t="shared" ref="B908:B971" si="73">VALUE(A908)</f>
        <v>43511</v>
      </c>
      <c r="C908" s="462" t="s">
        <v>2086</v>
      </c>
      <c r="D908" s="463" t="s">
        <v>1990</v>
      </c>
      <c r="E908" s="464" t="s">
        <v>1101</v>
      </c>
      <c r="F908" s="464">
        <v>8</v>
      </c>
      <c r="G908" s="462" t="s">
        <v>2087</v>
      </c>
      <c r="H908" s="464" t="s">
        <v>2088</v>
      </c>
      <c r="I908" s="464" t="s">
        <v>1100</v>
      </c>
      <c r="J908" s="464" t="s">
        <v>61</v>
      </c>
      <c r="K908" s="466" t="s">
        <v>1008</v>
      </c>
      <c r="L908" s="467">
        <f t="shared" si="72"/>
        <v>1</v>
      </c>
      <c r="M908" s="468">
        <f t="shared" ref="M908:M971" si="74">VALUE(H908)</f>
        <v>67112</v>
      </c>
      <c r="N908" s="467" t="str">
        <f>IF(IFERROR(SEARCH("-",K908,1),0) &gt; 0,IFERROR(VLOOKUP(K908,'Liste ECO'!A:A,1,FALSE),"ATTENTION CE Inexistant"),"")</f>
        <v>918-01</v>
      </c>
      <c r="O908" s="467" t="str">
        <f>IF(LEFT(N908,1) ="A",'Messages d''erreur'!$B$9,"")</f>
        <v/>
      </c>
      <c r="P908" s="447">
        <f t="shared" si="70"/>
        <v>67112</v>
      </c>
      <c r="Q908" s="447">
        <f>IFERROR(VLOOKUP(B909,'Liste CG'!A:A,1,FALSE),"Attention erreur pas de CG")</f>
        <v>43511</v>
      </c>
      <c r="R908" s="447" t="str">
        <f>IF(LEFT(Q908,1)="A",'Messages d''erreur'!B$10,"")</f>
        <v/>
      </c>
      <c r="S908" s="467">
        <f t="shared" si="71"/>
        <v>67112</v>
      </c>
      <c r="T908" s="469">
        <f>IFERROR(VLOOKUP(S908,'Liste CG'!A:A,1,FALSE),"Attention erreur pas de CG")</f>
        <v>67112</v>
      </c>
      <c r="U908" s="447" t="str">
        <f>IF(MID(H908,4,1)="x", 'Messages d''erreur'!$B$13,IF(LEFT(T908,1)="A",'Messages d''erreur'!$B$12,""))</f>
        <v/>
      </c>
    </row>
    <row r="909" spans="1:21" ht="26" x14ac:dyDescent="0.35">
      <c r="A909" s="535" t="s">
        <v>1285</v>
      </c>
      <c r="B909" s="447">
        <f t="shared" si="73"/>
        <v>43511</v>
      </c>
      <c r="C909" s="462" t="s">
        <v>2086</v>
      </c>
      <c r="D909" s="463" t="s">
        <v>1990</v>
      </c>
      <c r="E909" s="464" t="s">
        <v>61</v>
      </c>
      <c r="F909" s="464">
        <v>9</v>
      </c>
      <c r="G909" s="462" t="s">
        <v>2089</v>
      </c>
      <c r="H909" s="464" t="s">
        <v>2073</v>
      </c>
      <c r="I909" s="464" t="s">
        <v>1967</v>
      </c>
      <c r="J909" s="464" t="s">
        <v>1101</v>
      </c>
      <c r="K909" s="466" t="s">
        <v>1100</v>
      </c>
      <c r="L909" s="467">
        <f t="shared" si="72"/>
        <v>1</v>
      </c>
      <c r="M909" s="468">
        <f t="shared" si="74"/>
        <v>55001</v>
      </c>
      <c r="N909" s="467" t="str">
        <f>IF(IFERROR(SEARCH("-",K909,1),0) &gt; 0,IFERROR(VLOOKUP(K909,'Liste ECO'!A:A,1,FALSE),"ATTENTION CE Inexistant"),"")</f>
        <v/>
      </c>
      <c r="O909" s="467" t="str">
        <f>IF(LEFT(N909,1) ="A",'Messages d''erreur'!$B$9,"")</f>
        <v/>
      </c>
      <c r="P909" s="447">
        <f t="shared" si="70"/>
        <v>55001</v>
      </c>
      <c r="Q909" s="447">
        <f>IFERROR(VLOOKUP(B910,'Liste CG'!A:A,1,FALSE),"Attention erreur pas de CG")</f>
        <v>43513</v>
      </c>
      <c r="R909" s="447" t="str">
        <f>IF(LEFT(Q909,1)="A",'Messages d''erreur'!B$10,"")</f>
        <v/>
      </c>
      <c r="S909" s="467">
        <f t="shared" si="71"/>
        <v>55001</v>
      </c>
      <c r="T909" s="469">
        <f>IFERROR(VLOOKUP(S909,'Liste CG'!A:A,1,FALSE),"Attention erreur pas de CG")</f>
        <v>55001</v>
      </c>
      <c r="U909" s="447" t="str">
        <f>IF(MID(H909,4,1)="x", 'Messages d''erreur'!$B$13,IF(LEFT(T909,1)="A",'Messages d''erreur'!$B$12,""))</f>
        <v/>
      </c>
    </row>
    <row r="910" spans="1:21" ht="26" x14ac:dyDescent="0.35">
      <c r="A910" s="535" t="s">
        <v>1283</v>
      </c>
      <c r="B910" s="447">
        <f t="shared" si="73"/>
        <v>43513</v>
      </c>
      <c r="C910" s="462" t="s">
        <v>2090</v>
      </c>
      <c r="D910" s="463" t="s">
        <v>1990</v>
      </c>
      <c r="E910" s="464" t="s">
        <v>1101</v>
      </c>
      <c r="F910" s="464">
        <v>1</v>
      </c>
      <c r="G910" s="462" t="s">
        <v>1282</v>
      </c>
      <c r="H910" s="464" t="s">
        <v>1280</v>
      </c>
      <c r="I910" s="464" t="s">
        <v>1274</v>
      </c>
      <c r="J910" s="464" t="s">
        <v>61</v>
      </c>
      <c r="K910" s="466" t="s">
        <v>1100</v>
      </c>
      <c r="L910" s="467">
        <f t="shared" si="72"/>
        <v>0</v>
      </c>
      <c r="M910" s="468">
        <f t="shared" si="74"/>
        <v>17109</v>
      </c>
      <c r="N910" s="467" t="str">
        <f>IF(IFERROR(SEARCH("-",K910,1),0) &gt; 0,IFERROR(VLOOKUP(K910,'Liste ECO'!A:A,1,FALSE),"ATTENTION CE Inexistant"),"")</f>
        <v/>
      </c>
      <c r="O910" s="467" t="str">
        <f>IF(LEFT(N910,1) ="A",'Messages d''erreur'!$B$9,"")</f>
        <v/>
      </c>
      <c r="P910" s="447">
        <f t="shared" si="70"/>
        <v>17109</v>
      </c>
      <c r="Q910" s="447">
        <f>IFERROR(VLOOKUP(B911,'Liste CG'!A:A,1,FALSE),"Attention erreur pas de CG")</f>
        <v>43513</v>
      </c>
      <c r="R910" s="447" t="str">
        <f>IF(LEFT(Q910,1)="A",'Messages d''erreur'!B$10,"")</f>
        <v/>
      </c>
      <c r="S910" s="467">
        <f t="shared" si="71"/>
        <v>17109</v>
      </c>
      <c r="T910" s="469">
        <f>IFERROR(VLOOKUP(S910,'Liste CG'!A:A,1,FALSE),"Attention erreur pas de CG")</f>
        <v>17109</v>
      </c>
      <c r="U910" s="447" t="str">
        <f>IF(MID(H910,4,1)="x", 'Messages d''erreur'!$B$13,IF(LEFT(T910,1)="A",'Messages d''erreur'!$B$12,""))</f>
        <v/>
      </c>
    </row>
    <row r="911" spans="1:21" ht="39" x14ac:dyDescent="0.35">
      <c r="A911" s="535" t="s">
        <v>1283</v>
      </c>
      <c r="B911" s="447">
        <f t="shared" si="73"/>
        <v>43513</v>
      </c>
      <c r="C911" s="462" t="s">
        <v>2090</v>
      </c>
      <c r="D911" s="463" t="s">
        <v>1990</v>
      </c>
      <c r="E911" s="464" t="s">
        <v>61</v>
      </c>
      <c r="F911" s="464">
        <v>2</v>
      </c>
      <c r="G911" s="462" t="s">
        <v>1286</v>
      </c>
      <c r="H911" s="464" t="s">
        <v>1280</v>
      </c>
      <c r="I911" s="464" t="s">
        <v>1274</v>
      </c>
      <c r="J911" s="464" t="s">
        <v>1101</v>
      </c>
      <c r="K911" s="466" t="s">
        <v>1100</v>
      </c>
      <c r="L911" s="467">
        <f t="shared" si="72"/>
        <v>1</v>
      </c>
      <c r="M911" s="468">
        <f t="shared" si="74"/>
        <v>17109</v>
      </c>
      <c r="N911" s="467" t="str">
        <f>IF(IFERROR(SEARCH("-",K911,1),0) &gt; 0,IFERROR(VLOOKUP(K911,'Liste ECO'!A:A,1,FALSE),"ATTENTION CE Inexistant"),"")</f>
        <v/>
      </c>
      <c r="O911" s="467" t="str">
        <f>IF(LEFT(N911,1) ="A",'Messages d''erreur'!$B$9,"")</f>
        <v/>
      </c>
      <c r="P911" s="447">
        <f t="shared" si="70"/>
        <v>17109</v>
      </c>
      <c r="Q911" s="447">
        <f>IFERROR(VLOOKUP(B912,'Liste CG'!A:A,1,FALSE),"Attention erreur pas de CG")</f>
        <v>43513</v>
      </c>
      <c r="R911" s="447" t="str">
        <f>IF(LEFT(Q911,1)="A",'Messages d''erreur'!B$10,"")</f>
        <v/>
      </c>
      <c r="S911" s="467">
        <f t="shared" si="71"/>
        <v>17109</v>
      </c>
      <c r="T911" s="469">
        <f>IFERROR(VLOOKUP(S911,'Liste CG'!A:A,1,FALSE),"Attention erreur pas de CG")</f>
        <v>17109</v>
      </c>
      <c r="U911" s="447" t="str">
        <f>IF(MID(H911,4,1)="x", 'Messages d''erreur'!$B$13,IF(LEFT(T911,1)="A",'Messages d''erreur'!$B$12,""))</f>
        <v/>
      </c>
    </row>
    <row r="912" spans="1:21" ht="26" x14ac:dyDescent="0.35">
      <c r="A912" s="535" t="s">
        <v>1283</v>
      </c>
      <c r="B912" s="447">
        <f t="shared" si="73"/>
        <v>43513</v>
      </c>
      <c r="C912" s="462" t="s">
        <v>2090</v>
      </c>
      <c r="D912" s="463" t="s">
        <v>1990</v>
      </c>
      <c r="E912" s="464" t="s">
        <v>1101</v>
      </c>
      <c r="F912" s="464">
        <v>3</v>
      </c>
      <c r="G912" s="462" t="s">
        <v>1282</v>
      </c>
      <c r="H912" s="464" t="s">
        <v>1293</v>
      </c>
      <c r="I912" s="464" t="s">
        <v>1274</v>
      </c>
      <c r="J912" s="464" t="s">
        <v>61</v>
      </c>
      <c r="K912" s="466" t="s">
        <v>1100</v>
      </c>
      <c r="L912" s="467">
        <f t="shared" si="72"/>
        <v>1</v>
      </c>
      <c r="M912" s="468">
        <f t="shared" si="74"/>
        <v>17149</v>
      </c>
      <c r="N912" s="467" t="str">
        <f>IF(IFERROR(SEARCH("-",K912,1),0) &gt; 0,IFERROR(VLOOKUP(K912,'Liste ECO'!A:A,1,FALSE),"ATTENTION CE Inexistant"),"")</f>
        <v/>
      </c>
      <c r="O912" s="467" t="str">
        <f>IF(LEFT(N912,1) ="A",'Messages d''erreur'!$B$9,"")</f>
        <v/>
      </c>
      <c r="P912" s="447">
        <f t="shared" si="70"/>
        <v>17149</v>
      </c>
      <c r="Q912" s="447">
        <f>IFERROR(VLOOKUP(B913,'Liste CG'!A:A,1,FALSE),"Attention erreur pas de CG")</f>
        <v>43513</v>
      </c>
      <c r="R912" s="447" t="str">
        <f>IF(LEFT(Q912,1)="A",'Messages d''erreur'!B$10,"")</f>
        <v/>
      </c>
      <c r="S912" s="467">
        <f t="shared" si="71"/>
        <v>17149</v>
      </c>
      <c r="T912" s="469">
        <f>IFERROR(VLOOKUP(S912,'Liste CG'!A:A,1,FALSE),"Attention erreur pas de CG")</f>
        <v>17149</v>
      </c>
      <c r="U912" s="447" t="str">
        <f>IF(MID(H912,4,1)="x", 'Messages d''erreur'!$B$13,IF(LEFT(T912,1)="A",'Messages d''erreur'!$B$12,""))</f>
        <v/>
      </c>
    </row>
    <row r="913" spans="1:21" ht="39" x14ac:dyDescent="0.35">
      <c r="A913" s="535" t="s">
        <v>1283</v>
      </c>
      <c r="B913" s="447">
        <f t="shared" si="73"/>
        <v>43513</v>
      </c>
      <c r="C913" s="462" t="s">
        <v>2090</v>
      </c>
      <c r="D913" s="463" t="s">
        <v>1990</v>
      </c>
      <c r="E913" s="464" t="s">
        <v>61</v>
      </c>
      <c r="F913" s="464">
        <v>4</v>
      </c>
      <c r="G913" s="462" t="s">
        <v>1286</v>
      </c>
      <c r="H913" s="464" t="s">
        <v>1293</v>
      </c>
      <c r="I913" s="464" t="s">
        <v>1274</v>
      </c>
      <c r="J913" s="464" t="s">
        <v>1101</v>
      </c>
      <c r="K913" s="466" t="s">
        <v>1100</v>
      </c>
      <c r="L913" s="467">
        <f t="shared" si="72"/>
        <v>1</v>
      </c>
      <c r="M913" s="468">
        <f t="shared" si="74"/>
        <v>17149</v>
      </c>
      <c r="N913" s="467" t="str">
        <f>IF(IFERROR(SEARCH("-",K913,1),0) &gt; 0,IFERROR(VLOOKUP(K913,'Liste ECO'!A:A,1,FALSE),"ATTENTION CE Inexistant"),"")</f>
        <v/>
      </c>
      <c r="O913" s="467" t="str">
        <f>IF(LEFT(N913,1) ="A",'Messages d''erreur'!$B$9,"")</f>
        <v/>
      </c>
      <c r="P913" s="447">
        <f t="shared" si="70"/>
        <v>17149</v>
      </c>
      <c r="Q913" s="447">
        <f>IFERROR(VLOOKUP(B914,'Liste CG'!A:A,1,FALSE),"Attention erreur pas de CG")</f>
        <v>43513</v>
      </c>
      <c r="R913" s="447" t="str">
        <f>IF(LEFT(Q913,1)="A",'Messages d''erreur'!B$10,"")</f>
        <v/>
      </c>
      <c r="S913" s="467">
        <f t="shared" si="71"/>
        <v>17149</v>
      </c>
      <c r="T913" s="469">
        <f>IFERROR(VLOOKUP(S913,'Liste CG'!A:A,1,FALSE),"Attention erreur pas de CG")</f>
        <v>17149</v>
      </c>
      <c r="U913" s="447" t="str">
        <f>IF(MID(H913,4,1)="x", 'Messages d''erreur'!$B$13,IF(LEFT(T913,1)="A",'Messages d''erreur'!$B$12,""))</f>
        <v/>
      </c>
    </row>
    <row r="914" spans="1:21" ht="26" x14ac:dyDescent="0.35">
      <c r="A914" s="535" t="s">
        <v>1283</v>
      </c>
      <c r="B914" s="447">
        <f t="shared" si="73"/>
        <v>43513</v>
      </c>
      <c r="C914" s="462" t="s">
        <v>2090</v>
      </c>
      <c r="D914" s="463" t="s">
        <v>1990</v>
      </c>
      <c r="E914" s="464" t="s">
        <v>1101</v>
      </c>
      <c r="F914" s="464">
        <v>5</v>
      </c>
      <c r="G914" s="462" t="s">
        <v>1282</v>
      </c>
      <c r="H914" s="464" t="s">
        <v>1297</v>
      </c>
      <c r="I914" s="464" t="s">
        <v>1274</v>
      </c>
      <c r="J914" s="464" t="s">
        <v>61</v>
      </c>
      <c r="K914" s="466" t="s">
        <v>1100</v>
      </c>
      <c r="L914" s="467">
        <f t="shared" si="72"/>
        <v>1</v>
      </c>
      <c r="M914" s="468">
        <f t="shared" si="74"/>
        <v>17159</v>
      </c>
      <c r="N914" s="467" t="str">
        <f>IF(IFERROR(SEARCH("-",K914,1),0) &gt; 0,IFERROR(VLOOKUP(K914,'Liste ECO'!A:A,1,FALSE),"ATTENTION CE Inexistant"),"")</f>
        <v/>
      </c>
      <c r="O914" s="467" t="str">
        <f>IF(LEFT(N914,1) ="A",'Messages d''erreur'!$B$9,"")</f>
        <v/>
      </c>
      <c r="P914" s="447">
        <f t="shared" si="70"/>
        <v>17159</v>
      </c>
      <c r="Q914" s="447">
        <f>IFERROR(VLOOKUP(B915,'Liste CG'!A:A,1,FALSE),"Attention erreur pas de CG")</f>
        <v>43513</v>
      </c>
      <c r="R914" s="447" t="str">
        <f>IF(LEFT(Q914,1)="A",'Messages d''erreur'!B$10,"")</f>
        <v/>
      </c>
      <c r="S914" s="467">
        <f t="shared" si="71"/>
        <v>17159</v>
      </c>
      <c r="T914" s="469">
        <f>IFERROR(VLOOKUP(S914,'Liste CG'!A:A,1,FALSE),"Attention erreur pas de CG")</f>
        <v>17159</v>
      </c>
      <c r="U914" s="447" t="str">
        <f>IF(MID(H914,4,1)="x", 'Messages d''erreur'!$B$13,IF(LEFT(T914,1)="A",'Messages d''erreur'!$B$12,""))</f>
        <v/>
      </c>
    </row>
    <row r="915" spans="1:21" ht="39" x14ac:dyDescent="0.35">
      <c r="A915" s="535" t="s">
        <v>1283</v>
      </c>
      <c r="B915" s="447">
        <f t="shared" si="73"/>
        <v>43513</v>
      </c>
      <c r="C915" s="462" t="s">
        <v>2090</v>
      </c>
      <c r="D915" s="463" t="s">
        <v>1990</v>
      </c>
      <c r="E915" s="464" t="s">
        <v>61</v>
      </c>
      <c r="F915" s="464">
        <v>6</v>
      </c>
      <c r="G915" s="462" t="s">
        <v>1286</v>
      </c>
      <c r="H915" s="464" t="s">
        <v>1297</v>
      </c>
      <c r="I915" s="464" t="s">
        <v>1274</v>
      </c>
      <c r="J915" s="464" t="s">
        <v>1101</v>
      </c>
      <c r="K915" s="466" t="s">
        <v>1100</v>
      </c>
      <c r="L915" s="467">
        <f t="shared" si="72"/>
        <v>1</v>
      </c>
      <c r="M915" s="468">
        <f t="shared" si="74"/>
        <v>17159</v>
      </c>
      <c r="N915" s="467" t="str">
        <f>IF(IFERROR(SEARCH("-",K915,1),0) &gt; 0,IFERROR(VLOOKUP(K915,'Liste ECO'!A:A,1,FALSE),"ATTENTION CE Inexistant"),"")</f>
        <v/>
      </c>
      <c r="O915" s="467" t="str">
        <f>IF(LEFT(N915,1) ="A",'Messages d''erreur'!$B$9,"")</f>
        <v/>
      </c>
      <c r="P915" s="447">
        <f t="shared" si="70"/>
        <v>17159</v>
      </c>
      <c r="Q915" s="447">
        <f>IFERROR(VLOOKUP(B916,'Liste CG'!A:A,1,FALSE),"Attention erreur pas de CG")</f>
        <v>43513</v>
      </c>
      <c r="R915" s="447" t="str">
        <f>IF(LEFT(Q915,1)="A",'Messages d''erreur'!B$10,"")</f>
        <v/>
      </c>
      <c r="S915" s="467">
        <f t="shared" si="71"/>
        <v>17159</v>
      </c>
      <c r="T915" s="469">
        <f>IFERROR(VLOOKUP(S915,'Liste CG'!A:A,1,FALSE),"Attention erreur pas de CG")</f>
        <v>17159</v>
      </c>
      <c r="U915" s="447" t="str">
        <f>IF(MID(H915,4,1)="x", 'Messages d''erreur'!$B$13,IF(LEFT(T915,1)="A",'Messages d''erreur'!$B$12,""))</f>
        <v/>
      </c>
    </row>
    <row r="916" spans="1:21" ht="26" x14ac:dyDescent="0.35">
      <c r="A916" s="535" t="s">
        <v>1283</v>
      </c>
      <c r="B916" s="447">
        <f t="shared" si="73"/>
        <v>43513</v>
      </c>
      <c r="C916" s="462" t="s">
        <v>2090</v>
      </c>
      <c r="D916" s="463" t="s">
        <v>1990</v>
      </c>
      <c r="E916" s="464" t="s">
        <v>1101</v>
      </c>
      <c r="F916" s="464">
        <v>7</v>
      </c>
      <c r="G916" s="462" t="s">
        <v>1282</v>
      </c>
      <c r="H916" s="464" t="s">
        <v>1301</v>
      </c>
      <c r="I916" s="464" t="s">
        <v>1274</v>
      </c>
      <c r="J916" s="464" t="s">
        <v>61</v>
      </c>
      <c r="K916" s="466" t="s">
        <v>1100</v>
      </c>
      <c r="L916" s="467">
        <f t="shared" si="72"/>
        <v>1</v>
      </c>
      <c r="M916" s="468">
        <f t="shared" si="74"/>
        <v>17219</v>
      </c>
      <c r="N916" s="467" t="str">
        <f>IF(IFERROR(SEARCH("-",K916,1),0) &gt; 0,IFERROR(VLOOKUP(K916,'Liste ECO'!A:A,1,FALSE),"ATTENTION CE Inexistant"),"")</f>
        <v/>
      </c>
      <c r="O916" s="467" t="str">
        <f>IF(LEFT(N916,1) ="A",'Messages d''erreur'!$B$9,"")</f>
        <v/>
      </c>
      <c r="P916" s="447">
        <f t="shared" si="70"/>
        <v>17219</v>
      </c>
      <c r="Q916" s="447">
        <f>IFERROR(VLOOKUP(B917,'Liste CG'!A:A,1,FALSE),"Attention erreur pas de CG")</f>
        <v>43513</v>
      </c>
      <c r="R916" s="447" t="str">
        <f>IF(LEFT(Q916,1)="A",'Messages d''erreur'!B$10,"")</f>
        <v/>
      </c>
      <c r="S916" s="467">
        <f t="shared" si="71"/>
        <v>17219</v>
      </c>
      <c r="T916" s="469">
        <f>IFERROR(VLOOKUP(S916,'Liste CG'!A:A,1,FALSE),"Attention erreur pas de CG")</f>
        <v>17219</v>
      </c>
      <c r="U916" s="447" t="str">
        <f>IF(MID(H916,4,1)="x", 'Messages d''erreur'!$B$13,IF(LEFT(T916,1)="A",'Messages d''erreur'!$B$12,""))</f>
        <v/>
      </c>
    </row>
    <row r="917" spans="1:21" ht="39" x14ac:dyDescent="0.35">
      <c r="A917" s="535" t="s">
        <v>1283</v>
      </c>
      <c r="B917" s="447">
        <f t="shared" si="73"/>
        <v>43513</v>
      </c>
      <c r="C917" s="462" t="s">
        <v>2090</v>
      </c>
      <c r="D917" s="463" t="s">
        <v>1990</v>
      </c>
      <c r="E917" s="464" t="s">
        <v>61</v>
      </c>
      <c r="F917" s="464">
        <v>8</v>
      </c>
      <c r="G917" s="462" t="s">
        <v>1286</v>
      </c>
      <c r="H917" s="464" t="s">
        <v>1301</v>
      </c>
      <c r="I917" s="464" t="s">
        <v>1274</v>
      </c>
      <c r="J917" s="464" t="s">
        <v>1101</v>
      </c>
      <c r="K917" s="466" t="s">
        <v>1100</v>
      </c>
      <c r="L917" s="467">
        <f t="shared" si="72"/>
        <v>1</v>
      </c>
      <c r="M917" s="468">
        <f t="shared" si="74"/>
        <v>17219</v>
      </c>
      <c r="N917" s="467" t="str">
        <f>IF(IFERROR(SEARCH("-",K917,1),0) &gt; 0,IFERROR(VLOOKUP(K917,'Liste ECO'!A:A,1,FALSE),"ATTENTION CE Inexistant"),"")</f>
        <v/>
      </c>
      <c r="O917" s="467" t="str">
        <f>IF(LEFT(N917,1) ="A",'Messages d''erreur'!$B$9,"")</f>
        <v/>
      </c>
      <c r="P917" s="447">
        <f t="shared" si="70"/>
        <v>17219</v>
      </c>
      <c r="Q917" s="447">
        <f>IFERROR(VLOOKUP(B918,'Liste CG'!A:A,1,FALSE),"Attention erreur pas de CG")</f>
        <v>43513</v>
      </c>
      <c r="R917" s="447" t="str">
        <f>IF(LEFT(Q917,1)="A",'Messages d''erreur'!B$10,"")</f>
        <v/>
      </c>
      <c r="S917" s="467">
        <f t="shared" si="71"/>
        <v>17219</v>
      </c>
      <c r="T917" s="469">
        <f>IFERROR(VLOOKUP(S917,'Liste CG'!A:A,1,FALSE),"Attention erreur pas de CG")</f>
        <v>17219</v>
      </c>
      <c r="U917" s="447" t="str">
        <f>IF(MID(H917,4,1)="x", 'Messages d''erreur'!$B$13,IF(LEFT(T917,1)="A",'Messages d''erreur'!$B$12,""))</f>
        <v/>
      </c>
    </row>
    <row r="918" spans="1:21" ht="26" x14ac:dyDescent="0.35">
      <c r="A918" s="535" t="s">
        <v>1283</v>
      </c>
      <c r="B918" s="447">
        <f t="shared" si="73"/>
        <v>43513</v>
      </c>
      <c r="C918" s="462" t="s">
        <v>2090</v>
      </c>
      <c r="D918" s="463" t="s">
        <v>1990</v>
      </c>
      <c r="E918" s="464" t="s">
        <v>1101</v>
      </c>
      <c r="F918" s="464">
        <v>9</v>
      </c>
      <c r="G918" s="462" t="s">
        <v>1282</v>
      </c>
      <c r="H918" s="464" t="s">
        <v>1308</v>
      </c>
      <c r="I918" s="464" t="s">
        <v>1306</v>
      </c>
      <c r="J918" s="464" t="s">
        <v>61</v>
      </c>
      <c r="K918" s="466" t="s">
        <v>1100</v>
      </c>
      <c r="L918" s="467">
        <f t="shared" si="72"/>
        <v>1</v>
      </c>
      <c r="M918" s="468">
        <f t="shared" si="74"/>
        <v>17309</v>
      </c>
      <c r="N918" s="467" t="str">
        <f>IF(IFERROR(SEARCH("-",K918,1),0) &gt; 0,IFERROR(VLOOKUP(K918,'Liste ECO'!A:A,1,FALSE),"ATTENTION CE Inexistant"),"")</f>
        <v/>
      </c>
      <c r="O918" s="467" t="str">
        <f>IF(LEFT(N918,1) ="A",'Messages d''erreur'!$B$9,"")</f>
        <v/>
      </c>
      <c r="P918" s="447">
        <f t="shared" si="70"/>
        <v>17309</v>
      </c>
      <c r="Q918" s="447">
        <f>IFERROR(VLOOKUP(B919,'Liste CG'!A:A,1,FALSE),"Attention erreur pas de CG")</f>
        <v>43513</v>
      </c>
      <c r="R918" s="447" t="str">
        <f>IF(LEFT(Q918,1)="A",'Messages d''erreur'!B$10,"")</f>
        <v/>
      </c>
      <c r="S918" s="467">
        <f t="shared" si="71"/>
        <v>17309</v>
      </c>
      <c r="T918" s="469">
        <f>IFERROR(VLOOKUP(S918,'Liste CG'!A:A,1,FALSE),"Attention erreur pas de CG")</f>
        <v>17309</v>
      </c>
      <c r="U918" s="447" t="str">
        <f>IF(MID(H918,4,1)="x", 'Messages d''erreur'!$B$13,IF(LEFT(T918,1)="A",'Messages d''erreur'!$B$12,""))</f>
        <v/>
      </c>
    </row>
    <row r="919" spans="1:21" ht="39" x14ac:dyDescent="0.35">
      <c r="A919" s="535" t="s">
        <v>1283</v>
      </c>
      <c r="B919" s="447">
        <f t="shared" si="73"/>
        <v>43513</v>
      </c>
      <c r="C919" s="462" t="s">
        <v>2090</v>
      </c>
      <c r="D919" s="463" t="s">
        <v>1990</v>
      </c>
      <c r="E919" s="464" t="s">
        <v>61</v>
      </c>
      <c r="F919" s="464">
        <v>10</v>
      </c>
      <c r="G919" s="462" t="s">
        <v>1286</v>
      </c>
      <c r="H919" s="464" t="s">
        <v>1308</v>
      </c>
      <c r="I919" s="464" t="s">
        <v>1306</v>
      </c>
      <c r="J919" s="464" t="s">
        <v>1101</v>
      </c>
      <c r="K919" s="466" t="s">
        <v>1100</v>
      </c>
      <c r="L919" s="467">
        <f t="shared" si="72"/>
        <v>1</v>
      </c>
      <c r="M919" s="468">
        <f t="shared" si="74"/>
        <v>17309</v>
      </c>
      <c r="N919" s="467" t="str">
        <f>IF(IFERROR(SEARCH("-",K919,1),0) &gt; 0,IFERROR(VLOOKUP(K919,'Liste ECO'!A:A,1,FALSE),"ATTENTION CE Inexistant"),"")</f>
        <v/>
      </c>
      <c r="O919" s="467" t="str">
        <f>IF(LEFT(N919,1) ="A",'Messages d''erreur'!$B$9,"")</f>
        <v/>
      </c>
      <c r="P919" s="447">
        <f t="shared" si="70"/>
        <v>17309</v>
      </c>
      <c r="Q919" s="447">
        <f>IFERROR(VLOOKUP(B920,'Liste CG'!A:A,1,FALSE),"Attention erreur pas de CG")</f>
        <v>43513</v>
      </c>
      <c r="R919" s="447" t="str">
        <f>IF(LEFT(Q919,1)="A",'Messages d''erreur'!B$10,"")</f>
        <v/>
      </c>
      <c r="S919" s="467">
        <f t="shared" si="71"/>
        <v>17309</v>
      </c>
      <c r="T919" s="469">
        <f>IFERROR(VLOOKUP(S919,'Liste CG'!A:A,1,FALSE),"Attention erreur pas de CG")</f>
        <v>17309</v>
      </c>
      <c r="U919" s="447" t="str">
        <f>IF(MID(H919,4,1)="x", 'Messages d''erreur'!$B$13,IF(LEFT(T919,1)="A",'Messages d''erreur'!$B$12,""))</f>
        <v/>
      </c>
    </row>
    <row r="920" spans="1:21" ht="26" x14ac:dyDescent="0.35">
      <c r="A920" s="535" t="s">
        <v>1283</v>
      </c>
      <c r="B920" s="447">
        <f t="shared" si="73"/>
        <v>43513</v>
      </c>
      <c r="C920" s="462" t="s">
        <v>2090</v>
      </c>
      <c r="D920" s="463" t="s">
        <v>1990</v>
      </c>
      <c r="E920" s="464" t="s">
        <v>1101</v>
      </c>
      <c r="F920" s="464">
        <v>11</v>
      </c>
      <c r="G920" s="462" t="s">
        <v>1282</v>
      </c>
      <c r="H920" s="464" t="s">
        <v>1320</v>
      </c>
      <c r="I920" s="464" t="s">
        <v>1274</v>
      </c>
      <c r="J920" s="464" t="s">
        <v>61</v>
      </c>
      <c r="K920" s="466" t="s">
        <v>1100</v>
      </c>
      <c r="L920" s="467">
        <f t="shared" si="72"/>
        <v>1</v>
      </c>
      <c r="M920" s="468">
        <f t="shared" si="74"/>
        <v>17509</v>
      </c>
      <c r="N920" s="467" t="str">
        <f>IF(IFERROR(SEARCH("-",K920,1),0) &gt; 0,IFERROR(VLOOKUP(K920,'Liste ECO'!A:A,1,FALSE),"ATTENTION CE Inexistant"),"")</f>
        <v/>
      </c>
      <c r="O920" s="467" t="str">
        <f>IF(LEFT(N920,1) ="A",'Messages d''erreur'!$B$9,"")</f>
        <v/>
      </c>
      <c r="P920" s="447">
        <f t="shared" si="70"/>
        <v>17509</v>
      </c>
      <c r="Q920" s="447">
        <f>IFERROR(VLOOKUP(B921,'Liste CG'!A:A,1,FALSE),"Attention erreur pas de CG")</f>
        <v>43513</v>
      </c>
      <c r="R920" s="447" t="str">
        <f>IF(LEFT(Q920,1)="A",'Messages d''erreur'!B$10,"")</f>
        <v/>
      </c>
      <c r="S920" s="467">
        <f t="shared" si="71"/>
        <v>17509</v>
      </c>
      <c r="T920" s="469">
        <f>IFERROR(VLOOKUP(S920,'Liste CG'!A:A,1,FALSE),"Attention erreur pas de CG")</f>
        <v>17509</v>
      </c>
      <c r="U920" s="447" t="str">
        <f>IF(MID(H920,4,1)="x", 'Messages d''erreur'!$B$13,IF(LEFT(T920,1)="A",'Messages d''erreur'!$B$12,""))</f>
        <v/>
      </c>
    </row>
    <row r="921" spans="1:21" ht="39" x14ac:dyDescent="0.35">
      <c r="A921" s="535" t="s">
        <v>1283</v>
      </c>
      <c r="B921" s="447">
        <f t="shared" si="73"/>
        <v>43513</v>
      </c>
      <c r="C921" s="462" t="s">
        <v>2090</v>
      </c>
      <c r="D921" s="463" t="s">
        <v>1990</v>
      </c>
      <c r="E921" s="464" t="s">
        <v>61</v>
      </c>
      <c r="F921" s="464">
        <v>12</v>
      </c>
      <c r="G921" s="462" t="s">
        <v>1286</v>
      </c>
      <c r="H921" s="464" t="s">
        <v>1320</v>
      </c>
      <c r="I921" s="464" t="s">
        <v>1274</v>
      </c>
      <c r="J921" s="464" t="s">
        <v>1101</v>
      </c>
      <c r="K921" s="466" t="s">
        <v>1100</v>
      </c>
      <c r="L921" s="467">
        <f t="shared" si="72"/>
        <v>1</v>
      </c>
      <c r="M921" s="468">
        <f t="shared" si="74"/>
        <v>17509</v>
      </c>
      <c r="N921" s="467" t="str">
        <f>IF(IFERROR(SEARCH("-",K921,1),0) &gt; 0,IFERROR(VLOOKUP(K921,'Liste ECO'!A:A,1,FALSE),"ATTENTION CE Inexistant"),"")</f>
        <v/>
      </c>
      <c r="O921" s="467" t="str">
        <f>IF(LEFT(N921,1) ="A",'Messages d''erreur'!$B$9,"")</f>
        <v/>
      </c>
      <c r="P921" s="447">
        <f t="shared" si="70"/>
        <v>17509</v>
      </c>
      <c r="Q921" s="447">
        <f>IFERROR(VLOOKUP(B922,'Liste CG'!A:A,1,FALSE),"Attention erreur pas de CG")</f>
        <v>43513</v>
      </c>
      <c r="R921" s="447" t="str">
        <f>IF(LEFT(Q921,1)="A",'Messages d''erreur'!B$10,"")</f>
        <v/>
      </c>
      <c r="S921" s="467">
        <f t="shared" si="71"/>
        <v>17509</v>
      </c>
      <c r="T921" s="469">
        <f>IFERROR(VLOOKUP(S921,'Liste CG'!A:A,1,FALSE),"Attention erreur pas de CG")</f>
        <v>17509</v>
      </c>
      <c r="U921" s="447" t="str">
        <f>IF(MID(H921,4,1)="x", 'Messages d''erreur'!$B$13,IF(LEFT(T921,1)="A",'Messages d''erreur'!$B$12,""))</f>
        <v/>
      </c>
    </row>
    <row r="922" spans="1:21" ht="26" x14ac:dyDescent="0.35">
      <c r="A922" s="535" t="s">
        <v>1283</v>
      </c>
      <c r="B922" s="447">
        <f t="shared" si="73"/>
        <v>43513</v>
      </c>
      <c r="C922" s="462" t="s">
        <v>2090</v>
      </c>
      <c r="D922" s="463" t="s">
        <v>1990</v>
      </c>
      <c r="E922" s="464" t="s">
        <v>1101</v>
      </c>
      <c r="F922" s="464">
        <v>13</v>
      </c>
      <c r="G922" s="462" t="s">
        <v>1282</v>
      </c>
      <c r="H922" s="464" t="s">
        <v>1325</v>
      </c>
      <c r="I922" s="464" t="s">
        <v>1324</v>
      </c>
      <c r="J922" s="464" t="s">
        <v>61</v>
      </c>
      <c r="K922" s="466" t="s">
        <v>1100</v>
      </c>
      <c r="L922" s="467">
        <f t="shared" si="72"/>
        <v>1</v>
      </c>
      <c r="M922" s="468">
        <f t="shared" si="74"/>
        <v>17609</v>
      </c>
      <c r="N922" s="467" t="str">
        <f>IF(IFERROR(SEARCH("-",K922,1),0) &gt; 0,IFERROR(VLOOKUP(K922,'Liste ECO'!A:A,1,FALSE),"ATTENTION CE Inexistant"),"")</f>
        <v/>
      </c>
      <c r="O922" s="467" t="str">
        <f>IF(LEFT(N922,1) ="A",'Messages d''erreur'!$B$9,"")</f>
        <v/>
      </c>
      <c r="P922" s="447">
        <f t="shared" si="70"/>
        <v>17609</v>
      </c>
      <c r="Q922" s="447">
        <f>IFERROR(VLOOKUP(B923,'Liste CG'!A:A,1,FALSE),"Attention erreur pas de CG")</f>
        <v>43513</v>
      </c>
      <c r="R922" s="447" t="str">
        <f>IF(LEFT(Q922,1)="A",'Messages d''erreur'!B$10,"")</f>
        <v/>
      </c>
      <c r="S922" s="467">
        <f t="shared" si="71"/>
        <v>17609</v>
      </c>
      <c r="T922" s="469">
        <f>IFERROR(VLOOKUP(S922,'Liste CG'!A:A,1,FALSE),"Attention erreur pas de CG")</f>
        <v>17609</v>
      </c>
      <c r="U922" s="447" t="str">
        <f>IF(MID(H922,4,1)="x", 'Messages d''erreur'!$B$13,IF(LEFT(T922,1)="A",'Messages d''erreur'!$B$12,""))</f>
        <v/>
      </c>
    </row>
    <row r="923" spans="1:21" ht="39" x14ac:dyDescent="0.35">
      <c r="A923" s="535" t="s">
        <v>1283</v>
      </c>
      <c r="B923" s="447">
        <f t="shared" si="73"/>
        <v>43513</v>
      </c>
      <c r="C923" s="462" t="s">
        <v>2090</v>
      </c>
      <c r="D923" s="463" t="s">
        <v>1990</v>
      </c>
      <c r="E923" s="464" t="s">
        <v>61</v>
      </c>
      <c r="F923" s="464">
        <v>14</v>
      </c>
      <c r="G923" s="462" t="s">
        <v>1286</v>
      </c>
      <c r="H923" s="464" t="s">
        <v>1325</v>
      </c>
      <c r="I923" s="464" t="s">
        <v>1324</v>
      </c>
      <c r="J923" s="464" t="s">
        <v>1101</v>
      </c>
      <c r="K923" s="466" t="s">
        <v>1100</v>
      </c>
      <c r="L923" s="467">
        <f t="shared" si="72"/>
        <v>1</v>
      </c>
      <c r="M923" s="468">
        <f t="shared" si="74"/>
        <v>17609</v>
      </c>
      <c r="N923" s="467" t="str">
        <f>IF(IFERROR(SEARCH("-",K923,1),0) &gt; 0,IFERROR(VLOOKUP(K923,'Liste ECO'!A:A,1,FALSE),"ATTENTION CE Inexistant"),"")</f>
        <v/>
      </c>
      <c r="O923" s="467" t="str">
        <f>IF(LEFT(N923,1) ="A",'Messages d''erreur'!$B$9,"")</f>
        <v/>
      </c>
      <c r="P923" s="447">
        <f t="shared" si="70"/>
        <v>17609</v>
      </c>
      <c r="Q923" s="447">
        <f>IFERROR(VLOOKUP(B924,'Liste CG'!A:A,1,FALSE),"Attention erreur pas de CG")</f>
        <v>43513</v>
      </c>
      <c r="R923" s="447" t="str">
        <f>IF(LEFT(Q923,1)="A",'Messages d''erreur'!B$10,"")</f>
        <v/>
      </c>
      <c r="S923" s="467">
        <f t="shared" si="71"/>
        <v>17609</v>
      </c>
      <c r="T923" s="469">
        <f>IFERROR(VLOOKUP(S923,'Liste CG'!A:A,1,FALSE),"Attention erreur pas de CG")</f>
        <v>17609</v>
      </c>
      <c r="U923" s="447" t="str">
        <f>IF(MID(H923,4,1)="x", 'Messages d''erreur'!$B$13,IF(LEFT(T923,1)="A",'Messages d''erreur'!$B$12,""))</f>
        <v/>
      </c>
    </row>
    <row r="924" spans="1:21" ht="26" x14ac:dyDescent="0.35">
      <c r="A924" s="535" t="s">
        <v>1283</v>
      </c>
      <c r="B924" s="447">
        <f t="shared" si="73"/>
        <v>43513</v>
      </c>
      <c r="C924" s="462" t="s">
        <v>2090</v>
      </c>
      <c r="D924" s="463" t="s">
        <v>1990</v>
      </c>
      <c r="E924" s="464" t="s">
        <v>1101</v>
      </c>
      <c r="F924" s="464">
        <v>15</v>
      </c>
      <c r="G924" s="462" t="s">
        <v>1282</v>
      </c>
      <c r="H924" s="464" t="s">
        <v>1331</v>
      </c>
      <c r="I924" s="464" t="s">
        <v>1329</v>
      </c>
      <c r="J924" s="464" t="s">
        <v>61</v>
      </c>
      <c r="K924" s="466" t="s">
        <v>1100</v>
      </c>
      <c r="L924" s="467">
        <f t="shared" si="72"/>
        <v>1</v>
      </c>
      <c r="M924" s="468">
        <f t="shared" si="74"/>
        <v>17709</v>
      </c>
      <c r="N924" s="467" t="str">
        <f>IF(IFERROR(SEARCH("-",K924,1),0) &gt; 0,IFERROR(VLOOKUP(K924,'Liste ECO'!A:A,1,FALSE),"ATTENTION CE Inexistant"),"")</f>
        <v/>
      </c>
      <c r="O924" s="467" t="str">
        <f>IF(LEFT(N924,1) ="A",'Messages d''erreur'!$B$9,"")</f>
        <v/>
      </c>
      <c r="P924" s="447">
        <f t="shared" si="70"/>
        <v>17709</v>
      </c>
      <c r="Q924" s="447">
        <f>IFERROR(VLOOKUP(B925,'Liste CG'!A:A,1,FALSE),"Attention erreur pas de CG")</f>
        <v>43513</v>
      </c>
      <c r="R924" s="447" t="str">
        <f>IF(LEFT(Q924,1)="A",'Messages d''erreur'!B$10,"")</f>
        <v/>
      </c>
      <c r="S924" s="467">
        <f t="shared" si="71"/>
        <v>17709</v>
      </c>
      <c r="T924" s="469">
        <f>IFERROR(VLOOKUP(S924,'Liste CG'!A:A,1,FALSE),"Attention erreur pas de CG")</f>
        <v>17709</v>
      </c>
      <c r="U924" s="447" t="str">
        <f>IF(MID(H924,4,1)="x", 'Messages d''erreur'!$B$13,IF(LEFT(T924,1)="A",'Messages d''erreur'!$B$12,""))</f>
        <v/>
      </c>
    </row>
    <row r="925" spans="1:21" ht="39" x14ac:dyDescent="0.35">
      <c r="A925" s="535" t="s">
        <v>1283</v>
      </c>
      <c r="B925" s="447">
        <f t="shared" si="73"/>
        <v>43513</v>
      </c>
      <c r="C925" s="462" t="s">
        <v>2090</v>
      </c>
      <c r="D925" s="463" t="s">
        <v>1990</v>
      </c>
      <c r="E925" s="464" t="s">
        <v>61</v>
      </c>
      <c r="F925" s="464">
        <v>16</v>
      </c>
      <c r="G925" s="462" t="s">
        <v>1286</v>
      </c>
      <c r="H925" s="464" t="s">
        <v>1331</v>
      </c>
      <c r="I925" s="464" t="s">
        <v>1329</v>
      </c>
      <c r="J925" s="464" t="s">
        <v>1101</v>
      </c>
      <c r="K925" s="466" t="s">
        <v>1100</v>
      </c>
      <c r="L925" s="467">
        <f t="shared" si="72"/>
        <v>1</v>
      </c>
      <c r="M925" s="468">
        <f t="shared" si="74"/>
        <v>17709</v>
      </c>
      <c r="N925" s="467" t="str">
        <f>IF(IFERROR(SEARCH("-",K925,1),0) &gt; 0,IFERROR(VLOOKUP(K925,'Liste ECO'!A:A,1,FALSE),"ATTENTION CE Inexistant"),"")</f>
        <v/>
      </c>
      <c r="O925" s="467" t="str">
        <f>IF(LEFT(N925,1) ="A",'Messages d''erreur'!$B$9,"")</f>
        <v/>
      </c>
      <c r="P925" s="447">
        <f t="shared" si="70"/>
        <v>17709</v>
      </c>
      <c r="Q925" s="447">
        <f>IFERROR(VLOOKUP(B926,'Liste CG'!A:A,1,FALSE),"Attention erreur pas de CG")</f>
        <v>43514</v>
      </c>
      <c r="R925" s="447" t="str">
        <f>IF(LEFT(Q925,1)="A",'Messages d''erreur'!B$10,"")</f>
        <v/>
      </c>
      <c r="S925" s="467">
        <f t="shared" si="71"/>
        <v>17709</v>
      </c>
      <c r="T925" s="469">
        <f>IFERROR(VLOOKUP(S925,'Liste CG'!A:A,1,FALSE),"Attention erreur pas de CG")</f>
        <v>17709</v>
      </c>
      <c r="U925" s="447" t="str">
        <f>IF(MID(H925,4,1)="x", 'Messages d''erreur'!$B$13,IF(LEFT(T925,1)="A",'Messages d''erreur'!$B$12,""))</f>
        <v/>
      </c>
    </row>
    <row r="926" spans="1:21" ht="39" x14ac:dyDescent="0.35">
      <c r="A926" s="535" t="s">
        <v>1316</v>
      </c>
      <c r="B926" s="447">
        <f t="shared" si="73"/>
        <v>43514</v>
      </c>
      <c r="C926" s="462" t="s">
        <v>2091</v>
      </c>
      <c r="D926" s="463" t="s">
        <v>1990</v>
      </c>
      <c r="E926" s="464" t="s">
        <v>1101</v>
      </c>
      <c r="F926" s="464">
        <v>1</v>
      </c>
      <c r="G926" s="462" t="s">
        <v>1282</v>
      </c>
      <c r="H926" s="464" t="s">
        <v>1314</v>
      </c>
      <c r="I926" s="464" t="s">
        <v>1274</v>
      </c>
      <c r="J926" s="464" t="s">
        <v>61</v>
      </c>
      <c r="K926" s="466" t="s">
        <v>1100</v>
      </c>
      <c r="L926" s="467">
        <f t="shared" si="72"/>
        <v>0</v>
      </c>
      <c r="M926" s="468">
        <f t="shared" si="74"/>
        <v>17429</v>
      </c>
      <c r="N926" s="467" t="str">
        <f>IF(IFERROR(SEARCH("-",K926,1),0) &gt; 0,IFERROR(VLOOKUP(K926,'Liste ECO'!A:A,1,FALSE),"ATTENTION CE Inexistant"),"")</f>
        <v/>
      </c>
      <c r="O926" s="467" t="str">
        <f>IF(LEFT(N926,1) ="A",'Messages d''erreur'!$B$9,"")</f>
        <v/>
      </c>
      <c r="P926" s="447">
        <f t="shared" si="70"/>
        <v>17429</v>
      </c>
      <c r="Q926" s="447">
        <f>IFERROR(VLOOKUP(B927,'Liste CG'!A:A,1,FALSE),"Attention erreur pas de CG")</f>
        <v>43514</v>
      </c>
      <c r="R926" s="447" t="str">
        <f>IF(LEFT(Q926,1)="A",'Messages d''erreur'!B$10,"")</f>
        <v/>
      </c>
      <c r="S926" s="467">
        <f t="shared" si="71"/>
        <v>17429</v>
      </c>
      <c r="T926" s="469">
        <f>IFERROR(VLOOKUP(S926,'Liste CG'!A:A,1,FALSE),"Attention erreur pas de CG")</f>
        <v>17429</v>
      </c>
      <c r="U926" s="447" t="str">
        <f>IF(MID(H926,4,1)="x", 'Messages d''erreur'!$B$13,IF(LEFT(T926,1)="A",'Messages d''erreur'!$B$12,""))</f>
        <v/>
      </c>
    </row>
    <row r="927" spans="1:21" ht="39" x14ac:dyDescent="0.35">
      <c r="A927" s="535" t="s">
        <v>1316</v>
      </c>
      <c r="B927" s="447">
        <f t="shared" si="73"/>
        <v>43514</v>
      </c>
      <c r="C927" s="462" t="s">
        <v>2091</v>
      </c>
      <c r="D927" s="463" t="s">
        <v>1990</v>
      </c>
      <c r="E927" s="464" t="s">
        <v>61</v>
      </c>
      <c r="F927" s="464">
        <v>2</v>
      </c>
      <c r="G927" s="462" t="s">
        <v>1286</v>
      </c>
      <c r="H927" s="464" t="s">
        <v>1314</v>
      </c>
      <c r="I927" s="464" t="s">
        <v>1274</v>
      </c>
      <c r="J927" s="464" t="s">
        <v>1101</v>
      </c>
      <c r="K927" s="466" t="s">
        <v>1100</v>
      </c>
      <c r="L927" s="467">
        <f t="shared" si="72"/>
        <v>1</v>
      </c>
      <c r="M927" s="468">
        <f t="shared" si="74"/>
        <v>17429</v>
      </c>
      <c r="N927" s="467" t="str">
        <f>IF(IFERROR(SEARCH("-",K927,1),0) &gt; 0,IFERROR(VLOOKUP(K927,'Liste ECO'!A:A,1,FALSE),"ATTENTION CE Inexistant"),"")</f>
        <v/>
      </c>
      <c r="O927" s="467" t="str">
        <f>IF(LEFT(N927,1) ="A",'Messages d''erreur'!$B$9,"")</f>
        <v/>
      </c>
      <c r="P927" s="447">
        <f t="shared" si="70"/>
        <v>17429</v>
      </c>
      <c r="Q927" s="447">
        <f>IFERROR(VLOOKUP(B928,'Liste CG'!A:A,1,FALSE),"Attention erreur pas de CG")</f>
        <v>43516</v>
      </c>
      <c r="R927" s="447" t="str">
        <f>IF(LEFT(Q927,1)="A",'Messages d''erreur'!B$10,"")</f>
        <v/>
      </c>
      <c r="S927" s="467">
        <f t="shared" si="71"/>
        <v>17429</v>
      </c>
      <c r="T927" s="469">
        <f>IFERROR(VLOOKUP(S927,'Liste CG'!A:A,1,FALSE),"Attention erreur pas de CG")</f>
        <v>17429</v>
      </c>
      <c r="U927" s="447" t="str">
        <f>IF(MID(H927,4,1)="x", 'Messages d''erreur'!$B$13,IF(LEFT(T927,1)="A",'Messages d''erreur'!$B$12,""))</f>
        <v/>
      </c>
    </row>
    <row r="928" spans="1:21" ht="39" x14ac:dyDescent="0.35">
      <c r="A928" s="535" t="s">
        <v>2092</v>
      </c>
      <c r="B928" s="447">
        <f t="shared" si="73"/>
        <v>43516</v>
      </c>
      <c r="C928" s="462" t="s">
        <v>2093</v>
      </c>
      <c r="D928" s="463" t="s">
        <v>1990</v>
      </c>
      <c r="E928" s="464" t="s">
        <v>1101</v>
      </c>
      <c r="F928" s="464">
        <v>1</v>
      </c>
      <c r="G928" s="462" t="s">
        <v>2094</v>
      </c>
      <c r="H928" s="464" t="s">
        <v>1325</v>
      </c>
      <c r="I928" s="464" t="s">
        <v>1324</v>
      </c>
      <c r="J928" s="464" t="s">
        <v>61</v>
      </c>
      <c r="K928" s="466" t="s">
        <v>1100</v>
      </c>
      <c r="L928" s="467">
        <f t="shared" si="72"/>
        <v>0</v>
      </c>
      <c r="M928" s="468">
        <f t="shared" si="74"/>
        <v>17609</v>
      </c>
      <c r="N928" s="467" t="str">
        <f>IF(IFERROR(SEARCH("-",K928,1),0) &gt; 0,IFERROR(VLOOKUP(K928,'Liste ECO'!A:A,1,FALSE),"ATTENTION CE Inexistant"),"")</f>
        <v/>
      </c>
      <c r="O928" s="467" t="str">
        <f>IF(LEFT(N928,1) ="A",'Messages d''erreur'!$B$9,"")</f>
        <v/>
      </c>
      <c r="P928" s="447">
        <f t="shared" si="70"/>
        <v>17609</v>
      </c>
      <c r="Q928" s="447">
        <f>IFERROR(VLOOKUP(B929,'Liste CG'!A:A,1,FALSE),"Attention erreur pas de CG")</f>
        <v>43516</v>
      </c>
      <c r="R928" s="447" t="str">
        <f>IF(LEFT(Q928,1)="A",'Messages d''erreur'!B$10,"")</f>
        <v/>
      </c>
      <c r="S928" s="467">
        <f t="shared" si="71"/>
        <v>17609</v>
      </c>
      <c r="T928" s="469">
        <f>IFERROR(VLOOKUP(S928,'Liste CG'!A:A,1,FALSE),"Attention erreur pas de CG")</f>
        <v>17609</v>
      </c>
      <c r="U928" s="447" t="str">
        <f>IF(MID(H928,4,1)="x", 'Messages d''erreur'!$B$13,IF(LEFT(T928,1)="A",'Messages d''erreur'!$B$12,""))</f>
        <v/>
      </c>
    </row>
    <row r="929" spans="1:21" ht="39" x14ac:dyDescent="0.35">
      <c r="A929" s="535" t="s">
        <v>2092</v>
      </c>
      <c r="B929" s="447">
        <f t="shared" si="73"/>
        <v>43516</v>
      </c>
      <c r="C929" s="462" t="s">
        <v>2093</v>
      </c>
      <c r="D929" s="463" t="s">
        <v>1990</v>
      </c>
      <c r="E929" s="464" t="s">
        <v>61</v>
      </c>
      <c r="F929" s="464">
        <v>2</v>
      </c>
      <c r="G929" s="462" t="s">
        <v>1992</v>
      </c>
      <c r="H929" s="464" t="s">
        <v>2095</v>
      </c>
      <c r="I929" s="464" t="s">
        <v>2096</v>
      </c>
      <c r="J929" s="464" t="s">
        <v>1101</v>
      </c>
      <c r="K929" s="466" t="s">
        <v>1100</v>
      </c>
      <c r="L929" s="467">
        <f t="shared" si="72"/>
        <v>1</v>
      </c>
      <c r="M929" s="468" t="e">
        <f t="shared" si="74"/>
        <v>#VALUE!</v>
      </c>
      <c r="N929" s="467" t="str">
        <f>IF(IFERROR(SEARCH("-",K929,1),0) &gt; 0,IFERROR(VLOOKUP(K929,'Liste ECO'!A:A,1,FALSE),"ATTENTION CE Inexistant"),"")</f>
        <v/>
      </c>
      <c r="O929" s="467" t="str">
        <f>IF(LEFT(N929,1) ="A",'Messages d''erreur'!$B$9,"")</f>
        <v/>
      </c>
      <c r="P929" s="447" t="e">
        <f t="shared" si="70"/>
        <v>#VALUE!</v>
      </c>
      <c r="Q929" s="447">
        <f>IFERROR(VLOOKUP(B930,'Liste CG'!A:A,1,FALSE),"Attention erreur pas de CG")</f>
        <v>43521</v>
      </c>
      <c r="R929" s="447" t="str">
        <f>IF(LEFT(Q929,1)="A",'Messages d''erreur'!B$10,"")</f>
        <v/>
      </c>
      <c r="S929" s="467" t="e">
        <f t="shared" si="71"/>
        <v>#VALUE!</v>
      </c>
      <c r="T929" s="469" t="str">
        <f>IFERROR(VLOOKUP(S929,'Liste CG'!A:A,1,FALSE),"Attention erreur pas de CG")</f>
        <v>Attention erreur pas de CG</v>
      </c>
      <c r="U929" s="447" t="str">
        <f>IF(MID(H929,4,1)="x", 'Messages d''erreur'!$B$13,IF(LEFT(T929,1)="A",'Messages d''erreur'!$B$12,""))</f>
        <v>Compte générique de contre-partie</v>
      </c>
    </row>
    <row r="930" spans="1:21" ht="26" x14ac:dyDescent="0.35">
      <c r="A930" s="535" t="s">
        <v>1288</v>
      </c>
      <c r="B930" s="447">
        <f t="shared" si="73"/>
        <v>43521</v>
      </c>
      <c r="C930" s="462" t="s">
        <v>2097</v>
      </c>
      <c r="D930" s="463" t="s">
        <v>1990</v>
      </c>
      <c r="E930" s="464" t="s">
        <v>1101</v>
      </c>
      <c r="F930" s="464">
        <v>1</v>
      </c>
      <c r="G930" s="462" t="s">
        <v>1303</v>
      </c>
      <c r="H930" s="464" t="s">
        <v>1280</v>
      </c>
      <c r="I930" s="464" t="s">
        <v>1274</v>
      </c>
      <c r="J930" s="464" t="s">
        <v>61</v>
      </c>
      <c r="K930" s="466" t="s">
        <v>973</v>
      </c>
      <c r="L930" s="467">
        <f t="shared" si="72"/>
        <v>0</v>
      </c>
      <c r="M930" s="468">
        <f t="shared" si="74"/>
        <v>17109</v>
      </c>
      <c r="N930" s="467" t="str">
        <f>IF(IFERROR(SEARCH("-",K930,1),0) &gt; 0,IFERROR(VLOOKUP(K930,'Liste ECO'!A:A,1,FALSE),"ATTENTION CE Inexistant"),"")</f>
        <v>911-51</v>
      </c>
      <c r="O930" s="467" t="str">
        <f>IF(LEFT(N930,1) ="A",'Messages d''erreur'!$B$9,"")</f>
        <v/>
      </c>
      <c r="P930" s="447">
        <f t="shared" si="70"/>
        <v>17109</v>
      </c>
      <c r="Q930" s="447">
        <f>IFERROR(VLOOKUP(B931,'Liste CG'!A:A,1,FALSE),"Attention erreur pas de CG")</f>
        <v>43521</v>
      </c>
      <c r="R930" s="447" t="str">
        <f>IF(LEFT(Q930,1)="A",'Messages d''erreur'!B$10,"")</f>
        <v/>
      </c>
      <c r="S930" s="467">
        <f t="shared" si="71"/>
        <v>17109</v>
      </c>
      <c r="T930" s="469">
        <f>IFERROR(VLOOKUP(S930,'Liste CG'!A:A,1,FALSE),"Attention erreur pas de CG")</f>
        <v>17109</v>
      </c>
      <c r="U930" s="447" t="str">
        <f>IF(MID(H930,4,1)="x", 'Messages d''erreur'!$B$13,IF(LEFT(T930,1)="A",'Messages d''erreur'!$B$12,""))</f>
        <v/>
      </c>
    </row>
    <row r="931" spans="1:21" ht="26" x14ac:dyDescent="0.35">
      <c r="A931" s="535" t="s">
        <v>1288</v>
      </c>
      <c r="B931" s="447">
        <f t="shared" si="73"/>
        <v>43521</v>
      </c>
      <c r="C931" s="462" t="s">
        <v>2097</v>
      </c>
      <c r="D931" s="463" t="s">
        <v>1990</v>
      </c>
      <c r="E931" s="464" t="s">
        <v>1101</v>
      </c>
      <c r="F931" s="464">
        <v>2</v>
      </c>
      <c r="G931" s="462" t="s">
        <v>1303</v>
      </c>
      <c r="H931" s="464" t="s">
        <v>1293</v>
      </c>
      <c r="I931" s="464" t="s">
        <v>1274</v>
      </c>
      <c r="J931" s="464" t="s">
        <v>61</v>
      </c>
      <c r="K931" s="466" t="s">
        <v>998</v>
      </c>
      <c r="L931" s="467">
        <f t="shared" si="72"/>
        <v>1</v>
      </c>
      <c r="M931" s="468">
        <f t="shared" si="74"/>
        <v>17149</v>
      </c>
      <c r="N931" s="467" t="str">
        <f>IF(IFERROR(SEARCH("-",K931,1),0) &gt; 0,IFERROR(VLOOKUP(K931,'Liste ECO'!A:A,1,FALSE),"ATTENTION CE Inexistant"),"")</f>
        <v>912-51</v>
      </c>
      <c r="O931" s="467" t="str">
        <f>IF(LEFT(N931,1) ="A",'Messages d''erreur'!$B$9,"")</f>
        <v/>
      </c>
      <c r="P931" s="447">
        <f t="shared" si="70"/>
        <v>17149</v>
      </c>
      <c r="Q931" s="447">
        <f>IFERROR(VLOOKUP(B932,'Liste CG'!A:A,1,FALSE),"Attention erreur pas de CG")</f>
        <v>43521</v>
      </c>
      <c r="R931" s="447" t="str">
        <f>IF(LEFT(Q931,1)="A",'Messages d''erreur'!B$10,"")</f>
        <v/>
      </c>
      <c r="S931" s="467">
        <f t="shared" si="71"/>
        <v>17149</v>
      </c>
      <c r="T931" s="469">
        <f>IFERROR(VLOOKUP(S931,'Liste CG'!A:A,1,FALSE),"Attention erreur pas de CG")</f>
        <v>17149</v>
      </c>
      <c r="U931" s="447" t="str">
        <f>IF(MID(H931,4,1)="x", 'Messages d''erreur'!$B$13,IF(LEFT(T931,1)="A",'Messages d''erreur'!$B$12,""))</f>
        <v/>
      </c>
    </row>
    <row r="932" spans="1:21" ht="26" x14ac:dyDescent="0.35">
      <c r="A932" s="535" t="s">
        <v>1288</v>
      </c>
      <c r="B932" s="447">
        <f t="shared" si="73"/>
        <v>43521</v>
      </c>
      <c r="C932" s="462" t="s">
        <v>2097</v>
      </c>
      <c r="D932" s="463" t="s">
        <v>1990</v>
      </c>
      <c r="E932" s="464" t="s">
        <v>1101</v>
      </c>
      <c r="F932" s="464">
        <v>3</v>
      </c>
      <c r="G932" s="462" t="s">
        <v>1303</v>
      </c>
      <c r="H932" s="464" t="s">
        <v>1297</v>
      </c>
      <c r="I932" s="464" t="s">
        <v>1274</v>
      </c>
      <c r="J932" s="464" t="s">
        <v>61</v>
      </c>
      <c r="K932" s="466" t="s">
        <v>981</v>
      </c>
      <c r="L932" s="467">
        <f t="shared" si="72"/>
        <v>1</v>
      </c>
      <c r="M932" s="468">
        <f t="shared" si="74"/>
        <v>17159</v>
      </c>
      <c r="N932" s="467" t="str">
        <f>IF(IFERROR(SEARCH("-",K932,1),0) &gt; 0,IFERROR(VLOOKUP(K932,'Liste ECO'!A:A,1,FALSE),"ATTENTION CE Inexistant"),"")</f>
        <v>911-55</v>
      </c>
      <c r="O932" s="467" t="str">
        <f>IF(LEFT(N932,1) ="A",'Messages d''erreur'!$B$9,"")</f>
        <v/>
      </c>
      <c r="P932" s="447">
        <f t="shared" si="70"/>
        <v>17159</v>
      </c>
      <c r="Q932" s="447">
        <f>IFERROR(VLOOKUP(B933,'Liste CG'!A:A,1,FALSE),"Attention erreur pas de CG")</f>
        <v>43521</v>
      </c>
      <c r="R932" s="447" t="str">
        <f>IF(LEFT(Q932,1)="A",'Messages d''erreur'!B$10,"")</f>
        <v/>
      </c>
      <c r="S932" s="467">
        <f t="shared" si="71"/>
        <v>17159</v>
      </c>
      <c r="T932" s="469">
        <f>IFERROR(VLOOKUP(S932,'Liste CG'!A:A,1,FALSE),"Attention erreur pas de CG")</f>
        <v>17159</v>
      </c>
      <c r="U932" s="447" t="str">
        <f>IF(MID(H932,4,1)="x", 'Messages d''erreur'!$B$13,IF(LEFT(T932,1)="A",'Messages d''erreur'!$B$12,""))</f>
        <v/>
      </c>
    </row>
    <row r="933" spans="1:21" ht="26" x14ac:dyDescent="0.35">
      <c r="A933" s="535" t="s">
        <v>1288</v>
      </c>
      <c r="B933" s="447">
        <f t="shared" si="73"/>
        <v>43521</v>
      </c>
      <c r="C933" s="462" t="s">
        <v>2097</v>
      </c>
      <c r="D933" s="463" t="s">
        <v>1990</v>
      </c>
      <c r="E933" s="464" t="s">
        <v>1101</v>
      </c>
      <c r="F933" s="464">
        <v>4</v>
      </c>
      <c r="G933" s="462" t="s">
        <v>1303</v>
      </c>
      <c r="H933" s="464" t="s">
        <v>1301</v>
      </c>
      <c r="I933" s="464" t="s">
        <v>1274</v>
      </c>
      <c r="J933" s="464" t="s">
        <v>61</v>
      </c>
      <c r="K933" s="466" t="s">
        <v>1005</v>
      </c>
      <c r="L933" s="467">
        <f t="shared" si="72"/>
        <v>1</v>
      </c>
      <c r="M933" s="468">
        <f t="shared" si="74"/>
        <v>17219</v>
      </c>
      <c r="N933" s="467" t="str">
        <f>IF(IFERROR(SEARCH("-",K933,1),0) &gt; 0,IFERROR(VLOOKUP(K933,'Liste ECO'!A:A,1,FALSE),"ATTENTION CE Inexistant"),"")</f>
        <v>913-51</v>
      </c>
      <c r="O933" s="467" t="str">
        <f>IF(LEFT(N933,1) ="A",'Messages d''erreur'!$B$9,"")</f>
        <v/>
      </c>
      <c r="P933" s="447">
        <f t="shared" si="70"/>
        <v>17219</v>
      </c>
      <c r="Q933" s="447">
        <f>IFERROR(VLOOKUP(B934,'Liste CG'!A:A,1,FALSE),"Attention erreur pas de CG")</f>
        <v>43521</v>
      </c>
      <c r="R933" s="447" t="str">
        <f>IF(LEFT(Q933,1)="A",'Messages d''erreur'!B$10,"")</f>
        <v/>
      </c>
      <c r="S933" s="467">
        <f t="shared" si="71"/>
        <v>17219</v>
      </c>
      <c r="T933" s="469">
        <f>IFERROR(VLOOKUP(S933,'Liste CG'!A:A,1,FALSE),"Attention erreur pas de CG")</f>
        <v>17219</v>
      </c>
      <c r="U933" s="447" t="str">
        <f>IF(MID(H933,4,1)="x", 'Messages d''erreur'!$B$13,IF(LEFT(T933,1)="A",'Messages d''erreur'!$B$12,""))</f>
        <v/>
      </c>
    </row>
    <row r="934" spans="1:21" ht="26" x14ac:dyDescent="0.35">
      <c r="A934" s="535" t="s">
        <v>1288</v>
      </c>
      <c r="B934" s="447">
        <f t="shared" si="73"/>
        <v>43521</v>
      </c>
      <c r="C934" s="462" t="s">
        <v>2097</v>
      </c>
      <c r="D934" s="463" t="s">
        <v>1990</v>
      </c>
      <c r="E934" s="464" t="s">
        <v>1101</v>
      </c>
      <c r="F934" s="464">
        <v>5</v>
      </c>
      <c r="G934" s="462" t="s">
        <v>1303</v>
      </c>
      <c r="H934" s="464" t="s">
        <v>1308</v>
      </c>
      <c r="I934" s="464" t="s">
        <v>1306</v>
      </c>
      <c r="J934" s="464" t="s">
        <v>61</v>
      </c>
      <c r="K934" s="466" t="s">
        <v>991</v>
      </c>
      <c r="L934" s="467">
        <f t="shared" si="72"/>
        <v>1</v>
      </c>
      <c r="M934" s="468">
        <f t="shared" si="74"/>
        <v>17309</v>
      </c>
      <c r="N934" s="467" t="str">
        <f>IF(IFERROR(SEARCH("-",K934,1),0) &gt; 0,IFERROR(VLOOKUP(K934,'Liste ECO'!A:A,1,FALSE),"ATTENTION CE Inexistant"),"")</f>
        <v>911-61</v>
      </c>
      <c r="O934" s="467" t="str">
        <f>IF(LEFT(N934,1) ="A",'Messages d''erreur'!$B$9,"")</f>
        <v/>
      </c>
      <c r="P934" s="447">
        <f t="shared" si="70"/>
        <v>17309</v>
      </c>
      <c r="Q934" s="447">
        <f>IFERROR(VLOOKUP(B935,'Liste CG'!A:A,1,FALSE),"Attention erreur pas de CG")</f>
        <v>43521</v>
      </c>
      <c r="R934" s="447" t="str">
        <f>IF(LEFT(Q934,1)="A",'Messages d''erreur'!B$10,"")</f>
        <v/>
      </c>
      <c r="S934" s="467">
        <f t="shared" si="71"/>
        <v>17309</v>
      </c>
      <c r="T934" s="469">
        <f>IFERROR(VLOOKUP(S934,'Liste CG'!A:A,1,FALSE),"Attention erreur pas de CG")</f>
        <v>17309</v>
      </c>
      <c r="U934" s="447" t="str">
        <f>IF(MID(H934,4,1)="x", 'Messages d''erreur'!$B$13,IF(LEFT(T934,1)="A",'Messages d''erreur'!$B$12,""))</f>
        <v/>
      </c>
    </row>
    <row r="935" spans="1:21" ht="26" x14ac:dyDescent="0.35">
      <c r="A935" s="535" t="s">
        <v>1288</v>
      </c>
      <c r="B935" s="447">
        <f t="shared" si="73"/>
        <v>43521</v>
      </c>
      <c r="C935" s="462" t="s">
        <v>2097</v>
      </c>
      <c r="D935" s="463" t="s">
        <v>1990</v>
      </c>
      <c r="E935" s="464" t="s">
        <v>1101</v>
      </c>
      <c r="F935" s="464">
        <v>6</v>
      </c>
      <c r="G935" s="462" t="s">
        <v>1303</v>
      </c>
      <c r="H935" s="464" t="s">
        <v>1320</v>
      </c>
      <c r="I935" s="464" t="s">
        <v>1274</v>
      </c>
      <c r="J935" s="464" t="s">
        <v>61</v>
      </c>
      <c r="K935" s="466" t="s">
        <v>983</v>
      </c>
      <c r="L935" s="467">
        <f t="shared" si="72"/>
        <v>1</v>
      </c>
      <c r="M935" s="468">
        <f t="shared" si="74"/>
        <v>17509</v>
      </c>
      <c r="N935" s="467" t="str">
        <f>IF(IFERROR(SEARCH("-",K935,1),0) &gt; 0,IFERROR(VLOOKUP(K935,'Liste ECO'!A:A,1,FALSE),"ATTENTION CE Inexistant"),"")</f>
        <v>911-56</v>
      </c>
      <c r="O935" s="467" t="str">
        <f>IF(LEFT(N935,1) ="A",'Messages d''erreur'!$B$9,"")</f>
        <v/>
      </c>
      <c r="P935" s="447">
        <f t="shared" si="70"/>
        <v>17509</v>
      </c>
      <c r="Q935" s="447">
        <f>IFERROR(VLOOKUP(B936,'Liste CG'!A:A,1,FALSE),"Attention erreur pas de CG")</f>
        <v>43521</v>
      </c>
      <c r="R935" s="447" t="str">
        <f>IF(LEFT(Q935,1)="A",'Messages d''erreur'!B$10,"")</f>
        <v/>
      </c>
      <c r="S935" s="467">
        <f t="shared" si="71"/>
        <v>17509</v>
      </c>
      <c r="T935" s="469">
        <f>IFERROR(VLOOKUP(S935,'Liste CG'!A:A,1,FALSE),"Attention erreur pas de CG")</f>
        <v>17509</v>
      </c>
      <c r="U935" s="447" t="str">
        <f>IF(MID(H935,4,1)="x", 'Messages d''erreur'!$B$13,IF(LEFT(T935,1)="A",'Messages d''erreur'!$B$12,""))</f>
        <v/>
      </c>
    </row>
    <row r="936" spans="1:21" ht="26" x14ac:dyDescent="0.35">
      <c r="A936" s="535" t="s">
        <v>1288</v>
      </c>
      <c r="B936" s="447">
        <f t="shared" si="73"/>
        <v>43521</v>
      </c>
      <c r="C936" s="462" t="s">
        <v>2097</v>
      </c>
      <c r="D936" s="463" t="s">
        <v>1990</v>
      </c>
      <c r="E936" s="464" t="s">
        <v>1101</v>
      </c>
      <c r="F936" s="464">
        <v>7</v>
      </c>
      <c r="G936" s="462" t="s">
        <v>1303</v>
      </c>
      <c r="H936" s="464" t="s">
        <v>1325</v>
      </c>
      <c r="I936" s="462">
        <v>42</v>
      </c>
      <c r="J936" s="464" t="s">
        <v>61</v>
      </c>
      <c r="K936" s="466" t="s">
        <v>979</v>
      </c>
      <c r="L936" s="467">
        <f t="shared" si="72"/>
        <v>1</v>
      </c>
      <c r="M936" s="468">
        <f t="shared" si="74"/>
        <v>17609</v>
      </c>
      <c r="N936" s="467" t="str">
        <f>IF(IFERROR(SEARCH("-",K936,1),0) &gt; 0,IFERROR(VLOOKUP(K936,'Liste ECO'!A:A,1,FALSE),"ATTENTION CE Inexistant"),"")</f>
        <v>911-54</v>
      </c>
      <c r="O936" s="467" t="str">
        <f>IF(LEFT(N936,1) ="A",'Messages d''erreur'!$B$9,"")</f>
        <v/>
      </c>
      <c r="P936" s="447">
        <f t="shared" si="70"/>
        <v>17609</v>
      </c>
      <c r="Q936" s="447">
        <f>IFERROR(VLOOKUP(B937,'Liste CG'!A:A,1,FALSE),"Attention erreur pas de CG")</f>
        <v>43521</v>
      </c>
      <c r="R936" s="447" t="str">
        <f>IF(LEFT(Q936,1)="A",'Messages d''erreur'!B$10,"")</f>
        <v/>
      </c>
      <c r="S936" s="467">
        <f t="shared" si="71"/>
        <v>17609</v>
      </c>
      <c r="T936" s="469">
        <f>IFERROR(VLOOKUP(S936,'Liste CG'!A:A,1,FALSE),"Attention erreur pas de CG")</f>
        <v>17609</v>
      </c>
      <c r="U936" s="447" t="str">
        <f>IF(MID(H936,4,1)="x", 'Messages d''erreur'!$B$13,IF(LEFT(T936,1)="A",'Messages d''erreur'!$B$12,""))</f>
        <v/>
      </c>
    </row>
    <row r="937" spans="1:21" ht="26" x14ac:dyDescent="0.35">
      <c r="A937" s="535" t="s">
        <v>1288</v>
      </c>
      <c r="B937" s="447">
        <f t="shared" si="73"/>
        <v>43521</v>
      </c>
      <c r="C937" s="462" t="s">
        <v>2097</v>
      </c>
      <c r="D937" s="463" t="s">
        <v>1990</v>
      </c>
      <c r="E937" s="464" t="s">
        <v>1101</v>
      </c>
      <c r="F937" s="464">
        <v>8</v>
      </c>
      <c r="G937" s="462" t="s">
        <v>1333</v>
      </c>
      <c r="H937" s="464" t="s">
        <v>1331</v>
      </c>
      <c r="I937" s="464" t="s">
        <v>1329</v>
      </c>
      <c r="J937" s="464" t="s">
        <v>61</v>
      </c>
      <c r="K937" s="466" t="s">
        <v>1100</v>
      </c>
      <c r="L937" s="467">
        <f t="shared" si="72"/>
        <v>1</v>
      </c>
      <c r="M937" s="468">
        <f t="shared" si="74"/>
        <v>17709</v>
      </c>
      <c r="N937" s="467" t="str">
        <f>IF(IFERROR(SEARCH("-",K937,1),0) &gt; 0,IFERROR(VLOOKUP(K937,'Liste ECO'!A:A,1,FALSE),"ATTENTION CE Inexistant"),"")</f>
        <v/>
      </c>
      <c r="O937" s="467" t="str">
        <f>IF(LEFT(N937,1) ="A",'Messages d''erreur'!$B$9,"")</f>
        <v/>
      </c>
      <c r="P937" s="447">
        <f t="shared" si="70"/>
        <v>17709</v>
      </c>
      <c r="Q937" s="447">
        <f>IFERROR(VLOOKUP(B938,'Liste CG'!A:A,1,FALSE),"Attention erreur pas de CG")</f>
        <v>43521</v>
      </c>
      <c r="R937" s="447" t="str">
        <f>IF(LEFT(Q937,1)="A",'Messages d''erreur'!B$10,"")</f>
        <v/>
      </c>
      <c r="S937" s="467">
        <f t="shared" si="71"/>
        <v>17709</v>
      </c>
      <c r="T937" s="469">
        <f>IFERROR(VLOOKUP(S937,'Liste CG'!A:A,1,FALSE),"Attention erreur pas de CG")</f>
        <v>17709</v>
      </c>
      <c r="U937" s="447" t="str">
        <f>IF(MID(H937,4,1)="x", 'Messages d''erreur'!$B$13,IF(LEFT(T937,1)="A",'Messages d''erreur'!$B$12,""))</f>
        <v/>
      </c>
    </row>
    <row r="938" spans="1:21" ht="26" x14ac:dyDescent="0.35">
      <c r="A938" s="535" t="s">
        <v>1288</v>
      </c>
      <c r="B938" s="447">
        <f t="shared" si="73"/>
        <v>43521</v>
      </c>
      <c r="C938" s="462" t="s">
        <v>2097</v>
      </c>
      <c r="D938" s="463" t="s">
        <v>1990</v>
      </c>
      <c r="E938" s="464" t="s">
        <v>61</v>
      </c>
      <c r="F938" s="464">
        <v>9</v>
      </c>
      <c r="G938" s="462" t="s">
        <v>2089</v>
      </c>
      <c r="H938" s="464" t="s">
        <v>2073</v>
      </c>
      <c r="I938" s="464" t="s">
        <v>1967</v>
      </c>
      <c r="J938" s="464" t="s">
        <v>1101</v>
      </c>
      <c r="K938" s="466" t="s">
        <v>1100</v>
      </c>
      <c r="L938" s="467">
        <f t="shared" si="72"/>
        <v>1</v>
      </c>
      <c r="M938" s="468">
        <f t="shared" si="74"/>
        <v>55001</v>
      </c>
      <c r="N938" s="467" t="str">
        <f>IF(IFERROR(SEARCH("-",K938,1),0) &gt; 0,IFERROR(VLOOKUP(K938,'Liste ECO'!A:A,1,FALSE),"ATTENTION CE Inexistant"),"")</f>
        <v/>
      </c>
      <c r="O938" s="467" t="str">
        <f>IF(LEFT(N938,1) ="A",'Messages d''erreur'!$B$9,"")</f>
        <v/>
      </c>
      <c r="P938" s="447">
        <f t="shared" si="70"/>
        <v>55001</v>
      </c>
      <c r="Q938" s="447">
        <f>IFERROR(VLOOKUP(B939,'Liste CG'!A:A,1,FALSE),"Attention erreur pas de CG")</f>
        <v>43611</v>
      </c>
      <c r="R938" s="447" t="str">
        <f>IF(LEFT(Q938,1)="A",'Messages d''erreur'!B$10,"")</f>
        <v/>
      </c>
      <c r="S938" s="467">
        <f t="shared" si="71"/>
        <v>55001</v>
      </c>
      <c r="T938" s="469">
        <f>IFERROR(VLOOKUP(S938,'Liste CG'!A:A,1,FALSE),"Attention erreur pas de CG")</f>
        <v>55001</v>
      </c>
      <c r="U938" s="447" t="str">
        <f>IF(MID(H938,4,1)="x", 'Messages d''erreur'!$B$13,IF(LEFT(T938,1)="A",'Messages d''erreur'!$B$12,""))</f>
        <v/>
      </c>
    </row>
    <row r="939" spans="1:21" ht="39" x14ac:dyDescent="0.35">
      <c r="A939" s="535" t="s">
        <v>2098</v>
      </c>
      <c r="B939" s="447">
        <f t="shared" si="73"/>
        <v>43611</v>
      </c>
      <c r="C939" s="462" t="s">
        <v>2099</v>
      </c>
      <c r="D939" s="463" t="s">
        <v>1990</v>
      </c>
      <c r="E939" s="464" t="s">
        <v>1101</v>
      </c>
      <c r="F939" s="464">
        <v>1</v>
      </c>
      <c r="G939" s="462" t="s">
        <v>2100</v>
      </c>
      <c r="H939" s="464" t="s">
        <v>2101</v>
      </c>
      <c r="I939" s="464" t="s">
        <v>1100</v>
      </c>
      <c r="J939" s="464" t="s">
        <v>61</v>
      </c>
      <c r="K939" s="466" t="s">
        <v>281</v>
      </c>
      <c r="L939" s="467">
        <f t="shared" si="72"/>
        <v>0</v>
      </c>
      <c r="M939" s="468">
        <f t="shared" si="74"/>
        <v>65104</v>
      </c>
      <c r="N939" s="467" t="str">
        <f>IF(IFERROR(SEARCH("-",K939,1),0) &gt; 0,IFERROR(VLOOKUP(K939,'Liste ECO'!A:A,1,FALSE),"ATTENTION CE Inexistant"),"")</f>
        <v>211-01</v>
      </c>
      <c r="O939" s="467" t="str">
        <f>IF(LEFT(N939,1) ="A",'Messages d''erreur'!$B$9,"")</f>
        <v/>
      </c>
      <c r="P939" s="447">
        <f t="shared" si="70"/>
        <v>65104</v>
      </c>
      <c r="Q939" s="447">
        <f>IFERROR(VLOOKUP(B940,'Liste CG'!A:A,1,FALSE),"Attention erreur pas de CG")</f>
        <v>43611</v>
      </c>
      <c r="R939" s="447" t="str">
        <f>IF(LEFT(Q939,1)="A",'Messages d''erreur'!B$10,"")</f>
        <v/>
      </c>
      <c r="S939" s="467">
        <f t="shared" si="71"/>
        <v>65104</v>
      </c>
      <c r="T939" s="469">
        <f>IFERROR(VLOOKUP(S939,'Liste CG'!A:A,1,FALSE),"Attention erreur pas de CG")</f>
        <v>65104</v>
      </c>
      <c r="U939" s="447" t="str">
        <f>IF(MID(H939,4,1)="x", 'Messages d''erreur'!$B$13,IF(LEFT(T939,1)="A",'Messages d''erreur'!$B$12,""))</f>
        <v/>
      </c>
    </row>
    <row r="940" spans="1:21" ht="39" x14ac:dyDescent="0.35">
      <c r="A940" s="535" t="s">
        <v>2098</v>
      </c>
      <c r="B940" s="447">
        <f t="shared" si="73"/>
        <v>43611</v>
      </c>
      <c r="C940" s="462" t="s">
        <v>2099</v>
      </c>
      <c r="D940" s="463" t="s">
        <v>1990</v>
      </c>
      <c r="E940" s="464" t="s">
        <v>1101</v>
      </c>
      <c r="F940" s="464">
        <v>2</v>
      </c>
      <c r="G940" s="462" t="s">
        <v>2100</v>
      </c>
      <c r="H940" s="464" t="s">
        <v>2102</v>
      </c>
      <c r="I940" s="464" t="s">
        <v>1100</v>
      </c>
      <c r="J940" s="464" t="s">
        <v>61</v>
      </c>
      <c r="K940" s="466" t="s">
        <v>289</v>
      </c>
      <c r="L940" s="467">
        <f t="shared" si="72"/>
        <v>1</v>
      </c>
      <c r="M940" s="468">
        <f t="shared" si="74"/>
        <v>65105</v>
      </c>
      <c r="N940" s="467" t="str">
        <f>IF(IFERROR(SEARCH("-",K940,1),0) &gt; 0,IFERROR(VLOOKUP(K940,'Liste ECO'!A:A,1,FALSE),"ATTENTION CE Inexistant"),"")</f>
        <v>211-05</v>
      </c>
      <c r="O940" s="467" t="str">
        <f>IF(LEFT(N940,1) ="A",'Messages d''erreur'!$B$9,"")</f>
        <v/>
      </c>
      <c r="P940" s="447">
        <f t="shared" ref="P940:P1003" si="75">VALUE(H940)</f>
        <v>65105</v>
      </c>
      <c r="Q940" s="447">
        <f>IFERROR(VLOOKUP(B941,'Liste CG'!A:A,1,FALSE),"Attention erreur pas de CG")</f>
        <v>43611</v>
      </c>
      <c r="R940" s="447" t="str">
        <f>IF(LEFT(Q940,1)="A",'Messages d''erreur'!B$10,"")</f>
        <v/>
      </c>
      <c r="S940" s="467">
        <f t="shared" ref="S940:S1003" si="76">VALUE(H940)</f>
        <v>65105</v>
      </c>
      <c r="T940" s="469">
        <f>IFERROR(VLOOKUP(S940,'Liste CG'!A:A,1,FALSE),"Attention erreur pas de CG")</f>
        <v>65105</v>
      </c>
      <c r="U940" s="447" t="str">
        <f>IF(MID(H940,4,1)="x", 'Messages d''erreur'!$B$13,IF(LEFT(T940,1)="A",'Messages d''erreur'!$B$12,""))</f>
        <v/>
      </c>
    </row>
    <row r="941" spans="1:21" ht="39" x14ac:dyDescent="0.35">
      <c r="A941" s="535" t="s">
        <v>2098</v>
      </c>
      <c r="B941" s="447">
        <f t="shared" si="73"/>
        <v>43611</v>
      </c>
      <c r="C941" s="462" t="s">
        <v>2099</v>
      </c>
      <c r="D941" s="463" t="s">
        <v>1990</v>
      </c>
      <c r="E941" s="464" t="s">
        <v>1101</v>
      </c>
      <c r="F941" s="464">
        <v>3</v>
      </c>
      <c r="G941" s="462" t="s">
        <v>2100</v>
      </c>
      <c r="H941" s="464" t="s">
        <v>2103</v>
      </c>
      <c r="I941" s="464" t="s">
        <v>1100</v>
      </c>
      <c r="J941" s="464" t="s">
        <v>61</v>
      </c>
      <c r="K941" s="466" t="s">
        <v>291</v>
      </c>
      <c r="L941" s="467">
        <f t="shared" si="72"/>
        <v>1</v>
      </c>
      <c r="M941" s="468">
        <f t="shared" si="74"/>
        <v>65106</v>
      </c>
      <c r="N941" s="467" t="str">
        <f>IF(IFERROR(SEARCH("-",K941,1),0) &gt; 0,IFERROR(VLOOKUP(K941,'Liste ECO'!A:A,1,FALSE),"ATTENTION CE Inexistant"),"")</f>
        <v>211-06</v>
      </c>
      <c r="O941" s="467" t="str">
        <f>IF(LEFT(N941,1) ="A",'Messages d''erreur'!$B$9,"")</f>
        <v/>
      </c>
      <c r="P941" s="447">
        <f t="shared" si="75"/>
        <v>65106</v>
      </c>
      <c r="Q941" s="447">
        <f>IFERROR(VLOOKUP(B942,'Liste CG'!A:A,1,FALSE),"Attention erreur pas de CG")</f>
        <v>43611</v>
      </c>
      <c r="R941" s="447" t="str">
        <f>IF(LEFT(Q941,1)="A",'Messages d''erreur'!B$10,"")</f>
        <v/>
      </c>
      <c r="S941" s="467">
        <f t="shared" si="76"/>
        <v>65106</v>
      </c>
      <c r="T941" s="469">
        <f>IFERROR(VLOOKUP(S941,'Liste CG'!A:A,1,FALSE),"Attention erreur pas de CG")</f>
        <v>65106</v>
      </c>
      <c r="U941" s="447" t="str">
        <f>IF(MID(H941,4,1)="x", 'Messages d''erreur'!$B$13,IF(LEFT(T941,1)="A",'Messages d''erreur'!$B$12,""))</f>
        <v/>
      </c>
    </row>
    <row r="942" spans="1:21" ht="39" x14ac:dyDescent="0.35">
      <c r="A942" s="535" t="s">
        <v>2098</v>
      </c>
      <c r="B942" s="447">
        <f t="shared" si="73"/>
        <v>43611</v>
      </c>
      <c r="C942" s="462" t="s">
        <v>2099</v>
      </c>
      <c r="D942" s="463" t="s">
        <v>1990</v>
      </c>
      <c r="E942" s="464" t="s">
        <v>1101</v>
      </c>
      <c r="F942" s="464">
        <v>4</v>
      </c>
      <c r="G942" s="462" t="s">
        <v>2100</v>
      </c>
      <c r="H942" s="464" t="s">
        <v>2104</v>
      </c>
      <c r="I942" s="464" t="s">
        <v>1100</v>
      </c>
      <c r="J942" s="464" t="s">
        <v>61</v>
      </c>
      <c r="K942" s="466" t="s">
        <v>283</v>
      </c>
      <c r="L942" s="467">
        <f t="shared" si="72"/>
        <v>1</v>
      </c>
      <c r="M942" s="468">
        <f t="shared" si="74"/>
        <v>65134</v>
      </c>
      <c r="N942" s="467" t="str">
        <f>IF(IFERROR(SEARCH("-",K942,1),0) &gt; 0,IFERROR(VLOOKUP(K942,'Liste ECO'!A:A,1,FALSE),"ATTENTION CE Inexistant"),"")</f>
        <v>211-02</v>
      </c>
      <c r="O942" s="467" t="str">
        <f>IF(LEFT(N942,1) ="A",'Messages d''erreur'!$B$9,"")</f>
        <v/>
      </c>
      <c r="P942" s="447">
        <f t="shared" si="75"/>
        <v>65134</v>
      </c>
      <c r="Q942" s="447">
        <f>IFERROR(VLOOKUP(B943,'Liste CG'!A:A,1,FALSE),"Attention erreur pas de CG")</f>
        <v>43611</v>
      </c>
      <c r="R942" s="447" t="str">
        <f>IF(LEFT(Q942,1)="A",'Messages d''erreur'!B$10,"")</f>
        <v/>
      </c>
      <c r="S942" s="467">
        <f t="shared" si="76"/>
        <v>65134</v>
      </c>
      <c r="T942" s="469">
        <f>IFERROR(VLOOKUP(S942,'Liste CG'!A:A,1,FALSE),"Attention erreur pas de CG")</f>
        <v>65134</v>
      </c>
      <c r="U942" s="447" t="str">
        <f>IF(MID(H942,4,1)="x", 'Messages d''erreur'!$B$13,IF(LEFT(T942,1)="A",'Messages d''erreur'!$B$12,""))</f>
        <v/>
      </c>
    </row>
    <row r="943" spans="1:21" ht="39" x14ac:dyDescent="0.35">
      <c r="A943" s="535" t="s">
        <v>2098</v>
      </c>
      <c r="B943" s="447">
        <f t="shared" si="73"/>
        <v>43611</v>
      </c>
      <c r="C943" s="462" t="s">
        <v>2099</v>
      </c>
      <c r="D943" s="463" t="s">
        <v>1990</v>
      </c>
      <c r="E943" s="464" t="s">
        <v>1101</v>
      </c>
      <c r="F943" s="464">
        <v>5</v>
      </c>
      <c r="G943" s="462" t="s">
        <v>2100</v>
      </c>
      <c r="H943" s="464" t="s">
        <v>2105</v>
      </c>
      <c r="I943" s="464" t="s">
        <v>1100</v>
      </c>
      <c r="J943" s="464" t="s">
        <v>61</v>
      </c>
      <c r="K943" s="466" t="s">
        <v>294</v>
      </c>
      <c r="L943" s="467">
        <f t="shared" si="72"/>
        <v>1</v>
      </c>
      <c r="M943" s="468">
        <f t="shared" si="74"/>
        <v>65144</v>
      </c>
      <c r="N943" s="467" t="str">
        <f>IF(IFERROR(SEARCH("-",K943,1),0) &gt; 0,IFERROR(VLOOKUP(K943,'Liste ECO'!A:A,1,FALSE),"ATTENTION CE Inexistant"),"")</f>
        <v>212-01</v>
      </c>
      <c r="O943" s="467" t="str">
        <f>IF(LEFT(N943,1) ="A",'Messages d''erreur'!$B$9,"")</f>
        <v/>
      </c>
      <c r="P943" s="447">
        <f t="shared" si="75"/>
        <v>65144</v>
      </c>
      <c r="Q943" s="447">
        <f>IFERROR(VLOOKUP(B944,'Liste CG'!A:A,1,FALSE),"Attention erreur pas de CG")</f>
        <v>43611</v>
      </c>
      <c r="R943" s="447" t="str">
        <f>IF(LEFT(Q943,1)="A",'Messages d''erreur'!B$10,"")</f>
        <v/>
      </c>
      <c r="S943" s="467">
        <f t="shared" si="76"/>
        <v>65144</v>
      </c>
      <c r="T943" s="469">
        <f>IFERROR(VLOOKUP(S943,'Liste CG'!A:A,1,FALSE),"Attention erreur pas de CG")</f>
        <v>65144</v>
      </c>
      <c r="U943" s="447" t="str">
        <f>IF(MID(H943,4,1)="x", 'Messages d''erreur'!$B$13,IF(LEFT(T943,1)="A",'Messages d''erreur'!$B$12,""))</f>
        <v/>
      </c>
    </row>
    <row r="944" spans="1:21" ht="39" x14ac:dyDescent="0.35">
      <c r="A944" s="535" t="s">
        <v>2098</v>
      </c>
      <c r="B944" s="447">
        <f t="shared" si="73"/>
        <v>43611</v>
      </c>
      <c r="C944" s="462" t="s">
        <v>2099</v>
      </c>
      <c r="D944" s="463" t="s">
        <v>1990</v>
      </c>
      <c r="E944" s="464" t="s">
        <v>1101</v>
      </c>
      <c r="F944" s="464">
        <v>6</v>
      </c>
      <c r="G944" s="462" t="s">
        <v>2100</v>
      </c>
      <c r="H944" s="464" t="s">
        <v>2106</v>
      </c>
      <c r="I944" s="464" t="s">
        <v>1100</v>
      </c>
      <c r="J944" s="464" t="s">
        <v>61</v>
      </c>
      <c r="K944" s="503" t="s">
        <v>297</v>
      </c>
      <c r="L944" s="467">
        <f t="shared" si="72"/>
        <v>1</v>
      </c>
      <c r="M944" s="468">
        <f t="shared" si="74"/>
        <v>65214</v>
      </c>
      <c r="N944" s="467" t="str">
        <f>IF(IFERROR(SEARCH("-",K944,1),0) &gt; 0,IFERROR(VLOOKUP(K944,'Liste ECO'!A:A,1,FALSE),"ATTENTION CE Inexistant"),"")</f>
        <v>213-01</v>
      </c>
      <c r="O944" s="467" t="str">
        <f>IF(LEFT(N944,1) ="A",'Messages d''erreur'!$B$9,"")</f>
        <v/>
      </c>
      <c r="P944" s="447">
        <f t="shared" si="75"/>
        <v>65214</v>
      </c>
      <c r="Q944" s="447">
        <f>IFERROR(VLOOKUP(B945,'Liste CG'!A:A,1,FALSE),"Attention erreur pas de CG")</f>
        <v>0</v>
      </c>
      <c r="R944" s="447" t="str">
        <f>IF(LEFT(Q944,1)="A",'Messages d''erreur'!B$10,"")</f>
        <v/>
      </c>
      <c r="S944" s="467">
        <f t="shared" si="76"/>
        <v>65214</v>
      </c>
      <c r="T944" s="469">
        <f>IFERROR(VLOOKUP(S944,'Liste CG'!A:A,1,FALSE),"Attention erreur pas de CG")</f>
        <v>65214</v>
      </c>
      <c r="U944" s="447" t="str">
        <f>IF(MID(H944,4,1)="x", 'Messages d''erreur'!$B$13,IF(LEFT(T944,1)="A",'Messages d''erreur'!$B$12,""))</f>
        <v/>
      </c>
    </row>
    <row r="945" spans="1:21" ht="14.5" x14ac:dyDescent="0.35">
      <c r="A945" s="535"/>
      <c r="B945" s="447">
        <f t="shared" si="73"/>
        <v>0</v>
      </c>
      <c r="C945" s="462"/>
      <c r="D945" s="463" t="s">
        <v>1990</v>
      </c>
      <c r="E945" s="464" t="s">
        <v>61</v>
      </c>
      <c r="F945" s="464">
        <v>2</v>
      </c>
      <c r="G945" s="462" t="s">
        <v>1992</v>
      </c>
      <c r="H945" s="464" t="s">
        <v>2095</v>
      </c>
      <c r="I945" s="464" t="s">
        <v>2096</v>
      </c>
      <c r="J945" s="464" t="s">
        <v>1101</v>
      </c>
      <c r="K945" s="466" t="s">
        <v>1100</v>
      </c>
      <c r="L945" s="467"/>
      <c r="M945" s="468" t="e">
        <f t="shared" si="74"/>
        <v>#VALUE!</v>
      </c>
      <c r="N945" s="467" t="str">
        <f>IF(IFERROR(SEARCH("-",K945,1),0) &gt; 0,IFERROR(VLOOKUP(K945,'Liste ECO'!A:A,1,FALSE),"ATTENTION CE Inexistant"),"")</f>
        <v/>
      </c>
      <c r="O945" s="467" t="str">
        <f>IF(LEFT(N945,1) ="A",'Messages d''erreur'!$B$9,"")</f>
        <v/>
      </c>
      <c r="P945" s="447" t="e">
        <f t="shared" si="75"/>
        <v>#VALUE!</v>
      </c>
      <c r="Q945" s="447">
        <f>IFERROR(VLOOKUP(B946,'Liste CG'!A:A,1,FALSE),"Attention erreur pas de CG")</f>
        <v>43616</v>
      </c>
      <c r="R945" s="447" t="str">
        <f>IF(LEFT(Q945,1)="A",'Messages d''erreur'!B$10,"")</f>
        <v/>
      </c>
      <c r="S945" s="467" t="e">
        <f t="shared" si="76"/>
        <v>#VALUE!</v>
      </c>
      <c r="T945" s="469" t="str">
        <f>IFERROR(VLOOKUP(S945,'Liste CG'!A:A,1,FALSE),"Attention erreur pas de CG")</f>
        <v>Attention erreur pas de CG</v>
      </c>
      <c r="U945" s="447" t="str">
        <f>IF(MID(H945,4,1)="x", 'Messages d''erreur'!$B$13,IF(LEFT(T945,1)="A",'Messages d''erreur'!$B$12,""))</f>
        <v>Compte générique de contre-partie</v>
      </c>
    </row>
    <row r="946" spans="1:21" ht="39" x14ac:dyDescent="0.35">
      <c r="A946" s="535" t="s">
        <v>2107</v>
      </c>
      <c r="B946" s="447">
        <f t="shared" si="73"/>
        <v>43616</v>
      </c>
      <c r="C946" s="462" t="s">
        <v>2108</v>
      </c>
      <c r="D946" s="463" t="s">
        <v>1990</v>
      </c>
      <c r="E946" s="464" t="s">
        <v>1101</v>
      </c>
      <c r="F946" s="464">
        <v>1</v>
      </c>
      <c r="G946" s="462" t="s">
        <v>2100</v>
      </c>
      <c r="H946" s="502" t="s">
        <v>2109</v>
      </c>
      <c r="I946" s="464" t="s">
        <v>1100</v>
      </c>
      <c r="J946" s="464" t="s">
        <v>61</v>
      </c>
      <c r="K946" s="504" t="s">
        <v>287</v>
      </c>
      <c r="L946" s="467">
        <f>IF(A946=A944,1,0)</f>
        <v>0</v>
      </c>
      <c r="M946" s="468">
        <f t="shared" si="74"/>
        <v>65124</v>
      </c>
      <c r="N946" s="467" t="str">
        <f>IF(IFERROR(SEARCH("-",K946,1),0) &gt; 0,IFERROR(VLOOKUP(K946,'Liste ECO'!A:A,1,FALSE),"ATTENTION CE Inexistant"),"")</f>
        <v>211-04</v>
      </c>
      <c r="O946" s="467" t="str">
        <f>IF(LEFT(N946,1) ="A",'Messages d''erreur'!$B$9,"")</f>
        <v/>
      </c>
      <c r="P946" s="447">
        <f t="shared" si="75"/>
        <v>65124</v>
      </c>
      <c r="Q946" s="447">
        <f>IFERROR(VLOOKUP(B947,'Liste CG'!A:A,1,FALSE),"Attention erreur pas de CG")</f>
        <v>43616</v>
      </c>
      <c r="R946" s="447" t="str">
        <f>IF(LEFT(Q946,1)="A",'Messages d''erreur'!B$10,"")</f>
        <v/>
      </c>
      <c r="S946" s="467">
        <f t="shared" si="76"/>
        <v>65124</v>
      </c>
      <c r="T946" s="469">
        <f>IFERROR(VLOOKUP(S946,'Liste CG'!A:A,1,FALSE),"Attention erreur pas de CG")</f>
        <v>65124</v>
      </c>
      <c r="U946" s="447" t="str">
        <f>IF(MID(H946,4,1)="x", 'Messages d''erreur'!$B$13,IF(LEFT(T946,1)="A",'Messages d''erreur'!$B$12,""))</f>
        <v/>
      </c>
    </row>
    <row r="947" spans="1:21" ht="26" x14ac:dyDescent="0.35">
      <c r="A947" s="535" t="s">
        <v>2107</v>
      </c>
      <c r="B947" s="447">
        <f t="shared" si="73"/>
        <v>43616</v>
      </c>
      <c r="C947" s="462" t="s">
        <v>2108</v>
      </c>
      <c r="D947" s="463" t="s">
        <v>1990</v>
      </c>
      <c r="E947" s="464" t="s">
        <v>61</v>
      </c>
      <c r="F947" s="464">
        <v>2</v>
      </c>
      <c r="G947" s="462" t="s">
        <v>1992</v>
      </c>
      <c r="H947" s="464" t="s">
        <v>2095</v>
      </c>
      <c r="I947" s="464" t="s">
        <v>2096</v>
      </c>
      <c r="J947" s="464" t="s">
        <v>1101</v>
      </c>
      <c r="K947" s="466" t="s">
        <v>1100</v>
      </c>
      <c r="L947" s="467">
        <f t="shared" ref="L947:L1010" si="77">IF(A947=A946,1,0)</f>
        <v>1</v>
      </c>
      <c r="M947" s="468" t="e">
        <f t="shared" si="74"/>
        <v>#VALUE!</v>
      </c>
      <c r="N947" s="467" t="str">
        <f>IF(IFERROR(SEARCH("-",K947,1),0) &gt; 0,IFERROR(VLOOKUP(K947,'Liste ECO'!A:A,1,FALSE),"ATTENTION CE Inexistant"),"")</f>
        <v/>
      </c>
      <c r="O947" s="467" t="str">
        <f>IF(LEFT(N947,1) ="A",'Messages d''erreur'!$B$9,"")</f>
        <v/>
      </c>
      <c r="P947" s="447" t="e">
        <f t="shared" si="75"/>
        <v>#VALUE!</v>
      </c>
      <c r="Q947" s="447">
        <f>IFERROR(VLOOKUP(B948,'Liste CG'!A:A,1,FALSE),"Attention erreur pas de CG")</f>
        <v>44000</v>
      </c>
      <c r="R947" s="447" t="str">
        <f>IF(LEFT(Q947,1)="A",'Messages d''erreur'!B$10,"")</f>
        <v/>
      </c>
      <c r="S947" s="467" t="e">
        <f t="shared" si="76"/>
        <v>#VALUE!</v>
      </c>
      <c r="T947" s="469" t="str">
        <f>IFERROR(VLOOKUP(S947,'Liste CG'!A:A,1,FALSE),"Attention erreur pas de CG")</f>
        <v>Attention erreur pas de CG</v>
      </c>
      <c r="U947" s="447" t="str">
        <f>IF(MID(H947,4,1)="x", 'Messages d''erreur'!$B$13,IF(LEFT(T947,1)="A",'Messages d''erreur'!$B$12,""))</f>
        <v>Compte générique de contre-partie</v>
      </c>
    </row>
    <row r="948" spans="1:21" ht="26" x14ac:dyDescent="0.35">
      <c r="A948" s="535" t="s">
        <v>1317</v>
      </c>
      <c r="B948" s="447">
        <f t="shared" si="73"/>
        <v>44000</v>
      </c>
      <c r="C948" s="462" t="s">
        <v>2110</v>
      </c>
      <c r="D948" s="463" t="s">
        <v>1318</v>
      </c>
      <c r="E948" s="464" t="s">
        <v>1101</v>
      </c>
      <c r="F948" s="464">
        <v>1</v>
      </c>
      <c r="G948" s="462" t="s">
        <v>1284</v>
      </c>
      <c r="H948" s="464" t="s">
        <v>1314</v>
      </c>
      <c r="I948" s="464" t="s">
        <v>1274</v>
      </c>
      <c r="J948" s="464" t="s">
        <v>61</v>
      </c>
      <c r="K948" s="466" t="s">
        <v>965</v>
      </c>
      <c r="L948" s="467">
        <f t="shared" si="77"/>
        <v>0</v>
      </c>
      <c r="M948" s="468">
        <f t="shared" si="74"/>
        <v>17429</v>
      </c>
      <c r="N948" s="467" t="str">
        <f>IF(IFERROR(SEARCH("-",K948,1),0) &gt; 0,IFERROR(VLOOKUP(K948,'Liste ECO'!A:A,1,FALSE),"ATTENTION CE Inexistant"),"")</f>
        <v>911-03</v>
      </c>
      <c r="O948" s="467" t="str">
        <f>IF(LEFT(N948,1) ="A",'Messages d''erreur'!$B$9,"")</f>
        <v/>
      </c>
      <c r="P948" s="447">
        <f t="shared" si="75"/>
        <v>17429</v>
      </c>
      <c r="Q948" s="447">
        <f>IFERROR(VLOOKUP(B949,'Liste CG'!A:A,1,FALSE),"Attention erreur pas de CG")</f>
        <v>44000</v>
      </c>
      <c r="R948" s="447" t="str">
        <f>IF(LEFT(Q948,1)="A",'Messages d''erreur'!B$10,"")</f>
        <v/>
      </c>
      <c r="S948" s="467">
        <f t="shared" si="76"/>
        <v>17429</v>
      </c>
      <c r="T948" s="469">
        <f>IFERROR(VLOOKUP(S948,'Liste CG'!A:A,1,FALSE),"Attention erreur pas de CG")</f>
        <v>17429</v>
      </c>
      <c r="U948" s="447" t="str">
        <f>IF(MID(H948,4,1)="x", 'Messages d''erreur'!$B$13,IF(LEFT(T948,1)="A",'Messages d''erreur'!$B$12,""))</f>
        <v/>
      </c>
    </row>
    <row r="949" spans="1:21" ht="26" x14ac:dyDescent="0.35">
      <c r="A949" s="535" t="s">
        <v>1317</v>
      </c>
      <c r="B949" s="447">
        <f t="shared" si="73"/>
        <v>44000</v>
      </c>
      <c r="C949" s="462" t="s">
        <v>2110</v>
      </c>
      <c r="D949" s="463" t="s">
        <v>1318</v>
      </c>
      <c r="E949" s="464" t="s">
        <v>1101</v>
      </c>
      <c r="F949" s="464">
        <v>2</v>
      </c>
      <c r="G949" s="462" t="s">
        <v>1303</v>
      </c>
      <c r="H949" s="464" t="s">
        <v>1314</v>
      </c>
      <c r="I949" s="464" t="s">
        <v>1274</v>
      </c>
      <c r="J949" s="464" t="s">
        <v>61</v>
      </c>
      <c r="K949" s="466" t="s">
        <v>977</v>
      </c>
      <c r="L949" s="467">
        <f t="shared" si="77"/>
        <v>1</v>
      </c>
      <c r="M949" s="468">
        <f t="shared" si="74"/>
        <v>17429</v>
      </c>
      <c r="N949" s="467" t="str">
        <f>IF(IFERROR(SEARCH("-",K949,1),0) &gt; 0,IFERROR(VLOOKUP(K949,'Liste ECO'!A:A,1,FALSE),"ATTENTION CE Inexistant"),"")</f>
        <v>911-53</v>
      </c>
      <c r="O949" s="467" t="str">
        <f>IF(LEFT(N949,1) ="A",'Messages d''erreur'!$B$9,"")</f>
        <v/>
      </c>
      <c r="P949" s="447">
        <f t="shared" si="75"/>
        <v>17429</v>
      </c>
      <c r="Q949" s="447">
        <f>IFERROR(VLOOKUP(B950,'Liste CG'!A:A,1,FALSE),"Attention erreur pas de CG")</f>
        <v>44000</v>
      </c>
      <c r="R949" s="447" t="str">
        <f>IF(LEFT(Q949,1)="A",'Messages d''erreur'!B$10,"")</f>
        <v/>
      </c>
      <c r="S949" s="467">
        <f t="shared" si="76"/>
        <v>17429</v>
      </c>
      <c r="T949" s="469">
        <f>IFERROR(VLOOKUP(S949,'Liste CG'!A:A,1,FALSE),"Attention erreur pas de CG")</f>
        <v>17429</v>
      </c>
      <c r="U949" s="447" t="str">
        <f>IF(MID(H949,4,1)="x", 'Messages d''erreur'!$B$13,IF(LEFT(T949,1)="A",'Messages d''erreur'!$B$12,""))</f>
        <v/>
      </c>
    </row>
    <row r="950" spans="1:21" ht="26" x14ac:dyDescent="0.35">
      <c r="A950" s="535" t="s">
        <v>1317</v>
      </c>
      <c r="B950" s="447">
        <f t="shared" si="73"/>
        <v>44000</v>
      </c>
      <c r="C950" s="462" t="s">
        <v>2110</v>
      </c>
      <c r="D950" s="463" t="s">
        <v>1318</v>
      </c>
      <c r="E950" s="464" t="s">
        <v>1101</v>
      </c>
      <c r="F950" s="464">
        <v>3</v>
      </c>
      <c r="G950" s="462" t="s">
        <v>1342</v>
      </c>
      <c r="H950" s="464" t="s">
        <v>1340</v>
      </c>
      <c r="I950" s="464" t="s">
        <v>1341</v>
      </c>
      <c r="J950" s="464" t="s">
        <v>61</v>
      </c>
      <c r="K950" s="466" t="s">
        <v>802</v>
      </c>
      <c r="L950" s="467">
        <f t="shared" si="77"/>
        <v>1</v>
      </c>
      <c r="M950" s="468">
        <f t="shared" si="74"/>
        <v>20001</v>
      </c>
      <c r="N950" s="467" t="str">
        <f>IF(IFERROR(SEARCH("-",K950,1),0) &gt; 0,IFERROR(VLOOKUP(K950,'Liste ECO'!A:A,1,FALSE),"ATTENTION CE Inexistant"),"")</f>
        <v>710-51</v>
      </c>
      <c r="O950" s="467" t="str">
        <f>IF(LEFT(N950,1) ="A",'Messages d''erreur'!$B$9,"")</f>
        <v/>
      </c>
      <c r="P950" s="447">
        <f t="shared" si="75"/>
        <v>20001</v>
      </c>
      <c r="Q950" s="447">
        <f>IFERROR(VLOOKUP(B951,'Liste CG'!A:A,1,FALSE),"Attention erreur pas de CG")</f>
        <v>44000</v>
      </c>
      <c r="R950" s="447" t="str">
        <f>IF(LEFT(Q950,1)="A",'Messages d''erreur'!B$10,"")</f>
        <v/>
      </c>
      <c r="S950" s="467">
        <f t="shared" si="76"/>
        <v>20001</v>
      </c>
      <c r="T950" s="469">
        <f>IFERROR(VLOOKUP(S950,'Liste CG'!A:A,1,FALSE),"Attention erreur pas de CG")</f>
        <v>20001</v>
      </c>
      <c r="U950" s="447" t="str">
        <f>IF(MID(H950,4,1)="x", 'Messages d''erreur'!$B$13,IF(LEFT(T950,1)="A",'Messages d''erreur'!$B$12,""))</f>
        <v/>
      </c>
    </row>
    <row r="951" spans="1:21" ht="14.5" x14ac:dyDescent="0.35">
      <c r="A951" s="535" t="s">
        <v>1317</v>
      </c>
      <c r="B951" s="447">
        <f t="shared" si="73"/>
        <v>44000</v>
      </c>
      <c r="C951" s="462" t="s">
        <v>2110</v>
      </c>
      <c r="D951" s="463" t="s">
        <v>1201</v>
      </c>
      <c r="E951" s="464" t="s">
        <v>1101</v>
      </c>
      <c r="F951" s="464">
        <v>4</v>
      </c>
      <c r="G951" s="462" t="s">
        <v>1368</v>
      </c>
      <c r="H951" s="464" t="s">
        <v>1366</v>
      </c>
      <c r="I951" s="464" t="s">
        <v>1341</v>
      </c>
      <c r="J951" s="464" t="s">
        <v>61</v>
      </c>
      <c r="K951" s="466" t="s">
        <v>856</v>
      </c>
      <c r="L951" s="467">
        <f t="shared" si="77"/>
        <v>1</v>
      </c>
      <c r="M951" s="468">
        <f t="shared" si="74"/>
        <v>21431</v>
      </c>
      <c r="N951" s="467" t="str">
        <f>IF(IFERROR(SEARCH("-",K951,1),0) &gt; 0,IFERROR(VLOOKUP(K951,'Liste ECO'!A:A,1,FALSE),"ATTENTION CE Inexistant"),"")</f>
        <v>747-52</v>
      </c>
      <c r="O951" s="467" t="str">
        <f>IF(LEFT(N951,1) ="A",'Messages d''erreur'!$B$9,"")</f>
        <v/>
      </c>
      <c r="P951" s="447">
        <f t="shared" si="75"/>
        <v>21431</v>
      </c>
      <c r="Q951" s="447">
        <f>IFERROR(VLOOKUP(B952,'Liste CG'!A:A,1,FALSE),"Attention erreur pas de CG")</f>
        <v>44000</v>
      </c>
      <c r="R951" s="447" t="str">
        <f>IF(LEFT(Q951,1)="A",'Messages d''erreur'!B$10,"")</f>
        <v/>
      </c>
      <c r="S951" s="467">
        <f t="shared" si="76"/>
        <v>21431</v>
      </c>
      <c r="T951" s="469">
        <f>IFERROR(VLOOKUP(S951,'Liste CG'!A:A,1,FALSE),"Attention erreur pas de CG")</f>
        <v>21431</v>
      </c>
      <c r="U951" s="447" t="str">
        <f>IF(MID(H951,4,1)="x", 'Messages d''erreur'!$B$13,IF(LEFT(T951,1)="A",'Messages d''erreur'!$B$12,""))</f>
        <v/>
      </c>
    </row>
    <row r="952" spans="1:21" ht="14.5" x14ac:dyDescent="0.35">
      <c r="A952" s="535" t="s">
        <v>1317</v>
      </c>
      <c r="B952" s="447">
        <f t="shared" si="73"/>
        <v>44000</v>
      </c>
      <c r="C952" s="462" t="s">
        <v>2110</v>
      </c>
      <c r="D952" s="463" t="s">
        <v>1201</v>
      </c>
      <c r="E952" s="464" t="s">
        <v>1101</v>
      </c>
      <c r="F952" s="464">
        <v>5</v>
      </c>
      <c r="G952" s="462" t="s">
        <v>1368</v>
      </c>
      <c r="H952" s="464" t="s">
        <v>1375</v>
      </c>
      <c r="I952" s="464" t="s">
        <v>1341</v>
      </c>
      <c r="J952" s="464" t="s">
        <v>61</v>
      </c>
      <c r="K952" s="466" t="s">
        <v>858</v>
      </c>
      <c r="L952" s="467">
        <f t="shared" si="77"/>
        <v>1</v>
      </c>
      <c r="M952" s="468">
        <f t="shared" si="74"/>
        <v>21441</v>
      </c>
      <c r="N952" s="467" t="str">
        <f>IF(IFERROR(SEARCH("-",K952,1),0) &gt; 0,IFERROR(VLOOKUP(K952,'Liste ECO'!A:A,1,FALSE),"ATTENTION CE Inexistant"),"")</f>
        <v>747-53</v>
      </c>
      <c r="O952" s="467" t="str">
        <f>IF(LEFT(N952,1) ="A",'Messages d''erreur'!$B$9,"")</f>
        <v/>
      </c>
      <c r="P952" s="447">
        <f t="shared" si="75"/>
        <v>21441</v>
      </c>
      <c r="Q952" s="447">
        <f>IFERROR(VLOOKUP(B953,'Liste CG'!A:A,1,FALSE),"Attention erreur pas de CG")</f>
        <v>44000</v>
      </c>
      <c r="R952" s="447" t="str">
        <f>IF(LEFT(Q952,1)="A",'Messages d''erreur'!B$10,"")</f>
        <v/>
      </c>
      <c r="S952" s="467">
        <f t="shared" si="76"/>
        <v>21441</v>
      </c>
      <c r="T952" s="469">
        <f>IFERROR(VLOOKUP(S952,'Liste CG'!A:A,1,FALSE),"Attention erreur pas de CG")</f>
        <v>21441</v>
      </c>
      <c r="U952" s="447" t="str">
        <f>IF(MID(H952,4,1)="x", 'Messages d''erreur'!$B$13,IF(LEFT(T952,1)="A",'Messages d''erreur'!$B$12,""))</f>
        <v/>
      </c>
    </row>
    <row r="953" spans="1:21" ht="14.5" x14ac:dyDescent="0.35">
      <c r="A953" s="535" t="s">
        <v>1317</v>
      </c>
      <c r="B953" s="447">
        <f t="shared" si="73"/>
        <v>44000</v>
      </c>
      <c r="C953" s="462" t="s">
        <v>2110</v>
      </c>
      <c r="D953" s="463" t="s">
        <v>1201</v>
      </c>
      <c r="E953" s="464" t="s">
        <v>1101</v>
      </c>
      <c r="F953" s="464">
        <v>6</v>
      </c>
      <c r="G953" s="462" t="s">
        <v>1368</v>
      </c>
      <c r="H953" s="464" t="s">
        <v>1694</v>
      </c>
      <c r="I953" s="492" t="s">
        <v>1696</v>
      </c>
      <c r="J953" s="464" t="s">
        <v>61</v>
      </c>
      <c r="K953" s="466" t="s">
        <v>815</v>
      </c>
      <c r="L953" s="467">
        <f t="shared" si="77"/>
        <v>1</v>
      </c>
      <c r="M953" s="468">
        <f t="shared" si="74"/>
        <v>23011</v>
      </c>
      <c r="N953" s="467" t="str">
        <f>IF(IFERROR(SEARCH("-",K953,1),0) &gt; 0,IFERROR(VLOOKUP(K953,'Liste ECO'!A:A,1,FALSE),"ATTENTION CE Inexistant"),"")</f>
        <v>741-51</v>
      </c>
      <c r="O953" s="467" t="str">
        <f>IF(LEFT(N953,1) ="A",'Messages d''erreur'!$B$9,"")</f>
        <v/>
      </c>
      <c r="P953" s="447">
        <f t="shared" si="75"/>
        <v>23011</v>
      </c>
      <c r="Q953" s="447">
        <f>IFERROR(VLOOKUP(B954,'Liste CG'!A:A,1,FALSE),"Attention erreur pas de CG")</f>
        <v>44000</v>
      </c>
      <c r="R953" s="447" t="str">
        <f>IF(LEFT(Q953,1)="A",'Messages d''erreur'!B$10,"")</f>
        <v/>
      </c>
      <c r="S953" s="467">
        <f t="shared" si="76"/>
        <v>23011</v>
      </c>
      <c r="T953" s="469">
        <f>IFERROR(VLOOKUP(S953,'Liste CG'!A:A,1,FALSE),"Attention erreur pas de CG")</f>
        <v>23011</v>
      </c>
      <c r="U953" s="447" t="str">
        <f>IF(MID(H953,4,1)="x", 'Messages d''erreur'!$B$13,IF(LEFT(T953,1)="A",'Messages d''erreur'!$B$12,""))</f>
        <v/>
      </c>
    </row>
    <row r="954" spans="1:21" ht="14.5" x14ac:dyDescent="0.35">
      <c r="A954" s="535" t="s">
        <v>1317</v>
      </c>
      <c r="B954" s="447">
        <f t="shared" si="73"/>
        <v>44000</v>
      </c>
      <c r="C954" s="462" t="s">
        <v>2110</v>
      </c>
      <c r="D954" s="463" t="s">
        <v>1201</v>
      </c>
      <c r="E954" s="464" t="s">
        <v>1101</v>
      </c>
      <c r="F954" s="464">
        <v>7</v>
      </c>
      <c r="G954" s="462" t="s">
        <v>1368</v>
      </c>
      <c r="H954" s="464" t="s">
        <v>1705</v>
      </c>
      <c r="I954" s="492" t="s">
        <v>1696</v>
      </c>
      <c r="J954" s="464" t="s">
        <v>61</v>
      </c>
      <c r="K954" s="466" t="s">
        <v>817</v>
      </c>
      <c r="L954" s="467">
        <f t="shared" si="77"/>
        <v>1</v>
      </c>
      <c r="M954" s="468">
        <f t="shared" si="74"/>
        <v>23021</v>
      </c>
      <c r="N954" s="467" t="str">
        <f>IF(IFERROR(SEARCH("-",K954,1),0) &gt; 0,IFERROR(VLOOKUP(K954,'Liste ECO'!A:A,1,FALSE),"ATTENTION CE Inexistant"),"")</f>
        <v>741-52</v>
      </c>
      <c r="O954" s="467" t="str">
        <f>IF(LEFT(N954,1) ="A",'Messages d''erreur'!$B$9,"")</f>
        <v/>
      </c>
      <c r="P954" s="447">
        <f t="shared" si="75"/>
        <v>23021</v>
      </c>
      <c r="Q954" s="447">
        <f>IFERROR(VLOOKUP(B955,'Liste CG'!A:A,1,FALSE),"Attention erreur pas de CG")</f>
        <v>44000</v>
      </c>
      <c r="R954" s="447" t="str">
        <f>IF(LEFT(Q954,1)="A",'Messages d''erreur'!B$10,"")</f>
        <v/>
      </c>
      <c r="S954" s="467">
        <f t="shared" si="76"/>
        <v>23021</v>
      </c>
      <c r="T954" s="469">
        <f>IFERROR(VLOOKUP(S954,'Liste CG'!A:A,1,FALSE),"Attention erreur pas de CG")</f>
        <v>23021</v>
      </c>
      <c r="U954" s="447" t="str">
        <f>IF(MID(H954,4,1)="x", 'Messages d''erreur'!$B$13,IF(LEFT(T954,1)="A",'Messages d''erreur'!$B$12,""))</f>
        <v/>
      </c>
    </row>
    <row r="955" spans="1:21" ht="14.5" x14ac:dyDescent="0.35">
      <c r="A955" s="535" t="s">
        <v>1317</v>
      </c>
      <c r="B955" s="447">
        <f t="shared" si="73"/>
        <v>44000</v>
      </c>
      <c r="C955" s="462" t="s">
        <v>2110</v>
      </c>
      <c r="D955" s="463" t="s">
        <v>1201</v>
      </c>
      <c r="E955" s="464" t="s">
        <v>1101</v>
      </c>
      <c r="F955" s="464">
        <v>8</v>
      </c>
      <c r="G955" s="462" t="s">
        <v>1368</v>
      </c>
      <c r="H955" s="464" t="s">
        <v>1709</v>
      </c>
      <c r="I955" s="492" t="s">
        <v>1696</v>
      </c>
      <c r="J955" s="464" t="s">
        <v>61</v>
      </c>
      <c r="K955" s="466" t="s">
        <v>820</v>
      </c>
      <c r="L955" s="467">
        <f t="shared" si="77"/>
        <v>1</v>
      </c>
      <c r="M955" s="468">
        <f t="shared" si="74"/>
        <v>23111</v>
      </c>
      <c r="N955" s="467" t="str">
        <f>IF(IFERROR(SEARCH("-",K955,1),0) &gt; 0,IFERROR(VLOOKUP(K955,'Liste ECO'!A:A,1,FALSE),"ATTENTION CE Inexistant"),"")</f>
        <v>742-51</v>
      </c>
      <c r="O955" s="467" t="str">
        <f>IF(LEFT(N955,1) ="A",'Messages d''erreur'!$B$9,"")</f>
        <v/>
      </c>
      <c r="P955" s="447">
        <f t="shared" si="75"/>
        <v>23111</v>
      </c>
      <c r="Q955" s="447">
        <f>IFERROR(VLOOKUP(B956,'Liste CG'!A:A,1,FALSE),"Attention erreur pas de CG")</f>
        <v>44000</v>
      </c>
      <c r="R955" s="447" t="str">
        <f>IF(LEFT(Q955,1)="A",'Messages d''erreur'!B$10,"")</f>
        <v/>
      </c>
      <c r="S955" s="467">
        <f t="shared" si="76"/>
        <v>23111</v>
      </c>
      <c r="T955" s="469">
        <f>IFERROR(VLOOKUP(S955,'Liste CG'!A:A,1,FALSE),"Attention erreur pas de CG")</f>
        <v>23111</v>
      </c>
      <c r="U955" s="447" t="str">
        <f>IF(MID(H955,4,1)="x", 'Messages d''erreur'!$B$13,IF(LEFT(T955,1)="A",'Messages d''erreur'!$B$12,""))</f>
        <v/>
      </c>
    </row>
    <row r="956" spans="1:21" ht="14.5" x14ac:dyDescent="0.35">
      <c r="A956" s="535" t="s">
        <v>1317</v>
      </c>
      <c r="B956" s="447">
        <f t="shared" si="73"/>
        <v>44000</v>
      </c>
      <c r="C956" s="462" t="s">
        <v>2110</v>
      </c>
      <c r="D956" s="463" t="s">
        <v>1201</v>
      </c>
      <c r="E956" s="464" t="s">
        <v>1101</v>
      </c>
      <c r="F956" s="464">
        <v>9</v>
      </c>
      <c r="G956" s="462" t="s">
        <v>1368</v>
      </c>
      <c r="H956" s="464" t="s">
        <v>1715</v>
      </c>
      <c r="I956" s="492" t="s">
        <v>1696</v>
      </c>
      <c r="J956" s="464" t="s">
        <v>61</v>
      </c>
      <c r="K956" s="466" t="s">
        <v>823</v>
      </c>
      <c r="L956" s="467">
        <f t="shared" si="77"/>
        <v>1</v>
      </c>
      <c r="M956" s="468">
        <f t="shared" si="74"/>
        <v>23121</v>
      </c>
      <c r="N956" s="467" t="str">
        <f>IF(IFERROR(SEARCH("-",K956,1),0) &gt; 0,IFERROR(VLOOKUP(K956,'Liste ECO'!A:A,1,FALSE),"ATTENTION CE Inexistant"),"")</f>
        <v>742-52</v>
      </c>
      <c r="O956" s="467" t="str">
        <f>IF(LEFT(N956,1) ="A",'Messages d''erreur'!$B$9,"")</f>
        <v/>
      </c>
      <c r="P956" s="447">
        <f t="shared" si="75"/>
        <v>23121</v>
      </c>
      <c r="Q956" s="447">
        <f>IFERROR(VLOOKUP(B957,'Liste CG'!A:A,1,FALSE),"Attention erreur pas de CG")</f>
        <v>44000</v>
      </c>
      <c r="R956" s="447" t="str">
        <f>IF(LEFT(Q956,1)="A",'Messages d''erreur'!B$10,"")</f>
        <v/>
      </c>
      <c r="S956" s="467">
        <f t="shared" si="76"/>
        <v>23121</v>
      </c>
      <c r="T956" s="469">
        <f>IFERROR(VLOOKUP(S956,'Liste CG'!A:A,1,FALSE),"Attention erreur pas de CG")</f>
        <v>23121</v>
      </c>
      <c r="U956" s="447" t="str">
        <f>IF(MID(H956,4,1)="x", 'Messages d''erreur'!$B$13,IF(LEFT(T956,1)="A",'Messages d''erreur'!$B$12,""))</f>
        <v/>
      </c>
    </row>
    <row r="957" spans="1:21" ht="14.5" x14ac:dyDescent="0.35">
      <c r="A957" s="535" t="s">
        <v>1317</v>
      </c>
      <c r="B957" s="447">
        <f t="shared" si="73"/>
        <v>44000</v>
      </c>
      <c r="C957" s="462" t="s">
        <v>2110</v>
      </c>
      <c r="D957" s="463" t="s">
        <v>1201</v>
      </c>
      <c r="E957" s="464" t="s">
        <v>1101</v>
      </c>
      <c r="F957" s="464">
        <v>10</v>
      </c>
      <c r="G957" s="462" t="s">
        <v>1368</v>
      </c>
      <c r="H957" s="464" t="s">
        <v>1720</v>
      </c>
      <c r="I957" s="492" t="s">
        <v>1696</v>
      </c>
      <c r="J957" s="464" t="s">
        <v>61</v>
      </c>
      <c r="K957" s="466" t="s">
        <v>826</v>
      </c>
      <c r="L957" s="467">
        <f t="shared" si="77"/>
        <v>1</v>
      </c>
      <c r="M957" s="468">
        <f t="shared" si="74"/>
        <v>23131</v>
      </c>
      <c r="N957" s="467" t="str">
        <f>IF(IFERROR(SEARCH("-",K957,1),0) &gt; 0,IFERROR(VLOOKUP(K957,'Liste ECO'!A:A,1,FALSE),"ATTENTION CE Inexistant"),"")</f>
        <v>742-53</v>
      </c>
      <c r="O957" s="467" t="str">
        <f>IF(LEFT(N957,1) ="A",'Messages d''erreur'!$B$9,"")</f>
        <v/>
      </c>
      <c r="P957" s="447">
        <f t="shared" si="75"/>
        <v>23131</v>
      </c>
      <c r="Q957" s="447">
        <f>IFERROR(VLOOKUP(B958,'Liste CG'!A:A,1,FALSE),"Attention erreur pas de CG")</f>
        <v>44000</v>
      </c>
      <c r="R957" s="447" t="str">
        <f>IF(LEFT(Q957,1)="A",'Messages d''erreur'!B$10,"")</f>
        <v/>
      </c>
      <c r="S957" s="467">
        <f t="shared" si="76"/>
        <v>23131</v>
      </c>
      <c r="T957" s="469">
        <f>IFERROR(VLOOKUP(S957,'Liste CG'!A:A,1,FALSE),"Attention erreur pas de CG")</f>
        <v>23131</v>
      </c>
      <c r="U957" s="447" t="str">
        <f>IF(MID(H957,4,1)="x", 'Messages d''erreur'!$B$13,IF(LEFT(T957,1)="A",'Messages d''erreur'!$B$12,""))</f>
        <v/>
      </c>
    </row>
    <row r="958" spans="1:21" ht="14.5" x14ac:dyDescent="0.35">
      <c r="A958" s="535" t="s">
        <v>1317</v>
      </c>
      <c r="B958" s="447">
        <f t="shared" si="73"/>
        <v>44000</v>
      </c>
      <c r="C958" s="462" t="s">
        <v>2110</v>
      </c>
      <c r="D958" s="463" t="s">
        <v>1201</v>
      </c>
      <c r="E958" s="464" t="s">
        <v>1101</v>
      </c>
      <c r="F958" s="464">
        <v>11</v>
      </c>
      <c r="G958" s="462" t="s">
        <v>1368</v>
      </c>
      <c r="H958" s="464" t="s">
        <v>1724</v>
      </c>
      <c r="I958" s="492" t="s">
        <v>1696</v>
      </c>
      <c r="J958" s="464" t="s">
        <v>61</v>
      </c>
      <c r="K958" s="466" t="s">
        <v>829</v>
      </c>
      <c r="L958" s="467">
        <f t="shared" si="77"/>
        <v>1</v>
      </c>
      <c r="M958" s="468">
        <f t="shared" si="74"/>
        <v>23141</v>
      </c>
      <c r="N958" s="467" t="str">
        <f>IF(IFERROR(SEARCH("-",K958,1),0) &gt; 0,IFERROR(VLOOKUP(K958,'Liste ECO'!A:A,1,FALSE),"ATTENTION CE Inexistant"),"")</f>
        <v>742-54</v>
      </c>
      <c r="O958" s="467" t="str">
        <f>IF(LEFT(N958,1) ="A",'Messages d''erreur'!$B$9,"")</f>
        <v/>
      </c>
      <c r="P958" s="447">
        <f t="shared" si="75"/>
        <v>23141</v>
      </c>
      <c r="Q958" s="447">
        <f>IFERROR(VLOOKUP(B959,'Liste CG'!A:A,1,FALSE),"Attention erreur pas de CG")</f>
        <v>44000</v>
      </c>
      <c r="R958" s="447" t="str">
        <f>IF(LEFT(Q958,1)="A",'Messages d''erreur'!B$10,"")</f>
        <v/>
      </c>
      <c r="S958" s="467">
        <f t="shared" si="76"/>
        <v>23141</v>
      </c>
      <c r="T958" s="469">
        <f>IFERROR(VLOOKUP(S958,'Liste CG'!A:A,1,FALSE),"Attention erreur pas de CG")</f>
        <v>23141</v>
      </c>
      <c r="U958" s="447" t="str">
        <f>IF(MID(H958,4,1)="x", 'Messages d''erreur'!$B$13,IF(LEFT(T958,1)="A",'Messages d''erreur'!$B$12,""))</f>
        <v/>
      </c>
    </row>
    <row r="959" spans="1:21" ht="14.5" x14ac:dyDescent="0.35">
      <c r="A959" s="535" t="s">
        <v>1317</v>
      </c>
      <c r="B959" s="447">
        <f t="shared" si="73"/>
        <v>44000</v>
      </c>
      <c r="C959" s="462" t="s">
        <v>2110</v>
      </c>
      <c r="D959" s="463" t="s">
        <v>1201</v>
      </c>
      <c r="E959" s="464" t="s">
        <v>1101</v>
      </c>
      <c r="F959" s="464">
        <v>12</v>
      </c>
      <c r="G959" s="462" t="s">
        <v>1368</v>
      </c>
      <c r="H959" s="464" t="s">
        <v>1728</v>
      </c>
      <c r="I959" s="492" t="s">
        <v>1696</v>
      </c>
      <c r="J959" s="464" t="s">
        <v>61</v>
      </c>
      <c r="K959" s="466" t="s">
        <v>832</v>
      </c>
      <c r="L959" s="467">
        <f t="shared" si="77"/>
        <v>1</v>
      </c>
      <c r="M959" s="468">
        <f t="shared" si="74"/>
        <v>23211</v>
      </c>
      <c r="N959" s="467" t="str">
        <f>IF(IFERROR(SEARCH("-",K959,1),0) &gt; 0,IFERROR(VLOOKUP(K959,'Liste ECO'!A:A,1,FALSE),"ATTENTION CE Inexistant"),"")</f>
        <v>743-51</v>
      </c>
      <c r="O959" s="467" t="str">
        <f>IF(LEFT(N959,1) ="A",'Messages d''erreur'!$B$9,"")</f>
        <v/>
      </c>
      <c r="P959" s="447">
        <f t="shared" si="75"/>
        <v>23211</v>
      </c>
      <c r="Q959" s="447">
        <f>IFERROR(VLOOKUP(B960,'Liste CG'!A:A,1,FALSE),"Attention erreur pas de CG")</f>
        <v>44000</v>
      </c>
      <c r="R959" s="447" t="str">
        <f>IF(LEFT(Q959,1)="A",'Messages d''erreur'!B$10,"")</f>
        <v/>
      </c>
      <c r="S959" s="467">
        <f t="shared" si="76"/>
        <v>23211</v>
      </c>
      <c r="T959" s="469">
        <f>IFERROR(VLOOKUP(S959,'Liste CG'!A:A,1,FALSE),"Attention erreur pas de CG")</f>
        <v>23211</v>
      </c>
      <c r="U959" s="447" t="str">
        <f>IF(MID(H959,4,1)="x", 'Messages d''erreur'!$B$13,IF(LEFT(T959,1)="A",'Messages d''erreur'!$B$12,""))</f>
        <v/>
      </c>
    </row>
    <row r="960" spans="1:21" ht="14.5" x14ac:dyDescent="0.35">
      <c r="A960" s="535" t="s">
        <v>1317</v>
      </c>
      <c r="B960" s="447">
        <f t="shared" si="73"/>
        <v>44000</v>
      </c>
      <c r="C960" s="462" t="s">
        <v>2110</v>
      </c>
      <c r="D960" s="463" t="s">
        <v>1201</v>
      </c>
      <c r="E960" s="464" t="s">
        <v>1101</v>
      </c>
      <c r="F960" s="464">
        <v>13</v>
      </c>
      <c r="G960" s="462" t="s">
        <v>1368</v>
      </c>
      <c r="H960" s="464" t="s">
        <v>1733</v>
      </c>
      <c r="I960" s="464" t="s">
        <v>1341</v>
      </c>
      <c r="J960" s="464" t="s">
        <v>61</v>
      </c>
      <c r="K960" s="466" t="s">
        <v>834</v>
      </c>
      <c r="L960" s="467">
        <f t="shared" si="77"/>
        <v>1</v>
      </c>
      <c r="M960" s="468">
        <f t="shared" si="74"/>
        <v>23221</v>
      </c>
      <c r="N960" s="467" t="str">
        <f>IF(IFERROR(SEARCH("-",K960,1),0) &gt; 0,IFERROR(VLOOKUP(K960,'Liste ECO'!A:A,1,FALSE),"ATTENTION CE Inexistant"),"")</f>
        <v>743-52</v>
      </c>
      <c r="O960" s="467" t="str">
        <f>IF(LEFT(N960,1) ="A",'Messages d''erreur'!$B$9,"")</f>
        <v/>
      </c>
      <c r="P960" s="447">
        <f t="shared" si="75"/>
        <v>23221</v>
      </c>
      <c r="Q960" s="447">
        <f>IFERROR(VLOOKUP(B961,'Liste CG'!A:A,1,FALSE),"Attention erreur pas de CG")</f>
        <v>44000</v>
      </c>
      <c r="R960" s="447" t="str">
        <f>IF(LEFT(Q960,1)="A",'Messages d''erreur'!B$10,"")</f>
        <v/>
      </c>
      <c r="S960" s="467">
        <f t="shared" si="76"/>
        <v>23221</v>
      </c>
      <c r="T960" s="469">
        <f>IFERROR(VLOOKUP(S960,'Liste CG'!A:A,1,FALSE),"Attention erreur pas de CG")</f>
        <v>23221</v>
      </c>
      <c r="U960" s="447" t="str">
        <f>IF(MID(H960,4,1)="x", 'Messages d''erreur'!$B$13,IF(LEFT(T960,1)="A",'Messages d''erreur'!$B$12,""))</f>
        <v/>
      </c>
    </row>
    <row r="961" spans="1:21" ht="26" x14ac:dyDescent="0.35">
      <c r="A961" s="535" t="s">
        <v>1317</v>
      </c>
      <c r="B961" s="447">
        <f t="shared" si="73"/>
        <v>44000</v>
      </c>
      <c r="C961" s="462" t="s">
        <v>2110</v>
      </c>
      <c r="D961" s="463" t="s">
        <v>1201</v>
      </c>
      <c r="E961" s="464" t="s">
        <v>1101</v>
      </c>
      <c r="F961" s="464">
        <v>14</v>
      </c>
      <c r="G961" s="462" t="s">
        <v>1342</v>
      </c>
      <c r="H961" s="464" t="s">
        <v>1736</v>
      </c>
      <c r="I961" s="464" t="s">
        <v>1341</v>
      </c>
      <c r="J961" s="464" t="s">
        <v>61</v>
      </c>
      <c r="K961" s="466" t="s">
        <v>848</v>
      </c>
      <c r="L961" s="467">
        <f t="shared" si="77"/>
        <v>1</v>
      </c>
      <c r="M961" s="468">
        <f t="shared" si="74"/>
        <v>23222</v>
      </c>
      <c r="N961" s="467" t="str">
        <f>IF(IFERROR(SEARCH("-",K961,1),0) &gt; 0,IFERROR(VLOOKUP(K961,'Liste ECO'!A:A,1,FALSE),"ATTENTION CE Inexistant"),"")</f>
        <v>745-52</v>
      </c>
      <c r="O961" s="467" t="str">
        <f>IF(LEFT(N961,1) ="A",'Messages d''erreur'!$B$9,"")</f>
        <v/>
      </c>
      <c r="P961" s="447">
        <f t="shared" si="75"/>
        <v>23222</v>
      </c>
      <c r="Q961" s="447">
        <f>IFERROR(VLOOKUP(B962,'Liste CG'!A:A,1,FALSE),"Attention erreur pas de CG")</f>
        <v>44000</v>
      </c>
      <c r="R961" s="447" t="str">
        <f>IF(LEFT(Q961,1)="A",'Messages d''erreur'!B$10,"")</f>
        <v/>
      </c>
      <c r="S961" s="467">
        <f t="shared" si="76"/>
        <v>23222</v>
      </c>
      <c r="T961" s="469">
        <f>IFERROR(VLOOKUP(S961,'Liste CG'!A:A,1,FALSE),"Attention erreur pas de CG")</f>
        <v>23222</v>
      </c>
      <c r="U961" s="447" t="str">
        <f>IF(MID(H961,4,1)="x", 'Messages d''erreur'!$B$13,IF(LEFT(T961,1)="A",'Messages d''erreur'!$B$12,""))</f>
        <v/>
      </c>
    </row>
    <row r="962" spans="1:21" ht="14.5" x14ac:dyDescent="0.35">
      <c r="A962" s="535" t="s">
        <v>1317</v>
      </c>
      <c r="B962" s="447">
        <f t="shared" si="73"/>
        <v>44000</v>
      </c>
      <c r="C962" s="462" t="s">
        <v>2110</v>
      </c>
      <c r="D962" s="463" t="s">
        <v>1201</v>
      </c>
      <c r="E962" s="464" t="s">
        <v>1101</v>
      </c>
      <c r="F962" s="464">
        <v>15</v>
      </c>
      <c r="G962" s="462" t="s">
        <v>1368</v>
      </c>
      <c r="H962" s="464" t="s">
        <v>1741</v>
      </c>
      <c r="I962" s="464" t="s">
        <v>1341</v>
      </c>
      <c r="J962" s="464" t="s">
        <v>61</v>
      </c>
      <c r="K962" s="466" t="s">
        <v>836</v>
      </c>
      <c r="L962" s="467">
        <f t="shared" si="77"/>
        <v>1</v>
      </c>
      <c r="M962" s="468">
        <f t="shared" si="74"/>
        <v>23231</v>
      </c>
      <c r="N962" s="467" t="str">
        <f>IF(IFERROR(SEARCH("-",K962,1),0) &gt; 0,IFERROR(VLOOKUP(K962,'Liste ECO'!A:A,1,FALSE),"ATTENTION CE Inexistant"),"")</f>
        <v>743-53</v>
      </c>
      <c r="O962" s="467" t="str">
        <f>IF(LEFT(N962,1) ="A",'Messages d''erreur'!$B$9,"")</f>
        <v/>
      </c>
      <c r="P962" s="447">
        <f t="shared" si="75"/>
        <v>23231</v>
      </c>
      <c r="Q962" s="447">
        <f>IFERROR(VLOOKUP(B963,'Liste CG'!A:A,1,FALSE),"Attention erreur pas de CG")</f>
        <v>44000</v>
      </c>
      <c r="R962" s="447" t="str">
        <f>IF(LEFT(Q962,1)="A",'Messages d''erreur'!B$10,"")</f>
        <v/>
      </c>
      <c r="S962" s="467">
        <f t="shared" si="76"/>
        <v>23231</v>
      </c>
      <c r="T962" s="469">
        <f>IFERROR(VLOOKUP(S962,'Liste CG'!A:A,1,FALSE),"Attention erreur pas de CG")</f>
        <v>23231</v>
      </c>
      <c r="U962" s="447" t="str">
        <f>IF(MID(H962,4,1)="x", 'Messages d''erreur'!$B$13,IF(LEFT(T962,1)="A",'Messages d''erreur'!$B$12,""))</f>
        <v/>
      </c>
    </row>
    <row r="963" spans="1:21" ht="26" x14ac:dyDescent="0.35">
      <c r="A963" s="535" t="s">
        <v>1317</v>
      </c>
      <c r="B963" s="447">
        <f t="shared" si="73"/>
        <v>44000</v>
      </c>
      <c r="C963" s="462" t="s">
        <v>2110</v>
      </c>
      <c r="D963" s="463" t="s">
        <v>1201</v>
      </c>
      <c r="E963" s="464" t="s">
        <v>1101</v>
      </c>
      <c r="F963" s="464">
        <v>16</v>
      </c>
      <c r="G963" s="462" t="s">
        <v>1342</v>
      </c>
      <c r="H963" s="464" t="s">
        <v>1744</v>
      </c>
      <c r="I963" s="464" t="s">
        <v>1341</v>
      </c>
      <c r="J963" s="464" t="s">
        <v>61</v>
      </c>
      <c r="K963" s="466" t="s">
        <v>850</v>
      </c>
      <c r="L963" s="467">
        <f t="shared" si="77"/>
        <v>1</v>
      </c>
      <c r="M963" s="468">
        <f t="shared" si="74"/>
        <v>23232</v>
      </c>
      <c r="N963" s="467" t="str">
        <f>IF(IFERROR(SEARCH("-",K963,1),0) &gt; 0,IFERROR(VLOOKUP(K963,'Liste ECO'!A:A,1,FALSE),"ATTENTION CE Inexistant"),"")</f>
        <v>745-53</v>
      </c>
      <c r="O963" s="467" t="str">
        <f>IF(LEFT(N963,1) ="A",'Messages d''erreur'!$B$9,"")</f>
        <v/>
      </c>
      <c r="P963" s="447">
        <f t="shared" si="75"/>
        <v>23232</v>
      </c>
      <c r="Q963" s="447">
        <f>IFERROR(VLOOKUP(B964,'Liste CG'!A:A,1,FALSE),"Attention erreur pas de CG")</f>
        <v>44000</v>
      </c>
      <c r="R963" s="447" t="str">
        <f>IF(LEFT(Q963,1)="A",'Messages d''erreur'!B$10,"")</f>
        <v/>
      </c>
      <c r="S963" s="467">
        <f t="shared" si="76"/>
        <v>23232</v>
      </c>
      <c r="T963" s="469">
        <f>IFERROR(VLOOKUP(S963,'Liste CG'!A:A,1,FALSE),"Attention erreur pas de CG")</f>
        <v>23232</v>
      </c>
      <c r="U963" s="447" t="str">
        <f>IF(MID(H963,4,1)="x", 'Messages d''erreur'!$B$13,IF(LEFT(T963,1)="A",'Messages d''erreur'!$B$12,""))</f>
        <v/>
      </c>
    </row>
    <row r="964" spans="1:21" ht="14.5" x14ac:dyDescent="0.35">
      <c r="A964" s="535" t="s">
        <v>1317</v>
      </c>
      <c r="B964" s="447">
        <f t="shared" si="73"/>
        <v>44000</v>
      </c>
      <c r="C964" s="462" t="s">
        <v>2110</v>
      </c>
      <c r="D964" s="463" t="s">
        <v>1201</v>
      </c>
      <c r="E964" s="464" t="s">
        <v>1101</v>
      </c>
      <c r="F964" s="464">
        <v>17</v>
      </c>
      <c r="G964" s="462" t="s">
        <v>1368</v>
      </c>
      <c r="H964" s="464" t="s">
        <v>1749</v>
      </c>
      <c r="I964" s="464" t="s">
        <v>1341</v>
      </c>
      <c r="J964" s="464" t="s">
        <v>61</v>
      </c>
      <c r="K964" s="466" t="s">
        <v>839</v>
      </c>
      <c r="L964" s="467">
        <f t="shared" si="77"/>
        <v>1</v>
      </c>
      <c r="M964" s="468">
        <f t="shared" si="74"/>
        <v>23301</v>
      </c>
      <c r="N964" s="467" t="str">
        <f>IF(IFERROR(SEARCH("-",K964,1),0) &gt; 0,IFERROR(VLOOKUP(K964,'Liste ECO'!A:A,1,FALSE),"ATTENTION CE Inexistant"),"")</f>
        <v>744-51</v>
      </c>
      <c r="O964" s="467" t="str">
        <f>IF(LEFT(N964,1) ="A",'Messages d''erreur'!$B$9,"")</f>
        <v/>
      </c>
      <c r="P964" s="447">
        <f t="shared" si="75"/>
        <v>23301</v>
      </c>
      <c r="Q964" s="447">
        <f>IFERROR(VLOOKUP(B965,'Liste CG'!A:A,1,FALSE),"Attention erreur pas de CG")</f>
        <v>44000</v>
      </c>
      <c r="R964" s="447" t="str">
        <f>IF(LEFT(Q964,1)="A",'Messages d''erreur'!B$10,"")</f>
        <v/>
      </c>
      <c r="S964" s="467">
        <f t="shared" si="76"/>
        <v>23301</v>
      </c>
      <c r="T964" s="469">
        <f>IFERROR(VLOOKUP(S964,'Liste CG'!A:A,1,FALSE),"Attention erreur pas de CG")</f>
        <v>23301</v>
      </c>
      <c r="U964" s="447" t="str">
        <f>IF(MID(H964,4,1)="x", 'Messages d''erreur'!$B$13,IF(LEFT(T964,1)="A",'Messages d''erreur'!$B$12,""))</f>
        <v/>
      </c>
    </row>
    <row r="965" spans="1:21" ht="26" x14ac:dyDescent="0.35">
      <c r="A965" s="535" t="s">
        <v>1317</v>
      </c>
      <c r="B965" s="447">
        <f t="shared" si="73"/>
        <v>44000</v>
      </c>
      <c r="C965" s="462" t="s">
        <v>2110</v>
      </c>
      <c r="D965" s="463" t="s">
        <v>1201</v>
      </c>
      <c r="E965" s="464" t="s">
        <v>1101</v>
      </c>
      <c r="F965" s="464">
        <v>18</v>
      </c>
      <c r="G965" s="462" t="s">
        <v>1342</v>
      </c>
      <c r="H965" s="464" t="s">
        <v>1751</v>
      </c>
      <c r="I965" s="464" t="s">
        <v>1341</v>
      </c>
      <c r="J965" s="464" t="s">
        <v>61</v>
      </c>
      <c r="K965" s="466" t="s">
        <v>846</v>
      </c>
      <c r="L965" s="467">
        <f t="shared" si="77"/>
        <v>1</v>
      </c>
      <c r="M965" s="468">
        <f t="shared" si="74"/>
        <v>23302</v>
      </c>
      <c r="N965" s="467" t="str">
        <f>IF(IFERROR(SEARCH("-",K965,1),0) &gt; 0,IFERROR(VLOOKUP(K965,'Liste ECO'!A:A,1,FALSE),"ATTENTION CE Inexistant"),"")</f>
        <v>745-51</v>
      </c>
      <c r="O965" s="467" t="str">
        <f>IF(LEFT(N965,1) ="A",'Messages d''erreur'!$B$9,"")</f>
        <v/>
      </c>
      <c r="P965" s="447">
        <f t="shared" si="75"/>
        <v>23302</v>
      </c>
      <c r="Q965" s="447">
        <f>IFERROR(VLOOKUP(B966,'Liste CG'!A:A,1,FALSE),"Attention erreur pas de CG")</f>
        <v>44000</v>
      </c>
      <c r="R965" s="447" t="str">
        <f>IF(LEFT(Q965,1)="A",'Messages d''erreur'!B$10,"")</f>
        <v/>
      </c>
      <c r="S965" s="467">
        <f t="shared" si="76"/>
        <v>23302</v>
      </c>
      <c r="T965" s="469">
        <f>IFERROR(VLOOKUP(S965,'Liste CG'!A:A,1,FALSE),"Attention erreur pas de CG")</f>
        <v>23302</v>
      </c>
      <c r="U965" s="447" t="str">
        <f>IF(MID(H965,4,1)="x", 'Messages d''erreur'!$B$13,IF(LEFT(T965,1)="A",'Messages d''erreur'!$B$12,""))</f>
        <v/>
      </c>
    </row>
    <row r="966" spans="1:21" ht="14.5" x14ac:dyDescent="0.35">
      <c r="A966" s="535" t="s">
        <v>1317</v>
      </c>
      <c r="B966" s="447">
        <f t="shared" si="73"/>
        <v>44000</v>
      </c>
      <c r="C966" s="462" t="s">
        <v>2110</v>
      </c>
      <c r="D966" s="463" t="s">
        <v>1201</v>
      </c>
      <c r="E966" s="464" t="s">
        <v>1101</v>
      </c>
      <c r="F966" s="464">
        <v>19</v>
      </c>
      <c r="G966" s="462" t="s">
        <v>1368</v>
      </c>
      <c r="H966" s="464" t="s">
        <v>1757</v>
      </c>
      <c r="I966" s="464" t="s">
        <v>1341</v>
      </c>
      <c r="J966" s="464" t="s">
        <v>61</v>
      </c>
      <c r="K966" s="466" t="s">
        <v>841</v>
      </c>
      <c r="L966" s="467">
        <f t="shared" si="77"/>
        <v>1</v>
      </c>
      <c r="M966" s="468">
        <f t="shared" si="74"/>
        <v>23391</v>
      </c>
      <c r="N966" s="467" t="str">
        <f>IF(IFERROR(SEARCH("-",K966,1),0) &gt; 0,IFERROR(VLOOKUP(K966,'Liste ECO'!A:A,1,FALSE),"ATTENTION CE Inexistant"),"")</f>
        <v>744-98</v>
      </c>
      <c r="O966" s="467" t="str">
        <f>IF(LEFT(N966,1) ="A",'Messages d''erreur'!$B$9,"")</f>
        <v/>
      </c>
      <c r="P966" s="447">
        <f t="shared" si="75"/>
        <v>23391</v>
      </c>
      <c r="Q966" s="447">
        <f>IFERROR(VLOOKUP(B967,'Liste CG'!A:A,1,FALSE),"Attention erreur pas de CG")</f>
        <v>44000</v>
      </c>
      <c r="R966" s="447" t="str">
        <f>IF(LEFT(Q966,1)="A",'Messages d''erreur'!B$10,"")</f>
        <v/>
      </c>
      <c r="S966" s="467">
        <f t="shared" si="76"/>
        <v>23391</v>
      </c>
      <c r="T966" s="469">
        <f>IFERROR(VLOOKUP(S966,'Liste CG'!A:A,1,FALSE),"Attention erreur pas de CG")</f>
        <v>23391</v>
      </c>
      <c r="U966" s="447" t="str">
        <f>IF(MID(H966,4,1)="x", 'Messages d''erreur'!$B$13,IF(LEFT(T966,1)="A",'Messages d''erreur'!$B$12,""))</f>
        <v/>
      </c>
    </row>
    <row r="967" spans="1:21" ht="26" x14ac:dyDescent="0.35">
      <c r="A967" s="535" t="s">
        <v>1317</v>
      </c>
      <c r="B967" s="447">
        <f t="shared" si="73"/>
        <v>44000</v>
      </c>
      <c r="C967" s="462" t="s">
        <v>2110</v>
      </c>
      <c r="D967" s="463" t="s">
        <v>1201</v>
      </c>
      <c r="E967" s="464" t="s">
        <v>1101</v>
      </c>
      <c r="F967" s="464">
        <v>20</v>
      </c>
      <c r="G967" s="462" t="s">
        <v>1763</v>
      </c>
      <c r="H967" s="464" t="s">
        <v>1761</v>
      </c>
      <c r="I967" s="464" t="s">
        <v>1341</v>
      </c>
      <c r="J967" s="464" t="s">
        <v>61</v>
      </c>
      <c r="K967" s="466" t="s">
        <v>870</v>
      </c>
      <c r="L967" s="467">
        <f t="shared" si="77"/>
        <v>1</v>
      </c>
      <c r="M967" s="468">
        <f t="shared" si="74"/>
        <v>23401</v>
      </c>
      <c r="N967" s="467" t="str">
        <f>IF(IFERROR(SEARCH("-",K967,1),0) &gt; 0,IFERROR(VLOOKUP(K967,'Liste ECO'!A:A,1,FALSE),"ATTENTION CE Inexistant"),"")</f>
        <v>749-51</v>
      </c>
      <c r="O967" s="467" t="str">
        <f>IF(LEFT(N967,1) ="A",'Messages d''erreur'!$B$9,"")</f>
        <v/>
      </c>
      <c r="P967" s="447">
        <f t="shared" si="75"/>
        <v>23401</v>
      </c>
      <c r="Q967" s="447">
        <f>IFERROR(VLOOKUP(B968,'Liste CG'!A:A,1,FALSE),"Attention erreur pas de CG")</f>
        <v>44000</v>
      </c>
      <c r="R967" s="447" t="str">
        <f>IF(LEFT(Q967,1)="A",'Messages d''erreur'!B$10,"")</f>
        <v/>
      </c>
      <c r="S967" s="467">
        <f t="shared" si="76"/>
        <v>23401</v>
      </c>
      <c r="T967" s="469">
        <f>IFERROR(VLOOKUP(S967,'Liste CG'!A:A,1,FALSE),"Attention erreur pas de CG")</f>
        <v>23401</v>
      </c>
      <c r="U967" s="447" t="str">
        <f>IF(MID(H967,4,1)="x", 'Messages d''erreur'!$B$13,IF(LEFT(T967,1)="A",'Messages d''erreur'!$B$12,""))</f>
        <v/>
      </c>
    </row>
    <row r="968" spans="1:21" ht="14.5" x14ac:dyDescent="0.35">
      <c r="A968" s="535" t="s">
        <v>1317</v>
      </c>
      <c r="B968" s="447">
        <f t="shared" si="73"/>
        <v>44000</v>
      </c>
      <c r="C968" s="462" t="s">
        <v>2110</v>
      </c>
      <c r="D968" s="463" t="s">
        <v>1201</v>
      </c>
      <c r="E968" s="464" t="s">
        <v>1101</v>
      </c>
      <c r="F968" s="464">
        <v>21</v>
      </c>
      <c r="G968" s="462" t="s">
        <v>1368</v>
      </c>
      <c r="H968" s="464" t="s">
        <v>1770</v>
      </c>
      <c r="I968" s="492" t="s">
        <v>1696</v>
      </c>
      <c r="J968" s="464" t="s">
        <v>61</v>
      </c>
      <c r="K968" s="466" t="s">
        <v>853</v>
      </c>
      <c r="L968" s="467">
        <f t="shared" si="77"/>
        <v>1</v>
      </c>
      <c r="M968" s="468">
        <f t="shared" si="74"/>
        <v>23411</v>
      </c>
      <c r="N968" s="467" t="str">
        <f>IF(IFERROR(SEARCH("-",K968,1),0) &gt; 0,IFERROR(VLOOKUP(K968,'Liste ECO'!A:A,1,FALSE),"ATTENTION CE Inexistant"),"")</f>
        <v>746-51</v>
      </c>
      <c r="O968" s="467" t="str">
        <f>IF(LEFT(N968,1) ="A",'Messages d''erreur'!$B$9,"")</f>
        <v/>
      </c>
      <c r="P968" s="447">
        <f t="shared" si="75"/>
        <v>23411</v>
      </c>
      <c r="Q968" s="447">
        <f>IFERROR(VLOOKUP(B969,'Liste CG'!A:A,1,FALSE),"Attention erreur pas de CG")</f>
        <v>44000</v>
      </c>
      <c r="R968" s="447" t="str">
        <f>IF(LEFT(Q968,1)="A",'Messages d''erreur'!B$10,"")</f>
        <v/>
      </c>
      <c r="S968" s="467">
        <f t="shared" si="76"/>
        <v>23411</v>
      </c>
      <c r="T968" s="469">
        <f>IFERROR(VLOOKUP(S968,'Liste CG'!A:A,1,FALSE),"Attention erreur pas de CG")</f>
        <v>23411</v>
      </c>
      <c r="U968" s="447" t="str">
        <f>IF(MID(H968,4,1)="x", 'Messages d''erreur'!$B$13,IF(LEFT(T968,1)="A",'Messages d''erreur'!$B$12,""))</f>
        <v/>
      </c>
    </row>
    <row r="969" spans="1:21" ht="14.5" x14ac:dyDescent="0.35">
      <c r="A969" s="535" t="s">
        <v>1317</v>
      </c>
      <c r="B969" s="447">
        <f t="shared" si="73"/>
        <v>44000</v>
      </c>
      <c r="C969" s="462" t="s">
        <v>2110</v>
      </c>
      <c r="D969" s="463" t="s">
        <v>1201</v>
      </c>
      <c r="E969" s="464" t="s">
        <v>1101</v>
      </c>
      <c r="F969" s="464">
        <v>22</v>
      </c>
      <c r="G969" s="462" t="s">
        <v>1368</v>
      </c>
      <c r="H969" s="464" t="s">
        <v>1776</v>
      </c>
      <c r="I969" s="492" t="s">
        <v>1696</v>
      </c>
      <c r="J969" s="464" t="s">
        <v>61</v>
      </c>
      <c r="K969" s="466" t="s">
        <v>872</v>
      </c>
      <c r="L969" s="467">
        <f t="shared" si="77"/>
        <v>1</v>
      </c>
      <c r="M969" s="468">
        <f t="shared" si="74"/>
        <v>23491</v>
      </c>
      <c r="N969" s="467" t="str">
        <f>IF(IFERROR(SEARCH("-",K969,1),0) &gt; 0,IFERROR(VLOOKUP(K969,'Liste ECO'!A:A,1,FALSE),"ATTENTION CE Inexistant"),"")</f>
        <v>749-98</v>
      </c>
      <c r="O969" s="467" t="str">
        <f>IF(LEFT(N969,1) ="A",'Messages d''erreur'!$B$9,"")</f>
        <v/>
      </c>
      <c r="P969" s="447">
        <f t="shared" si="75"/>
        <v>23491</v>
      </c>
      <c r="Q969" s="447">
        <f>IFERROR(VLOOKUP(B970,'Liste CG'!A:A,1,FALSE),"Attention erreur pas de CG")</f>
        <v>44000</v>
      </c>
      <c r="R969" s="447" t="str">
        <f>IF(LEFT(Q969,1)="A",'Messages d''erreur'!B$10,"")</f>
        <v/>
      </c>
      <c r="S969" s="467">
        <f t="shared" si="76"/>
        <v>23491</v>
      </c>
      <c r="T969" s="469">
        <f>IFERROR(VLOOKUP(S969,'Liste CG'!A:A,1,FALSE),"Attention erreur pas de CG")</f>
        <v>23491</v>
      </c>
      <c r="U969" s="447" t="str">
        <f>IF(MID(H969,4,1)="x", 'Messages d''erreur'!$B$13,IF(LEFT(T969,1)="A",'Messages d''erreur'!$B$12,""))</f>
        <v/>
      </c>
    </row>
    <row r="970" spans="1:21" ht="39" x14ac:dyDescent="0.35">
      <c r="A970" s="535" t="s">
        <v>1317</v>
      </c>
      <c r="B970" s="447">
        <f t="shared" si="73"/>
        <v>44000</v>
      </c>
      <c r="C970" s="462" t="s">
        <v>2110</v>
      </c>
      <c r="D970" s="463" t="s">
        <v>1201</v>
      </c>
      <c r="E970" s="464" t="s">
        <v>1101</v>
      </c>
      <c r="F970" s="464">
        <v>23</v>
      </c>
      <c r="G970" s="462" t="s">
        <v>1781</v>
      </c>
      <c r="H970" s="464" t="s">
        <v>1384</v>
      </c>
      <c r="I970" s="464" t="s">
        <v>1353</v>
      </c>
      <c r="J970" s="464" t="s">
        <v>61</v>
      </c>
      <c r="K970" s="466" t="s">
        <v>805</v>
      </c>
      <c r="L970" s="467">
        <f t="shared" si="77"/>
        <v>1</v>
      </c>
      <c r="M970" s="468">
        <f t="shared" si="74"/>
        <v>24011</v>
      </c>
      <c r="N970" s="467" t="str">
        <f>IF(IFERROR(SEARCH("-",K970,1),0) &gt; 0,IFERROR(VLOOKUP(K970,'Liste ECO'!A:A,1,FALSE),"ATTENTION CE Inexistant"),"")</f>
        <v>711-60</v>
      </c>
      <c r="O970" s="467" t="str">
        <f>IF(LEFT(N970,1) ="A",'Messages d''erreur'!$B$9,"")</f>
        <v/>
      </c>
      <c r="P970" s="447">
        <f t="shared" si="75"/>
        <v>24011</v>
      </c>
      <c r="Q970" s="447">
        <f>IFERROR(VLOOKUP(B971,'Liste CG'!A:A,1,FALSE),"Attention erreur pas de CG")</f>
        <v>44000</v>
      </c>
      <c r="R970" s="447" t="str">
        <f>IF(LEFT(Q970,1)="A",'Messages d''erreur'!B$10,"")</f>
        <v/>
      </c>
      <c r="S970" s="467">
        <f t="shared" si="76"/>
        <v>24011</v>
      </c>
      <c r="T970" s="469">
        <f>IFERROR(VLOOKUP(S970,'Liste CG'!A:A,1,FALSE),"Attention erreur pas de CG")</f>
        <v>24011</v>
      </c>
      <c r="U970" s="447" t="str">
        <f>IF(MID(H970,4,1)="x", 'Messages d''erreur'!$B$13,IF(LEFT(T970,1)="A",'Messages d''erreur'!$B$12,""))</f>
        <v/>
      </c>
    </row>
    <row r="971" spans="1:21" ht="39" x14ac:dyDescent="0.35">
      <c r="A971" s="535" t="s">
        <v>1317</v>
      </c>
      <c r="B971" s="447">
        <f t="shared" si="73"/>
        <v>44000</v>
      </c>
      <c r="C971" s="462" t="s">
        <v>2110</v>
      </c>
      <c r="D971" s="463" t="s">
        <v>1201</v>
      </c>
      <c r="E971" s="464" t="s">
        <v>61</v>
      </c>
      <c r="F971" s="464">
        <v>24</v>
      </c>
      <c r="G971" s="462" t="s">
        <v>1782</v>
      </c>
      <c r="H971" s="464" t="s">
        <v>1384</v>
      </c>
      <c r="I971" s="464" t="s">
        <v>1353</v>
      </c>
      <c r="J971" s="464" t="s">
        <v>1101</v>
      </c>
      <c r="K971" s="466" t="s">
        <v>805</v>
      </c>
      <c r="L971" s="467">
        <f t="shared" si="77"/>
        <v>1</v>
      </c>
      <c r="M971" s="468">
        <f t="shared" si="74"/>
        <v>24011</v>
      </c>
      <c r="N971" s="467" t="str">
        <f>IF(IFERROR(SEARCH("-",K971,1),0) &gt; 0,IFERROR(VLOOKUP(K971,'Liste ECO'!A:A,1,FALSE),"ATTENTION CE Inexistant"),"")</f>
        <v>711-60</v>
      </c>
      <c r="O971" s="467" t="str">
        <f>IF(LEFT(N971,1) ="A",'Messages d''erreur'!$B$9,"")</f>
        <v/>
      </c>
      <c r="P971" s="447">
        <f t="shared" si="75"/>
        <v>24011</v>
      </c>
      <c r="Q971" s="447">
        <f>IFERROR(VLOOKUP(B972,'Liste CG'!A:A,1,FALSE),"Attention erreur pas de CG")</f>
        <v>44000</v>
      </c>
      <c r="R971" s="447" t="str">
        <f>IF(LEFT(Q971,1)="A",'Messages d''erreur'!B$10,"")</f>
        <v/>
      </c>
      <c r="S971" s="467">
        <f t="shared" si="76"/>
        <v>24011</v>
      </c>
      <c r="T971" s="469">
        <f>IFERROR(VLOOKUP(S971,'Liste CG'!A:A,1,FALSE),"Attention erreur pas de CG")</f>
        <v>24011</v>
      </c>
      <c r="U971" s="447" t="str">
        <f>IF(MID(H971,4,1)="x", 'Messages d''erreur'!$B$13,IF(LEFT(T971,1)="A",'Messages d''erreur'!$B$12,""))</f>
        <v/>
      </c>
    </row>
    <row r="972" spans="1:21" ht="39" x14ac:dyDescent="0.35">
      <c r="A972" s="535" t="s">
        <v>1317</v>
      </c>
      <c r="B972" s="447">
        <f t="shared" ref="B972:B1035" si="78">VALUE(A972)</f>
        <v>44000</v>
      </c>
      <c r="C972" s="462" t="s">
        <v>2110</v>
      </c>
      <c r="D972" s="463" t="s">
        <v>1201</v>
      </c>
      <c r="E972" s="464" t="s">
        <v>1101</v>
      </c>
      <c r="F972" s="464">
        <v>25</v>
      </c>
      <c r="G972" s="462" t="s">
        <v>1788</v>
      </c>
      <c r="H972" s="464" t="s">
        <v>1483</v>
      </c>
      <c r="I972" s="464" t="s">
        <v>1353</v>
      </c>
      <c r="J972" s="464" t="s">
        <v>61</v>
      </c>
      <c r="K972" s="466" t="s">
        <v>808</v>
      </c>
      <c r="L972" s="467">
        <f t="shared" si="77"/>
        <v>1</v>
      </c>
      <c r="M972" s="468">
        <f t="shared" ref="M972:M1035" si="79">VALUE(H972)</f>
        <v>24021</v>
      </c>
      <c r="N972" s="467" t="str">
        <f>IF(IFERROR(SEARCH("-",K972,1),0) &gt; 0,IFERROR(VLOOKUP(K972,'Liste ECO'!A:A,1,FALSE),"ATTENTION CE Inexistant"),"")</f>
        <v>712-60</v>
      </c>
      <c r="O972" s="467" t="str">
        <f>IF(LEFT(N972,1) ="A",'Messages d''erreur'!$B$9,"")</f>
        <v/>
      </c>
      <c r="P972" s="447">
        <f t="shared" si="75"/>
        <v>24021</v>
      </c>
      <c r="Q972" s="447">
        <f>IFERROR(VLOOKUP(B973,'Liste CG'!A:A,1,FALSE),"Attention erreur pas de CG")</f>
        <v>44000</v>
      </c>
      <c r="R972" s="447" t="str">
        <f>IF(LEFT(Q972,1)="A",'Messages d''erreur'!B$10,"")</f>
        <v/>
      </c>
      <c r="S972" s="467">
        <f t="shared" si="76"/>
        <v>24021</v>
      </c>
      <c r="T972" s="469">
        <f>IFERROR(VLOOKUP(S972,'Liste CG'!A:A,1,FALSE),"Attention erreur pas de CG")</f>
        <v>24021</v>
      </c>
      <c r="U972" s="447" t="str">
        <f>IF(MID(H972,4,1)="x", 'Messages d''erreur'!$B$13,IF(LEFT(T972,1)="A",'Messages d''erreur'!$B$12,""))</f>
        <v/>
      </c>
    </row>
    <row r="973" spans="1:21" ht="39" x14ac:dyDescent="0.35">
      <c r="A973" s="535" t="s">
        <v>1317</v>
      </c>
      <c r="B973" s="447">
        <f t="shared" si="78"/>
        <v>44000</v>
      </c>
      <c r="C973" s="462" t="s">
        <v>2110</v>
      </c>
      <c r="D973" s="463" t="s">
        <v>1201</v>
      </c>
      <c r="E973" s="464" t="s">
        <v>61</v>
      </c>
      <c r="F973" s="464">
        <v>26</v>
      </c>
      <c r="G973" s="462" t="s">
        <v>1782</v>
      </c>
      <c r="H973" s="464" t="s">
        <v>1483</v>
      </c>
      <c r="I973" s="464" t="s">
        <v>1353</v>
      </c>
      <c r="J973" s="464" t="s">
        <v>1101</v>
      </c>
      <c r="K973" s="466" t="s">
        <v>808</v>
      </c>
      <c r="L973" s="467">
        <f t="shared" si="77"/>
        <v>1</v>
      </c>
      <c r="M973" s="468">
        <f t="shared" si="79"/>
        <v>24021</v>
      </c>
      <c r="N973" s="467" t="str">
        <f>IF(IFERROR(SEARCH("-",K973,1),0) &gt; 0,IFERROR(VLOOKUP(K973,'Liste ECO'!A:A,1,FALSE),"ATTENTION CE Inexistant"),"")</f>
        <v>712-60</v>
      </c>
      <c r="O973" s="467" t="str">
        <f>IF(LEFT(N973,1) ="A",'Messages d''erreur'!$B$9,"")</f>
        <v/>
      </c>
      <c r="P973" s="447">
        <f t="shared" si="75"/>
        <v>24021</v>
      </c>
      <c r="Q973" s="447">
        <f>IFERROR(VLOOKUP(B974,'Liste CG'!A:A,1,FALSE),"Attention erreur pas de CG")</f>
        <v>44000</v>
      </c>
      <c r="R973" s="447" t="str">
        <f>IF(LEFT(Q973,1)="A",'Messages d''erreur'!B$10,"")</f>
        <v/>
      </c>
      <c r="S973" s="467">
        <f t="shared" si="76"/>
        <v>24021</v>
      </c>
      <c r="T973" s="469">
        <f>IFERROR(VLOOKUP(S973,'Liste CG'!A:A,1,FALSE),"Attention erreur pas de CG")</f>
        <v>24021</v>
      </c>
      <c r="U973" s="447" t="str">
        <f>IF(MID(H973,4,1)="x", 'Messages d''erreur'!$B$13,IF(LEFT(T973,1)="A",'Messages d''erreur'!$B$12,""))</f>
        <v/>
      </c>
    </row>
    <row r="974" spans="1:21" ht="26" x14ac:dyDescent="0.35">
      <c r="A974" s="535" t="s">
        <v>1317</v>
      </c>
      <c r="B974" s="447">
        <f t="shared" si="78"/>
        <v>44000</v>
      </c>
      <c r="C974" s="462" t="s">
        <v>2110</v>
      </c>
      <c r="D974" s="463" t="s">
        <v>1201</v>
      </c>
      <c r="E974" s="464" t="s">
        <v>1101</v>
      </c>
      <c r="F974" s="464">
        <v>27</v>
      </c>
      <c r="G974" s="462" t="s">
        <v>1342</v>
      </c>
      <c r="H974" s="464" t="s">
        <v>1588</v>
      </c>
      <c r="I974" s="464" t="s">
        <v>1353</v>
      </c>
      <c r="J974" s="464" t="s">
        <v>61</v>
      </c>
      <c r="K974" s="466" t="s">
        <v>811</v>
      </c>
      <c r="L974" s="467">
        <f t="shared" si="77"/>
        <v>1</v>
      </c>
      <c r="M974" s="468">
        <f t="shared" si="79"/>
        <v>24031</v>
      </c>
      <c r="N974" s="467" t="str">
        <f>IF(IFERROR(SEARCH("-",K974,1),0) &gt; 0,IFERROR(VLOOKUP(K974,'Liste ECO'!A:A,1,FALSE),"ATTENTION CE Inexistant"),"")</f>
        <v>731-60</v>
      </c>
      <c r="O974" s="467" t="str">
        <f>IF(LEFT(N974,1) ="A",'Messages d''erreur'!$B$9,"")</f>
        <v/>
      </c>
      <c r="P974" s="447">
        <f t="shared" si="75"/>
        <v>24031</v>
      </c>
      <c r="Q974" s="447">
        <f>IFERROR(VLOOKUP(B975,'Liste CG'!A:A,1,FALSE),"Attention erreur pas de CG")</f>
        <v>44000</v>
      </c>
      <c r="R974" s="447" t="str">
        <f>IF(LEFT(Q974,1)="A",'Messages d''erreur'!B$10,"")</f>
        <v/>
      </c>
      <c r="S974" s="467">
        <f t="shared" si="76"/>
        <v>24031</v>
      </c>
      <c r="T974" s="469">
        <f>IFERROR(VLOOKUP(S974,'Liste CG'!A:A,1,FALSE),"Attention erreur pas de CG")</f>
        <v>24031</v>
      </c>
      <c r="U974" s="447" t="str">
        <f>IF(MID(H974,4,1)="x", 'Messages d''erreur'!$B$13,IF(LEFT(T974,1)="A",'Messages d''erreur'!$B$12,""))</f>
        <v/>
      </c>
    </row>
    <row r="975" spans="1:21" ht="39" x14ac:dyDescent="0.35">
      <c r="A975" s="535" t="s">
        <v>1317</v>
      </c>
      <c r="B975" s="447">
        <f t="shared" si="78"/>
        <v>44000</v>
      </c>
      <c r="C975" s="462" t="s">
        <v>2110</v>
      </c>
      <c r="D975" s="463" t="s">
        <v>1201</v>
      </c>
      <c r="E975" s="464" t="s">
        <v>61</v>
      </c>
      <c r="F975" s="464">
        <v>28</v>
      </c>
      <c r="G975" s="462" t="s">
        <v>1782</v>
      </c>
      <c r="H975" s="464" t="s">
        <v>1588</v>
      </c>
      <c r="I975" s="464" t="s">
        <v>1353</v>
      </c>
      <c r="J975" s="464" t="s">
        <v>1101</v>
      </c>
      <c r="K975" s="466" t="s">
        <v>811</v>
      </c>
      <c r="L975" s="467">
        <f t="shared" si="77"/>
        <v>1</v>
      </c>
      <c r="M975" s="468">
        <f t="shared" si="79"/>
        <v>24031</v>
      </c>
      <c r="N975" s="467" t="str">
        <f>IF(IFERROR(SEARCH("-",K975,1),0) &gt; 0,IFERROR(VLOOKUP(K975,'Liste ECO'!A:A,1,FALSE),"ATTENTION CE Inexistant"),"")</f>
        <v>731-60</v>
      </c>
      <c r="O975" s="467" t="str">
        <f>IF(LEFT(N975,1) ="A",'Messages d''erreur'!$B$9,"")</f>
        <v/>
      </c>
      <c r="P975" s="447">
        <f t="shared" si="75"/>
        <v>24031</v>
      </c>
      <c r="Q975" s="447">
        <f>IFERROR(VLOOKUP(B976,'Liste CG'!A:A,1,FALSE),"Attention erreur pas de CG")</f>
        <v>44000</v>
      </c>
      <c r="R975" s="447" t="str">
        <f>IF(LEFT(Q975,1)="A",'Messages d''erreur'!B$10,"")</f>
        <v/>
      </c>
      <c r="S975" s="467">
        <f t="shared" si="76"/>
        <v>24031</v>
      </c>
      <c r="T975" s="469">
        <f>IFERROR(VLOOKUP(S975,'Liste CG'!A:A,1,FALSE),"Attention erreur pas de CG")</f>
        <v>24031</v>
      </c>
      <c r="U975" s="447" t="str">
        <f>IF(MID(H975,4,1)="x", 'Messages d''erreur'!$B$13,IF(LEFT(T975,1)="A",'Messages d''erreur'!$B$12,""))</f>
        <v/>
      </c>
    </row>
    <row r="976" spans="1:21" ht="26" x14ac:dyDescent="0.35">
      <c r="A976" s="535" t="s">
        <v>1317</v>
      </c>
      <c r="B976" s="447">
        <f t="shared" si="78"/>
        <v>44000</v>
      </c>
      <c r="C976" s="462" t="s">
        <v>2110</v>
      </c>
      <c r="D976" s="463" t="s">
        <v>1201</v>
      </c>
      <c r="E976" s="464" t="s">
        <v>1101</v>
      </c>
      <c r="F976" s="464">
        <v>29</v>
      </c>
      <c r="G976" s="462" t="s">
        <v>1342</v>
      </c>
      <c r="H976" s="464" t="s">
        <v>1352</v>
      </c>
      <c r="I976" s="464" t="s">
        <v>1353</v>
      </c>
      <c r="J976" s="464" t="s">
        <v>61</v>
      </c>
      <c r="K976" s="466" t="s">
        <v>860</v>
      </c>
      <c r="L976" s="467">
        <f t="shared" si="77"/>
        <v>1</v>
      </c>
      <c r="M976" s="468">
        <f t="shared" si="79"/>
        <v>24041</v>
      </c>
      <c r="N976" s="467" t="str">
        <f>IF(IFERROR(SEARCH("-",K976,1),0) &gt; 0,IFERROR(VLOOKUP(K976,'Liste ECO'!A:A,1,FALSE),"ATTENTION CE Inexistant"),"")</f>
        <v>747-60</v>
      </c>
      <c r="O976" s="467" t="str">
        <f>IF(LEFT(N976,1) ="A",'Messages d''erreur'!$B$9,"")</f>
        <v/>
      </c>
      <c r="P976" s="447">
        <f t="shared" si="75"/>
        <v>24041</v>
      </c>
      <c r="Q976" s="447">
        <f>IFERROR(VLOOKUP(B977,'Liste CG'!A:A,1,FALSE),"Attention erreur pas de CG")</f>
        <v>44000</v>
      </c>
      <c r="R976" s="447" t="str">
        <f>IF(LEFT(Q976,1)="A",'Messages d''erreur'!B$10,"")</f>
        <v/>
      </c>
      <c r="S976" s="467">
        <f t="shared" si="76"/>
        <v>24041</v>
      </c>
      <c r="T976" s="469">
        <f>IFERROR(VLOOKUP(S976,'Liste CG'!A:A,1,FALSE),"Attention erreur pas de CG")</f>
        <v>24041</v>
      </c>
      <c r="U976" s="447" t="str">
        <f>IF(MID(H976,4,1)="x", 'Messages d''erreur'!$B$13,IF(LEFT(T976,1)="A",'Messages d''erreur'!$B$12,""))</f>
        <v/>
      </c>
    </row>
    <row r="977" spans="1:21" ht="14.5" x14ac:dyDescent="0.35">
      <c r="A977" s="535" t="s">
        <v>1317</v>
      </c>
      <c r="B977" s="447">
        <f t="shared" si="78"/>
        <v>44000</v>
      </c>
      <c r="C977" s="462" t="s">
        <v>2110</v>
      </c>
      <c r="D977" s="463" t="s">
        <v>1201</v>
      </c>
      <c r="E977" s="464" t="s">
        <v>61</v>
      </c>
      <c r="F977" s="464">
        <v>30</v>
      </c>
      <c r="G977" s="462" t="s">
        <v>1792</v>
      </c>
      <c r="H977" s="464" t="s">
        <v>1352</v>
      </c>
      <c r="I977" s="464" t="s">
        <v>1353</v>
      </c>
      <c r="J977" s="464" t="s">
        <v>1101</v>
      </c>
      <c r="K977" s="466" t="s">
        <v>860</v>
      </c>
      <c r="L977" s="467">
        <f t="shared" si="77"/>
        <v>1</v>
      </c>
      <c r="M977" s="468">
        <f t="shared" si="79"/>
        <v>24041</v>
      </c>
      <c r="N977" s="467" t="str">
        <f>IF(IFERROR(SEARCH("-",K977,1),0) &gt; 0,IFERROR(VLOOKUP(K977,'Liste ECO'!A:A,1,FALSE),"ATTENTION CE Inexistant"),"")</f>
        <v>747-60</v>
      </c>
      <c r="O977" s="467" t="str">
        <f>IF(LEFT(N977,1) ="A",'Messages d''erreur'!$B$9,"")</f>
        <v/>
      </c>
      <c r="P977" s="447">
        <f t="shared" si="75"/>
        <v>24041</v>
      </c>
      <c r="Q977" s="447">
        <f>IFERROR(VLOOKUP(B978,'Liste CG'!A:A,1,FALSE),"Attention erreur pas de CG")</f>
        <v>44000</v>
      </c>
      <c r="R977" s="447" t="str">
        <f>IF(LEFT(Q977,1)="A",'Messages d''erreur'!B$10,"")</f>
        <v/>
      </c>
      <c r="S977" s="467">
        <f t="shared" si="76"/>
        <v>24041</v>
      </c>
      <c r="T977" s="469">
        <f>IFERROR(VLOOKUP(S977,'Liste CG'!A:A,1,FALSE),"Attention erreur pas de CG")</f>
        <v>24041</v>
      </c>
      <c r="U977" s="447" t="str">
        <f>IF(MID(H977,4,1)="x", 'Messages d''erreur'!$B$13,IF(LEFT(T977,1)="A",'Messages d''erreur'!$B$12,""))</f>
        <v/>
      </c>
    </row>
    <row r="978" spans="1:21" ht="26" x14ac:dyDescent="0.35">
      <c r="A978" s="535" t="s">
        <v>1317</v>
      </c>
      <c r="B978" s="447">
        <f t="shared" si="78"/>
        <v>44000</v>
      </c>
      <c r="C978" s="462" t="s">
        <v>2110</v>
      </c>
      <c r="D978" s="463" t="s">
        <v>1201</v>
      </c>
      <c r="E978" s="464" t="s">
        <v>1101</v>
      </c>
      <c r="F978" s="464">
        <v>31</v>
      </c>
      <c r="G978" s="462" t="s">
        <v>1342</v>
      </c>
      <c r="H978" s="464" t="s">
        <v>1842</v>
      </c>
      <c r="I978" s="464" t="s">
        <v>1341</v>
      </c>
      <c r="J978" s="464" t="s">
        <v>61</v>
      </c>
      <c r="K978" s="466" t="s">
        <v>863</v>
      </c>
      <c r="L978" s="467">
        <f t="shared" si="77"/>
        <v>1</v>
      </c>
      <c r="M978" s="468">
        <f t="shared" si="79"/>
        <v>26211</v>
      </c>
      <c r="N978" s="467" t="str">
        <f>IF(IFERROR(SEARCH("-",K978,1),0) &gt; 0,IFERROR(VLOOKUP(K978,'Liste ECO'!A:A,1,FALSE),"ATTENTION CE Inexistant"),"")</f>
        <v>748-51</v>
      </c>
      <c r="O978" s="467" t="str">
        <f>IF(LEFT(N978,1) ="A",'Messages d''erreur'!$B$9,"")</f>
        <v/>
      </c>
      <c r="P978" s="447">
        <f t="shared" si="75"/>
        <v>26211</v>
      </c>
      <c r="Q978" s="447">
        <f>IFERROR(VLOOKUP(B979,'Liste CG'!A:A,1,FALSE),"Attention erreur pas de CG")</f>
        <v>44000</v>
      </c>
      <c r="R978" s="447" t="str">
        <f>IF(LEFT(Q978,1)="A",'Messages d''erreur'!B$10,"")</f>
        <v/>
      </c>
      <c r="S978" s="467">
        <f t="shared" si="76"/>
        <v>26211</v>
      </c>
      <c r="T978" s="469">
        <f>IFERROR(VLOOKUP(S978,'Liste CG'!A:A,1,FALSE),"Attention erreur pas de CG")</f>
        <v>26211</v>
      </c>
      <c r="U978" s="447" t="str">
        <f>IF(MID(H978,4,1)="x", 'Messages d''erreur'!$B$13,IF(LEFT(T978,1)="A",'Messages d''erreur'!$B$12,""))</f>
        <v/>
      </c>
    </row>
    <row r="979" spans="1:21" ht="26" x14ac:dyDescent="0.35">
      <c r="A979" s="535" t="s">
        <v>1317</v>
      </c>
      <c r="B979" s="447">
        <f t="shared" si="78"/>
        <v>44000</v>
      </c>
      <c r="C979" s="462" t="s">
        <v>2110</v>
      </c>
      <c r="D979" s="463" t="s">
        <v>1201</v>
      </c>
      <c r="E979" s="464" t="s">
        <v>1101</v>
      </c>
      <c r="F979" s="464">
        <v>32</v>
      </c>
      <c r="G979" s="462" t="s">
        <v>1857</v>
      </c>
      <c r="H979" s="464" t="s">
        <v>1856</v>
      </c>
      <c r="I979" s="492" t="s">
        <v>1696</v>
      </c>
      <c r="J979" s="464" t="s">
        <v>61</v>
      </c>
      <c r="K979" s="466" t="s">
        <v>867</v>
      </c>
      <c r="L979" s="467">
        <f t="shared" si="77"/>
        <v>1</v>
      </c>
      <c r="M979" s="468">
        <f t="shared" si="79"/>
        <v>26301</v>
      </c>
      <c r="N979" s="467" t="str">
        <f>IF(IFERROR(SEARCH("-",K979,1),0) &gt; 0,IFERROR(VLOOKUP(K979,'Liste ECO'!A:A,1,FALSE),"ATTENTION CE Inexistant"),"")</f>
        <v>748-53</v>
      </c>
      <c r="O979" s="467" t="str">
        <f>IF(LEFT(N979,1) ="A",'Messages d''erreur'!$B$9,"")</f>
        <v/>
      </c>
      <c r="P979" s="447">
        <f t="shared" si="75"/>
        <v>26301</v>
      </c>
      <c r="Q979" s="447">
        <f>IFERROR(VLOOKUP(B980,'Liste CG'!A:A,1,FALSE),"Attention erreur pas de CG")</f>
        <v>44000</v>
      </c>
      <c r="R979" s="447" t="str">
        <f>IF(LEFT(Q979,1)="A",'Messages d''erreur'!B$10,"")</f>
        <v/>
      </c>
      <c r="S979" s="467">
        <f t="shared" si="76"/>
        <v>26301</v>
      </c>
      <c r="T979" s="469">
        <f>IFERROR(VLOOKUP(S979,'Liste CG'!A:A,1,FALSE),"Attention erreur pas de CG")</f>
        <v>26301</v>
      </c>
      <c r="U979" s="447" t="str">
        <f>IF(MID(H979,4,1)="x", 'Messages d''erreur'!$B$13,IF(LEFT(T979,1)="A",'Messages d''erreur'!$B$12,""))</f>
        <v/>
      </c>
    </row>
    <row r="980" spans="1:21" ht="26" x14ac:dyDescent="0.35">
      <c r="A980" s="535" t="s">
        <v>1317</v>
      </c>
      <c r="B980" s="447">
        <f t="shared" si="78"/>
        <v>44000</v>
      </c>
      <c r="C980" s="462" t="s">
        <v>2110</v>
      </c>
      <c r="D980" s="463" t="s">
        <v>1201</v>
      </c>
      <c r="E980" s="464" t="s">
        <v>1101</v>
      </c>
      <c r="F980" s="464">
        <v>33</v>
      </c>
      <c r="G980" s="462" t="s">
        <v>1342</v>
      </c>
      <c r="H980" s="464" t="s">
        <v>2111</v>
      </c>
      <c r="I980" s="464" t="s">
        <v>1100</v>
      </c>
      <c r="J980" s="464" t="s">
        <v>61</v>
      </c>
      <c r="K980" s="466" t="s">
        <v>235</v>
      </c>
      <c r="L980" s="467">
        <f t="shared" si="77"/>
        <v>1</v>
      </c>
      <c r="M980" s="468" t="e">
        <f t="shared" si="79"/>
        <v>#VALUE!</v>
      </c>
      <c r="N980" s="467" t="str">
        <f>IF(IFERROR(SEARCH("-",K980,1),0) &gt; 0,IFERROR(VLOOKUP(K980,'Liste ECO'!A:A,1,FALSE),"ATTENTION CE Inexistant"),"")</f>
        <v>129-04</v>
      </c>
      <c r="O980" s="467" t="str">
        <f>IF(LEFT(N980,1) ="A",'Messages d''erreur'!$B$9,"")</f>
        <v/>
      </c>
      <c r="P980" s="447" t="e">
        <f t="shared" si="75"/>
        <v>#VALUE!</v>
      </c>
      <c r="Q980" s="447">
        <f>IFERROR(VLOOKUP(B981,'Liste CG'!A:A,1,FALSE),"Attention erreur pas de CG")</f>
        <v>44000</v>
      </c>
      <c r="R980" s="447" t="str">
        <f>IF(LEFT(Q980,1)="A",'Messages d''erreur'!B$10,"")</f>
        <v/>
      </c>
      <c r="S980" s="467" t="e">
        <f t="shared" si="76"/>
        <v>#VALUE!</v>
      </c>
      <c r="T980" s="469" t="str">
        <f>IFERROR(VLOOKUP(S980,'Liste CG'!A:A,1,FALSE),"Attention erreur pas de CG")</f>
        <v>Attention erreur pas de CG</v>
      </c>
      <c r="U980" s="447" t="str">
        <f>IF(MID(H980,4,1)="x", 'Messages d''erreur'!$B$13,IF(LEFT(T980,1)="A",'Messages d''erreur'!$B$12,""))</f>
        <v>Compte générique de contre-partie</v>
      </c>
    </row>
    <row r="981" spans="1:21" ht="14.5" x14ac:dyDescent="0.35">
      <c r="A981" s="535" t="s">
        <v>1317</v>
      </c>
      <c r="B981" s="447">
        <f t="shared" si="78"/>
        <v>44000</v>
      </c>
      <c r="C981" s="462" t="s">
        <v>2110</v>
      </c>
      <c r="D981" s="463" t="s">
        <v>1201</v>
      </c>
      <c r="E981" s="464" t="s">
        <v>61</v>
      </c>
      <c r="F981" s="464">
        <v>34</v>
      </c>
      <c r="G981" s="462" t="s">
        <v>2089</v>
      </c>
      <c r="H981" s="464" t="s">
        <v>2112</v>
      </c>
      <c r="I981" s="464" t="s">
        <v>2113</v>
      </c>
      <c r="J981" s="464" t="s">
        <v>1101</v>
      </c>
      <c r="K981" s="466" t="s">
        <v>1100</v>
      </c>
      <c r="L981" s="467">
        <f t="shared" si="77"/>
        <v>1</v>
      </c>
      <c r="M981" s="468" t="e">
        <f t="shared" si="79"/>
        <v>#VALUE!</v>
      </c>
      <c r="N981" s="467" t="str">
        <f>IF(IFERROR(SEARCH("-",K981,1),0) &gt; 0,IFERROR(VLOOKUP(K981,'Liste ECO'!A:A,1,FALSE),"ATTENTION CE Inexistant"),"")</f>
        <v/>
      </c>
      <c r="O981" s="467" t="str">
        <f>IF(LEFT(N981,1) ="A",'Messages d''erreur'!$B$9,"")</f>
        <v/>
      </c>
      <c r="P981" s="447" t="e">
        <f t="shared" si="75"/>
        <v>#VALUE!</v>
      </c>
      <c r="Q981" s="447">
        <f>IFERROR(VLOOKUP(B982,'Liste CG'!A:A,1,FALSE),"Attention erreur pas de CG")</f>
        <v>44000</v>
      </c>
      <c r="R981" s="447" t="str">
        <f>IF(LEFT(Q981,1)="A",'Messages d''erreur'!B$10,"")</f>
        <v/>
      </c>
      <c r="S981" s="467" t="e">
        <f t="shared" si="76"/>
        <v>#VALUE!</v>
      </c>
      <c r="T981" s="469" t="str">
        <f>IFERROR(VLOOKUP(S981,'Liste CG'!A:A,1,FALSE),"Attention erreur pas de CG")</f>
        <v>Attention erreur pas de CG</v>
      </c>
      <c r="U981" s="447" t="str">
        <f>IF(MID(H981,4,1)="x", 'Messages d''erreur'!$B$13,IF(LEFT(T981,1)="A",'Messages d''erreur'!$B$12,""))</f>
        <v>Compte générique de contre-partie</v>
      </c>
    </row>
    <row r="982" spans="1:21" ht="14.5" x14ac:dyDescent="0.35">
      <c r="A982" s="535" t="s">
        <v>1317</v>
      </c>
      <c r="B982" s="447">
        <f t="shared" si="78"/>
        <v>44000</v>
      </c>
      <c r="C982" s="462" t="s">
        <v>2110</v>
      </c>
      <c r="D982" s="463" t="s">
        <v>1201</v>
      </c>
      <c r="E982" s="464" t="s">
        <v>61</v>
      </c>
      <c r="F982" s="464">
        <v>35</v>
      </c>
      <c r="G982" s="462" t="s">
        <v>2114</v>
      </c>
      <c r="H982" s="464" t="s">
        <v>2115</v>
      </c>
      <c r="I982" s="464" t="s">
        <v>1967</v>
      </c>
      <c r="J982" s="464" t="s">
        <v>1101</v>
      </c>
      <c r="K982" s="466" t="s">
        <v>1100</v>
      </c>
      <c r="L982" s="467">
        <f t="shared" si="77"/>
        <v>1</v>
      </c>
      <c r="M982" s="468">
        <f t="shared" si="79"/>
        <v>55700</v>
      </c>
      <c r="N982" s="467" t="str">
        <f>IF(IFERROR(SEARCH("-",K982,1),0) &gt; 0,IFERROR(VLOOKUP(K982,'Liste ECO'!A:A,1,FALSE),"ATTENTION CE Inexistant"),"")</f>
        <v/>
      </c>
      <c r="O982" s="467" t="str">
        <f>IF(LEFT(N982,1) ="A",'Messages d''erreur'!$B$9,"")</f>
        <v/>
      </c>
      <c r="P982" s="447">
        <f t="shared" si="75"/>
        <v>55700</v>
      </c>
      <c r="Q982" s="447">
        <f>IFERROR(VLOOKUP(B983,'Liste CG'!A:A,1,FALSE),"Attention erreur pas de CG")</f>
        <v>44000</v>
      </c>
      <c r="R982" s="447" t="str">
        <f>IF(LEFT(Q982,1)="A",'Messages d''erreur'!B$10,"")</f>
        <v/>
      </c>
      <c r="S982" s="467">
        <f t="shared" si="76"/>
        <v>55700</v>
      </c>
      <c r="T982" s="469">
        <f>IFERROR(VLOOKUP(S982,'Liste CG'!A:A,1,FALSE),"Attention erreur pas de CG")</f>
        <v>55700</v>
      </c>
      <c r="U982" s="447" t="str">
        <f>IF(MID(H982,4,1)="x", 'Messages d''erreur'!$B$13,IF(LEFT(T982,1)="A",'Messages d''erreur'!$B$12,""))</f>
        <v/>
      </c>
    </row>
    <row r="983" spans="1:21" ht="14.5" x14ac:dyDescent="0.35">
      <c r="A983" s="535" t="s">
        <v>1317</v>
      </c>
      <c r="B983" s="447">
        <f t="shared" si="78"/>
        <v>44000</v>
      </c>
      <c r="C983" s="462" t="s">
        <v>2110</v>
      </c>
      <c r="D983" s="463" t="s">
        <v>1201</v>
      </c>
      <c r="E983" s="464" t="s">
        <v>1101</v>
      </c>
      <c r="F983" s="464">
        <v>36</v>
      </c>
      <c r="G983" s="462" t="s">
        <v>2116</v>
      </c>
      <c r="H983" s="464" t="s">
        <v>1988</v>
      </c>
      <c r="I983" s="464" t="s">
        <v>1201</v>
      </c>
      <c r="J983" s="464" t="s">
        <v>61</v>
      </c>
      <c r="K983" s="466" t="s">
        <v>1100</v>
      </c>
      <c r="L983" s="467">
        <f t="shared" si="77"/>
        <v>1</v>
      </c>
      <c r="M983" s="468">
        <f t="shared" si="79"/>
        <v>41100</v>
      </c>
      <c r="N983" s="467" t="str">
        <f>IF(IFERROR(SEARCH("-",K983,1),0) &gt; 0,IFERROR(VLOOKUP(K983,'Liste ECO'!A:A,1,FALSE),"ATTENTION CE Inexistant"),"")</f>
        <v/>
      </c>
      <c r="O983" s="467" t="str">
        <f>IF(LEFT(N983,1) ="A",'Messages d''erreur'!$B$9,"")</f>
        <v/>
      </c>
      <c r="P983" s="447">
        <f t="shared" si="75"/>
        <v>41100</v>
      </c>
      <c r="Q983" s="447">
        <f>IFERROR(VLOOKUP(B984,'Liste CG'!A:A,1,FALSE),"Attention erreur pas de CG")</f>
        <v>44200</v>
      </c>
      <c r="R983" s="447" t="str">
        <f>IF(LEFT(Q983,1)="A",'Messages d''erreur'!B$10,"")</f>
        <v/>
      </c>
      <c r="S983" s="467">
        <f t="shared" si="76"/>
        <v>41100</v>
      </c>
      <c r="T983" s="469">
        <f>IFERROR(VLOOKUP(S983,'Liste CG'!A:A,1,FALSE),"Attention erreur pas de CG")</f>
        <v>41100</v>
      </c>
      <c r="U983" s="447" t="str">
        <f>IF(MID(H983,4,1)="x", 'Messages d''erreur'!$B$13,IF(LEFT(T983,1)="A",'Messages d''erreur'!$B$12,""))</f>
        <v/>
      </c>
    </row>
    <row r="984" spans="1:21" ht="26" x14ac:dyDescent="0.35">
      <c r="A984" s="535" t="s">
        <v>1344</v>
      </c>
      <c r="B984" s="447">
        <f t="shared" si="78"/>
        <v>44200</v>
      </c>
      <c r="C984" s="462" t="s">
        <v>2117</v>
      </c>
      <c r="D984" s="463" t="s">
        <v>2118</v>
      </c>
      <c r="E984" s="464" t="s">
        <v>1101</v>
      </c>
      <c r="F984" s="464">
        <v>1</v>
      </c>
      <c r="G984" s="462" t="s">
        <v>1343</v>
      </c>
      <c r="H984" s="464" t="s">
        <v>1340</v>
      </c>
      <c r="I984" s="464" t="s">
        <v>1341</v>
      </c>
      <c r="J984" s="464" t="s">
        <v>61</v>
      </c>
      <c r="K984" s="466" t="s">
        <v>802</v>
      </c>
      <c r="L984" s="467">
        <f t="shared" si="77"/>
        <v>0</v>
      </c>
      <c r="M984" s="468">
        <f t="shared" si="79"/>
        <v>20001</v>
      </c>
      <c r="N984" s="467" t="str">
        <f>IF(IFERROR(SEARCH("-",K984,1),0) &gt; 0,IFERROR(VLOOKUP(K984,'Liste ECO'!A:A,1,FALSE),"ATTENTION CE Inexistant"),"")</f>
        <v>710-51</v>
      </c>
      <c r="O984" s="467" t="str">
        <f>IF(LEFT(N984,1) ="A",'Messages d''erreur'!$B$9,"")</f>
        <v/>
      </c>
      <c r="P984" s="447">
        <f t="shared" si="75"/>
        <v>20001</v>
      </c>
      <c r="Q984" s="447">
        <f>IFERROR(VLOOKUP(B985,'Liste CG'!A:A,1,FALSE),"Attention erreur pas de CG")</f>
        <v>44200</v>
      </c>
      <c r="R984" s="447" t="str">
        <f>IF(LEFT(Q984,1)="A",'Messages d''erreur'!B$10,"")</f>
        <v/>
      </c>
      <c r="S984" s="467">
        <f t="shared" si="76"/>
        <v>20001</v>
      </c>
      <c r="T984" s="469">
        <f>IFERROR(VLOOKUP(S984,'Liste CG'!A:A,1,FALSE),"Attention erreur pas de CG")</f>
        <v>20001</v>
      </c>
      <c r="U984" s="447" t="str">
        <f>IF(MID(H984,4,1)="x", 'Messages d''erreur'!$B$13,IF(LEFT(T984,1)="A",'Messages d''erreur'!$B$12,""))</f>
        <v/>
      </c>
    </row>
    <row r="985" spans="1:21" ht="14.5" x14ac:dyDescent="0.35">
      <c r="A985" s="535" t="s">
        <v>1344</v>
      </c>
      <c r="B985" s="447">
        <f t="shared" si="78"/>
        <v>44200</v>
      </c>
      <c r="C985" s="462" t="s">
        <v>2117</v>
      </c>
      <c r="D985" s="463" t="s">
        <v>2118</v>
      </c>
      <c r="E985" s="464" t="s">
        <v>1101</v>
      </c>
      <c r="F985" s="464">
        <v>2</v>
      </c>
      <c r="G985" s="462" t="s">
        <v>1369</v>
      </c>
      <c r="H985" s="464" t="s">
        <v>1366</v>
      </c>
      <c r="I985" s="464" t="s">
        <v>1341</v>
      </c>
      <c r="J985" s="464" t="s">
        <v>61</v>
      </c>
      <c r="K985" s="466" t="s">
        <v>856</v>
      </c>
      <c r="L985" s="467">
        <f t="shared" si="77"/>
        <v>1</v>
      </c>
      <c r="M985" s="468">
        <f t="shared" si="79"/>
        <v>21431</v>
      </c>
      <c r="N985" s="467" t="str">
        <f>IF(IFERROR(SEARCH("-",K985,1),0) &gt; 0,IFERROR(VLOOKUP(K985,'Liste ECO'!A:A,1,FALSE),"ATTENTION CE Inexistant"),"")</f>
        <v>747-52</v>
      </c>
      <c r="O985" s="467" t="str">
        <f>IF(LEFT(N985,1) ="A",'Messages d''erreur'!$B$9,"")</f>
        <v/>
      </c>
      <c r="P985" s="447">
        <f t="shared" si="75"/>
        <v>21431</v>
      </c>
      <c r="Q985" s="447">
        <f>IFERROR(VLOOKUP(B986,'Liste CG'!A:A,1,FALSE),"Attention erreur pas de CG")</f>
        <v>44200</v>
      </c>
      <c r="R985" s="447" t="str">
        <f>IF(LEFT(Q985,1)="A",'Messages d''erreur'!B$10,"")</f>
        <v/>
      </c>
      <c r="S985" s="467">
        <f t="shared" si="76"/>
        <v>21431</v>
      </c>
      <c r="T985" s="469">
        <f>IFERROR(VLOOKUP(S985,'Liste CG'!A:A,1,FALSE),"Attention erreur pas de CG")</f>
        <v>21431</v>
      </c>
      <c r="U985" s="447" t="str">
        <f>IF(MID(H985,4,1)="x", 'Messages d''erreur'!$B$13,IF(LEFT(T985,1)="A",'Messages d''erreur'!$B$12,""))</f>
        <v/>
      </c>
    </row>
    <row r="986" spans="1:21" ht="14.5" x14ac:dyDescent="0.35">
      <c r="A986" s="535" t="s">
        <v>1344</v>
      </c>
      <c r="B986" s="447">
        <f t="shared" si="78"/>
        <v>44200</v>
      </c>
      <c r="C986" s="462" t="s">
        <v>2117</v>
      </c>
      <c r="D986" s="463" t="s">
        <v>2118</v>
      </c>
      <c r="E986" s="464" t="s">
        <v>1101</v>
      </c>
      <c r="F986" s="464">
        <v>3</v>
      </c>
      <c r="G986" s="462" t="s">
        <v>1369</v>
      </c>
      <c r="H986" s="464" t="s">
        <v>1375</v>
      </c>
      <c r="I986" s="464" t="s">
        <v>1341</v>
      </c>
      <c r="J986" s="464" t="s">
        <v>61</v>
      </c>
      <c r="K986" s="466" t="s">
        <v>858</v>
      </c>
      <c r="L986" s="467">
        <f t="shared" si="77"/>
        <v>1</v>
      </c>
      <c r="M986" s="468">
        <f t="shared" si="79"/>
        <v>21441</v>
      </c>
      <c r="N986" s="467" t="str">
        <f>IF(IFERROR(SEARCH("-",K986,1),0) &gt; 0,IFERROR(VLOOKUP(K986,'Liste ECO'!A:A,1,FALSE),"ATTENTION CE Inexistant"),"")</f>
        <v>747-53</v>
      </c>
      <c r="O986" s="467" t="str">
        <f>IF(LEFT(N986,1) ="A",'Messages d''erreur'!$B$9,"")</f>
        <v/>
      </c>
      <c r="P986" s="447">
        <f t="shared" si="75"/>
        <v>21441</v>
      </c>
      <c r="Q986" s="447">
        <f>IFERROR(VLOOKUP(B987,'Liste CG'!A:A,1,FALSE),"Attention erreur pas de CG")</f>
        <v>44200</v>
      </c>
      <c r="R986" s="447" t="str">
        <f>IF(LEFT(Q986,1)="A",'Messages d''erreur'!B$10,"")</f>
        <v/>
      </c>
      <c r="S986" s="467">
        <f t="shared" si="76"/>
        <v>21441</v>
      </c>
      <c r="T986" s="469">
        <f>IFERROR(VLOOKUP(S986,'Liste CG'!A:A,1,FALSE),"Attention erreur pas de CG")</f>
        <v>21441</v>
      </c>
      <c r="U986" s="447" t="str">
        <f>IF(MID(H986,4,1)="x", 'Messages d''erreur'!$B$13,IF(LEFT(T986,1)="A",'Messages d''erreur'!$B$12,""))</f>
        <v/>
      </c>
    </row>
    <row r="987" spans="1:21" ht="14.5" x14ac:dyDescent="0.35">
      <c r="A987" s="535" t="s">
        <v>1344</v>
      </c>
      <c r="B987" s="447">
        <f t="shared" si="78"/>
        <v>44200</v>
      </c>
      <c r="C987" s="462" t="s">
        <v>2117</v>
      </c>
      <c r="D987" s="463" t="s">
        <v>2118</v>
      </c>
      <c r="E987" s="464" t="s">
        <v>1101</v>
      </c>
      <c r="F987" s="464">
        <v>4</v>
      </c>
      <c r="G987" s="462" t="s">
        <v>1369</v>
      </c>
      <c r="H987" s="464" t="s">
        <v>1694</v>
      </c>
      <c r="I987" s="492" t="s">
        <v>1696</v>
      </c>
      <c r="J987" s="464" t="s">
        <v>61</v>
      </c>
      <c r="K987" s="466" t="s">
        <v>815</v>
      </c>
      <c r="L987" s="467">
        <f t="shared" si="77"/>
        <v>1</v>
      </c>
      <c r="M987" s="468">
        <f t="shared" si="79"/>
        <v>23011</v>
      </c>
      <c r="N987" s="467" t="str">
        <f>IF(IFERROR(SEARCH("-",K987,1),0) &gt; 0,IFERROR(VLOOKUP(K987,'Liste ECO'!A:A,1,FALSE),"ATTENTION CE Inexistant"),"")</f>
        <v>741-51</v>
      </c>
      <c r="O987" s="467" t="str">
        <f>IF(LEFT(N987,1) ="A",'Messages d''erreur'!$B$9,"")</f>
        <v/>
      </c>
      <c r="P987" s="447">
        <f t="shared" si="75"/>
        <v>23011</v>
      </c>
      <c r="Q987" s="447">
        <f>IFERROR(VLOOKUP(B988,'Liste CG'!A:A,1,FALSE),"Attention erreur pas de CG")</f>
        <v>44200</v>
      </c>
      <c r="R987" s="447" t="str">
        <f>IF(LEFT(Q987,1)="A",'Messages d''erreur'!B$10,"")</f>
        <v/>
      </c>
      <c r="S987" s="467">
        <f t="shared" si="76"/>
        <v>23011</v>
      </c>
      <c r="T987" s="469">
        <f>IFERROR(VLOOKUP(S987,'Liste CG'!A:A,1,FALSE),"Attention erreur pas de CG")</f>
        <v>23011</v>
      </c>
      <c r="U987" s="447" t="str">
        <f>IF(MID(H987,4,1)="x", 'Messages d''erreur'!$B$13,IF(LEFT(T987,1)="A",'Messages d''erreur'!$B$12,""))</f>
        <v/>
      </c>
    </row>
    <row r="988" spans="1:21" ht="14.5" x14ac:dyDescent="0.35">
      <c r="A988" s="535" t="s">
        <v>1344</v>
      </c>
      <c r="B988" s="447">
        <f t="shared" si="78"/>
        <v>44200</v>
      </c>
      <c r="C988" s="462" t="s">
        <v>2117</v>
      </c>
      <c r="D988" s="463" t="s">
        <v>2118</v>
      </c>
      <c r="E988" s="464" t="s">
        <v>1101</v>
      </c>
      <c r="F988" s="464">
        <v>5</v>
      </c>
      <c r="G988" s="462" t="s">
        <v>1369</v>
      </c>
      <c r="H988" s="464" t="s">
        <v>1705</v>
      </c>
      <c r="I988" s="492" t="s">
        <v>1696</v>
      </c>
      <c r="J988" s="464" t="s">
        <v>61</v>
      </c>
      <c r="K988" s="466" t="s">
        <v>817</v>
      </c>
      <c r="L988" s="467">
        <f t="shared" si="77"/>
        <v>1</v>
      </c>
      <c r="M988" s="468">
        <f t="shared" si="79"/>
        <v>23021</v>
      </c>
      <c r="N988" s="467" t="str">
        <f>IF(IFERROR(SEARCH("-",K988,1),0) &gt; 0,IFERROR(VLOOKUP(K988,'Liste ECO'!A:A,1,FALSE),"ATTENTION CE Inexistant"),"")</f>
        <v>741-52</v>
      </c>
      <c r="O988" s="467" t="str">
        <f>IF(LEFT(N988,1) ="A",'Messages d''erreur'!$B$9,"")</f>
        <v/>
      </c>
      <c r="P988" s="447">
        <f t="shared" si="75"/>
        <v>23021</v>
      </c>
      <c r="Q988" s="447">
        <f>IFERROR(VLOOKUP(B989,'Liste CG'!A:A,1,FALSE),"Attention erreur pas de CG")</f>
        <v>44200</v>
      </c>
      <c r="R988" s="447" t="str">
        <f>IF(LEFT(Q988,1)="A",'Messages d''erreur'!B$10,"")</f>
        <v/>
      </c>
      <c r="S988" s="467">
        <f t="shared" si="76"/>
        <v>23021</v>
      </c>
      <c r="T988" s="469">
        <f>IFERROR(VLOOKUP(S988,'Liste CG'!A:A,1,FALSE),"Attention erreur pas de CG")</f>
        <v>23021</v>
      </c>
      <c r="U988" s="447" t="str">
        <f>IF(MID(H988,4,1)="x", 'Messages d''erreur'!$B$13,IF(LEFT(T988,1)="A",'Messages d''erreur'!$B$12,""))</f>
        <v/>
      </c>
    </row>
    <row r="989" spans="1:21" ht="14.5" x14ac:dyDescent="0.35">
      <c r="A989" s="535" t="s">
        <v>1344</v>
      </c>
      <c r="B989" s="447">
        <f t="shared" si="78"/>
        <v>44200</v>
      </c>
      <c r="C989" s="462" t="s">
        <v>2117</v>
      </c>
      <c r="D989" s="463" t="s">
        <v>2118</v>
      </c>
      <c r="E989" s="464" t="s">
        <v>1101</v>
      </c>
      <c r="F989" s="464">
        <v>6</v>
      </c>
      <c r="G989" s="462" t="s">
        <v>1369</v>
      </c>
      <c r="H989" s="464" t="s">
        <v>1709</v>
      </c>
      <c r="I989" s="492" t="s">
        <v>1696</v>
      </c>
      <c r="J989" s="464" t="s">
        <v>61</v>
      </c>
      <c r="K989" s="466" t="s">
        <v>820</v>
      </c>
      <c r="L989" s="467">
        <f t="shared" si="77"/>
        <v>1</v>
      </c>
      <c r="M989" s="468">
        <f t="shared" si="79"/>
        <v>23111</v>
      </c>
      <c r="N989" s="467" t="str">
        <f>IF(IFERROR(SEARCH("-",K989,1),0) &gt; 0,IFERROR(VLOOKUP(K989,'Liste ECO'!A:A,1,FALSE),"ATTENTION CE Inexistant"),"")</f>
        <v>742-51</v>
      </c>
      <c r="O989" s="467" t="str">
        <f>IF(LEFT(N989,1) ="A",'Messages d''erreur'!$B$9,"")</f>
        <v/>
      </c>
      <c r="P989" s="447">
        <f t="shared" si="75"/>
        <v>23111</v>
      </c>
      <c r="Q989" s="447">
        <f>IFERROR(VLOOKUP(B990,'Liste CG'!A:A,1,FALSE),"Attention erreur pas de CG")</f>
        <v>44200</v>
      </c>
      <c r="R989" s="447" t="str">
        <f>IF(LEFT(Q989,1)="A",'Messages d''erreur'!B$10,"")</f>
        <v/>
      </c>
      <c r="S989" s="467">
        <f t="shared" si="76"/>
        <v>23111</v>
      </c>
      <c r="T989" s="469">
        <f>IFERROR(VLOOKUP(S989,'Liste CG'!A:A,1,FALSE),"Attention erreur pas de CG")</f>
        <v>23111</v>
      </c>
      <c r="U989" s="447" t="str">
        <f>IF(MID(H989,4,1)="x", 'Messages d''erreur'!$B$13,IF(LEFT(T989,1)="A",'Messages d''erreur'!$B$12,""))</f>
        <v/>
      </c>
    </row>
    <row r="990" spans="1:21" ht="14.5" x14ac:dyDescent="0.35">
      <c r="A990" s="535" t="s">
        <v>1344</v>
      </c>
      <c r="B990" s="447">
        <f t="shared" si="78"/>
        <v>44200</v>
      </c>
      <c r="C990" s="462" t="s">
        <v>2117</v>
      </c>
      <c r="D990" s="463" t="s">
        <v>2118</v>
      </c>
      <c r="E990" s="464" t="s">
        <v>1101</v>
      </c>
      <c r="F990" s="464">
        <v>7</v>
      </c>
      <c r="G990" s="462" t="s">
        <v>1369</v>
      </c>
      <c r="H990" s="464" t="s">
        <v>1715</v>
      </c>
      <c r="I990" s="492" t="s">
        <v>1696</v>
      </c>
      <c r="J990" s="464" t="s">
        <v>61</v>
      </c>
      <c r="K990" s="466" t="s">
        <v>823</v>
      </c>
      <c r="L990" s="467">
        <f t="shared" si="77"/>
        <v>1</v>
      </c>
      <c r="M990" s="468">
        <f t="shared" si="79"/>
        <v>23121</v>
      </c>
      <c r="N990" s="467" t="str">
        <f>IF(IFERROR(SEARCH("-",K990,1),0) &gt; 0,IFERROR(VLOOKUP(K990,'Liste ECO'!A:A,1,FALSE),"ATTENTION CE Inexistant"),"")</f>
        <v>742-52</v>
      </c>
      <c r="O990" s="467" t="str">
        <f>IF(LEFT(N990,1) ="A",'Messages d''erreur'!$B$9,"")</f>
        <v/>
      </c>
      <c r="P990" s="447">
        <f t="shared" si="75"/>
        <v>23121</v>
      </c>
      <c r="Q990" s="447">
        <f>IFERROR(VLOOKUP(B991,'Liste CG'!A:A,1,FALSE),"Attention erreur pas de CG")</f>
        <v>44200</v>
      </c>
      <c r="R990" s="447" t="str">
        <f>IF(LEFT(Q990,1)="A",'Messages d''erreur'!B$10,"")</f>
        <v/>
      </c>
      <c r="S990" s="467">
        <f t="shared" si="76"/>
        <v>23121</v>
      </c>
      <c r="T990" s="469">
        <f>IFERROR(VLOOKUP(S990,'Liste CG'!A:A,1,FALSE),"Attention erreur pas de CG")</f>
        <v>23121</v>
      </c>
      <c r="U990" s="447" t="str">
        <f>IF(MID(H990,4,1)="x", 'Messages d''erreur'!$B$13,IF(LEFT(T990,1)="A",'Messages d''erreur'!$B$12,""))</f>
        <v/>
      </c>
    </row>
    <row r="991" spans="1:21" ht="14.5" x14ac:dyDescent="0.35">
      <c r="A991" s="535" t="s">
        <v>1344</v>
      </c>
      <c r="B991" s="447">
        <f t="shared" si="78"/>
        <v>44200</v>
      </c>
      <c r="C991" s="462" t="s">
        <v>2117</v>
      </c>
      <c r="D991" s="463" t="s">
        <v>2118</v>
      </c>
      <c r="E991" s="464" t="s">
        <v>1101</v>
      </c>
      <c r="F991" s="464">
        <v>8</v>
      </c>
      <c r="G991" s="462" t="s">
        <v>1369</v>
      </c>
      <c r="H991" s="464" t="s">
        <v>1720</v>
      </c>
      <c r="I991" s="492" t="s">
        <v>1696</v>
      </c>
      <c r="J991" s="464" t="s">
        <v>61</v>
      </c>
      <c r="K991" s="466" t="s">
        <v>826</v>
      </c>
      <c r="L991" s="467">
        <f t="shared" si="77"/>
        <v>1</v>
      </c>
      <c r="M991" s="468">
        <f t="shared" si="79"/>
        <v>23131</v>
      </c>
      <c r="N991" s="467" t="str">
        <f>IF(IFERROR(SEARCH("-",K991,1),0) &gt; 0,IFERROR(VLOOKUP(K991,'Liste ECO'!A:A,1,FALSE),"ATTENTION CE Inexistant"),"")</f>
        <v>742-53</v>
      </c>
      <c r="O991" s="467" t="str">
        <f>IF(LEFT(N991,1) ="A",'Messages d''erreur'!$B$9,"")</f>
        <v/>
      </c>
      <c r="P991" s="447">
        <f t="shared" si="75"/>
        <v>23131</v>
      </c>
      <c r="Q991" s="447">
        <f>IFERROR(VLOOKUP(B992,'Liste CG'!A:A,1,FALSE),"Attention erreur pas de CG")</f>
        <v>44200</v>
      </c>
      <c r="R991" s="447" t="str">
        <f>IF(LEFT(Q991,1)="A",'Messages d''erreur'!B$10,"")</f>
        <v/>
      </c>
      <c r="S991" s="467">
        <f t="shared" si="76"/>
        <v>23131</v>
      </c>
      <c r="T991" s="469">
        <f>IFERROR(VLOOKUP(S991,'Liste CG'!A:A,1,FALSE),"Attention erreur pas de CG")</f>
        <v>23131</v>
      </c>
      <c r="U991" s="447" t="str">
        <f>IF(MID(H991,4,1)="x", 'Messages d''erreur'!$B$13,IF(LEFT(T991,1)="A",'Messages d''erreur'!$B$12,""))</f>
        <v/>
      </c>
    </row>
    <row r="992" spans="1:21" ht="14.5" x14ac:dyDescent="0.35">
      <c r="A992" s="535" t="s">
        <v>1344</v>
      </c>
      <c r="B992" s="447">
        <f t="shared" si="78"/>
        <v>44200</v>
      </c>
      <c r="C992" s="462" t="s">
        <v>2117</v>
      </c>
      <c r="D992" s="463" t="s">
        <v>2118</v>
      </c>
      <c r="E992" s="464" t="s">
        <v>1101</v>
      </c>
      <c r="F992" s="464">
        <v>9</v>
      </c>
      <c r="G992" s="462" t="s">
        <v>1369</v>
      </c>
      <c r="H992" s="464" t="s">
        <v>1724</v>
      </c>
      <c r="I992" s="492" t="s">
        <v>1696</v>
      </c>
      <c r="J992" s="464" t="s">
        <v>61</v>
      </c>
      <c r="K992" s="466" t="s">
        <v>829</v>
      </c>
      <c r="L992" s="467">
        <f t="shared" si="77"/>
        <v>1</v>
      </c>
      <c r="M992" s="468">
        <f t="shared" si="79"/>
        <v>23141</v>
      </c>
      <c r="N992" s="467" t="str">
        <f>IF(IFERROR(SEARCH("-",K992,1),0) &gt; 0,IFERROR(VLOOKUP(K992,'Liste ECO'!A:A,1,FALSE),"ATTENTION CE Inexistant"),"")</f>
        <v>742-54</v>
      </c>
      <c r="O992" s="467" t="str">
        <f>IF(LEFT(N992,1) ="A",'Messages d''erreur'!$B$9,"")</f>
        <v/>
      </c>
      <c r="P992" s="447">
        <f t="shared" si="75"/>
        <v>23141</v>
      </c>
      <c r="Q992" s="447">
        <f>IFERROR(VLOOKUP(B993,'Liste CG'!A:A,1,FALSE),"Attention erreur pas de CG")</f>
        <v>44200</v>
      </c>
      <c r="R992" s="447" t="str">
        <f>IF(LEFT(Q992,1)="A",'Messages d''erreur'!B$10,"")</f>
        <v/>
      </c>
      <c r="S992" s="467">
        <f t="shared" si="76"/>
        <v>23141</v>
      </c>
      <c r="T992" s="469">
        <f>IFERROR(VLOOKUP(S992,'Liste CG'!A:A,1,FALSE),"Attention erreur pas de CG")</f>
        <v>23141</v>
      </c>
      <c r="U992" s="447" t="str">
        <f>IF(MID(H992,4,1)="x", 'Messages d''erreur'!$B$13,IF(LEFT(T992,1)="A",'Messages d''erreur'!$B$12,""))</f>
        <v/>
      </c>
    </row>
    <row r="993" spans="1:21" ht="14.5" x14ac:dyDescent="0.35">
      <c r="A993" s="535" t="s">
        <v>1344</v>
      </c>
      <c r="B993" s="447">
        <f t="shared" si="78"/>
        <v>44200</v>
      </c>
      <c r="C993" s="462" t="s">
        <v>2117</v>
      </c>
      <c r="D993" s="463" t="s">
        <v>2118</v>
      </c>
      <c r="E993" s="464" t="s">
        <v>1101</v>
      </c>
      <c r="F993" s="464">
        <v>10</v>
      </c>
      <c r="G993" s="462" t="s">
        <v>1369</v>
      </c>
      <c r="H993" s="464" t="s">
        <v>1728</v>
      </c>
      <c r="I993" s="492" t="s">
        <v>1696</v>
      </c>
      <c r="J993" s="464" t="s">
        <v>61</v>
      </c>
      <c r="K993" s="466" t="s">
        <v>832</v>
      </c>
      <c r="L993" s="467">
        <f t="shared" si="77"/>
        <v>1</v>
      </c>
      <c r="M993" s="468">
        <f t="shared" si="79"/>
        <v>23211</v>
      </c>
      <c r="N993" s="467" t="str">
        <f>IF(IFERROR(SEARCH("-",K993,1),0) &gt; 0,IFERROR(VLOOKUP(K993,'Liste ECO'!A:A,1,FALSE),"ATTENTION CE Inexistant"),"")</f>
        <v>743-51</v>
      </c>
      <c r="O993" s="467" t="str">
        <f>IF(LEFT(N993,1) ="A",'Messages d''erreur'!$B$9,"")</f>
        <v/>
      </c>
      <c r="P993" s="447">
        <f t="shared" si="75"/>
        <v>23211</v>
      </c>
      <c r="Q993" s="447">
        <f>IFERROR(VLOOKUP(B994,'Liste CG'!A:A,1,FALSE),"Attention erreur pas de CG")</f>
        <v>44200</v>
      </c>
      <c r="R993" s="447" t="str">
        <f>IF(LEFT(Q993,1)="A",'Messages d''erreur'!B$10,"")</f>
        <v/>
      </c>
      <c r="S993" s="467">
        <f t="shared" si="76"/>
        <v>23211</v>
      </c>
      <c r="T993" s="469">
        <f>IFERROR(VLOOKUP(S993,'Liste CG'!A:A,1,FALSE),"Attention erreur pas de CG")</f>
        <v>23211</v>
      </c>
      <c r="U993" s="447" t="str">
        <f>IF(MID(H993,4,1)="x", 'Messages d''erreur'!$B$13,IF(LEFT(T993,1)="A",'Messages d''erreur'!$B$12,""))</f>
        <v/>
      </c>
    </row>
    <row r="994" spans="1:21" ht="14.5" x14ac:dyDescent="0.35">
      <c r="A994" s="535" t="s">
        <v>1344</v>
      </c>
      <c r="B994" s="447">
        <f t="shared" si="78"/>
        <v>44200</v>
      </c>
      <c r="C994" s="462" t="s">
        <v>2117</v>
      </c>
      <c r="D994" s="463" t="s">
        <v>2118</v>
      </c>
      <c r="E994" s="464" t="s">
        <v>1101</v>
      </c>
      <c r="F994" s="464">
        <v>11</v>
      </c>
      <c r="G994" s="462" t="s">
        <v>1369</v>
      </c>
      <c r="H994" s="464" t="s">
        <v>1733</v>
      </c>
      <c r="I994" s="464" t="s">
        <v>1341</v>
      </c>
      <c r="J994" s="464" t="s">
        <v>61</v>
      </c>
      <c r="K994" s="466" t="s">
        <v>834</v>
      </c>
      <c r="L994" s="467">
        <f t="shared" si="77"/>
        <v>1</v>
      </c>
      <c r="M994" s="468">
        <f t="shared" si="79"/>
        <v>23221</v>
      </c>
      <c r="N994" s="467" t="str">
        <f>IF(IFERROR(SEARCH("-",K994,1),0) &gt; 0,IFERROR(VLOOKUP(K994,'Liste ECO'!A:A,1,FALSE),"ATTENTION CE Inexistant"),"")</f>
        <v>743-52</v>
      </c>
      <c r="O994" s="467" t="str">
        <f>IF(LEFT(N994,1) ="A",'Messages d''erreur'!$B$9,"")</f>
        <v/>
      </c>
      <c r="P994" s="447">
        <f t="shared" si="75"/>
        <v>23221</v>
      </c>
      <c r="Q994" s="447">
        <f>IFERROR(VLOOKUP(B995,'Liste CG'!A:A,1,FALSE),"Attention erreur pas de CG")</f>
        <v>44200</v>
      </c>
      <c r="R994" s="447" t="str">
        <f>IF(LEFT(Q994,1)="A",'Messages d''erreur'!B$10,"")</f>
        <v/>
      </c>
      <c r="S994" s="467">
        <f t="shared" si="76"/>
        <v>23221</v>
      </c>
      <c r="T994" s="469">
        <f>IFERROR(VLOOKUP(S994,'Liste CG'!A:A,1,FALSE),"Attention erreur pas de CG")</f>
        <v>23221</v>
      </c>
      <c r="U994" s="447" t="str">
        <f>IF(MID(H994,4,1)="x", 'Messages d''erreur'!$B$13,IF(LEFT(T994,1)="A",'Messages d''erreur'!$B$12,""))</f>
        <v/>
      </c>
    </row>
    <row r="995" spans="1:21" ht="26" x14ac:dyDescent="0.35">
      <c r="A995" s="535" t="s">
        <v>1344</v>
      </c>
      <c r="B995" s="447">
        <f t="shared" si="78"/>
        <v>44200</v>
      </c>
      <c r="C995" s="462" t="s">
        <v>2117</v>
      </c>
      <c r="D995" s="463" t="s">
        <v>2118</v>
      </c>
      <c r="E995" s="464" t="s">
        <v>1101</v>
      </c>
      <c r="F995" s="464">
        <v>12</v>
      </c>
      <c r="G995" s="462" t="s">
        <v>1343</v>
      </c>
      <c r="H995" s="464" t="s">
        <v>1736</v>
      </c>
      <c r="I995" s="464" t="s">
        <v>1341</v>
      </c>
      <c r="J995" s="464" t="s">
        <v>61</v>
      </c>
      <c r="K995" s="466" t="s">
        <v>848</v>
      </c>
      <c r="L995" s="467">
        <f t="shared" si="77"/>
        <v>1</v>
      </c>
      <c r="M995" s="468">
        <f t="shared" si="79"/>
        <v>23222</v>
      </c>
      <c r="N995" s="467" t="str">
        <f>IF(IFERROR(SEARCH("-",K995,1),0) &gt; 0,IFERROR(VLOOKUP(K995,'Liste ECO'!A:A,1,FALSE),"ATTENTION CE Inexistant"),"")</f>
        <v>745-52</v>
      </c>
      <c r="O995" s="467" t="str">
        <f>IF(LEFT(N995,1) ="A",'Messages d''erreur'!$B$9,"")</f>
        <v/>
      </c>
      <c r="P995" s="447">
        <f t="shared" si="75"/>
        <v>23222</v>
      </c>
      <c r="Q995" s="447">
        <f>IFERROR(VLOOKUP(B996,'Liste CG'!A:A,1,FALSE),"Attention erreur pas de CG")</f>
        <v>44200</v>
      </c>
      <c r="R995" s="447" t="str">
        <f>IF(LEFT(Q995,1)="A",'Messages d''erreur'!B$10,"")</f>
        <v/>
      </c>
      <c r="S995" s="467">
        <f t="shared" si="76"/>
        <v>23222</v>
      </c>
      <c r="T995" s="469">
        <f>IFERROR(VLOOKUP(S995,'Liste CG'!A:A,1,FALSE),"Attention erreur pas de CG")</f>
        <v>23222</v>
      </c>
      <c r="U995" s="447" t="str">
        <f>IF(MID(H995,4,1)="x", 'Messages d''erreur'!$B$13,IF(LEFT(T995,1)="A",'Messages d''erreur'!$B$12,""))</f>
        <v/>
      </c>
    </row>
    <row r="996" spans="1:21" ht="14.5" x14ac:dyDescent="0.35">
      <c r="A996" s="535" t="s">
        <v>1344</v>
      </c>
      <c r="B996" s="447">
        <f t="shared" si="78"/>
        <v>44200</v>
      </c>
      <c r="C996" s="462" t="s">
        <v>2117</v>
      </c>
      <c r="D996" s="463" t="s">
        <v>2118</v>
      </c>
      <c r="E996" s="464" t="s">
        <v>1101</v>
      </c>
      <c r="F996" s="464">
        <v>13</v>
      </c>
      <c r="G996" s="462" t="s">
        <v>1369</v>
      </c>
      <c r="H996" s="464" t="s">
        <v>1741</v>
      </c>
      <c r="I996" s="464" t="s">
        <v>1341</v>
      </c>
      <c r="J996" s="464" t="s">
        <v>61</v>
      </c>
      <c r="K996" s="466" t="s">
        <v>836</v>
      </c>
      <c r="L996" s="467">
        <f t="shared" si="77"/>
        <v>1</v>
      </c>
      <c r="M996" s="468">
        <f t="shared" si="79"/>
        <v>23231</v>
      </c>
      <c r="N996" s="467" t="str">
        <f>IF(IFERROR(SEARCH("-",K996,1),0) &gt; 0,IFERROR(VLOOKUP(K996,'Liste ECO'!A:A,1,FALSE),"ATTENTION CE Inexistant"),"")</f>
        <v>743-53</v>
      </c>
      <c r="O996" s="467" t="str">
        <f>IF(LEFT(N996,1) ="A",'Messages d''erreur'!$B$9,"")</f>
        <v/>
      </c>
      <c r="P996" s="447">
        <f t="shared" si="75"/>
        <v>23231</v>
      </c>
      <c r="Q996" s="447">
        <f>IFERROR(VLOOKUP(B997,'Liste CG'!A:A,1,FALSE),"Attention erreur pas de CG")</f>
        <v>44200</v>
      </c>
      <c r="R996" s="447" t="str">
        <f>IF(LEFT(Q996,1)="A",'Messages d''erreur'!B$10,"")</f>
        <v/>
      </c>
      <c r="S996" s="467">
        <f t="shared" si="76"/>
        <v>23231</v>
      </c>
      <c r="T996" s="469">
        <f>IFERROR(VLOOKUP(S996,'Liste CG'!A:A,1,FALSE),"Attention erreur pas de CG")</f>
        <v>23231</v>
      </c>
      <c r="U996" s="447" t="str">
        <f>IF(MID(H996,4,1)="x", 'Messages d''erreur'!$B$13,IF(LEFT(T996,1)="A",'Messages d''erreur'!$B$12,""))</f>
        <v/>
      </c>
    </row>
    <row r="997" spans="1:21" ht="26" x14ac:dyDescent="0.35">
      <c r="A997" s="535" t="s">
        <v>1344</v>
      </c>
      <c r="B997" s="447">
        <f t="shared" si="78"/>
        <v>44200</v>
      </c>
      <c r="C997" s="462" t="s">
        <v>2117</v>
      </c>
      <c r="D997" s="463" t="s">
        <v>2118</v>
      </c>
      <c r="E997" s="464" t="s">
        <v>1101</v>
      </c>
      <c r="F997" s="464">
        <v>14</v>
      </c>
      <c r="G997" s="462" t="s">
        <v>1343</v>
      </c>
      <c r="H997" s="464" t="s">
        <v>1744</v>
      </c>
      <c r="I997" s="464" t="s">
        <v>1341</v>
      </c>
      <c r="J997" s="464" t="s">
        <v>61</v>
      </c>
      <c r="K997" s="466" t="s">
        <v>850</v>
      </c>
      <c r="L997" s="467">
        <f t="shared" si="77"/>
        <v>1</v>
      </c>
      <c r="M997" s="468">
        <f t="shared" si="79"/>
        <v>23232</v>
      </c>
      <c r="N997" s="467" t="str">
        <f>IF(IFERROR(SEARCH("-",K997,1),0) &gt; 0,IFERROR(VLOOKUP(K997,'Liste ECO'!A:A,1,FALSE),"ATTENTION CE Inexistant"),"")</f>
        <v>745-53</v>
      </c>
      <c r="O997" s="467" t="str">
        <f>IF(LEFT(N997,1) ="A",'Messages d''erreur'!$B$9,"")</f>
        <v/>
      </c>
      <c r="P997" s="447">
        <f t="shared" si="75"/>
        <v>23232</v>
      </c>
      <c r="Q997" s="447">
        <f>IFERROR(VLOOKUP(B998,'Liste CG'!A:A,1,FALSE),"Attention erreur pas de CG")</f>
        <v>44200</v>
      </c>
      <c r="R997" s="447" t="str">
        <f>IF(LEFT(Q997,1)="A",'Messages d''erreur'!B$10,"")</f>
        <v/>
      </c>
      <c r="S997" s="467">
        <f t="shared" si="76"/>
        <v>23232</v>
      </c>
      <c r="T997" s="469">
        <f>IFERROR(VLOOKUP(S997,'Liste CG'!A:A,1,FALSE),"Attention erreur pas de CG")</f>
        <v>23232</v>
      </c>
      <c r="U997" s="447" t="str">
        <f>IF(MID(H997,4,1)="x", 'Messages d''erreur'!$B$13,IF(LEFT(T997,1)="A",'Messages d''erreur'!$B$12,""))</f>
        <v/>
      </c>
    </row>
    <row r="998" spans="1:21" ht="14.5" x14ac:dyDescent="0.35">
      <c r="A998" s="535" t="s">
        <v>1344</v>
      </c>
      <c r="B998" s="447">
        <f t="shared" si="78"/>
        <v>44200</v>
      </c>
      <c r="C998" s="462" t="s">
        <v>2117</v>
      </c>
      <c r="D998" s="463" t="s">
        <v>2118</v>
      </c>
      <c r="E998" s="464" t="s">
        <v>1101</v>
      </c>
      <c r="F998" s="464">
        <v>15</v>
      </c>
      <c r="G998" s="462" t="s">
        <v>1369</v>
      </c>
      <c r="H998" s="464" t="s">
        <v>1749</v>
      </c>
      <c r="I998" s="464" t="s">
        <v>1341</v>
      </c>
      <c r="J998" s="464" t="s">
        <v>61</v>
      </c>
      <c r="K998" s="466" t="s">
        <v>839</v>
      </c>
      <c r="L998" s="467">
        <f t="shared" si="77"/>
        <v>1</v>
      </c>
      <c r="M998" s="468">
        <f t="shared" si="79"/>
        <v>23301</v>
      </c>
      <c r="N998" s="467" t="str">
        <f>IF(IFERROR(SEARCH("-",K998,1),0) &gt; 0,IFERROR(VLOOKUP(K998,'Liste ECO'!A:A,1,FALSE),"ATTENTION CE Inexistant"),"")</f>
        <v>744-51</v>
      </c>
      <c r="O998" s="467" t="str">
        <f>IF(LEFT(N998,1) ="A",'Messages d''erreur'!$B$9,"")</f>
        <v/>
      </c>
      <c r="P998" s="447">
        <f t="shared" si="75"/>
        <v>23301</v>
      </c>
      <c r="Q998" s="447">
        <f>IFERROR(VLOOKUP(B999,'Liste CG'!A:A,1,FALSE),"Attention erreur pas de CG")</f>
        <v>44200</v>
      </c>
      <c r="R998" s="447" t="str">
        <f>IF(LEFT(Q998,1)="A",'Messages d''erreur'!B$10,"")</f>
        <v/>
      </c>
      <c r="S998" s="467">
        <f t="shared" si="76"/>
        <v>23301</v>
      </c>
      <c r="T998" s="469">
        <f>IFERROR(VLOOKUP(S998,'Liste CG'!A:A,1,FALSE),"Attention erreur pas de CG")</f>
        <v>23301</v>
      </c>
      <c r="U998" s="447" t="str">
        <f>IF(MID(H998,4,1)="x", 'Messages d''erreur'!$B$13,IF(LEFT(T998,1)="A",'Messages d''erreur'!$B$12,""))</f>
        <v/>
      </c>
    </row>
    <row r="999" spans="1:21" ht="26" x14ac:dyDescent="0.35">
      <c r="A999" s="535" t="s">
        <v>1344</v>
      </c>
      <c r="B999" s="447">
        <f t="shared" si="78"/>
        <v>44200</v>
      </c>
      <c r="C999" s="462" t="s">
        <v>2117</v>
      </c>
      <c r="D999" s="463" t="s">
        <v>2118</v>
      </c>
      <c r="E999" s="464" t="s">
        <v>1101</v>
      </c>
      <c r="F999" s="464">
        <v>16</v>
      </c>
      <c r="G999" s="462" t="s">
        <v>1343</v>
      </c>
      <c r="H999" s="464" t="s">
        <v>1751</v>
      </c>
      <c r="I999" s="464" t="s">
        <v>1341</v>
      </c>
      <c r="J999" s="464" t="s">
        <v>61</v>
      </c>
      <c r="K999" s="466" t="s">
        <v>846</v>
      </c>
      <c r="L999" s="467">
        <f t="shared" si="77"/>
        <v>1</v>
      </c>
      <c r="M999" s="468">
        <f t="shared" si="79"/>
        <v>23302</v>
      </c>
      <c r="N999" s="467" t="str">
        <f>IF(IFERROR(SEARCH("-",K999,1),0) &gt; 0,IFERROR(VLOOKUP(K999,'Liste ECO'!A:A,1,FALSE),"ATTENTION CE Inexistant"),"")</f>
        <v>745-51</v>
      </c>
      <c r="O999" s="467" t="str">
        <f>IF(LEFT(N999,1) ="A",'Messages d''erreur'!$B$9,"")</f>
        <v/>
      </c>
      <c r="P999" s="447">
        <f t="shared" si="75"/>
        <v>23302</v>
      </c>
      <c r="Q999" s="447">
        <f>IFERROR(VLOOKUP(B1000,'Liste CG'!A:A,1,FALSE),"Attention erreur pas de CG")</f>
        <v>44200</v>
      </c>
      <c r="R999" s="447" t="str">
        <f>IF(LEFT(Q999,1)="A",'Messages d''erreur'!B$10,"")</f>
        <v/>
      </c>
      <c r="S999" s="467">
        <f t="shared" si="76"/>
        <v>23302</v>
      </c>
      <c r="T999" s="469">
        <f>IFERROR(VLOOKUP(S999,'Liste CG'!A:A,1,FALSE),"Attention erreur pas de CG")</f>
        <v>23302</v>
      </c>
      <c r="U999" s="447" t="str">
        <f>IF(MID(H999,4,1)="x", 'Messages d''erreur'!$B$13,IF(LEFT(T999,1)="A",'Messages d''erreur'!$B$12,""))</f>
        <v/>
      </c>
    </row>
    <row r="1000" spans="1:21" ht="14.5" x14ac:dyDescent="0.35">
      <c r="A1000" s="535" t="s">
        <v>1344</v>
      </c>
      <c r="B1000" s="447">
        <f t="shared" si="78"/>
        <v>44200</v>
      </c>
      <c r="C1000" s="462" t="s">
        <v>2117</v>
      </c>
      <c r="D1000" s="463" t="s">
        <v>2118</v>
      </c>
      <c r="E1000" s="464" t="s">
        <v>1101</v>
      </c>
      <c r="F1000" s="464">
        <v>17</v>
      </c>
      <c r="G1000" s="462" t="s">
        <v>1369</v>
      </c>
      <c r="H1000" s="464" t="s">
        <v>1757</v>
      </c>
      <c r="I1000" s="464" t="s">
        <v>1341</v>
      </c>
      <c r="J1000" s="464" t="s">
        <v>61</v>
      </c>
      <c r="K1000" s="466" t="s">
        <v>841</v>
      </c>
      <c r="L1000" s="467">
        <f t="shared" si="77"/>
        <v>1</v>
      </c>
      <c r="M1000" s="468">
        <f t="shared" si="79"/>
        <v>23391</v>
      </c>
      <c r="N1000" s="467" t="str">
        <f>IF(IFERROR(SEARCH("-",K1000,1),0) &gt; 0,IFERROR(VLOOKUP(K1000,'Liste ECO'!A:A,1,FALSE),"ATTENTION CE Inexistant"),"")</f>
        <v>744-98</v>
      </c>
      <c r="O1000" s="467" t="str">
        <f>IF(LEFT(N1000,1) ="A",'Messages d''erreur'!$B$9,"")</f>
        <v/>
      </c>
      <c r="P1000" s="447">
        <f t="shared" si="75"/>
        <v>23391</v>
      </c>
      <c r="Q1000" s="447">
        <f>IFERROR(VLOOKUP(B1001,'Liste CG'!A:A,1,FALSE),"Attention erreur pas de CG")</f>
        <v>44200</v>
      </c>
      <c r="R1000" s="447" t="str">
        <f>IF(LEFT(Q1000,1)="A",'Messages d''erreur'!B$10,"")</f>
        <v/>
      </c>
      <c r="S1000" s="467">
        <f t="shared" si="76"/>
        <v>23391</v>
      </c>
      <c r="T1000" s="469">
        <f>IFERROR(VLOOKUP(S1000,'Liste CG'!A:A,1,FALSE),"Attention erreur pas de CG")</f>
        <v>23391</v>
      </c>
      <c r="U1000" s="447" t="str">
        <f>IF(MID(H1000,4,1)="x", 'Messages d''erreur'!$B$13,IF(LEFT(T1000,1)="A",'Messages d''erreur'!$B$12,""))</f>
        <v/>
      </c>
    </row>
    <row r="1001" spans="1:21" ht="26" x14ac:dyDescent="0.35">
      <c r="A1001" s="535" t="s">
        <v>1344</v>
      </c>
      <c r="B1001" s="447">
        <f t="shared" si="78"/>
        <v>44200</v>
      </c>
      <c r="C1001" s="462" t="s">
        <v>2117</v>
      </c>
      <c r="D1001" s="463" t="s">
        <v>2118</v>
      </c>
      <c r="E1001" s="464" t="s">
        <v>1101</v>
      </c>
      <c r="F1001" s="464">
        <v>18</v>
      </c>
      <c r="G1001" s="462" t="s">
        <v>1764</v>
      </c>
      <c r="H1001" s="464" t="s">
        <v>1761</v>
      </c>
      <c r="I1001" s="464" t="s">
        <v>1341</v>
      </c>
      <c r="J1001" s="464" t="s">
        <v>61</v>
      </c>
      <c r="K1001" s="466" t="s">
        <v>870</v>
      </c>
      <c r="L1001" s="467">
        <f t="shared" si="77"/>
        <v>1</v>
      </c>
      <c r="M1001" s="468">
        <f t="shared" si="79"/>
        <v>23401</v>
      </c>
      <c r="N1001" s="467" t="str">
        <f>IF(IFERROR(SEARCH("-",K1001,1),0) &gt; 0,IFERROR(VLOOKUP(K1001,'Liste ECO'!A:A,1,FALSE),"ATTENTION CE Inexistant"),"")</f>
        <v>749-51</v>
      </c>
      <c r="O1001" s="467" t="str">
        <f>IF(LEFT(N1001,1) ="A",'Messages d''erreur'!$B$9,"")</f>
        <v/>
      </c>
      <c r="P1001" s="447">
        <f t="shared" si="75"/>
        <v>23401</v>
      </c>
      <c r="Q1001" s="447">
        <f>IFERROR(VLOOKUP(B1002,'Liste CG'!A:A,1,FALSE),"Attention erreur pas de CG")</f>
        <v>44200</v>
      </c>
      <c r="R1001" s="447" t="str">
        <f>IF(LEFT(Q1001,1)="A",'Messages d''erreur'!B$10,"")</f>
        <v/>
      </c>
      <c r="S1001" s="467">
        <f t="shared" si="76"/>
        <v>23401</v>
      </c>
      <c r="T1001" s="469">
        <f>IFERROR(VLOOKUP(S1001,'Liste CG'!A:A,1,FALSE),"Attention erreur pas de CG")</f>
        <v>23401</v>
      </c>
      <c r="U1001" s="447" t="str">
        <f>IF(MID(H1001,4,1)="x", 'Messages d''erreur'!$B$13,IF(LEFT(T1001,1)="A",'Messages d''erreur'!$B$12,""))</f>
        <v/>
      </c>
    </row>
    <row r="1002" spans="1:21" ht="14.5" x14ac:dyDescent="0.35">
      <c r="A1002" s="535" t="s">
        <v>1344</v>
      </c>
      <c r="B1002" s="447">
        <f t="shared" si="78"/>
        <v>44200</v>
      </c>
      <c r="C1002" s="462" t="s">
        <v>2117</v>
      </c>
      <c r="D1002" s="463" t="s">
        <v>2118</v>
      </c>
      <c r="E1002" s="464" t="s">
        <v>1101</v>
      </c>
      <c r="F1002" s="464">
        <v>19</v>
      </c>
      <c r="G1002" s="462" t="s">
        <v>1369</v>
      </c>
      <c r="H1002" s="464" t="s">
        <v>1770</v>
      </c>
      <c r="I1002" s="492" t="s">
        <v>1696</v>
      </c>
      <c r="J1002" s="464" t="s">
        <v>61</v>
      </c>
      <c r="K1002" s="466" t="s">
        <v>853</v>
      </c>
      <c r="L1002" s="467">
        <f t="shared" si="77"/>
        <v>1</v>
      </c>
      <c r="M1002" s="468">
        <f t="shared" si="79"/>
        <v>23411</v>
      </c>
      <c r="N1002" s="467" t="str">
        <f>IF(IFERROR(SEARCH("-",K1002,1),0) &gt; 0,IFERROR(VLOOKUP(K1002,'Liste ECO'!A:A,1,FALSE),"ATTENTION CE Inexistant"),"")</f>
        <v>746-51</v>
      </c>
      <c r="O1002" s="467" t="str">
        <f>IF(LEFT(N1002,1) ="A",'Messages d''erreur'!$B$9,"")</f>
        <v/>
      </c>
      <c r="P1002" s="447">
        <f t="shared" si="75"/>
        <v>23411</v>
      </c>
      <c r="Q1002" s="447">
        <f>IFERROR(VLOOKUP(B1003,'Liste CG'!A:A,1,FALSE),"Attention erreur pas de CG")</f>
        <v>44200</v>
      </c>
      <c r="R1002" s="447" t="str">
        <f>IF(LEFT(Q1002,1)="A",'Messages d''erreur'!B$10,"")</f>
        <v/>
      </c>
      <c r="S1002" s="467">
        <f t="shared" si="76"/>
        <v>23411</v>
      </c>
      <c r="T1002" s="469">
        <f>IFERROR(VLOOKUP(S1002,'Liste CG'!A:A,1,FALSE),"Attention erreur pas de CG")</f>
        <v>23411</v>
      </c>
      <c r="U1002" s="447" t="str">
        <f>IF(MID(H1002,4,1)="x", 'Messages d''erreur'!$B$13,IF(LEFT(T1002,1)="A",'Messages d''erreur'!$B$12,""))</f>
        <v/>
      </c>
    </row>
    <row r="1003" spans="1:21" ht="14.5" x14ac:dyDescent="0.35">
      <c r="A1003" s="535" t="s">
        <v>1344</v>
      </c>
      <c r="B1003" s="447">
        <f t="shared" si="78"/>
        <v>44200</v>
      </c>
      <c r="C1003" s="462" t="s">
        <v>2117</v>
      </c>
      <c r="D1003" s="463" t="s">
        <v>2118</v>
      </c>
      <c r="E1003" s="464" t="s">
        <v>1101</v>
      </c>
      <c r="F1003" s="464">
        <v>20</v>
      </c>
      <c r="G1003" s="462" t="s">
        <v>1369</v>
      </c>
      <c r="H1003" s="464" t="s">
        <v>1776</v>
      </c>
      <c r="I1003" s="492" t="s">
        <v>1696</v>
      </c>
      <c r="J1003" s="464" t="s">
        <v>61</v>
      </c>
      <c r="K1003" s="466" t="s">
        <v>872</v>
      </c>
      <c r="L1003" s="467">
        <f t="shared" si="77"/>
        <v>1</v>
      </c>
      <c r="M1003" s="468">
        <f t="shared" si="79"/>
        <v>23491</v>
      </c>
      <c r="N1003" s="467" t="str">
        <f>IF(IFERROR(SEARCH("-",K1003,1),0) &gt; 0,IFERROR(VLOOKUP(K1003,'Liste ECO'!A:A,1,FALSE),"ATTENTION CE Inexistant"),"")</f>
        <v>749-98</v>
      </c>
      <c r="O1003" s="467" t="str">
        <f>IF(LEFT(N1003,1) ="A",'Messages d''erreur'!$B$9,"")</f>
        <v/>
      </c>
      <c r="P1003" s="447">
        <f t="shared" si="75"/>
        <v>23491</v>
      </c>
      <c r="Q1003" s="447">
        <f>IFERROR(VLOOKUP(B1004,'Liste CG'!A:A,1,FALSE),"Attention erreur pas de CG")</f>
        <v>44200</v>
      </c>
      <c r="R1003" s="447" t="str">
        <f>IF(LEFT(Q1003,1)="A",'Messages d''erreur'!B$10,"")</f>
        <v/>
      </c>
      <c r="S1003" s="467">
        <f t="shared" si="76"/>
        <v>23491</v>
      </c>
      <c r="T1003" s="469">
        <f>IFERROR(VLOOKUP(S1003,'Liste CG'!A:A,1,FALSE),"Attention erreur pas de CG")</f>
        <v>23491</v>
      </c>
      <c r="U1003" s="447" t="str">
        <f>IF(MID(H1003,4,1)="x", 'Messages d''erreur'!$B$13,IF(LEFT(T1003,1)="A",'Messages d''erreur'!$B$12,""))</f>
        <v/>
      </c>
    </row>
    <row r="1004" spans="1:21" ht="26" x14ac:dyDescent="0.35">
      <c r="A1004" s="535" t="s">
        <v>1344</v>
      </c>
      <c r="B1004" s="447">
        <f t="shared" si="78"/>
        <v>44200</v>
      </c>
      <c r="C1004" s="462" t="s">
        <v>2117</v>
      </c>
      <c r="D1004" s="463" t="s">
        <v>2118</v>
      </c>
      <c r="E1004" s="464" t="s">
        <v>1101</v>
      </c>
      <c r="F1004" s="464">
        <v>21</v>
      </c>
      <c r="G1004" s="462" t="s">
        <v>1780</v>
      </c>
      <c r="H1004" s="464" t="s">
        <v>1384</v>
      </c>
      <c r="I1004" s="464" t="s">
        <v>1353</v>
      </c>
      <c r="J1004" s="464" t="s">
        <v>61</v>
      </c>
      <c r="K1004" s="466" t="s">
        <v>805</v>
      </c>
      <c r="L1004" s="467">
        <f t="shared" si="77"/>
        <v>1</v>
      </c>
      <c r="M1004" s="468">
        <f t="shared" si="79"/>
        <v>24011</v>
      </c>
      <c r="N1004" s="467" t="str">
        <f>IF(IFERROR(SEARCH("-",K1004,1),0) &gt; 0,IFERROR(VLOOKUP(K1004,'Liste ECO'!A:A,1,FALSE),"ATTENTION CE Inexistant"),"")</f>
        <v>711-60</v>
      </c>
      <c r="O1004" s="467" t="str">
        <f>IF(LEFT(N1004,1) ="A",'Messages d''erreur'!$B$9,"")</f>
        <v/>
      </c>
      <c r="P1004" s="447">
        <f t="shared" ref="P1004:P1067" si="80">VALUE(H1004)</f>
        <v>24011</v>
      </c>
      <c r="Q1004" s="447">
        <f>IFERROR(VLOOKUP(B1005,'Liste CG'!A:A,1,FALSE),"Attention erreur pas de CG")</f>
        <v>44200</v>
      </c>
      <c r="R1004" s="447" t="str">
        <f>IF(LEFT(Q1004,1)="A",'Messages d''erreur'!B$10,"")</f>
        <v/>
      </c>
      <c r="S1004" s="467">
        <f t="shared" ref="S1004:S1067" si="81">VALUE(H1004)</f>
        <v>24011</v>
      </c>
      <c r="T1004" s="469">
        <f>IFERROR(VLOOKUP(S1004,'Liste CG'!A:A,1,FALSE),"Attention erreur pas de CG")</f>
        <v>24011</v>
      </c>
      <c r="U1004" s="447" t="str">
        <f>IF(MID(H1004,4,1)="x", 'Messages d''erreur'!$B$13,IF(LEFT(T1004,1)="A",'Messages d''erreur'!$B$12,""))</f>
        <v/>
      </c>
    </row>
    <row r="1005" spans="1:21" ht="26" x14ac:dyDescent="0.35">
      <c r="A1005" s="535" t="s">
        <v>1344</v>
      </c>
      <c r="B1005" s="447">
        <f t="shared" si="78"/>
        <v>44200</v>
      </c>
      <c r="C1005" s="462" t="s">
        <v>2117</v>
      </c>
      <c r="D1005" s="463" t="s">
        <v>2118</v>
      </c>
      <c r="E1005" s="464" t="s">
        <v>1101</v>
      </c>
      <c r="F1005" s="464">
        <v>22</v>
      </c>
      <c r="G1005" s="462" t="s">
        <v>1343</v>
      </c>
      <c r="H1005" s="464" t="s">
        <v>1384</v>
      </c>
      <c r="I1005" s="464" t="s">
        <v>1353</v>
      </c>
      <c r="J1005" s="464" t="s">
        <v>61</v>
      </c>
      <c r="K1005" s="466" t="s">
        <v>805</v>
      </c>
      <c r="L1005" s="467">
        <f t="shared" si="77"/>
        <v>1</v>
      </c>
      <c r="M1005" s="468">
        <f t="shared" si="79"/>
        <v>24011</v>
      </c>
      <c r="N1005" s="467" t="str">
        <f>IF(IFERROR(SEARCH("-",K1005,1),0) &gt; 0,IFERROR(VLOOKUP(K1005,'Liste ECO'!A:A,1,FALSE),"ATTENTION CE Inexistant"),"")</f>
        <v>711-60</v>
      </c>
      <c r="O1005" s="467" t="str">
        <f>IF(LEFT(N1005,1) ="A",'Messages d''erreur'!$B$9,"")</f>
        <v/>
      </c>
      <c r="P1005" s="447">
        <f t="shared" si="80"/>
        <v>24011</v>
      </c>
      <c r="Q1005" s="447">
        <f>IFERROR(VLOOKUP(B1006,'Liste CG'!A:A,1,FALSE),"Attention erreur pas de CG")</f>
        <v>44200</v>
      </c>
      <c r="R1005" s="447" t="str">
        <f>IF(LEFT(Q1005,1)="A",'Messages d''erreur'!B$10,"")</f>
        <v/>
      </c>
      <c r="S1005" s="467">
        <f t="shared" si="81"/>
        <v>24011</v>
      </c>
      <c r="T1005" s="469">
        <f>IFERROR(VLOOKUP(S1005,'Liste CG'!A:A,1,FALSE),"Attention erreur pas de CG")</f>
        <v>24011</v>
      </c>
      <c r="U1005" s="447" t="str">
        <f>IF(MID(H1005,4,1)="x", 'Messages d''erreur'!$B$13,IF(LEFT(T1005,1)="A",'Messages d''erreur'!$B$12,""))</f>
        <v/>
      </c>
    </row>
    <row r="1006" spans="1:21" ht="39" x14ac:dyDescent="0.35">
      <c r="A1006" s="535" t="s">
        <v>1344</v>
      </c>
      <c r="B1006" s="447">
        <f t="shared" si="78"/>
        <v>44200</v>
      </c>
      <c r="C1006" s="462" t="s">
        <v>2117</v>
      </c>
      <c r="D1006" s="463" t="s">
        <v>2118</v>
      </c>
      <c r="E1006" s="464" t="s">
        <v>1101</v>
      </c>
      <c r="F1006" s="464">
        <v>23</v>
      </c>
      <c r="G1006" s="462" t="s">
        <v>1787</v>
      </c>
      <c r="H1006" s="464" t="s">
        <v>1483</v>
      </c>
      <c r="I1006" s="464" t="s">
        <v>1353</v>
      </c>
      <c r="J1006" s="464" t="s">
        <v>61</v>
      </c>
      <c r="K1006" s="466" t="s">
        <v>808</v>
      </c>
      <c r="L1006" s="467">
        <f t="shared" si="77"/>
        <v>1</v>
      </c>
      <c r="M1006" s="468">
        <f t="shared" si="79"/>
        <v>24021</v>
      </c>
      <c r="N1006" s="467" t="str">
        <f>IF(IFERROR(SEARCH("-",K1006,1),0) &gt; 0,IFERROR(VLOOKUP(K1006,'Liste ECO'!A:A,1,FALSE),"ATTENTION CE Inexistant"),"")</f>
        <v>712-60</v>
      </c>
      <c r="O1006" s="467" t="str">
        <f>IF(LEFT(N1006,1) ="A",'Messages d''erreur'!$B$9,"")</f>
        <v/>
      </c>
      <c r="P1006" s="447">
        <f t="shared" si="80"/>
        <v>24021</v>
      </c>
      <c r="Q1006" s="447">
        <f>IFERROR(VLOOKUP(B1007,'Liste CG'!A:A,1,FALSE),"Attention erreur pas de CG")</f>
        <v>44200</v>
      </c>
      <c r="R1006" s="447" t="str">
        <f>IF(LEFT(Q1006,1)="A",'Messages d''erreur'!B$10,"")</f>
        <v/>
      </c>
      <c r="S1006" s="467">
        <f t="shared" si="81"/>
        <v>24021</v>
      </c>
      <c r="T1006" s="469">
        <f>IFERROR(VLOOKUP(S1006,'Liste CG'!A:A,1,FALSE),"Attention erreur pas de CG")</f>
        <v>24021</v>
      </c>
      <c r="U1006" s="447" t="str">
        <f>IF(MID(H1006,4,1)="x", 'Messages d''erreur'!$B$13,IF(LEFT(T1006,1)="A",'Messages d''erreur'!$B$12,""))</f>
        <v/>
      </c>
    </row>
    <row r="1007" spans="1:21" ht="39" x14ac:dyDescent="0.35">
      <c r="A1007" s="535" t="s">
        <v>1344</v>
      </c>
      <c r="B1007" s="447">
        <f t="shared" si="78"/>
        <v>44200</v>
      </c>
      <c r="C1007" s="462" t="s">
        <v>2117</v>
      </c>
      <c r="D1007" s="463" t="s">
        <v>2118</v>
      </c>
      <c r="E1007" s="464" t="s">
        <v>1101</v>
      </c>
      <c r="F1007" s="464">
        <v>24</v>
      </c>
      <c r="G1007" s="462" t="s">
        <v>1789</v>
      </c>
      <c r="H1007" s="464" t="s">
        <v>1483</v>
      </c>
      <c r="I1007" s="464" t="s">
        <v>1353</v>
      </c>
      <c r="J1007" s="464" t="s">
        <v>61</v>
      </c>
      <c r="K1007" s="466" t="s">
        <v>808</v>
      </c>
      <c r="L1007" s="467">
        <f t="shared" si="77"/>
        <v>1</v>
      </c>
      <c r="M1007" s="468">
        <f t="shared" si="79"/>
        <v>24021</v>
      </c>
      <c r="N1007" s="467" t="str">
        <f>IF(IFERROR(SEARCH("-",K1007,1),0) &gt; 0,IFERROR(VLOOKUP(K1007,'Liste ECO'!A:A,1,FALSE),"ATTENTION CE Inexistant"),"")</f>
        <v>712-60</v>
      </c>
      <c r="O1007" s="467" t="str">
        <f>IF(LEFT(N1007,1) ="A",'Messages d''erreur'!$B$9,"")</f>
        <v/>
      </c>
      <c r="P1007" s="447">
        <f t="shared" si="80"/>
        <v>24021</v>
      </c>
      <c r="Q1007" s="447">
        <f>IFERROR(VLOOKUP(B1008,'Liste CG'!A:A,1,FALSE),"Attention erreur pas de CG")</f>
        <v>44200</v>
      </c>
      <c r="R1007" s="447" t="str">
        <f>IF(LEFT(Q1007,1)="A",'Messages d''erreur'!B$10,"")</f>
        <v/>
      </c>
      <c r="S1007" s="467">
        <f t="shared" si="81"/>
        <v>24021</v>
      </c>
      <c r="T1007" s="469">
        <f>IFERROR(VLOOKUP(S1007,'Liste CG'!A:A,1,FALSE),"Attention erreur pas de CG")</f>
        <v>24021</v>
      </c>
      <c r="U1007" s="447" t="str">
        <f>IF(MID(H1007,4,1)="x", 'Messages d''erreur'!$B$13,IF(LEFT(T1007,1)="A",'Messages d''erreur'!$B$12,""))</f>
        <v/>
      </c>
    </row>
    <row r="1008" spans="1:21" ht="26" x14ac:dyDescent="0.35">
      <c r="A1008" s="535" t="s">
        <v>1344</v>
      </c>
      <c r="B1008" s="447">
        <f t="shared" si="78"/>
        <v>44200</v>
      </c>
      <c r="C1008" s="462" t="s">
        <v>2117</v>
      </c>
      <c r="D1008" s="463" t="s">
        <v>2118</v>
      </c>
      <c r="E1008" s="464" t="s">
        <v>1101</v>
      </c>
      <c r="F1008" s="464">
        <v>25</v>
      </c>
      <c r="G1008" s="462" t="s">
        <v>1343</v>
      </c>
      <c r="H1008" s="464" t="s">
        <v>1588</v>
      </c>
      <c r="I1008" s="464" t="s">
        <v>1353</v>
      </c>
      <c r="J1008" s="464" t="s">
        <v>61</v>
      </c>
      <c r="K1008" s="466" t="s">
        <v>811</v>
      </c>
      <c r="L1008" s="467">
        <f t="shared" si="77"/>
        <v>1</v>
      </c>
      <c r="M1008" s="468">
        <f t="shared" si="79"/>
        <v>24031</v>
      </c>
      <c r="N1008" s="467" t="str">
        <f>IF(IFERROR(SEARCH("-",K1008,1),0) &gt; 0,IFERROR(VLOOKUP(K1008,'Liste ECO'!A:A,1,FALSE),"ATTENTION CE Inexistant"),"")</f>
        <v>731-60</v>
      </c>
      <c r="O1008" s="467" t="str">
        <f>IF(LEFT(N1008,1) ="A",'Messages d''erreur'!$B$9,"")</f>
        <v/>
      </c>
      <c r="P1008" s="447">
        <f t="shared" si="80"/>
        <v>24031</v>
      </c>
      <c r="Q1008" s="447">
        <f>IFERROR(VLOOKUP(B1009,'Liste CG'!A:A,1,FALSE),"Attention erreur pas de CG")</f>
        <v>44200</v>
      </c>
      <c r="R1008" s="447" t="str">
        <f>IF(LEFT(Q1008,1)="A",'Messages d''erreur'!B$10,"")</f>
        <v/>
      </c>
      <c r="S1008" s="467">
        <f t="shared" si="81"/>
        <v>24031</v>
      </c>
      <c r="T1008" s="469">
        <f>IFERROR(VLOOKUP(S1008,'Liste CG'!A:A,1,FALSE),"Attention erreur pas de CG")</f>
        <v>24031</v>
      </c>
      <c r="U1008" s="447" t="str">
        <f>IF(MID(H1008,4,1)="x", 'Messages d''erreur'!$B$13,IF(LEFT(T1008,1)="A",'Messages d''erreur'!$B$12,""))</f>
        <v/>
      </c>
    </row>
    <row r="1009" spans="1:21" ht="26" x14ac:dyDescent="0.35">
      <c r="A1009" s="535" t="s">
        <v>1344</v>
      </c>
      <c r="B1009" s="447">
        <f t="shared" si="78"/>
        <v>44200</v>
      </c>
      <c r="C1009" s="462" t="s">
        <v>2117</v>
      </c>
      <c r="D1009" s="463" t="s">
        <v>2118</v>
      </c>
      <c r="E1009" s="464" t="s">
        <v>1101</v>
      </c>
      <c r="F1009" s="464">
        <v>26</v>
      </c>
      <c r="G1009" s="462" t="s">
        <v>1343</v>
      </c>
      <c r="H1009" s="464" t="s">
        <v>1352</v>
      </c>
      <c r="I1009" s="464" t="s">
        <v>1353</v>
      </c>
      <c r="J1009" s="464" t="s">
        <v>61</v>
      </c>
      <c r="K1009" s="466" t="s">
        <v>860</v>
      </c>
      <c r="L1009" s="467">
        <f t="shared" si="77"/>
        <v>1</v>
      </c>
      <c r="M1009" s="468">
        <f t="shared" si="79"/>
        <v>24041</v>
      </c>
      <c r="N1009" s="467" t="str">
        <f>IF(IFERROR(SEARCH("-",K1009,1),0) &gt; 0,IFERROR(VLOOKUP(K1009,'Liste ECO'!A:A,1,FALSE),"ATTENTION CE Inexistant"),"")</f>
        <v>747-60</v>
      </c>
      <c r="O1009" s="467" t="str">
        <f>IF(LEFT(N1009,1) ="A",'Messages d''erreur'!$B$9,"")</f>
        <v/>
      </c>
      <c r="P1009" s="447">
        <f t="shared" si="80"/>
        <v>24041</v>
      </c>
      <c r="Q1009" s="447">
        <f>IFERROR(VLOOKUP(B1010,'Liste CG'!A:A,1,FALSE),"Attention erreur pas de CG")</f>
        <v>44200</v>
      </c>
      <c r="R1009" s="447" t="str">
        <f>IF(LEFT(Q1009,1)="A",'Messages d''erreur'!B$10,"")</f>
        <v/>
      </c>
      <c r="S1009" s="467">
        <f t="shared" si="81"/>
        <v>24041</v>
      </c>
      <c r="T1009" s="469">
        <f>IFERROR(VLOOKUP(S1009,'Liste CG'!A:A,1,FALSE),"Attention erreur pas de CG")</f>
        <v>24041</v>
      </c>
      <c r="U1009" s="447" t="str">
        <f>IF(MID(H1009,4,1)="x", 'Messages d''erreur'!$B$13,IF(LEFT(T1009,1)="A",'Messages d''erreur'!$B$12,""))</f>
        <v/>
      </c>
    </row>
    <row r="1010" spans="1:21" ht="26" x14ac:dyDescent="0.35">
      <c r="A1010" s="535" t="s">
        <v>1344</v>
      </c>
      <c r="B1010" s="447">
        <f t="shared" si="78"/>
        <v>44200</v>
      </c>
      <c r="C1010" s="462" t="s">
        <v>2117</v>
      </c>
      <c r="D1010" s="463" t="s">
        <v>2118</v>
      </c>
      <c r="E1010" s="464" t="s">
        <v>1101</v>
      </c>
      <c r="F1010" s="464">
        <v>27</v>
      </c>
      <c r="G1010" s="462" t="s">
        <v>1343</v>
      </c>
      <c r="H1010" s="464" t="s">
        <v>1842</v>
      </c>
      <c r="I1010" s="464" t="s">
        <v>1341</v>
      </c>
      <c r="J1010" s="464" t="s">
        <v>61</v>
      </c>
      <c r="K1010" s="466" t="s">
        <v>863</v>
      </c>
      <c r="L1010" s="467">
        <f t="shared" si="77"/>
        <v>1</v>
      </c>
      <c r="M1010" s="468">
        <f t="shared" si="79"/>
        <v>26211</v>
      </c>
      <c r="N1010" s="467" t="str">
        <f>IF(IFERROR(SEARCH("-",K1010,1),0) &gt; 0,IFERROR(VLOOKUP(K1010,'Liste ECO'!A:A,1,FALSE),"ATTENTION CE Inexistant"),"")</f>
        <v>748-51</v>
      </c>
      <c r="O1010" s="467" t="str">
        <f>IF(LEFT(N1010,1) ="A",'Messages d''erreur'!$B$9,"")</f>
        <v/>
      </c>
      <c r="P1010" s="447">
        <f t="shared" si="80"/>
        <v>26211</v>
      </c>
      <c r="Q1010" s="447">
        <f>IFERROR(VLOOKUP(B1011,'Liste CG'!A:A,1,FALSE),"Attention erreur pas de CG")</f>
        <v>44200</v>
      </c>
      <c r="R1010" s="447" t="str">
        <f>IF(LEFT(Q1010,1)="A",'Messages d''erreur'!B$10,"")</f>
        <v/>
      </c>
      <c r="S1010" s="467">
        <f t="shared" si="81"/>
        <v>26211</v>
      </c>
      <c r="T1010" s="469">
        <f>IFERROR(VLOOKUP(S1010,'Liste CG'!A:A,1,FALSE),"Attention erreur pas de CG")</f>
        <v>26211</v>
      </c>
      <c r="U1010" s="447" t="str">
        <f>IF(MID(H1010,4,1)="x", 'Messages d''erreur'!$B$13,IF(LEFT(T1010,1)="A",'Messages d''erreur'!$B$12,""))</f>
        <v/>
      </c>
    </row>
    <row r="1011" spans="1:21" ht="26" x14ac:dyDescent="0.35">
      <c r="A1011" s="535" t="s">
        <v>1344</v>
      </c>
      <c r="B1011" s="447">
        <f t="shared" si="78"/>
        <v>44200</v>
      </c>
      <c r="C1011" s="462" t="s">
        <v>2117</v>
      </c>
      <c r="D1011" s="463" t="s">
        <v>2118</v>
      </c>
      <c r="E1011" s="464" t="s">
        <v>1101</v>
      </c>
      <c r="F1011" s="464">
        <v>28</v>
      </c>
      <c r="G1011" s="462" t="s">
        <v>1858</v>
      </c>
      <c r="H1011" s="464" t="s">
        <v>1856</v>
      </c>
      <c r="I1011" s="492" t="s">
        <v>1696</v>
      </c>
      <c r="J1011" s="464" t="s">
        <v>61</v>
      </c>
      <c r="K1011" s="466" t="s">
        <v>867</v>
      </c>
      <c r="L1011" s="467">
        <f t="shared" ref="L1011:L1049" si="82">IF(A1011=A1010,1,0)</f>
        <v>1</v>
      </c>
      <c r="M1011" s="468">
        <f t="shared" si="79"/>
        <v>26301</v>
      </c>
      <c r="N1011" s="467" t="str">
        <f>IF(IFERROR(SEARCH("-",K1011,1),0) &gt; 0,IFERROR(VLOOKUP(K1011,'Liste ECO'!A:A,1,FALSE),"ATTENTION CE Inexistant"),"")</f>
        <v>748-53</v>
      </c>
      <c r="O1011" s="467" t="str">
        <f>IF(LEFT(N1011,1) ="A",'Messages d''erreur'!$B$9,"")</f>
        <v/>
      </c>
      <c r="P1011" s="447">
        <f t="shared" si="80"/>
        <v>26301</v>
      </c>
      <c r="Q1011" s="447">
        <f>IFERROR(VLOOKUP(B1012,'Liste CG'!A:A,1,FALSE),"Attention erreur pas de CG")</f>
        <v>44200</v>
      </c>
      <c r="R1011" s="447" t="str">
        <f>IF(LEFT(Q1011,1)="A",'Messages d''erreur'!B$10,"")</f>
        <v/>
      </c>
      <c r="S1011" s="467">
        <f t="shared" si="81"/>
        <v>26301</v>
      </c>
      <c r="T1011" s="469">
        <f>IFERROR(VLOOKUP(S1011,'Liste CG'!A:A,1,FALSE),"Attention erreur pas de CG")</f>
        <v>26301</v>
      </c>
      <c r="U1011" s="447" t="str">
        <f>IF(MID(H1011,4,1)="x", 'Messages d''erreur'!$B$13,IF(LEFT(T1011,1)="A",'Messages d''erreur'!$B$12,""))</f>
        <v/>
      </c>
    </row>
    <row r="1012" spans="1:21" ht="26" x14ac:dyDescent="0.35">
      <c r="A1012" s="535" t="s">
        <v>1344</v>
      </c>
      <c r="B1012" s="447">
        <f t="shared" si="78"/>
        <v>44200</v>
      </c>
      <c r="C1012" s="462" t="s">
        <v>2117</v>
      </c>
      <c r="D1012" s="463" t="s">
        <v>2118</v>
      </c>
      <c r="E1012" s="464" t="s">
        <v>1101</v>
      </c>
      <c r="F1012" s="464">
        <v>29</v>
      </c>
      <c r="G1012" s="462" t="s">
        <v>1343</v>
      </c>
      <c r="H1012" s="464" t="s">
        <v>2111</v>
      </c>
      <c r="I1012" s="464" t="s">
        <v>1100</v>
      </c>
      <c r="J1012" s="464" t="s">
        <v>61</v>
      </c>
      <c r="K1012" s="466" t="s">
        <v>235</v>
      </c>
      <c r="L1012" s="467">
        <f t="shared" si="82"/>
        <v>1</v>
      </c>
      <c r="M1012" s="468" t="e">
        <f t="shared" si="79"/>
        <v>#VALUE!</v>
      </c>
      <c r="N1012" s="467" t="str">
        <f>IF(IFERROR(SEARCH("-",K1012,1),0) &gt; 0,IFERROR(VLOOKUP(K1012,'Liste ECO'!A:A,1,FALSE),"ATTENTION CE Inexistant"),"")</f>
        <v>129-04</v>
      </c>
      <c r="O1012" s="467" t="str">
        <f>IF(LEFT(N1012,1) ="A",'Messages d''erreur'!$B$9,"")</f>
        <v/>
      </c>
      <c r="P1012" s="447" t="e">
        <f t="shared" si="80"/>
        <v>#VALUE!</v>
      </c>
      <c r="Q1012" s="447">
        <f>IFERROR(VLOOKUP(B1013,'Liste CG'!A:A,1,FALSE),"Attention erreur pas de CG")</f>
        <v>44200</v>
      </c>
      <c r="R1012" s="447" t="str">
        <f>IF(LEFT(Q1012,1)="A",'Messages d''erreur'!B$10,"")</f>
        <v/>
      </c>
      <c r="S1012" s="467" t="e">
        <f t="shared" si="81"/>
        <v>#VALUE!</v>
      </c>
      <c r="T1012" s="469" t="str">
        <f>IFERROR(VLOOKUP(S1012,'Liste CG'!A:A,1,FALSE),"Attention erreur pas de CG")</f>
        <v>Attention erreur pas de CG</v>
      </c>
      <c r="U1012" s="447" t="str">
        <f>IF(MID(H1012,4,1)="x", 'Messages d''erreur'!$B$13,IF(LEFT(T1012,1)="A",'Messages d''erreur'!$B$12,""))</f>
        <v>Compte générique de contre-partie</v>
      </c>
    </row>
    <row r="1013" spans="1:21" ht="14.5" x14ac:dyDescent="0.35">
      <c r="A1013" s="535" t="s">
        <v>1344</v>
      </c>
      <c r="B1013" s="447">
        <f t="shared" si="78"/>
        <v>44200</v>
      </c>
      <c r="C1013" s="462" t="s">
        <v>2117</v>
      </c>
      <c r="D1013" s="463" t="s">
        <v>2118</v>
      </c>
      <c r="E1013" s="464" t="s">
        <v>61</v>
      </c>
      <c r="F1013" s="464">
        <v>30</v>
      </c>
      <c r="G1013" s="462" t="s">
        <v>2119</v>
      </c>
      <c r="H1013" s="464" t="s">
        <v>2112</v>
      </c>
      <c r="I1013" s="464" t="s">
        <v>2113</v>
      </c>
      <c r="J1013" s="464" t="s">
        <v>1101</v>
      </c>
      <c r="K1013" s="466" t="s">
        <v>1100</v>
      </c>
      <c r="L1013" s="467">
        <f t="shared" si="82"/>
        <v>1</v>
      </c>
      <c r="M1013" s="468" t="e">
        <f t="shared" si="79"/>
        <v>#VALUE!</v>
      </c>
      <c r="N1013" s="467" t="str">
        <f>IF(IFERROR(SEARCH("-",K1013,1),0) &gt; 0,IFERROR(VLOOKUP(K1013,'Liste ECO'!A:A,1,FALSE),"ATTENTION CE Inexistant"),"")</f>
        <v/>
      </c>
      <c r="O1013" s="467" t="str">
        <f>IF(LEFT(N1013,1) ="A",'Messages d''erreur'!$B$9,"")</f>
        <v/>
      </c>
      <c r="P1013" s="447" t="e">
        <f t="shared" si="80"/>
        <v>#VALUE!</v>
      </c>
      <c r="Q1013" s="447">
        <f>IFERROR(VLOOKUP(B1014,'Liste CG'!A:A,1,FALSE),"Attention erreur pas de CG")</f>
        <v>44700</v>
      </c>
      <c r="R1013" s="447" t="str">
        <f>IF(LEFT(Q1013,1)="A",'Messages d''erreur'!B$10,"")</f>
        <v/>
      </c>
      <c r="S1013" s="467" t="e">
        <f t="shared" si="81"/>
        <v>#VALUE!</v>
      </c>
      <c r="T1013" s="469" t="str">
        <f>IFERROR(VLOOKUP(S1013,'Liste CG'!A:A,1,FALSE),"Attention erreur pas de CG")</f>
        <v>Attention erreur pas de CG</v>
      </c>
      <c r="U1013" s="447" t="str">
        <f>IF(MID(H1013,4,1)="x", 'Messages d''erreur'!$B$13,IF(LEFT(T1013,1)="A",'Messages d''erreur'!$B$12,""))</f>
        <v>Compte générique de contre-partie</v>
      </c>
    </row>
    <row r="1014" spans="1:21" ht="26" x14ac:dyDescent="0.35">
      <c r="A1014" s="535" t="s">
        <v>2120</v>
      </c>
      <c r="B1014" s="447">
        <f t="shared" si="78"/>
        <v>44700</v>
      </c>
      <c r="C1014" s="462" t="s">
        <v>2121</v>
      </c>
      <c r="D1014" s="463" t="s">
        <v>1990</v>
      </c>
      <c r="E1014" s="464" t="s">
        <v>1101</v>
      </c>
      <c r="F1014" s="464">
        <v>1</v>
      </c>
      <c r="G1014" s="462" t="s">
        <v>2122</v>
      </c>
      <c r="H1014" s="464" t="s">
        <v>2123</v>
      </c>
      <c r="I1014" s="464" t="s">
        <v>2124</v>
      </c>
      <c r="J1014" s="464" t="s">
        <v>61</v>
      </c>
      <c r="K1014" s="466" t="s">
        <v>1100</v>
      </c>
      <c r="L1014" s="467">
        <f t="shared" si="82"/>
        <v>0</v>
      </c>
      <c r="M1014" s="468">
        <f t="shared" si="79"/>
        <v>49200</v>
      </c>
      <c r="N1014" s="467" t="str">
        <f>IF(IFERROR(SEARCH("-",K1014,1),0) &gt; 0,IFERROR(VLOOKUP(K1014,'Liste ECO'!A:A,1,FALSE),"ATTENTION CE Inexistant"),"")</f>
        <v/>
      </c>
      <c r="O1014" s="467" t="str">
        <f>IF(LEFT(N1014,1) ="A",'Messages d''erreur'!$B$9,"")</f>
        <v/>
      </c>
      <c r="P1014" s="447">
        <f t="shared" si="80"/>
        <v>49200</v>
      </c>
      <c r="Q1014" s="447">
        <f>IFERROR(VLOOKUP(B1015,'Liste CG'!A:A,1,FALSE),"Attention erreur pas de CG")</f>
        <v>44700</v>
      </c>
      <c r="R1014" s="447" t="str">
        <f>IF(LEFT(Q1014,1)="A",'Messages d''erreur'!B$10,"")</f>
        <v/>
      </c>
      <c r="S1014" s="467">
        <f t="shared" si="81"/>
        <v>49200</v>
      </c>
      <c r="T1014" s="469">
        <f>IFERROR(VLOOKUP(S1014,'Liste CG'!A:A,1,FALSE),"Attention erreur pas de CG")</f>
        <v>49200</v>
      </c>
      <c r="U1014" s="447" t="str">
        <f>IF(MID(H1014,4,1)="x", 'Messages d''erreur'!$B$13,IF(LEFT(T1014,1)="A",'Messages d''erreur'!$B$12,""))</f>
        <v/>
      </c>
    </row>
    <row r="1015" spans="1:21" ht="26" x14ac:dyDescent="0.35">
      <c r="A1015" s="535" t="s">
        <v>2120</v>
      </c>
      <c r="B1015" s="447">
        <f t="shared" si="78"/>
        <v>44700</v>
      </c>
      <c r="C1015" s="462" t="s">
        <v>2121</v>
      </c>
      <c r="D1015" s="463" t="s">
        <v>1990</v>
      </c>
      <c r="E1015" s="464" t="s">
        <v>61</v>
      </c>
      <c r="F1015" s="464">
        <v>2</v>
      </c>
      <c r="G1015" s="462" t="s">
        <v>2125</v>
      </c>
      <c r="H1015" s="464" t="s">
        <v>2123</v>
      </c>
      <c r="I1015" s="464" t="s">
        <v>2124</v>
      </c>
      <c r="J1015" s="464" t="s">
        <v>1101</v>
      </c>
      <c r="K1015" s="466" t="s">
        <v>1100</v>
      </c>
      <c r="L1015" s="467">
        <f t="shared" si="82"/>
        <v>1</v>
      </c>
      <c r="M1015" s="468">
        <f t="shared" si="79"/>
        <v>49200</v>
      </c>
      <c r="N1015" s="467" t="str">
        <f>IF(IFERROR(SEARCH("-",K1015,1),0) &gt; 0,IFERROR(VLOOKUP(K1015,'Liste ECO'!A:A,1,FALSE),"ATTENTION CE Inexistant"),"")</f>
        <v/>
      </c>
      <c r="O1015" s="467" t="str">
        <f>IF(LEFT(N1015,1) ="A",'Messages d''erreur'!$B$9,"")</f>
        <v/>
      </c>
      <c r="P1015" s="447">
        <f t="shared" si="80"/>
        <v>49200</v>
      </c>
      <c r="Q1015" s="447">
        <f>IFERROR(VLOOKUP(B1016,'Liste CG'!A:A,1,FALSE),"Attention erreur pas de CG")</f>
        <v>45100</v>
      </c>
      <c r="R1015" s="447" t="str">
        <f>IF(LEFT(Q1015,1)="A",'Messages d''erreur'!B$10,"")</f>
        <v/>
      </c>
      <c r="S1015" s="467">
        <f t="shared" si="81"/>
        <v>49200</v>
      </c>
      <c r="T1015" s="469">
        <f>IFERROR(VLOOKUP(S1015,'Liste CG'!A:A,1,FALSE),"Attention erreur pas de CG")</f>
        <v>49200</v>
      </c>
      <c r="U1015" s="447" t="str">
        <f>IF(MID(H1015,4,1)="x", 'Messages d''erreur'!$B$13,IF(LEFT(T1015,1)="A",'Messages d''erreur'!$B$12,""))</f>
        <v/>
      </c>
    </row>
    <row r="1016" spans="1:21" ht="26" x14ac:dyDescent="0.35">
      <c r="A1016" s="535" t="s">
        <v>1978</v>
      </c>
      <c r="B1016" s="447">
        <f t="shared" si="78"/>
        <v>45100</v>
      </c>
      <c r="C1016" s="462" t="s">
        <v>2126</v>
      </c>
      <c r="D1016" s="463" t="s">
        <v>1990</v>
      </c>
      <c r="E1016" s="464" t="s">
        <v>1101</v>
      </c>
      <c r="F1016" s="464">
        <v>1</v>
      </c>
      <c r="G1016" s="462" t="s">
        <v>2127</v>
      </c>
      <c r="H1016" s="464" t="s">
        <v>1975</v>
      </c>
      <c r="I1016" s="464" t="s">
        <v>1201</v>
      </c>
      <c r="J1016" s="464" t="s">
        <v>61</v>
      </c>
      <c r="K1016" s="466" t="s">
        <v>1100</v>
      </c>
      <c r="L1016" s="467">
        <f t="shared" si="82"/>
        <v>0</v>
      </c>
      <c r="M1016" s="468">
        <f t="shared" si="79"/>
        <v>40004</v>
      </c>
      <c r="N1016" s="467" t="str">
        <f>IF(IFERROR(SEARCH("-",K1016,1),0) &gt; 0,IFERROR(VLOOKUP(K1016,'Liste ECO'!A:A,1,FALSE),"ATTENTION CE Inexistant"),"")</f>
        <v/>
      </c>
      <c r="O1016" s="467" t="str">
        <f>IF(LEFT(N1016,1) ="A",'Messages d''erreur'!$B$9,"")</f>
        <v/>
      </c>
      <c r="P1016" s="447">
        <f t="shared" si="80"/>
        <v>40004</v>
      </c>
      <c r="Q1016" s="447">
        <f>IFERROR(VLOOKUP(B1017,'Liste CG'!A:A,1,FALSE),"Attention erreur pas de CG")</f>
        <v>45100</v>
      </c>
      <c r="R1016" s="447" t="str">
        <f>IF(LEFT(Q1016,1)="A",'Messages d''erreur'!B$10,"")</f>
        <v/>
      </c>
      <c r="S1016" s="467">
        <f t="shared" si="81"/>
        <v>40004</v>
      </c>
      <c r="T1016" s="469">
        <f>IFERROR(VLOOKUP(S1016,'Liste CG'!A:A,1,FALSE),"Attention erreur pas de CG")</f>
        <v>40004</v>
      </c>
      <c r="U1016" s="447" t="str">
        <f>IF(MID(H1016,4,1)="x", 'Messages d''erreur'!$B$13,IF(LEFT(T1016,1)="A",'Messages d''erreur'!$B$12,""))</f>
        <v/>
      </c>
    </row>
    <row r="1017" spans="1:21" ht="26" x14ac:dyDescent="0.35">
      <c r="A1017" s="535" t="s">
        <v>1978</v>
      </c>
      <c r="B1017" s="447">
        <f t="shared" si="78"/>
        <v>45100</v>
      </c>
      <c r="C1017" s="462" t="s">
        <v>2126</v>
      </c>
      <c r="D1017" s="463" t="s">
        <v>1990</v>
      </c>
      <c r="E1017" s="464" t="s">
        <v>61</v>
      </c>
      <c r="F1017" s="464">
        <v>2</v>
      </c>
      <c r="G1017" s="462" t="s">
        <v>1993</v>
      </c>
      <c r="H1017" s="464" t="s">
        <v>1988</v>
      </c>
      <c r="I1017" s="464" t="s">
        <v>1201</v>
      </c>
      <c r="J1017" s="464" t="s">
        <v>1101</v>
      </c>
      <c r="K1017" s="466" t="s">
        <v>1100</v>
      </c>
      <c r="L1017" s="467">
        <f t="shared" si="82"/>
        <v>1</v>
      </c>
      <c r="M1017" s="468">
        <f t="shared" si="79"/>
        <v>41100</v>
      </c>
      <c r="N1017" s="467" t="str">
        <f>IF(IFERROR(SEARCH("-",K1017,1),0) &gt; 0,IFERROR(VLOOKUP(K1017,'Liste ECO'!A:A,1,FALSE),"ATTENTION CE Inexistant"),"")</f>
        <v/>
      </c>
      <c r="O1017" s="467" t="str">
        <f>IF(LEFT(N1017,1) ="A",'Messages d''erreur'!$B$9,"")</f>
        <v/>
      </c>
      <c r="P1017" s="447">
        <f t="shared" si="80"/>
        <v>41100</v>
      </c>
      <c r="Q1017" s="447">
        <f>IFERROR(VLOOKUP(B1018,'Liste CG'!A:A,1,FALSE),"Attention erreur pas de CG")</f>
        <v>45100</v>
      </c>
      <c r="R1017" s="447" t="str">
        <f>IF(LEFT(Q1017,1)="A",'Messages d''erreur'!B$10,"")</f>
        <v/>
      </c>
      <c r="S1017" s="467">
        <f t="shared" si="81"/>
        <v>41100</v>
      </c>
      <c r="T1017" s="469">
        <f>IFERROR(VLOOKUP(S1017,'Liste CG'!A:A,1,FALSE),"Attention erreur pas de CG")</f>
        <v>41100</v>
      </c>
      <c r="U1017" s="447" t="str">
        <f>IF(MID(H1017,4,1)="x", 'Messages d''erreur'!$B$13,IF(LEFT(T1017,1)="A",'Messages d''erreur'!$B$12,""))</f>
        <v/>
      </c>
    </row>
    <row r="1018" spans="1:21" ht="26" x14ac:dyDescent="0.35">
      <c r="A1018" s="535" t="s">
        <v>1978</v>
      </c>
      <c r="B1018" s="447">
        <f t="shared" si="78"/>
        <v>45100</v>
      </c>
      <c r="C1018" s="462" t="s">
        <v>2126</v>
      </c>
      <c r="D1018" s="463" t="s">
        <v>1990</v>
      </c>
      <c r="E1018" s="464" t="s">
        <v>1101</v>
      </c>
      <c r="F1018" s="464">
        <v>3</v>
      </c>
      <c r="G1018" s="462" t="s">
        <v>2127</v>
      </c>
      <c r="H1018" s="464" t="s">
        <v>1371</v>
      </c>
      <c r="I1018" s="464" t="s">
        <v>1201</v>
      </c>
      <c r="J1018" s="464" t="s">
        <v>61</v>
      </c>
      <c r="K1018" s="466" t="s">
        <v>1100</v>
      </c>
      <c r="L1018" s="467">
        <f t="shared" si="82"/>
        <v>1</v>
      </c>
      <c r="M1018" s="468">
        <f t="shared" si="79"/>
        <v>41600</v>
      </c>
      <c r="N1018" s="467" t="str">
        <f>IF(IFERROR(SEARCH("-",K1018,1),0) &gt; 0,IFERROR(VLOOKUP(K1018,'Liste ECO'!A:A,1,FALSE),"ATTENTION CE Inexistant"),"")</f>
        <v/>
      </c>
      <c r="O1018" s="467" t="str">
        <f>IF(LEFT(N1018,1) ="A",'Messages d''erreur'!$B$9,"")</f>
        <v/>
      </c>
      <c r="P1018" s="447">
        <f t="shared" si="80"/>
        <v>41600</v>
      </c>
      <c r="Q1018" s="447">
        <f>IFERROR(VLOOKUP(B1019,'Liste CG'!A:A,1,FALSE),"Attention erreur pas de CG")</f>
        <v>45100</v>
      </c>
      <c r="R1018" s="447" t="str">
        <f>IF(LEFT(Q1018,1)="A",'Messages d''erreur'!B$10,"")</f>
        <v/>
      </c>
      <c r="S1018" s="467">
        <f t="shared" si="81"/>
        <v>41600</v>
      </c>
      <c r="T1018" s="469">
        <f>IFERROR(VLOOKUP(S1018,'Liste CG'!A:A,1,FALSE),"Attention erreur pas de CG")</f>
        <v>41600</v>
      </c>
      <c r="U1018" s="447" t="str">
        <f>IF(MID(H1018,4,1)="x", 'Messages d''erreur'!$B$13,IF(LEFT(T1018,1)="A",'Messages d''erreur'!$B$12,""))</f>
        <v/>
      </c>
    </row>
    <row r="1019" spans="1:21" ht="14.5" x14ac:dyDescent="0.35">
      <c r="A1019" s="535" t="s">
        <v>1978</v>
      </c>
      <c r="B1019" s="447">
        <f t="shared" si="78"/>
        <v>45100</v>
      </c>
      <c r="C1019" s="462" t="s">
        <v>2126</v>
      </c>
      <c r="D1019" s="463" t="s">
        <v>1990</v>
      </c>
      <c r="E1019" s="464" t="s">
        <v>61</v>
      </c>
      <c r="F1019" s="464">
        <v>4</v>
      </c>
      <c r="G1019" s="462" t="s">
        <v>2089</v>
      </c>
      <c r="H1019" s="464" t="s">
        <v>2112</v>
      </c>
      <c r="I1019" s="464" t="s">
        <v>2113</v>
      </c>
      <c r="J1019" s="464" t="s">
        <v>1101</v>
      </c>
      <c r="K1019" s="466" t="s">
        <v>1100</v>
      </c>
      <c r="L1019" s="467">
        <f t="shared" si="82"/>
        <v>1</v>
      </c>
      <c r="M1019" s="468" t="e">
        <f t="shared" si="79"/>
        <v>#VALUE!</v>
      </c>
      <c r="N1019" s="467" t="str">
        <f>IF(IFERROR(SEARCH("-",K1019,1),0) &gt; 0,IFERROR(VLOOKUP(K1019,'Liste ECO'!A:A,1,FALSE),"ATTENTION CE Inexistant"),"")</f>
        <v/>
      </c>
      <c r="O1019" s="467" t="str">
        <f>IF(LEFT(N1019,1) ="A",'Messages d''erreur'!$B$9,"")</f>
        <v/>
      </c>
      <c r="P1019" s="447" t="e">
        <f t="shared" si="80"/>
        <v>#VALUE!</v>
      </c>
      <c r="Q1019" s="447">
        <f>IFERROR(VLOOKUP(B1020,'Liste CG'!A:A,1,FALSE),"Attention erreur pas de CG")</f>
        <v>45100</v>
      </c>
      <c r="R1019" s="447" t="str">
        <f>IF(LEFT(Q1019,1)="A",'Messages d''erreur'!B$10,"")</f>
        <v/>
      </c>
      <c r="S1019" s="467" t="e">
        <f t="shared" si="81"/>
        <v>#VALUE!</v>
      </c>
      <c r="T1019" s="469" t="str">
        <f>IFERROR(VLOOKUP(S1019,'Liste CG'!A:A,1,FALSE),"Attention erreur pas de CG")</f>
        <v>Attention erreur pas de CG</v>
      </c>
      <c r="U1019" s="447" t="str">
        <f>IF(MID(H1019,4,1)="x", 'Messages d''erreur'!$B$13,IF(LEFT(T1019,1)="A",'Messages d''erreur'!$B$12,""))</f>
        <v>Compte générique de contre-partie</v>
      </c>
    </row>
    <row r="1020" spans="1:21" ht="26" x14ac:dyDescent="0.35">
      <c r="A1020" s="535" t="s">
        <v>1978</v>
      </c>
      <c r="B1020" s="447">
        <f t="shared" si="78"/>
        <v>45100</v>
      </c>
      <c r="C1020" s="462" t="s">
        <v>2126</v>
      </c>
      <c r="D1020" s="463" t="s">
        <v>1990</v>
      </c>
      <c r="E1020" s="464" t="s">
        <v>1101</v>
      </c>
      <c r="F1020" s="464">
        <v>5</v>
      </c>
      <c r="G1020" s="462" t="s">
        <v>2128</v>
      </c>
      <c r="H1020" s="464" t="s">
        <v>1973</v>
      </c>
      <c r="I1020" s="464" t="s">
        <v>1201</v>
      </c>
      <c r="J1020" s="464" t="s">
        <v>61</v>
      </c>
      <c r="K1020" s="466" t="s">
        <v>1100</v>
      </c>
      <c r="L1020" s="467">
        <f t="shared" si="82"/>
        <v>1</v>
      </c>
      <c r="M1020" s="468">
        <f t="shared" si="79"/>
        <v>45110</v>
      </c>
      <c r="N1020" s="467" t="str">
        <f>IF(IFERROR(SEARCH("-",K1020,1),0) &gt; 0,IFERROR(VLOOKUP(K1020,'Liste ECO'!A:A,1,FALSE),"ATTENTION CE Inexistant"),"")</f>
        <v/>
      </c>
      <c r="O1020" s="467" t="str">
        <f>IF(LEFT(N1020,1) ="A",'Messages d''erreur'!$B$9,"")</f>
        <v/>
      </c>
      <c r="P1020" s="447">
        <f t="shared" si="80"/>
        <v>45110</v>
      </c>
      <c r="Q1020" s="447">
        <f>IFERROR(VLOOKUP(B1021,'Liste CG'!A:A,1,FALSE),"Attention erreur pas de CG")</f>
        <v>45110</v>
      </c>
      <c r="R1020" s="447" t="str">
        <f>IF(LEFT(Q1020,1)="A",'Messages d''erreur'!B$10,"")</f>
        <v/>
      </c>
      <c r="S1020" s="467">
        <f t="shared" si="81"/>
        <v>45110</v>
      </c>
      <c r="T1020" s="469">
        <f>IFERROR(VLOOKUP(S1020,'Liste CG'!A:A,1,FALSE),"Attention erreur pas de CG")</f>
        <v>45110</v>
      </c>
      <c r="U1020" s="447" t="str">
        <f>IF(MID(H1020,4,1)="x", 'Messages d''erreur'!$B$13,IF(LEFT(T1020,1)="A",'Messages d''erreur'!$B$12,""))</f>
        <v/>
      </c>
    </row>
    <row r="1021" spans="1:21" ht="26" x14ac:dyDescent="0.35">
      <c r="A1021" s="535" t="s">
        <v>1973</v>
      </c>
      <c r="B1021" s="447">
        <f t="shared" si="78"/>
        <v>45110</v>
      </c>
      <c r="C1021" s="462" t="s">
        <v>2129</v>
      </c>
      <c r="D1021" s="463" t="s">
        <v>1990</v>
      </c>
      <c r="E1021" s="464" t="s">
        <v>1101</v>
      </c>
      <c r="F1021" s="464">
        <v>1</v>
      </c>
      <c r="G1021" s="462" t="s">
        <v>2130</v>
      </c>
      <c r="H1021" s="464" t="s">
        <v>1968</v>
      </c>
      <c r="I1021" s="464" t="s">
        <v>1201</v>
      </c>
      <c r="J1021" s="464" t="s">
        <v>61</v>
      </c>
      <c r="K1021" s="466" t="s">
        <v>1100</v>
      </c>
      <c r="L1021" s="467">
        <f t="shared" si="82"/>
        <v>0</v>
      </c>
      <c r="M1021" s="468">
        <f t="shared" si="79"/>
        <v>40003</v>
      </c>
      <c r="N1021" s="467" t="str">
        <f>IF(IFERROR(SEARCH("-",K1021,1),0) &gt; 0,IFERROR(VLOOKUP(K1021,'Liste ECO'!A:A,1,FALSE),"ATTENTION CE Inexistant"),"")</f>
        <v/>
      </c>
      <c r="O1021" s="467" t="str">
        <f>IF(LEFT(N1021,1) ="A",'Messages d''erreur'!$B$9,"")</f>
        <v/>
      </c>
      <c r="P1021" s="447">
        <f t="shared" si="80"/>
        <v>40003</v>
      </c>
      <c r="Q1021" s="447">
        <f>IFERROR(VLOOKUP(B1022,'Liste CG'!A:A,1,FALSE),"Attention erreur pas de CG")</f>
        <v>45110</v>
      </c>
      <c r="R1021" s="447" t="str">
        <f>IF(LEFT(Q1021,1)="A",'Messages d''erreur'!B$10,"")</f>
        <v/>
      </c>
      <c r="S1021" s="467">
        <f t="shared" si="81"/>
        <v>40003</v>
      </c>
      <c r="T1021" s="469">
        <f>IFERROR(VLOOKUP(S1021,'Liste CG'!A:A,1,FALSE),"Attention erreur pas de CG")</f>
        <v>40003</v>
      </c>
      <c r="U1021" s="447" t="str">
        <f>IF(MID(H1021,4,1)="x", 'Messages d''erreur'!$B$13,IF(LEFT(T1021,1)="A",'Messages d''erreur'!$B$12,""))</f>
        <v/>
      </c>
    </row>
    <row r="1022" spans="1:21" ht="26" x14ac:dyDescent="0.35">
      <c r="A1022" s="535" t="s">
        <v>1973</v>
      </c>
      <c r="B1022" s="447">
        <f t="shared" si="78"/>
        <v>45110</v>
      </c>
      <c r="C1022" s="462" t="s">
        <v>2129</v>
      </c>
      <c r="D1022" s="463" t="s">
        <v>1990</v>
      </c>
      <c r="E1022" s="464" t="s">
        <v>61</v>
      </c>
      <c r="F1022" s="464">
        <v>2</v>
      </c>
      <c r="G1022" s="462" t="s">
        <v>2128</v>
      </c>
      <c r="H1022" s="464" t="s">
        <v>1978</v>
      </c>
      <c r="I1022" s="464" t="s">
        <v>1201</v>
      </c>
      <c r="J1022" s="464" t="s">
        <v>1101</v>
      </c>
      <c r="K1022" s="466" t="s">
        <v>1100</v>
      </c>
      <c r="L1022" s="467">
        <f t="shared" si="82"/>
        <v>1</v>
      </c>
      <c r="M1022" s="468">
        <f t="shared" si="79"/>
        <v>45100</v>
      </c>
      <c r="N1022" s="467" t="str">
        <f>IF(IFERROR(SEARCH("-",K1022,1),0) &gt; 0,IFERROR(VLOOKUP(K1022,'Liste ECO'!A:A,1,FALSE),"ATTENTION CE Inexistant"),"")</f>
        <v/>
      </c>
      <c r="O1022" s="467" t="str">
        <f>IF(LEFT(N1022,1) ="A",'Messages d''erreur'!$B$9,"")</f>
        <v/>
      </c>
      <c r="P1022" s="447">
        <f t="shared" si="80"/>
        <v>45100</v>
      </c>
      <c r="Q1022" s="447">
        <f>IFERROR(VLOOKUP(B1023,'Liste CG'!A:A,1,FALSE),"Attention erreur pas de CG")</f>
        <v>45110</v>
      </c>
      <c r="R1022" s="447" t="str">
        <f>IF(LEFT(Q1022,1)="A",'Messages d''erreur'!B$10,"")</f>
        <v/>
      </c>
      <c r="S1022" s="467">
        <f t="shared" si="81"/>
        <v>45100</v>
      </c>
      <c r="T1022" s="469">
        <f>IFERROR(VLOOKUP(S1022,'Liste CG'!A:A,1,FALSE),"Attention erreur pas de CG")</f>
        <v>45100</v>
      </c>
      <c r="U1022" s="447" t="str">
        <f>IF(MID(H1022,4,1)="x", 'Messages d''erreur'!$B$13,IF(LEFT(T1022,1)="A",'Messages d''erreur'!$B$12,""))</f>
        <v/>
      </c>
    </row>
    <row r="1023" spans="1:21" ht="26" x14ac:dyDescent="0.35">
      <c r="A1023" s="535" t="s">
        <v>1973</v>
      </c>
      <c r="B1023" s="447">
        <f t="shared" si="78"/>
        <v>45110</v>
      </c>
      <c r="C1023" s="462" t="s">
        <v>2129</v>
      </c>
      <c r="D1023" s="463" t="s">
        <v>1990</v>
      </c>
      <c r="E1023" s="464" t="s">
        <v>61</v>
      </c>
      <c r="F1023" s="464">
        <v>3</v>
      </c>
      <c r="G1023" s="462" t="s">
        <v>2131</v>
      </c>
      <c r="H1023" s="464" t="s">
        <v>1968</v>
      </c>
      <c r="I1023" s="464" t="s">
        <v>1201</v>
      </c>
      <c r="J1023" s="464" t="s">
        <v>1101</v>
      </c>
      <c r="K1023" s="466" t="s">
        <v>1100</v>
      </c>
      <c r="L1023" s="467">
        <f t="shared" si="82"/>
        <v>1</v>
      </c>
      <c r="M1023" s="468">
        <f t="shared" si="79"/>
        <v>40003</v>
      </c>
      <c r="N1023" s="467" t="str">
        <f>IF(IFERROR(SEARCH("-",K1023,1),0) &gt; 0,IFERROR(VLOOKUP(K1023,'Liste ECO'!A:A,1,FALSE),"ATTENTION CE Inexistant"),"")</f>
        <v/>
      </c>
      <c r="O1023" s="467" t="str">
        <f>IF(LEFT(N1023,1) ="A",'Messages d''erreur'!$B$9,"")</f>
        <v/>
      </c>
      <c r="P1023" s="447">
        <f t="shared" si="80"/>
        <v>40003</v>
      </c>
      <c r="Q1023" s="447">
        <f>IFERROR(VLOOKUP(B1024,'Liste CG'!A:A,1,FALSE),"Attention erreur pas de CG")</f>
        <v>45200</v>
      </c>
      <c r="R1023" s="447" t="str">
        <f>IF(LEFT(Q1023,1)="A",'Messages d''erreur'!B$10,"")</f>
        <v/>
      </c>
      <c r="S1023" s="467">
        <f t="shared" si="81"/>
        <v>40003</v>
      </c>
      <c r="T1023" s="469">
        <f>IFERROR(VLOOKUP(S1023,'Liste CG'!A:A,1,FALSE),"Attention erreur pas de CG")</f>
        <v>40003</v>
      </c>
      <c r="U1023" s="447" t="str">
        <f>IF(MID(H1023,4,1)="x", 'Messages d''erreur'!$B$13,IF(LEFT(T1023,1)="A",'Messages d''erreur'!$B$12,""))</f>
        <v/>
      </c>
    </row>
    <row r="1024" spans="1:21" ht="26" x14ac:dyDescent="0.35">
      <c r="A1024" s="535" t="s">
        <v>2132</v>
      </c>
      <c r="B1024" s="447">
        <f t="shared" si="78"/>
        <v>45200</v>
      </c>
      <c r="C1024" s="462" t="s">
        <v>2133</v>
      </c>
      <c r="D1024" s="463" t="s">
        <v>1990</v>
      </c>
      <c r="E1024" s="464" t="s">
        <v>1101</v>
      </c>
      <c r="F1024" s="464">
        <v>1</v>
      </c>
      <c r="G1024" s="462" t="s">
        <v>1342</v>
      </c>
      <c r="H1024" s="464" t="s">
        <v>2134</v>
      </c>
      <c r="I1024" s="464" t="s">
        <v>1100</v>
      </c>
      <c r="J1024" s="464" t="s">
        <v>61</v>
      </c>
      <c r="K1024" s="466" t="s">
        <v>209</v>
      </c>
      <c r="L1024" s="467">
        <f t="shared" si="82"/>
        <v>0</v>
      </c>
      <c r="M1024" s="468">
        <f t="shared" si="79"/>
        <v>61601</v>
      </c>
      <c r="N1024" s="467" t="str">
        <f>IF(IFERROR(SEARCH("-",K1024,1),0) &gt; 0,IFERROR(VLOOKUP(K1024,'Liste ECO'!A:A,1,FALSE),"ATTENTION CE Inexistant"),"")</f>
        <v>125-10</v>
      </c>
      <c r="O1024" s="467" t="str">
        <f>IF(LEFT(N1024,1) ="A",'Messages d''erreur'!$B$9,"")</f>
        <v/>
      </c>
      <c r="P1024" s="447">
        <f t="shared" si="80"/>
        <v>61601</v>
      </c>
      <c r="Q1024" s="447">
        <f>IFERROR(VLOOKUP(B1025,'Liste CG'!A:A,1,FALSE),"Attention erreur pas de CG")</f>
        <v>45200</v>
      </c>
      <c r="R1024" s="447" t="str">
        <f>IF(LEFT(Q1024,1)="A",'Messages d''erreur'!B$10,"")</f>
        <v/>
      </c>
      <c r="S1024" s="467">
        <f t="shared" si="81"/>
        <v>61601</v>
      </c>
      <c r="T1024" s="469">
        <f>IFERROR(VLOOKUP(S1024,'Liste CG'!A:A,1,FALSE),"Attention erreur pas de CG")</f>
        <v>61601</v>
      </c>
      <c r="U1024" s="447" t="str">
        <f>IF(MID(H1024,4,1)="x", 'Messages d''erreur'!$B$13,IF(LEFT(T1024,1)="A",'Messages d''erreur'!$B$12,""))</f>
        <v/>
      </c>
    </row>
    <row r="1025" spans="1:21" ht="26" x14ac:dyDescent="0.35">
      <c r="A1025" s="535" t="s">
        <v>2132</v>
      </c>
      <c r="B1025" s="447">
        <f t="shared" si="78"/>
        <v>45200</v>
      </c>
      <c r="C1025" s="462" t="s">
        <v>2133</v>
      </c>
      <c r="D1025" s="463" t="s">
        <v>1990</v>
      </c>
      <c r="E1025" s="464" t="s">
        <v>1101</v>
      </c>
      <c r="F1025" s="464">
        <v>2</v>
      </c>
      <c r="G1025" s="462" t="s">
        <v>1342</v>
      </c>
      <c r="H1025" s="464" t="s">
        <v>2135</v>
      </c>
      <c r="I1025" s="464" t="s">
        <v>1100</v>
      </c>
      <c r="J1025" s="464" t="s">
        <v>61</v>
      </c>
      <c r="K1025" s="466" t="s">
        <v>223</v>
      </c>
      <c r="L1025" s="467">
        <f t="shared" si="82"/>
        <v>1</v>
      </c>
      <c r="M1025" s="468">
        <f t="shared" si="79"/>
        <v>61604</v>
      </c>
      <c r="N1025" s="467" t="str">
        <f>IF(IFERROR(SEARCH("-",K1025,1),0) &gt; 0,IFERROR(VLOOKUP(K1025,'Liste ECO'!A:A,1,FALSE),"ATTENTION CE Inexistant"),"")</f>
        <v>127-10</v>
      </c>
      <c r="O1025" s="467" t="str">
        <f>IF(LEFT(N1025,1) ="A",'Messages d''erreur'!$B$9,"")</f>
        <v/>
      </c>
      <c r="P1025" s="447">
        <f t="shared" si="80"/>
        <v>61604</v>
      </c>
      <c r="Q1025" s="447">
        <f>IFERROR(VLOOKUP(B1026,'Liste CG'!A:A,1,FALSE),"Attention erreur pas de CG")</f>
        <v>45200</v>
      </c>
      <c r="R1025" s="447" t="str">
        <f>IF(LEFT(Q1025,1)="A",'Messages d''erreur'!B$10,"")</f>
        <v/>
      </c>
      <c r="S1025" s="467">
        <f t="shared" si="81"/>
        <v>61604</v>
      </c>
      <c r="T1025" s="469">
        <f>IFERROR(VLOOKUP(S1025,'Liste CG'!A:A,1,FALSE),"Attention erreur pas de CG")</f>
        <v>61604</v>
      </c>
      <c r="U1025" s="447" t="str">
        <f>IF(MID(H1025,4,1)="x", 'Messages d''erreur'!$B$13,IF(LEFT(T1025,1)="A",'Messages d''erreur'!$B$12,""))</f>
        <v/>
      </c>
    </row>
    <row r="1026" spans="1:21" ht="26" x14ac:dyDescent="0.35">
      <c r="A1026" s="535" t="s">
        <v>2132</v>
      </c>
      <c r="B1026" s="447">
        <f t="shared" si="78"/>
        <v>45200</v>
      </c>
      <c r="C1026" s="462" t="s">
        <v>2133</v>
      </c>
      <c r="D1026" s="463" t="s">
        <v>1990</v>
      </c>
      <c r="E1026" s="464" t="s">
        <v>1101</v>
      </c>
      <c r="F1026" s="464">
        <v>3</v>
      </c>
      <c r="G1026" s="462" t="s">
        <v>1342</v>
      </c>
      <c r="H1026" s="464" t="s">
        <v>2136</v>
      </c>
      <c r="I1026" s="464" t="s">
        <v>1100</v>
      </c>
      <c r="J1026" s="464" t="s">
        <v>61</v>
      </c>
      <c r="K1026" s="466" t="s">
        <v>188</v>
      </c>
      <c r="L1026" s="467">
        <f t="shared" si="82"/>
        <v>1</v>
      </c>
      <c r="M1026" s="468">
        <f t="shared" si="79"/>
        <v>61609</v>
      </c>
      <c r="N1026" s="467" t="str">
        <f>IF(IFERROR(SEARCH("-",K1026,1),0) &gt; 0,IFERROR(VLOOKUP(K1026,'Liste ECO'!A:A,1,FALSE),"ATTENTION CE Inexistant"),"")</f>
        <v>124-10</v>
      </c>
      <c r="O1026" s="467" t="str">
        <f>IF(LEFT(N1026,1) ="A",'Messages d''erreur'!$B$9,"")</f>
        <v/>
      </c>
      <c r="P1026" s="447">
        <f t="shared" si="80"/>
        <v>61609</v>
      </c>
      <c r="Q1026" s="447">
        <f>IFERROR(VLOOKUP(B1027,'Liste CG'!A:A,1,FALSE),"Attention erreur pas de CG")</f>
        <v>45200</v>
      </c>
      <c r="R1026" s="447" t="str">
        <f>IF(LEFT(Q1026,1)="A",'Messages d''erreur'!B$10,"")</f>
        <v/>
      </c>
      <c r="S1026" s="467">
        <f t="shared" si="81"/>
        <v>61609</v>
      </c>
      <c r="T1026" s="469">
        <f>IFERROR(VLOOKUP(S1026,'Liste CG'!A:A,1,FALSE),"Attention erreur pas de CG")</f>
        <v>61609</v>
      </c>
      <c r="U1026" s="447" t="str">
        <f>IF(MID(H1026,4,1)="x", 'Messages d''erreur'!$B$13,IF(LEFT(T1026,1)="A",'Messages d''erreur'!$B$12,""))</f>
        <v/>
      </c>
    </row>
    <row r="1027" spans="1:21" ht="14.5" x14ac:dyDescent="0.35">
      <c r="A1027" s="535" t="s">
        <v>2132</v>
      </c>
      <c r="B1027" s="447">
        <f t="shared" si="78"/>
        <v>45200</v>
      </c>
      <c r="C1027" s="462" t="s">
        <v>2133</v>
      </c>
      <c r="D1027" s="463" t="s">
        <v>1990</v>
      </c>
      <c r="E1027" s="464" t="s">
        <v>61</v>
      </c>
      <c r="F1027" s="464">
        <v>4</v>
      </c>
      <c r="G1027" s="462" t="s">
        <v>2089</v>
      </c>
      <c r="H1027" s="464" t="s">
        <v>2112</v>
      </c>
      <c r="I1027" s="464" t="s">
        <v>2113</v>
      </c>
      <c r="J1027" s="464" t="s">
        <v>1101</v>
      </c>
      <c r="K1027" s="466" t="s">
        <v>1100</v>
      </c>
      <c r="L1027" s="467">
        <f t="shared" si="82"/>
        <v>1</v>
      </c>
      <c r="M1027" s="468" t="e">
        <f t="shared" si="79"/>
        <v>#VALUE!</v>
      </c>
      <c r="N1027" s="467" t="str">
        <f>IF(IFERROR(SEARCH("-",K1027,1),0) &gt; 0,IFERROR(VLOOKUP(K1027,'Liste ECO'!A:A,1,FALSE),"ATTENTION CE Inexistant"),"")</f>
        <v/>
      </c>
      <c r="O1027" s="467" t="str">
        <f>IF(LEFT(N1027,1) ="A",'Messages d''erreur'!$B$9,"")</f>
        <v/>
      </c>
      <c r="P1027" s="447" t="e">
        <f t="shared" si="80"/>
        <v>#VALUE!</v>
      </c>
      <c r="Q1027" s="447">
        <f>IFERROR(VLOOKUP(B1028,'Liste CG'!A:A,1,FALSE),"Attention erreur pas de CG")</f>
        <v>45300</v>
      </c>
      <c r="R1027" s="447" t="str">
        <f>IF(LEFT(Q1027,1)="A",'Messages d''erreur'!B$10,"")</f>
        <v/>
      </c>
      <c r="S1027" s="467" t="e">
        <f t="shared" si="81"/>
        <v>#VALUE!</v>
      </c>
      <c r="T1027" s="469" t="str">
        <f>IFERROR(VLOOKUP(S1027,'Liste CG'!A:A,1,FALSE),"Attention erreur pas de CG")</f>
        <v>Attention erreur pas de CG</v>
      </c>
      <c r="U1027" s="447" t="str">
        <f>IF(MID(H1027,4,1)="x", 'Messages d''erreur'!$B$13,IF(LEFT(T1027,1)="A",'Messages d''erreur'!$B$12,""))</f>
        <v>Compte générique de contre-partie</v>
      </c>
    </row>
    <row r="1028" spans="1:21" ht="26" x14ac:dyDescent="0.35">
      <c r="A1028" s="535" t="s">
        <v>2137</v>
      </c>
      <c r="B1028" s="447">
        <f t="shared" si="78"/>
        <v>45300</v>
      </c>
      <c r="C1028" s="462" t="s">
        <v>2138</v>
      </c>
      <c r="D1028" s="463" t="s">
        <v>1990</v>
      </c>
      <c r="E1028" s="464" t="s">
        <v>1101</v>
      </c>
      <c r="F1028" s="464">
        <v>1</v>
      </c>
      <c r="G1028" s="462" t="s">
        <v>2139</v>
      </c>
      <c r="H1028" s="464" t="s">
        <v>2140</v>
      </c>
      <c r="I1028" s="464" t="s">
        <v>1100</v>
      </c>
      <c r="J1028" s="464" t="s">
        <v>61</v>
      </c>
      <c r="K1028" s="466" t="s">
        <v>71</v>
      </c>
      <c r="L1028" s="467">
        <f t="shared" si="82"/>
        <v>0</v>
      </c>
      <c r="M1028" s="468" t="e">
        <f t="shared" si="79"/>
        <v>#VALUE!</v>
      </c>
      <c r="N1028" s="467" t="str">
        <f>IF(IFERROR(SEARCH("-",K1028,1),0) &gt; 0,IFERROR(VLOOKUP(K1028,'Liste ECO'!A:A,1,FALSE),"ATTENTION CE Inexistant"),"")</f>
        <v>111-01</v>
      </c>
      <c r="O1028" s="467" t="str">
        <f>IF(LEFT(N1028,1) ="A",'Messages d''erreur'!$B$9,"")</f>
        <v/>
      </c>
      <c r="P1028" s="447" t="e">
        <f t="shared" si="80"/>
        <v>#VALUE!</v>
      </c>
      <c r="Q1028" s="447">
        <f>IFERROR(VLOOKUP(B1029,'Liste CG'!A:A,1,FALSE),"Attention erreur pas de CG")</f>
        <v>45300</v>
      </c>
      <c r="R1028" s="447" t="str">
        <f>IF(LEFT(Q1028,1)="A",'Messages d''erreur'!B$10,"")</f>
        <v/>
      </c>
      <c r="S1028" s="467" t="e">
        <f t="shared" si="81"/>
        <v>#VALUE!</v>
      </c>
      <c r="T1028" s="469" t="str">
        <f>IFERROR(VLOOKUP(S1028,'Liste CG'!A:A,1,FALSE),"Attention erreur pas de CG")</f>
        <v>Attention erreur pas de CG</v>
      </c>
      <c r="U1028" s="447" t="str">
        <f>IF(MID(H1028,4,1)="x", 'Messages d''erreur'!$B$13,IF(LEFT(T1028,1)="A",'Messages d''erreur'!$B$12,""))</f>
        <v>Compte générique de contre-partie</v>
      </c>
    </row>
    <row r="1029" spans="1:21" ht="14.5" x14ac:dyDescent="0.35">
      <c r="A1029" s="535" t="s">
        <v>2137</v>
      </c>
      <c r="B1029" s="447">
        <f t="shared" si="78"/>
        <v>45300</v>
      </c>
      <c r="C1029" s="462" t="s">
        <v>2138</v>
      </c>
      <c r="D1029" s="463" t="s">
        <v>1990</v>
      </c>
      <c r="E1029" s="464" t="s">
        <v>61</v>
      </c>
      <c r="F1029" s="464">
        <v>2</v>
      </c>
      <c r="G1029" s="462" t="s">
        <v>2089</v>
      </c>
      <c r="H1029" s="464" t="s">
        <v>2112</v>
      </c>
      <c r="I1029" s="464" t="s">
        <v>2113</v>
      </c>
      <c r="J1029" s="464" t="s">
        <v>1101</v>
      </c>
      <c r="K1029" s="466" t="s">
        <v>1100</v>
      </c>
      <c r="L1029" s="467">
        <f t="shared" si="82"/>
        <v>1</v>
      </c>
      <c r="M1029" s="468" t="e">
        <f t="shared" si="79"/>
        <v>#VALUE!</v>
      </c>
      <c r="N1029" s="467" t="str">
        <f>IF(IFERROR(SEARCH("-",K1029,1),0) &gt; 0,IFERROR(VLOOKUP(K1029,'Liste ECO'!A:A,1,FALSE),"ATTENTION CE Inexistant"),"")</f>
        <v/>
      </c>
      <c r="O1029" s="467" t="str">
        <f>IF(LEFT(N1029,1) ="A",'Messages d''erreur'!$B$9,"")</f>
        <v/>
      </c>
      <c r="P1029" s="447" t="e">
        <f t="shared" si="80"/>
        <v>#VALUE!</v>
      </c>
      <c r="Q1029" s="447">
        <f>IFERROR(VLOOKUP(B1030,'Liste CG'!A:A,1,FALSE),"Attention erreur pas de CG")</f>
        <v>45310</v>
      </c>
      <c r="R1029" s="447" t="str">
        <f>IF(LEFT(Q1029,1)="A",'Messages d''erreur'!B$10,"")</f>
        <v/>
      </c>
      <c r="S1029" s="467" t="e">
        <f t="shared" si="81"/>
        <v>#VALUE!</v>
      </c>
      <c r="T1029" s="469" t="str">
        <f>IFERROR(VLOOKUP(S1029,'Liste CG'!A:A,1,FALSE),"Attention erreur pas de CG")</f>
        <v>Attention erreur pas de CG</v>
      </c>
      <c r="U1029" s="447" t="str">
        <f>IF(MID(H1029,4,1)="x", 'Messages d''erreur'!$B$13,IF(LEFT(T1029,1)="A",'Messages d''erreur'!$B$12,""))</f>
        <v>Compte générique de contre-partie</v>
      </c>
    </row>
    <row r="1030" spans="1:21" ht="14.5" x14ac:dyDescent="0.35">
      <c r="A1030" s="535" t="s">
        <v>2141</v>
      </c>
      <c r="B1030" s="447">
        <f t="shared" si="78"/>
        <v>45310</v>
      </c>
      <c r="C1030" s="462" t="s">
        <v>2142</v>
      </c>
      <c r="D1030" s="463" t="s">
        <v>1990</v>
      </c>
      <c r="E1030" s="464" t="s">
        <v>1101</v>
      </c>
      <c r="F1030" s="464">
        <v>1</v>
      </c>
      <c r="G1030" s="462" t="s">
        <v>1082</v>
      </c>
      <c r="H1030" s="464" t="s">
        <v>2143</v>
      </c>
      <c r="I1030" s="464" t="s">
        <v>1100</v>
      </c>
      <c r="J1030" s="464" t="s">
        <v>61</v>
      </c>
      <c r="K1030" s="466" t="s">
        <v>1100</v>
      </c>
      <c r="L1030" s="467">
        <f t="shared" si="82"/>
        <v>0</v>
      </c>
      <c r="M1030" s="468">
        <f t="shared" si="79"/>
        <v>61602</v>
      </c>
      <c r="N1030" s="467" t="str">
        <f>IF(IFERROR(SEARCH("-",K1030,1),0) &gt; 0,IFERROR(VLOOKUP(K1030,'Liste ECO'!A:A,1,FALSE),"ATTENTION CE Inexistant"),"")</f>
        <v/>
      </c>
      <c r="O1030" s="467" t="str">
        <f>IF(LEFT(N1030,1) ="A",'Messages d''erreur'!$B$9,"")</f>
        <v/>
      </c>
      <c r="P1030" s="447">
        <f t="shared" si="80"/>
        <v>61602</v>
      </c>
      <c r="Q1030" s="447">
        <f>IFERROR(VLOOKUP(B1031,'Liste CG'!A:A,1,FALSE),"Attention erreur pas de CG")</f>
        <v>45310</v>
      </c>
      <c r="R1030" s="447" t="str">
        <f>IF(LEFT(Q1030,1)="A",'Messages d''erreur'!B$10,"")</f>
        <v/>
      </c>
      <c r="S1030" s="467">
        <f t="shared" si="81"/>
        <v>61602</v>
      </c>
      <c r="T1030" s="469">
        <f>IFERROR(VLOOKUP(S1030,'Liste CG'!A:A,1,FALSE),"Attention erreur pas de CG")</f>
        <v>61602</v>
      </c>
      <c r="U1030" s="447" t="str">
        <f>IF(MID(H1030,4,1)="x", 'Messages d''erreur'!$B$13,IF(LEFT(T1030,1)="A",'Messages d''erreur'!$B$12,""))</f>
        <v/>
      </c>
    </row>
    <row r="1031" spans="1:21" ht="14.5" x14ac:dyDescent="0.35">
      <c r="A1031" s="535" t="s">
        <v>2141</v>
      </c>
      <c r="B1031" s="447">
        <f t="shared" si="78"/>
        <v>45310</v>
      </c>
      <c r="C1031" s="462" t="s">
        <v>2142</v>
      </c>
      <c r="D1031" s="463" t="s">
        <v>1990</v>
      </c>
      <c r="E1031" s="464" t="s">
        <v>61</v>
      </c>
      <c r="F1031" s="464">
        <v>2</v>
      </c>
      <c r="G1031" s="462" t="s">
        <v>2089</v>
      </c>
      <c r="H1031" s="464" t="s">
        <v>2112</v>
      </c>
      <c r="I1031" s="464" t="s">
        <v>2113</v>
      </c>
      <c r="J1031" s="464" t="s">
        <v>1101</v>
      </c>
      <c r="K1031" s="466" t="s">
        <v>1100</v>
      </c>
      <c r="L1031" s="467">
        <f t="shared" si="82"/>
        <v>1</v>
      </c>
      <c r="M1031" s="468" t="e">
        <f t="shared" si="79"/>
        <v>#VALUE!</v>
      </c>
      <c r="N1031" s="467" t="str">
        <f>IF(IFERROR(SEARCH("-",K1031,1),0) &gt; 0,IFERROR(VLOOKUP(K1031,'Liste ECO'!A:A,1,FALSE),"ATTENTION CE Inexistant"),"")</f>
        <v/>
      </c>
      <c r="O1031" s="467" t="str">
        <f>IF(LEFT(N1031,1) ="A",'Messages d''erreur'!$B$9,"")</f>
        <v/>
      </c>
      <c r="P1031" s="447" t="e">
        <f t="shared" si="80"/>
        <v>#VALUE!</v>
      </c>
      <c r="Q1031" s="447">
        <f>IFERROR(VLOOKUP(B1032,'Liste CG'!A:A,1,FALSE),"Attention erreur pas de CG")</f>
        <v>45330</v>
      </c>
      <c r="R1031" s="447" t="str">
        <f>IF(LEFT(Q1031,1)="A",'Messages d''erreur'!B$10,"")</f>
        <v/>
      </c>
      <c r="S1031" s="467" t="e">
        <f t="shared" si="81"/>
        <v>#VALUE!</v>
      </c>
      <c r="T1031" s="469" t="str">
        <f>IFERROR(VLOOKUP(S1031,'Liste CG'!A:A,1,FALSE),"Attention erreur pas de CG")</f>
        <v>Attention erreur pas de CG</v>
      </c>
      <c r="U1031" s="447" t="str">
        <f>IF(MID(H1031,4,1)="x", 'Messages d''erreur'!$B$13,IF(LEFT(T1031,1)="A",'Messages d''erreur'!$B$12,""))</f>
        <v>Compte générique de contre-partie</v>
      </c>
    </row>
    <row r="1032" spans="1:21" ht="26" x14ac:dyDescent="0.35">
      <c r="A1032" s="535" t="s">
        <v>2144</v>
      </c>
      <c r="B1032" s="447">
        <f t="shared" si="78"/>
        <v>45330</v>
      </c>
      <c r="C1032" s="462" t="s">
        <v>2145</v>
      </c>
      <c r="D1032" s="463" t="s">
        <v>1990</v>
      </c>
      <c r="E1032" s="464" t="s">
        <v>1101</v>
      </c>
      <c r="F1032" s="464">
        <v>1</v>
      </c>
      <c r="G1032" s="462" t="s">
        <v>2146</v>
      </c>
      <c r="H1032" s="464" t="s">
        <v>2111</v>
      </c>
      <c r="I1032" s="464" t="s">
        <v>1100</v>
      </c>
      <c r="J1032" s="464" t="s">
        <v>61</v>
      </c>
      <c r="K1032" s="466" t="s">
        <v>1100</v>
      </c>
      <c r="L1032" s="467">
        <f t="shared" si="82"/>
        <v>0</v>
      </c>
      <c r="M1032" s="468" t="e">
        <f t="shared" si="79"/>
        <v>#VALUE!</v>
      </c>
      <c r="N1032" s="467" t="str">
        <f>IF(IFERROR(SEARCH("-",K1032,1),0) &gt; 0,IFERROR(VLOOKUP(K1032,'Liste ECO'!A:A,1,FALSE),"ATTENTION CE Inexistant"),"")</f>
        <v/>
      </c>
      <c r="O1032" s="467" t="str">
        <f>IF(LEFT(N1032,1) ="A",'Messages d''erreur'!$B$9,"")</f>
        <v/>
      </c>
      <c r="P1032" s="447" t="e">
        <f t="shared" si="80"/>
        <v>#VALUE!</v>
      </c>
      <c r="Q1032" s="447">
        <f>IFERROR(VLOOKUP(B1033,'Liste CG'!A:A,1,FALSE),"Attention erreur pas de CG")</f>
        <v>45330</v>
      </c>
      <c r="R1032" s="447" t="str">
        <f>IF(LEFT(Q1032,1)="A",'Messages d''erreur'!B$10,"")</f>
        <v/>
      </c>
      <c r="S1032" s="467" t="e">
        <f t="shared" si="81"/>
        <v>#VALUE!</v>
      </c>
      <c r="T1032" s="469" t="str">
        <f>IFERROR(VLOOKUP(S1032,'Liste CG'!A:A,1,FALSE),"Attention erreur pas de CG")</f>
        <v>Attention erreur pas de CG</v>
      </c>
      <c r="U1032" s="447" t="str">
        <f>IF(MID(H1032,4,1)="x", 'Messages d''erreur'!$B$13,IF(LEFT(T1032,1)="A",'Messages d''erreur'!$B$12,""))</f>
        <v>Compte générique de contre-partie</v>
      </c>
    </row>
    <row r="1033" spans="1:21" ht="26" x14ac:dyDescent="0.35">
      <c r="A1033" s="535" t="s">
        <v>2144</v>
      </c>
      <c r="B1033" s="447">
        <f t="shared" si="78"/>
        <v>45330</v>
      </c>
      <c r="C1033" s="462" t="s">
        <v>2145</v>
      </c>
      <c r="D1033" s="463" t="s">
        <v>1990</v>
      </c>
      <c r="E1033" s="464" t="s">
        <v>1101</v>
      </c>
      <c r="F1033" s="464">
        <v>2</v>
      </c>
      <c r="G1033" s="462" t="s">
        <v>2147</v>
      </c>
      <c r="H1033" s="464" t="s">
        <v>2050</v>
      </c>
      <c r="I1033" s="464" t="s">
        <v>1100</v>
      </c>
      <c r="J1033" s="464" t="s">
        <v>61</v>
      </c>
      <c r="K1033" s="466" t="s">
        <v>1100</v>
      </c>
      <c r="L1033" s="467">
        <f t="shared" si="82"/>
        <v>1</v>
      </c>
      <c r="M1033" s="468" t="e">
        <f t="shared" si="79"/>
        <v>#VALUE!</v>
      </c>
      <c r="N1033" s="467" t="str">
        <f>IF(IFERROR(SEARCH("-",K1033,1),0) &gt; 0,IFERROR(VLOOKUP(K1033,'Liste ECO'!A:A,1,FALSE),"ATTENTION CE Inexistant"),"")</f>
        <v/>
      </c>
      <c r="O1033" s="467" t="str">
        <f>IF(LEFT(N1033,1) ="A",'Messages d''erreur'!$B$9,"")</f>
        <v/>
      </c>
      <c r="P1033" s="447" t="e">
        <f t="shared" si="80"/>
        <v>#VALUE!</v>
      </c>
      <c r="Q1033" s="447">
        <f>IFERROR(VLOOKUP(B1034,'Liste CG'!A:A,1,FALSE),"Attention erreur pas de CG")</f>
        <v>45330</v>
      </c>
      <c r="R1033" s="447" t="str">
        <f>IF(LEFT(Q1033,1)="A",'Messages d''erreur'!B$10,"")</f>
        <v/>
      </c>
      <c r="S1033" s="467" t="e">
        <f t="shared" si="81"/>
        <v>#VALUE!</v>
      </c>
      <c r="T1033" s="469" t="str">
        <f>IFERROR(VLOOKUP(S1033,'Liste CG'!A:A,1,FALSE),"Attention erreur pas de CG")</f>
        <v>Attention erreur pas de CG</v>
      </c>
      <c r="U1033" s="447" t="str">
        <f>IF(MID(H1033,4,1)="x", 'Messages d''erreur'!$B$13,IF(LEFT(T1033,1)="A",'Messages d''erreur'!$B$12,""))</f>
        <v>Compte générique de contre-partie</v>
      </c>
    </row>
    <row r="1034" spans="1:21" ht="26" x14ac:dyDescent="0.35">
      <c r="A1034" s="535" t="s">
        <v>2144</v>
      </c>
      <c r="B1034" s="447">
        <f t="shared" si="78"/>
        <v>45330</v>
      </c>
      <c r="C1034" s="462" t="s">
        <v>2145</v>
      </c>
      <c r="D1034" s="463" t="s">
        <v>1990</v>
      </c>
      <c r="E1034" s="464" t="s">
        <v>61</v>
      </c>
      <c r="F1034" s="464">
        <v>3</v>
      </c>
      <c r="G1034" s="462" t="s">
        <v>2089</v>
      </c>
      <c r="H1034" s="464" t="s">
        <v>2112</v>
      </c>
      <c r="I1034" s="464" t="s">
        <v>2113</v>
      </c>
      <c r="J1034" s="464" t="s">
        <v>1101</v>
      </c>
      <c r="K1034" s="466" t="s">
        <v>1100</v>
      </c>
      <c r="L1034" s="467">
        <f t="shared" si="82"/>
        <v>1</v>
      </c>
      <c r="M1034" s="468" t="e">
        <f t="shared" si="79"/>
        <v>#VALUE!</v>
      </c>
      <c r="N1034" s="467" t="str">
        <f>IF(IFERROR(SEARCH("-",K1034,1),0) &gt; 0,IFERROR(VLOOKUP(K1034,'Liste ECO'!A:A,1,FALSE),"ATTENTION CE Inexistant"),"")</f>
        <v/>
      </c>
      <c r="O1034" s="467" t="str">
        <f>IF(LEFT(N1034,1) ="A",'Messages d''erreur'!$B$9,"")</f>
        <v/>
      </c>
      <c r="P1034" s="447" t="e">
        <f t="shared" si="80"/>
        <v>#VALUE!</v>
      </c>
      <c r="Q1034" s="447">
        <f>IFERROR(VLOOKUP(B1035,'Liste CG'!A:A,1,FALSE),"Attention erreur pas de CG")</f>
        <v>45400</v>
      </c>
      <c r="R1034" s="447" t="str">
        <f>IF(LEFT(Q1034,1)="A",'Messages d''erreur'!B$10,"")</f>
        <v/>
      </c>
      <c r="S1034" s="467" t="e">
        <f t="shared" si="81"/>
        <v>#VALUE!</v>
      </c>
      <c r="T1034" s="469" t="str">
        <f>IFERROR(VLOOKUP(S1034,'Liste CG'!A:A,1,FALSE),"Attention erreur pas de CG")</f>
        <v>Attention erreur pas de CG</v>
      </c>
      <c r="U1034" s="447" t="str">
        <f>IF(MID(H1034,4,1)="x", 'Messages d''erreur'!$B$13,IF(LEFT(T1034,1)="A",'Messages d''erreur'!$B$12,""))</f>
        <v>Compte générique de contre-partie</v>
      </c>
    </row>
    <row r="1035" spans="1:21" ht="14.5" x14ac:dyDescent="0.35">
      <c r="A1035" s="535" t="s">
        <v>2148</v>
      </c>
      <c r="B1035" s="447">
        <f t="shared" si="78"/>
        <v>45400</v>
      </c>
      <c r="C1035" s="462" t="s">
        <v>2149</v>
      </c>
      <c r="D1035" s="463" t="s">
        <v>1990</v>
      </c>
      <c r="E1035" s="464" t="s">
        <v>1101</v>
      </c>
      <c r="F1035" s="464">
        <v>1</v>
      </c>
      <c r="G1035" s="462" t="s">
        <v>2150</v>
      </c>
      <c r="H1035" s="464" t="s">
        <v>2140</v>
      </c>
      <c r="I1035" s="464" t="s">
        <v>1100</v>
      </c>
      <c r="J1035" s="464" t="s">
        <v>61</v>
      </c>
      <c r="K1035" s="466" t="s">
        <v>71</v>
      </c>
      <c r="L1035" s="467">
        <f t="shared" si="82"/>
        <v>0</v>
      </c>
      <c r="M1035" s="468" t="e">
        <f t="shared" si="79"/>
        <v>#VALUE!</v>
      </c>
      <c r="N1035" s="467" t="str">
        <f>IF(IFERROR(SEARCH("-",K1035,1),0) &gt; 0,IFERROR(VLOOKUP(K1035,'Liste ECO'!A:A,1,FALSE),"ATTENTION CE Inexistant"),"")</f>
        <v>111-01</v>
      </c>
      <c r="O1035" s="467" t="str">
        <f>IF(LEFT(N1035,1) ="A",'Messages d''erreur'!$B$9,"")</f>
        <v/>
      </c>
      <c r="P1035" s="447" t="e">
        <f t="shared" si="80"/>
        <v>#VALUE!</v>
      </c>
      <c r="Q1035" s="447">
        <f>IFERROR(VLOOKUP(B1036,'Liste CG'!A:A,1,FALSE),"Attention erreur pas de CG")</f>
        <v>45400</v>
      </c>
      <c r="R1035" s="447" t="str">
        <f>IF(LEFT(Q1035,1)="A",'Messages d''erreur'!B$10,"")</f>
        <v/>
      </c>
      <c r="S1035" s="467" t="e">
        <f t="shared" si="81"/>
        <v>#VALUE!</v>
      </c>
      <c r="T1035" s="469" t="str">
        <f>IFERROR(VLOOKUP(S1035,'Liste CG'!A:A,1,FALSE),"Attention erreur pas de CG")</f>
        <v>Attention erreur pas de CG</v>
      </c>
      <c r="U1035" s="447" t="str">
        <f>IF(MID(H1035,4,1)="x", 'Messages d''erreur'!$B$13,IF(LEFT(T1035,1)="A",'Messages d''erreur'!$B$12,""))</f>
        <v>Compte générique de contre-partie</v>
      </c>
    </row>
    <row r="1036" spans="1:21" ht="14.5" x14ac:dyDescent="0.35">
      <c r="A1036" s="535" t="s">
        <v>2148</v>
      </c>
      <c r="B1036" s="447">
        <f t="shared" ref="B1036:B1099" si="83">VALUE(A1036)</f>
        <v>45400</v>
      </c>
      <c r="C1036" s="462" t="s">
        <v>2149</v>
      </c>
      <c r="D1036" s="463" t="s">
        <v>1990</v>
      </c>
      <c r="E1036" s="464" t="s">
        <v>61</v>
      </c>
      <c r="F1036" s="464">
        <v>2</v>
      </c>
      <c r="G1036" s="462" t="s">
        <v>2151</v>
      </c>
      <c r="H1036" s="464" t="s">
        <v>2095</v>
      </c>
      <c r="I1036" s="464" t="s">
        <v>2152</v>
      </c>
      <c r="J1036" s="464" t="s">
        <v>1101</v>
      </c>
      <c r="K1036" s="466" t="s">
        <v>1100</v>
      </c>
      <c r="L1036" s="467">
        <f t="shared" si="82"/>
        <v>1</v>
      </c>
      <c r="M1036" s="468" t="e">
        <f t="shared" ref="M1036:M1099" si="84">VALUE(H1036)</f>
        <v>#VALUE!</v>
      </c>
      <c r="N1036" s="467" t="str">
        <f>IF(IFERROR(SEARCH("-",K1036,1),0) &gt; 0,IFERROR(VLOOKUP(K1036,'Liste ECO'!A:A,1,FALSE),"ATTENTION CE Inexistant"),"")</f>
        <v/>
      </c>
      <c r="O1036" s="467" t="str">
        <f>IF(LEFT(N1036,1) ="A",'Messages d''erreur'!$B$9,"")</f>
        <v/>
      </c>
      <c r="P1036" s="447" t="e">
        <f t="shared" si="80"/>
        <v>#VALUE!</v>
      </c>
      <c r="Q1036" s="447">
        <f>IFERROR(VLOOKUP(B1037,'Liste CG'!A:A,1,FALSE),"Attention erreur pas de CG")</f>
        <v>45430</v>
      </c>
      <c r="R1036" s="447" t="str">
        <f>IF(LEFT(Q1036,1)="A",'Messages d''erreur'!B$10,"")</f>
        <v/>
      </c>
      <c r="S1036" s="467" t="e">
        <f t="shared" si="81"/>
        <v>#VALUE!</v>
      </c>
      <c r="T1036" s="469" t="str">
        <f>IFERROR(VLOOKUP(S1036,'Liste CG'!A:A,1,FALSE),"Attention erreur pas de CG")</f>
        <v>Attention erreur pas de CG</v>
      </c>
      <c r="U1036" s="447" t="str">
        <f>IF(MID(H1036,4,1)="x", 'Messages d''erreur'!$B$13,IF(LEFT(T1036,1)="A",'Messages d''erreur'!$B$12,""))</f>
        <v>Compte générique de contre-partie</v>
      </c>
    </row>
    <row r="1037" spans="1:21" ht="26" x14ac:dyDescent="0.35">
      <c r="A1037" s="535" t="s">
        <v>2153</v>
      </c>
      <c r="B1037" s="447">
        <f t="shared" si="83"/>
        <v>45430</v>
      </c>
      <c r="C1037" s="462" t="s">
        <v>2154</v>
      </c>
      <c r="D1037" s="463" t="s">
        <v>1990</v>
      </c>
      <c r="E1037" s="464" t="s">
        <v>1101</v>
      </c>
      <c r="F1037" s="464">
        <v>1</v>
      </c>
      <c r="G1037" s="462" t="s">
        <v>2146</v>
      </c>
      <c r="H1037" s="464" t="s">
        <v>2111</v>
      </c>
      <c r="I1037" s="464" t="s">
        <v>1100</v>
      </c>
      <c r="J1037" s="464" t="s">
        <v>61</v>
      </c>
      <c r="K1037" s="466" t="s">
        <v>1100</v>
      </c>
      <c r="L1037" s="467">
        <f t="shared" si="82"/>
        <v>0</v>
      </c>
      <c r="M1037" s="468" t="e">
        <f t="shared" si="84"/>
        <v>#VALUE!</v>
      </c>
      <c r="N1037" s="467" t="str">
        <f>IF(IFERROR(SEARCH("-",K1037,1),0) &gt; 0,IFERROR(VLOOKUP(K1037,'Liste ECO'!A:A,1,FALSE),"ATTENTION CE Inexistant"),"")</f>
        <v/>
      </c>
      <c r="O1037" s="467" t="str">
        <f>IF(LEFT(N1037,1) ="A",'Messages d''erreur'!$B$9,"")</f>
        <v/>
      </c>
      <c r="P1037" s="447" t="e">
        <f t="shared" si="80"/>
        <v>#VALUE!</v>
      </c>
      <c r="Q1037" s="447">
        <f>IFERROR(VLOOKUP(B1038,'Liste CG'!A:A,1,FALSE),"Attention erreur pas de CG")</f>
        <v>45430</v>
      </c>
      <c r="R1037" s="447" t="str">
        <f>IF(LEFT(Q1037,1)="A",'Messages d''erreur'!B$10,"")</f>
        <v/>
      </c>
      <c r="S1037" s="467" t="e">
        <f t="shared" si="81"/>
        <v>#VALUE!</v>
      </c>
      <c r="T1037" s="469" t="str">
        <f>IFERROR(VLOOKUP(S1037,'Liste CG'!A:A,1,FALSE),"Attention erreur pas de CG")</f>
        <v>Attention erreur pas de CG</v>
      </c>
      <c r="U1037" s="447" t="str">
        <f>IF(MID(H1037,4,1)="x", 'Messages d''erreur'!$B$13,IF(LEFT(T1037,1)="A",'Messages d''erreur'!$B$12,""))</f>
        <v>Compte générique de contre-partie</v>
      </c>
    </row>
    <row r="1038" spans="1:21" ht="26" x14ac:dyDescent="0.35">
      <c r="A1038" s="535" t="s">
        <v>2153</v>
      </c>
      <c r="B1038" s="447">
        <f t="shared" si="83"/>
        <v>45430</v>
      </c>
      <c r="C1038" s="462" t="s">
        <v>2154</v>
      </c>
      <c r="D1038" s="463" t="s">
        <v>1990</v>
      </c>
      <c r="E1038" s="464" t="s">
        <v>1101</v>
      </c>
      <c r="F1038" s="464">
        <v>2</v>
      </c>
      <c r="G1038" s="462" t="s">
        <v>2147</v>
      </c>
      <c r="H1038" s="464" t="s">
        <v>2050</v>
      </c>
      <c r="I1038" s="464" t="s">
        <v>1100</v>
      </c>
      <c r="J1038" s="464" t="s">
        <v>61</v>
      </c>
      <c r="K1038" s="466" t="s">
        <v>1100</v>
      </c>
      <c r="L1038" s="467">
        <f t="shared" si="82"/>
        <v>1</v>
      </c>
      <c r="M1038" s="468" t="e">
        <f t="shared" si="84"/>
        <v>#VALUE!</v>
      </c>
      <c r="N1038" s="467" t="str">
        <f>IF(IFERROR(SEARCH("-",K1038,1),0) &gt; 0,IFERROR(VLOOKUP(K1038,'Liste ECO'!A:A,1,FALSE),"ATTENTION CE Inexistant"),"")</f>
        <v/>
      </c>
      <c r="O1038" s="467" t="str">
        <f>IF(LEFT(N1038,1) ="A",'Messages d''erreur'!$B$9,"")</f>
        <v/>
      </c>
      <c r="P1038" s="447" t="e">
        <f t="shared" si="80"/>
        <v>#VALUE!</v>
      </c>
      <c r="Q1038" s="447">
        <f>IFERROR(VLOOKUP(B1039,'Liste CG'!A:A,1,FALSE),"Attention erreur pas de CG")</f>
        <v>45430</v>
      </c>
      <c r="R1038" s="447" t="str">
        <f>IF(LEFT(Q1038,1)="A",'Messages d''erreur'!B$10,"")</f>
        <v/>
      </c>
      <c r="S1038" s="467" t="e">
        <f t="shared" si="81"/>
        <v>#VALUE!</v>
      </c>
      <c r="T1038" s="469" t="str">
        <f>IFERROR(VLOOKUP(S1038,'Liste CG'!A:A,1,FALSE),"Attention erreur pas de CG")</f>
        <v>Attention erreur pas de CG</v>
      </c>
      <c r="U1038" s="447" t="str">
        <f>IF(MID(H1038,4,1)="x", 'Messages d''erreur'!$B$13,IF(LEFT(T1038,1)="A",'Messages d''erreur'!$B$12,""))</f>
        <v>Compte générique de contre-partie</v>
      </c>
    </row>
    <row r="1039" spans="1:21" ht="26" x14ac:dyDescent="0.35">
      <c r="A1039" s="535" t="s">
        <v>2153</v>
      </c>
      <c r="B1039" s="447">
        <f t="shared" si="83"/>
        <v>45430</v>
      </c>
      <c r="C1039" s="462" t="s">
        <v>2154</v>
      </c>
      <c r="D1039" s="463" t="s">
        <v>1990</v>
      </c>
      <c r="E1039" s="464" t="s">
        <v>61</v>
      </c>
      <c r="F1039" s="464">
        <v>3</v>
      </c>
      <c r="G1039" s="462" t="s">
        <v>2089</v>
      </c>
      <c r="H1039" s="464" t="s">
        <v>2112</v>
      </c>
      <c r="I1039" s="464" t="s">
        <v>2113</v>
      </c>
      <c r="J1039" s="464" t="s">
        <v>1101</v>
      </c>
      <c r="K1039" s="466" t="s">
        <v>1100</v>
      </c>
      <c r="L1039" s="467">
        <f t="shared" si="82"/>
        <v>1</v>
      </c>
      <c r="M1039" s="468" t="e">
        <f t="shared" si="84"/>
        <v>#VALUE!</v>
      </c>
      <c r="N1039" s="467" t="str">
        <f>IF(IFERROR(SEARCH("-",K1039,1),0) &gt; 0,IFERROR(VLOOKUP(K1039,'Liste ECO'!A:A,1,FALSE),"ATTENTION CE Inexistant"),"")</f>
        <v/>
      </c>
      <c r="O1039" s="467" t="str">
        <f>IF(LEFT(N1039,1) ="A",'Messages d''erreur'!$B$9,"")</f>
        <v/>
      </c>
      <c r="P1039" s="447" t="e">
        <f t="shared" si="80"/>
        <v>#VALUE!</v>
      </c>
      <c r="Q1039" s="447">
        <f>IFERROR(VLOOKUP(B1040,'Liste CG'!A:A,1,FALSE),"Attention erreur pas de CG")</f>
        <v>45452</v>
      </c>
      <c r="R1039" s="447" t="str">
        <f>IF(LEFT(Q1039,1)="A",'Messages d''erreur'!B$10,"")</f>
        <v/>
      </c>
      <c r="S1039" s="467" t="e">
        <f t="shared" si="81"/>
        <v>#VALUE!</v>
      </c>
      <c r="T1039" s="469" t="str">
        <f>IFERROR(VLOOKUP(S1039,'Liste CG'!A:A,1,FALSE),"Attention erreur pas de CG")</f>
        <v>Attention erreur pas de CG</v>
      </c>
      <c r="U1039" s="447" t="str">
        <f>IF(MID(H1039,4,1)="x", 'Messages d''erreur'!$B$13,IF(LEFT(T1039,1)="A",'Messages d''erreur'!$B$12,""))</f>
        <v>Compte générique de contre-partie</v>
      </c>
    </row>
    <row r="1040" spans="1:21" ht="26" x14ac:dyDescent="0.35">
      <c r="A1040" s="535" t="s">
        <v>2155</v>
      </c>
      <c r="B1040" s="447">
        <f t="shared" si="83"/>
        <v>45452</v>
      </c>
      <c r="C1040" s="462" t="s">
        <v>2156</v>
      </c>
      <c r="D1040" s="463" t="s">
        <v>1990</v>
      </c>
      <c r="E1040" s="464" t="s">
        <v>61</v>
      </c>
      <c r="F1040" s="464">
        <v>1</v>
      </c>
      <c r="G1040" s="462" t="s">
        <v>1878</v>
      </c>
      <c r="H1040" s="464" t="s">
        <v>2157</v>
      </c>
      <c r="I1040" s="464" t="s">
        <v>1100</v>
      </c>
      <c r="J1040" s="464" t="s">
        <v>1101</v>
      </c>
      <c r="K1040" s="466" t="s">
        <v>592</v>
      </c>
      <c r="L1040" s="467">
        <f t="shared" si="82"/>
        <v>0</v>
      </c>
      <c r="M1040" s="468">
        <f t="shared" si="84"/>
        <v>72401</v>
      </c>
      <c r="N1040" s="467" t="str">
        <f>IF(IFERROR(SEARCH("-",K1040,1),0) &gt; 0,IFERROR(VLOOKUP(K1040,'Liste ECO'!A:A,1,FALSE),"ATTENTION CE Inexistant"),"")</f>
        <v>380-02</v>
      </c>
      <c r="O1040" s="467" t="str">
        <f>IF(LEFT(N1040,1) ="A",'Messages d''erreur'!$B$9,"")</f>
        <v/>
      </c>
      <c r="P1040" s="447">
        <f t="shared" si="80"/>
        <v>72401</v>
      </c>
      <c r="Q1040" s="447">
        <f>IFERROR(VLOOKUP(B1041,'Liste CG'!A:A,1,FALSE),"Attention erreur pas de CG")</f>
        <v>45452</v>
      </c>
      <c r="R1040" s="447" t="str">
        <f>IF(LEFT(Q1040,1)="A",'Messages d''erreur'!B$10,"")</f>
        <v/>
      </c>
      <c r="S1040" s="467">
        <f t="shared" si="81"/>
        <v>72401</v>
      </c>
      <c r="T1040" s="469">
        <f>IFERROR(VLOOKUP(S1040,'Liste CG'!A:A,1,FALSE),"Attention erreur pas de CG")</f>
        <v>72401</v>
      </c>
      <c r="U1040" s="447" t="str">
        <f>IF(MID(H1040,4,1)="x", 'Messages d''erreur'!$B$13,IF(LEFT(T1040,1)="A",'Messages d''erreur'!$B$12,""))</f>
        <v/>
      </c>
    </row>
    <row r="1041" spans="1:21" ht="26" x14ac:dyDescent="0.35">
      <c r="A1041" s="535" t="s">
        <v>2155</v>
      </c>
      <c r="B1041" s="447">
        <f t="shared" si="83"/>
        <v>45452</v>
      </c>
      <c r="C1041" s="462" t="s">
        <v>2156</v>
      </c>
      <c r="D1041" s="463" t="s">
        <v>1990</v>
      </c>
      <c r="E1041" s="464" t="s">
        <v>1101</v>
      </c>
      <c r="F1041" s="464">
        <v>2</v>
      </c>
      <c r="G1041" s="462" t="s">
        <v>2158</v>
      </c>
      <c r="H1041" s="464" t="s">
        <v>2159</v>
      </c>
      <c r="I1041" s="464" t="s">
        <v>1100</v>
      </c>
      <c r="J1041" s="464" t="s">
        <v>61</v>
      </c>
      <c r="K1041" s="466" t="s">
        <v>71</v>
      </c>
      <c r="L1041" s="467">
        <f t="shared" si="82"/>
        <v>1</v>
      </c>
      <c r="M1041" s="468" t="e">
        <f t="shared" si="84"/>
        <v>#VALUE!</v>
      </c>
      <c r="N1041" s="467" t="str">
        <f>IF(IFERROR(SEARCH("-",K1041,1),0) &gt; 0,IFERROR(VLOOKUP(K1041,'Liste ECO'!A:A,1,FALSE),"ATTENTION CE Inexistant"),"")</f>
        <v>111-01</v>
      </c>
      <c r="O1041" s="467" t="str">
        <f>IF(LEFT(N1041,1) ="A",'Messages d''erreur'!$B$9,"")</f>
        <v/>
      </c>
      <c r="P1041" s="447" t="e">
        <f t="shared" si="80"/>
        <v>#VALUE!</v>
      </c>
      <c r="Q1041" s="447">
        <f>IFERROR(VLOOKUP(B1042,'Liste CG'!A:A,1,FALSE),"Attention erreur pas de CG")</f>
        <v>45453</v>
      </c>
      <c r="R1041" s="447" t="str">
        <f>IF(LEFT(Q1041,1)="A",'Messages d''erreur'!B$10,"")</f>
        <v/>
      </c>
      <c r="S1041" s="467" t="e">
        <f t="shared" si="81"/>
        <v>#VALUE!</v>
      </c>
      <c r="T1041" s="469" t="str">
        <f>IFERROR(VLOOKUP(S1041,'Liste CG'!A:A,1,FALSE),"Attention erreur pas de CG")</f>
        <v>Attention erreur pas de CG</v>
      </c>
      <c r="U1041" s="447" t="str">
        <f>IF(MID(H1041,4,1)="x", 'Messages d''erreur'!$B$13,IF(LEFT(T1041,1)="A",'Messages d''erreur'!$B$12,""))</f>
        <v>Compte générique de contre-partie</v>
      </c>
    </row>
    <row r="1042" spans="1:21" ht="26" x14ac:dyDescent="0.35">
      <c r="A1042" s="535" t="s">
        <v>2160</v>
      </c>
      <c r="B1042" s="447">
        <f t="shared" si="83"/>
        <v>45453</v>
      </c>
      <c r="C1042" s="462" t="s">
        <v>2161</v>
      </c>
      <c r="D1042" s="463" t="s">
        <v>1990</v>
      </c>
      <c r="E1042" s="464" t="s">
        <v>1101</v>
      </c>
      <c r="F1042" s="464">
        <v>1</v>
      </c>
      <c r="G1042" s="462" t="s">
        <v>2162</v>
      </c>
      <c r="H1042" s="464" t="s">
        <v>2163</v>
      </c>
      <c r="I1042" s="464" t="s">
        <v>1100</v>
      </c>
      <c r="J1042" s="464" t="s">
        <v>61</v>
      </c>
      <c r="K1042" s="466" t="s">
        <v>71</v>
      </c>
      <c r="L1042" s="467">
        <f t="shared" si="82"/>
        <v>0</v>
      </c>
      <c r="M1042" s="468">
        <f t="shared" si="84"/>
        <v>62001</v>
      </c>
      <c r="N1042" s="467" t="str">
        <f>IF(IFERROR(SEARCH("-",K1042,1),0) &gt; 0,IFERROR(VLOOKUP(K1042,'Liste ECO'!A:A,1,FALSE),"ATTENTION CE Inexistant"),"")</f>
        <v>111-01</v>
      </c>
      <c r="O1042" s="467" t="str">
        <f>IF(LEFT(N1042,1) ="A",'Messages d''erreur'!$B$9,"")</f>
        <v/>
      </c>
      <c r="P1042" s="447">
        <f t="shared" si="80"/>
        <v>62001</v>
      </c>
      <c r="Q1042" s="447">
        <f>IFERROR(VLOOKUP(B1043,'Liste CG'!A:A,1,FALSE),"Attention erreur pas de CG")</f>
        <v>45453</v>
      </c>
      <c r="R1042" s="447" t="str">
        <f>IF(LEFT(Q1042,1)="A",'Messages d''erreur'!B$10,"")</f>
        <v/>
      </c>
      <c r="S1042" s="467">
        <f t="shared" si="81"/>
        <v>62001</v>
      </c>
      <c r="T1042" s="469">
        <f>IFERROR(VLOOKUP(S1042,'Liste CG'!A:A,1,FALSE),"Attention erreur pas de CG")</f>
        <v>62001</v>
      </c>
      <c r="U1042" s="447" t="str">
        <f>IF(MID(H1042,4,1)="x", 'Messages d''erreur'!$B$13,IF(LEFT(T1042,1)="A",'Messages d''erreur'!$B$12,""))</f>
        <v/>
      </c>
    </row>
    <row r="1043" spans="1:21" ht="26" x14ac:dyDescent="0.35">
      <c r="A1043" s="535" t="s">
        <v>2160</v>
      </c>
      <c r="B1043" s="447">
        <f t="shared" si="83"/>
        <v>45453</v>
      </c>
      <c r="C1043" s="462" t="s">
        <v>2161</v>
      </c>
      <c r="D1043" s="463" t="s">
        <v>1990</v>
      </c>
      <c r="E1043" s="464" t="s">
        <v>1101</v>
      </c>
      <c r="F1043" s="464">
        <v>2</v>
      </c>
      <c r="G1043" s="462" t="s">
        <v>2162</v>
      </c>
      <c r="H1043" s="464" t="s">
        <v>2164</v>
      </c>
      <c r="I1043" s="464" t="s">
        <v>1100</v>
      </c>
      <c r="J1043" s="464" t="s">
        <v>61</v>
      </c>
      <c r="K1043" s="466" t="s">
        <v>73</v>
      </c>
      <c r="L1043" s="467">
        <f t="shared" si="82"/>
        <v>1</v>
      </c>
      <c r="M1043" s="468">
        <f t="shared" si="84"/>
        <v>62002</v>
      </c>
      <c r="N1043" s="467" t="str">
        <f>IF(IFERROR(SEARCH("-",K1043,1),0) &gt; 0,IFERROR(VLOOKUP(K1043,'Liste ECO'!A:A,1,FALSE),"ATTENTION CE Inexistant"),"")</f>
        <v>111-02</v>
      </c>
      <c r="O1043" s="467" t="str">
        <f>IF(LEFT(N1043,1) ="A",'Messages d''erreur'!$B$9,"")</f>
        <v/>
      </c>
      <c r="P1043" s="447">
        <f t="shared" si="80"/>
        <v>62002</v>
      </c>
      <c r="Q1043" s="447">
        <f>IFERROR(VLOOKUP(B1044,'Liste CG'!A:A,1,FALSE),"Attention erreur pas de CG")</f>
        <v>45453</v>
      </c>
      <c r="R1043" s="447" t="str">
        <f>IF(LEFT(Q1043,1)="A",'Messages d''erreur'!B$10,"")</f>
        <v/>
      </c>
      <c r="S1043" s="467">
        <f t="shared" si="81"/>
        <v>62002</v>
      </c>
      <c r="T1043" s="469">
        <f>IFERROR(VLOOKUP(S1043,'Liste CG'!A:A,1,FALSE),"Attention erreur pas de CG")</f>
        <v>62002</v>
      </c>
      <c r="U1043" s="447" t="str">
        <f>IF(MID(H1043,4,1)="x", 'Messages d''erreur'!$B$13,IF(LEFT(T1043,1)="A",'Messages d''erreur'!$B$12,""))</f>
        <v/>
      </c>
    </row>
    <row r="1044" spans="1:21" ht="39" x14ac:dyDescent="0.35">
      <c r="A1044" s="535" t="s">
        <v>2160</v>
      </c>
      <c r="B1044" s="447">
        <f t="shared" si="83"/>
        <v>45453</v>
      </c>
      <c r="C1044" s="462" t="s">
        <v>2161</v>
      </c>
      <c r="D1044" s="463" t="s">
        <v>1990</v>
      </c>
      <c r="E1044" s="464" t="s">
        <v>1101</v>
      </c>
      <c r="F1044" s="464">
        <v>3</v>
      </c>
      <c r="G1044" s="462" t="s">
        <v>2165</v>
      </c>
      <c r="H1044" s="464" t="s">
        <v>2166</v>
      </c>
      <c r="I1044" s="464" t="s">
        <v>1100</v>
      </c>
      <c r="J1044" s="464" t="s">
        <v>61</v>
      </c>
      <c r="K1044" s="466" t="s">
        <v>112</v>
      </c>
      <c r="L1044" s="467">
        <f t="shared" si="82"/>
        <v>1</v>
      </c>
      <c r="M1044" s="468">
        <f t="shared" si="84"/>
        <v>62412</v>
      </c>
      <c r="N1044" s="467" t="str">
        <f>IF(IFERROR(SEARCH("-",K1044,1),0) &gt; 0,IFERROR(VLOOKUP(K1044,'Liste ECO'!A:A,1,FALSE),"ATTENTION CE Inexistant"),"")</f>
        <v>114-12</v>
      </c>
      <c r="O1044" s="467" t="str">
        <f>IF(LEFT(N1044,1) ="A",'Messages d''erreur'!$B$9,"")</f>
        <v/>
      </c>
      <c r="P1044" s="447">
        <f t="shared" si="80"/>
        <v>62412</v>
      </c>
      <c r="Q1044" s="447">
        <f>IFERROR(VLOOKUP(B1045,'Liste CG'!A:A,1,FALSE),"Attention erreur pas de CG")</f>
        <v>45453</v>
      </c>
      <c r="R1044" s="447" t="str">
        <f>IF(LEFT(Q1044,1)="A",'Messages d''erreur'!B$10,"")</f>
        <v/>
      </c>
      <c r="S1044" s="467">
        <f t="shared" si="81"/>
        <v>62412</v>
      </c>
      <c r="T1044" s="469">
        <f>IFERROR(VLOOKUP(S1044,'Liste CG'!A:A,1,FALSE),"Attention erreur pas de CG")</f>
        <v>62412</v>
      </c>
      <c r="U1044" s="447" t="str">
        <f>IF(MID(H1044,4,1)="x", 'Messages d''erreur'!$B$13,IF(LEFT(T1044,1)="A",'Messages d''erreur'!$B$12,""))</f>
        <v/>
      </c>
    </row>
    <row r="1045" spans="1:21" ht="39" x14ac:dyDescent="0.35">
      <c r="A1045" s="535" t="s">
        <v>2160</v>
      </c>
      <c r="B1045" s="447">
        <f t="shared" si="83"/>
        <v>45453</v>
      </c>
      <c r="C1045" s="462" t="s">
        <v>2161</v>
      </c>
      <c r="D1045" s="463" t="s">
        <v>1990</v>
      </c>
      <c r="E1045" s="464" t="s">
        <v>1101</v>
      </c>
      <c r="F1045" s="464">
        <v>4</v>
      </c>
      <c r="G1045" s="462" t="s">
        <v>2167</v>
      </c>
      <c r="H1045" s="464" t="s">
        <v>2168</v>
      </c>
      <c r="I1045" s="464" t="s">
        <v>1100</v>
      </c>
      <c r="J1045" s="464" t="s">
        <v>61</v>
      </c>
      <c r="K1045" s="466" t="s">
        <v>114</v>
      </c>
      <c r="L1045" s="467">
        <f t="shared" si="82"/>
        <v>1</v>
      </c>
      <c r="M1045" s="468">
        <f t="shared" si="84"/>
        <v>62448</v>
      </c>
      <c r="N1045" s="467" t="str">
        <f>IF(IFERROR(SEARCH("-",K1045,1),0) &gt; 0,IFERROR(VLOOKUP(K1045,'Liste ECO'!A:A,1,FALSE),"ATTENTION CE Inexistant"),"")</f>
        <v>114-48</v>
      </c>
      <c r="O1045" s="467" t="str">
        <f>IF(LEFT(N1045,1) ="A",'Messages d''erreur'!$B$9,"")</f>
        <v/>
      </c>
      <c r="P1045" s="447">
        <f t="shared" si="80"/>
        <v>62448</v>
      </c>
      <c r="Q1045" s="447">
        <f>IFERROR(VLOOKUP(B1046,'Liste CG'!A:A,1,FALSE),"Attention erreur pas de CG")</f>
        <v>45453</v>
      </c>
      <c r="R1045" s="447" t="str">
        <f>IF(LEFT(Q1045,1)="A",'Messages d''erreur'!B$10,"")</f>
        <v/>
      </c>
      <c r="S1045" s="467">
        <f t="shared" si="81"/>
        <v>62448</v>
      </c>
      <c r="T1045" s="469">
        <f>IFERROR(VLOOKUP(S1045,'Liste CG'!A:A,1,FALSE),"Attention erreur pas de CG")</f>
        <v>62448</v>
      </c>
      <c r="U1045" s="447" t="str">
        <f>IF(MID(H1045,4,1)="x", 'Messages d''erreur'!$B$13,IF(LEFT(T1045,1)="A",'Messages d''erreur'!$B$12,""))</f>
        <v/>
      </c>
    </row>
    <row r="1046" spans="1:21" ht="26" x14ac:dyDescent="0.35">
      <c r="A1046" s="535" t="s">
        <v>2160</v>
      </c>
      <c r="B1046" s="447">
        <f t="shared" si="83"/>
        <v>45453</v>
      </c>
      <c r="C1046" s="462" t="s">
        <v>2161</v>
      </c>
      <c r="D1046" s="463" t="s">
        <v>1990</v>
      </c>
      <c r="E1046" s="464" t="s">
        <v>61</v>
      </c>
      <c r="F1046" s="464">
        <v>5</v>
      </c>
      <c r="G1046" s="462" t="s">
        <v>2169</v>
      </c>
      <c r="H1046" s="464" t="s">
        <v>2112</v>
      </c>
      <c r="I1046" s="464" t="s">
        <v>2113</v>
      </c>
      <c r="J1046" s="464" t="s">
        <v>1101</v>
      </c>
      <c r="K1046" s="466" t="s">
        <v>1100</v>
      </c>
      <c r="L1046" s="467">
        <f t="shared" si="82"/>
        <v>1</v>
      </c>
      <c r="M1046" s="468" t="e">
        <f t="shared" si="84"/>
        <v>#VALUE!</v>
      </c>
      <c r="N1046" s="467" t="str">
        <f>IF(IFERROR(SEARCH("-",K1046,1),0) &gt; 0,IFERROR(VLOOKUP(K1046,'Liste ECO'!A:A,1,FALSE),"ATTENTION CE Inexistant"),"")</f>
        <v/>
      </c>
      <c r="O1046" s="467" t="str">
        <f>IF(LEFT(N1046,1) ="A",'Messages d''erreur'!$B$9,"")</f>
        <v/>
      </c>
      <c r="P1046" s="447" t="e">
        <f t="shared" si="80"/>
        <v>#VALUE!</v>
      </c>
      <c r="Q1046" s="447">
        <f>IFERROR(VLOOKUP(B1047,'Liste CG'!A:A,1,FALSE),"Attention erreur pas de CG")</f>
        <v>45500</v>
      </c>
      <c r="R1046" s="447" t="str">
        <f>IF(LEFT(Q1046,1)="A",'Messages d''erreur'!B$10,"")</f>
        <v/>
      </c>
      <c r="S1046" s="467" t="e">
        <f t="shared" si="81"/>
        <v>#VALUE!</v>
      </c>
      <c r="T1046" s="469" t="str">
        <f>IFERROR(VLOOKUP(S1046,'Liste CG'!A:A,1,FALSE),"Attention erreur pas de CG")</f>
        <v>Attention erreur pas de CG</v>
      </c>
      <c r="U1046" s="447" t="str">
        <f>IF(MID(H1046,4,1)="x", 'Messages d''erreur'!$B$13,IF(LEFT(T1046,1)="A",'Messages d''erreur'!$B$12,""))</f>
        <v>Compte générique de contre-partie</v>
      </c>
    </row>
    <row r="1047" spans="1:21" ht="39" x14ac:dyDescent="0.35">
      <c r="A1047" s="535" t="s">
        <v>2170</v>
      </c>
      <c r="B1047" s="447">
        <f t="shared" si="83"/>
        <v>45500</v>
      </c>
      <c r="C1047" s="462" t="s">
        <v>2171</v>
      </c>
      <c r="D1047" s="463" t="s">
        <v>2172</v>
      </c>
      <c r="E1047" s="464" t="s">
        <v>1101</v>
      </c>
      <c r="F1047" s="464">
        <v>1</v>
      </c>
      <c r="G1047" s="462" t="s">
        <v>2173</v>
      </c>
      <c r="H1047" s="464" t="s">
        <v>2174</v>
      </c>
      <c r="I1047" s="464" t="s">
        <v>1100</v>
      </c>
      <c r="J1047" s="464" t="s">
        <v>61</v>
      </c>
      <c r="K1047" s="466" t="s">
        <v>145</v>
      </c>
      <c r="L1047" s="467">
        <f t="shared" si="82"/>
        <v>0</v>
      </c>
      <c r="M1047" s="468">
        <f t="shared" si="84"/>
        <v>61101</v>
      </c>
      <c r="N1047" s="467" t="str">
        <f>IF(IFERROR(SEARCH("-",K1047,1),0) &gt; 0,IFERROR(VLOOKUP(K1047,'Liste ECO'!A:A,1,FALSE),"ATTENTION CE Inexistant"),"")</f>
        <v>121-01</v>
      </c>
      <c r="O1047" s="467" t="str">
        <f>IF(LEFT(N1047,1) ="A",'Messages d''erreur'!$B$9,"")</f>
        <v/>
      </c>
      <c r="P1047" s="447">
        <f t="shared" si="80"/>
        <v>61101</v>
      </c>
      <c r="Q1047" s="447">
        <f>IFERROR(VLOOKUP(B1048,'Liste CG'!A:A,1,FALSE),"Attention erreur pas de CG")</f>
        <v>45500</v>
      </c>
      <c r="R1047" s="447" t="str">
        <f>IF(LEFT(Q1047,1)="A",'Messages d''erreur'!B$10,"")</f>
        <v/>
      </c>
      <c r="S1047" s="467">
        <f t="shared" si="81"/>
        <v>61101</v>
      </c>
      <c r="T1047" s="469">
        <f>IFERROR(VLOOKUP(S1047,'Liste CG'!A:A,1,FALSE),"Attention erreur pas de CG")</f>
        <v>61101</v>
      </c>
      <c r="U1047" s="447" t="str">
        <f>IF(MID(H1047,4,1)="x", 'Messages d''erreur'!$B$13,IF(LEFT(T1047,1)="A",'Messages d''erreur'!$B$12,""))</f>
        <v/>
      </c>
    </row>
    <row r="1048" spans="1:21" ht="26" x14ac:dyDescent="0.35">
      <c r="A1048" s="535" t="s">
        <v>2170</v>
      </c>
      <c r="B1048" s="447">
        <f t="shared" si="83"/>
        <v>45500</v>
      </c>
      <c r="C1048" s="462" t="s">
        <v>2171</v>
      </c>
      <c r="D1048" s="463" t="s">
        <v>2172</v>
      </c>
      <c r="E1048" s="464" t="s">
        <v>1101</v>
      </c>
      <c r="F1048" s="464">
        <v>2</v>
      </c>
      <c r="G1048" s="462" t="s">
        <v>2175</v>
      </c>
      <c r="H1048" s="464" t="s">
        <v>2140</v>
      </c>
      <c r="I1048" s="464" t="s">
        <v>1100</v>
      </c>
      <c r="J1048" s="464" t="s">
        <v>61</v>
      </c>
      <c r="K1048" s="466" t="s">
        <v>71</v>
      </c>
      <c r="L1048" s="467">
        <f t="shared" si="82"/>
        <v>1</v>
      </c>
      <c r="M1048" s="468" t="e">
        <f t="shared" si="84"/>
        <v>#VALUE!</v>
      </c>
      <c r="N1048" s="467" t="str">
        <f>IF(IFERROR(SEARCH("-",K1048,1),0) &gt; 0,IFERROR(VLOOKUP(K1048,'Liste ECO'!A:A,1,FALSE),"ATTENTION CE Inexistant"),"")</f>
        <v>111-01</v>
      </c>
      <c r="O1048" s="467" t="str">
        <f>IF(LEFT(N1048,1) ="A",'Messages d''erreur'!$B$9,"")</f>
        <v/>
      </c>
      <c r="P1048" s="447" t="e">
        <f t="shared" si="80"/>
        <v>#VALUE!</v>
      </c>
      <c r="Q1048" s="447">
        <f>IFERROR(VLOOKUP(B1049,'Liste CG'!A:A,1,FALSE),"Attention erreur pas de CG")</f>
        <v>45500</v>
      </c>
      <c r="R1048" s="447" t="str">
        <f>IF(LEFT(Q1048,1)="A",'Messages d''erreur'!B$10,"")</f>
        <v/>
      </c>
      <c r="S1048" s="467" t="e">
        <f t="shared" si="81"/>
        <v>#VALUE!</v>
      </c>
      <c r="T1048" s="469" t="str">
        <f>IFERROR(VLOOKUP(S1048,'Liste CG'!A:A,1,FALSE),"Attention erreur pas de CG")</f>
        <v>Attention erreur pas de CG</v>
      </c>
      <c r="U1048" s="447" t="str">
        <f>IF(MID(H1048,4,1)="x", 'Messages d''erreur'!$B$13,IF(LEFT(T1048,1)="A",'Messages d''erreur'!$B$12,""))</f>
        <v>Compte générique de contre-partie</v>
      </c>
    </row>
    <row r="1049" spans="1:21" ht="26" x14ac:dyDescent="0.35">
      <c r="A1049" s="535" t="s">
        <v>2170</v>
      </c>
      <c r="B1049" s="447">
        <f t="shared" si="83"/>
        <v>45500</v>
      </c>
      <c r="C1049" s="462" t="s">
        <v>2171</v>
      </c>
      <c r="D1049" s="463" t="s">
        <v>2172</v>
      </c>
      <c r="E1049" s="464" t="s">
        <v>61</v>
      </c>
      <c r="F1049" s="464">
        <v>3</v>
      </c>
      <c r="G1049" s="462" t="s">
        <v>2089</v>
      </c>
      <c r="H1049" s="464" t="s">
        <v>2095</v>
      </c>
      <c r="I1049" s="464" t="s">
        <v>2176</v>
      </c>
      <c r="J1049" s="464" t="s">
        <v>1101</v>
      </c>
      <c r="K1049" s="466" t="s">
        <v>1100</v>
      </c>
      <c r="L1049" s="467">
        <f t="shared" si="82"/>
        <v>1</v>
      </c>
      <c r="M1049" s="468" t="e">
        <f t="shared" si="84"/>
        <v>#VALUE!</v>
      </c>
      <c r="N1049" s="467" t="str">
        <f>IF(IFERROR(SEARCH("-",K1049,1),0) &gt; 0,IFERROR(VLOOKUP(K1049,'Liste ECO'!A:A,1,FALSE),"ATTENTION CE Inexistant"),"")</f>
        <v/>
      </c>
      <c r="O1049" s="467" t="str">
        <f>IF(LEFT(N1049,1) ="A",'Messages d''erreur'!$B$9,"")</f>
        <v/>
      </c>
      <c r="P1049" s="447" t="e">
        <f t="shared" si="80"/>
        <v>#VALUE!</v>
      </c>
      <c r="Q1049" s="447">
        <f>IFERROR(VLOOKUP(B1050,'Liste CG'!A:A,1,FALSE),"Attention erreur pas de CG")</f>
        <v>45820</v>
      </c>
      <c r="R1049" s="447" t="str">
        <f>IF(LEFT(Q1049,1)="A",'Messages d''erreur'!B$10,"")</f>
        <v/>
      </c>
      <c r="S1049" s="467" t="e">
        <f t="shared" si="81"/>
        <v>#VALUE!</v>
      </c>
      <c r="T1049" s="469" t="str">
        <f>IFERROR(VLOOKUP(S1049,'Liste CG'!A:A,1,FALSE),"Attention erreur pas de CG")</f>
        <v>Attention erreur pas de CG</v>
      </c>
      <c r="U1049" s="447" t="str">
        <f>IF(MID(H1049,4,1)="x", 'Messages d''erreur'!$B$13,IF(LEFT(T1049,1)="A",'Messages d''erreur'!$B$12,""))</f>
        <v>Compte générique de contre-partie</v>
      </c>
    </row>
    <row r="1050" spans="1:21" ht="26" x14ac:dyDescent="0.35">
      <c r="A1050" s="535" t="s">
        <v>2177</v>
      </c>
      <c r="B1050" s="447">
        <f t="shared" si="83"/>
        <v>45820</v>
      </c>
      <c r="C1050" s="462" t="s">
        <v>2178</v>
      </c>
      <c r="D1050" s="463" t="s">
        <v>1990</v>
      </c>
      <c r="E1050" s="464" t="s">
        <v>1101</v>
      </c>
      <c r="F1050" s="464">
        <v>1</v>
      </c>
      <c r="G1050" s="462" t="s">
        <v>2179</v>
      </c>
      <c r="H1050" s="464" t="s">
        <v>2140</v>
      </c>
      <c r="I1050" s="464" t="s">
        <v>1100</v>
      </c>
      <c r="J1050" s="464" t="s">
        <v>61</v>
      </c>
      <c r="K1050" s="466" t="s">
        <v>71</v>
      </c>
      <c r="L1050" s="467" t="e">
        <f>IF(A1050=#REF!,1,0)</f>
        <v>#REF!</v>
      </c>
      <c r="M1050" s="468" t="e">
        <f t="shared" si="84"/>
        <v>#VALUE!</v>
      </c>
      <c r="N1050" s="467" t="str">
        <f>IF(IFERROR(SEARCH("-",K1050,1),0) &gt; 0,IFERROR(VLOOKUP(K1050,'Liste ECO'!A:A,1,FALSE),"ATTENTION CE Inexistant"),"")</f>
        <v>111-01</v>
      </c>
      <c r="O1050" s="467" t="str">
        <f>IF(LEFT(N1050,1) ="A",'Messages d''erreur'!$B$9,"")</f>
        <v/>
      </c>
      <c r="P1050" s="447" t="e">
        <f t="shared" si="80"/>
        <v>#VALUE!</v>
      </c>
      <c r="Q1050" s="447">
        <f>IFERROR(VLOOKUP(B1051,'Liste CG'!A:A,1,FALSE),"Attention erreur pas de CG")</f>
        <v>45820</v>
      </c>
      <c r="R1050" s="447" t="str">
        <f>IF(LEFT(Q1050,1)="A",'Messages d''erreur'!B$10,"")</f>
        <v/>
      </c>
      <c r="S1050" s="467" t="e">
        <f t="shared" si="81"/>
        <v>#VALUE!</v>
      </c>
      <c r="T1050" s="469" t="str">
        <f>IFERROR(VLOOKUP(S1050,'Liste CG'!A:A,1,FALSE),"Attention erreur pas de CG")</f>
        <v>Attention erreur pas de CG</v>
      </c>
      <c r="U1050" s="447" t="str">
        <f>IF(MID(H1050,4,1)="x", 'Messages d''erreur'!$B$13,IF(LEFT(T1050,1)="A",'Messages d''erreur'!$B$12,""))</f>
        <v>Compte générique de contre-partie</v>
      </c>
    </row>
    <row r="1051" spans="1:21" ht="26" x14ac:dyDescent="0.35">
      <c r="A1051" s="535" t="s">
        <v>2177</v>
      </c>
      <c r="B1051" s="447">
        <f t="shared" si="83"/>
        <v>45820</v>
      </c>
      <c r="C1051" s="462" t="s">
        <v>2178</v>
      </c>
      <c r="D1051" s="463" t="s">
        <v>1990</v>
      </c>
      <c r="E1051" s="464" t="s">
        <v>61</v>
      </c>
      <c r="F1051" s="464">
        <v>2</v>
      </c>
      <c r="G1051" s="462" t="s">
        <v>2089</v>
      </c>
      <c r="H1051" s="464" t="s">
        <v>2095</v>
      </c>
      <c r="I1051" s="464" t="s">
        <v>2176</v>
      </c>
      <c r="J1051" s="464" t="s">
        <v>1101</v>
      </c>
      <c r="K1051" s="466" t="s">
        <v>1100</v>
      </c>
      <c r="L1051" s="467">
        <f t="shared" ref="L1051:L1071" si="85">IF(A1051=A1050,1,0)</f>
        <v>1</v>
      </c>
      <c r="M1051" s="468" t="e">
        <f t="shared" si="84"/>
        <v>#VALUE!</v>
      </c>
      <c r="N1051" s="467" t="str">
        <f>IF(IFERROR(SEARCH("-",K1051,1),0) &gt; 0,IFERROR(VLOOKUP(K1051,'Liste ECO'!A:A,1,FALSE),"ATTENTION CE Inexistant"),"")</f>
        <v/>
      </c>
      <c r="O1051" s="467" t="str">
        <f>IF(LEFT(N1051,1) ="A",'Messages d''erreur'!$B$9,"")</f>
        <v/>
      </c>
      <c r="P1051" s="447" t="e">
        <f t="shared" si="80"/>
        <v>#VALUE!</v>
      </c>
      <c r="Q1051" s="447">
        <f>IFERROR(VLOOKUP(B1052,'Liste CG'!A:A,1,FALSE),"Attention erreur pas de CG")</f>
        <v>46001</v>
      </c>
      <c r="R1051" s="447" t="str">
        <f>IF(LEFT(Q1051,1)="A",'Messages d''erreur'!B$10,"")</f>
        <v/>
      </c>
      <c r="S1051" s="467" t="e">
        <f t="shared" si="81"/>
        <v>#VALUE!</v>
      </c>
      <c r="T1051" s="469" t="str">
        <f>IFERROR(VLOOKUP(S1051,'Liste CG'!A:A,1,FALSE),"Attention erreur pas de CG")</f>
        <v>Attention erreur pas de CG</v>
      </c>
      <c r="U1051" s="447" t="str">
        <f>IF(MID(H1051,4,1)="x", 'Messages d''erreur'!$B$13,IF(LEFT(T1051,1)="A",'Messages d''erreur'!$B$12,""))</f>
        <v>Compte générique de contre-partie</v>
      </c>
    </row>
    <row r="1052" spans="1:21" ht="39" x14ac:dyDescent="0.35">
      <c r="A1052" s="535" t="s">
        <v>2180</v>
      </c>
      <c r="B1052" s="447">
        <f t="shared" si="83"/>
        <v>46001</v>
      </c>
      <c r="C1052" s="462" t="s">
        <v>2181</v>
      </c>
      <c r="D1052" s="463" t="s">
        <v>2182</v>
      </c>
      <c r="E1052" s="464" t="s">
        <v>61</v>
      </c>
      <c r="F1052" s="464">
        <v>1</v>
      </c>
      <c r="G1052" s="462" t="s">
        <v>2183</v>
      </c>
      <c r="H1052" s="464" t="s">
        <v>2184</v>
      </c>
      <c r="I1052" s="464" t="s">
        <v>1100</v>
      </c>
      <c r="J1052" s="464" t="s">
        <v>1101</v>
      </c>
      <c r="K1052" s="466" t="s">
        <v>601</v>
      </c>
      <c r="L1052" s="467">
        <f t="shared" si="85"/>
        <v>0</v>
      </c>
      <c r="M1052" s="468">
        <f t="shared" si="84"/>
        <v>73801</v>
      </c>
      <c r="N1052" s="467" t="str">
        <f>IF(IFERROR(SEARCH("-",K1052,1),0) &gt; 0,IFERROR(VLOOKUP(K1052,'Liste ECO'!A:A,1,FALSE),"ATTENTION CE Inexistant"),"")</f>
        <v>383-01</v>
      </c>
      <c r="O1052" s="467" t="str">
        <f>IF(LEFT(N1052,1) ="A",'Messages d''erreur'!$B$9,"")</f>
        <v/>
      </c>
      <c r="P1052" s="447">
        <f t="shared" si="80"/>
        <v>73801</v>
      </c>
      <c r="Q1052" s="447">
        <f>IFERROR(VLOOKUP(B1053,'Liste CG'!A:A,1,FALSE),"Attention erreur pas de CG")</f>
        <v>46001</v>
      </c>
      <c r="R1052" s="447" t="str">
        <f>IF(LEFT(Q1052,1)="A",'Messages d''erreur'!B$10,"")</f>
        <v/>
      </c>
      <c r="S1052" s="467">
        <f t="shared" si="81"/>
        <v>73801</v>
      </c>
      <c r="T1052" s="469">
        <f>IFERROR(VLOOKUP(S1052,'Liste CG'!A:A,1,FALSE),"Attention erreur pas de CG")</f>
        <v>73801</v>
      </c>
      <c r="U1052" s="447" t="str">
        <f>IF(MID(H1052,4,1)="x", 'Messages d''erreur'!$B$13,IF(LEFT(T1052,1)="A",'Messages d''erreur'!$B$12,""))</f>
        <v/>
      </c>
    </row>
    <row r="1053" spans="1:21" ht="39" x14ac:dyDescent="0.35">
      <c r="A1053" s="535" t="s">
        <v>2180</v>
      </c>
      <c r="B1053" s="447">
        <f t="shared" si="83"/>
        <v>46001</v>
      </c>
      <c r="C1053" s="462" t="s">
        <v>2181</v>
      </c>
      <c r="D1053" s="463" t="s">
        <v>2182</v>
      </c>
      <c r="E1053" s="464" t="s">
        <v>1101</v>
      </c>
      <c r="F1053" s="464">
        <v>2</v>
      </c>
      <c r="G1053" s="462" t="s">
        <v>2185</v>
      </c>
      <c r="H1053" s="464" t="s">
        <v>2184</v>
      </c>
      <c r="I1053" s="464" t="s">
        <v>1100</v>
      </c>
      <c r="J1053" s="464" t="s">
        <v>61</v>
      </c>
      <c r="K1053" s="466" t="s">
        <v>601</v>
      </c>
      <c r="L1053" s="467">
        <f t="shared" si="85"/>
        <v>1</v>
      </c>
      <c r="M1053" s="468">
        <f t="shared" si="84"/>
        <v>73801</v>
      </c>
      <c r="N1053" s="467" t="str">
        <f>IF(IFERROR(SEARCH("-",K1053,1),0) &gt; 0,IFERROR(VLOOKUP(K1053,'Liste ECO'!A:A,1,FALSE),"ATTENTION CE Inexistant"),"")</f>
        <v>383-01</v>
      </c>
      <c r="O1053" s="467" t="str">
        <f>IF(LEFT(N1053,1) ="A",'Messages d''erreur'!$B$9,"")</f>
        <v/>
      </c>
      <c r="P1053" s="447">
        <f t="shared" si="80"/>
        <v>73801</v>
      </c>
      <c r="Q1053" s="447">
        <f>IFERROR(VLOOKUP(B1054,'Liste CG'!A:A,1,FALSE),"Attention erreur pas de CG")</f>
        <v>46001</v>
      </c>
      <c r="R1053" s="447" t="str">
        <f>IF(LEFT(Q1053,1)="A",'Messages d''erreur'!B$10,"")</f>
        <v/>
      </c>
      <c r="S1053" s="467">
        <f t="shared" si="81"/>
        <v>73801</v>
      </c>
      <c r="T1053" s="469">
        <f>IFERROR(VLOOKUP(S1053,'Liste CG'!A:A,1,FALSE),"Attention erreur pas de CG")</f>
        <v>73801</v>
      </c>
      <c r="U1053" s="447" t="str">
        <f>IF(MID(H1053,4,1)="x", 'Messages d''erreur'!$B$13,IF(LEFT(T1053,1)="A",'Messages d''erreur'!$B$12,""))</f>
        <v/>
      </c>
    </row>
    <row r="1054" spans="1:21" ht="26" x14ac:dyDescent="0.35">
      <c r="A1054" s="535" t="s">
        <v>2180</v>
      </c>
      <c r="B1054" s="447">
        <f t="shared" si="83"/>
        <v>46001</v>
      </c>
      <c r="C1054" s="462" t="s">
        <v>2181</v>
      </c>
      <c r="D1054" s="463" t="s">
        <v>2182</v>
      </c>
      <c r="E1054" s="464" t="s">
        <v>1101</v>
      </c>
      <c r="F1054" s="464">
        <v>3</v>
      </c>
      <c r="G1054" s="462" t="s">
        <v>2186</v>
      </c>
      <c r="H1054" s="464" t="s">
        <v>2187</v>
      </c>
      <c r="I1054" s="462" t="s">
        <v>1956</v>
      </c>
      <c r="J1054" s="464" t="s">
        <v>61</v>
      </c>
      <c r="K1054" s="466" t="s">
        <v>360</v>
      </c>
      <c r="L1054" s="467">
        <f t="shared" si="85"/>
        <v>1</v>
      </c>
      <c r="M1054" s="468">
        <f t="shared" si="84"/>
        <v>46700</v>
      </c>
      <c r="N1054" s="467" t="str">
        <f>IF(IFERROR(SEARCH("-",K1054,1),0) &gt; 0,IFERROR(VLOOKUP(K1054,'Liste ECO'!A:A,1,FALSE),"ATTENTION CE Inexistant"),"")</f>
        <v>311-06</v>
      </c>
      <c r="O1054" s="467" t="str">
        <f>IF(LEFT(N1054,1) ="A",'Messages d''erreur'!$B$9,"")</f>
        <v/>
      </c>
      <c r="P1054" s="447">
        <f t="shared" si="80"/>
        <v>46700</v>
      </c>
      <c r="Q1054" s="447">
        <f>IFERROR(VLOOKUP(B1055,'Liste CG'!A:A,1,FALSE),"Attention erreur pas de CG")</f>
        <v>46001</v>
      </c>
      <c r="R1054" s="447" t="str">
        <f>IF(LEFT(Q1054,1)="A",'Messages d''erreur'!B$10,"")</f>
        <v/>
      </c>
      <c r="S1054" s="467">
        <f t="shared" si="81"/>
        <v>46700</v>
      </c>
      <c r="T1054" s="469">
        <f>IFERROR(VLOOKUP(S1054,'Liste CG'!A:A,1,FALSE),"Attention erreur pas de CG")</f>
        <v>46700</v>
      </c>
      <c r="U1054" s="447" t="str">
        <f>IF(MID(H1054,4,1)="x", 'Messages d''erreur'!$B$13,IF(LEFT(T1054,1)="A",'Messages d''erreur'!$B$12,""))</f>
        <v/>
      </c>
    </row>
    <row r="1055" spans="1:21" ht="26" x14ac:dyDescent="0.35">
      <c r="A1055" s="535" t="s">
        <v>2180</v>
      </c>
      <c r="B1055" s="447">
        <f t="shared" si="83"/>
        <v>46001</v>
      </c>
      <c r="C1055" s="462" t="s">
        <v>2181</v>
      </c>
      <c r="D1055" s="463" t="s">
        <v>2182</v>
      </c>
      <c r="E1055" s="464" t="s">
        <v>1101</v>
      </c>
      <c r="F1055" s="464">
        <v>4</v>
      </c>
      <c r="G1055" s="462" t="s">
        <v>1952</v>
      </c>
      <c r="H1055" s="464" t="s">
        <v>1966</v>
      </c>
      <c r="I1055" s="464" t="s">
        <v>1967</v>
      </c>
      <c r="J1055" s="464" t="s">
        <v>61</v>
      </c>
      <c r="K1055" s="466" t="s">
        <v>1100</v>
      </c>
      <c r="L1055" s="467">
        <f t="shared" si="85"/>
        <v>1</v>
      </c>
      <c r="M1055" s="468" t="e">
        <f t="shared" si="84"/>
        <v>#VALUE!</v>
      </c>
      <c r="N1055" s="467" t="str">
        <f>IF(IFERROR(SEARCH("-",K1055,1),0) &gt; 0,IFERROR(VLOOKUP(K1055,'Liste ECO'!A:A,1,FALSE),"ATTENTION CE Inexistant"),"")</f>
        <v/>
      </c>
      <c r="O1055" s="467" t="str">
        <f>IF(LEFT(N1055,1) ="A",'Messages d''erreur'!$B$9,"")</f>
        <v/>
      </c>
      <c r="P1055" s="447" t="e">
        <f t="shared" si="80"/>
        <v>#VALUE!</v>
      </c>
      <c r="Q1055" s="447">
        <f>IFERROR(VLOOKUP(B1056,'Liste CG'!A:A,1,FALSE),"Attention erreur pas de CG")</f>
        <v>46002</v>
      </c>
      <c r="R1055" s="447" t="str">
        <f>IF(LEFT(Q1055,1)="A",'Messages d''erreur'!B$10,"")</f>
        <v/>
      </c>
      <c r="S1055" s="467" t="e">
        <f t="shared" si="81"/>
        <v>#VALUE!</v>
      </c>
      <c r="T1055" s="469" t="str">
        <f>IFERROR(VLOOKUP(S1055,'Liste CG'!A:A,1,FALSE),"Attention erreur pas de CG")</f>
        <v>Attention erreur pas de CG</v>
      </c>
      <c r="U1055" s="447" t="str">
        <f>IF(MID(H1055,4,1)="x", 'Messages d''erreur'!$B$13,IF(LEFT(T1055,1)="A",'Messages d''erreur'!$B$12,""))</f>
        <v>Compte générique de contre-partie</v>
      </c>
    </row>
    <row r="1056" spans="1:21" ht="39" x14ac:dyDescent="0.35">
      <c r="A1056" s="535" t="s">
        <v>2188</v>
      </c>
      <c r="B1056" s="447">
        <f t="shared" si="83"/>
        <v>46002</v>
      </c>
      <c r="C1056" s="462" t="s">
        <v>2189</v>
      </c>
      <c r="D1056" s="463" t="s">
        <v>2182</v>
      </c>
      <c r="E1056" s="464" t="s">
        <v>61</v>
      </c>
      <c r="F1056" s="464">
        <v>1</v>
      </c>
      <c r="G1056" s="462" t="s">
        <v>2190</v>
      </c>
      <c r="H1056" s="464" t="s">
        <v>2191</v>
      </c>
      <c r="I1056" s="464" t="s">
        <v>1100</v>
      </c>
      <c r="J1056" s="464" t="s">
        <v>1101</v>
      </c>
      <c r="K1056" s="466" t="s">
        <v>605</v>
      </c>
      <c r="L1056" s="467">
        <f t="shared" si="85"/>
        <v>0</v>
      </c>
      <c r="M1056" s="468">
        <f t="shared" si="84"/>
        <v>73802</v>
      </c>
      <c r="N1056" s="467" t="str">
        <f>IF(IFERROR(SEARCH("-",K1056,1),0) &gt; 0,IFERROR(VLOOKUP(K1056,'Liste ECO'!A:A,1,FALSE),"ATTENTION CE Inexistant"),"")</f>
        <v>383-03</v>
      </c>
      <c r="O1056" s="467" t="str">
        <f>IF(LEFT(N1056,1) ="A",'Messages d''erreur'!$B$9,"")</f>
        <v/>
      </c>
      <c r="P1056" s="447">
        <f t="shared" si="80"/>
        <v>73802</v>
      </c>
      <c r="Q1056" s="447">
        <f>IFERROR(VLOOKUP(B1057,'Liste CG'!A:A,1,FALSE),"Attention erreur pas de CG")</f>
        <v>46002</v>
      </c>
      <c r="R1056" s="447" t="str">
        <f>IF(LEFT(Q1056,1)="A",'Messages d''erreur'!B$10,"")</f>
        <v/>
      </c>
      <c r="S1056" s="467">
        <f t="shared" si="81"/>
        <v>73802</v>
      </c>
      <c r="T1056" s="469">
        <f>IFERROR(VLOOKUP(S1056,'Liste CG'!A:A,1,FALSE),"Attention erreur pas de CG")</f>
        <v>73802</v>
      </c>
      <c r="U1056" s="447" t="str">
        <f>IF(MID(H1056,4,1)="x", 'Messages d''erreur'!$B$13,IF(LEFT(T1056,1)="A",'Messages d''erreur'!$B$12,""))</f>
        <v/>
      </c>
    </row>
    <row r="1057" spans="1:21" ht="39" x14ac:dyDescent="0.35">
      <c r="A1057" s="535" t="s">
        <v>2188</v>
      </c>
      <c r="B1057" s="447">
        <f t="shared" si="83"/>
        <v>46002</v>
      </c>
      <c r="C1057" s="462" t="s">
        <v>2189</v>
      </c>
      <c r="D1057" s="463" t="s">
        <v>2182</v>
      </c>
      <c r="E1057" s="464" t="s">
        <v>1101</v>
      </c>
      <c r="F1057" s="464">
        <v>2</v>
      </c>
      <c r="G1057" s="462" t="s">
        <v>2192</v>
      </c>
      <c r="H1057" s="464" t="s">
        <v>2191</v>
      </c>
      <c r="I1057" s="464" t="s">
        <v>1100</v>
      </c>
      <c r="J1057" s="464" t="s">
        <v>61</v>
      </c>
      <c r="K1057" s="466" t="s">
        <v>605</v>
      </c>
      <c r="L1057" s="467">
        <f t="shared" si="85"/>
        <v>1</v>
      </c>
      <c r="M1057" s="468">
        <f t="shared" si="84"/>
        <v>73802</v>
      </c>
      <c r="N1057" s="467" t="str">
        <f>IF(IFERROR(SEARCH("-",K1057,1),0) &gt; 0,IFERROR(VLOOKUP(K1057,'Liste ECO'!A:A,1,FALSE),"ATTENTION CE Inexistant"),"")</f>
        <v>383-03</v>
      </c>
      <c r="O1057" s="467" t="str">
        <f>IF(LEFT(N1057,1) ="A",'Messages d''erreur'!$B$9,"")</f>
        <v/>
      </c>
      <c r="P1057" s="447">
        <f t="shared" si="80"/>
        <v>73802</v>
      </c>
      <c r="Q1057" s="447">
        <f>IFERROR(VLOOKUP(B1058,'Liste CG'!A:A,1,FALSE),"Attention erreur pas de CG")</f>
        <v>46002</v>
      </c>
      <c r="R1057" s="447" t="str">
        <f>IF(LEFT(Q1057,1)="A",'Messages d''erreur'!B$10,"")</f>
        <v/>
      </c>
      <c r="S1057" s="467">
        <f t="shared" si="81"/>
        <v>73802</v>
      </c>
      <c r="T1057" s="469">
        <f>IFERROR(VLOOKUP(S1057,'Liste CG'!A:A,1,FALSE),"Attention erreur pas de CG")</f>
        <v>73802</v>
      </c>
      <c r="U1057" s="447" t="str">
        <f>IF(MID(H1057,4,1)="x", 'Messages d''erreur'!$B$13,IF(LEFT(T1057,1)="A",'Messages d''erreur'!$B$12,""))</f>
        <v/>
      </c>
    </row>
    <row r="1058" spans="1:21" ht="39" x14ac:dyDescent="0.35">
      <c r="A1058" s="535" t="s">
        <v>2188</v>
      </c>
      <c r="B1058" s="447">
        <f t="shared" si="83"/>
        <v>46002</v>
      </c>
      <c r="C1058" s="462" t="s">
        <v>2189</v>
      </c>
      <c r="D1058" s="463" t="s">
        <v>2182</v>
      </c>
      <c r="E1058" s="464" t="s">
        <v>1101</v>
      </c>
      <c r="F1058" s="464">
        <v>3</v>
      </c>
      <c r="G1058" s="462" t="s">
        <v>2186</v>
      </c>
      <c r="H1058" s="464" t="s">
        <v>2187</v>
      </c>
      <c r="I1058" s="464" t="s">
        <v>1956</v>
      </c>
      <c r="J1058" s="464" t="s">
        <v>61</v>
      </c>
      <c r="K1058" s="466" t="s">
        <v>360</v>
      </c>
      <c r="L1058" s="467">
        <f t="shared" si="85"/>
        <v>1</v>
      </c>
      <c r="M1058" s="468">
        <f t="shared" si="84"/>
        <v>46700</v>
      </c>
      <c r="N1058" s="467" t="str">
        <f>IF(IFERROR(SEARCH("-",K1058,1),0) &gt; 0,IFERROR(VLOOKUP(K1058,'Liste ECO'!A:A,1,FALSE),"ATTENTION CE Inexistant"),"")</f>
        <v>311-06</v>
      </c>
      <c r="O1058" s="467" t="str">
        <f>IF(LEFT(N1058,1) ="A",'Messages d''erreur'!$B$9,"")</f>
        <v/>
      </c>
      <c r="P1058" s="447">
        <f t="shared" si="80"/>
        <v>46700</v>
      </c>
      <c r="Q1058" s="447">
        <f>IFERROR(VLOOKUP(B1059,'Liste CG'!A:A,1,FALSE),"Attention erreur pas de CG")</f>
        <v>46002</v>
      </c>
      <c r="R1058" s="447" t="str">
        <f>IF(LEFT(Q1058,1)="A",'Messages d''erreur'!B$10,"")</f>
        <v/>
      </c>
      <c r="S1058" s="467">
        <f t="shared" si="81"/>
        <v>46700</v>
      </c>
      <c r="T1058" s="469">
        <f>IFERROR(VLOOKUP(S1058,'Liste CG'!A:A,1,FALSE),"Attention erreur pas de CG")</f>
        <v>46700</v>
      </c>
      <c r="U1058" s="447" t="str">
        <f>IF(MID(H1058,4,1)="x", 'Messages d''erreur'!$B$13,IF(LEFT(T1058,1)="A",'Messages d''erreur'!$B$12,""))</f>
        <v/>
      </c>
    </row>
    <row r="1059" spans="1:21" ht="39" x14ac:dyDescent="0.35">
      <c r="A1059" s="535" t="s">
        <v>2188</v>
      </c>
      <c r="B1059" s="447">
        <f t="shared" si="83"/>
        <v>46002</v>
      </c>
      <c r="C1059" s="462" t="s">
        <v>2189</v>
      </c>
      <c r="D1059" s="463" t="s">
        <v>2182</v>
      </c>
      <c r="E1059" s="464" t="s">
        <v>1101</v>
      </c>
      <c r="F1059" s="464">
        <v>4</v>
      </c>
      <c r="G1059" s="462" t="s">
        <v>1952</v>
      </c>
      <c r="H1059" s="464" t="s">
        <v>1966</v>
      </c>
      <c r="I1059" s="464" t="s">
        <v>1967</v>
      </c>
      <c r="J1059" s="464" t="s">
        <v>61</v>
      </c>
      <c r="K1059" s="466" t="s">
        <v>1100</v>
      </c>
      <c r="L1059" s="467">
        <f t="shared" si="85"/>
        <v>1</v>
      </c>
      <c r="M1059" s="468" t="e">
        <f t="shared" si="84"/>
        <v>#VALUE!</v>
      </c>
      <c r="N1059" s="467" t="str">
        <f>IF(IFERROR(SEARCH("-",K1059,1),0) &gt; 0,IFERROR(VLOOKUP(K1059,'Liste ECO'!A:A,1,FALSE),"ATTENTION CE Inexistant"),"")</f>
        <v/>
      </c>
      <c r="O1059" s="467" t="str">
        <f>IF(LEFT(N1059,1) ="A",'Messages d''erreur'!$B$9,"")</f>
        <v/>
      </c>
      <c r="P1059" s="447" t="e">
        <f t="shared" si="80"/>
        <v>#VALUE!</v>
      </c>
      <c r="Q1059" s="447">
        <f>IFERROR(VLOOKUP(B1060,'Liste CG'!A:A,1,FALSE),"Attention erreur pas de CG")</f>
        <v>46011</v>
      </c>
      <c r="R1059" s="447" t="str">
        <f>IF(LEFT(Q1059,1)="A",'Messages d''erreur'!B$10,"")</f>
        <v/>
      </c>
      <c r="S1059" s="467" t="e">
        <f t="shared" si="81"/>
        <v>#VALUE!</v>
      </c>
      <c r="T1059" s="469" t="str">
        <f>IFERROR(VLOOKUP(S1059,'Liste CG'!A:A,1,FALSE),"Attention erreur pas de CG")</f>
        <v>Attention erreur pas de CG</v>
      </c>
      <c r="U1059" s="447" t="str">
        <f>IF(MID(H1059,4,1)="x", 'Messages d''erreur'!$B$13,IF(LEFT(T1059,1)="A",'Messages d''erreur'!$B$12,""))</f>
        <v>Compte générique de contre-partie</v>
      </c>
    </row>
    <row r="1060" spans="1:21" ht="26" x14ac:dyDescent="0.35">
      <c r="A1060" s="535" t="s">
        <v>2193</v>
      </c>
      <c r="B1060" s="447">
        <f t="shared" si="83"/>
        <v>46011</v>
      </c>
      <c r="C1060" s="462" t="s">
        <v>2194</v>
      </c>
      <c r="D1060" s="463" t="s">
        <v>2182</v>
      </c>
      <c r="E1060" s="464" t="s">
        <v>61</v>
      </c>
      <c r="F1060" s="464">
        <v>1</v>
      </c>
      <c r="G1060" s="462" t="s">
        <v>2195</v>
      </c>
      <c r="H1060" s="464" t="s">
        <v>2196</v>
      </c>
      <c r="I1060" s="464" t="s">
        <v>1100</v>
      </c>
      <c r="J1060" s="464" t="s">
        <v>1101</v>
      </c>
      <c r="K1060" s="466" t="s">
        <v>603</v>
      </c>
      <c r="L1060" s="467">
        <f t="shared" si="85"/>
        <v>0</v>
      </c>
      <c r="M1060" s="468">
        <f t="shared" si="84"/>
        <v>73811</v>
      </c>
      <c r="N1060" s="467" t="str">
        <f>IF(IFERROR(SEARCH("-",K1060,1),0) &gt; 0,IFERROR(VLOOKUP(K1060,'Liste ECO'!A:A,1,FALSE),"ATTENTION CE Inexistant"),"")</f>
        <v>383-02</v>
      </c>
      <c r="O1060" s="467" t="str">
        <f>IF(LEFT(N1060,1) ="A",'Messages d''erreur'!$B$9,"")</f>
        <v/>
      </c>
      <c r="P1060" s="447">
        <f t="shared" si="80"/>
        <v>73811</v>
      </c>
      <c r="Q1060" s="447">
        <f>IFERROR(VLOOKUP(B1061,'Liste CG'!A:A,1,FALSE),"Attention erreur pas de CG")</f>
        <v>46011</v>
      </c>
      <c r="R1060" s="447" t="str">
        <f>IF(LEFT(Q1060,1)="A",'Messages d''erreur'!B$10,"")</f>
        <v/>
      </c>
      <c r="S1060" s="467">
        <f t="shared" si="81"/>
        <v>73811</v>
      </c>
      <c r="T1060" s="469">
        <f>IFERROR(VLOOKUP(S1060,'Liste CG'!A:A,1,FALSE),"Attention erreur pas de CG")</f>
        <v>73811</v>
      </c>
      <c r="U1060" s="447" t="str">
        <f>IF(MID(H1060,4,1)="x", 'Messages d''erreur'!$B$13,IF(LEFT(T1060,1)="A",'Messages d''erreur'!$B$12,""))</f>
        <v/>
      </c>
    </row>
    <row r="1061" spans="1:21" ht="39" x14ac:dyDescent="0.35">
      <c r="A1061" s="535" t="s">
        <v>2193</v>
      </c>
      <c r="B1061" s="447">
        <f t="shared" si="83"/>
        <v>46011</v>
      </c>
      <c r="C1061" s="462" t="s">
        <v>2194</v>
      </c>
      <c r="D1061" s="463" t="s">
        <v>2182</v>
      </c>
      <c r="E1061" s="464" t="s">
        <v>1101</v>
      </c>
      <c r="F1061" s="464">
        <v>2</v>
      </c>
      <c r="G1061" s="462" t="s">
        <v>2197</v>
      </c>
      <c r="H1061" s="464" t="s">
        <v>2196</v>
      </c>
      <c r="I1061" s="464" t="s">
        <v>1100</v>
      </c>
      <c r="J1061" s="464" t="s">
        <v>61</v>
      </c>
      <c r="K1061" s="466" t="s">
        <v>603</v>
      </c>
      <c r="L1061" s="467">
        <f t="shared" si="85"/>
        <v>1</v>
      </c>
      <c r="M1061" s="468">
        <f t="shared" si="84"/>
        <v>73811</v>
      </c>
      <c r="N1061" s="467" t="str">
        <f>IF(IFERROR(SEARCH("-",K1061,1),0) &gt; 0,IFERROR(VLOOKUP(K1061,'Liste ECO'!A:A,1,FALSE),"ATTENTION CE Inexistant"),"")</f>
        <v>383-02</v>
      </c>
      <c r="O1061" s="467" t="str">
        <f>IF(LEFT(N1061,1) ="A",'Messages d''erreur'!$B$9,"")</f>
        <v/>
      </c>
      <c r="P1061" s="447">
        <f t="shared" si="80"/>
        <v>73811</v>
      </c>
      <c r="Q1061" s="447">
        <f>IFERROR(VLOOKUP(B1062,'Liste CG'!A:A,1,FALSE),"Attention erreur pas de CG")</f>
        <v>46011</v>
      </c>
      <c r="R1061" s="447" t="str">
        <f>IF(LEFT(Q1061,1)="A",'Messages d''erreur'!B$10,"")</f>
        <v/>
      </c>
      <c r="S1061" s="467">
        <f t="shared" si="81"/>
        <v>73811</v>
      </c>
      <c r="T1061" s="469">
        <f>IFERROR(VLOOKUP(S1061,'Liste CG'!A:A,1,FALSE),"Attention erreur pas de CG")</f>
        <v>73811</v>
      </c>
      <c r="U1061" s="447" t="str">
        <f>IF(MID(H1061,4,1)="x", 'Messages d''erreur'!$B$13,IF(LEFT(T1061,1)="A",'Messages d''erreur'!$B$12,""))</f>
        <v/>
      </c>
    </row>
    <row r="1062" spans="1:21" ht="26" x14ac:dyDescent="0.35">
      <c r="A1062" s="535" t="s">
        <v>2193</v>
      </c>
      <c r="B1062" s="447">
        <f t="shared" si="83"/>
        <v>46011</v>
      </c>
      <c r="C1062" s="462" t="s">
        <v>2194</v>
      </c>
      <c r="D1062" s="463" t="s">
        <v>2182</v>
      </c>
      <c r="E1062" s="464" t="s">
        <v>1101</v>
      </c>
      <c r="F1062" s="464">
        <v>3</v>
      </c>
      <c r="G1062" s="462" t="s">
        <v>2186</v>
      </c>
      <c r="H1062" s="464" t="s">
        <v>2187</v>
      </c>
      <c r="I1062" s="462" t="s">
        <v>1956</v>
      </c>
      <c r="J1062" s="464" t="s">
        <v>61</v>
      </c>
      <c r="K1062" s="466" t="s">
        <v>360</v>
      </c>
      <c r="L1062" s="467">
        <f t="shared" si="85"/>
        <v>1</v>
      </c>
      <c r="M1062" s="468">
        <f t="shared" si="84"/>
        <v>46700</v>
      </c>
      <c r="N1062" s="467" t="str">
        <f>IF(IFERROR(SEARCH("-",K1062,1),0) &gt; 0,IFERROR(VLOOKUP(K1062,'Liste ECO'!A:A,1,FALSE),"ATTENTION CE Inexistant"),"")</f>
        <v>311-06</v>
      </c>
      <c r="O1062" s="467" t="str">
        <f>IF(LEFT(N1062,1) ="A",'Messages d''erreur'!$B$9,"")</f>
        <v/>
      </c>
      <c r="P1062" s="447">
        <f t="shared" si="80"/>
        <v>46700</v>
      </c>
      <c r="Q1062" s="447">
        <f>IFERROR(VLOOKUP(B1063,'Liste CG'!A:A,1,FALSE),"Attention erreur pas de CG")</f>
        <v>46011</v>
      </c>
      <c r="R1062" s="447" t="str">
        <f>IF(LEFT(Q1062,1)="A",'Messages d''erreur'!B$10,"")</f>
        <v/>
      </c>
      <c r="S1062" s="467">
        <f t="shared" si="81"/>
        <v>46700</v>
      </c>
      <c r="T1062" s="469">
        <f>IFERROR(VLOOKUP(S1062,'Liste CG'!A:A,1,FALSE),"Attention erreur pas de CG")</f>
        <v>46700</v>
      </c>
      <c r="U1062" s="447" t="str">
        <f>IF(MID(H1062,4,1)="x", 'Messages d''erreur'!$B$13,IF(LEFT(T1062,1)="A",'Messages d''erreur'!$B$12,""))</f>
        <v/>
      </c>
    </row>
    <row r="1063" spans="1:21" ht="26" x14ac:dyDescent="0.35">
      <c r="A1063" s="535" t="s">
        <v>2193</v>
      </c>
      <c r="B1063" s="447">
        <f t="shared" si="83"/>
        <v>46011</v>
      </c>
      <c r="C1063" s="462" t="s">
        <v>2194</v>
      </c>
      <c r="D1063" s="463" t="s">
        <v>2182</v>
      </c>
      <c r="E1063" s="464" t="s">
        <v>61</v>
      </c>
      <c r="F1063" s="464">
        <v>4</v>
      </c>
      <c r="G1063" s="462" t="s">
        <v>2195</v>
      </c>
      <c r="H1063" s="464" t="s">
        <v>2198</v>
      </c>
      <c r="I1063" s="464" t="s">
        <v>1100</v>
      </c>
      <c r="J1063" s="464" t="s">
        <v>1101</v>
      </c>
      <c r="K1063" s="466" t="s">
        <v>610</v>
      </c>
      <c r="L1063" s="467">
        <f t="shared" si="85"/>
        <v>1</v>
      </c>
      <c r="M1063" s="468">
        <f t="shared" si="84"/>
        <v>73812</v>
      </c>
      <c r="N1063" s="467" t="str">
        <f>IF(IFERROR(SEARCH("-",K1063,1),0) &gt; 0,IFERROR(VLOOKUP(K1063,'Liste ECO'!A:A,1,FALSE),"ATTENTION CE Inexistant"),"")</f>
        <v>384-01</v>
      </c>
      <c r="O1063" s="467" t="str">
        <f>IF(LEFT(N1063,1) ="A",'Messages d''erreur'!$B$9,"")</f>
        <v/>
      </c>
      <c r="P1063" s="447">
        <f t="shared" si="80"/>
        <v>73812</v>
      </c>
      <c r="Q1063" s="447">
        <f>IFERROR(VLOOKUP(B1064,'Liste CG'!A:A,1,FALSE),"Attention erreur pas de CG")</f>
        <v>46011</v>
      </c>
      <c r="R1063" s="447" t="str">
        <f>IF(LEFT(Q1063,1)="A",'Messages d''erreur'!B$10,"")</f>
        <v/>
      </c>
      <c r="S1063" s="467">
        <f t="shared" si="81"/>
        <v>73812</v>
      </c>
      <c r="T1063" s="469">
        <f>IFERROR(VLOOKUP(S1063,'Liste CG'!A:A,1,FALSE),"Attention erreur pas de CG")</f>
        <v>73812</v>
      </c>
      <c r="U1063" s="447" t="str">
        <f>IF(MID(H1063,4,1)="x", 'Messages d''erreur'!$B$13,IF(LEFT(T1063,1)="A",'Messages d''erreur'!$B$12,""))</f>
        <v/>
      </c>
    </row>
    <row r="1064" spans="1:21" ht="39" x14ac:dyDescent="0.35">
      <c r="A1064" s="535" t="s">
        <v>2193</v>
      </c>
      <c r="B1064" s="447">
        <f t="shared" si="83"/>
        <v>46011</v>
      </c>
      <c r="C1064" s="462" t="s">
        <v>2194</v>
      </c>
      <c r="D1064" s="463" t="s">
        <v>2182</v>
      </c>
      <c r="E1064" s="464" t="s">
        <v>1101</v>
      </c>
      <c r="F1064" s="464">
        <v>5</v>
      </c>
      <c r="G1064" s="462" t="s">
        <v>2197</v>
      </c>
      <c r="H1064" s="464" t="s">
        <v>2198</v>
      </c>
      <c r="I1064" s="464" t="s">
        <v>1100</v>
      </c>
      <c r="J1064" s="464" t="s">
        <v>61</v>
      </c>
      <c r="K1064" s="466" t="s">
        <v>610</v>
      </c>
      <c r="L1064" s="467">
        <f t="shared" si="85"/>
        <v>1</v>
      </c>
      <c r="M1064" s="468">
        <f t="shared" si="84"/>
        <v>73812</v>
      </c>
      <c r="N1064" s="467" t="str">
        <f>IF(IFERROR(SEARCH("-",K1064,1),0) &gt; 0,IFERROR(VLOOKUP(K1064,'Liste ECO'!A:A,1,FALSE),"ATTENTION CE Inexistant"),"")</f>
        <v>384-01</v>
      </c>
      <c r="O1064" s="467" t="str">
        <f>IF(LEFT(N1064,1) ="A",'Messages d''erreur'!$B$9,"")</f>
        <v/>
      </c>
      <c r="P1064" s="447">
        <f t="shared" si="80"/>
        <v>73812</v>
      </c>
      <c r="Q1064" s="447">
        <f>IFERROR(VLOOKUP(B1065,'Liste CG'!A:A,1,FALSE),"Attention erreur pas de CG")</f>
        <v>46011</v>
      </c>
      <c r="R1064" s="447" t="str">
        <f>IF(LEFT(Q1064,1)="A",'Messages d''erreur'!B$10,"")</f>
        <v/>
      </c>
      <c r="S1064" s="467">
        <f t="shared" si="81"/>
        <v>73812</v>
      </c>
      <c r="T1064" s="469">
        <f>IFERROR(VLOOKUP(S1064,'Liste CG'!A:A,1,FALSE),"Attention erreur pas de CG")</f>
        <v>73812</v>
      </c>
      <c r="U1064" s="447" t="str">
        <f>IF(MID(H1064,4,1)="x", 'Messages d''erreur'!$B$13,IF(LEFT(T1064,1)="A",'Messages d''erreur'!$B$12,""))</f>
        <v/>
      </c>
    </row>
    <row r="1065" spans="1:21" ht="26" x14ac:dyDescent="0.35">
      <c r="A1065" s="535" t="s">
        <v>2193</v>
      </c>
      <c r="B1065" s="447">
        <f t="shared" si="83"/>
        <v>46011</v>
      </c>
      <c r="C1065" s="462" t="s">
        <v>2194</v>
      </c>
      <c r="D1065" s="463" t="s">
        <v>2182</v>
      </c>
      <c r="E1065" s="464" t="s">
        <v>61</v>
      </c>
      <c r="F1065" s="464">
        <v>6</v>
      </c>
      <c r="G1065" s="462" t="s">
        <v>2195</v>
      </c>
      <c r="H1065" s="464" t="s">
        <v>2199</v>
      </c>
      <c r="I1065" s="464" t="s">
        <v>1100</v>
      </c>
      <c r="J1065" s="464" t="s">
        <v>1101</v>
      </c>
      <c r="K1065" s="466" t="s">
        <v>612</v>
      </c>
      <c r="L1065" s="467">
        <f t="shared" si="85"/>
        <v>1</v>
      </c>
      <c r="M1065" s="468">
        <f t="shared" si="84"/>
        <v>73814</v>
      </c>
      <c r="N1065" s="467" t="str">
        <f>IF(IFERROR(SEARCH("-",K1065,1),0) &gt; 0,IFERROR(VLOOKUP(K1065,'Liste ECO'!A:A,1,FALSE),"ATTENTION CE Inexistant"),"")</f>
        <v>384-40</v>
      </c>
      <c r="O1065" s="467" t="str">
        <f>IF(LEFT(N1065,1) ="A",'Messages d''erreur'!$B$9,"")</f>
        <v/>
      </c>
      <c r="P1065" s="447">
        <f t="shared" si="80"/>
        <v>73814</v>
      </c>
      <c r="Q1065" s="447">
        <f>IFERROR(VLOOKUP(B1066,'Liste CG'!A:A,1,FALSE),"Attention erreur pas de CG")</f>
        <v>46011</v>
      </c>
      <c r="R1065" s="447" t="str">
        <f>IF(LEFT(Q1065,1)="A",'Messages d''erreur'!B$10,"")</f>
        <v/>
      </c>
      <c r="S1065" s="467">
        <f t="shared" si="81"/>
        <v>73814</v>
      </c>
      <c r="T1065" s="469">
        <f>IFERROR(VLOOKUP(S1065,'Liste CG'!A:A,1,FALSE),"Attention erreur pas de CG")</f>
        <v>73814</v>
      </c>
      <c r="U1065" s="447" t="str">
        <f>IF(MID(H1065,4,1)="x", 'Messages d''erreur'!$B$13,IF(LEFT(T1065,1)="A",'Messages d''erreur'!$B$12,""))</f>
        <v/>
      </c>
    </row>
    <row r="1066" spans="1:21" ht="39" x14ac:dyDescent="0.35">
      <c r="A1066" s="535" t="s">
        <v>2193</v>
      </c>
      <c r="B1066" s="447">
        <f t="shared" si="83"/>
        <v>46011</v>
      </c>
      <c r="C1066" s="462" t="s">
        <v>2194</v>
      </c>
      <c r="D1066" s="463" t="s">
        <v>2182</v>
      </c>
      <c r="E1066" s="464" t="s">
        <v>1101</v>
      </c>
      <c r="F1066" s="464">
        <v>7</v>
      </c>
      <c r="G1066" s="462" t="s">
        <v>2197</v>
      </c>
      <c r="H1066" s="464" t="s">
        <v>2199</v>
      </c>
      <c r="I1066" s="464" t="s">
        <v>1100</v>
      </c>
      <c r="J1066" s="464" t="s">
        <v>61</v>
      </c>
      <c r="K1066" s="466" t="s">
        <v>612</v>
      </c>
      <c r="L1066" s="467">
        <f t="shared" si="85"/>
        <v>1</v>
      </c>
      <c r="M1066" s="468">
        <f t="shared" si="84"/>
        <v>73814</v>
      </c>
      <c r="N1066" s="467" t="str">
        <f>IF(IFERROR(SEARCH("-",K1066,1),0) &gt; 0,IFERROR(VLOOKUP(K1066,'Liste ECO'!A:A,1,FALSE),"ATTENTION CE Inexistant"),"")</f>
        <v>384-40</v>
      </c>
      <c r="O1066" s="467" t="str">
        <f>IF(LEFT(N1066,1) ="A",'Messages d''erreur'!$B$9,"")</f>
        <v/>
      </c>
      <c r="P1066" s="447">
        <f t="shared" si="80"/>
        <v>73814</v>
      </c>
      <c r="Q1066" s="447">
        <f>IFERROR(VLOOKUP(B1067,'Liste CG'!A:A,1,FALSE),"Attention erreur pas de CG")</f>
        <v>46011</v>
      </c>
      <c r="R1066" s="447" t="str">
        <f>IF(LEFT(Q1066,1)="A",'Messages d''erreur'!B$10,"")</f>
        <v/>
      </c>
      <c r="S1066" s="467">
        <f t="shared" si="81"/>
        <v>73814</v>
      </c>
      <c r="T1066" s="469">
        <f>IFERROR(VLOOKUP(S1066,'Liste CG'!A:A,1,FALSE),"Attention erreur pas de CG")</f>
        <v>73814</v>
      </c>
      <c r="U1066" s="447" t="str">
        <f>IF(MID(H1066,4,1)="x", 'Messages d''erreur'!$B$13,IF(LEFT(T1066,1)="A",'Messages d''erreur'!$B$12,""))</f>
        <v/>
      </c>
    </row>
    <row r="1067" spans="1:21" ht="26" x14ac:dyDescent="0.35">
      <c r="A1067" s="535" t="s">
        <v>2193</v>
      </c>
      <c r="B1067" s="447">
        <f t="shared" si="83"/>
        <v>46011</v>
      </c>
      <c r="C1067" s="462" t="s">
        <v>2194</v>
      </c>
      <c r="D1067" s="463" t="s">
        <v>2182</v>
      </c>
      <c r="E1067" s="464" t="s">
        <v>61</v>
      </c>
      <c r="F1067" s="464">
        <v>8</v>
      </c>
      <c r="G1067" s="462" t="s">
        <v>2195</v>
      </c>
      <c r="H1067" s="464" t="s">
        <v>2200</v>
      </c>
      <c r="I1067" s="464" t="s">
        <v>1100</v>
      </c>
      <c r="J1067" s="464" t="s">
        <v>1101</v>
      </c>
      <c r="K1067" s="466" t="s">
        <v>607</v>
      </c>
      <c r="L1067" s="467">
        <f t="shared" si="85"/>
        <v>1</v>
      </c>
      <c r="M1067" s="468">
        <f t="shared" si="84"/>
        <v>73815</v>
      </c>
      <c r="N1067" s="467" t="str">
        <f>IF(IFERROR(SEARCH("-",K1067,1),0) &gt; 0,IFERROR(VLOOKUP(K1067,'Liste ECO'!A:A,1,FALSE),"ATTENTION CE Inexistant"),"")</f>
        <v>383-04</v>
      </c>
      <c r="O1067" s="467" t="str">
        <f>IF(LEFT(N1067,1) ="A",'Messages d''erreur'!$B$9,"")</f>
        <v/>
      </c>
      <c r="P1067" s="447">
        <f t="shared" si="80"/>
        <v>73815</v>
      </c>
      <c r="Q1067" s="447">
        <f>IFERROR(VLOOKUP(B1068,'Liste CG'!A:A,1,FALSE),"Attention erreur pas de CG")</f>
        <v>46011</v>
      </c>
      <c r="R1067" s="447" t="str">
        <f>IF(LEFT(Q1067,1)="A",'Messages d''erreur'!B$10,"")</f>
        <v/>
      </c>
      <c r="S1067" s="467">
        <f t="shared" si="81"/>
        <v>73815</v>
      </c>
      <c r="T1067" s="469">
        <f>IFERROR(VLOOKUP(S1067,'Liste CG'!A:A,1,FALSE),"Attention erreur pas de CG")</f>
        <v>73815</v>
      </c>
      <c r="U1067" s="447" t="str">
        <f>IF(MID(H1067,4,1)="x", 'Messages d''erreur'!$B$13,IF(LEFT(T1067,1)="A",'Messages d''erreur'!$B$12,""))</f>
        <v/>
      </c>
    </row>
    <row r="1068" spans="1:21" ht="39" x14ac:dyDescent="0.35">
      <c r="A1068" s="535" t="s">
        <v>2193</v>
      </c>
      <c r="B1068" s="447">
        <f t="shared" si="83"/>
        <v>46011</v>
      </c>
      <c r="C1068" s="462" t="s">
        <v>2194</v>
      </c>
      <c r="D1068" s="463" t="s">
        <v>2182</v>
      </c>
      <c r="E1068" s="464" t="s">
        <v>1101</v>
      </c>
      <c r="F1068" s="464">
        <v>9</v>
      </c>
      <c r="G1068" s="462" t="s">
        <v>2197</v>
      </c>
      <c r="H1068" s="464" t="s">
        <v>2200</v>
      </c>
      <c r="I1068" s="464" t="s">
        <v>1100</v>
      </c>
      <c r="J1068" s="464" t="s">
        <v>61</v>
      </c>
      <c r="K1068" s="466" t="s">
        <v>607</v>
      </c>
      <c r="L1068" s="467">
        <f t="shared" si="85"/>
        <v>1</v>
      </c>
      <c r="M1068" s="468">
        <f t="shared" si="84"/>
        <v>73815</v>
      </c>
      <c r="N1068" s="467" t="str">
        <f>IF(IFERROR(SEARCH("-",K1068,1),0) &gt; 0,IFERROR(VLOOKUP(K1068,'Liste ECO'!A:A,1,FALSE),"ATTENTION CE Inexistant"),"")</f>
        <v>383-04</v>
      </c>
      <c r="O1068" s="467" t="str">
        <f>IF(LEFT(N1068,1) ="A",'Messages d''erreur'!$B$9,"")</f>
        <v/>
      </c>
      <c r="P1068" s="447">
        <f t="shared" ref="P1068:P1132" si="86">VALUE(H1068)</f>
        <v>73815</v>
      </c>
      <c r="Q1068" s="447">
        <f>IFERROR(VLOOKUP(B1069,'Liste CG'!A:A,1,FALSE),"Attention erreur pas de CG")</f>
        <v>46011</v>
      </c>
      <c r="R1068" s="447" t="str">
        <f>IF(LEFT(Q1068,1)="A",'Messages d''erreur'!B$10,"")</f>
        <v/>
      </c>
      <c r="S1068" s="467">
        <f t="shared" ref="S1068:S1132" si="87">VALUE(H1068)</f>
        <v>73815</v>
      </c>
      <c r="T1068" s="469">
        <f>IFERROR(VLOOKUP(S1068,'Liste CG'!A:A,1,FALSE),"Attention erreur pas de CG")</f>
        <v>73815</v>
      </c>
      <c r="U1068" s="447" t="str">
        <f>IF(MID(H1068,4,1)="x", 'Messages d''erreur'!$B$13,IF(LEFT(T1068,1)="A",'Messages d''erreur'!$B$12,""))</f>
        <v/>
      </c>
    </row>
    <row r="1069" spans="1:21" ht="26" x14ac:dyDescent="0.35">
      <c r="A1069" s="535" t="s">
        <v>2193</v>
      </c>
      <c r="B1069" s="447">
        <f t="shared" si="83"/>
        <v>46011</v>
      </c>
      <c r="C1069" s="462" t="s">
        <v>2194</v>
      </c>
      <c r="D1069" s="463" t="s">
        <v>2182</v>
      </c>
      <c r="E1069" s="464" t="s">
        <v>1101</v>
      </c>
      <c r="F1069" s="464">
        <v>10</v>
      </c>
      <c r="G1069" s="462" t="s">
        <v>1952</v>
      </c>
      <c r="H1069" s="464" t="s">
        <v>1966</v>
      </c>
      <c r="I1069" s="464" t="s">
        <v>1967</v>
      </c>
      <c r="J1069" s="464" t="s">
        <v>61</v>
      </c>
      <c r="K1069" s="466" t="s">
        <v>1100</v>
      </c>
      <c r="L1069" s="467">
        <f t="shared" si="85"/>
        <v>1</v>
      </c>
      <c r="M1069" s="468" t="e">
        <f t="shared" si="84"/>
        <v>#VALUE!</v>
      </c>
      <c r="N1069" s="467" t="str">
        <f>IF(IFERROR(SEARCH("-",K1069,1),0) &gt; 0,IFERROR(VLOOKUP(K1069,'Liste ECO'!A:A,1,FALSE),"ATTENTION CE Inexistant"),"")</f>
        <v/>
      </c>
      <c r="O1069" s="467" t="str">
        <f>IF(LEFT(N1069,1) ="A",'Messages d''erreur'!$B$9,"")</f>
        <v/>
      </c>
      <c r="P1069" s="447" t="e">
        <f t="shared" si="86"/>
        <v>#VALUE!</v>
      </c>
      <c r="Q1069" s="447">
        <f>IFERROR(VLOOKUP(B1070,'Liste CG'!A:A,1,FALSE),"Attention erreur pas de CG")</f>
        <v>46101</v>
      </c>
      <c r="R1069" s="447" t="str">
        <f>IF(LEFT(Q1069,1)="A",'Messages d''erreur'!B$10,"")</f>
        <v/>
      </c>
      <c r="S1069" s="467" t="e">
        <f t="shared" si="87"/>
        <v>#VALUE!</v>
      </c>
      <c r="T1069" s="469" t="str">
        <f>IFERROR(VLOOKUP(S1069,'Liste CG'!A:A,1,FALSE),"Attention erreur pas de CG")</f>
        <v>Attention erreur pas de CG</v>
      </c>
      <c r="U1069" s="447" t="str">
        <f>IF(MID(H1069,4,1)="x", 'Messages d''erreur'!$B$13,IF(LEFT(T1069,1)="A",'Messages d''erreur'!$B$12,""))</f>
        <v>Compte générique de contre-partie</v>
      </c>
    </row>
    <row r="1070" spans="1:21" ht="14.5" x14ac:dyDescent="0.35">
      <c r="A1070" s="535" t="s">
        <v>2201</v>
      </c>
      <c r="B1070" s="447">
        <f t="shared" si="83"/>
        <v>46101</v>
      </c>
      <c r="C1070" s="462" t="s">
        <v>2202</v>
      </c>
      <c r="D1070" s="463" t="s">
        <v>1990</v>
      </c>
      <c r="E1070" s="464" t="s">
        <v>61</v>
      </c>
      <c r="F1070" s="464">
        <v>1</v>
      </c>
      <c r="G1070" s="462" t="s">
        <v>2203</v>
      </c>
      <c r="H1070" s="464" t="s">
        <v>1966</v>
      </c>
      <c r="I1070" s="464" t="s">
        <v>1967</v>
      </c>
      <c r="J1070" s="464" t="s">
        <v>1101</v>
      </c>
      <c r="K1070" s="466" t="s">
        <v>1100</v>
      </c>
      <c r="L1070" s="467">
        <f t="shared" si="85"/>
        <v>0</v>
      </c>
      <c r="M1070" s="468" t="e">
        <f t="shared" si="84"/>
        <v>#VALUE!</v>
      </c>
      <c r="N1070" s="467" t="str">
        <f>IF(IFERROR(SEARCH("-",K1070,1),0) &gt; 0,IFERROR(VLOOKUP(K1070,'Liste ECO'!A:A,1,FALSE),"ATTENTION CE Inexistant"),"")</f>
        <v/>
      </c>
      <c r="O1070" s="467" t="str">
        <f>IF(LEFT(N1070,1) ="A",'Messages d''erreur'!$B$9,"")</f>
        <v/>
      </c>
      <c r="P1070" s="447" t="e">
        <f t="shared" si="86"/>
        <v>#VALUE!</v>
      </c>
      <c r="Q1070" s="447">
        <f>IFERROR(VLOOKUP(B1071,'Liste CG'!A:A,1,FALSE),"Attention erreur pas de CG")</f>
        <v>46101</v>
      </c>
      <c r="R1070" s="447" t="str">
        <f>IF(LEFT(Q1070,1)="A",'Messages d''erreur'!B$10,"")</f>
        <v/>
      </c>
      <c r="S1070" s="467" t="e">
        <f t="shared" si="87"/>
        <v>#VALUE!</v>
      </c>
      <c r="T1070" s="469" t="str">
        <f>IFERROR(VLOOKUP(S1070,'Liste CG'!A:A,1,FALSE),"Attention erreur pas de CG")</f>
        <v>Attention erreur pas de CG</v>
      </c>
      <c r="U1070" s="447" t="str">
        <f>IF(MID(H1070,4,1)="x", 'Messages d''erreur'!$B$13,IF(LEFT(T1070,1)="A",'Messages d''erreur'!$B$12,""))</f>
        <v>Compte générique de contre-partie</v>
      </c>
    </row>
    <row r="1071" spans="1:21" ht="14.5" x14ac:dyDescent="0.35">
      <c r="A1071" s="535" t="s">
        <v>2201</v>
      </c>
      <c r="B1071" s="447">
        <f t="shared" si="83"/>
        <v>46101</v>
      </c>
      <c r="C1071" s="462" t="s">
        <v>2202</v>
      </c>
      <c r="D1071" s="463" t="s">
        <v>1990</v>
      </c>
      <c r="E1071" s="464" t="s">
        <v>1101</v>
      </c>
      <c r="F1071" s="464">
        <v>2</v>
      </c>
      <c r="G1071" s="462" t="s">
        <v>2204</v>
      </c>
      <c r="H1071" s="464" t="s">
        <v>1966</v>
      </c>
      <c r="I1071" s="464" t="s">
        <v>1967</v>
      </c>
      <c r="J1071" s="464" t="s">
        <v>61</v>
      </c>
      <c r="K1071" s="466" t="s">
        <v>1100</v>
      </c>
      <c r="L1071" s="467">
        <f t="shared" si="85"/>
        <v>1</v>
      </c>
      <c r="M1071" s="468" t="e">
        <f t="shared" si="84"/>
        <v>#VALUE!</v>
      </c>
      <c r="N1071" s="467" t="str">
        <f>IF(IFERROR(SEARCH("-",K1071,1),0) &gt; 0,IFERROR(VLOOKUP(K1071,'Liste ECO'!A:A,1,FALSE),"ATTENTION CE Inexistant"),"")</f>
        <v/>
      </c>
      <c r="O1071" s="467" t="str">
        <f>IF(LEFT(N1071,1) ="A",'Messages d''erreur'!$B$9,"")</f>
        <v/>
      </c>
      <c r="P1071" s="447" t="e">
        <f t="shared" si="86"/>
        <v>#VALUE!</v>
      </c>
      <c r="Q1071" s="447">
        <f>IFERROR(VLOOKUP(B1072,'Liste CG'!A:A,1,FALSE),"Attention erreur pas de CG")</f>
        <v>46102</v>
      </c>
      <c r="R1071" s="447" t="str">
        <f>IF(LEFT(Q1071,1)="A",'Messages d''erreur'!B$10,"")</f>
        <v/>
      </c>
      <c r="S1071" s="467" t="e">
        <f t="shared" si="87"/>
        <v>#VALUE!</v>
      </c>
      <c r="T1071" s="469" t="str">
        <f>IFERROR(VLOOKUP(S1071,'Liste CG'!A:A,1,FALSE),"Attention erreur pas de CG")</f>
        <v>Attention erreur pas de CG</v>
      </c>
      <c r="U1071" s="447" t="str">
        <f>IF(MID(H1071,4,1)="x", 'Messages d''erreur'!$B$13,IF(LEFT(T1071,1)="A",'Messages d''erreur'!$B$12,""))</f>
        <v>Compte générique de contre-partie</v>
      </c>
    </row>
    <row r="1072" spans="1:21" ht="39" x14ac:dyDescent="0.35">
      <c r="A1072" s="535" t="s">
        <v>1920</v>
      </c>
      <c r="B1072" s="447">
        <f t="shared" si="83"/>
        <v>46102</v>
      </c>
      <c r="C1072" s="462" t="s">
        <v>2205</v>
      </c>
      <c r="D1072" s="463" t="s">
        <v>1990</v>
      </c>
      <c r="E1072" s="464" t="s">
        <v>1101</v>
      </c>
      <c r="F1072" s="464">
        <v>1</v>
      </c>
      <c r="G1072" s="462" t="s">
        <v>1919</v>
      </c>
      <c r="H1072" s="464" t="s">
        <v>1918</v>
      </c>
      <c r="I1072" s="464" t="s">
        <v>1341</v>
      </c>
      <c r="J1072" s="464" t="s">
        <v>61</v>
      </c>
      <c r="K1072" s="466" t="s">
        <v>724</v>
      </c>
      <c r="L1072" s="467" t="e">
        <f>IF(A1072=#REF!,1,0)</f>
        <v>#REF!</v>
      </c>
      <c r="M1072" s="468">
        <f t="shared" si="84"/>
        <v>28800</v>
      </c>
      <c r="N1072" s="467" t="str">
        <f>IF(IFERROR(SEARCH("-",K1072,1),0) &gt; 0,IFERROR(VLOOKUP(K1072,'Liste ECO'!A:A,1,FALSE),"ATTENTION CE Inexistant"),"")</f>
        <v>514-51</v>
      </c>
      <c r="O1072" s="467" t="str">
        <f>IF(LEFT(N1072,1) ="A",'Messages d''erreur'!$B$9,"")</f>
        <v/>
      </c>
      <c r="P1072" s="447">
        <f t="shared" si="86"/>
        <v>28800</v>
      </c>
      <c r="Q1072" s="447">
        <f>IFERROR(VLOOKUP(B1073,'Liste CG'!A:A,1,FALSE),"Attention erreur pas de CG")</f>
        <v>46102</v>
      </c>
      <c r="R1072" s="447" t="str">
        <f>IF(LEFT(Q1072,1)="A",'Messages d''erreur'!B$10,"")</f>
        <v/>
      </c>
      <c r="S1072" s="467">
        <f t="shared" si="87"/>
        <v>28800</v>
      </c>
      <c r="T1072" s="469">
        <f>IFERROR(VLOOKUP(S1072,'Liste CG'!A:A,1,FALSE),"Attention erreur pas de CG")</f>
        <v>28800</v>
      </c>
      <c r="U1072" s="447" t="str">
        <f>IF(MID(H1072,4,1)="x", 'Messages d''erreur'!$B$13,IF(LEFT(T1072,1)="A",'Messages d''erreur'!$B$12,""))</f>
        <v/>
      </c>
    </row>
    <row r="1073" spans="1:21" ht="26" x14ac:dyDescent="0.35">
      <c r="A1073" s="535" t="s">
        <v>1920</v>
      </c>
      <c r="B1073" s="447">
        <f t="shared" si="83"/>
        <v>46102</v>
      </c>
      <c r="C1073" s="462" t="s">
        <v>2205</v>
      </c>
      <c r="D1073" s="463" t="s">
        <v>1990</v>
      </c>
      <c r="E1073" s="464" t="s">
        <v>61</v>
      </c>
      <c r="F1073" s="464">
        <v>2</v>
      </c>
      <c r="G1073" s="462" t="s">
        <v>2089</v>
      </c>
      <c r="H1073" s="464" t="s">
        <v>2112</v>
      </c>
      <c r="I1073" s="464" t="s">
        <v>2113</v>
      </c>
      <c r="J1073" s="464" t="s">
        <v>1101</v>
      </c>
      <c r="K1073" s="466" t="s">
        <v>1100</v>
      </c>
      <c r="L1073" s="467">
        <f t="shared" ref="L1073:L1137" si="88">IF(A1073=A1072,1,0)</f>
        <v>1</v>
      </c>
      <c r="M1073" s="468" t="e">
        <f t="shared" si="84"/>
        <v>#VALUE!</v>
      </c>
      <c r="N1073" s="467" t="str">
        <f>IF(IFERROR(SEARCH("-",K1073,1),0) &gt; 0,IFERROR(VLOOKUP(K1073,'Liste ECO'!A:A,1,FALSE),"ATTENTION CE Inexistant"),"")</f>
        <v/>
      </c>
      <c r="O1073" s="467" t="str">
        <f>IF(LEFT(N1073,1) ="A",'Messages d''erreur'!$B$9,"")</f>
        <v/>
      </c>
      <c r="P1073" s="447" t="e">
        <f t="shared" si="86"/>
        <v>#VALUE!</v>
      </c>
      <c r="Q1073" s="447">
        <f>IFERROR(VLOOKUP(B1074,'Liste CG'!A:A,1,FALSE),"Attention erreur pas de CG")</f>
        <v>46103</v>
      </c>
      <c r="R1073" s="447" t="str">
        <f>IF(LEFT(Q1073,1)="A",'Messages d''erreur'!B$10,"")</f>
        <v/>
      </c>
      <c r="S1073" s="467" t="e">
        <f t="shared" si="87"/>
        <v>#VALUE!</v>
      </c>
      <c r="T1073" s="469" t="str">
        <f>IFERROR(VLOOKUP(S1073,'Liste CG'!A:A,1,FALSE),"Attention erreur pas de CG")</f>
        <v>Attention erreur pas de CG</v>
      </c>
      <c r="U1073" s="447" t="str">
        <f>IF(MID(H1073,4,1)="x", 'Messages d''erreur'!$B$13,IF(LEFT(T1073,1)="A",'Messages d''erreur'!$B$12,""))</f>
        <v>Compte générique de contre-partie</v>
      </c>
    </row>
    <row r="1074" spans="1:21" ht="26" x14ac:dyDescent="0.35">
      <c r="A1074" s="535" t="s">
        <v>2206</v>
      </c>
      <c r="B1074" s="447">
        <f t="shared" si="83"/>
        <v>46103</v>
      </c>
      <c r="C1074" s="462" t="s">
        <v>2207</v>
      </c>
      <c r="D1074" s="463" t="s">
        <v>2172</v>
      </c>
      <c r="E1074" s="464" t="s">
        <v>61</v>
      </c>
      <c r="F1074" s="464">
        <v>1</v>
      </c>
      <c r="G1074" s="462" t="s">
        <v>2203</v>
      </c>
      <c r="H1074" s="464" t="s">
        <v>1966</v>
      </c>
      <c r="I1074" s="464" t="s">
        <v>1967</v>
      </c>
      <c r="J1074" s="464" t="s">
        <v>1101</v>
      </c>
      <c r="K1074" s="466" t="s">
        <v>1100</v>
      </c>
      <c r="L1074" s="467">
        <f t="shared" si="88"/>
        <v>0</v>
      </c>
      <c r="M1074" s="468" t="e">
        <f t="shared" si="84"/>
        <v>#VALUE!</v>
      </c>
      <c r="N1074" s="467" t="str">
        <f>IF(IFERROR(SEARCH("-",K1074,1),0) &gt; 0,IFERROR(VLOOKUP(K1074,'Liste ECO'!A:A,1,FALSE),"ATTENTION CE Inexistant"),"")</f>
        <v/>
      </c>
      <c r="O1074" s="467" t="str">
        <f>IF(LEFT(N1074,1) ="A",'Messages d''erreur'!$B$9,"")</f>
        <v/>
      </c>
      <c r="P1074" s="447" t="e">
        <f t="shared" si="86"/>
        <v>#VALUE!</v>
      </c>
      <c r="Q1074" s="447">
        <f>IFERROR(VLOOKUP(B1075,'Liste CG'!A:A,1,FALSE),"Attention erreur pas de CG")</f>
        <v>46103</v>
      </c>
      <c r="R1074" s="447" t="str">
        <f>IF(LEFT(Q1074,1)="A",'Messages d''erreur'!B$10,"")</f>
        <v/>
      </c>
      <c r="S1074" s="467" t="e">
        <f t="shared" si="87"/>
        <v>#VALUE!</v>
      </c>
      <c r="T1074" s="469" t="str">
        <f>IFERROR(VLOOKUP(S1074,'Liste CG'!A:A,1,FALSE),"Attention erreur pas de CG")</f>
        <v>Attention erreur pas de CG</v>
      </c>
      <c r="U1074" s="447" t="str">
        <f>IF(MID(H1074,4,1)="x", 'Messages d''erreur'!$B$13,IF(LEFT(T1074,1)="A",'Messages d''erreur'!$B$12,""))</f>
        <v>Compte générique de contre-partie</v>
      </c>
    </row>
    <row r="1075" spans="1:21" ht="26" x14ac:dyDescent="0.35">
      <c r="A1075" s="535" t="s">
        <v>2206</v>
      </c>
      <c r="B1075" s="447">
        <f t="shared" si="83"/>
        <v>46103</v>
      </c>
      <c r="C1075" s="462" t="s">
        <v>2207</v>
      </c>
      <c r="D1075" s="463" t="s">
        <v>2172</v>
      </c>
      <c r="E1075" s="464" t="s">
        <v>1101</v>
      </c>
      <c r="F1075" s="464">
        <v>2</v>
      </c>
      <c r="G1075" s="462" t="s">
        <v>2208</v>
      </c>
      <c r="H1075" s="464" t="s">
        <v>1966</v>
      </c>
      <c r="I1075" s="464" t="s">
        <v>1967</v>
      </c>
      <c r="J1075" s="464" t="s">
        <v>61</v>
      </c>
      <c r="K1075" s="466" t="s">
        <v>1100</v>
      </c>
      <c r="L1075" s="467">
        <f t="shared" si="88"/>
        <v>1</v>
      </c>
      <c r="M1075" s="468" t="e">
        <f t="shared" si="84"/>
        <v>#VALUE!</v>
      </c>
      <c r="N1075" s="467" t="str">
        <f>IF(IFERROR(SEARCH("-",K1075,1),0) &gt; 0,IFERROR(VLOOKUP(K1075,'Liste ECO'!A:A,1,FALSE),"ATTENTION CE Inexistant"),"")</f>
        <v/>
      </c>
      <c r="O1075" s="467" t="str">
        <f>IF(LEFT(N1075,1) ="A",'Messages d''erreur'!$B$9,"")</f>
        <v/>
      </c>
      <c r="P1075" s="447" t="e">
        <f t="shared" si="86"/>
        <v>#VALUE!</v>
      </c>
      <c r="Q1075" s="447">
        <f>IFERROR(VLOOKUP(B1076,'Liste CG'!A:A,1,FALSE),"Attention erreur pas de CG")</f>
        <v>46103</v>
      </c>
      <c r="R1075" s="447" t="str">
        <f>IF(LEFT(Q1075,1)="A",'Messages d''erreur'!B$10,"")</f>
        <v/>
      </c>
      <c r="S1075" s="467" t="e">
        <f t="shared" si="87"/>
        <v>#VALUE!</v>
      </c>
      <c r="T1075" s="469" t="str">
        <f>IFERROR(VLOOKUP(S1075,'Liste CG'!A:A,1,FALSE),"Attention erreur pas de CG")</f>
        <v>Attention erreur pas de CG</v>
      </c>
      <c r="U1075" s="447" t="str">
        <f>IF(MID(H1075,4,1)="x", 'Messages d''erreur'!$B$13,IF(LEFT(T1075,1)="A",'Messages d''erreur'!$B$12,""))</f>
        <v>Compte générique de contre-partie</v>
      </c>
    </row>
    <row r="1076" spans="1:21" ht="26" x14ac:dyDescent="0.35">
      <c r="A1076" s="535" t="s">
        <v>2206</v>
      </c>
      <c r="B1076" s="447">
        <f t="shared" si="83"/>
        <v>46103</v>
      </c>
      <c r="C1076" s="462" t="s">
        <v>2207</v>
      </c>
      <c r="D1076" s="463" t="s">
        <v>2172</v>
      </c>
      <c r="E1076" s="464" t="s">
        <v>1101</v>
      </c>
      <c r="F1076" s="464">
        <v>3</v>
      </c>
      <c r="G1076" s="462" t="s">
        <v>2209</v>
      </c>
      <c r="H1076" s="464" t="s">
        <v>2170</v>
      </c>
      <c r="I1076" s="464" t="s">
        <v>3035</v>
      </c>
      <c r="J1076" s="464" t="s">
        <v>61</v>
      </c>
      <c r="K1076" s="466" t="s">
        <v>1100</v>
      </c>
      <c r="L1076" s="467">
        <f t="shared" si="88"/>
        <v>1</v>
      </c>
      <c r="M1076" s="468">
        <f t="shared" si="84"/>
        <v>45500</v>
      </c>
      <c r="N1076" s="467" t="str">
        <f>IF(IFERROR(SEARCH("-",K1076,1),0) &gt; 0,IFERROR(VLOOKUP(K1076,'Liste ECO'!A:A,1,FALSE),"ATTENTION CE Inexistant"),"")</f>
        <v/>
      </c>
      <c r="O1076" s="467" t="str">
        <f>IF(LEFT(N1076,1) ="A",'Messages d''erreur'!$B$9,"")</f>
        <v/>
      </c>
      <c r="P1076" s="447">
        <f t="shared" si="86"/>
        <v>45500</v>
      </c>
      <c r="Q1076" s="447">
        <f>IFERROR(VLOOKUP(B1077,'Liste CG'!A:A,1,FALSE),"Attention erreur pas de CG")</f>
        <v>46105</v>
      </c>
      <c r="R1076" s="447" t="str">
        <f>IF(LEFT(Q1076,1)="A",'Messages d''erreur'!B$10,"")</f>
        <v/>
      </c>
      <c r="S1076" s="467">
        <f t="shared" si="87"/>
        <v>45500</v>
      </c>
      <c r="T1076" s="469">
        <f>IFERROR(VLOOKUP(S1076,'Liste CG'!A:A,1,FALSE),"Attention erreur pas de CG")</f>
        <v>45500</v>
      </c>
      <c r="U1076" s="447" t="str">
        <f>IF(MID(H1076,4,1)="x", 'Messages d''erreur'!$B$13,IF(LEFT(T1076,1)="A",'Messages d''erreur'!$B$12,""))</f>
        <v/>
      </c>
    </row>
    <row r="1077" spans="1:21" ht="26" x14ac:dyDescent="0.35">
      <c r="A1077" s="535" t="s">
        <v>2210</v>
      </c>
      <c r="B1077" s="447">
        <f t="shared" si="83"/>
        <v>46105</v>
      </c>
      <c r="C1077" s="462" t="s">
        <v>2211</v>
      </c>
      <c r="D1077" s="463" t="s">
        <v>1990</v>
      </c>
      <c r="E1077" s="464" t="s">
        <v>61</v>
      </c>
      <c r="F1077" s="464">
        <v>1</v>
      </c>
      <c r="G1077" s="462" t="s">
        <v>2089</v>
      </c>
      <c r="H1077" s="464" t="s">
        <v>2112</v>
      </c>
      <c r="I1077" s="464" t="s">
        <v>2113</v>
      </c>
      <c r="J1077" s="464" t="s">
        <v>1101</v>
      </c>
      <c r="K1077" s="466" t="s">
        <v>1100</v>
      </c>
      <c r="L1077" s="467">
        <f t="shared" si="88"/>
        <v>0</v>
      </c>
      <c r="M1077" s="468" t="e">
        <f t="shared" si="84"/>
        <v>#VALUE!</v>
      </c>
      <c r="N1077" s="467" t="str">
        <f>IF(IFERROR(SEARCH("-",K1077,1),0) &gt; 0,IFERROR(VLOOKUP(K1077,'Liste ECO'!A:A,1,FALSE),"ATTENTION CE Inexistant"),"")</f>
        <v/>
      </c>
      <c r="O1077" s="467" t="str">
        <f>IF(LEFT(N1077,1) ="A",'Messages d''erreur'!$B$9,"")</f>
        <v/>
      </c>
      <c r="P1077" s="447" t="e">
        <f t="shared" si="86"/>
        <v>#VALUE!</v>
      </c>
      <c r="Q1077" s="447">
        <f>IFERROR(VLOOKUP(B1078,'Liste CG'!A:A,1,FALSE),"Attention erreur pas de CG")</f>
        <v>46105</v>
      </c>
      <c r="R1077" s="447" t="str">
        <f>IF(LEFT(Q1077,1)="A",'Messages d''erreur'!B$10,"")</f>
        <v/>
      </c>
      <c r="S1077" s="467" t="e">
        <f t="shared" si="87"/>
        <v>#VALUE!</v>
      </c>
      <c r="T1077" s="469" t="str">
        <f>IFERROR(VLOOKUP(S1077,'Liste CG'!A:A,1,FALSE),"Attention erreur pas de CG")</f>
        <v>Attention erreur pas de CG</v>
      </c>
      <c r="U1077" s="447" t="str">
        <f>IF(MID(H1077,4,1)="x", 'Messages d''erreur'!$B$13,IF(LEFT(T1077,1)="A",'Messages d''erreur'!$B$12,""))</f>
        <v>Compte générique de contre-partie</v>
      </c>
    </row>
    <row r="1078" spans="1:21" ht="26" x14ac:dyDescent="0.35">
      <c r="A1078" s="535" t="s">
        <v>2210</v>
      </c>
      <c r="B1078" s="447">
        <f t="shared" si="83"/>
        <v>46105</v>
      </c>
      <c r="C1078" s="462" t="s">
        <v>2211</v>
      </c>
      <c r="D1078" s="463" t="s">
        <v>1990</v>
      </c>
      <c r="E1078" s="464" t="s">
        <v>61</v>
      </c>
      <c r="F1078" s="464">
        <v>2</v>
      </c>
      <c r="G1078" s="462" t="s">
        <v>2089</v>
      </c>
      <c r="H1078" s="464" t="s">
        <v>2212</v>
      </c>
      <c r="I1078" s="464" t="s">
        <v>2176</v>
      </c>
      <c r="J1078" s="464" t="s">
        <v>1101</v>
      </c>
      <c r="K1078" s="466" t="s">
        <v>1100</v>
      </c>
      <c r="L1078" s="467">
        <f t="shared" si="88"/>
        <v>1</v>
      </c>
      <c r="M1078" s="468" t="e">
        <f t="shared" si="84"/>
        <v>#VALUE!</v>
      </c>
      <c r="N1078" s="467" t="str">
        <f>IF(IFERROR(SEARCH("-",K1078,1),0) &gt; 0,IFERROR(VLOOKUP(K1078,'Liste ECO'!A:A,1,FALSE),"ATTENTION CE Inexistant"),"")</f>
        <v/>
      </c>
      <c r="O1078" s="467" t="str">
        <f>IF(LEFT(N1078,1) ="A",'Messages d''erreur'!$B$9,"")</f>
        <v/>
      </c>
      <c r="P1078" s="447" t="e">
        <f t="shared" si="86"/>
        <v>#VALUE!</v>
      </c>
      <c r="Q1078" s="447">
        <f>IFERROR(VLOOKUP(B1079,'Liste CG'!A:A,1,FALSE),"Attention erreur pas de CG")</f>
        <v>46105</v>
      </c>
      <c r="R1078" s="447" t="str">
        <f>IF(LEFT(Q1078,1)="A",'Messages d''erreur'!B$10,"")</f>
        <v/>
      </c>
      <c r="S1078" s="467" t="e">
        <f t="shared" si="87"/>
        <v>#VALUE!</v>
      </c>
      <c r="T1078" s="469" t="str">
        <f>IFERROR(VLOOKUP(S1078,'Liste CG'!A:A,1,FALSE),"Attention erreur pas de CG")</f>
        <v>Attention erreur pas de CG</v>
      </c>
      <c r="U1078" s="447" t="str">
        <f>IF(MID(H1078,4,1)="x", 'Messages d''erreur'!$B$13,IF(LEFT(T1078,1)="A",'Messages d''erreur'!$B$12,""))</f>
        <v>Compte générique de contre-partie</v>
      </c>
    </row>
    <row r="1079" spans="1:21" ht="26" x14ac:dyDescent="0.35">
      <c r="A1079" s="535" t="s">
        <v>2210</v>
      </c>
      <c r="B1079" s="447">
        <f t="shared" si="83"/>
        <v>46105</v>
      </c>
      <c r="C1079" s="462" t="s">
        <v>2211</v>
      </c>
      <c r="D1079" s="463" t="s">
        <v>1990</v>
      </c>
      <c r="E1079" s="464" t="s">
        <v>1101</v>
      </c>
      <c r="F1079" s="464">
        <v>3</v>
      </c>
      <c r="G1079" s="462" t="s">
        <v>2204</v>
      </c>
      <c r="H1079" s="464" t="s">
        <v>2213</v>
      </c>
      <c r="I1079" s="464" t="s">
        <v>1967</v>
      </c>
      <c r="J1079" s="464" t="s">
        <v>61</v>
      </c>
      <c r="K1079" s="466" t="s">
        <v>1100</v>
      </c>
      <c r="L1079" s="467">
        <f t="shared" si="88"/>
        <v>1</v>
      </c>
      <c r="M1079" s="468" t="e">
        <f t="shared" si="84"/>
        <v>#VALUE!</v>
      </c>
      <c r="N1079" s="467" t="str">
        <f>IF(IFERROR(SEARCH("-",K1079,1),0) &gt; 0,IFERROR(VLOOKUP(K1079,'Liste ECO'!A:A,1,FALSE),"ATTENTION CE Inexistant"),"")</f>
        <v/>
      </c>
      <c r="O1079" s="467" t="str">
        <f>IF(LEFT(N1079,1) ="A",'Messages d''erreur'!$B$9,"")</f>
        <v/>
      </c>
      <c r="P1079" s="447" t="e">
        <f t="shared" si="86"/>
        <v>#VALUE!</v>
      </c>
      <c r="Q1079" s="447">
        <f>IFERROR(VLOOKUP(B1080,'Liste CG'!A:A,1,FALSE),"Attention erreur pas de CG")</f>
        <v>46401</v>
      </c>
      <c r="R1079" s="447" t="str">
        <f>IF(LEFT(Q1079,1)="A",'Messages d''erreur'!B$10,"")</f>
        <v/>
      </c>
      <c r="S1079" s="467" t="e">
        <f t="shared" si="87"/>
        <v>#VALUE!</v>
      </c>
      <c r="T1079" s="469" t="str">
        <f>IFERROR(VLOOKUP(S1079,'Liste CG'!A:A,1,FALSE),"Attention erreur pas de CG")</f>
        <v>Attention erreur pas de CG</v>
      </c>
      <c r="U1079" s="447" t="str">
        <f>IF(MID(H1079,4,1)="x", 'Messages d''erreur'!$B$13,IF(LEFT(T1079,1)="A",'Messages d''erreur'!$B$12,""))</f>
        <v>Compte générique de contre-partie</v>
      </c>
    </row>
    <row r="1080" spans="1:21" ht="26" x14ac:dyDescent="0.35">
      <c r="A1080" s="535" t="s">
        <v>2214</v>
      </c>
      <c r="B1080" s="447">
        <f t="shared" si="83"/>
        <v>46401</v>
      </c>
      <c r="C1080" s="462" t="s">
        <v>2215</v>
      </c>
      <c r="D1080" s="463" t="s">
        <v>1990</v>
      </c>
      <c r="E1080" s="464" t="s">
        <v>1101</v>
      </c>
      <c r="F1080" s="464">
        <v>1</v>
      </c>
      <c r="G1080" s="462" t="s">
        <v>2069</v>
      </c>
      <c r="H1080" s="464" t="s">
        <v>1966</v>
      </c>
      <c r="I1080" s="464" t="s">
        <v>1967</v>
      </c>
      <c r="J1080" s="464" t="s">
        <v>61</v>
      </c>
      <c r="K1080" s="466" t="s">
        <v>1100</v>
      </c>
      <c r="L1080" s="467">
        <f t="shared" si="88"/>
        <v>0</v>
      </c>
      <c r="M1080" s="468" t="e">
        <f t="shared" si="84"/>
        <v>#VALUE!</v>
      </c>
      <c r="N1080" s="467" t="str">
        <f>IF(IFERROR(SEARCH("-",K1080,1),0) &gt; 0,IFERROR(VLOOKUP(K1080,'Liste ECO'!A:A,1,FALSE),"ATTENTION CE Inexistant"),"")</f>
        <v/>
      </c>
      <c r="O1080" s="467" t="str">
        <f>IF(LEFT(N1080,1) ="A",'Messages d''erreur'!$B$9,"")</f>
        <v/>
      </c>
      <c r="P1080" s="447" t="e">
        <f t="shared" si="86"/>
        <v>#VALUE!</v>
      </c>
      <c r="Q1080" s="447">
        <f>IFERROR(VLOOKUP(B1081,'Liste CG'!A:A,1,FALSE),"Attention erreur pas de CG")</f>
        <v>46401</v>
      </c>
      <c r="R1080" s="447" t="str">
        <f>IF(LEFT(Q1080,1)="A",'Messages d''erreur'!B$10,"")</f>
        <v/>
      </c>
      <c r="S1080" s="467" t="e">
        <f t="shared" si="87"/>
        <v>#VALUE!</v>
      </c>
      <c r="T1080" s="469" t="str">
        <f>IFERROR(VLOOKUP(S1080,'Liste CG'!A:A,1,FALSE),"Attention erreur pas de CG")</f>
        <v>Attention erreur pas de CG</v>
      </c>
      <c r="U1080" s="447" t="str">
        <f>IF(MID(H1080,4,1)="x", 'Messages d''erreur'!$B$13,IF(LEFT(T1080,1)="A",'Messages d''erreur'!$B$12,""))</f>
        <v>Compte générique de contre-partie</v>
      </c>
    </row>
    <row r="1081" spans="1:21" ht="26" x14ac:dyDescent="0.35">
      <c r="A1081" s="535" t="s">
        <v>2214</v>
      </c>
      <c r="B1081" s="447">
        <f t="shared" si="83"/>
        <v>46401</v>
      </c>
      <c r="C1081" s="462" t="s">
        <v>2215</v>
      </c>
      <c r="D1081" s="463" t="s">
        <v>1990</v>
      </c>
      <c r="E1081" s="464" t="s">
        <v>61</v>
      </c>
      <c r="F1081" s="464">
        <v>2</v>
      </c>
      <c r="G1081" s="462" t="s">
        <v>1992</v>
      </c>
      <c r="H1081" s="464" t="s">
        <v>2112</v>
      </c>
      <c r="I1081" s="464" t="s">
        <v>2113</v>
      </c>
      <c r="J1081" s="464" t="s">
        <v>1101</v>
      </c>
      <c r="K1081" s="466" t="s">
        <v>1100</v>
      </c>
      <c r="L1081" s="467">
        <f t="shared" si="88"/>
        <v>1</v>
      </c>
      <c r="M1081" s="468" t="e">
        <f t="shared" si="84"/>
        <v>#VALUE!</v>
      </c>
      <c r="N1081" s="467" t="str">
        <f>IF(IFERROR(SEARCH("-",K1081,1),0) &gt; 0,IFERROR(VLOOKUP(K1081,'Liste ECO'!A:A,1,FALSE),"ATTENTION CE Inexistant"),"")</f>
        <v/>
      </c>
      <c r="O1081" s="467" t="str">
        <f>IF(LEFT(N1081,1) ="A",'Messages d''erreur'!$B$9,"")</f>
        <v/>
      </c>
      <c r="P1081" s="447" t="e">
        <f t="shared" si="86"/>
        <v>#VALUE!</v>
      </c>
      <c r="Q1081" s="447">
        <f>IFERROR(VLOOKUP(B1082,'Liste CG'!A:A,1,FALSE),"Attention erreur pas de CG")</f>
        <v>46402</v>
      </c>
      <c r="R1081" s="447" t="str">
        <f>IF(LEFT(Q1081,1)="A",'Messages d''erreur'!B$10,"")</f>
        <v/>
      </c>
      <c r="S1081" s="467" t="e">
        <f t="shared" si="87"/>
        <v>#VALUE!</v>
      </c>
      <c r="T1081" s="469" t="str">
        <f>IFERROR(VLOOKUP(S1081,'Liste CG'!A:A,1,FALSE),"Attention erreur pas de CG")</f>
        <v>Attention erreur pas de CG</v>
      </c>
      <c r="U1081" s="447" t="str">
        <f>IF(MID(H1081,4,1)="x", 'Messages d''erreur'!$B$13,IF(LEFT(T1081,1)="A",'Messages d''erreur'!$B$12,""))</f>
        <v>Compte générique de contre-partie</v>
      </c>
    </row>
    <row r="1082" spans="1:21" ht="52" x14ac:dyDescent="0.35">
      <c r="A1082" s="535" t="s">
        <v>1339</v>
      </c>
      <c r="B1082" s="447">
        <f t="shared" si="83"/>
        <v>46402</v>
      </c>
      <c r="C1082" s="462" t="s">
        <v>2216</v>
      </c>
      <c r="D1082" s="463" t="s">
        <v>1990</v>
      </c>
      <c r="E1082" s="464" t="s">
        <v>1101</v>
      </c>
      <c r="F1082" s="464">
        <v>1</v>
      </c>
      <c r="G1082" s="462" t="s">
        <v>2217</v>
      </c>
      <c r="H1082" s="464" t="s">
        <v>1334</v>
      </c>
      <c r="I1082" s="464" t="s">
        <v>1329</v>
      </c>
      <c r="J1082" s="464" t="s">
        <v>61</v>
      </c>
      <c r="K1082" s="466" t="s">
        <v>1100</v>
      </c>
      <c r="L1082" s="467">
        <f t="shared" si="88"/>
        <v>0</v>
      </c>
      <c r="M1082" s="468">
        <f t="shared" si="84"/>
        <v>17800</v>
      </c>
      <c r="N1082" s="467" t="str">
        <f>IF(IFERROR(SEARCH("-",K1082,1),0) &gt; 0,IFERROR(VLOOKUP(K1082,'Liste ECO'!A:A,1,FALSE),"ATTENTION CE Inexistant"),"")</f>
        <v/>
      </c>
      <c r="O1082" s="467" t="str">
        <f>IF(LEFT(N1082,1) ="A",'Messages d''erreur'!$B$9,"")</f>
        <v/>
      </c>
      <c r="P1082" s="447">
        <f t="shared" si="86"/>
        <v>17800</v>
      </c>
      <c r="Q1082" s="447">
        <f>IFERROR(VLOOKUP(B1083,'Liste CG'!A:A,1,FALSE),"Attention erreur pas de CG")</f>
        <v>46402</v>
      </c>
      <c r="R1082" s="447" t="str">
        <f>IF(LEFT(Q1082,1)="A",'Messages d''erreur'!B$10,"")</f>
        <v/>
      </c>
      <c r="S1082" s="467">
        <f t="shared" si="87"/>
        <v>17800</v>
      </c>
      <c r="T1082" s="469">
        <f>IFERROR(VLOOKUP(S1082,'Liste CG'!A:A,1,FALSE),"Attention erreur pas de CG")</f>
        <v>17800</v>
      </c>
      <c r="U1082" s="447" t="str">
        <f>IF(MID(H1082,4,1)="x", 'Messages d''erreur'!$B$13,IF(LEFT(T1082,1)="A",'Messages d''erreur'!$B$12,""))</f>
        <v/>
      </c>
    </row>
    <row r="1083" spans="1:21" ht="26" x14ac:dyDescent="0.35">
      <c r="A1083" s="535" t="s">
        <v>1339</v>
      </c>
      <c r="B1083" s="447">
        <f t="shared" si="83"/>
        <v>46402</v>
      </c>
      <c r="C1083" s="462" t="s">
        <v>2216</v>
      </c>
      <c r="D1083" s="463" t="s">
        <v>1990</v>
      </c>
      <c r="E1083" s="464" t="s">
        <v>1101</v>
      </c>
      <c r="F1083" s="464">
        <v>2</v>
      </c>
      <c r="G1083" s="462" t="s">
        <v>2218</v>
      </c>
      <c r="H1083" s="464" t="s">
        <v>1966</v>
      </c>
      <c r="I1083" s="464" t="s">
        <v>1967</v>
      </c>
      <c r="J1083" s="464" t="s">
        <v>61</v>
      </c>
      <c r="K1083" s="466" t="s">
        <v>1100</v>
      </c>
      <c r="L1083" s="467">
        <f t="shared" si="88"/>
        <v>1</v>
      </c>
      <c r="M1083" s="468" t="e">
        <f t="shared" si="84"/>
        <v>#VALUE!</v>
      </c>
      <c r="N1083" s="467" t="str">
        <f>IF(IFERROR(SEARCH("-",K1083,1),0) &gt; 0,IFERROR(VLOOKUP(K1083,'Liste ECO'!A:A,1,FALSE),"ATTENTION CE Inexistant"),"")</f>
        <v/>
      </c>
      <c r="O1083" s="467" t="str">
        <f>IF(LEFT(N1083,1) ="A",'Messages d''erreur'!$B$9,"")</f>
        <v/>
      </c>
      <c r="P1083" s="447" t="e">
        <f t="shared" si="86"/>
        <v>#VALUE!</v>
      </c>
      <c r="Q1083" s="447">
        <f>IFERROR(VLOOKUP(B1084,'Liste CG'!A:A,1,FALSE),"Attention erreur pas de CG")</f>
        <v>46402</v>
      </c>
      <c r="R1083" s="447" t="str">
        <f>IF(LEFT(Q1083,1)="A",'Messages d''erreur'!B$10,"")</f>
        <v/>
      </c>
      <c r="S1083" s="467" t="e">
        <f t="shared" si="87"/>
        <v>#VALUE!</v>
      </c>
      <c r="T1083" s="469" t="str">
        <f>IFERROR(VLOOKUP(S1083,'Liste CG'!A:A,1,FALSE),"Attention erreur pas de CG")</f>
        <v>Attention erreur pas de CG</v>
      </c>
      <c r="U1083" s="447" t="str">
        <f>IF(MID(H1083,4,1)="x", 'Messages d''erreur'!$B$13,IF(LEFT(T1083,1)="A",'Messages d''erreur'!$B$12,""))</f>
        <v>Compte générique de contre-partie</v>
      </c>
    </row>
    <row r="1084" spans="1:21" ht="14.5" x14ac:dyDescent="0.35">
      <c r="A1084" s="535" t="s">
        <v>1339</v>
      </c>
      <c r="B1084" s="447">
        <f t="shared" si="83"/>
        <v>46402</v>
      </c>
      <c r="C1084" s="462" t="s">
        <v>2216</v>
      </c>
      <c r="D1084" s="463" t="s">
        <v>1990</v>
      </c>
      <c r="E1084" s="464" t="s">
        <v>61</v>
      </c>
      <c r="F1084" s="464">
        <v>3</v>
      </c>
      <c r="G1084" s="462" t="s">
        <v>2089</v>
      </c>
      <c r="H1084" s="464" t="s">
        <v>1966</v>
      </c>
      <c r="I1084" s="464" t="s">
        <v>1967</v>
      </c>
      <c r="J1084" s="464" t="s">
        <v>1101</v>
      </c>
      <c r="K1084" s="466" t="s">
        <v>1100</v>
      </c>
      <c r="L1084" s="467">
        <f t="shared" si="88"/>
        <v>1</v>
      </c>
      <c r="M1084" s="468" t="e">
        <f t="shared" si="84"/>
        <v>#VALUE!</v>
      </c>
      <c r="N1084" s="467" t="str">
        <f>IF(IFERROR(SEARCH("-",K1084,1),0) &gt; 0,IFERROR(VLOOKUP(K1084,'Liste ECO'!A:A,1,FALSE),"ATTENTION CE Inexistant"),"")</f>
        <v/>
      </c>
      <c r="O1084" s="467" t="str">
        <f>IF(LEFT(N1084,1) ="A",'Messages d''erreur'!$B$9,"")</f>
        <v/>
      </c>
      <c r="P1084" s="447" t="e">
        <f t="shared" si="86"/>
        <v>#VALUE!</v>
      </c>
      <c r="Q1084" s="447">
        <f>IFERROR(VLOOKUP(B1085,'Liste CG'!A:A,1,FALSE),"Attention erreur pas de CG")</f>
        <v>46501</v>
      </c>
      <c r="R1084" s="447" t="str">
        <f>IF(LEFT(Q1084,1)="A",'Messages d''erreur'!B$10,"")</f>
        <v/>
      </c>
      <c r="S1084" s="467" t="e">
        <f t="shared" si="87"/>
        <v>#VALUE!</v>
      </c>
      <c r="T1084" s="469" t="str">
        <f>IFERROR(VLOOKUP(S1084,'Liste CG'!A:A,1,FALSE),"Attention erreur pas de CG")</f>
        <v>Attention erreur pas de CG</v>
      </c>
      <c r="U1084" s="447" t="str">
        <f>IF(MID(H1084,4,1)="x", 'Messages d''erreur'!$B$13,IF(LEFT(T1084,1)="A",'Messages d''erreur'!$B$12,""))</f>
        <v>Compte générique de contre-partie</v>
      </c>
    </row>
    <row r="1085" spans="1:21" ht="14.5" x14ac:dyDescent="0.35">
      <c r="A1085" s="535" t="s">
        <v>1892</v>
      </c>
      <c r="B1085" s="447">
        <f t="shared" si="83"/>
        <v>46501</v>
      </c>
      <c r="C1085" s="462" t="s">
        <v>2219</v>
      </c>
      <c r="D1085" s="463" t="s">
        <v>1990</v>
      </c>
      <c r="E1085" s="464" t="s">
        <v>1101</v>
      </c>
      <c r="F1085" s="464">
        <v>1</v>
      </c>
      <c r="G1085" s="462" t="s">
        <v>1891</v>
      </c>
      <c r="H1085" s="464" t="s">
        <v>1889</v>
      </c>
      <c r="I1085" s="464" t="s">
        <v>1890</v>
      </c>
      <c r="J1085" s="464" t="s">
        <v>61</v>
      </c>
      <c r="K1085" s="466" t="s">
        <v>927</v>
      </c>
      <c r="L1085" s="467">
        <f t="shared" si="88"/>
        <v>0</v>
      </c>
      <c r="M1085" s="468">
        <f t="shared" si="84"/>
        <v>27511</v>
      </c>
      <c r="N1085" s="467" t="str">
        <f>IF(IFERROR(SEARCH("-",K1085,1),0) &gt; 0,IFERROR(VLOOKUP(K1085,'Liste ECO'!A:A,1,FALSE),"ATTENTION CE Inexistant"),"")</f>
        <v>811-51</v>
      </c>
      <c r="O1085" s="467" t="str">
        <f>IF(LEFT(N1085,1) ="A",'Messages d''erreur'!$B$9,"")</f>
        <v/>
      </c>
      <c r="P1085" s="447">
        <f t="shared" si="86"/>
        <v>27511</v>
      </c>
      <c r="Q1085" s="447">
        <f>IFERROR(VLOOKUP(B1086,'Liste CG'!A:A,1,FALSE),"Attention erreur pas de CG")</f>
        <v>46501</v>
      </c>
      <c r="R1085" s="447" t="str">
        <f>IF(LEFT(Q1085,1)="A",'Messages d''erreur'!B$10,"")</f>
        <v/>
      </c>
      <c r="S1085" s="467">
        <f t="shared" si="87"/>
        <v>27511</v>
      </c>
      <c r="T1085" s="469">
        <f>IFERROR(VLOOKUP(S1085,'Liste CG'!A:A,1,FALSE),"Attention erreur pas de CG")</f>
        <v>27511</v>
      </c>
      <c r="U1085" s="447" t="str">
        <f>IF(MID(H1085,4,1)="x", 'Messages d''erreur'!$B$13,IF(LEFT(T1085,1)="A",'Messages d''erreur'!$B$12,""))</f>
        <v/>
      </c>
    </row>
    <row r="1086" spans="1:21" ht="14.5" x14ac:dyDescent="0.35">
      <c r="A1086" s="535" t="s">
        <v>1892</v>
      </c>
      <c r="B1086" s="447">
        <f t="shared" si="83"/>
        <v>46501</v>
      </c>
      <c r="C1086" s="462" t="s">
        <v>2219</v>
      </c>
      <c r="D1086" s="463" t="s">
        <v>1990</v>
      </c>
      <c r="E1086" s="464" t="s">
        <v>61</v>
      </c>
      <c r="F1086" s="464">
        <v>2</v>
      </c>
      <c r="G1086" s="462" t="s">
        <v>2089</v>
      </c>
      <c r="H1086" s="464" t="s">
        <v>2112</v>
      </c>
      <c r="I1086" s="464" t="s">
        <v>2113</v>
      </c>
      <c r="J1086" s="464" t="s">
        <v>1101</v>
      </c>
      <c r="K1086" s="466" t="s">
        <v>1100</v>
      </c>
      <c r="L1086" s="467">
        <f t="shared" si="88"/>
        <v>1</v>
      </c>
      <c r="M1086" s="468" t="e">
        <f t="shared" si="84"/>
        <v>#VALUE!</v>
      </c>
      <c r="N1086" s="467" t="str">
        <f>IF(IFERROR(SEARCH("-",K1086,1),0) &gt; 0,IFERROR(VLOOKUP(K1086,'Liste ECO'!A:A,1,FALSE),"ATTENTION CE Inexistant"),"")</f>
        <v/>
      </c>
      <c r="O1086" s="467" t="str">
        <f>IF(LEFT(N1086,1) ="A",'Messages d''erreur'!$B$9,"")</f>
        <v/>
      </c>
      <c r="P1086" s="447" t="e">
        <f t="shared" si="86"/>
        <v>#VALUE!</v>
      </c>
      <c r="Q1086" s="447">
        <f>IFERROR(VLOOKUP(B1087,'Liste CG'!A:A,1,FALSE),"Attention erreur pas de CG")</f>
        <v>46502</v>
      </c>
      <c r="R1086" s="447" t="str">
        <f>IF(LEFT(Q1086,1)="A",'Messages d''erreur'!B$10,"")</f>
        <v/>
      </c>
      <c r="S1086" s="467" t="e">
        <f t="shared" si="87"/>
        <v>#VALUE!</v>
      </c>
      <c r="T1086" s="469" t="str">
        <f>IFERROR(VLOOKUP(S1086,'Liste CG'!A:A,1,FALSE),"Attention erreur pas de CG")</f>
        <v>Attention erreur pas de CG</v>
      </c>
      <c r="U1086" s="447" t="str">
        <f>IF(MID(H1086,4,1)="x", 'Messages d''erreur'!$B$13,IF(LEFT(T1086,1)="A",'Messages d''erreur'!$B$12,""))</f>
        <v>Compte générique de contre-partie</v>
      </c>
    </row>
    <row r="1087" spans="1:21" ht="26" x14ac:dyDescent="0.35">
      <c r="A1087" s="535" t="s">
        <v>1798</v>
      </c>
      <c r="B1087" s="447">
        <f t="shared" si="83"/>
        <v>46502</v>
      </c>
      <c r="C1087" s="462" t="s">
        <v>2220</v>
      </c>
      <c r="D1087" s="463" t="s">
        <v>1990</v>
      </c>
      <c r="E1087" s="464" t="s">
        <v>1101</v>
      </c>
      <c r="F1087" s="464">
        <v>1</v>
      </c>
      <c r="G1087" s="462" t="s">
        <v>1797</v>
      </c>
      <c r="H1087" s="464" t="s">
        <v>1795</v>
      </c>
      <c r="I1087" s="464" t="s">
        <v>1796</v>
      </c>
      <c r="J1087" s="464" t="s">
        <v>61</v>
      </c>
      <c r="K1087" s="466" t="s">
        <v>712</v>
      </c>
      <c r="L1087" s="467">
        <f t="shared" si="88"/>
        <v>0</v>
      </c>
      <c r="M1087" s="468">
        <f t="shared" si="84"/>
        <v>25111</v>
      </c>
      <c r="N1087" s="467" t="str">
        <f>IF(IFERROR(SEARCH("-",K1087,1),0) &gt; 0,IFERROR(VLOOKUP(K1087,'Liste ECO'!A:A,1,FALSE),"ATTENTION CE Inexistant"),"")</f>
        <v>512-51</v>
      </c>
      <c r="O1087" s="467" t="str">
        <f>IF(LEFT(N1087,1) ="A",'Messages d''erreur'!$B$9,"")</f>
        <v/>
      </c>
      <c r="P1087" s="447">
        <f t="shared" si="86"/>
        <v>25111</v>
      </c>
      <c r="Q1087" s="447">
        <f>IFERROR(VLOOKUP(B1088,'Liste CG'!A:A,1,FALSE),"Attention erreur pas de CG")</f>
        <v>46502</v>
      </c>
      <c r="R1087" s="447" t="str">
        <f>IF(LEFT(Q1087,1)="A",'Messages d''erreur'!B$10,"")</f>
        <v/>
      </c>
      <c r="S1087" s="467">
        <f t="shared" si="87"/>
        <v>25111</v>
      </c>
      <c r="T1087" s="469">
        <f>IFERROR(VLOOKUP(S1087,'Liste CG'!A:A,1,FALSE),"Attention erreur pas de CG")</f>
        <v>25111</v>
      </c>
      <c r="U1087" s="447" t="str">
        <f>IF(MID(H1087,4,1)="x", 'Messages d''erreur'!$B$13,IF(LEFT(T1087,1)="A",'Messages d''erreur'!$B$12,""))</f>
        <v/>
      </c>
    </row>
    <row r="1088" spans="1:21" ht="26" x14ac:dyDescent="0.35">
      <c r="A1088" s="535" t="s">
        <v>1798</v>
      </c>
      <c r="B1088" s="447">
        <f t="shared" si="83"/>
        <v>46502</v>
      </c>
      <c r="C1088" s="462" t="s">
        <v>2220</v>
      </c>
      <c r="D1088" s="463" t="s">
        <v>1990</v>
      </c>
      <c r="E1088" s="464" t="s">
        <v>1101</v>
      </c>
      <c r="F1088" s="464">
        <v>2</v>
      </c>
      <c r="G1088" s="462" t="s">
        <v>1797</v>
      </c>
      <c r="H1088" s="464" t="s">
        <v>1809</v>
      </c>
      <c r="I1088" s="464" t="s">
        <v>1796</v>
      </c>
      <c r="J1088" s="464" t="s">
        <v>61</v>
      </c>
      <c r="K1088" s="466" t="s">
        <v>727</v>
      </c>
      <c r="L1088" s="467">
        <f t="shared" si="88"/>
        <v>1</v>
      </c>
      <c r="M1088" s="468">
        <f t="shared" si="84"/>
        <v>25211</v>
      </c>
      <c r="N1088" s="467" t="str">
        <f>IF(IFERROR(SEARCH("-",K1088,1),0) &gt; 0,IFERROR(VLOOKUP(K1088,'Liste ECO'!A:A,1,FALSE),"ATTENTION CE Inexistant"),"")</f>
        <v>522-51</v>
      </c>
      <c r="O1088" s="467" t="str">
        <f>IF(LEFT(N1088,1) ="A",'Messages d''erreur'!$B$9,"")</f>
        <v/>
      </c>
      <c r="P1088" s="447">
        <f t="shared" si="86"/>
        <v>25211</v>
      </c>
      <c r="Q1088" s="447">
        <f>IFERROR(VLOOKUP(B1089,'Liste CG'!A:A,1,FALSE),"Attention erreur pas de CG")</f>
        <v>46502</v>
      </c>
      <c r="R1088" s="447" t="str">
        <f>IF(LEFT(Q1088,1)="A",'Messages d''erreur'!B$10,"")</f>
        <v/>
      </c>
      <c r="S1088" s="467">
        <f t="shared" si="87"/>
        <v>25211</v>
      </c>
      <c r="T1088" s="469">
        <f>IFERROR(VLOOKUP(S1088,'Liste CG'!A:A,1,FALSE),"Attention erreur pas de CG")</f>
        <v>25211</v>
      </c>
      <c r="U1088" s="447" t="str">
        <f>IF(MID(H1088,4,1)="x", 'Messages d''erreur'!$B$13,IF(LEFT(T1088,1)="A",'Messages d''erreur'!$B$12,""))</f>
        <v/>
      </c>
    </row>
    <row r="1089" spans="1:21" ht="26" x14ac:dyDescent="0.35">
      <c r="A1089" s="535" t="s">
        <v>1798</v>
      </c>
      <c r="B1089" s="447">
        <f t="shared" si="83"/>
        <v>46502</v>
      </c>
      <c r="C1089" s="462" t="s">
        <v>2220</v>
      </c>
      <c r="D1089" s="463" t="s">
        <v>1990</v>
      </c>
      <c r="E1089" s="464" t="s">
        <v>1101</v>
      </c>
      <c r="F1089" s="464">
        <v>3</v>
      </c>
      <c r="G1089" s="462" t="s">
        <v>1797</v>
      </c>
      <c r="H1089" s="464" t="s">
        <v>1813</v>
      </c>
      <c r="I1089" s="464" t="s">
        <v>1796</v>
      </c>
      <c r="J1089" s="464" t="s">
        <v>61</v>
      </c>
      <c r="K1089" s="466" t="s">
        <v>729</v>
      </c>
      <c r="L1089" s="467">
        <f t="shared" si="88"/>
        <v>1</v>
      </c>
      <c r="M1089" s="468">
        <f t="shared" si="84"/>
        <v>25221</v>
      </c>
      <c r="N1089" s="467" t="str">
        <f>IF(IFERROR(SEARCH("-",K1089,1),0) &gt; 0,IFERROR(VLOOKUP(K1089,'Liste ECO'!A:A,1,FALSE),"ATTENTION CE Inexistant"),"")</f>
        <v>522-52</v>
      </c>
      <c r="O1089" s="467" t="str">
        <f>IF(LEFT(N1089,1) ="A",'Messages d''erreur'!$B$9,"")</f>
        <v/>
      </c>
      <c r="P1089" s="447">
        <f t="shared" si="86"/>
        <v>25221</v>
      </c>
      <c r="Q1089" s="447">
        <f>IFERROR(VLOOKUP(B1090,'Liste CG'!A:A,1,FALSE),"Attention erreur pas de CG")</f>
        <v>46502</v>
      </c>
      <c r="R1089" s="447" t="str">
        <f>IF(LEFT(Q1089,1)="A",'Messages d''erreur'!B$10,"")</f>
        <v/>
      </c>
      <c r="S1089" s="467">
        <f t="shared" si="87"/>
        <v>25221</v>
      </c>
      <c r="T1089" s="469">
        <f>IFERROR(VLOOKUP(S1089,'Liste CG'!A:A,1,FALSE),"Attention erreur pas de CG")</f>
        <v>25221</v>
      </c>
      <c r="U1089" s="447" t="str">
        <f>IF(MID(H1089,4,1)="x", 'Messages d''erreur'!$B$13,IF(LEFT(T1089,1)="A",'Messages d''erreur'!$B$12,""))</f>
        <v/>
      </c>
    </row>
    <row r="1090" spans="1:21" ht="26" x14ac:dyDescent="0.35">
      <c r="A1090" s="535" t="s">
        <v>1798</v>
      </c>
      <c r="B1090" s="447">
        <f t="shared" si="83"/>
        <v>46502</v>
      </c>
      <c r="C1090" s="462" t="s">
        <v>2220</v>
      </c>
      <c r="D1090" s="463" t="s">
        <v>1990</v>
      </c>
      <c r="E1090" s="464" t="s">
        <v>1101</v>
      </c>
      <c r="F1090" s="464">
        <v>4</v>
      </c>
      <c r="G1090" s="462" t="s">
        <v>1797</v>
      </c>
      <c r="H1090" s="464" t="s">
        <v>1827</v>
      </c>
      <c r="I1090" s="464" t="s">
        <v>1796</v>
      </c>
      <c r="J1090" s="464" t="s">
        <v>61</v>
      </c>
      <c r="K1090" s="466" t="s">
        <v>759</v>
      </c>
      <c r="L1090" s="467">
        <f t="shared" si="88"/>
        <v>1</v>
      </c>
      <c r="M1090" s="468">
        <f t="shared" si="84"/>
        <v>25611</v>
      </c>
      <c r="N1090" s="467" t="str">
        <f>IF(IFERROR(SEARCH("-",K1090,1),0) &gt; 0,IFERROR(VLOOKUP(K1090,'Liste ECO'!A:A,1,FALSE),"ATTENTION CE Inexistant"),"")</f>
        <v>635-51</v>
      </c>
      <c r="O1090" s="467" t="str">
        <f>IF(LEFT(N1090,1) ="A",'Messages d''erreur'!$B$9,"")</f>
        <v/>
      </c>
      <c r="P1090" s="447">
        <f t="shared" si="86"/>
        <v>25611</v>
      </c>
      <c r="Q1090" s="447">
        <f>IFERROR(VLOOKUP(B1091,'Liste CG'!A:A,1,FALSE),"Attention erreur pas de CG")</f>
        <v>46502</v>
      </c>
      <c r="R1090" s="447" t="str">
        <f>IF(LEFT(Q1090,1)="A",'Messages d''erreur'!B$10,"")</f>
        <v/>
      </c>
      <c r="S1090" s="467">
        <f t="shared" si="87"/>
        <v>25611</v>
      </c>
      <c r="T1090" s="469">
        <f>IFERROR(VLOOKUP(S1090,'Liste CG'!A:A,1,FALSE),"Attention erreur pas de CG")</f>
        <v>25611</v>
      </c>
      <c r="U1090" s="447" t="str">
        <f>IF(MID(H1090,4,1)="x", 'Messages d''erreur'!$B$13,IF(LEFT(T1090,1)="A",'Messages d''erreur'!$B$12,""))</f>
        <v/>
      </c>
    </row>
    <row r="1091" spans="1:21" ht="26" x14ac:dyDescent="0.35">
      <c r="A1091" s="535" t="s">
        <v>1798</v>
      </c>
      <c r="B1091" s="447">
        <f t="shared" si="83"/>
        <v>46502</v>
      </c>
      <c r="C1091" s="462" t="s">
        <v>2220</v>
      </c>
      <c r="D1091" s="463" t="s">
        <v>1990</v>
      </c>
      <c r="E1091" s="464" t="s">
        <v>1101</v>
      </c>
      <c r="F1091" s="464">
        <v>5</v>
      </c>
      <c r="G1091" s="462" t="s">
        <v>1797</v>
      </c>
      <c r="H1091" s="464" t="s">
        <v>2221</v>
      </c>
      <c r="I1091" s="464" t="s">
        <v>1100</v>
      </c>
      <c r="J1091" s="464" t="s">
        <v>61</v>
      </c>
      <c r="K1091" s="466" t="s">
        <v>369</v>
      </c>
      <c r="L1091" s="467">
        <f t="shared" si="88"/>
        <v>1</v>
      </c>
      <c r="M1091" s="468">
        <f t="shared" si="84"/>
        <v>63121</v>
      </c>
      <c r="N1091" s="467" t="str">
        <f>IF(IFERROR(SEARCH("-",K1091,1),0) &gt; 0,IFERROR(VLOOKUP(K1091,'Liste ECO'!A:A,1,FALSE),"ATTENTION CE Inexistant"),"")</f>
        <v>321-01</v>
      </c>
      <c r="O1091" s="467" t="str">
        <f>IF(LEFT(N1091,1) ="A",'Messages d''erreur'!$B$9,"")</f>
        <v/>
      </c>
      <c r="P1091" s="447">
        <f t="shared" si="86"/>
        <v>63121</v>
      </c>
      <c r="Q1091" s="447">
        <f>IFERROR(VLOOKUP(B1092,'Liste CG'!A:A,1,FALSE),"Attention erreur pas de CG")</f>
        <v>46502</v>
      </c>
      <c r="R1091" s="447" t="str">
        <f>IF(LEFT(Q1091,1)="A",'Messages d''erreur'!B$10,"")</f>
        <v/>
      </c>
      <c r="S1091" s="467">
        <f t="shared" si="87"/>
        <v>63121</v>
      </c>
      <c r="T1091" s="469">
        <f>IFERROR(VLOOKUP(S1091,'Liste CG'!A:A,1,FALSE),"Attention erreur pas de CG")</f>
        <v>63121</v>
      </c>
      <c r="U1091" s="447" t="str">
        <f>IF(MID(H1091,4,1)="x", 'Messages d''erreur'!$B$13,IF(LEFT(T1091,1)="A",'Messages d''erreur'!$B$12,""))</f>
        <v/>
      </c>
    </row>
    <row r="1092" spans="1:21" ht="26" x14ac:dyDescent="0.35">
      <c r="A1092" s="535" t="s">
        <v>1798</v>
      </c>
      <c r="B1092" s="447">
        <f t="shared" si="83"/>
        <v>46502</v>
      </c>
      <c r="C1092" s="462" t="s">
        <v>2220</v>
      </c>
      <c r="D1092" s="463" t="s">
        <v>1990</v>
      </c>
      <c r="E1092" s="464" t="s">
        <v>1101</v>
      </c>
      <c r="F1092" s="464">
        <v>6</v>
      </c>
      <c r="G1092" s="462" t="s">
        <v>1797</v>
      </c>
      <c r="H1092" s="464" t="s">
        <v>2222</v>
      </c>
      <c r="I1092" s="464" t="s">
        <v>1100</v>
      </c>
      <c r="J1092" s="464" t="s">
        <v>61</v>
      </c>
      <c r="K1092" s="466" t="s">
        <v>371</v>
      </c>
      <c r="L1092" s="467">
        <f t="shared" si="88"/>
        <v>1</v>
      </c>
      <c r="M1092" s="468">
        <f t="shared" si="84"/>
        <v>63122</v>
      </c>
      <c r="N1092" s="467" t="str">
        <f>IF(IFERROR(SEARCH("-",K1092,1),0) &gt; 0,IFERROR(VLOOKUP(K1092,'Liste ECO'!A:A,1,FALSE),"ATTENTION CE Inexistant"),"")</f>
        <v>321-02</v>
      </c>
      <c r="O1092" s="467" t="str">
        <f>IF(LEFT(N1092,1) ="A",'Messages d''erreur'!$B$9,"")</f>
        <v/>
      </c>
      <c r="P1092" s="447">
        <f t="shared" si="86"/>
        <v>63122</v>
      </c>
      <c r="Q1092" s="447">
        <f>IFERROR(VLOOKUP(B1093,'Liste CG'!A:A,1,FALSE),"Attention erreur pas de CG")</f>
        <v>46502</v>
      </c>
      <c r="R1092" s="447" t="str">
        <f>IF(LEFT(Q1092,1)="A",'Messages d''erreur'!B$10,"")</f>
        <v/>
      </c>
      <c r="S1092" s="467">
        <f t="shared" si="87"/>
        <v>63122</v>
      </c>
      <c r="T1092" s="469">
        <f>IFERROR(VLOOKUP(S1092,'Liste CG'!A:A,1,FALSE),"Attention erreur pas de CG")</f>
        <v>63122</v>
      </c>
      <c r="U1092" s="447" t="str">
        <f>IF(MID(H1092,4,1)="x", 'Messages d''erreur'!$B$13,IF(LEFT(T1092,1)="A",'Messages d''erreur'!$B$12,""))</f>
        <v/>
      </c>
    </row>
    <row r="1093" spans="1:21" ht="26" x14ac:dyDescent="0.35">
      <c r="A1093" s="535" t="s">
        <v>1798</v>
      </c>
      <c r="B1093" s="447">
        <f t="shared" si="83"/>
        <v>46502</v>
      </c>
      <c r="C1093" s="462" t="s">
        <v>2220</v>
      </c>
      <c r="D1093" s="463" t="s">
        <v>1990</v>
      </c>
      <c r="E1093" s="464" t="s">
        <v>1101</v>
      </c>
      <c r="F1093" s="464">
        <v>7</v>
      </c>
      <c r="G1093" s="462" t="s">
        <v>1797</v>
      </c>
      <c r="H1093" s="464" t="s">
        <v>2223</v>
      </c>
      <c r="I1093" s="464" t="s">
        <v>1100</v>
      </c>
      <c r="J1093" s="464" t="s">
        <v>61</v>
      </c>
      <c r="K1093" s="466" t="s">
        <v>379</v>
      </c>
      <c r="L1093" s="467">
        <f t="shared" si="88"/>
        <v>1</v>
      </c>
      <c r="M1093" s="468">
        <f t="shared" si="84"/>
        <v>63211</v>
      </c>
      <c r="N1093" s="467" t="str">
        <f>IF(IFERROR(SEARCH("-",K1093,1),0) &gt; 0,IFERROR(VLOOKUP(K1093,'Liste ECO'!A:A,1,FALSE),"ATTENTION CE Inexistant"),"")</f>
        <v>331-01</v>
      </c>
      <c r="O1093" s="467" t="str">
        <f>IF(LEFT(N1093,1) ="A",'Messages d''erreur'!$B$9,"")</f>
        <v/>
      </c>
      <c r="P1093" s="447">
        <f t="shared" si="86"/>
        <v>63211</v>
      </c>
      <c r="Q1093" s="447">
        <f>IFERROR(VLOOKUP(B1094,'Liste CG'!A:A,1,FALSE),"Attention erreur pas de CG")</f>
        <v>46502</v>
      </c>
      <c r="R1093" s="447" t="str">
        <f>IF(LEFT(Q1093,1)="A",'Messages d''erreur'!B$10,"")</f>
        <v/>
      </c>
      <c r="S1093" s="467">
        <f t="shared" si="87"/>
        <v>63211</v>
      </c>
      <c r="T1093" s="469">
        <f>IFERROR(VLOOKUP(S1093,'Liste CG'!A:A,1,FALSE),"Attention erreur pas de CG")</f>
        <v>63211</v>
      </c>
      <c r="U1093" s="447" t="str">
        <f>IF(MID(H1093,4,1)="x", 'Messages d''erreur'!$B$13,IF(LEFT(T1093,1)="A",'Messages d''erreur'!$B$12,""))</f>
        <v/>
      </c>
    </row>
    <row r="1094" spans="1:21" ht="26" x14ac:dyDescent="0.35">
      <c r="A1094" s="535" t="s">
        <v>1798</v>
      </c>
      <c r="B1094" s="447">
        <f t="shared" si="83"/>
        <v>46502</v>
      </c>
      <c r="C1094" s="462" t="s">
        <v>2220</v>
      </c>
      <c r="D1094" s="463" t="s">
        <v>1990</v>
      </c>
      <c r="E1094" s="464" t="s">
        <v>1101</v>
      </c>
      <c r="F1094" s="464">
        <v>8</v>
      </c>
      <c r="G1094" s="462" t="s">
        <v>1797</v>
      </c>
      <c r="H1094" s="464" t="s">
        <v>2224</v>
      </c>
      <c r="I1094" s="464" t="s">
        <v>1100</v>
      </c>
      <c r="J1094" s="464" t="s">
        <v>61</v>
      </c>
      <c r="K1094" s="466" t="s">
        <v>386</v>
      </c>
      <c r="L1094" s="467">
        <f t="shared" si="88"/>
        <v>1</v>
      </c>
      <c r="M1094" s="468">
        <f t="shared" si="84"/>
        <v>63212</v>
      </c>
      <c r="N1094" s="467" t="str">
        <f>IF(IFERROR(SEARCH("-",K1094,1),0) &gt; 0,IFERROR(VLOOKUP(K1094,'Liste ECO'!A:A,1,FALSE),"ATTENTION CE Inexistant"),"")</f>
        <v>332-02</v>
      </c>
      <c r="O1094" s="467" t="str">
        <f>IF(LEFT(N1094,1) ="A",'Messages d''erreur'!$B$9,"")</f>
        <v/>
      </c>
      <c r="P1094" s="447">
        <f t="shared" si="86"/>
        <v>63212</v>
      </c>
      <c r="Q1094" s="447">
        <f>IFERROR(VLOOKUP(B1095,'Liste CG'!A:A,1,FALSE),"Attention erreur pas de CG")</f>
        <v>46502</v>
      </c>
      <c r="R1094" s="447" t="str">
        <f>IF(LEFT(Q1094,1)="A",'Messages d''erreur'!B$10,"")</f>
        <v/>
      </c>
      <c r="S1094" s="467">
        <f t="shared" si="87"/>
        <v>63212</v>
      </c>
      <c r="T1094" s="469">
        <f>IFERROR(VLOOKUP(S1094,'Liste CG'!A:A,1,FALSE),"Attention erreur pas de CG")</f>
        <v>63212</v>
      </c>
      <c r="U1094" s="447" t="str">
        <f>IF(MID(H1094,4,1)="x", 'Messages d''erreur'!$B$13,IF(LEFT(T1094,1)="A",'Messages d''erreur'!$B$12,""))</f>
        <v/>
      </c>
    </row>
    <row r="1095" spans="1:21" ht="26" x14ac:dyDescent="0.35">
      <c r="A1095" s="535" t="s">
        <v>1798</v>
      </c>
      <c r="B1095" s="447">
        <f t="shared" si="83"/>
        <v>46502</v>
      </c>
      <c r="C1095" s="462" t="s">
        <v>2220</v>
      </c>
      <c r="D1095" s="463" t="s">
        <v>1990</v>
      </c>
      <c r="E1095" s="464" t="s">
        <v>1101</v>
      </c>
      <c r="F1095" s="464">
        <v>9</v>
      </c>
      <c r="G1095" s="462" t="s">
        <v>1797</v>
      </c>
      <c r="H1095" s="464" t="s">
        <v>2225</v>
      </c>
      <c r="I1095" s="464" t="s">
        <v>1100</v>
      </c>
      <c r="J1095" s="464" t="s">
        <v>61</v>
      </c>
      <c r="K1095" s="466" t="s">
        <v>620</v>
      </c>
      <c r="L1095" s="467">
        <f t="shared" si="88"/>
        <v>1</v>
      </c>
      <c r="M1095" s="468">
        <f t="shared" si="84"/>
        <v>63411</v>
      </c>
      <c r="N1095" s="467" t="str">
        <f>IF(IFERROR(SEARCH("-",K1095,1),0) &gt; 0,IFERROR(VLOOKUP(K1095,'Liste ECO'!A:A,1,FALSE),"ATTENTION CE Inexistant"),"")</f>
        <v>413-01</v>
      </c>
      <c r="O1095" s="467" t="str">
        <f>IF(LEFT(N1095,1) ="A",'Messages d''erreur'!$B$9,"")</f>
        <v/>
      </c>
      <c r="P1095" s="447">
        <f t="shared" si="86"/>
        <v>63411</v>
      </c>
      <c r="Q1095" s="447">
        <f>IFERROR(VLOOKUP(B1096,'Liste CG'!A:A,1,FALSE),"Attention erreur pas de CG")</f>
        <v>46502</v>
      </c>
      <c r="R1095" s="447" t="str">
        <f>IF(LEFT(Q1095,1)="A",'Messages d''erreur'!B$10,"")</f>
        <v/>
      </c>
      <c r="S1095" s="467">
        <f t="shared" si="87"/>
        <v>63411</v>
      </c>
      <c r="T1095" s="469">
        <f>IFERROR(VLOOKUP(S1095,'Liste CG'!A:A,1,FALSE),"Attention erreur pas de CG")</f>
        <v>63411</v>
      </c>
      <c r="U1095" s="447" t="str">
        <f>IF(MID(H1095,4,1)="x", 'Messages d''erreur'!$B$13,IF(LEFT(T1095,1)="A",'Messages d''erreur'!$B$12,""))</f>
        <v/>
      </c>
    </row>
    <row r="1096" spans="1:21" ht="26" x14ac:dyDescent="0.35">
      <c r="A1096" s="535" t="s">
        <v>1798</v>
      </c>
      <c r="B1096" s="447">
        <f t="shared" si="83"/>
        <v>46502</v>
      </c>
      <c r="C1096" s="462" t="s">
        <v>2220</v>
      </c>
      <c r="D1096" s="463" t="s">
        <v>1990</v>
      </c>
      <c r="E1096" s="464" t="s">
        <v>1101</v>
      </c>
      <c r="F1096" s="464">
        <v>10</v>
      </c>
      <c r="G1096" s="462" t="s">
        <v>1797</v>
      </c>
      <c r="H1096" s="464" t="s">
        <v>2226</v>
      </c>
      <c r="I1096" s="464" t="s">
        <v>1100</v>
      </c>
      <c r="J1096" s="464" t="s">
        <v>61</v>
      </c>
      <c r="K1096" s="466" t="s">
        <v>623</v>
      </c>
      <c r="L1096" s="467">
        <f t="shared" si="88"/>
        <v>1</v>
      </c>
      <c r="M1096" s="468">
        <f t="shared" si="84"/>
        <v>63412</v>
      </c>
      <c r="N1096" s="467" t="str">
        <f>IF(IFERROR(SEARCH("-",K1096,1),0) &gt; 0,IFERROR(VLOOKUP(K1096,'Liste ECO'!A:A,1,FALSE),"ATTENTION CE Inexistant"),"")</f>
        <v>415-01</v>
      </c>
      <c r="O1096" s="467" t="str">
        <f>IF(LEFT(N1096,1) ="A",'Messages d''erreur'!$B$9,"")</f>
        <v/>
      </c>
      <c r="P1096" s="447">
        <f t="shared" si="86"/>
        <v>63412</v>
      </c>
      <c r="Q1096" s="447">
        <f>IFERROR(VLOOKUP(B1097,'Liste CG'!A:A,1,FALSE),"Attention erreur pas de CG")</f>
        <v>46502</v>
      </c>
      <c r="R1096" s="447" t="str">
        <f>IF(LEFT(Q1096,1)="A",'Messages d''erreur'!B$10,"")</f>
        <v/>
      </c>
      <c r="S1096" s="467">
        <f t="shared" si="87"/>
        <v>63412</v>
      </c>
      <c r="T1096" s="469">
        <f>IFERROR(VLOOKUP(S1096,'Liste CG'!A:A,1,FALSE),"Attention erreur pas de CG")</f>
        <v>63412</v>
      </c>
      <c r="U1096" s="447" t="str">
        <f>IF(MID(H1096,4,1)="x", 'Messages d''erreur'!$B$13,IF(LEFT(T1096,1)="A",'Messages d''erreur'!$B$12,""))</f>
        <v/>
      </c>
    </row>
    <row r="1097" spans="1:21" ht="26" x14ac:dyDescent="0.35">
      <c r="A1097" s="535" t="s">
        <v>1798</v>
      </c>
      <c r="B1097" s="447">
        <f t="shared" si="83"/>
        <v>46502</v>
      </c>
      <c r="C1097" s="462" t="s">
        <v>2220</v>
      </c>
      <c r="D1097" s="463" t="s">
        <v>1990</v>
      </c>
      <c r="E1097" s="464" t="s">
        <v>1101</v>
      </c>
      <c r="F1097" s="464">
        <v>11</v>
      </c>
      <c r="G1097" s="462" t="s">
        <v>1797</v>
      </c>
      <c r="H1097" s="464" t="s">
        <v>2227</v>
      </c>
      <c r="I1097" s="464" t="s">
        <v>1100</v>
      </c>
      <c r="J1097" s="464" t="s">
        <v>61</v>
      </c>
      <c r="K1097" s="466" t="s">
        <v>627</v>
      </c>
      <c r="L1097" s="467">
        <f t="shared" si="88"/>
        <v>1</v>
      </c>
      <c r="M1097" s="468">
        <f t="shared" si="84"/>
        <v>63611</v>
      </c>
      <c r="N1097" s="467" t="str">
        <f>IF(IFERROR(SEARCH("-",K1097,1),0) &gt; 0,IFERROR(VLOOKUP(K1097,'Liste ECO'!A:A,1,FALSE),"ATTENTION CE Inexistant"),"")</f>
        <v>431-01</v>
      </c>
      <c r="O1097" s="467" t="str">
        <f>IF(LEFT(N1097,1) ="A",'Messages d''erreur'!$B$9,"")</f>
        <v/>
      </c>
      <c r="P1097" s="447">
        <f t="shared" si="86"/>
        <v>63611</v>
      </c>
      <c r="Q1097" s="447">
        <f>IFERROR(VLOOKUP(B1098,'Liste CG'!A:A,1,FALSE),"Attention erreur pas de CG")</f>
        <v>46502</v>
      </c>
      <c r="R1097" s="447" t="str">
        <f>IF(LEFT(Q1097,1)="A",'Messages d''erreur'!B$10,"")</f>
        <v/>
      </c>
      <c r="S1097" s="467">
        <f t="shared" si="87"/>
        <v>63611</v>
      </c>
      <c r="T1097" s="469">
        <f>IFERROR(VLOOKUP(S1097,'Liste CG'!A:A,1,FALSE),"Attention erreur pas de CG")</f>
        <v>63611</v>
      </c>
      <c r="U1097" s="447" t="str">
        <f>IF(MID(H1097,4,1)="x", 'Messages d''erreur'!$B$13,IF(LEFT(T1097,1)="A",'Messages d''erreur'!$B$12,""))</f>
        <v/>
      </c>
    </row>
    <row r="1098" spans="1:21" ht="26" x14ac:dyDescent="0.35">
      <c r="A1098" s="535" t="s">
        <v>1798</v>
      </c>
      <c r="B1098" s="447">
        <f t="shared" si="83"/>
        <v>46502</v>
      </c>
      <c r="C1098" s="462" t="s">
        <v>2220</v>
      </c>
      <c r="D1098" s="463" t="s">
        <v>1990</v>
      </c>
      <c r="E1098" s="464" t="s">
        <v>1101</v>
      </c>
      <c r="F1098" s="464">
        <v>12</v>
      </c>
      <c r="G1098" s="462" t="s">
        <v>1797</v>
      </c>
      <c r="H1098" s="464" t="s">
        <v>2228</v>
      </c>
      <c r="I1098" s="464" t="s">
        <v>1100</v>
      </c>
      <c r="J1098" s="464" t="s">
        <v>61</v>
      </c>
      <c r="K1098" s="466" t="s">
        <v>629</v>
      </c>
      <c r="L1098" s="467">
        <f t="shared" si="88"/>
        <v>1</v>
      </c>
      <c r="M1098" s="468">
        <f t="shared" si="84"/>
        <v>63612</v>
      </c>
      <c r="N1098" s="467" t="str">
        <f>IF(IFERROR(SEARCH("-",K1098,1),0) &gt; 0,IFERROR(VLOOKUP(K1098,'Liste ECO'!A:A,1,FALSE),"ATTENTION CE Inexistant"),"")</f>
        <v>433-01</v>
      </c>
      <c r="O1098" s="467" t="str">
        <f>IF(LEFT(N1098,1) ="A",'Messages d''erreur'!$B$9,"")</f>
        <v/>
      </c>
      <c r="P1098" s="447">
        <f t="shared" si="86"/>
        <v>63612</v>
      </c>
      <c r="Q1098" s="447">
        <f>IFERROR(VLOOKUP(B1099,'Liste CG'!A:A,1,FALSE),"Attention erreur pas de CG")</f>
        <v>46502</v>
      </c>
      <c r="R1098" s="447" t="str">
        <f>IF(LEFT(Q1098,1)="A",'Messages d''erreur'!B$10,"")</f>
        <v/>
      </c>
      <c r="S1098" s="467">
        <f t="shared" si="87"/>
        <v>63612</v>
      </c>
      <c r="T1098" s="469">
        <f>IFERROR(VLOOKUP(S1098,'Liste CG'!A:A,1,FALSE),"Attention erreur pas de CG")</f>
        <v>63612</v>
      </c>
      <c r="U1098" s="447" t="str">
        <f>IF(MID(H1098,4,1)="x", 'Messages d''erreur'!$B$13,IF(LEFT(T1098,1)="A",'Messages d''erreur'!$B$12,""))</f>
        <v/>
      </c>
    </row>
    <row r="1099" spans="1:21" ht="26" x14ac:dyDescent="0.35">
      <c r="A1099" s="535" t="s">
        <v>1798</v>
      </c>
      <c r="B1099" s="447">
        <f t="shared" si="83"/>
        <v>46502</v>
      </c>
      <c r="C1099" s="462" t="s">
        <v>2220</v>
      </c>
      <c r="D1099" s="463" t="s">
        <v>1990</v>
      </c>
      <c r="E1099" s="464" t="s">
        <v>1101</v>
      </c>
      <c r="F1099" s="464">
        <v>13</v>
      </c>
      <c r="G1099" s="462" t="s">
        <v>1797</v>
      </c>
      <c r="H1099" s="464" t="s">
        <v>2229</v>
      </c>
      <c r="I1099" s="464" t="s">
        <v>1100</v>
      </c>
      <c r="J1099" s="464" t="s">
        <v>61</v>
      </c>
      <c r="K1099" s="466" t="s">
        <v>637</v>
      </c>
      <c r="L1099" s="467">
        <f t="shared" si="88"/>
        <v>1</v>
      </c>
      <c r="M1099" s="468">
        <f t="shared" si="84"/>
        <v>63613</v>
      </c>
      <c r="N1099" s="467" t="str">
        <f>IF(IFERROR(SEARCH("-",K1099,1),0) &gt; 0,IFERROR(VLOOKUP(K1099,'Liste ECO'!A:A,1,FALSE),"ATTENTION CE Inexistant"),"")</f>
        <v>434-01</v>
      </c>
      <c r="O1099" s="467" t="str">
        <f>IF(LEFT(N1099,1) ="A",'Messages d''erreur'!$B$9,"")</f>
        <v/>
      </c>
      <c r="P1099" s="447">
        <f t="shared" si="86"/>
        <v>63613</v>
      </c>
      <c r="Q1099" s="447">
        <f>IFERROR(VLOOKUP(B1100,'Liste CG'!A:A,1,FALSE),"Attention erreur pas de CG")</f>
        <v>46502</v>
      </c>
      <c r="R1099" s="447" t="str">
        <f>IF(LEFT(Q1099,1)="A",'Messages d''erreur'!B$10,"")</f>
        <v/>
      </c>
      <c r="S1099" s="467">
        <f t="shared" si="87"/>
        <v>63613</v>
      </c>
      <c r="T1099" s="469">
        <f>IFERROR(VLOOKUP(S1099,'Liste CG'!A:A,1,FALSE),"Attention erreur pas de CG")</f>
        <v>63613</v>
      </c>
      <c r="U1099" s="447" t="str">
        <f>IF(MID(H1099,4,1)="x", 'Messages d''erreur'!$B$13,IF(LEFT(T1099,1)="A",'Messages d''erreur'!$B$12,""))</f>
        <v/>
      </c>
    </row>
    <row r="1100" spans="1:21" ht="26" x14ac:dyDescent="0.35">
      <c r="A1100" s="535" t="s">
        <v>1798</v>
      </c>
      <c r="B1100" s="447">
        <f t="shared" ref="B1100:B1164" si="89">VALUE(A1100)</f>
        <v>46502</v>
      </c>
      <c r="C1100" s="462" t="s">
        <v>2220</v>
      </c>
      <c r="D1100" s="463" t="s">
        <v>1990</v>
      </c>
      <c r="E1100" s="464" t="s">
        <v>1101</v>
      </c>
      <c r="F1100" s="464">
        <v>14</v>
      </c>
      <c r="G1100" s="462" t="s">
        <v>1797</v>
      </c>
      <c r="H1100" s="464" t="s">
        <v>2230</v>
      </c>
      <c r="I1100" s="464" t="s">
        <v>1100</v>
      </c>
      <c r="J1100" s="464" t="s">
        <v>61</v>
      </c>
      <c r="K1100" s="466" t="s">
        <v>639</v>
      </c>
      <c r="L1100" s="467">
        <f t="shared" si="88"/>
        <v>1</v>
      </c>
      <c r="M1100" s="468">
        <f t="shared" ref="M1100:M1164" si="90">VALUE(H1100)</f>
        <v>63617</v>
      </c>
      <c r="N1100" s="467" t="str">
        <f>IF(IFERROR(SEARCH("-",K1100,1),0) &gt; 0,IFERROR(VLOOKUP(K1100,'Liste ECO'!A:A,1,FALSE),"ATTENTION CE Inexistant"),"")</f>
        <v>435-01</v>
      </c>
      <c r="O1100" s="467" t="str">
        <f>IF(LEFT(N1100,1) ="A",'Messages d''erreur'!$B$9,"")</f>
        <v/>
      </c>
      <c r="P1100" s="447">
        <f t="shared" si="86"/>
        <v>63617</v>
      </c>
      <c r="Q1100" s="447">
        <f>IFERROR(VLOOKUP(B1101,'Liste CG'!A:A,1,FALSE),"Attention erreur pas de CG")</f>
        <v>46502</v>
      </c>
      <c r="R1100" s="447" t="str">
        <f>IF(LEFT(Q1100,1)="A",'Messages d''erreur'!B$10,"")</f>
        <v/>
      </c>
      <c r="S1100" s="467">
        <f t="shared" si="87"/>
        <v>63617</v>
      </c>
      <c r="T1100" s="469">
        <f>IFERROR(VLOOKUP(S1100,'Liste CG'!A:A,1,FALSE),"Attention erreur pas de CG")</f>
        <v>63617</v>
      </c>
      <c r="U1100" s="447" t="str">
        <f>IF(MID(H1100,4,1)="x", 'Messages d''erreur'!$B$13,IF(LEFT(T1100,1)="A",'Messages d''erreur'!$B$12,""))</f>
        <v/>
      </c>
    </row>
    <row r="1101" spans="1:21" ht="26" x14ac:dyDescent="0.35">
      <c r="A1101" s="535" t="s">
        <v>1798</v>
      </c>
      <c r="B1101" s="447">
        <f t="shared" si="89"/>
        <v>46502</v>
      </c>
      <c r="C1101" s="462" t="s">
        <v>2220</v>
      </c>
      <c r="D1101" s="463" t="s">
        <v>1990</v>
      </c>
      <c r="E1101" s="464" t="s">
        <v>1101</v>
      </c>
      <c r="F1101" s="464">
        <v>15</v>
      </c>
      <c r="G1101" s="462" t="s">
        <v>1797</v>
      </c>
      <c r="H1101" s="464" t="s">
        <v>2231</v>
      </c>
      <c r="I1101" s="464" t="s">
        <v>1100</v>
      </c>
      <c r="J1101" s="464" t="s">
        <v>61</v>
      </c>
      <c r="K1101" s="466" t="s">
        <v>641</v>
      </c>
      <c r="L1101" s="467">
        <f t="shared" si="88"/>
        <v>1</v>
      </c>
      <c r="M1101" s="468">
        <f t="shared" si="90"/>
        <v>63618</v>
      </c>
      <c r="N1101" s="467" t="str">
        <f>IF(IFERROR(SEARCH("-",K1101,1),0) &gt; 0,IFERROR(VLOOKUP(K1101,'Liste ECO'!A:A,1,FALSE),"ATTENTION CE Inexistant"),"")</f>
        <v>435-02</v>
      </c>
      <c r="O1101" s="467" t="str">
        <f>IF(LEFT(N1101,1) ="A",'Messages d''erreur'!$B$9,"")</f>
        <v/>
      </c>
      <c r="P1101" s="447">
        <f t="shared" si="86"/>
        <v>63618</v>
      </c>
      <c r="Q1101" s="447">
        <f>IFERROR(VLOOKUP(B1102,'Liste CG'!A:A,1,FALSE),"Attention erreur pas de CG")</f>
        <v>46502</v>
      </c>
      <c r="R1101" s="447" t="str">
        <f>IF(LEFT(Q1101,1)="A",'Messages d''erreur'!B$10,"")</f>
        <v/>
      </c>
      <c r="S1101" s="467">
        <f t="shared" si="87"/>
        <v>63618</v>
      </c>
      <c r="T1101" s="469">
        <f>IFERROR(VLOOKUP(S1101,'Liste CG'!A:A,1,FALSE),"Attention erreur pas de CG")</f>
        <v>63618</v>
      </c>
      <c r="U1101" s="447" t="str">
        <f>IF(MID(H1101,4,1)="x", 'Messages d''erreur'!$B$13,IF(LEFT(T1101,1)="A",'Messages d''erreur'!$B$12,""))</f>
        <v/>
      </c>
    </row>
    <row r="1102" spans="1:21" ht="26" x14ac:dyDescent="0.35">
      <c r="A1102" s="535" t="s">
        <v>1798</v>
      </c>
      <c r="B1102" s="447">
        <f t="shared" si="89"/>
        <v>46502</v>
      </c>
      <c r="C1102" s="462" t="s">
        <v>2220</v>
      </c>
      <c r="D1102" s="463" t="s">
        <v>1990</v>
      </c>
      <c r="E1102" s="464" t="s">
        <v>1101</v>
      </c>
      <c r="F1102" s="464">
        <v>16</v>
      </c>
      <c r="G1102" s="462" t="s">
        <v>1797</v>
      </c>
      <c r="H1102" s="464" t="s">
        <v>2232</v>
      </c>
      <c r="I1102" s="464" t="s">
        <v>1100</v>
      </c>
      <c r="J1102" s="464" t="s">
        <v>61</v>
      </c>
      <c r="K1102" s="466" t="s">
        <v>645</v>
      </c>
      <c r="L1102" s="467">
        <f t="shared" si="88"/>
        <v>1</v>
      </c>
      <c r="M1102" s="468">
        <f t="shared" si="90"/>
        <v>63627</v>
      </c>
      <c r="N1102" s="467" t="str">
        <f>IF(IFERROR(SEARCH("-",K1102,1),0) &gt; 0,IFERROR(VLOOKUP(K1102,'Liste ECO'!A:A,1,FALSE),"ATTENTION CE Inexistant"),"")</f>
        <v>435-07</v>
      </c>
      <c r="O1102" s="467" t="str">
        <f>IF(LEFT(N1102,1) ="A",'Messages d''erreur'!$B$9,"")</f>
        <v/>
      </c>
      <c r="P1102" s="447">
        <f t="shared" si="86"/>
        <v>63627</v>
      </c>
      <c r="Q1102" s="447">
        <f>IFERROR(VLOOKUP(B1103,'Liste CG'!A:A,1,FALSE),"Attention erreur pas de CG")</f>
        <v>46502</v>
      </c>
      <c r="R1102" s="447" t="str">
        <f>IF(LEFT(Q1102,1)="A",'Messages d''erreur'!B$10,"")</f>
        <v/>
      </c>
      <c r="S1102" s="467">
        <f t="shared" si="87"/>
        <v>63627</v>
      </c>
      <c r="T1102" s="469">
        <f>IFERROR(VLOOKUP(S1102,'Liste CG'!A:A,1,FALSE),"Attention erreur pas de CG")</f>
        <v>63627</v>
      </c>
      <c r="U1102" s="447" t="str">
        <f>IF(MID(H1102,4,1)="x", 'Messages d''erreur'!$B$13,IF(LEFT(T1102,1)="A",'Messages d''erreur'!$B$12,""))</f>
        <v/>
      </c>
    </row>
    <row r="1103" spans="1:21" ht="26" x14ac:dyDescent="0.35">
      <c r="A1103" s="535" t="s">
        <v>1798</v>
      </c>
      <c r="B1103" s="447">
        <f t="shared" si="89"/>
        <v>46502</v>
      </c>
      <c r="C1103" s="462" t="s">
        <v>2220</v>
      </c>
      <c r="D1103" s="463" t="s">
        <v>1990</v>
      </c>
      <c r="E1103" s="464" t="s">
        <v>1101</v>
      </c>
      <c r="F1103" s="464">
        <v>17</v>
      </c>
      <c r="G1103" s="462" t="s">
        <v>1797</v>
      </c>
      <c r="H1103" s="464" t="s">
        <v>2233</v>
      </c>
      <c r="I1103" s="464" t="s">
        <v>1100</v>
      </c>
      <c r="J1103" s="464" t="s">
        <v>61</v>
      </c>
      <c r="K1103" s="466" t="s">
        <v>643</v>
      </c>
      <c r="L1103" s="467">
        <f t="shared" si="88"/>
        <v>1</v>
      </c>
      <c r="M1103" s="468">
        <f t="shared" si="90"/>
        <v>67102</v>
      </c>
      <c r="N1103" s="467" t="str">
        <f>IF(IFERROR(SEARCH("-",K1103,1),0) &gt; 0,IFERROR(VLOOKUP(K1103,'Liste ECO'!A:A,1,FALSE),"ATTENTION CE Inexistant"),"")</f>
        <v>435-03</v>
      </c>
      <c r="O1103" s="467" t="str">
        <f>IF(LEFT(N1103,1) ="A",'Messages d''erreur'!$B$9,"")</f>
        <v/>
      </c>
      <c r="P1103" s="447">
        <f t="shared" si="86"/>
        <v>67102</v>
      </c>
      <c r="Q1103" s="447">
        <f>IFERROR(VLOOKUP(B1104,'Liste CG'!A:A,1,FALSE),"Attention erreur pas de CG")</f>
        <v>46502</v>
      </c>
      <c r="R1103" s="447" t="str">
        <f>IF(LEFT(Q1103,1)="A",'Messages d''erreur'!B$10,"")</f>
        <v/>
      </c>
      <c r="S1103" s="467">
        <f t="shared" si="87"/>
        <v>67102</v>
      </c>
      <c r="T1103" s="469">
        <f>IFERROR(VLOOKUP(S1103,'Liste CG'!A:A,1,FALSE),"Attention erreur pas de CG")</f>
        <v>67102</v>
      </c>
      <c r="U1103" s="447" t="str">
        <f>IF(MID(H1103,4,1)="x", 'Messages d''erreur'!$B$13,IF(LEFT(T1103,1)="A",'Messages d''erreur'!$B$12,""))</f>
        <v/>
      </c>
    </row>
    <row r="1104" spans="1:21" ht="14.5" x14ac:dyDescent="0.35">
      <c r="A1104" s="535" t="s">
        <v>1798</v>
      </c>
      <c r="B1104" s="447">
        <f t="shared" si="89"/>
        <v>46502</v>
      </c>
      <c r="C1104" s="462" t="s">
        <v>2220</v>
      </c>
      <c r="D1104" s="463" t="s">
        <v>1990</v>
      </c>
      <c r="E1104" s="464" t="s">
        <v>61</v>
      </c>
      <c r="F1104" s="464">
        <v>18</v>
      </c>
      <c r="G1104" s="462" t="s">
        <v>2089</v>
      </c>
      <c r="H1104" s="464" t="s">
        <v>2112</v>
      </c>
      <c r="I1104" s="464" t="s">
        <v>2113</v>
      </c>
      <c r="J1104" s="464" t="s">
        <v>1101</v>
      </c>
      <c r="K1104" s="466" t="s">
        <v>1100</v>
      </c>
      <c r="L1104" s="467">
        <f t="shared" si="88"/>
        <v>1</v>
      </c>
      <c r="M1104" s="468" t="e">
        <f t="shared" si="90"/>
        <v>#VALUE!</v>
      </c>
      <c r="N1104" s="467" t="str">
        <f>IF(IFERROR(SEARCH("-",K1104,1),0) &gt; 0,IFERROR(VLOOKUP(K1104,'Liste ECO'!A:A,1,FALSE),"ATTENTION CE Inexistant"),"")</f>
        <v/>
      </c>
      <c r="O1104" s="467" t="str">
        <f>IF(LEFT(N1104,1) ="A",'Messages d''erreur'!$B$9,"")</f>
        <v/>
      </c>
      <c r="P1104" s="447" t="e">
        <f t="shared" si="86"/>
        <v>#VALUE!</v>
      </c>
      <c r="Q1104" s="447">
        <f>IFERROR(VLOOKUP(B1105,'Liste CG'!A:A,1,FALSE),"Attention erreur pas de CG")</f>
        <v>46601</v>
      </c>
      <c r="R1104" s="447" t="str">
        <f>IF(LEFT(Q1104,1)="A",'Messages d''erreur'!B$10,"")</f>
        <v/>
      </c>
      <c r="S1104" s="467" t="e">
        <f t="shared" si="87"/>
        <v>#VALUE!</v>
      </c>
      <c r="T1104" s="469" t="str">
        <f>IFERROR(VLOOKUP(S1104,'Liste CG'!A:A,1,FALSE),"Attention erreur pas de CG")</f>
        <v>Attention erreur pas de CG</v>
      </c>
      <c r="U1104" s="447" t="str">
        <f>IF(MID(H1104,4,1)="x", 'Messages d''erreur'!$B$13,IF(LEFT(T1104,1)="A",'Messages d''erreur'!$B$12,""))</f>
        <v>Compte générique de contre-partie</v>
      </c>
    </row>
    <row r="1105" spans="1:21" ht="52" x14ac:dyDescent="0.35">
      <c r="A1105" s="535" t="s">
        <v>1232</v>
      </c>
      <c r="B1105" s="447">
        <f t="shared" si="89"/>
        <v>46601</v>
      </c>
      <c r="C1105" s="462" t="s">
        <v>2234</v>
      </c>
      <c r="D1105" s="463" t="s">
        <v>1990</v>
      </c>
      <c r="E1105" s="464" t="s">
        <v>1101</v>
      </c>
      <c r="F1105" s="464">
        <v>1</v>
      </c>
      <c r="G1105" s="462" t="s">
        <v>764</v>
      </c>
      <c r="H1105" s="464" t="s">
        <v>1177</v>
      </c>
      <c r="I1105" s="464" t="s">
        <v>1178</v>
      </c>
      <c r="J1105" s="464" t="s">
        <v>61</v>
      </c>
      <c r="K1105" s="466" t="s">
        <v>756</v>
      </c>
      <c r="L1105" s="467">
        <f t="shared" si="88"/>
        <v>0</v>
      </c>
      <c r="M1105" s="468">
        <f t="shared" si="90"/>
        <v>15411</v>
      </c>
      <c r="N1105" s="467" t="str">
        <f>IF(IFERROR(SEARCH("-",K1105,1),0) &gt; 0,IFERROR(VLOOKUP(K1105,'Liste ECO'!A:A,1,FALSE),"ATTENTION CE Inexistant"),"")</f>
        <v>615-53</v>
      </c>
      <c r="O1105" s="467" t="str">
        <f>IF(LEFT(N1105,1) ="A",'Messages d''erreur'!$B$9,"")</f>
        <v/>
      </c>
      <c r="P1105" s="447">
        <f t="shared" si="86"/>
        <v>15411</v>
      </c>
      <c r="Q1105" s="447">
        <f>IFERROR(VLOOKUP(B1106,'Liste CG'!A:A,1,FALSE),"Attention erreur pas de CG")</f>
        <v>46601</v>
      </c>
      <c r="R1105" s="447" t="str">
        <f>IF(LEFT(Q1105,1)="A",'Messages d''erreur'!B$10,"")</f>
        <v/>
      </c>
      <c r="S1105" s="467">
        <f t="shared" si="87"/>
        <v>15411</v>
      </c>
      <c r="T1105" s="469">
        <f>IFERROR(VLOOKUP(S1105,'Liste CG'!A:A,1,FALSE),"Attention erreur pas de CG")</f>
        <v>15411</v>
      </c>
      <c r="U1105" s="447" t="str">
        <f>IF(MID(H1105,4,1)="x", 'Messages d''erreur'!$B$13,IF(LEFT(T1105,1)="A",'Messages d''erreur'!$B$12,""))</f>
        <v/>
      </c>
    </row>
    <row r="1106" spans="1:21" ht="52" x14ac:dyDescent="0.35">
      <c r="A1106" s="535" t="s">
        <v>1232</v>
      </c>
      <c r="B1106" s="447">
        <f t="shared" si="89"/>
        <v>46601</v>
      </c>
      <c r="C1106" s="462" t="s">
        <v>2234</v>
      </c>
      <c r="D1106" s="463" t="s">
        <v>1990</v>
      </c>
      <c r="E1106" s="464" t="s">
        <v>1101</v>
      </c>
      <c r="F1106" s="464">
        <v>2</v>
      </c>
      <c r="G1106" s="462" t="s">
        <v>764</v>
      </c>
      <c r="H1106" s="464" t="s">
        <v>1256</v>
      </c>
      <c r="I1106" s="464" t="s">
        <v>1178</v>
      </c>
      <c r="J1106" s="464" t="s">
        <v>61</v>
      </c>
      <c r="K1106" s="466" t="s">
        <v>763</v>
      </c>
      <c r="L1106" s="467">
        <f t="shared" si="88"/>
        <v>1</v>
      </c>
      <c r="M1106" s="468">
        <f t="shared" si="90"/>
        <v>15611</v>
      </c>
      <c r="N1106" s="467" t="str">
        <f>IF(IFERROR(SEARCH("-",K1106,1),0) &gt; 0,IFERROR(VLOOKUP(K1106,'Liste ECO'!A:A,1,FALSE),"ATTENTION CE Inexistant"),"")</f>
        <v>635-53</v>
      </c>
      <c r="O1106" s="467" t="str">
        <f>IF(LEFT(N1106,1) ="A",'Messages d''erreur'!$B$9,"")</f>
        <v/>
      </c>
      <c r="P1106" s="447">
        <f t="shared" si="86"/>
        <v>15611</v>
      </c>
      <c r="Q1106" s="447">
        <f>IFERROR(VLOOKUP(B1107,'Liste CG'!A:A,1,FALSE),"Attention erreur pas de CG")</f>
        <v>46601</v>
      </c>
      <c r="R1106" s="447" t="str">
        <f>IF(LEFT(Q1106,1)="A",'Messages d''erreur'!B$10,"")</f>
        <v/>
      </c>
      <c r="S1106" s="467">
        <f t="shared" si="87"/>
        <v>15611</v>
      </c>
      <c r="T1106" s="469">
        <f>IFERROR(VLOOKUP(S1106,'Liste CG'!A:A,1,FALSE),"Attention erreur pas de CG")</f>
        <v>15611</v>
      </c>
      <c r="U1106" s="447" t="str">
        <f>IF(MID(H1106,4,1)="x", 'Messages d''erreur'!$B$13,IF(LEFT(T1106,1)="A",'Messages d''erreur'!$B$12,""))</f>
        <v/>
      </c>
    </row>
    <row r="1107" spans="1:21" ht="26" x14ac:dyDescent="0.35">
      <c r="A1107" s="535" t="s">
        <v>1232</v>
      </c>
      <c r="B1107" s="447">
        <f t="shared" si="89"/>
        <v>46601</v>
      </c>
      <c r="C1107" s="462" t="s">
        <v>2234</v>
      </c>
      <c r="D1107" s="463" t="s">
        <v>1990</v>
      </c>
      <c r="E1107" s="464" t="s">
        <v>1101</v>
      </c>
      <c r="F1107" s="464">
        <v>3</v>
      </c>
      <c r="G1107" s="462" t="s">
        <v>1779</v>
      </c>
      <c r="H1107" s="464" t="s">
        <v>1384</v>
      </c>
      <c r="I1107" s="464" t="s">
        <v>1353</v>
      </c>
      <c r="J1107" s="464" t="s">
        <v>61</v>
      </c>
      <c r="K1107" s="466" t="s">
        <v>805</v>
      </c>
      <c r="L1107" s="467">
        <f t="shared" si="88"/>
        <v>1</v>
      </c>
      <c r="M1107" s="468">
        <f t="shared" si="90"/>
        <v>24011</v>
      </c>
      <c r="N1107" s="467" t="str">
        <f>IF(IFERROR(SEARCH("-",K1107,1),0) &gt; 0,IFERROR(VLOOKUP(K1107,'Liste ECO'!A:A,1,FALSE),"ATTENTION CE Inexistant"),"")</f>
        <v>711-60</v>
      </c>
      <c r="O1107" s="467" t="str">
        <f>IF(LEFT(N1107,1) ="A",'Messages d''erreur'!$B$9,"")</f>
        <v/>
      </c>
      <c r="P1107" s="447">
        <f t="shared" si="86"/>
        <v>24011</v>
      </c>
      <c r="Q1107" s="447">
        <f>IFERROR(VLOOKUP(B1108,'Liste CG'!A:A,1,FALSE),"Attention erreur pas de CG")</f>
        <v>46601</v>
      </c>
      <c r="R1107" s="447" t="str">
        <f>IF(LEFT(Q1107,1)="A",'Messages d''erreur'!B$10,"")</f>
        <v/>
      </c>
      <c r="S1107" s="467">
        <f t="shared" si="87"/>
        <v>24011</v>
      </c>
      <c r="T1107" s="469">
        <f>IFERROR(VLOOKUP(S1107,'Liste CG'!A:A,1,FALSE),"Attention erreur pas de CG")</f>
        <v>24011</v>
      </c>
      <c r="U1107" s="447" t="str">
        <f>IF(MID(H1107,4,1)="x", 'Messages d''erreur'!$B$13,IF(LEFT(T1107,1)="A",'Messages d''erreur'!$B$12,""))</f>
        <v/>
      </c>
    </row>
    <row r="1108" spans="1:21" ht="39" x14ac:dyDescent="0.35">
      <c r="A1108" s="535" t="s">
        <v>1232</v>
      </c>
      <c r="B1108" s="447">
        <f t="shared" si="89"/>
        <v>46601</v>
      </c>
      <c r="C1108" s="462" t="s">
        <v>2234</v>
      </c>
      <c r="D1108" s="463" t="s">
        <v>1990</v>
      </c>
      <c r="E1108" s="464" t="s">
        <v>1101</v>
      </c>
      <c r="F1108" s="464">
        <v>4</v>
      </c>
      <c r="G1108" s="462" t="s">
        <v>1786</v>
      </c>
      <c r="H1108" s="464" t="s">
        <v>1483</v>
      </c>
      <c r="I1108" s="464" t="s">
        <v>1353</v>
      </c>
      <c r="J1108" s="464" t="s">
        <v>61</v>
      </c>
      <c r="K1108" s="466" t="s">
        <v>808</v>
      </c>
      <c r="L1108" s="467">
        <f t="shared" si="88"/>
        <v>1</v>
      </c>
      <c r="M1108" s="468">
        <f t="shared" si="90"/>
        <v>24021</v>
      </c>
      <c r="N1108" s="467" t="str">
        <f>IF(IFERROR(SEARCH("-",K1108,1),0) &gt; 0,IFERROR(VLOOKUP(K1108,'Liste ECO'!A:A,1,FALSE),"ATTENTION CE Inexistant"),"")</f>
        <v>712-60</v>
      </c>
      <c r="O1108" s="467" t="str">
        <f>IF(LEFT(N1108,1) ="A",'Messages d''erreur'!$B$9,"")</f>
        <v/>
      </c>
      <c r="P1108" s="447">
        <f t="shared" si="86"/>
        <v>24021</v>
      </c>
      <c r="Q1108" s="447">
        <f>IFERROR(VLOOKUP(B1109,'Liste CG'!A:A,1,FALSE),"Attention erreur pas de CG")</f>
        <v>46601</v>
      </c>
      <c r="R1108" s="447" t="str">
        <f>IF(LEFT(Q1108,1)="A",'Messages d''erreur'!B$10,"")</f>
        <v/>
      </c>
      <c r="S1108" s="467">
        <f t="shared" si="87"/>
        <v>24021</v>
      </c>
      <c r="T1108" s="469">
        <f>IFERROR(VLOOKUP(S1108,'Liste CG'!A:A,1,FALSE),"Attention erreur pas de CG")</f>
        <v>24021</v>
      </c>
      <c r="U1108" s="447" t="str">
        <f>IF(MID(H1108,4,1)="x", 'Messages d''erreur'!$B$13,IF(LEFT(T1108,1)="A",'Messages d''erreur'!$B$12,""))</f>
        <v/>
      </c>
    </row>
    <row r="1109" spans="1:21" ht="39" x14ac:dyDescent="0.35">
      <c r="A1109" s="535" t="s">
        <v>1232</v>
      </c>
      <c r="B1109" s="447">
        <f t="shared" si="89"/>
        <v>46601</v>
      </c>
      <c r="C1109" s="462" t="s">
        <v>2234</v>
      </c>
      <c r="D1109" s="463" t="s">
        <v>1990</v>
      </c>
      <c r="E1109" s="464" t="s">
        <v>1101</v>
      </c>
      <c r="F1109" s="464">
        <v>5</v>
      </c>
      <c r="G1109" s="462" t="s">
        <v>1837</v>
      </c>
      <c r="H1109" s="464" t="s">
        <v>1835</v>
      </c>
      <c r="I1109" s="464" t="s">
        <v>1341</v>
      </c>
      <c r="J1109" s="464" t="s">
        <v>61</v>
      </c>
      <c r="K1109" s="466" t="s">
        <v>865</v>
      </c>
      <c r="L1109" s="467">
        <f t="shared" si="88"/>
        <v>1</v>
      </c>
      <c r="M1109" s="468">
        <f t="shared" si="90"/>
        <v>26121</v>
      </c>
      <c r="N1109" s="467" t="str">
        <f>IF(IFERROR(SEARCH("-",K1109,1),0) &gt; 0,IFERROR(VLOOKUP(K1109,'Liste ECO'!A:A,1,FALSE),"ATTENTION CE Inexistant"),"")</f>
        <v>748-52</v>
      </c>
      <c r="O1109" s="467" t="str">
        <f>IF(LEFT(N1109,1) ="A",'Messages d''erreur'!$B$9,"")</f>
        <v/>
      </c>
      <c r="P1109" s="447">
        <f t="shared" si="86"/>
        <v>26121</v>
      </c>
      <c r="Q1109" s="447">
        <f>IFERROR(VLOOKUP(B1110,'Liste CG'!A:A,1,FALSE),"Attention erreur pas de CG")</f>
        <v>46601</v>
      </c>
      <c r="R1109" s="447" t="str">
        <f>IF(LEFT(Q1109,1)="A",'Messages d''erreur'!B$10,"")</f>
        <v/>
      </c>
      <c r="S1109" s="467">
        <f t="shared" si="87"/>
        <v>26121</v>
      </c>
      <c r="T1109" s="469">
        <f>IFERROR(VLOOKUP(S1109,'Liste CG'!A:A,1,FALSE),"Attention erreur pas de CG")</f>
        <v>26121</v>
      </c>
      <c r="U1109" s="447" t="str">
        <f>IF(MID(H1109,4,1)="x", 'Messages d''erreur'!$B$13,IF(LEFT(T1109,1)="A",'Messages d''erreur'!$B$12,""))</f>
        <v/>
      </c>
    </row>
    <row r="1110" spans="1:21" ht="26" x14ac:dyDescent="0.35">
      <c r="A1110" s="535" t="s">
        <v>1232</v>
      </c>
      <c r="B1110" s="447">
        <f t="shared" si="89"/>
        <v>46601</v>
      </c>
      <c r="C1110" s="462" t="s">
        <v>2234</v>
      </c>
      <c r="D1110" s="463" t="s">
        <v>1990</v>
      </c>
      <c r="E1110" s="464" t="s">
        <v>1101</v>
      </c>
      <c r="F1110" s="464">
        <v>6</v>
      </c>
      <c r="G1110" s="462" t="s">
        <v>1797</v>
      </c>
      <c r="H1110" s="464" t="s">
        <v>2235</v>
      </c>
      <c r="I1110" s="464" t="s">
        <v>1100</v>
      </c>
      <c r="J1110" s="464" t="s">
        <v>61</v>
      </c>
      <c r="K1110" s="466" t="s">
        <v>214</v>
      </c>
      <c r="L1110" s="467">
        <f t="shared" si="88"/>
        <v>1</v>
      </c>
      <c r="M1110" s="468">
        <f t="shared" si="90"/>
        <v>61000</v>
      </c>
      <c r="N1110" s="467" t="str">
        <f>IF(IFERROR(SEARCH("-",K1110,1),0) &gt; 0,IFERROR(VLOOKUP(K1110,'Liste ECO'!A:A,1,FALSE),"ATTENTION CE Inexistant"),"")</f>
        <v>126-01</v>
      </c>
      <c r="O1110" s="467" t="str">
        <f>IF(LEFT(N1110,1) ="A",'Messages d''erreur'!$B$9,"")</f>
        <v/>
      </c>
      <c r="P1110" s="447">
        <f t="shared" si="86"/>
        <v>61000</v>
      </c>
      <c r="Q1110" s="447">
        <f>IFERROR(VLOOKUP(B1111,'Liste CG'!A:A,1,FALSE),"Attention erreur pas de CG")</f>
        <v>46601</v>
      </c>
      <c r="R1110" s="447" t="str">
        <f>IF(LEFT(Q1110,1)="A",'Messages d''erreur'!B$10,"")</f>
        <v/>
      </c>
      <c r="S1110" s="467">
        <f t="shared" si="87"/>
        <v>61000</v>
      </c>
      <c r="T1110" s="469">
        <f>IFERROR(VLOOKUP(S1110,'Liste CG'!A:A,1,FALSE),"Attention erreur pas de CG")</f>
        <v>61000</v>
      </c>
      <c r="U1110" s="447" t="str">
        <f>IF(MID(H1110,4,1)="x", 'Messages d''erreur'!$B$13,IF(LEFT(T1110,1)="A",'Messages d''erreur'!$B$12,""))</f>
        <v/>
      </c>
    </row>
    <row r="1111" spans="1:21" ht="26" x14ac:dyDescent="0.35">
      <c r="A1111" s="535" t="s">
        <v>1232</v>
      </c>
      <c r="B1111" s="447">
        <f t="shared" si="89"/>
        <v>46601</v>
      </c>
      <c r="C1111" s="462" t="s">
        <v>2234</v>
      </c>
      <c r="D1111" s="463" t="s">
        <v>1990</v>
      </c>
      <c r="E1111" s="464" t="s">
        <v>1101</v>
      </c>
      <c r="F1111" s="464">
        <v>7</v>
      </c>
      <c r="G1111" s="462" t="s">
        <v>1342</v>
      </c>
      <c r="H1111" s="464" t="s">
        <v>2236</v>
      </c>
      <c r="I1111" s="464" t="s">
        <v>1100</v>
      </c>
      <c r="J1111" s="464" t="s">
        <v>61</v>
      </c>
      <c r="K1111" s="466" t="s">
        <v>309</v>
      </c>
      <c r="L1111" s="467">
        <f t="shared" si="88"/>
        <v>1</v>
      </c>
      <c r="M1111" s="468">
        <f t="shared" si="90"/>
        <v>65304</v>
      </c>
      <c r="N1111" s="467" t="str">
        <f>IF(IFERROR(SEARCH("-",K1111,1),0) &gt; 0,IFERROR(VLOOKUP(K1111,'Liste ECO'!A:A,1,FALSE),"ATTENTION CE Inexistant"),"")</f>
        <v>218-01</v>
      </c>
      <c r="O1111" s="467" t="str">
        <f>IF(LEFT(N1111,1) ="A",'Messages d''erreur'!$B$9,"")</f>
        <v/>
      </c>
      <c r="P1111" s="447">
        <f t="shared" si="86"/>
        <v>65304</v>
      </c>
      <c r="Q1111" s="447">
        <f>IFERROR(VLOOKUP(B1112,'Liste CG'!A:A,1,FALSE),"Attention erreur pas de CG")</f>
        <v>46601</v>
      </c>
      <c r="R1111" s="447" t="str">
        <f>IF(LEFT(Q1111,1)="A",'Messages d''erreur'!B$10,"")</f>
        <v/>
      </c>
      <c r="S1111" s="467">
        <f t="shared" si="87"/>
        <v>65304</v>
      </c>
      <c r="T1111" s="469">
        <f>IFERROR(VLOOKUP(S1111,'Liste CG'!A:A,1,FALSE),"Attention erreur pas de CG")</f>
        <v>65304</v>
      </c>
      <c r="U1111" s="447" t="str">
        <f>IF(MID(H1111,4,1)="x", 'Messages d''erreur'!$B$13,IF(LEFT(T1111,1)="A",'Messages d''erreur'!$B$12,""))</f>
        <v/>
      </c>
    </row>
    <row r="1112" spans="1:21" ht="26" x14ac:dyDescent="0.35">
      <c r="A1112" s="535" t="s">
        <v>1232</v>
      </c>
      <c r="B1112" s="447">
        <f t="shared" si="89"/>
        <v>46601</v>
      </c>
      <c r="C1112" s="462" t="s">
        <v>2234</v>
      </c>
      <c r="D1112" s="463" t="s">
        <v>1990</v>
      </c>
      <c r="E1112" s="464" t="s">
        <v>1101</v>
      </c>
      <c r="F1112" s="464">
        <v>8</v>
      </c>
      <c r="G1112" s="462" t="s">
        <v>1797</v>
      </c>
      <c r="H1112" s="464" t="s">
        <v>2237</v>
      </c>
      <c r="I1112" s="464" t="s">
        <v>1100</v>
      </c>
      <c r="J1112" s="464" t="s">
        <v>61</v>
      </c>
      <c r="K1112" s="466" t="s">
        <v>312</v>
      </c>
      <c r="L1112" s="467">
        <f t="shared" si="88"/>
        <v>1</v>
      </c>
      <c r="M1112" s="468">
        <f t="shared" si="90"/>
        <v>65722</v>
      </c>
      <c r="N1112" s="467" t="str">
        <f>IF(IFERROR(SEARCH("-",K1112,1),0) &gt; 0,IFERROR(VLOOKUP(K1112,'Liste ECO'!A:A,1,FALSE),"ATTENTION CE Inexistant"),"")</f>
        <v>219-01</v>
      </c>
      <c r="O1112" s="467" t="str">
        <f>IF(LEFT(N1112,1) ="A",'Messages d''erreur'!$B$9,"")</f>
        <v/>
      </c>
      <c r="P1112" s="447">
        <f t="shared" si="86"/>
        <v>65722</v>
      </c>
      <c r="Q1112" s="447">
        <f>IFERROR(VLOOKUP(B1113,'Liste CG'!A:A,1,FALSE),"Attention erreur pas de CG")</f>
        <v>46601</v>
      </c>
      <c r="R1112" s="447" t="str">
        <f>IF(LEFT(Q1112,1)="A",'Messages d''erreur'!B$10,"")</f>
        <v/>
      </c>
      <c r="S1112" s="467">
        <f t="shared" si="87"/>
        <v>65722</v>
      </c>
      <c r="T1112" s="469">
        <f>IFERROR(VLOOKUP(S1112,'Liste CG'!A:A,1,FALSE),"Attention erreur pas de CG")</f>
        <v>65722</v>
      </c>
      <c r="U1112" s="447" t="str">
        <f>IF(MID(H1112,4,1)="x", 'Messages d''erreur'!$B$13,IF(LEFT(T1112,1)="A",'Messages d''erreur'!$B$12,""))</f>
        <v/>
      </c>
    </row>
    <row r="1113" spans="1:21" ht="26" x14ac:dyDescent="0.35">
      <c r="A1113" s="535" t="s">
        <v>1232</v>
      </c>
      <c r="B1113" s="447">
        <f t="shared" si="89"/>
        <v>46601</v>
      </c>
      <c r="C1113" s="462" t="s">
        <v>2234</v>
      </c>
      <c r="D1113" s="463" t="s">
        <v>1990</v>
      </c>
      <c r="E1113" s="464" t="s">
        <v>1101</v>
      </c>
      <c r="F1113" s="464">
        <v>9</v>
      </c>
      <c r="G1113" s="462" t="s">
        <v>1797</v>
      </c>
      <c r="H1113" s="464" t="s">
        <v>2238</v>
      </c>
      <c r="I1113" s="464" t="s">
        <v>1100</v>
      </c>
      <c r="J1113" s="464" t="s">
        <v>61</v>
      </c>
      <c r="K1113" s="466" t="s">
        <v>306</v>
      </c>
      <c r="L1113" s="467">
        <f t="shared" si="88"/>
        <v>1</v>
      </c>
      <c r="M1113" s="468">
        <f t="shared" si="90"/>
        <v>65726</v>
      </c>
      <c r="N1113" s="467" t="str">
        <f>IF(IFERROR(SEARCH("-",K1113,1),0) &gt; 0,IFERROR(VLOOKUP(K1113,'Liste ECO'!A:A,1,FALSE),"ATTENTION CE Inexistant"),"")</f>
        <v>216-01</v>
      </c>
      <c r="O1113" s="467" t="str">
        <f>IF(LEFT(N1113,1) ="A",'Messages d''erreur'!$B$9,"")</f>
        <v/>
      </c>
      <c r="P1113" s="447">
        <f t="shared" si="86"/>
        <v>65726</v>
      </c>
      <c r="Q1113" s="447">
        <f>IFERROR(VLOOKUP(B1114,'Liste CG'!A:A,1,FALSE),"Attention erreur pas de CG")</f>
        <v>46601</v>
      </c>
      <c r="R1113" s="447" t="str">
        <f>IF(LEFT(Q1113,1)="A",'Messages d''erreur'!B$10,"")</f>
        <v/>
      </c>
      <c r="S1113" s="467">
        <f t="shared" si="87"/>
        <v>65726</v>
      </c>
      <c r="T1113" s="469">
        <f>IFERROR(VLOOKUP(S1113,'Liste CG'!A:A,1,FALSE),"Attention erreur pas de CG")</f>
        <v>65726</v>
      </c>
      <c r="U1113" s="447" t="str">
        <f>IF(MID(H1113,4,1)="x", 'Messages d''erreur'!$B$13,IF(LEFT(T1113,1)="A",'Messages d''erreur'!$B$12,""))</f>
        <v/>
      </c>
    </row>
    <row r="1114" spans="1:21" ht="26" x14ac:dyDescent="0.35">
      <c r="A1114" s="535" t="s">
        <v>1232</v>
      </c>
      <c r="B1114" s="447">
        <f t="shared" si="89"/>
        <v>46601</v>
      </c>
      <c r="C1114" s="462" t="s">
        <v>2234</v>
      </c>
      <c r="D1114" s="463" t="s">
        <v>1990</v>
      </c>
      <c r="E1114" s="464" t="s">
        <v>1101</v>
      </c>
      <c r="F1114" s="464">
        <v>10</v>
      </c>
      <c r="G1114" s="462" t="s">
        <v>1797</v>
      </c>
      <c r="H1114" s="464" t="s">
        <v>2239</v>
      </c>
      <c r="I1114" s="464" t="s">
        <v>1100</v>
      </c>
      <c r="J1114" s="464" t="s">
        <v>61</v>
      </c>
      <c r="K1114" s="466" t="s">
        <v>347</v>
      </c>
      <c r="L1114" s="467">
        <f t="shared" si="88"/>
        <v>1</v>
      </c>
      <c r="M1114" s="468">
        <f t="shared" si="90"/>
        <v>67100</v>
      </c>
      <c r="N1114" s="467" t="str">
        <f>IF(IFERROR(SEARCH("-",K1114,1),0) &gt; 0,IFERROR(VLOOKUP(K1114,'Liste ECO'!A:A,1,FALSE),"ATTENTION CE Inexistant"),"")</f>
        <v>310-01</v>
      </c>
      <c r="O1114" s="467" t="str">
        <f>IF(LEFT(N1114,1) ="A",'Messages d''erreur'!$B$9,"")</f>
        <v/>
      </c>
      <c r="P1114" s="447">
        <f t="shared" si="86"/>
        <v>67100</v>
      </c>
      <c r="Q1114" s="447">
        <f>IFERROR(VLOOKUP(B1115,'Liste CG'!A:A,1,FALSE),"Attention erreur pas de CG")</f>
        <v>46601</v>
      </c>
      <c r="R1114" s="447" t="str">
        <f>IF(LEFT(Q1114,1)="A",'Messages d''erreur'!B$10,"")</f>
        <v/>
      </c>
      <c r="S1114" s="467">
        <f t="shared" si="87"/>
        <v>67100</v>
      </c>
      <c r="T1114" s="469">
        <f>IFERROR(VLOOKUP(S1114,'Liste CG'!A:A,1,FALSE),"Attention erreur pas de CG")</f>
        <v>67100</v>
      </c>
      <c r="U1114" s="447" t="str">
        <f>IF(MID(H1114,4,1)="x", 'Messages d''erreur'!$B$13,IF(LEFT(T1114,1)="A",'Messages d''erreur'!$B$12,""))</f>
        <v/>
      </c>
    </row>
    <row r="1115" spans="1:21" ht="26" x14ac:dyDescent="0.35">
      <c r="A1115" s="535" t="s">
        <v>1232</v>
      </c>
      <c r="B1115" s="447">
        <f t="shared" si="89"/>
        <v>46601</v>
      </c>
      <c r="C1115" s="462" t="s">
        <v>2234</v>
      </c>
      <c r="D1115" s="463" t="s">
        <v>1990</v>
      </c>
      <c r="E1115" s="464" t="s">
        <v>1101</v>
      </c>
      <c r="F1115" s="464">
        <v>11</v>
      </c>
      <c r="G1115" s="462" t="s">
        <v>1797</v>
      </c>
      <c r="H1115" s="464" t="s">
        <v>2240</v>
      </c>
      <c r="I1115" s="464" t="s">
        <v>1100</v>
      </c>
      <c r="J1115" s="464" t="s">
        <v>61</v>
      </c>
      <c r="K1115" s="466" t="s">
        <v>303</v>
      </c>
      <c r="L1115" s="467">
        <f t="shared" si="88"/>
        <v>1</v>
      </c>
      <c r="M1115" s="468">
        <f t="shared" si="90"/>
        <v>67101</v>
      </c>
      <c r="N1115" s="467" t="str">
        <f>IF(IFERROR(SEARCH("-",K1115,1),0) &gt; 0,IFERROR(VLOOKUP(K1115,'Liste ECO'!A:A,1,FALSE),"ATTENTION CE Inexistant"),"")</f>
        <v>215-01</v>
      </c>
      <c r="O1115" s="467" t="str">
        <f>IF(LEFT(N1115,1) ="A",'Messages d''erreur'!$B$9,"")</f>
        <v/>
      </c>
      <c r="P1115" s="447">
        <f t="shared" si="86"/>
        <v>67101</v>
      </c>
      <c r="Q1115" s="447">
        <f>IFERROR(VLOOKUP(B1116,'Liste CG'!A:A,1,FALSE),"Attention erreur pas de CG")</f>
        <v>46601</v>
      </c>
      <c r="R1115" s="447" t="str">
        <f>IF(LEFT(Q1115,1)="A",'Messages d''erreur'!B$10,"")</f>
        <v/>
      </c>
      <c r="S1115" s="467">
        <f t="shared" si="87"/>
        <v>67101</v>
      </c>
      <c r="T1115" s="469">
        <f>IFERROR(VLOOKUP(S1115,'Liste CG'!A:A,1,FALSE),"Attention erreur pas de CG")</f>
        <v>67101</v>
      </c>
      <c r="U1115" s="447" t="str">
        <f>IF(MID(H1115,4,1)="x", 'Messages d''erreur'!$B$13,IF(LEFT(T1115,1)="A",'Messages d''erreur'!$B$12,""))</f>
        <v/>
      </c>
    </row>
    <row r="1116" spans="1:21" ht="26" x14ac:dyDescent="0.35">
      <c r="A1116" s="535" t="s">
        <v>1232</v>
      </c>
      <c r="B1116" s="447">
        <f t="shared" si="89"/>
        <v>46601</v>
      </c>
      <c r="C1116" s="462" t="s">
        <v>2234</v>
      </c>
      <c r="D1116" s="463" t="s">
        <v>1990</v>
      </c>
      <c r="E1116" s="464" t="s">
        <v>1101</v>
      </c>
      <c r="F1116" s="464">
        <v>12</v>
      </c>
      <c r="G1116" s="462" t="s">
        <v>1342</v>
      </c>
      <c r="H1116" s="464" t="s">
        <v>2241</v>
      </c>
      <c r="I1116" s="464" t="s">
        <v>1100</v>
      </c>
      <c r="J1116" s="464" t="s">
        <v>61</v>
      </c>
      <c r="K1116" s="466" t="s">
        <v>351</v>
      </c>
      <c r="L1116" s="467">
        <f t="shared" si="88"/>
        <v>1</v>
      </c>
      <c r="M1116" s="468">
        <f t="shared" si="90"/>
        <v>67111</v>
      </c>
      <c r="N1116" s="467" t="str">
        <f>IF(IFERROR(SEARCH("-",K1116,1),0) &gt; 0,IFERROR(VLOOKUP(K1116,'Liste ECO'!A:A,1,FALSE),"ATTENTION CE Inexistant"),"")</f>
        <v>311-01</v>
      </c>
      <c r="O1116" s="467" t="str">
        <f>IF(LEFT(N1116,1) ="A",'Messages d''erreur'!$B$9,"")</f>
        <v/>
      </c>
      <c r="P1116" s="447">
        <f t="shared" si="86"/>
        <v>67111</v>
      </c>
      <c r="Q1116" s="447">
        <f>IFERROR(VLOOKUP(B1117,'Liste CG'!A:A,1,FALSE),"Attention erreur pas de CG")</f>
        <v>46601</v>
      </c>
      <c r="R1116" s="447" t="str">
        <f>IF(LEFT(Q1116,1)="A",'Messages d''erreur'!B$10,"")</f>
        <v/>
      </c>
      <c r="S1116" s="467">
        <f t="shared" si="87"/>
        <v>67111</v>
      </c>
      <c r="T1116" s="469">
        <f>IFERROR(VLOOKUP(S1116,'Liste CG'!A:A,1,FALSE),"Attention erreur pas de CG")</f>
        <v>67111</v>
      </c>
      <c r="U1116" s="447" t="str">
        <f>IF(MID(H1116,4,1)="x", 'Messages d''erreur'!$B$13,IF(LEFT(T1116,1)="A",'Messages d''erreur'!$B$12,""))</f>
        <v/>
      </c>
    </row>
    <row r="1117" spans="1:21" ht="26" x14ac:dyDescent="0.35">
      <c r="A1117" s="535" t="s">
        <v>1232</v>
      </c>
      <c r="B1117" s="447">
        <f t="shared" si="89"/>
        <v>46601</v>
      </c>
      <c r="C1117" s="462" t="s">
        <v>2234</v>
      </c>
      <c r="D1117" s="463" t="s">
        <v>1990</v>
      </c>
      <c r="E1117" s="464" t="s">
        <v>1101</v>
      </c>
      <c r="F1117" s="464">
        <v>13</v>
      </c>
      <c r="G1117" s="462" t="s">
        <v>1342</v>
      </c>
      <c r="H1117" s="464" t="s">
        <v>2242</v>
      </c>
      <c r="I1117" s="464" t="s">
        <v>1100</v>
      </c>
      <c r="J1117" s="464" t="s">
        <v>61</v>
      </c>
      <c r="K1117" s="466" t="s">
        <v>353</v>
      </c>
      <c r="L1117" s="467">
        <f t="shared" si="88"/>
        <v>1</v>
      </c>
      <c r="M1117" s="468">
        <f t="shared" si="90"/>
        <v>67113</v>
      </c>
      <c r="N1117" s="467" t="str">
        <f>IF(IFERROR(SEARCH("-",K1117,1),0) &gt; 0,IFERROR(VLOOKUP(K1117,'Liste ECO'!A:A,1,FALSE),"ATTENTION CE Inexistant"),"")</f>
        <v>311-03</v>
      </c>
      <c r="O1117" s="467" t="str">
        <f>IF(LEFT(N1117,1) ="A",'Messages d''erreur'!$B$9,"")</f>
        <v/>
      </c>
      <c r="P1117" s="447">
        <f t="shared" si="86"/>
        <v>67113</v>
      </c>
      <c r="Q1117" s="447">
        <f>IFERROR(VLOOKUP(B1118,'Liste CG'!A:A,1,FALSE),"Attention erreur pas de CG")</f>
        <v>46601</v>
      </c>
      <c r="R1117" s="447" t="str">
        <f>IF(LEFT(Q1117,1)="A",'Messages d''erreur'!B$10,"")</f>
        <v/>
      </c>
      <c r="S1117" s="467">
        <f t="shared" si="87"/>
        <v>67113</v>
      </c>
      <c r="T1117" s="469">
        <f>IFERROR(VLOOKUP(S1117,'Liste CG'!A:A,1,FALSE),"Attention erreur pas de CG")</f>
        <v>67113</v>
      </c>
      <c r="U1117" s="447" t="str">
        <f>IF(MID(H1117,4,1)="x", 'Messages d''erreur'!$B$13,IF(LEFT(T1117,1)="A",'Messages d''erreur'!$B$12,""))</f>
        <v/>
      </c>
    </row>
    <row r="1118" spans="1:21" ht="26" x14ac:dyDescent="0.35">
      <c r="A1118" s="535" t="s">
        <v>1232</v>
      </c>
      <c r="B1118" s="447">
        <f t="shared" si="89"/>
        <v>46601</v>
      </c>
      <c r="C1118" s="462" t="s">
        <v>2234</v>
      </c>
      <c r="D1118" s="463" t="s">
        <v>1990</v>
      </c>
      <c r="E1118" s="464" t="s">
        <v>1101</v>
      </c>
      <c r="F1118" s="464">
        <v>14</v>
      </c>
      <c r="G1118" s="462" t="s">
        <v>1797</v>
      </c>
      <c r="H1118" s="464" t="s">
        <v>2243</v>
      </c>
      <c r="I1118" s="464" t="s">
        <v>1100</v>
      </c>
      <c r="J1118" s="464" t="s">
        <v>61</v>
      </c>
      <c r="K1118" s="466" t="s">
        <v>358</v>
      </c>
      <c r="L1118" s="467">
        <f t="shared" si="88"/>
        <v>1</v>
      </c>
      <c r="M1118" s="468">
        <f t="shared" si="90"/>
        <v>67115</v>
      </c>
      <c r="N1118" s="467" t="str">
        <f>IF(IFERROR(SEARCH("-",K1118,1),0) &gt; 0,IFERROR(VLOOKUP(K1118,'Liste ECO'!A:A,1,FALSE),"ATTENTION CE Inexistant"),"")</f>
        <v>311-05</v>
      </c>
      <c r="O1118" s="467" t="str">
        <f>IF(LEFT(N1118,1) ="A",'Messages d''erreur'!$B$9,"")</f>
        <v/>
      </c>
      <c r="P1118" s="447">
        <f t="shared" si="86"/>
        <v>67115</v>
      </c>
      <c r="Q1118" s="447">
        <f>IFERROR(VLOOKUP(B1119,'Liste CG'!A:A,1,FALSE),"Attention erreur pas de CG")</f>
        <v>46601</v>
      </c>
      <c r="R1118" s="447" t="str">
        <f>IF(LEFT(Q1118,1)="A",'Messages d''erreur'!B$10,"")</f>
        <v/>
      </c>
      <c r="S1118" s="467">
        <f t="shared" si="87"/>
        <v>67115</v>
      </c>
      <c r="T1118" s="469">
        <f>IFERROR(VLOOKUP(S1118,'Liste CG'!A:A,1,FALSE),"Attention erreur pas de CG")</f>
        <v>67115</v>
      </c>
      <c r="U1118" s="447" t="str">
        <f>IF(MID(H1118,4,1)="x", 'Messages d''erreur'!$B$13,IF(LEFT(T1118,1)="A",'Messages d''erreur'!$B$12,""))</f>
        <v/>
      </c>
    </row>
    <row r="1119" spans="1:21" ht="26" x14ac:dyDescent="0.35">
      <c r="A1119" s="535" t="s">
        <v>1232</v>
      </c>
      <c r="B1119" s="447">
        <f t="shared" si="89"/>
        <v>46601</v>
      </c>
      <c r="C1119" s="462" t="s">
        <v>2234</v>
      </c>
      <c r="D1119" s="463" t="s">
        <v>1990</v>
      </c>
      <c r="E1119" s="464" t="s">
        <v>1101</v>
      </c>
      <c r="F1119" s="464">
        <v>15</v>
      </c>
      <c r="G1119" s="462" t="s">
        <v>1342</v>
      </c>
      <c r="H1119" s="464" t="s">
        <v>2244</v>
      </c>
      <c r="I1119" s="464" t="s">
        <v>1100</v>
      </c>
      <c r="J1119" s="464" t="s">
        <v>61</v>
      </c>
      <c r="K1119" s="466" t="s">
        <v>365</v>
      </c>
      <c r="L1119" s="467">
        <f t="shared" si="88"/>
        <v>1</v>
      </c>
      <c r="M1119" s="468">
        <f t="shared" si="90"/>
        <v>67148</v>
      </c>
      <c r="N1119" s="467" t="str">
        <f>IF(IFERROR(SEARCH("-",K1119,1),0) &gt; 0,IFERROR(VLOOKUP(K1119,'Liste ECO'!A:A,1,FALSE),"ATTENTION CE Inexistant"),"")</f>
        <v>311-48</v>
      </c>
      <c r="O1119" s="467" t="str">
        <f>IF(LEFT(N1119,1) ="A",'Messages d''erreur'!$B$9,"")</f>
        <v/>
      </c>
      <c r="P1119" s="447">
        <f t="shared" si="86"/>
        <v>67148</v>
      </c>
      <c r="Q1119" s="447">
        <f>IFERROR(VLOOKUP(B1120,'Liste CG'!A:A,1,FALSE),"Attention erreur pas de CG")</f>
        <v>46601</v>
      </c>
      <c r="R1119" s="447" t="str">
        <f>IF(LEFT(Q1119,1)="A",'Messages d''erreur'!B$10,"")</f>
        <v/>
      </c>
      <c r="S1119" s="467">
        <f t="shared" si="87"/>
        <v>67148</v>
      </c>
      <c r="T1119" s="469">
        <f>IFERROR(VLOOKUP(S1119,'Liste CG'!A:A,1,FALSE),"Attention erreur pas de CG")</f>
        <v>67148</v>
      </c>
      <c r="U1119" s="447" t="str">
        <f>IF(MID(H1119,4,1)="x", 'Messages d''erreur'!$B$13,IF(LEFT(T1119,1)="A",'Messages d''erreur'!$B$12,""))</f>
        <v/>
      </c>
    </row>
    <row r="1120" spans="1:21" ht="26" x14ac:dyDescent="0.35">
      <c r="A1120" s="535" t="s">
        <v>1232</v>
      </c>
      <c r="B1120" s="447">
        <f t="shared" si="89"/>
        <v>46601</v>
      </c>
      <c r="C1120" s="462" t="s">
        <v>2234</v>
      </c>
      <c r="D1120" s="463" t="s">
        <v>1990</v>
      </c>
      <c r="E1120" s="464" t="s">
        <v>1101</v>
      </c>
      <c r="F1120" s="464">
        <v>16</v>
      </c>
      <c r="G1120" s="462" t="s">
        <v>1342</v>
      </c>
      <c r="H1120" s="464" t="s">
        <v>2245</v>
      </c>
      <c r="I1120" s="464" t="s">
        <v>1100</v>
      </c>
      <c r="J1120" s="464" t="s">
        <v>61</v>
      </c>
      <c r="K1120" s="466" t="s">
        <v>375</v>
      </c>
      <c r="L1120" s="467">
        <f t="shared" si="88"/>
        <v>1</v>
      </c>
      <c r="M1120" s="468">
        <f t="shared" si="90"/>
        <v>67151</v>
      </c>
      <c r="N1120" s="467" t="str">
        <f>IF(IFERROR(SEARCH("-",K1120,1),0) &gt; 0,IFERROR(VLOOKUP(K1120,'Liste ECO'!A:A,1,FALSE),"ATTENTION CE Inexistant"),"")</f>
        <v>322-48</v>
      </c>
      <c r="O1120" s="467" t="str">
        <f>IF(LEFT(N1120,1) ="A",'Messages d''erreur'!$B$9,"")</f>
        <v/>
      </c>
      <c r="P1120" s="447">
        <f t="shared" si="86"/>
        <v>67151</v>
      </c>
      <c r="Q1120" s="447">
        <f>IFERROR(VLOOKUP(B1121,'Liste CG'!A:A,1,FALSE),"Attention erreur pas de CG")</f>
        <v>46601</v>
      </c>
      <c r="R1120" s="447" t="str">
        <f>IF(LEFT(Q1120,1)="A",'Messages d''erreur'!B$10,"")</f>
        <v/>
      </c>
      <c r="S1120" s="467">
        <f t="shared" si="87"/>
        <v>67151</v>
      </c>
      <c r="T1120" s="469">
        <f>IFERROR(VLOOKUP(S1120,'Liste CG'!A:A,1,FALSE),"Attention erreur pas de CG")</f>
        <v>67151</v>
      </c>
      <c r="U1120" s="447" t="str">
        <f>IF(MID(H1120,4,1)="x", 'Messages d''erreur'!$B$13,IF(LEFT(T1120,1)="A",'Messages d''erreur'!$B$12,""))</f>
        <v/>
      </c>
    </row>
    <row r="1121" spans="1:21" ht="26" x14ac:dyDescent="0.35">
      <c r="A1121" s="535" t="s">
        <v>1232</v>
      </c>
      <c r="B1121" s="447">
        <f t="shared" si="89"/>
        <v>46601</v>
      </c>
      <c r="C1121" s="462" t="s">
        <v>2234</v>
      </c>
      <c r="D1121" s="463" t="s">
        <v>1990</v>
      </c>
      <c r="E1121" s="464" t="s">
        <v>1101</v>
      </c>
      <c r="F1121" s="464">
        <v>17</v>
      </c>
      <c r="G1121" s="462" t="s">
        <v>1797</v>
      </c>
      <c r="H1121" s="464" t="s">
        <v>2246</v>
      </c>
      <c r="I1121" s="464" t="s">
        <v>1100</v>
      </c>
      <c r="J1121" s="464" t="s">
        <v>61</v>
      </c>
      <c r="K1121" s="466" t="s">
        <v>787</v>
      </c>
      <c r="L1121" s="467">
        <f t="shared" si="88"/>
        <v>1</v>
      </c>
      <c r="M1121" s="468">
        <f t="shared" si="90"/>
        <v>67213</v>
      </c>
      <c r="N1121" s="467" t="str">
        <f>IF(IFERROR(SEARCH("-",K1121,1),0) &gt; 0,IFERROR(VLOOKUP(K1121,'Liste ECO'!A:A,1,FALSE),"ATTENTION CE Inexistant"),"")</f>
        <v>701-52</v>
      </c>
      <c r="O1121" s="467" t="str">
        <f>IF(LEFT(N1121,1) ="A",'Messages d''erreur'!$B$9,"")</f>
        <v/>
      </c>
      <c r="P1121" s="447">
        <f t="shared" si="86"/>
        <v>67213</v>
      </c>
      <c r="Q1121" s="447">
        <f>IFERROR(VLOOKUP(B1123,'Liste CG'!A:A,1,FALSE),"Attention erreur pas de CG")</f>
        <v>46601</v>
      </c>
      <c r="R1121" s="447" t="str">
        <f>IF(LEFT(Q1121,1)="A",'Messages d''erreur'!B$10,"")</f>
        <v/>
      </c>
      <c r="S1121" s="467">
        <f t="shared" si="87"/>
        <v>67213</v>
      </c>
      <c r="T1121" s="469">
        <f>IFERROR(VLOOKUP(S1121,'Liste CG'!A:A,1,FALSE),"Attention erreur pas de CG")</f>
        <v>67213</v>
      </c>
      <c r="U1121" s="447" t="str">
        <f>IF(MID(H1121,4,1)="x", 'Messages d''erreur'!$B$13,IF(LEFT(T1121,1)="A",'Messages d''erreur'!$B$12,""))</f>
        <v/>
      </c>
    </row>
    <row r="1122" spans="1:21" ht="26" x14ac:dyDescent="0.35">
      <c r="A1122" s="535" t="s">
        <v>1232</v>
      </c>
      <c r="B1122" s="447">
        <f t="shared" si="89"/>
        <v>46601</v>
      </c>
      <c r="C1122" s="462" t="s">
        <v>2234</v>
      </c>
      <c r="D1122" s="463" t="s">
        <v>1990</v>
      </c>
      <c r="E1122" s="464" t="s">
        <v>1101</v>
      </c>
      <c r="F1122" s="464">
        <v>18</v>
      </c>
      <c r="G1122" s="462" t="s">
        <v>1342</v>
      </c>
      <c r="H1122" s="464" t="s">
        <v>2247</v>
      </c>
      <c r="I1122" s="464" t="s">
        <v>1100</v>
      </c>
      <c r="J1122" s="464" t="s">
        <v>61</v>
      </c>
      <c r="K1122" s="466" t="s">
        <v>716</v>
      </c>
      <c r="L1122" s="467">
        <f>IF(A1122=A1120,1,0)</f>
        <v>1</v>
      </c>
      <c r="M1122" s="468">
        <f t="shared" si="90"/>
        <v>67251</v>
      </c>
      <c r="N1122" s="467" t="str">
        <f>IF(IFERROR(SEARCH("-",K1122,1),0) &gt; 0,IFERROR(VLOOKUP(K1122,'Liste ECO'!A:A,1,FALSE),"ATTENTION CE Inexistant"),"")</f>
        <v>512-55</v>
      </c>
      <c r="O1122" s="467" t="str">
        <f>IF(LEFT(N1122,1) ="A",'Messages d''erreur'!$B$9,"")</f>
        <v/>
      </c>
      <c r="P1122" s="447">
        <f t="shared" si="86"/>
        <v>67251</v>
      </c>
      <c r="Q1122" s="447">
        <f>IFERROR(VLOOKUP(B1123,'Liste CG'!A:A,1,FALSE),"Attention erreur pas de CG")</f>
        <v>46601</v>
      </c>
      <c r="R1122" s="447" t="str">
        <f>IF(LEFT(Q1122,1)="A",'Messages d''erreur'!B$10,"")</f>
        <v/>
      </c>
      <c r="S1122" s="467">
        <f t="shared" si="87"/>
        <v>67251</v>
      </c>
      <c r="T1122" s="469">
        <f>IFERROR(VLOOKUP(S1122,'Liste CG'!A:A,1,FALSE),"Attention erreur pas de CG")</f>
        <v>67251</v>
      </c>
      <c r="U1122" s="447" t="str">
        <f>IF(MID(H1122,4,1)="x", 'Messages d''erreur'!$B$13,IF(LEFT(T1122,1)="A",'Messages d''erreur'!$B$12,""))</f>
        <v/>
      </c>
    </row>
    <row r="1123" spans="1:21" ht="26" x14ac:dyDescent="0.35">
      <c r="A1123" s="535" t="s">
        <v>1232</v>
      </c>
      <c r="B1123" s="447">
        <f t="shared" si="89"/>
        <v>46601</v>
      </c>
      <c r="C1123" s="462" t="s">
        <v>2234</v>
      </c>
      <c r="D1123" s="463" t="s">
        <v>1990</v>
      </c>
      <c r="E1123" s="464" t="s">
        <v>1101</v>
      </c>
      <c r="F1123" s="464">
        <v>18</v>
      </c>
      <c r="G1123" s="462" t="s">
        <v>1342</v>
      </c>
      <c r="H1123" s="464" t="s">
        <v>2247</v>
      </c>
      <c r="I1123" s="464" t="s">
        <v>1100</v>
      </c>
      <c r="J1123" s="464" t="s">
        <v>61</v>
      </c>
      <c r="K1123" s="466" t="s">
        <v>733</v>
      </c>
      <c r="L1123" s="467">
        <f>IF(A1123=A1121,1,0)</f>
        <v>1</v>
      </c>
      <c r="M1123" s="468">
        <f t="shared" si="90"/>
        <v>67251</v>
      </c>
      <c r="N1123" s="467" t="str">
        <f>IF(IFERROR(SEARCH("-",K1123,1),0) &gt; 0,IFERROR(VLOOKUP(K1123,'Liste ECO'!A:A,1,FALSE),"ATTENTION CE Inexistant"),"")</f>
        <v>522-55</v>
      </c>
      <c r="O1123" s="467" t="str">
        <f>IF(LEFT(N1123,1) ="A",'Messages d''erreur'!$B$9,"")</f>
        <v/>
      </c>
      <c r="P1123" s="447">
        <f t="shared" si="86"/>
        <v>67251</v>
      </c>
      <c r="Q1123" s="447">
        <f>IFERROR(VLOOKUP(B1124,'Liste CG'!A:A,1,FALSE),"Attention erreur pas de CG")</f>
        <v>46601</v>
      </c>
      <c r="R1123" s="447" t="str">
        <f>IF(LEFT(Q1123,1)="A",'Messages d''erreur'!B$10,"")</f>
        <v/>
      </c>
      <c r="S1123" s="467">
        <f t="shared" si="87"/>
        <v>67251</v>
      </c>
      <c r="T1123" s="469">
        <f>IFERROR(VLOOKUP(S1123,'Liste CG'!A:A,1,FALSE),"Attention erreur pas de CG")</f>
        <v>67251</v>
      </c>
      <c r="U1123" s="447" t="str">
        <f>IF(MID(H1123,4,1)="x", 'Messages d''erreur'!$B$13,IF(LEFT(T1123,1)="A",'Messages d''erreur'!$B$12,""))</f>
        <v/>
      </c>
    </row>
    <row r="1124" spans="1:21" ht="26" x14ac:dyDescent="0.35">
      <c r="A1124" s="535" t="s">
        <v>1232</v>
      </c>
      <c r="B1124" s="447">
        <f t="shared" si="89"/>
        <v>46601</v>
      </c>
      <c r="C1124" s="462" t="s">
        <v>2234</v>
      </c>
      <c r="D1124" s="463" t="s">
        <v>1990</v>
      </c>
      <c r="E1124" s="464" t="s">
        <v>1101</v>
      </c>
      <c r="F1124" s="464">
        <v>19</v>
      </c>
      <c r="G1124" s="462" t="s">
        <v>1342</v>
      </c>
      <c r="H1124" s="464" t="s">
        <v>2248</v>
      </c>
      <c r="I1124" s="464" t="s">
        <v>1100</v>
      </c>
      <c r="J1124" s="464" t="s">
        <v>61</v>
      </c>
      <c r="K1124" s="466" t="s">
        <v>721</v>
      </c>
      <c r="L1124" s="467">
        <f t="shared" si="88"/>
        <v>1</v>
      </c>
      <c r="M1124" s="468">
        <f t="shared" si="90"/>
        <v>67261</v>
      </c>
      <c r="N1124" s="467" t="str">
        <f>IF(IFERROR(SEARCH("-",K1124,1),0) &gt; 0,IFERROR(VLOOKUP(K1124,'Liste ECO'!A:A,1,FALSE),"ATTENTION CE Inexistant"),"")</f>
        <v>513-51</v>
      </c>
      <c r="O1124" s="467" t="str">
        <f>IF(LEFT(N1124,1) ="A",'Messages d''erreur'!$B$9,"")</f>
        <v/>
      </c>
      <c r="P1124" s="447">
        <f t="shared" si="86"/>
        <v>67261</v>
      </c>
      <c r="Q1124" s="447">
        <f>IFERROR(VLOOKUP(B1125,'Liste CG'!A:A,1,FALSE),"Attention erreur pas de CG")</f>
        <v>46601</v>
      </c>
      <c r="R1124" s="447" t="str">
        <f>IF(LEFT(Q1124,1)="A",'Messages d''erreur'!B$10,"")</f>
        <v/>
      </c>
      <c r="S1124" s="467">
        <f t="shared" si="87"/>
        <v>67261</v>
      </c>
      <c r="T1124" s="469">
        <f>IFERROR(VLOOKUP(S1124,'Liste CG'!A:A,1,FALSE),"Attention erreur pas de CG")</f>
        <v>67261</v>
      </c>
      <c r="U1124" s="447" t="str">
        <f>IF(MID(H1124,4,1)="x", 'Messages d''erreur'!$B$13,IF(LEFT(T1124,1)="A",'Messages d''erreur'!$B$12,""))</f>
        <v/>
      </c>
    </row>
    <row r="1125" spans="1:21" ht="14.5" x14ac:dyDescent="0.35">
      <c r="A1125" s="535" t="s">
        <v>1232</v>
      </c>
      <c r="B1125" s="447">
        <f t="shared" si="89"/>
        <v>46601</v>
      </c>
      <c r="C1125" s="462" t="s">
        <v>2234</v>
      </c>
      <c r="D1125" s="463" t="s">
        <v>1990</v>
      </c>
      <c r="E1125" s="464" t="s">
        <v>61</v>
      </c>
      <c r="F1125" s="464">
        <v>20</v>
      </c>
      <c r="G1125" s="462" t="s">
        <v>2089</v>
      </c>
      <c r="H1125" s="464" t="s">
        <v>2112</v>
      </c>
      <c r="I1125" s="464" t="s">
        <v>2113</v>
      </c>
      <c r="J1125" s="464" t="s">
        <v>1101</v>
      </c>
      <c r="K1125" s="466" t="s">
        <v>1100</v>
      </c>
      <c r="L1125" s="467">
        <f t="shared" si="88"/>
        <v>1</v>
      </c>
      <c r="M1125" s="468" t="e">
        <f t="shared" si="90"/>
        <v>#VALUE!</v>
      </c>
      <c r="N1125" s="467" t="str">
        <f>IF(IFERROR(SEARCH("-",K1125,1),0) &gt; 0,IFERROR(VLOOKUP(K1125,'Liste ECO'!A:A,1,FALSE),"ATTENTION CE Inexistant"),"")</f>
        <v/>
      </c>
      <c r="O1125" s="467" t="str">
        <f>IF(LEFT(N1125,1) ="A",'Messages d''erreur'!$B$9,"")</f>
        <v/>
      </c>
      <c r="P1125" s="447" t="e">
        <f t="shared" si="86"/>
        <v>#VALUE!</v>
      </c>
      <c r="Q1125" s="447">
        <f>IFERROR(VLOOKUP(B1126,'Liste CG'!A:A,1,FALSE),"Attention erreur pas de CG")</f>
        <v>46601</v>
      </c>
      <c r="R1125" s="447" t="str">
        <f>IF(LEFT(Q1125,1)="A",'Messages d''erreur'!B$10,"")</f>
        <v/>
      </c>
      <c r="S1125" s="467" t="e">
        <f t="shared" si="87"/>
        <v>#VALUE!</v>
      </c>
      <c r="T1125" s="469" t="str">
        <f>IFERROR(VLOOKUP(S1125,'Liste CG'!A:A,1,FALSE),"Attention erreur pas de CG")</f>
        <v>Attention erreur pas de CG</v>
      </c>
      <c r="U1125" s="447" t="str">
        <f>IF(MID(H1125,4,1)="x", 'Messages d''erreur'!$B$13,IF(LEFT(T1125,1)="A",'Messages d''erreur'!$B$12,""))</f>
        <v>Compte générique de contre-partie</v>
      </c>
    </row>
    <row r="1126" spans="1:21" ht="14.5" x14ac:dyDescent="0.35">
      <c r="A1126" s="535" t="s">
        <v>1232</v>
      </c>
      <c r="B1126" s="447">
        <f t="shared" si="89"/>
        <v>46601</v>
      </c>
      <c r="C1126" s="462" t="s">
        <v>2234</v>
      </c>
      <c r="D1126" s="463" t="s">
        <v>1990</v>
      </c>
      <c r="E1126" s="464" t="s">
        <v>1101</v>
      </c>
      <c r="F1126" s="464">
        <v>21</v>
      </c>
      <c r="G1126" s="462" t="s">
        <v>2249</v>
      </c>
      <c r="H1126" s="464" t="s">
        <v>1988</v>
      </c>
      <c r="I1126" s="464" t="s">
        <v>1201</v>
      </c>
      <c r="J1126" s="464" t="s">
        <v>61</v>
      </c>
      <c r="K1126" s="466" t="s">
        <v>1100</v>
      </c>
      <c r="L1126" s="467">
        <f t="shared" si="88"/>
        <v>1</v>
      </c>
      <c r="M1126" s="468">
        <f t="shared" si="90"/>
        <v>41100</v>
      </c>
      <c r="N1126" s="467" t="str">
        <f>IF(IFERROR(SEARCH("-",K1126,1),0) &gt; 0,IFERROR(VLOOKUP(K1126,'Liste ECO'!A:A,1,FALSE),"ATTENTION CE Inexistant"),"")</f>
        <v/>
      </c>
      <c r="O1126" s="467" t="str">
        <f>IF(LEFT(N1126,1) ="A",'Messages d''erreur'!$B$9,"")</f>
        <v/>
      </c>
      <c r="P1126" s="447">
        <f t="shared" si="86"/>
        <v>41100</v>
      </c>
      <c r="Q1126" s="447">
        <f>IFERROR(VLOOKUP(B1127,'Liste CG'!A:A,1,FALSE),"Attention erreur pas de CG")</f>
        <v>46700</v>
      </c>
      <c r="R1126" s="447" t="str">
        <f>IF(LEFT(Q1126,1)="A",'Messages d''erreur'!B$10,"")</f>
        <v/>
      </c>
      <c r="S1126" s="467">
        <f t="shared" si="87"/>
        <v>41100</v>
      </c>
      <c r="T1126" s="469">
        <f>IFERROR(VLOOKUP(S1126,'Liste CG'!A:A,1,FALSE),"Attention erreur pas de CG")</f>
        <v>41100</v>
      </c>
      <c r="U1126" s="447" t="str">
        <f>IF(MID(H1126,4,1)="x", 'Messages d''erreur'!$B$13,IF(LEFT(T1126,1)="A",'Messages d''erreur'!$B$12,""))</f>
        <v/>
      </c>
    </row>
    <row r="1127" spans="1:21" ht="26" x14ac:dyDescent="0.35">
      <c r="A1127" s="535" t="s">
        <v>2187</v>
      </c>
      <c r="B1127" s="447">
        <f t="shared" si="89"/>
        <v>46700</v>
      </c>
      <c r="C1127" s="462" t="s">
        <v>2186</v>
      </c>
      <c r="D1127" s="463" t="s">
        <v>1956</v>
      </c>
      <c r="E1127" s="464" t="s">
        <v>61</v>
      </c>
      <c r="F1127" s="464">
        <v>1</v>
      </c>
      <c r="G1127" s="462" t="s">
        <v>2065</v>
      </c>
      <c r="H1127" s="464" t="s">
        <v>2180</v>
      </c>
      <c r="I1127" s="464" t="s">
        <v>2182</v>
      </c>
      <c r="J1127" s="464" t="s">
        <v>1101</v>
      </c>
      <c r="K1127" s="466" t="s">
        <v>360</v>
      </c>
      <c r="L1127" s="467">
        <f t="shared" si="88"/>
        <v>0</v>
      </c>
      <c r="M1127" s="468">
        <f t="shared" si="90"/>
        <v>46001</v>
      </c>
      <c r="N1127" s="467" t="str">
        <f>IF(IFERROR(SEARCH("-",K1127,1),0) &gt; 0,IFERROR(VLOOKUP(K1127,'Liste ECO'!A:A,1,FALSE),"ATTENTION CE Inexistant"),"")</f>
        <v>311-06</v>
      </c>
      <c r="O1127" s="467" t="str">
        <f>IF(LEFT(N1127,1) ="A",'Messages d''erreur'!$B$9,"")</f>
        <v/>
      </c>
      <c r="P1127" s="447">
        <f t="shared" si="86"/>
        <v>46001</v>
      </c>
      <c r="Q1127" s="447">
        <f>IFERROR(VLOOKUP(B1128,'Liste CG'!A:A,1,FALSE),"Attention erreur pas de CG")</f>
        <v>46700</v>
      </c>
      <c r="R1127" s="447" t="str">
        <f>IF(LEFT(Q1127,1)="A",'Messages d''erreur'!B$10,"")</f>
        <v/>
      </c>
      <c r="S1127" s="467">
        <f t="shared" si="87"/>
        <v>46001</v>
      </c>
      <c r="T1127" s="469">
        <f>IFERROR(VLOOKUP(S1127,'Liste CG'!A:A,1,FALSE),"Attention erreur pas de CG")</f>
        <v>46001</v>
      </c>
      <c r="U1127" s="447" t="str">
        <f>IF(MID(H1127,4,1)="x", 'Messages d''erreur'!$B$13,IF(LEFT(T1127,1)="A",'Messages d''erreur'!$B$12,""))</f>
        <v/>
      </c>
    </row>
    <row r="1128" spans="1:21" ht="26" x14ac:dyDescent="0.35">
      <c r="A1128" s="535" t="s">
        <v>2187</v>
      </c>
      <c r="B1128" s="447">
        <f t="shared" si="89"/>
        <v>46700</v>
      </c>
      <c r="C1128" s="462" t="s">
        <v>2186</v>
      </c>
      <c r="D1128" s="463" t="s">
        <v>1956</v>
      </c>
      <c r="E1128" s="464" t="s">
        <v>61</v>
      </c>
      <c r="F1128" s="464">
        <v>2</v>
      </c>
      <c r="G1128" s="462" t="s">
        <v>2065</v>
      </c>
      <c r="H1128" s="464" t="s">
        <v>2188</v>
      </c>
      <c r="I1128" s="464" t="s">
        <v>2182</v>
      </c>
      <c r="J1128" s="464" t="s">
        <v>1101</v>
      </c>
      <c r="K1128" s="466" t="s">
        <v>360</v>
      </c>
      <c r="L1128" s="467">
        <f t="shared" si="88"/>
        <v>1</v>
      </c>
      <c r="M1128" s="468">
        <f t="shared" si="90"/>
        <v>46002</v>
      </c>
      <c r="N1128" s="467" t="str">
        <f>IF(IFERROR(SEARCH("-",K1128,1),0) &gt; 0,IFERROR(VLOOKUP(K1128,'Liste ECO'!A:A,1,FALSE),"ATTENTION CE Inexistant"),"")</f>
        <v>311-06</v>
      </c>
      <c r="O1128" s="467" t="str">
        <f>IF(LEFT(N1128,1) ="A",'Messages d''erreur'!$B$9,"")</f>
        <v/>
      </c>
      <c r="P1128" s="447">
        <f t="shared" si="86"/>
        <v>46002</v>
      </c>
      <c r="Q1128" s="447">
        <f>IFERROR(VLOOKUP(B1129,'Liste CG'!A:A,1,FALSE),"Attention erreur pas de CG")</f>
        <v>46700</v>
      </c>
      <c r="R1128" s="447" t="str">
        <f>IF(LEFT(Q1128,1)="A",'Messages d''erreur'!B$10,"")</f>
        <v/>
      </c>
      <c r="S1128" s="467">
        <f t="shared" si="87"/>
        <v>46002</v>
      </c>
      <c r="T1128" s="469">
        <f>IFERROR(VLOOKUP(S1128,'Liste CG'!A:A,1,FALSE),"Attention erreur pas de CG")</f>
        <v>46002</v>
      </c>
      <c r="U1128" s="447" t="str">
        <f>IF(MID(H1128,4,1)="x", 'Messages d''erreur'!$B$13,IF(LEFT(T1128,1)="A",'Messages d''erreur'!$B$12,""))</f>
        <v/>
      </c>
    </row>
    <row r="1129" spans="1:21" ht="26" x14ac:dyDescent="0.35">
      <c r="A1129" s="535" t="s">
        <v>2187</v>
      </c>
      <c r="B1129" s="447">
        <f t="shared" si="89"/>
        <v>46700</v>
      </c>
      <c r="C1129" s="462" t="s">
        <v>2186</v>
      </c>
      <c r="D1129" s="463" t="s">
        <v>1956</v>
      </c>
      <c r="E1129" s="464" t="s">
        <v>61</v>
      </c>
      <c r="F1129" s="464">
        <v>3</v>
      </c>
      <c r="G1129" s="462" t="s">
        <v>2065</v>
      </c>
      <c r="H1129" s="464" t="s">
        <v>2193</v>
      </c>
      <c r="I1129" s="464" t="s">
        <v>2182</v>
      </c>
      <c r="J1129" s="464" t="s">
        <v>1101</v>
      </c>
      <c r="K1129" s="466" t="s">
        <v>360</v>
      </c>
      <c r="L1129" s="467">
        <f t="shared" si="88"/>
        <v>1</v>
      </c>
      <c r="M1129" s="468">
        <f t="shared" si="90"/>
        <v>46011</v>
      </c>
      <c r="N1129" s="467" t="str">
        <f>IF(IFERROR(SEARCH("-",K1129,1),0) &gt; 0,IFERROR(VLOOKUP(K1129,'Liste ECO'!A:A,1,FALSE),"ATTENTION CE Inexistant"),"")</f>
        <v>311-06</v>
      </c>
      <c r="O1129" s="467" t="str">
        <f>IF(LEFT(N1129,1) ="A",'Messages d''erreur'!$B$9,"")</f>
        <v/>
      </c>
      <c r="P1129" s="447">
        <f t="shared" si="86"/>
        <v>46011</v>
      </c>
      <c r="Q1129" s="447">
        <f>IFERROR(VLOOKUP(B1130,'Liste CG'!A:A,1,FALSE),"Attention erreur pas de CG")</f>
        <v>46700</v>
      </c>
      <c r="R1129" s="447" t="str">
        <f>IF(LEFT(Q1129,1)="A",'Messages d''erreur'!B$10,"")</f>
        <v/>
      </c>
      <c r="S1129" s="467">
        <f t="shared" si="87"/>
        <v>46011</v>
      </c>
      <c r="T1129" s="469">
        <f>IFERROR(VLOOKUP(S1129,'Liste CG'!A:A,1,FALSE),"Attention erreur pas de CG")</f>
        <v>46011</v>
      </c>
      <c r="U1129" s="447" t="str">
        <f>IF(MID(H1129,4,1)="x", 'Messages d''erreur'!$B$13,IF(LEFT(T1129,1)="A",'Messages d''erreur'!$B$12,""))</f>
        <v/>
      </c>
    </row>
    <row r="1130" spans="1:21" ht="26" x14ac:dyDescent="0.35">
      <c r="A1130" s="535" t="s">
        <v>2187</v>
      </c>
      <c r="B1130" s="447">
        <f t="shared" si="89"/>
        <v>46700</v>
      </c>
      <c r="C1130" s="462" t="s">
        <v>2186</v>
      </c>
      <c r="D1130" s="463" t="s">
        <v>1956</v>
      </c>
      <c r="E1130" s="464" t="s">
        <v>1101</v>
      </c>
      <c r="F1130" s="464">
        <v>2</v>
      </c>
      <c r="G1130" s="462" t="s">
        <v>1952</v>
      </c>
      <c r="H1130" s="464" t="s">
        <v>1966</v>
      </c>
      <c r="I1130" s="464" t="s">
        <v>1967</v>
      </c>
      <c r="J1130" s="464" t="s">
        <v>61</v>
      </c>
      <c r="K1130" s="466" t="s">
        <v>1100</v>
      </c>
      <c r="L1130" s="467">
        <f t="shared" si="88"/>
        <v>1</v>
      </c>
      <c r="M1130" s="468" t="e">
        <f t="shared" si="90"/>
        <v>#VALUE!</v>
      </c>
      <c r="N1130" s="467" t="str">
        <f>IF(IFERROR(SEARCH("-",K1130,1),0) &gt; 0,IFERROR(VLOOKUP(K1130,'Liste ECO'!A:A,1,FALSE),"ATTENTION CE Inexistant"),"")</f>
        <v/>
      </c>
      <c r="O1130" s="467" t="str">
        <f>IF(LEFT(N1130,1) ="A",'Messages d''erreur'!$B$9,"")</f>
        <v/>
      </c>
      <c r="P1130" s="447" t="e">
        <f t="shared" si="86"/>
        <v>#VALUE!</v>
      </c>
      <c r="Q1130" s="447">
        <f>IFERROR(VLOOKUP(B1131,'Liste CG'!A:A,1,FALSE),"Attention erreur pas de CG")</f>
        <v>46700</v>
      </c>
      <c r="R1130" s="447" t="str">
        <f>IF(LEFT(Q1130,1)="A",'Messages d''erreur'!B$10,"")</f>
        <v/>
      </c>
      <c r="S1130" s="467" t="e">
        <f t="shared" si="87"/>
        <v>#VALUE!</v>
      </c>
      <c r="T1130" s="469" t="str">
        <f>IFERROR(VLOOKUP(S1130,'Liste CG'!A:A,1,FALSE),"Attention erreur pas de CG")</f>
        <v>Attention erreur pas de CG</v>
      </c>
      <c r="U1130" s="447" t="str">
        <f>IF(MID(H1130,4,1)="x", 'Messages d''erreur'!$B$13,IF(LEFT(T1130,1)="A",'Messages d''erreur'!$B$12,""))</f>
        <v>Compte générique de contre-partie</v>
      </c>
    </row>
    <row r="1131" spans="1:21" ht="26" x14ac:dyDescent="0.35">
      <c r="A1131" s="535" t="s">
        <v>2187</v>
      </c>
      <c r="B1131" s="447">
        <f t="shared" si="89"/>
        <v>46700</v>
      </c>
      <c r="C1131" s="462" t="s">
        <v>2186</v>
      </c>
      <c r="D1131" s="463" t="s">
        <v>1956</v>
      </c>
      <c r="E1131" s="464" t="s">
        <v>1101</v>
      </c>
      <c r="F1131" s="464">
        <v>3</v>
      </c>
      <c r="G1131" s="462" t="s">
        <v>2250</v>
      </c>
      <c r="H1131" s="464" t="s">
        <v>2251</v>
      </c>
      <c r="I1131" s="464" t="s">
        <v>1982</v>
      </c>
      <c r="J1131" s="464" t="s">
        <v>61</v>
      </c>
      <c r="K1131" s="466" t="s">
        <v>1100</v>
      </c>
      <c r="L1131" s="467">
        <f t="shared" si="88"/>
        <v>1</v>
      </c>
      <c r="M1131" s="468">
        <f t="shared" si="90"/>
        <v>46900</v>
      </c>
      <c r="N1131" s="467" t="str">
        <f>IF(IFERROR(SEARCH("-",K1131,1),0) &gt; 0,IFERROR(VLOOKUP(K1131,'Liste ECO'!A:A,1,FALSE),"ATTENTION CE Inexistant"),"")</f>
        <v/>
      </c>
      <c r="O1131" s="467" t="str">
        <f>IF(LEFT(N1131,1) ="A",'Messages d''erreur'!$B$9,"")</f>
        <v/>
      </c>
      <c r="P1131" s="447">
        <f t="shared" si="86"/>
        <v>46900</v>
      </c>
      <c r="Q1131" s="447">
        <f>IFERROR(VLOOKUP(B1132,'Liste CG'!A:A,1,FALSE),"Attention erreur pas de CG")</f>
        <v>46701</v>
      </c>
      <c r="R1131" s="447" t="str">
        <f>IF(LEFT(Q1131,1)="A",'Messages d''erreur'!B$10,"")</f>
        <v/>
      </c>
      <c r="S1131" s="467">
        <f t="shared" si="87"/>
        <v>46900</v>
      </c>
      <c r="T1131" s="469">
        <f>IFERROR(VLOOKUP(S1131,'Liste CG'!A:A,1,FALSE),"Attention erreur pas de CG")</f>
        <v>46900</v>
      </c>
      <c r="U1131" s="447" t="str">
        <f>IF(MID(H1131,4,1)="x", 'Messages d''erreur'!$B$13,IF(LEFT(T1131,1)="A",'Messages d''erreur'!$B$12,""))</f>
        <v/>
      </c>
    </row>
    <row r="1132" spans="1:21" ht="14.5" x14ac:dyDescent="0.35">
      <c r="A1132" s="535" t="s">
        <v>1911</v>
      </c>
      <c r="B1132" s="447">
        <f t="shared" si="89"/>
        <v>46701</v>
      </c>
      <c r="C1132" s="462" t="s">
        <v>2252</v>
      </c>
      <c r="D1132" s="463" t="s">
        <v>1990</v>
      </c>
      <c r="E1132" s="464" t="s">
        <v>1101</v>
      </c>
      <c r="F1132" s="464">
        <v>1</v>
      </c>
      <c r="G1132" s="462" t="s">
        <v>1910</v>
      </c>
      <c r="H1132" s="464" t="s">
        <v>1907</v>
      </c>
      <c r="I1132" s="464" t="s">
        <v>1341</v>
      </c>
      <c r="J1132" s="464" t="s">
        <v>61</v>
      </c>
      <c r="K1132" s="466" t="s">
        <v>930</v>
      </c>
      <c r="L1132" s="467">
        <f t="shared" si="88"/>
        <v>0</v>
      </c>
      <c r="M1132" s="468">
        <f t="shared" si="90"/>
        <v>28212</v>
      </c>
      <c r="N1132" s="467" t="str">
        <f>IF(IFERROR(SEARCH("-",K1132,1),0) &gt; 0,IFERROR(VLOOKUP(K1132,'Liste ECO'!A:A,1,FALSE),"ATTENTION CE Inexistant"),"")</f>
        <v>812-51</v>
      </c>
      <c r="O1132" s="467" t="str">
        <f>IF(LEFT(N1132,1) ="A",'Messages d''erreur'!$B$9,"")</f>
        <v/>
      </c>
      <c r="P1132" s="447">
        <f t="shared" si="86"/>
        <v>28212</v>
      </c>
      <c r="Q1132" s="447">
        <f>IFERROR(VLOOKUP(B1133,'Liste CG'!A:A,1,FALSE),"Attention erreur pas de CG")</f>
        <v>46701</v>
      </c>
      <c r="R1132" s="447" t="str">
        <f>IF(LEFT(Q1132,1)="A",'Messages d''erreur'!B$10,"")</f>
        <v/>
      </c>
      <c r="S1132" s="467">
        <f t="shared" si="87"/>
        <v>28212</v>
      </c>
      <c r="T1132" s="469">
        <f>IFERROR(VLOOKUP(S1132,'Liste CG'!A:A,1,FALSE),"Attention erreur pas de CG")</f>
        <v>28212</v>
      </c>
      <c r="U1132" s="447" t="str">
        <f>IF(MID(H1132,4,1)="x", 'Messages d''erreur'!$B$13,IF(LEFT(T1132,1)="A",'Messages d''erreur'!$B$12,""))</f>
        <v/>
      </c>
    </row>
    <row r="1133" spans="1:21" ht="14.5" x14ac:dyDescent="0.35">
      <c r="A1133" s="535" t="s">
        <v>1911</v>
      </c>
      <c r="B1133" s="447">
        <f t="shared" si="89"/>
        <v>46701</v>
      </c>
      <c r="C1133" s="462" t="s">
        <v>2252</v>
      </c>
      <c r="D1133" s="463" t="s">
        <v>1990</v>
      </c>
      <c r="E1133" s="464" t="s">
        <v>1101</v>
      </c>
      <c r="F1133" s="464">
        <v>2</v>
      </c>
      <c r="G1133" s="462" t="s">
        <v>1910</v>
      </c>
      <c r="H1133" s="464" t="s">
        <v>1914</v>
      </c>
      <c r="I1133" s="464" t="s">
        <v>1341</v>
      </c>
      <c r="J1133" s="464" t="s">
        <v>61</v>
      </c>
      <c r="K1133" s="466" t="s">
        <v>933</v>
      </c>
      <c r="L1133" s="467">
        <f t="shared" si="88"/>
        <v>1</v>
      </c>
      <c r="M1133" s="468">
        <f t="shared" si="90"/>
        <v>28222</v>
      </c>
      <c r="N1133" s="467" t="str">
        <f>IF(IFERROR(SEARCH("-",K1133,1),0) &gt; 0,IFERROR(VLOOKUP(K1133,'Liste ECO'!A:A,1,FALSE),"ATTENTION CE Inexistant"),"")</f>
        <v>816-51</v>
      </c>
      <c r="O1133" s="467" t="str">
        <f>IF(LEFT(N1133,1) ="A",'Messages d''erreur'!$B$9,"")</f>
        <v/>
      </c>
      <c r="P1133" s="447">
        <f t="shared" ref="P1133:P1196" si="91">VALUE(H1133)</f>
        <v>28222</v>
      </c>
      <c r="Q1133" s="447">
        <f>IFERROR(VLOOKUP(B1134,'Liste CG'!A:A,1,FALSE),"Attention erreur pas de CG")</f>
        <v>46701</v>
      </c>
      <c r="R1133" s="447" t="str">
        <f>IF(LEFT(Q1133,1)="A",'Messages d''erreur'!B$10,"")</f>
        <v/>
      </c>
      <c r="S1133" s="467">
        <f t="shared" ref="S1133:S1196" si="92">VALUE(H1133)</f>
        <v>28222</v>
      </c>
      <c r="T1133" s="469">
        <f>IFERROR(VLOOKUP(S1133,'Liste CG'!A:A,1,FALSE),"Attention erreur pas de CG")</f>
        <v>28222</v>
      </c>
      <c r="U1133" s="447" t="str">
        <f>IF(MID(H1133,4,1)="x", 'Messages d''erreur'!$B$13,IF(LEFT(T1133,1)="A",'Messages d''erreur'!$B$12,""))</f>
        <v/>
      </c>
    </row>
    <row r="1134" spans="1:21" ht="26" x14ac:dyDescent="0.35">
      <c r="A1134" s="535" t="s">
        <v>1911</v>
      </c>
      <c r="B1134" s="447">
        <f t="shared" si="89"/>
        <v>46701</v>
      </c>
      <c r="C1134" s="462" t="s">
        <v>2252</v>
      </c>
      <c r="D1134" s="463" t="s">
        <v>1990</v>
      </c>
      <c r="E1134" s="464" t="s">
        <v>1101</v>
      </c>
      <c r="F1134" s="464">
        <v>3</v>
      </c>
      <c r="G1134" s="462" t="s">
        <v>1917</v>
      </c>
      <c r="H1134" s="464" t="s">
        <v>1915</v>
      </c>
      <c r="I1134" s="464" t="s">
        <v>1341</v>
      </c>
      <c r="J1134" s="464" t="s">
        <v>61</v>
      </c>
      <c r="K1134" s="466" t="s">
        <v>936</v>
      </c>
      <c r="L1134" s="467">
        <f t="shared" si="88"/>
        <v>1</v>
      </c>
      <c r="M1134" s="468">
        <f t="shared" si="90"/>
        <v>28510</v>
      </c>
      <c r="N1134" s="467" t="str">
        <f>IF(IFERROR(SEARCH("-",K1134,1),0) &gt; 0,IFERROR(VLOOKUP(K1134,'Liste ECO'!A:A,1,FALSE),"ATTENTION CE Inexistant"),"")</f>
        <v>841-54</v>
      </c>
      <c r="O1134" s="467" t="str">
        <f>IF(LEFT(N1134,1) ="A",'Messages d''erreur'!$B$9,"")</f>
        <v/>
      </c>
      <c r="P1134" s="447">
        <f t="shared" si="91"/>
        <v>28510</v>
      </c>
      <c r="Q1134" s="447">
        <f>IFERROR(VLOOKUP(B1135,'Liste CG'!A:A,1,FALSE),"Attention erreur pas de CG")</f>
        <v>46701</v>
      </c>
      <c r="R1134" s="447" t="str">
        <f>IF(LEFT(Q1134,1)="A",'Messages d''erreur'!B$10,"")</f>
        <v/>
      </c>
      <c r="S1134" s="467">
        <f t="shared" si="92"/>
        <v>28510</v>
      </c>
      <c r="T1134" s="469">
        <f>IFERROR(VLOOKUP(S1134,'Liste CG'!A:A,1,FALSE),"Attention erreur pas de CG")</f>
        <v>28510</v>
      </c>
      <c r="U1134" s="447" t="str">
        <f>IF(MID(H1134,4,1)="x", 'Messages d''erreur'!$B$13,IF(LEFT(T1134,1)="A",'Messages d''erreur'!$B$12,""))</f>
        <v/>
      </c>
    </row>
    <row r="1135" spans="1:21" ht="14.5" x14ac:dyDescent="0.35">
      <c r="A1135" s="535" t="s">
        <v>1911</v>
      </c>
      <c r="B1135" s="447">
        <f t="shared" si="89"/>
        <v>46701</v>
      </c>
      <c r="C1135" s="462" t="s">
        <v>2252</v>
      </c>
      <c r="D1135" s="463" t="s">
        <v>1990</v>
      </c>
      <c r="E1135" s="464" t="s">
        <v>61</v>
      </c>
      <c r="F1135" s="464">
        <v>4</v>
      </c>
      <c r="G1135" s="462" t="s">
        <v>2089</v>
      </c>
      <c r="H1135" s="464" t="s">
        <v>2112</v>
      </c>
      <c r="I1135" s="464" t="s">
        <v>2113</v>
      </c>
      <c r="J1135" s="464" t="s">
        <v>1101</v>
      </c>
      <c r="K1135" s="466" t="s">
        <v>1100</v>
      </c>
      <c r="L1135" s="467">
        <f t="shared" si="88"/>
        <v>1</v>
      </c>
      <c r="M1135" s="468" t="e">
        <f t="shared" si="90"/>
        <v>#VALUE!</v>
      </c>
      <c r="N1135" s="467" t="str">
        <f>IF(IFERROR(SEARCH("-",K1135,1),0) &gt; 0,IFERROR(VLOOKUP(K1135,'Liste ECO'!A:A,1,FALSE),"ATTENTION CE Inexistant"),"")</f>
        <v/>
      </c>
      <c r="O1135" s="467" t="str">
        <f>IF(LEFT(N1135,1) ="A",'Messages d''erreur'!$B$9,"")</f>
        <v/>
      </c>
      <c r="P1135" s="447" t="e">
        <f t="shared" si="91"/>
        <v>#VALUE!</v>
      </c>
      <c r="Q1135" s="447">
        <f>IFERROR(VLOOKUP(B1136,'Liste CG'!A:A,1,FALSE),"Attention erreur pas de CG")</f>
        <v>46801</v>
      </c>
      <c r="R1135" s="447" t="str">
        <f>IF(LEFT(Q1135,1)="A",'Messages d''erreur'!B$10,"")</f>
        <v/>
      </c>
      <c r="S1135" s="467" t="e">
        <f t="shared" si="92"/>
        <v>#VALUE!</v>
      </c>
      <c r="T1135" s="469" t="str">
        <f>IFERROR(VLOOKUP(S1135,'Liste CG'!A:A,1,FALSE),"Attention erreur pas de CG")</f>
        <v>Attention erreur pas de CG</v>
      </c>
      <c r="U1135" s="447" t="str">
        <f>IF(MID(H1135,4,1)="x", 'Messages d''erreur'!$B$13,IF(LEFT(T1135,1)="A",'Messages d''erreur'!$B$12,""))</f>
        <v>Compte générique de contre-partie</v>
      </c>
    </row>
    <row r="1136" spans="1:21" ht="26" x14ac:dyDescent="0.35">
      <c r="A1136" s="535" t="s">
        <v>2253</v>
      </c>
      <c r="B1136" s="447">
        <f t="shared" si="89"/>
        <v>46801</v>
      </c>
      <c r="C1136" s="462" t="s">
        <v>2254</v>
      </c>
      <c r="D1136" s="463" t="s">
        <v>2182</v>
      </c>
      <c r="E1136" s="464" t="s">
        <v>1101</v>
      </c>
      <c r="F1136" s="464">
        <v>1</v>
      </c>
      <c r="G1136" s="462" t="s">
        <v>2255</v>
      </c>
      <c r="H1136" s="464" t="s">
        <v>2256</v>
      </c>
      <c r="I1136" s="464" t="s">
        <v>1100</v>
      </c>
      <c r="J1136" s="464" t="s">
        <v>61</v>
      </c>
      <c r="K1136" s="466" t="s">
        <v>390</v>
      </c>
      <c r="L1136" s="467">
        <f t="shared" si="88"/>
        <v>0</v>
      </c>
      <c r="M1136" s="468">
        <f t="shared" si="90"/>
        <v>63801</v>
      </c>
      <c r="N1136" s="467" t="str">
        <f>IF(IFERROR(SEARCH("-",K1136,1),0) &gt; 0,IFERROR(VLOOKUP(K1136,'Liste ECO'!A:A,1,FALSE),"ATTENTION CE Inexistant"),"")</f>
        <v>333-01</v>
      </c>
      <c r="O1136" s="467" t="str">
        <f>IF(LEFT(N1136,1) ="A",'Messages d''erreur'!$B$9,"")</f>
        <v/>
      </c>
      <c r="P1136" s="447">
        <f t="shared" si="91"/>
        <v>63801</v>
      </c>
      <c r="Q1136" s="447">
        <f>IFERROR(VLOOKUP(B1137,'Liste CG'!A:A,1,FALSE),"Attention erreur pas de CG")</f>
        <v>46801</v>
      </c>
      <c r="R1136" s="447" t="str">
        <f>IF(LEFT(Q1136,1)="A",'Messages d''erreur'!B$10,"")</f>
        <v/>
      </c>
      <c r="S1136" s="467">
        <f t="shared" si="92"/>
        <v>63801</v>
      </c>
      <c r="T1136" s="469">
        <f>IFERROR(VLOOKUP(S1136,'Liste CG'!A:A,1,FALSE),"Attention erreur pas de CG")</f>
        <v>63801</v>
      </c>
      <c r="U1136" s="447" t="str">
        <f>IF(MID(H1136,4,1)="x", 'Messages d''erreur'!$B$13,IF(LEFT(T1136,1)="A",'Messages d''erreur'!$B$12,""))</f>
        <v/>
      </c>
    </row>
    <row r="1137" spans="1:21" ht="14.5" x14ac:dyDescent="0.35">
      <c r="A1137" s="535" t="s">
        <v>2253</v>
      </c>
      <c r="B1137" s="447">
        <f t="shared" si="89"/>
        <v>46801</v>
      </c>
      <c r="C1137" s="462" t="s">
        <v>2254</v>
      </c>
      <c r="D1137" s="463" t="s">
        <v>2182</v>
      </c>
      <c r="E1137" s="464" t="s">
        <v>61</v>
      </c>
      <c r="F1137" s="464">
        <v>2</v>
      </c>
      <c r="G1137" s="462" t="s">
        <v>2089</v>
      </c>
      <c r="H1137" s="464" t="s">
        <v>2112</v>
      </c>
      <c r="I1137" s="464" t="s">
        <v>2113</v>
      </c>
      <c r="J1137" s="464" t="s">
        <v>1101</v>
      </c>
      <c r="K1137" s="466" t="s">
        <v>1100</v>
      </c>
      <c r="L1137" s="467">
        <f t="shared" si="88"/>
        <v>1</v>
      </c>
      <c r="M1137" s="468" t="e">
        <f t="shared" si="90"/>
        <v>#VALUE!</v>
      </c>
      <c r="N1137" s="467" t="str">
        <f>IF(IFERROR(SEARCH("-",K1137,1),0) &gt; 0,IFERROR(VLOOKUP(K1137,'Liste ECO'!A:A,1,FALSE),"ATTENTION CE Inexistant"),"")</f>
        <v/>
      </c>
      <c r="O1137" s="467" t="str">
        <f>IF(LEFT(N1137,1) ="A",'Messages d''erreur'!$B$9,"")</f>
        <v/>
      </c>
      <c r="P1137" s="447" t="e">
        <f t="shared" si="91"/>
        <v>#VALUE!</v>
      </c>
      <c r="Q1137" s="447">
        <f>IFERROR(VLOOKUP(B1138,'Liste CG'!A:A,1,FALSE),"Attention erreur pas de CG")</f>
        <v>46802</v>
      </c>
      <c r="R1137" s="447" t="str">
        <f>IF(LEFT(Q1137,1)="A",'Messages d''erreur'!B$10,"")</f>
        <v/>
      </c>
      <c r="S1137" s="467" t="e">
        <f t="shared" si="92"/>
        <v>#VALUE!</v>
      </c>
      <c r="T1137" s="469" t="str">
        <f>IFERROR(VLOOKUP(S1137,'Liste CG'!A:A,1,FALSE),"Attention erreur pas de CG")</f>
        <v>Attention erreur pas de CG</v>
      </c>
      <c r="U1137" s="447" t="str">
        <f>IF(MID(H1137,4,1)="x", 'Messages d''erreur'!$B$13,IF(LEFT(T1137,1)="A",'Messages d''erreur'!$B$12,""))</f>
        <v>Compte générique de contre-partie</v>
      </c>
    </row>
    <row r="1138" spans="1:21" ht="26" x14ac:dyDescent="0.35">
      <c r="A1138" s="535" t="s">
        <v>2257</v>
      </c>
      <c r="B1138" s="447">
        <f t="shared" si="89"/>
        <v>46802</v>
      </c>
      <c r="C1138" s="462" t="s">
        <v>2258</v>
      </c>
      <c r="D1138" s="463" t="s">
        <v>2182</v>
      </c>
      <c r="E1138" s="464" t="s">
        <v>1101</v>
      </c>
      <c r="F1138" s="464">
        <v>1</v>
      </c>
      <c r="G1138" s="462" t="s">
        <v>2259</v>
      </c>
      <c r="H1138" s="464" t="s">
        <v>2260</v>
      </c>
      <c r="I1138" s="464" t="s">
        <v>1100</v>
      </c>
      <c r="J1138" s="464" t="s">
        <v>61</v>
      </c>
      <c r="K1138" s="466" t="s">
        <v>394</v>
      </c>
      <c r="L1138" s="467">
        <f t="shared" ref="L1138:L1201" si="93">IF(A1138=A1137,1,0)</f>
        <v>0</v>
      </c>
      <c r="M1138" s="468">
        <f t="shared" si="90"/>
        <v>63802</v>
      </c>
      <c r="N1138" s="467" t="str">
        <f>IF(IFERROR(SEARCH("-",K1138,1),0) &gt; 0,IFERROR(VLOOKUP(K1138,'Liste ECO'!A:A,1,FALSE),"ATTENTION CE Inexistant"),"")</f>
        <v>333-03</v>
      </c>
      <c r="O1138" s="467" t="str">
        <f>IF(LEFT(N1138,1) ="A",'Messages d''erreur'!$B$9,"")</f>
        <v/>
      </c>
      <c r="P1138" s="447">
        <f t="shared" si="91"/>
        <v>63802</v>
      </c>
      <c r="Q1138" s="447">
        <f>IFERROR(VLOOKUP(B1139,'Liste CG'!A:A,1,FALSE),"Attention erreur pas de CG")</f>
        <v>46802</v>
      </c>
      <c r="R1138" s="447" t="str">
        <f>IF(LEFT(Q1138,1)="A",'Messages d''erreur'!B$10,"")</f>
        <v/>
      </c>
      <c r="S1138" s="467">
        <f t="shared" si="92"/>
        <v>63802</v>
      </c>
      <c r="T1138" s="469">
        <f>IFERROR(VLOOKUP(S1138,'Liste CG'!A:A,1,FALSE),"Attention erreur pas de CG")</f>
        <v>63802</v>
      </c>
      <c r="U1138" s="447" t="str">
        <f>IF(MID(H1138,4,1)="x", 'Messages d''erreur'!$B$13,IF(LEFT(T1138,1)="A",'Messages d''erreur'!$B$12,""))</f>
        <v/>
      </c>
    </row>
    <row r="1139" spans="1:21" ht="26" x14ac:dyDescent="0.35">
      <c r="A1139" s="535" t="s">
        <v>2257</v>
      </c>
      <c r="B1139" s="447">
        <f t="shared" si="89"/>
        <v>46802</v>
      </c>
      <c r="C1139" s="462" t="s">
        <v>2258</v>
      </c>
      <c r="D1139" s="463" t="s">
        <v>2182</v>
      </c>
      <c r="E1139" s="464" t="s">
        <v>61</v>
      </c>
      <c r="F1139" s="464">
        <v>2</v>
      </c>
      <c r="G1139" s="462" t="s">
        <v>2089</v>
      </c>
      <c r="H1139" s="464" t="s">
        <v>2112</v>
      </c>
      <c r="I1139" s="464" t="s">
        <v>2113</v>
      </c>
      <c r="J1139" s="464" t="s">
        <v>1101</v>
      </c>
      <c r="K1139" s="466" t="s">
        <v>1100</v>
      </c>
      <c r="L1139" s="467">
        <f t="shared" si="93"/>
        <v>1</v>
      </c>
      <c r="M1139" s="468" t="e">
        <f t="shared" si="90"/>
        <v>#VALUE!</v>
      </c>
      <c r="N1139" s="467" t="str">
        <f>IF(IFERROR(SEARCH("-",K1139,1),0) &gt; 0,IFERROR(VLOOKUP(K1139,'Liste ECO'!A:A,1,FALSE),"ATTENTION CE Inexistant"),"")</f>
        <v/>
      </c>
      <c r="O1139" s="467" t="str">
        <f>IF(LEFT(N1139,1) ="A",'Messages d''erreur'!$B$9,"")</f>
        <v/>
      </c>
      <c r="P1139" s="447" t="e">
        <f t="shared" si="91"/>
        <v>#VALUE!</v>
      </c>
      <c r="Q1139" s="447">
        <f>IFERROR(VLOOKUP(B1140,'Liste CG'!A:A,1,FALSE),"Attention erreur pas de CG")</f>
        <v>46811</v>
      </c>
      <c r="R1139" s="447" t="str">
        <f>IF(LEFT(Q1139,1)="A",'Messages d''erreur'!B$10,"")</f>
        <v/>
      </c>
      <c r="S1139" s="467" t="e">
        <f t="shared" si="92"/>
        <v>#VALUE!</v>
      </c>
      <c r="T1139" s="469" t="str">
        <f>IFERROR(VLOOKUP(S1139,'Liste CG'!A:A,1,FALSE),"Attention erreur pas de CG")</f>
        <v>Attention erreur pas de CG</v>
      </c>
      <c r="U1139" s="447" t="str">
        <f>IF(MID(H1139,4,1)="x", 'Messages d''erreur'!$B$13,IF(LEFT(T1139,1)="A",'Messages d''erreur'!$B$12,""))</f>
        <v>Compte générique de contre-partie</v>
      </c>
    </row>
    <row r="1140" spans="1:21" ht="26" x14ac:dyDescent="0.35">
      <c r="A1140" s="535" t="s">
        <v>2261</v>
      </c>
      <c r="B1140" s="447">
        <f t="shared" si="89"/>
        <v>46811</v>
      </c>
      <c r="C1140" s="462" t="s">
        <v>2262</v>
      </c>
      <c r="D1140" s="463" t="s">
        <v>2182</v>
      </c>
      <c r="E1140" s="464" t="s">
        <v>1101</v>
      </c>
      <c r="F1140" s="464">
        <v>1</v>
      </c>
      <c r="G1140" s="462" t="s">
        <v>1797</v>
      </c>
      <c r="H1140" s="464" t="s">
        <v>2263</v>
      </c>
      <c r="I1140" s="464" t="s">
        <v>1100</v>
      </c>
      <c r="J1140" s="464" t="s">
        <v>61</v>
      </c>
      <c r="K1140" s="466" t="s">
        <v>392</v>
      </c>
      <c r="L1140" s="467">
        <f t="shared" si="93"/>
        <v>0</v>
      </c>
      <c r="M1140" s="468">
        <f t="shared" si="90"/>
        <v>63811</v>
      </c>
      <c r="N1140" s="467" t="str">
        <f>IF(IFERROR(SEARCH("-",K1140,1),0) &gt; 0,IFERROR(VLOOKUP(K1140,'Liste ECO'!A:A,1,FALSE),"ATTENTION CE Inexistant"),"")</f>
        <v>333-02</v>
      </c>
      <c r="O1140" s="467" t="str">
        <f>IF(LEFT(N1140,1) ="A",'Messages d''erreur'!$B$9,"")</f>
        <v/>
      </c>
      <c r="P1140" s="447">
        <f t="shared" si="91"/>
        <v>63811</v>
      </c>
      <c r="Q1140" s="447">
        <f>IFERROR(VLOOKUP(B1141,'Liste CG'!A:A,1,FALSE),"Attention erreur pas de CG")</f>
        <v>46811</v>
      </c>
      <c r="R1140" s="447" t="str">
        <f>IF(LEFT(Q1140,1)="A",'Messages d''erreur'!B$10,"")</f>
        <v/>
      </c>
      <c r="S1140" s="467">
        <f t="shared" si="92"/>
        <v>63811</v>
      </c>
      <c r="T1140" s="469">
        <f>IFERROR(VLOOKUP(S1140,'Liste CG'!A:A,1,FALSE),"Attention erreur pas de CG")</f>
        <v>63811</v>
      </c>
      <c r="U1140" s="447" t="str">
        <f>IF(MID(H1140,4,1)="x", 'Messages d''erreur'!$B$13,IF(LEFT(T1140,1)="A",'Messages d''erreur'!$B$12,""))</f>
        <v/>
      </c>
    </row>
    <row r="1141" spans="1:21" ht="26" x14ac:dyDescent="0.35">
      <c r="A1141" s="535" t="s">
        <v>2261</v>
      </c>
      <c r="B1141" s="447">
        <f t="shared" si="89"/>
        <v>46811</v>
      </c>
      <c r="C1141" s="462" t="s">
        <v>2262</v>
      </c>
      <c r="D1141" s="463" t="s">
        <v>2182</v>
      </c>
      <c r="E1141" s="464" t="s">
        <v>1101</v>
      </c>
      <c r="F1141" s="464">
        <v>2</v>
      </c>
      <c r="G1141" s="462" t="s">
        <v>1797</v>
      </c>
      <c r="H1141" s="464" t="s">
        <v>2264</v>
      </c>
      <c r="I1141" s="464" t="s">
        <v>1100</v>
      </c>
      <c r="J1141" s="464" t="s">
        <v>61</v>
      </c>
      <c r="K1141" s="466" t="s">
        <v>399</v>
      </c>
      <c r="L1141" s="467">
        <f t="shared" si="93"/>
        <v>1</v>
      </c>
      <c r="M1141" s="468">
        <f t="shared" si="90"/>
        <v>63812</v>
      </c>
      <c r="N1141" s="467" t="str">
        <f>IF(IFERROR(SEARCH("-",K1141,1),0) &gt; 0,IFERROR(VLOOKUP(K1141,'Liste ECO'!A:A,1,FALSE),"ATTENTION CE Inexistant"),"")</f>
        <v>334-01</v>
      </c>
      <c r="O1141" s="467" t="str">
        <f>IF(LEFT(N1141,1) ="A",'Messages d''erreur'!$B$9,"")</f>
        <v/>
      </c>
      <c r="P1141" s="447">
        <f t="shared" si="91"/>
        <v>63812</v>
      </c>
      <c r="Q1141" s="447">
        <f>IFERROR(VLOOKUP(B1142,'Liste CG'!A:A,1,FALSE),"Attention erreur pas de CG")</f>
        <v>46811</v>
      </c>
      <c r="R1141" s="447" t="str">
        <f>IF(LEFT(Q1141,1)="A",'Messages d''erreur'!B$10,"")</f>
        <v/>
      </c>
      <c r="S1141" s="467">
        <f t="shared" si="92"/>
        <v>63812</v>
      </c>
      <c r="T1141" s="469">
        <f>IFERROR(VLOOKUP(S1141,'Liste CG'!A:A,1,FALSE),"Attention erreur pas de CG")</f>
        <v>63812</v>
      </c>
      <c r="U1141" s="447" t="str">
        <f>IF(MID(H1141,4,1)="x", 'Messages d''erreur'!$B$13,IF(LEFT(T1141,1)="A",'Messages d''erreur'!$B$12,""))</f>
        <v/>
      </c>
    </row>
    <row r="1142" spans="1:21" ht="26" x14ac:dyDescent="0.35">
      <c r="A1142" s="535" t="s">
        <v>2261</v>
      </c>
      <c r="B1142" s="447">
        <f t="shared" si="89"/>
        <v>46811</v>
      </c>
      <c r="C1142" s="462" t="s">
        <v>2262</v>
      </c>
      <c r="D1142" s="463" t="s">
        <v>2182</v>
      </c>
      <c r="E1142" s="464" t="s">
        <v>1101</v>
      </c>
      <c r="F1142" s="464">
        <v>3</v>
      </c>
      <c r="G1142" s="462" t="s">
        <v>1797</v>
      </c>
      <c r="H1142" s="464" t="s">
        <v>2265</v>
      </c>
      <c r="I1142" s="464" t="s">
        <v>1100</v>
      </c>
      <c r="J1142" s="464" t="s">
        <v>61</v>
      </c>
      <c r="K1142" s="466" t="s">
        <v>401</v>
      </c>
      <c r="L1142" s="467">
        <f t="shared" si="93"/>
        <v>1</v>
      </c>
      <c r="M1142" s="468">
        <f t="shared" si="90"/>
        <v>63814</v>
      </c>
      <c r="N1142" s="467" t="str">
        <f>IF(IFERROR(SEARCH("-",K1142,1),0) &gt; 0,IFERROR(VLOOKUP(K1142,'Liste ECO'!A:A,1,FALSE),"ATTENTION CE Inexistant"),"")</f>
        <v>334-40</v>
      </c>
      <c r="O1142" s="467" t="str">
        <f>IF(LEFT(N1142,1) ="A",'Messages d''erreur'!$B$9,"")</f>
        <v/>
      </c>
      <c r="P1142" s="447">
        <f t="shared" si="91"/>
        <v>63814</v>
      </c>
      <c r="Q1142" s="447">
        <f>IFERROR(VLOOKUP(B1143,'Liste CG'!A:A,1,FALSE),"Attention erreur pas de CG")</f>
        <v>46811</v>
      </c>
      <c r="R1142" s="447" t="str">
        <f>IF(LEFT(Q1142,1)="A",'Messages d''erreur'!B$10,"")</f>
        <v/>
      </c>
      <c r="S1142" s="467">
        <f t="shared" si="92"/>
        <v>63814</v>
      </c>
      <c r="T1142" s="469">
        <f>IFERROR(VLOOKUP(S1142,'Liste CG'!A:A,1,FALSE),"Attention erreur pas de CG")</f>
        <v>63814</v>
      </c>
      <c r="U1142" s="447" t="str">
        <f>IF(MID(H1142,4,1)="x", 'Messages d''erreur'!$B$13,IF(LEFT(T1142,1)="A",'Messages d''erreur'!$B$12,""))</f>
        <v/>
      </c>
    </row>
    <row r="1143" spans="1:21" ht="26" x14ac:dyDescent="0.35">
      <c r="A1143" s="535" t="s">
        <v>2261</v>
      </c>
      <c r="B1143" s="447">
        <f t="shared" si="89"/>
        <v>46811</v>
      </c>
      <c r="C1143" s="462" t="s">
        <v>2262</v>
      </c>
      <c r="D1143" s="463" t="s">
        <v>2182</v>
      </c>
      <c r="E1143" s="464" t="s">
        <v>1101</v>
      </c>
      <c r="F1143" s="464">
        <v>4</v>
      </c>
      <c r="G1143" s="462" t="s">
        <v>1797</v>
      </c>
      <c r="H1143" s="464" t="s">
        <v>2266</v>
      </c>
      <c r="I1143" s="464" t="s">
        <v>1100</v>
      </c>
      <c r="J1143" s="464" t="s">
        <v>61</v>
      </c>
      <c r="K1143" s="466" t="s">
        <v>396</v>
      </c>
      <c r="L1143" s="467">
        <f t="shared" si="93"/>
        <v>1</v>
      </c>
      <c r="M1143" s="468">
        <f t="shared" si="90"/>
        <v>63815</v>
      </c>
      <c r="N1143" s="467" t="str">
        <f>IF(IFERROR(SEARCH("-",K1143,1),0) &gt; 0,IFERROR(VLOOKUP(K1143,'Liste ECO'!A:A,1,FALSE),"ATTENTION CE Inexistant"),"")</f>
        <v>333-04</v>
      </c>
      <c r="O1143" s="467" t="str">
        <f>IF(LEFT(N1143,1) ="A",'Messages d''erreur'!$B$9,"")</f>
        <v/>
      </c>
      <c r="P1143" s="447">
        <f t="shared" si="91"/>
        <v>63815</v>
      </c>
      <c r="Q1143" s="447">
        <f>IFERROR(VLOOKUP(B1144,'Liste CG'!A:A,1,FALSE),"Attention erreur pas de CG")</f>
        <v>46811</v>
      </c>
      <c r="R1143" s="447" t="str">
        <f>IF(LEFT(Q1143,1)="A",'Messages d''erreur'!B$10,"")</f>
        <v/>
      </c>
      <c r="S1143" s="467">
        <f t="shared" si="92"/>
        <v>63815</v>
      </c>
      <c r="T1143" s="469">
        <f>IFERROR(VLOOKUP(S1143,'Liste CG'!A:A,1,FALSE),"Attention erreur pas de CG")</f>
        <v>63815</v>
      </c>
      <c r="U1143" s="447" t="str">
        <f>IF(MID(H1143,4,1)="x", 'Messages d''erreur'!$B$13,IF(LEFT(T1143,1)="A",'Messages d''erreur'!$B$12,""))</f>
        <v/>
      </c>
    </row>
    <row r="1144" spans="1:21" ht="39" x14ac:dyDescent="0.35">
      <c r="A1144" s="535" t="s">
        <v>2261</v>
      </c>
      <c r="B1144" s="447">
        <f t="shared" si="89"/>
        <v>46811</v>
      </c>
      <c r="C1144" s="462" t="s">
        <v>2262</v>
      </c>
      <c r="D1144" s="463" t="s">
        <v>2182</v>
      </c>
      <c r="E1144" s="464" t="s">
        <v>1101</v>
      </c>
      <c r="F1144" s="464">
        <v>5</v>
      </c>
      <c r="G1144" s="462" t="s">
        <v>2267</v>
      </c>
      <c r="H1144" s="464" t="s">
        <v>1959</v>
      </c>
      <c r="I1144" s="464" t="s">
        <v>1100</v>
      </c>
      <c r="J1144" s="464" t="s">
        <v>61</v>
      </c>
      <c r="K1144" s="466" t="s">
        <v>355</v>
      </c>
      <c r="L1144" s="467">
        <f t="shared" si="93"/>
        <v>1</v>
      </c>
      <c r="M1144" s="468">
        <f t="shared" si="90"/>
        <v>67114</v>
      </c>
      <c r="N1144" s="467" t="str">
        <f>IF(IFERROR(SEARCH("-",K1144,1),0) &gt; 0,IFERROR(VLOOKUP(K1144,'Liste ECO'!A:A,1,FALSE),"ATTENTION CE Inexistant"),"")</f>
        <v>311-04</v>
      </c>
      <c r="O1144" s="467" t="str">
        <f>IF(LEFT(N1144,1) ="A",'Messages d''erreur'!$B$9,"")</f>
        <v/>
      </c>
      <c r="P1144" s="447">
        <f t="shared" si="91"/>
        <v>67114</v>
      </c>
      <c r="Q1144" s="447">
        <f>IFERROR(VLOOKUP(B1145,'Liste CG'!A:A,1,FALSE),"Attention erreur pas de CG")</f>
        <v>46811</v>
      </c>
      <c r="R1144" s="447" t="str">
        <f>IF(LEFT(Q1144,1)="A",'Messages d''erreur'!B$10,"")</f>
        <v/>
      </c>
      <c r="S1144" s="467">
        <f t="shared" si="92"/>
        <v>67114</v>
      </c>
      <c r="T1144" s="469">
        <f>IFERROR(VLOOKUP(S1144,'Liste CG'!A:A,1,FALSE),"Attention erreur pas de CG")</f>
        <v>67114</v>
      </c>
      <c r="U1144" s="447" t="str">
        <f>IF(MID(H1144,4,1)="x", 'Messages d''erreur'!$B$13,IF(LEFT(T1144,1)="A",'Messages d''erreur'!$B$12,""))</f>
        <v/>
      </c>
    </row>
    <row r="1145" spans="1:21" ht="26" x14ac:dyDescent="0.35">
      <c r="A1145" s="535" t="s">
        <v>2261</v>
      </c>
      <c r="B1145" s="447">
        <f t="shared" si="89"/>
        <v>46811</v>
      </c>
      <c r="C1145" s="462" t="s">
        <v>2262</v>
      </c>
      <c r="D1145" s="463" t="s">
        <v>2182</v>
      </c>
      <c r="E1145" s="464" t="s">
        <v>61</v>
      </c>
      <c r="F1145" s="464">
        <v>6</v>
      </c>
      <c r="G1145" s="462" t="s">
        <v>2089</v>
      </c>
      <c r="H1145" s="464" t="s">
        <v>2112</v>
      </c>
      <c r="I1145" s="464" t="s">
        <v>2113</v>
      </c>
      <c r="J1145" s="464" t="s">
        <v>1101</v>
      </c>
      <c r="K1145" s="466" t="s">
        <v>1100</v>
      </c>
      <c r="L1145" s="467">
        <f t="shared" si="93"/>
        <v>1</v>
      </c>
      <c r="M1145" s="468" t="e">
        <f t="shared" si="90"/>
        <v>#VALUE!</v>
      </c>
      <c r="N1145" s="467" t="str">
        <f>IF(IFERROR(SEARCH("-",K1145,1),0) &gt; 0,IFERROR(VLOOKUP(K1145,'Liste ECO'!A:A,1,FALSE),"ATTENTION CE Inexistant"),"")</f>
        <v/>
      </c>
      <c r="O1145" s="467" t="str">
        <f>IF(LEFT(N1145,1) ="A",'Messages d''erreur'!$B$9,"")</f>
        <v/>
      </c>
      <c r="P1145" s="447" t="e">
        <f t="shared" si="91"/>
        <v>#VALUE!</v>
      </c>
      <c r="Q1145" s="447">
        <f>IFERROR(VLOOKUP(B1146,'Liste CG'!A:A,1,FALSE),"Attention erreur pas de CG")</f>
        <v>46900</v>
      </c>
      <c r="R1145" s="447" t="str">
        <f>IF(LEFT(Q1145,1)="A",'Messages d''erreur'!B$10,"")</f>
        <v/>
      </c>
      <c r="S1145" s="467" t="e">
        <f t="shared" si="92"/>
        <v>#VALUE!</v>
      </c>
      <c r="T1145" s="469" t="str">
        <f>IFERROR(VLOOKUP(S1145,'Liste CG'!A:A,1,FALSE),"Attention erreur pas de CG")</f>
        <v>Attention erreur pas de CG</v>
      </c>
      <c r="U1145" s="447" t="str">
        <f>IF(MID(H1145,4,1)="x", 'Messages d''erreur'!$B$13,IF(LEFT(T1145,1)="A",'Messages d''erreur'!$B$12,""))</f>
        <v>Compte générique de contre-partie</v>
      </c>
    </row>
    <row r="1146" spans="1:21" ht="39" x14ac:dyDescent="0.35">
      <c r="A1146" s="535" t="s">
        <v>2251</v>
      </c>
      <c r="B1146" s="447">
        <f t="shared" si="89"/>
        <v>46900</v>
      </c>
      <c r="C1146" s="462" t="s">
        <v>1983</v>
      </c>
      <c r="D1146" s="463" t="s">
        <v>1982</v>
      </c>
      <c r="E1146" s="464" t="s">
        <v>1101</v>
      </c>
      <c r="F1146" s="464">
        <v>1</v>
      </c>
      <c r="G1146" s="462" t="s">
        <v>1984</v>
      </c>
      <c r="H1146" s="464" t="s">
        <v>1985</v>
      </c>
      <c r="I1146" s="464" t="s">
        <v>1100</v>
      </c>
      <c r="J1146" s="464" t="s">
        <v>61</v>
      </c>
      <c r="K1146" s="466" t="s">
        <v>360</v>
      </c>
      <c r="L1146" s="467">
        <f t="shared" si="93"/>
        <v>0</v>
      </c>
      <c r="M1146" s="468">
        <f t="shared" si="90"/>
        <v>66501</v>
      </c>
      <c r="N1146" s="467" t="str">
        <f>IF(IFERROR(SEARCH("-",K1146,1),0) &gt; 0,IFERROR(VLOOKUP(K1146,'Liste ECO'!A:A,1,FALSE),"ATTENTION CE Inexistant"),"")</f>
        <v>311-06</v>
      </c>
      <c r="O1146" s="467" t="str">
        <f>IF(LEFT(N1146,1) ="A",'Messages d''erreur'!$B$9,"")</f>
        <v/>
      </c>
      <c r="P1146" s="447">
        <f t="shared" si="91"/>
        <v>66501</v>
      </c>
      <c r="Q1146" s="447">
        <f>IFERROR(VLOOKUP(B1147,'Liste CG'!A:A,1,FALSE),"Attention erreur pas de CG")</f>
        <v>46900</v>
      </c>
      <c r="R1146" s="447" t="str">
        <f>IF(LEFT(Q1146,1)="A",'Messages d''erreur'!B$10,"")</f>
        <v/>
      </c>
      <c r="S1146" s="467">
        <f t="shared" si="92"/>
        <v>66501</v>
      </c>
      <c r="T1146" s="469">
        <f>IFERROR(VLOOKUP(S1146,'Liste CG'!A:A,1,FALSE),"Attention erreur pas de CG")</f>
        <v>66501</v>
      </c>
      <c r="U1146" s="447" t="str">
        <f>IF(MID(H1146,4,1)="x", 'Messages d''erreur'!$B$13,IF(LEFT(T1146,1)="A",'Messages d''erreur'!$B$12,""))</f>
        <v/>
      </c>
    </row>
    <row r="1147" spans="1:21" ht="52" x14ac:dyDescent="0.35">
      <c r="A1147" s="535" t="s">
        <v>2251</v>
      </c>
      <c r="B1147" s="447">
        <f t="shared" si="89"/>
        <v>46900</v>
      </c>
      <c r="C1147" s="462" t="s">
        <v>1983</v>
      </c>
      <c r="D1147" s="463" t="s">
        <v>1982</v>
      </c>
      <c r="E1147" s="464" t="s">
        <v>61</v>
      </c>
      <c r="F1147" s="464">
        <v>2</v>
      </c>
      <c r="G1147" s="462" t="s">
        <v>1986</v>
      </c>
      <c r="H1147" s="464" t="s">
        <v>1987</v>
      </c>
      <c r="I1147" s="464" t="s">
        <v>1100</v>
      </c>
      <c r="J1147" s="464" t="s">
        <v>1101</v>
      </c>
      <c r="K1147" s="466" t="s">
        <v>615</v>
      </c>
      <c r="L1147" s="467">
        <f t="shared" si="93"/>
        <v>1</v>
      </c>
      <c r="M1147" s="468">
        <f t="shared" si="90"/>
        <v>66502</v>
      </c>
      <c r="N1147" s="467" t="str">
        <f>IF(IFERROR(SEARCH("-",K1147,1),0) &gt; 0,IFERROR(VLOOKUP(K1147,'Liste ECO'!A:A,1,FALSE),"ATTENTION CE Inexistant"),"")</f>
        <v>391-06</v>
      </c>
      <c r="O1147" s="467" t="str">
        <f>IF(LEFT(N1147,1) ="A",'Messages d''erreur'!$B$9,"")</f>
        <v/>
      </c>
      <c r="P1147" s="447">
        <f t="shared" si="91"/>
        <v>66502</v>
      </c>
      <c r="Q1147" s="447">
        <f>IFERROR(VLOOKUP(B1148,'Liste CG'!A:A,1,FALSE),"Attention erreur pas de CG")</f>
        <v>46900</v>
      </c>
      <c r="R1147" s="447" t="str">
        <f>IF(LEFT(Q1147,1)="A",'Messages d''erreur'!B$10,"")</f>
        <v/>
      </c>
      <c r="S1147" s="467">
        <f t="shared" si="92"/>
        <v>66502</v>
      </c>
      <c r="T1147" s="469">
        <f>IFERROR(VLOOKUP(S1147,'Liste CG'!A:A,1,FALSE),"Attention erreur pas de CG")</f>
        <v>66502</v>
      </c>
      <c r="U1147" s="447" t="str">
        <f>IF(MID(H1147,4,1)="x", 'Messages d''erreur'!$B$13,IF(LEFT(T1147,1)="A",'Messages d''erreur'!$B$12,""))</f>
        <v/>
      </c>
    </row>
    <row r="1148" spans="1:21" ht="26" x14ac:dyDescent="0.35">
      <c r="A1148" s="535" t="s">
        <v>2251</v>
      </c>
      <c r="B1148" s="447">
        <f t="shared" si="89"/>
        <v>46900</v>
      </c>
      <c r="C1148" s="462" t="s">
        <v>1983</v>
      </c>
      <c r="D1148" s="463" t="s">
        <v>1982</v>
      </c>
      <c r="E1148" s="464" t="s">
        <v>61</v>
      </c>
      <c r="F1148" s="464">
        <v>3</v>
      </c>
      <c r="G1148" s="462" t="s">
        <v>2250</v>
      </c>
      <c r="H1148" s="464" t="s">
        <v>2187</v>
      </c>
      <c r="I1148" s="464" t="s">
        <v>1956</v>
      </c>
      <c r="J1148" s="464" t="s">
        <v>1101</v>
      </c>
      <c r="K1148" s="466" t="s">
        <v>1100</v>
      </c>
      <c r="L1148" s="467">
        <f t="shared" si="93"/>
        <v>1</v>
      </c>
      <c r="M1148" s="468">
        <f t="shared" si="90"/>
        <v>46700</v>
      </c>
      <c r="N1148" s="467" t="str">
        <f>IF(IFERROR(SEARCH("-",K1148,1),0) &gt; 0,IFERROR(VLOOKUP(K1148,'Liste ECO'!A:A,1,FALSE),"ATTENTION CE Inexistant"),"")</f>
        <v/>
      </c>
      <c r="O1148" s="467" t="str">
        <f>IF(LEFT(N1148,1) ="A",'Messages d''erreur'!$B$9,"")</f>
        <v/>
      </c>
      <c r="P1148" s="447">
        <f t="shared" si="91"/>
        <v>46700</v>
      </c>
      <c r="Q1148" s="447">
        <f>IFERROR(VLOOKUP(B1149,'Liste CG'!A:A,1,FALSE),"Attention erreur pas de CG")</f>
        <v>48100</v>
      </c>
      <c r="R1148" s="447" t="str">
        <f>IF(LEFT(Q1148,1)="A",'Messages d''erreur'!B$10,"")</f>
        <v/>
      </c>
      <c r="S1148" s="467">
        <f t="shared" si="92"/>
        <v>46700</v>
      </c>
      <c r="T1148" s="469">
        <f>IFERROR(VLOOKUP(S1148,'Liste CG'!A:A,1,FALSE),"Attention erreur pas de CG")</f>
        <v>46700</v>
      </c>
      <c r="U1148" s="447" t="str">
        <f>IF(MID(H1148,4,1)="x", 'Messages d''erreur'!$B$13,IF(LEFT(T1148,1)="A",'Messages d''erreur'!$B$12,""))</f>
        <v/>
      </c>
    </row>
    <row r="1149" spans="1:21" ht="26" x14ac:dyDescent="0.35">
      <c r="A1149" s="535" t="s">
        <v>2268</v>
      </c>
      <c r="B1149" s="447">
        <f t="shared" si="89"/>
        <v>48100</v>
      </c>
      <c r="C1149" s="462" t="s">
        <v>2269</v>
      </c>
      <c r="D1149" s="463" t="s">
        <v>1990</v>
      </c>
      <c r="E1149" s="464" t="s">
        <v>1101</v>
      </c>
      <c r="F1149" s="464">
        <v>1</v>
      </c>
      <c r="G1149" s="462" t="s">
        <v>1965</v>
      </c>
      <c r="H1149" s="464" t="s">
        <v>1966</v>
      </c>
      <c r="I1149" s="464" t="s">
        <v>1967</v>
      </c>
      <c r="J1149" s="464" t="s">
        <v>61</v>
      </c>
      <c r="K1149" s="466" t="s">
        <v>1100</v>
      </c>
      <c r="L1149" s="467">
        <f t="shared" si="93"/>
        <v>0</v>
      </c>
      <c r="M1149" s="468" t="e">
        <f t="shared" si="90"/>
        <v>#VALUE!</v>
      </c>
      <c r="N1149" s="467" t="str">
        <f>IF(IFERROR(SEARCH("-",K1149,1),0) &gt; 0,IFERROR(VLOOKUP(K1149,'Liste ECO'!A:A,1,FALSE),"ATTENTION CE Inexistant"),"")</f>
        <v/>
      </c>
      <c r="O1149" s="467" t="str">
        <f>IF(LEFT(N1149,1) ="A",'Messages d''erreur'!$B$9,"")</f>
        <v/>
      </c>
      <c r="P1149" s="447" t="e">
        <f t="shared" si="91"/>
        <v>#VALUE!</v>
      </c>
      <c r="Q1149" s="447">
        <f>IFERROR(VLOOKUP(B1150,'Liste CG'!A:A,1,FALSE),"Attention erreur pas de CG")</f>
        <v>48100</v>
      </c>
      <c r="R1149" s="447" t="str">
        <f>IF(LEFT(Q1149,1)="A",'Messages d''erreur'!B$10,"")</f>
        <v/>
      </c>
      <c r="S1149" s="467" t="e">
        <f t="shared" si="92"/>
        <v>#VALUE!</v>
      </c>
      <c r="T1149" s="469" t="str">
        <f>IFERROR(VLOOKUP(S1149,'Liste CG'!A:A,1,FALSE),"Attention erreur pas de CG")</f>
        <v>Attention erreur pas de CG</v>
      </c>
      <c r="U1149" s="447" t="str">
        <f>IF(MID(H1149,4,1)="x", 'Messages d''erreur'!$B$13,IF(LEFT(T1149,1)="A",'Messages d''erreur'!$B$12,""))</f>
        <v>Compte générique de contre-partie</v>
      </c>
    </row>
    <row r="1150" spans="1:21" ht="26" x14ac:dyDescent="0.35">
      <c r="A1150" s="535" t="s">
        <v>2268</v>
      </c>
      <c r="B1150" s="447">
        <f t="shared" si="89"/>
        <v>48100</v>
      </c>
      <c r="C1150" s="462" t="s">
        <v>2269</v>
      </c>
      <c r="D1150" s="463" t="s">
        <v>1990</v>
      </c>
      <c r="E1150" s="464" t="s">
        <v>61</v>
      </c>
      <c r="F1150" s="464">
        <v>2</v>
      </c>
      <c r="G1150" s="462" t="s">
        <v>2089</v>
      </c>
      <c r="H1150" s="464" t="s">
        <v>2212</v>
      </c>
      <c r="I1150" s="464" t="s">
        <v>2176</v>
      </c>
      <c r="J1150" s="464" t="s">
        <v>1101</v>
      </c>
      <c r="K1150" s="466" t="s">
        <v>1100</v>
      </c>
      <c r="L1150" s="467">
        <f t="shared" si="93"/>
        <v>1</v>
      </c>
      <c r="M1150" s="468" t="e">
        <f t="shared" si="90"/>
        <v>#VALUE!</v>
      </c>
      <c r="N1150" s="467" t="str">
        <f>IF(IFERROR(SEARCH("-",K1150,1),0) &gt; 0,IFERROR(VLOOKUP(K1150,'Liste ECO'!A:A,1,FALSE),"ATTENTION CE Inexistant"),"")</f>
        <v/>
      </c>
      <c r="O1150" s="467" t="str">
        <f>IF(LEFT(N1150,1) ="A",'Messages d''erreur'!$B$9,"")</f>
        <v/>
      </c>
      <c r="P1150" s="447" t="e">
        <f t="shared" si="91"/>
        <v>#VALUE!</v>
      </c>
      <c r="Q1150" s="447">
        <f>IFERROR(VLOOKUP(B1151,'Liste CG'!A:A,1,FALSE),"Attention erreur pas de CG")</f>
        <v>48400</v>
      </c>
      <c r="R1150" s="447" t="str">
        <f>IF(LEFT(Q1150,1)="A",'Messages d''erreur'!B$10,"")</f>
        <v/>
      </c>
      <c r="S1150" s="467" t="e">
        <f t="shared" si="92"/>
        <v>#VALUE!</v>
      </c>
      <c r="T1150" s="469" t="str">
        <f>IFERROR(VLOOKUP(S1150,'Liste CG'!A:A,1,FALSE),"Attention erreur pas de CG")</f>
        <v>Attention erreur pas de CG</v>
      </c>
      <c r="U1150" s="447" t="str">
        <f>IF(MID(H1150,4,1)="x", 'Messages d''erreur'!$B$13,IF(LEFT(T1150,1)="A",'Messages d''erreur'!$B$12,""))</f>
        <v>Compte générique de contre-partie</v>
      </c>
    </row>
    <row r="1151" spans="1:21" ht="26" x14ac:dyDescent="0.35">
      <c r="A1151" s="535" t="s">
        <v>2270</v>
      </c>
      <c r="B1151" s="447">
        <f t="shared" si="89"/>
        <v>48400</v>
      </c>
      <c r="C1151" s="462" t="s">
        <v>2271</v>
      </c>
      <c r="D1151" s="463" t="s">
        <v>1990</v>
      </c>
      <c r="E1151" s="464" t="s">
        <v>1101</v>
      </c>
      <c r="F1151" s="464">
        <v>1</v>
      </c>
      <c r="G1151" s="462" t="s">
        <v>1965</v>
      </c>
      <c r="H1151" s="464" t="s">
        <v>1966</v>
      </c>
      <c r="I1151" s="464" t="s">
        <v>1967</v>
      </c>
      <c r="J1151" s="464" t="s">
        <v>61</v>
      </c>
      <c r="K1151" s="466" t="s">
        <v>1100</v>
      </c>
      <c r="L1151" s="467">
        <f t="shared" si="93"/>
        <v>0</v>
      </c>
      <c r="M1151" s="468" t="e">
        <f t="shared" si="90"/>
        <v>#VALUE!</v>
      </c>
      <c r="N1151" s="467" t="str">
        <f>IF(IFERROR(SEARCH("-",K1151,1),0) &gt; 0,IFERROR(VLOOKUP(K1151,'Liste ECO'!A:A,1,FALSE),"ATTENTION CE Inexistant"),"")</f>
        <v/>
      </c>
      <c r="O1151" s="467" t="str">
        <f>IF(LEFT(N1151,1) ="A",'Messages d''erreur'!$B$9,"")</f>
        <v/>
      </c>
      <c r="P1151" s="447" t="e">
        <f t="shared" si="91"/>
        <v>#VALUE!</v>
      </c>
      <c r="Q1151" s="447">
        <f>IFERROR(VLOOKUP(B1152,'Liste CG'!A:A,1,FALSE),"Attention erreur pas de CG")</f>
        <v>48400</v>
      </c>
      <c r="R1151" s="447" t="str">
        <f>IF(LEFT(Q1151,1)="A",'Messages d''erreur'!B$10,"")</f>
        <v/>
      </c>
      <c r="S1151" s="467" t="e">
        <f t="shared" si="92"/>
        <v>#VALUE!</v>
      </c>
      <c r="T1151" s="469" t="str">
        <f>IFERROR(VLOOKUP(S1151,'Liste CG'!A:A,1,FALSE),"Attention erreur pas de CG")</f>
        <v>Attention erreur pas de CG</v>
      </c>
      <c r="U1151" s="447" t="str">
        <f>IF(MID(H1151,4,1)="x", 'Messages d''erreur'!$B$13,IF(LEFT(T1151,1)="A",'Messages d''erreur'!$B$12,""))</f>
        <v>Compte générique de contre-partie</v>
      </c>
    </row>
    <row r="1152" spans="1:21" ht="26" x14ac:dyDescent="0.35">
      <c r="A1152" s="535" t="s">
        <v>2270</v>
      </c>
      <c r="B1152" s="447">
        <f t="shared" si="89"/>
        <v>48400</v>
      </c>
      <c r="C1152" s="462" t="s">
        <v>2271</v>
      </c>
      <c r="D1152" s="463" t="s">
        <v>1990</v>
      </c>
      <c r="E1152" s="464" t="s">
        <v>61</v>
      </c>
      <c r="F1152" s="464">
        <v>2</v>
      </c>
      <c r="G1152" s="462" t="s">
        <v>2089</v>
      </c>
      <c r="H1152" s="464" t="s">
        <v>2212</v>
      </c>
      <c r="I1152" s="464" t="s">
        <v>2176</v>
      </c>
      <c r="J1152" s="464" t="s">
        <v>1101</v>
      </c>
      <c r="K1152" s="466" t="s">
        <v>1100</v>
      </c>
      <c r="L1152" s="467">
        <f t="shared" si="93"/>
        <v>1</v>
      </c>
      <c r="M1152" s="468" t="e">
        <f t="shared" si="90"/>
        <v>#VALUE!</v>
      </c>
      <c r="N1152" s="467" t="str">
        <f>IF(IFERROR(SEARCH("-",K1152,1),0) &gt; 0,IFERROR(VLOOKUP(K1152,'Liste ECO'!A:A,1,FALSE),"ATTENTION CE Inexistant"),"")</f>
        <v/>
      </c>
      <c r="O1152" s="467" t="str">
        <f>IF(LEFT(N1152,1) ="A",'Messages d''erreur'!$B$9,"")</f>
        <v/>
      </c>
      <c r="P1152" s="447" t="e">
        <f t="shared" si="91"/>
        <v>#VALUE!</v>
      </c>
      <c r="Q1152" s="447">
        <f>IFERROR(VLOOKUP(B1153,'Liste CG'!A:A,1,FALSE),"Attention erreur pas de CG")</f>
        <v>48500</v>
      </c>
      <c r="R1152" s="447" t="str">
        <f>IF(LEFT(Q1152,1)="A",'Messages d''erreur'!B$10,"")</f>
        <v/>
      </c>
      <c r="S1152" s="467" t="e">
        <f t="shared" si="92"/>
        <v>#VALUE!</v>
      </c>
      <c r="T1152" s="469" t="str">
        <f>IFERROR(VLOOKUP(S1152,'Liste CG'!A:A,1,FALSE),"Attention erreur pas de CG")</f>
        <v>Attention erreur pas de CG</v>
      </c>
      <c r="U1152" s="447" t="str">
        <f>IF(MID(H1152,4,1)="x", 'Messages d''erreur'!$B$13,IF(LEFT(T1152,1)="A",'Messages d''erreur'!$B$12,""))</f>
        <v>Compte générique de contre-partie</v>
      </c>
    </row>
    <row r="1153" spans="1:21" ht="14.5" x14ac:dyDescent="0.35">
      <c r="A1153" s="535" t="s">
        <v>2272</v>
      </c>
      <c r="B1153" s="447">
        <f t="shared" si="89"/>
        <v>48500</v>
      </c>
      <c r="C1153" s="462" t="s">
        <v>2273</v>
      </c>
      <c r="D1153" s="463" t="s">
        <v>1990</v>
      </c>
      <c r="E1153" s="464" t="s">
        <v>1101</v>
      </c>
      <c r="F1153" s="464">
        <v>1</v>
      </c>
      <c r="G1153" s="462" t="s">
        <v>1965</v>
      </c>
      <c r="H1153" s="464" t="s">
        <v>1966</v>
      </c>
      <c r="I1153" s="464" t="s">
        <v>1967</v>
      </c>
      <c r="J1153" s="464" t="s">
        <v>61</v>
      </c>
      <c r="K1153" s="466" t="s">
        <v>1100</v>
      </c>
      <c r="L1153" s="467">
        <f t="shared" si="93"/>
        <v>0</v>
      </c>
      <c r="M1153" s="468" t="e">
        <f t="shared" si="90"/>
        <v>#VALUE!</v>
      </c>
      <c r="N1153" s="467" t="str">
        <f>IF(IFERROR(SEARCH("-",K1153,1),0) &gt; 0,IFERROR(VLOOKUP(K1153,'Liste ECO'!A:A,1,FALSE),"ATTENTION CE Inexistant"),"")</f>
        <v/>
      </c>
      <c r="O1153" s="467" t="str">
        <f>IF(LEFT(N1153,1) ="A",'Messages d''erreur'!$B$9,"")</f>
        <v/>
      </c>
      <c r="P1153" s="447" t="e">
        <f t="shared" si="91"/>
        <v>#VALUE!</v>
      </c>
      <c r="Q1153" s="447">
        <f>IFERROR(VLOOKUP(B1154,'Liste CG'!A:A,1,FALSE),"Attention erreur pas de CG")</f>
        <v>48500</v>
      </c>
      <c r="R1153" s="447" t="str">
        <f>IF(LEFT(Q1153,1)="A",'Messages d''erreur'!B$10,"")</f>
        <v/>
      </c>
      <c r="S1153" s="467" t="e">
        <f t="shared" si="92"/>
        <v>#VALUE!</v>
      </c>
      <c r="T1153" s="469" t="str">
        <f>IFERROR(VLOOKUP(S1153,'Liste CG'!A:A,1,FALSE),"Attention erreur pas de CG")</f>
        <v>Attention erreur pas de CG</v>
      </c>
      <c r="U1153" s="447" t="str">
        <f>IF(MID(H1153,4,1)="x", 'Messages d''erreur'!$B$13,IF(LEFT(T1153,1)="A",'Messages d''erreur'!$B$12,""))</f>
        <v>Compte générique de contre-partie</v>
      </c>
    </row>
    <row r="1154" spans="1:21" ht="14.5" x14ac:dyDescent="0.35">
      <c r="A1154" s="535" t="s">
        <v>2272</v>
      </c>
      <c r="B1154" s="447">
        <f t="shared" si="89"/>
        <v>48500</v>
      </c>
      <c r="C1154" s="462" t="s">
        <v>2273</v>
      </c>
      <c r="D1154" s="463" t="s">
        <v>1990</v>
      </c>
      <c r="E1154" s="464" t="s">
        <v>61</v>
      </c>
      <c r="F1154" s="464">
        <v>2</v>
      </c>
      <c r="G1154" s="462" t="s">
        <v>2089</v>
      </c>
      <c r="H1154" s="464" t="s">
        <v>2212</v>
      </c>
      <c r="I1154" s="464" t="s">
        <v>2176</v>
      </c>
      <c r="J1154" s="464" t="s">
        <v>1101</v>
      </c>
      <c r="K1154" s="466" t="s">
        <v>1100</v>
      </c>
      <c r="L1154" s="467">
        <f t="shared" si="93"/>
        <v>1</v>
      </c>
      <c r="M1154" s="468" t="e">
        <f t="shared" si="90"/>
        <v>#VALUE!</v>
      </c>
      <c r="N1154" s="467" t="str">
        <f>IF(IFERROR(SEARCH("-",K1154,1),0) &gt; 0,IFERROR(VLOOKUP(K1154,'Liste ECO'!A:A,1,FALSE),"ATTENTION CE Inexistant"),"")</f>
        <v/>
      </c>
      <c r="O1154" s="467" t="str">
        <f>IF(LEFT(N1154,1) ="A",'Messages d''erreur'!$B$9,"")</f>
        <v/>
      </c>
      <c r="P1154" s="447" t="e">
        <f t="shared" si="91"/>
        <v>#VALUE!</v>
      </c>
      <c r="Q1154" s="447">
        <f>IFERROR(VLOOKUP(B1155,'Liste CG'!A:A,1,FALSE),"Attention erreur pas de CG")</f>
        <v>49010</v>
      </c>
      <c r="R1154" s="447" t="str">
        <f>IF(LEFT(Q1154,1)="A",'Messages d''erreur'!B$10,"")</f>
        <v/>
      </c>
      <c r="S1154" s="467" t="e">
        <f t="shared" si="92"/>
        <v>#VALUE!</v>
      </c>
      <c r="T1154" s="469" t="str">
        <f>IFERROR(VLOOKUP(S1154,'Liste CG'!A:A,1,FALSE),"Attention erreur pas de CG")</f>
        <v>Attention erreur pas de CG</v>
      </c>
      <c r="U1154" s="447" t="str">
        <f>IF(MID(H1154,4,1)="x", 'Messages d''erreur'!$B$13,IF(LEFT(T1154,1)="A",'Messages d''erreur'!$B$12,""))</f>
        <v>Compte générique de contre-partie</v>
      </c>
    </row>
    <row r="1155" spans="1:21" ht="39" x14ac:dyDescent="0.35">
      <c r="A1155" s="535" t="s">
        <v>2274</v>
      </c>
      <c r="B1155" s="447">
        <f t="shared" si="89"/>
        <v>49010</v>
      </c>
      <c r="C1155" s="462" t="s">
        <v>2275</v>
      </c>
      <c r="D1155" s="463" t="s">
        <v>1990</v>
      </c>
      <c r="E1155" s="464" t="s">
        <v>61</v>
      </c>
      <c r="F1155" s="464">
        <v>1</v>
      </c>
      <c r="G1155" s="462" t="s">
        <v>2276</v>
      </c>
      <c r="H1155" s="464" t="s">
        <v>1966</v>
      </c>
      <c r="I1155" s="464" t="s">
        <v>1967</v>
      </c>
      <c r="J1155" s="464" t="s">
        <v>1101</v>
      </c>
      <c r="K1155" s="466" t="s">
        <v>1100</v>
      </c>
      <c r="L1155" s="467">
        <f t="shared" si="93"/>
        <v>0</v>
      </c>
      <c r="M1155" s="468" t="e">
        <f t="shared" si="90"/>
        <v>#VALUE!</v>
      </c>
      <c r="N1155" s="467" t="str">
        <f>IF(IFERROR(SEARCH("-",K1155,1),0) &gt; 0,IFERROR(VLOOKUP(K1155,'Liste ECO'!A:A,1,FALSE),"ATTENTION CE Inexistant"),"")</f>
        <v/>
      </c>
      <c r="O1155" s="467" t="str">
        <f>IF(LEFT(N1155,1) ="A",'Messages d''erreur'!$B$9,"")</f>
        <v/>
      </c>
      <c r="P1155" s="447" t="e">
        <f t="shared" si="91"/>
        <v>#VALUE!</v>
      </c>
      <c r="Q1155" s="447">
        <f>IFERROR(VLOOKUP(B1156,'Liste CG'!A:A,1,FALSE),"Attention erreur pas de CG")</f>
        <v>49010</v>
      </c>
      <c r="R1155" s="447" t="str">
        <f>IF(LEFT(Q1155,1)="A",'Messages d''erreur'!B$10,"")</f>
        <v/>
      </c>
      <c r="S1155" s="467" t="e">
        <f t="shared" si="92"/>
        <v>#VALUE!</v>
      </c>
      <c r="T1155" s="469" t="str">
        <f>IFERROR(VLOOKUP(S1155,'Liste CG'!A:A,1,FALSE),"Attention erreur pas de CG")</f>
        <v>Attention erreur pas de CG</v>
      </c>
      <c r="U1155" s="447" t="str">
        <f>IF(MID(H1155,4,1)="x", 'Messages d''erreur'!$B$13,IF(LEFT(T1155,1)="A",'Messages d''erreur'!$B$12,""))</f>
        <v>Compte générique de contre-partie</v>
      </c>
    </row>
    <row r="1156" spans="1:21" ht="39" x14ac:dyDescent="0.35">
      <c r="A1156" s="535" t="s">
        <v>2274</v>
      </c>
      <c r="B1156" s="447">
        <f t="shared" si="89"/>
        <v>49010</v>
      </c>
      <c r="C1156" s="462" t="s">
        <v>2275</v>
      </c>
      <c r="D1156" s="463" t="s">
        <v>1990</v>
      </c>
      <c r="E1156" s="464" t="s">
        <v>1101</v>
      </c>
      <c r="F1156" s="464">
        <v>2</v>
      </c>
      <c r="G1156" s="462" t="s">
        <v>2277</v>
      </c>
      <c r="H1156" s="464" t="s">
        <v>2278</v>
      </c>
      <c r="I1156" s="464" t="s">
        <v>1201</v>
      </c>
      <c r="J1156" s="464" t="s">
        <v>1101</v>
      </c>
      <c r="K1156" s="466" t="s">
        <v>1100</v>
      </c>
      <c r="L1156" s="467">
        <f t="shared" si="93"/>
        <v>1</v>
      </c>
      <c r="M1156" s="468" t="e">
        <f t="shared" si="90"/>
        <v>#VALUE!</v>
      </c>
      <c r="N1156" s="467" t="str">
        <f>IF(IFERROR(SEARCH("-",K1156,1),0) &gt; 0,IFERROR(VLOOKUP(K1156,'Liste ECO'!A:A,1,FALSE),"ATTENTION CE Inexistant"),"")</f>
        <v/>
      </c>
      <c r="O1156" s="467" t="str">
        <f>IF(LEFT(N1156,1) ="A",'Messages d''erreur'!$B$9,"")</f>
        <v/>
      </c>
      <c r="P1156" s="447" t="e">
        <f t="shared" si="91"/>
        <v>#VALUE!</v>
      </c>
      <c r="Q1156" s="447">
        <f>IFERROR(VLOOKUP(B1157,'Liste CG'!A:A,1,FALSE),"Attention erreur pas de CG")</f>
        <v>49020</v>
      </c>
      <c r="R1156" s="447" t="str">
        <f>IF(LEFT(Q1156,1)="A",'Messages d''erreur'!B$10,"")</f>
        <v/>
      </c>
      <c r="S1156" s="467" t="e">
        <f t="shared" si="92"/>
        <v>#VALUE!</v>
      </c>
      <c r="T1156" s="469" t="str">
        <f>IFERROR(VLOOKUP(S1156,'Liste CG'!A:A,1,FALSE),"Attention erreur pas de CG")</f>
        <v>Attention erreur pas de CG</v>
      </c>
      <c r="U1156" s="447" t="str">
        <f>IF(MID(H1156,4,1)="x", 'Messages d''erreur'!$B$13,IF(LEFT(T1156,1)="A",'Messages d''erreur'!$B$12,""))</f>
        <v>Compte générique de contre-partie</v>
      </c>
    </row>
    <row r="1157" spans="1:21" ht="26" x14ac:dyDescent="0.35">
      <c r="A1157" s="535" t="s">
        <v>2279</v>
      </c>
      <c r="B1157" s="447">
        <f t="shared" si="89"/>
        <v>49020</v>
      </c>
      <c r="C1157" s="462" t="s">
        <v>2280</v>
      </c>
      <c r="D1157" s="463" t="s">
        <v>1990</v>
      </c>
      <c r="E1157" s="464" t="s">
        <v>61</v>
      </c>
      <c r="F1157" s="464">
        <v>1</v>
      </c>
      <c r="G1157" s="462" t="s">
        <v>2281</v>
      </c>
      <c r="H1157" s="464" t="s">
        <v>2282</v>
      </c>
      <c r="I1157" s="464" t="s">
        <v>1967</v>
      </c>
      <c r="J1157" s="464" t="s">
        <v>1101</v>
      </c>
      <c r="K1157" s="466" t="s">
        <v>1100</v>
      </c>
      <c r="L1157" s="467">
        <f t="shared" si="93"/>
        <v>0</v>
      </c>
      <c r="M1157" s="468" t="e">
        <f t="shared" si="90"/>
        <v>#VALUE!</v>
      </c>
      <c r="N1157" s="467" t="str">
        <f>IF(IFERROR(SEARCH("-",K1157,1),0) &gt; 0,IFERROR(VLOOKUP(K1157,'Liste ECO'!A:A,1,FALSE),"ATTENTION CE Inexistant"),"")</f>
        <v/>
      </c>
      <c r="O1157" s="467" t="str">
        <f>IF(LEFT(N1157,1) ="A",'Messages d''erreur'!$B$9,"")</f>
        <v/>
      </c>
      <c r="P1157" s="447" t="e">
        <f t="shared" si="91"/>
        <v>#VALUE!</v>
      </c>
      <c r="Q1157" s="447">
        <f>IFERROR(VLOOKUP(B1158,'Liste CG'!A:A,1,FALSE),"Attention erreur pas de CG")</f>
        <v>49030</v>
      </c>
      <c r="R1157" s="447" t="str">
        <f>IF(LEFT(Q1157,1)="A",'Messages d''erreur'!B$10,"")</f>
        <v/>
      </c>
      <c r="S1157" s="467" t="e">
        <f t="shared" si="92"/>
        <v>#VALUE!</v>
      </c>
      <c r="T1157" s="469" t="str">
        <f>IFERROR(VLOOKUP(S1157,'Liste CG'!A:A,1,FALSE),"Attention erreur pas de CG")</f>
        <v>Attention erreur pas de CG</v>
      </c>
      <c r="U1157" s="447" t="str">
        <f>IF(MID(H1157,4,1)="x", 'Messages d''erreur'!$B$13,IF(LEFT(T1157,1)="A",'Messages d''erreur'!$B$12,""))</f>
        <v>Compte générique de contre-partie</v>
      </c>
    </row>
    <row r="1158" spans="1:21" ht="78" x14ac:dyDescent="0.35">
      <c r="A1158" s="535" t="s">
        <v>2283</v>
      </c>
      <c r="B1158" s="447">
        <f t="shared" si="89"/>
        <v>49030</v>
      </c>
      <c r="C1158" s="462" t="s">
        <v>2284</v>
      </c>
      <c r="D1158" s="463" t="s">
        <v>1990</v>
      </c>
      <c r="E1158" s="464" t="s">
        <v>1101</v>
      </c>
      <c r="F1158" s="464">
        <v>1</v>
      </c>
      <c r="G1158" s="462" t="s">
        <v>2285</v>
      </c>
      <c r="H1158" s="464" t="s">
        <v>1966</v>
      </c>
      <c r="I1158" s="464" t="s">
        <v>1967</v>
      </c>
      <c r="J1158" s="464" t="s">
        <v>61</v>
      </c>
      <c r="K1158" s="466" t="s">
        <v>1100</v>
      </c>
      <c r="L1158" s="467">
        <f t="shared" si="93"/>
        <v>0</v>
      </c>
      <c r="M1158" s="468" t="e">
        <f t="shared" si="90"/>
        <v>#VALUE!</v>
      </c>
      <c r="N1158" s="467" t="str">
        <f>IF(IFERROR(SEARCH("-",K1158,1),0) &gt; 0,IFERROR(VLOOKUP(K1158,'Liste ECO'!A:A,1,FALSE),"ATTENTION CE Inexistant"),"")</f>
        <v/>
      </c>
      <c r="O1158" s="467" t="str">
        <f>IF(LEFT(N1158,1) ="A",'Messages d''erreur'!$B$9,"")</f>
        <v/>
      </c>
      <c r="P1158" s="447" t="e">
        <f t="shared" si="91"/>
        <v>#VALUE!</v>
      </c>
      <c r="Q1158" s="447">
        <f>IFERROR(VLOOKUP(B1159,'Liste CG'!A:A,1,FALSE),"Attention erreur pas de CG")</f>
        <v>49030</v>
      </c>
      <c r="R1158" s="447" t="str">
        <f>IF(LEFT(Q1158,1)="A",'Messages d''erreur'!B$10,"")</f>
        <v/>
      </c>
      <c r="S1158" s="467" t="e">
        <f t="shared" si="92"/>
        <v>#VALUE!</v>
      </c>
      <c r="T1158" s="469" t="str">
        <f>IFERROR(VLOOKUP(S1158,'Liste CG'!A:A,1,FALSE),"Attention erreur pas de CG")</f>
        <v>Attention erreur pas de CG</v>
      </c>
      <c r="U1158" s="447" t="str">
        <f>IF(MID(H1158,4,1)="x", 'Messages d''erreur'!$B$13,IF(LEFT(T1158,1)="A",'Messages d''erreur'!$B$12,""))</f>
        <v>Compte générique de contre-partie</v>
      </c>
    </row>
    <row r="1159" spans="1:21" ht="52" x14ac:dyDescent="0.35">
      <c r="A1159" s="535" t="s">
        <v>2283</v>
      </c>
      <c r="B1159" s="447">
        <f t="shared" si="89"/>
        <v>49030</v>
      </c>
      <c r="C1159" s="462" t="s">
        <v>2284</v>
      </c>
      <c r="D1159" s="463" t="s">
        <v>1990</v>
      </c>
      <c r="E1159" s="464" t="s">
        <v>61</v>
      </c>
      <c r="F1159" s="464">
        <v>2</v>
      </c>
      <c r="G1159" s="462" t="s">
        <v>2286</v>
      </c>
      <c r="H1159" s="464" t="s">
        <v>2278</v>
      </c>
      <c r="I1159" s="464" t="s">
        <v>1201</v>
      </c>
      <c r="J1159" s="464" t="s">
        <v>1101</v>
      </c>
      <c r="K1159" s="466" t="s">
        <v>1100</v>
      </c>
      <c r="L1159" s="467">
        <f t="shared" si="93"/>
        <v>1</v>
      </c>
      <c r="M1159" s="468" t="e">
        <f t="shared" si="90"/>
        <v>#VALUE!</v>
      </c>
      <c r="N1159" s="467" t="str">
        <f>IF(IFERROR(SEARCH("-",K1159,1),0) &gt; 0,IFERROR(VLOOKUP(K1159,'Liste ECO'!A:A,1,FALSE),"ATTENTION CE Inexistant"),"")</f>
        <v/>
      </c>
      <c r="O1159" s="467" t="str">
        <f>IF(LEFT(N1159,1) ="A",'Messages d''erreur'!$B$9,"")</f>
        <v/>
      </c>
      <c r="P1159" s="447" t="e">
        <f t="shared" si="91"/>
        <v>#VALUE!</v>
      </c>
      <c r="Q1159" s="447">
        <f>IFERROR(VLOOKUP(B1160,'Liste CG'!A:A,1,FALSE),"Attention erreur pas de CG")</f>
        <v>49040</v>
      </c>
      <c r="R1159" s="447" t="str">
        <f>IF(LEFT(Q1159,1)="A",'Messages d''erreur'!B$10,"")</f>
        <v/>
      </c>
      <c r="S1159" s="467" t="e">
        <f t="shared" si="92"/>
        <v>#VALUE!</v>
      </c>
      <c r="T1159" s="469" t="str">
        <f>IFERROR(VLOOKUP(S1159,'Liste CG'!A:A,1,FALSE),"Attention erreur pas de CG")</f>
        <v>Attention erreur pas de CG</v>
      </c>
      <c r="U1159" s="447" t="str">
        <f>IF(MID(H1159,4,1)="x", 'Messages d''erreur'!$B$13,IF(LEFT(T1159,1)="A",'Messages d''erreur'!$B$12,""))</f>
        <v>Compte générique de contre-partie</v>
      </c>
    </row>
    <row r="1160" spans="1:21" ht="39" x14ac:dyDescent="0.35">
      <c r="A1160" s="535" t="s">
        <v>2287</v>
      </c>
      <c r="B1160" s="447">
        <f t="shared" si="89"/>
        <v>49040</v>
      </c>
      <c r="C1160" s="462" t="s">
        <v>2288</v>
      </c>
      <c r="D1160" s="463" t="s">
        <v>1990</v>
      </c>
      <c r="E1160" s="464" t="s">
        <v>61</v>
      </c>
      <c r="F1160" s="464">
        <v>1</v>
      </c>
      <c r="G1160" s="462" t="s">
        <v>2289</v>
      </c>
      <c r="H1160" s="464" t="s">
        <v>1966</v>
      </c>
      <c r="I1160" s="464" t="s">
        <v>1967</v>
      </c>
      <c r="J1160" s="464" t="s">
        <v>1101</v>
      </c>
      <c r="K1160" s="466" t="s">
        <v>1100</v>
      </c>
      <c r="L1160" s="467">
        <f t="shared" si="93"/>
        <v>0</v>
      </c>
      <c r="M1160" s="468" t="e">
        <f t="shared" si="90"/>
        <v>#VALUE!</v>
      </c>
      <c r="N1160" s="467" t="str">
        <f>IF(IFERROR(SEARCH("-",K1160,1),0) &gt; 0,IFERROR(VLOOKUP(K1160,'Liste ECO'!A:A,1,FALSE),"ATTENTION CE Inexistant"),"")</f>
        <v/>
      </c>
      <c r="O1160" s="467" t="str">
        <f>IF(LEFT(N1160,1) ="A",'Messages d''erreur'!$B$9,"")</f>
        <v/>
      </c>
      <c r="P1160" s="447" t="e">
        <f t="shared" si="91"/>
        <v>#VALUE!</v>
      </c>
      <c r="Q1160" s="447">
        <f>IFERROR(VLOOKUP(B1161,'Liste CG'!A:A,1,FALSE),"Attention erreur pas de CG")</f>
        <v>49040</v>
      </c>
      <c r="R1160" s="447" t="str">
        <f>IF(LEFT(Q1160,1)="A",'Messages d''erreur'!B$10,"")</f>
        <v/>
      </c>
      <c r="S1160" s="467" t="e">
        <f t="shared" si="92"/>
        <v>#VALUE!</v>
      </c>
      <c r="T1160" s="469" t="str">
        <f>IFERROR(VLOOKUP(S1160,'Liste CG'!A:A,1,FALSE),"Attention erreur pas de CG")</f>
        <v>Attention erreur pas de CG</v>
      </c>
      <c r="U1160" s="447" t="str">
        <f>IF(MID(H1160,4,1)="x", 'Messages d''erreur'!$B$13,IF(LEFT(T1160,1)="A",'Messages d''erreur'!$B$12,""))</f>
        <v>Compte générique de contre-partie</v>
      </c>
    </row>
    <row r="1161" spans="1:21" ht="39" x14ac:dyDescent="0.35">
      <c r="A1161" s="535" t="s">
        <v>2287</v>
      </c>
      <c r="B1161" s="447">
        <f t="shared" si="89"/>
        <v>49040</v>
      </c>
      <c r="C1161" s="462" t="s">
        <v>2288</v>
      </c>
      <c r="D1161" s="463" t="s">
        <v>1990</v>
      </c>
      <c r="E1161" s="464" t="s">
        <v>61</v>
      </c>
      <c r="F1161" s="464">
        <v>2</v>
      </c>
      <c r="G1161" s="462" t="s">
        <v>2290</v>
      </c>
      <c r="H1161" s="464" t="s">
        <v>2261</v>
      </c>
      <c r="I1161" s="464" t="s">
        <v>2182</v>
      </c>
      <c r="J1161" s="464" t="s">
        <v>1101</v>
      </c>
      <c r="K1161" s="466" t="s">
        <v>1100</v>
      </c>
      <c r="L1161" s="467">
        <f t="shared" si="93"/>
        <v>1</v>
      </c>
      <c r="M1161" s="468">
        <f t="shared" si="90"/>
        <v>46811</v>
      </c>
      <c r="N1161" s="467" t="str">
        <f>IF(IFERROR(SEARCH("-",K1161,1),0) &gt; 0,IFERROR(VLOOKUP(K1161,'Liste ECO'!A:A,1,FALSE),"ATTENTION CE Inexistant"),"")</f>
        <v/>
      </c>
      <c r="O1161" s="467" t="str">
        <f>IF(LEFT(N1161,1) ="A",'Messages d''erreur'!$B$9,"")</f>
        <v/>
      </c>
      <c r="P1161" s="447">
        <f t="shared" si="91"/>
        <v>46811</v>
      </c>
      <c r="Q1161" s="447">
        <f>IFERROR(VLOOKUP(B1162,'Liste CG'!A:A,1,FALSE),"Attention erreur pas de CG")</f>
        <v>49200</v>
      </c>
      <c r="R1161" s="447" t="str">
        <f>IF(LEFT(Q1161,1)="A",'Messages d''erreur'!B$10,"")</f>
        <v/>
      </c>
      <c r="S1161" s="467">
        <f t="shared" si="92"/>
        <v>46811</v>
      </c>
      <c r="T1161" s="469">
        <f>IFERROR(VLOOKUP(S1161,'Liste CG'!A:A,1,FALSE),"Attention erreur pas de CG")</f>
        <v>46811</v>
      </c>
      <c r="U1161" s="447" t="str">
        <f>IF(MID(H1161,4,1)="x", 'Messages d''erreur'!$B$13,IF(LEFT(T1161,1)="A",'Messages d''erreur'!$B$12,""))</f>
        <v/>
      </c>
    </row>
    <row r="1162" spans="1:21" ht="26" x14ac:dyDescent="0.35">
      <c r="A1162" s="535" t="s">
        <v>2123</v>
      </c>
      <c r="B1162" s="447">
        <f t="shared" si="89"/>
        <v>49200</v>
      </c>
      <c r="C1162" s="462" t="s">
        <v>2291</v>
      </c>
      <c r="D1162" s="463" t="s">
        <v>2124</v>
      </c>
      <c r="E1162" s="464" t="s">
        <v>61</v>
      </c>
      <c r="F1162" s="464">
        <v>1</v>
      </c>
      <c r="G1162" s="462" t="s">
        <v>2292</v>
      </c>
      <c r="H1162" s="462" t="s">
        <v>2120</v>
      </c>
      <c r="I1162" s="464" t="s">
        <v>1201</v>
      </c>
      <c r="J1162" s="464" t="s">
        <v>1101</v>
      </c>
      <c r="K1162" s="466" t="s">
        <v>1100</v>
      </c>
      <c r="L1162" s="467">
        <f t="shared" si="93"/>
        <v>0</v>
      </c>
      <c r="M1162" s="468">
        <f t="shared" si="90"/>
        <v>44700</v>
      </c>
      <c r="N1162" s="467" t="str">
        <f>IF(IFERROR(SEARCH("-",K1162,1),0) &gt; 0,IFERROR(VLOOKUP(K1162,'Liste ECO'!A:A,1,FALSE),"ATTENTION CE Inexistant"),"")</f>
        <v/>
      </c>
      <c r="O1162" s="467" t="str">
        <f>IF(LEFT(N1162,1) ="A",'Messages d''erreur'!$B$9,"")</f>
        <v/>
      </c>
      <c r="P1162" s="447">
        <f t="shared" si="91"/>
        <v>44700</v>
      </c>
      <c r="Q1162" s="447">
        <f>IFERROR(VLOOKUP(B1163,'Liste CG'!A:A,1,FALSE),"Attention erreur pas de CG")</f>
        <v>49200</v>
      </c>
      <c r="R1162" s="447" t="str">
        <f>IF(LEFT(Q1162,1)="A",'Messages d''erreur'!B$10,"")</f>
        <v/>
      </c>
      <c r="S1162" s="467">
        <f t="shared" si="92"/>
        <v>44700</v>
      </c>
      <c r="T1162" s="469">
        <f>IFERROR(VLOOKUP(S1162,'Liste CG'!A:A,1,FALSE),"Attention erreur pas de CG")</f>
        <v>44700</v>
      </c>
      <c r="U1162" s="447" t="str">
        <f>IF(MID(H1162,4,1)="x", 'Messages d''erreur'!$B$13,IF(LEFT(T1162,1)="A",'Messages d''erreur'!$B$12,""))</f>
        <v/>
      </c>
    </row>
    <row r="1163" spans="1:21" ht="26" x14ac:dyDescent="0.35">
      <c r="A1163" s="535" t="s">
        <v>2123</v>
      </c>
      <c r="B1163" s="447">
        <f t="shared" si="89"/>
        <v>49200</v>
      </c>
      <c r="C1163" s="462" t="s">
        <v>2291</v>
      </c>
      <c r="D1163" s="463" t="s">
        <v>2124</v>
      </c>
      <c r="E1163" s="464" t="s">
        <v>1101</v>
      </c>
      <c r="F1163" s="464">
        <v>2</v>
      </c>
      <c r="G1163" s="462" t="s">
        <v>2293</v>
      </c>
      <c r="H1163" s="462" t="s">
        <v>2120</v>
      </c>
      <c r="I1163" s="464" t="s">
        <v>1201</v>
      </c>
      <c r="J1163" s="464" t="s">
        <v>61</v>
      </c>
      <c r="K1163" s="466" t="s">
        <v>1100</v>
      </c>
      <c r="L1163" s="467">
        <f t="shared" si="93"/>
        <v>1</v>
      </c>
      <c r="M1163" s="468">
        <f t="shared" si="90"/>
        <v>44700</v>
      </c>
      <c r="N1163" s="467" t="str">
        <f>IF(IFERROR(SEARCH("-",K1163,1),0) &gt; 0,IFERROR(VLOOKUP(K1163,'Liste ECO'!A:A,1,FALSE),"ATTENTION CE Inexistant"),"")</f>
        <v/>
      </c>
      <c r="O1163" s="467" t="str">
        <f>IF(LEFT(N1163,1) ="A",'Messages d''erreur'!$B$9,"")</f>
        <v/>
      </c>
      <c r="P1163" s="447">
        <f t="shared" si="91"/>
        <v>44700</v>
      </c>
      <c r="Q1163" s="447">
        <f>IFERROR(VLOOKUP(B1164,'Liste CG'!A:A,1,FALSE),"Attention erreur pas de CG")</f>
        <v>49500</v>
      </c>
      <c r="R1163" s="447" t="str">
        <f>IF(LEFT(Q1163,1)="A",'Messages d''erreur'!B$10,"")</f>
        <v/>
      </c>
      <c r="S1163" s="467">
        <f t="shared" si="92"/>
        <v>44700</v>
      </c>
      <c r="T1163" s="469">
        <f>IFERROR(VLOOKUP(S1163,'Liste CG'!A:A,1,FALSE),"Attention erreur pas de CG")</f>
        <v>44700</v>
      </c>
      <c r="U1163" s="447" t="str">
        <f>IF(MID(H1163,4,1)="x", 'Messages d''erreur'!$B$13,IF(LEFT(T1163,1)="A",'Messages d''erreur'!$B$12,""))</f>
        <v/>
      </c>
    </row>
    <row r="1164" spans="1:21" ht="26" x14ac:dyDescent="0.35">
      <c r="A1164" s="535" t="s">
        <v>2294</v>
      </c>
      <c r="B1164" s="447">
        <f t="shared" si="89"/>
        <v>49500</v>
      </c>
      <c r="C1164" s="462" t="s">
        <v>2295</v>
      </c>
      <c r="D1164" s="463" t="s">
        <v>1990</v>
      </c>
      <c r="E1164" s="464" t="s">
        <v>1101</v>
      </c>
      <c r="F1164" s="464">
        <v>1</v>
      </c>
      <c r="G1164" s="462" t="s">
        <v>2296</v>
      </c>
      <c r="H1164" s="464" t="s">
        <v>1966</v>
      </c>
      <c r="I1164" s="464" t="s">
        <v>1967</v>
      </c>
      <c r="J1164" s="464" t="s">
        <v>61</v>
      </c>
      <c r="K1164" s="466" t="s">
        <v>1100</v>
      </c>
      <c r="L1164" s="467">
        <f t="shared" si="93"/>
        <v>0</v>
      </c>
      <c r="M1164" s="468" t="e">
        <f t="shared" si="90"/>
        <v>#VALUE!</v>
      </c>
      <c r="N1164" s="467" t="str">
        <f>IF(IFERROR(SEARCH("-",K1164,1),0) &gt; 0,IFERROR(VLOOKUP(K1164,'Liste ECO'!A:A,1,FALSE),"ATTENTION CE Inexistant"),"")</f>
        <v/>
      </c>
      <c r="O1164" s="467" t="str">
        <f>IF(LEFT(N1164,1) ="A",'Messages d''erreur'!$B$9,"")</f>
        <v/>
      </c>
      <c r="P1164" s="447" t="e">
        <f t="shared" si="91"/>
        <v>#VALUE!</v>
      </c>
      <c r="Q1164" s="447">
        <f>IFERROR(VLOOKUP(B1165,'Liste CG'!A:A,1,FALSE),"Attention erreur pas de CG")</f>
        <v>49500</v>
      </c>
      <c r="R1164" s="447" t="str">
        <f>IF(LEFT(Q1164,1)="A",'Messages d''erreur'!B$10,"")</f>
        <v/>
      </c>
      <c r="S1164" s="467" t="e">
        <f t="shared" si="92"/>
        <v>#VALUE!</v>
      </c>
      <c r="T1164" s="469" t="str">
        <f>IFERROR(VLOOKUP(S1164,'Liste CG'!A:A,1,FALSE),"Attention erreur pas de CG")</f>
        <v>Attention erreur pas de CG</v>
      </c>
      <c r="U1164" s="447" t="str">
        <f>IF(MID(H1164,4,1)="x", 'Messages d''erreur'!$B$13,IF(LEFT(T1164,1)="A",'Messages d''erreur'!$B$12,""))</f>
        <v>Compte générique de contre-partie</v>
      </c>
    </row>
    <row r="1165" spans="1:21" ht="39" x14ac:dyDescent="0.35">
      <c r="A1165" s="535" t="s">
        <v>2294</v>
      </c>
      <c r="B1165" s="447">
        <f t="shared" ref="B1165:B1228" si="94">VALUE(A1165)</f>
        <v>49500</v>
      </c>
      <c r="C1165" s="462" t="s">
        <v>2295</v>
      </c>
      <c r="D1165" s="463" t="s">
        <v>1990</v>
      </c>
      <c r="E1165" s="464" t="s">
        <v>61</v>
      </c>
      <c r="F1165" s="464">
        <v>2</v>
      </c>
      <c r="G1165" s="462" t="s">
        <v>2297</v>
      </c>
      <c r="H1165" s="464" t="s">
        <v>1966</v>
      </c>
      <c r="I1165" s="464" t="s">
        <v>1967</v>
      </c>
      <c r="J1165" s="464" t="s">
        <v>1101</v>
      </c>
      <c r="K1165" s="466" t="s">
        <v>1100</v>
      </c>
      <c r="L1165" s="467">
        <f t="shared" si="93"/>
        <v>1</v>
      </c>
      <c r="M1165" s="468" t="e">
        <f t="shared" ref="M1165:M1228" si="95">VALUE(H1165)</f>
        <v>#VALUE!</v>
      </c>
      <c r="N1165" s="467" t="str">
        <f>IF(IFERROR(SEARCH("-",K1165,1),0) &gt; 0,IFERROR(VLOOKUP(K1165,'Liste ECO'!A:A,1,FALSE),"ATTENTION CE Inexistant"),"")</f>
        <v/>
      </c>
      <c r="O1165" s="467" t="str">
        <f>IF(LEFT(N1165,1) ="A",'Messages d''erreur'!$B$9,"")</f>
        <v/>
      </c>
      <c r="P1165" s="447" t="e">
        <f t="shared" si="91"/>
        <v>#VALUE!</v>
      </c>
      <c r="Q1165" s="447">
        <f>IFERROR(VLOOKUP(B1166,'Liste CG'!A:A,1,FALSE),"Attention erreur pas de CG")</f>
        <v>49501</v>
      </c>
      <c r="R1165" s="447" t="str">
        <f>IF(LEFT(Q1165,1)="A",'Messages d''erreur'!B$10,"")</f>
        <v/>
      </c>
      <c r="S1165" s="467" t="e">
        <f t="shared" si="92"/>
        <v>#VALUE!</v>
      </c>
      <c r="T1165" s="469" t="str">
        <f>IFERROR(VLOOKUP(S1165,'Liste CG'!A:A,1,FALSE),"Attention erreur pas de CG")</f>
        <v>Attention erreur pas de CG</v>
      </c>
      <c r="U1165" s="447" t="str">
        <f>IF(MID(H1165,4,1)="x", 'Messages d''erreur'!$B$13,IF(LEFT(T1165,1)="A",'Messages d''erreur'!$B$12,""))</f>
        <v>Compte générique de contre-partie</v>
      </c>
    </row>
    <row r="1166" spans="1:21" ht="26" x14ac:dyDescent="0.35">
      <c r="A1166" s="535" t="s">
        <v>1953</v>
      </c>
      <c r="B1166" s="447">
        <f t="shared" si="94"/>
        <v>49501</v>
      </c>
      <c r="C1166" s="462" t="s">
        <v>2298</v>
      </c>
      <c r="D1166" s="463" t="s">
        <v>1990</v>
      </c>
      <c r="E1166" s="464" t="s">
        <v>1101</v>
      </c>
      <c r="F1166" s="464">
        <v>1</v>
      </c>
      <c r="G1166" s="462" t="s">
        <v>2299</v>
      </c>
      <c r="H1166" s="464" t="s">
        <v>1966</v>
      </c>
      <c r="I1166" s="464" t="s">
        <v>1967</v>
      </c>
      <c r="J1166" s="464" t="s">
        <v>61</v>
      </c>
      <c r="K1166" s="466" t="s">
        <v>1100</v>
      </c>
      <c r="L1166" s="467">
        <f t="shared" si="93"/>
        <v>0</v>
      </c>
      <c r="M1166" s="468" t="e">
        <f t="shared" si="95"/>
        <v>#VALUE!</v>
      </c>
      <c r="N1166" s="467" t="str">
        <f>IF(IFERROR(SEARCH("-",K1166,1),0) &gt; 0,IFERROR(VLOOKUP(K1166,'Liste ECO'!A:A,1,FALSE),"ATTENTION CE Inexistant"),"")</f>
        <v/>
      </c>
      <c r="O1166" s="467" t="str">
        <f>IF(LEFT(N1166,1) ="A",'Messages d''erreur'!$B$9,"")</f>
        <v/>
      </c>
      <c r="P1166" s="447" t="e">
        <f t="shared" si="91"/>
        <v>#VALUE!</v>
      </c>
      <c r="Q1166" s="447">
        <f>IFERROR(VLOOKUP(B1167,'Liste CG'!A:A,1,FALSE),"Attention erreur pas de CG")</f>
        <v>49501</v>
      </c>
      <c r="R1166" s="447" t="str">
        <f>IF(LEFT(Q1166,1)="A",'Messages d''erreur'!B$10,"")</f>
        <v/>
      </c>
      <c r="S1166" s="467" t="e">
        <f t="shared" si="92"/>
        <v>#VALUE!</v>
      </c>
      <c r="T1166" s="469" t="str">
        <f>IFERROR(VLOOKUP(S1166,'Liste CG'!A:A,1,FALSE),"Attention erreur pas de CG")</f>
        <v>Attention erreur pas de CG</v>
      </c>
      <c r="U1166" s="447" t="str">
        <f>IF(MID(H1166,4,1)="x", 'Messages d''erreur'!$B$13,IF(LEFT(T1166,1)="A",'Messages d''erreur'!$B$12,""))</f>
        <v>Compte générique de contre-partie</v>
      </c>
    </row>
    <row r="1167" spans="1:21" ht="26" x14ac:dyDescent="0.35">
      <c r="A1167" s="535" t="s">
        <v>1953</v>
      </c>
      <c r="B1167" s="447">
        <f t="shared" si="94"/>
        <v>49501</v>
      </c>
      <c r="C1167" s="462" t="s">
        <v>2298</v>
      </c>
      <c r="D1167" s="463" t="s">
        <v>1990</v>
      </c>
      <c r="E1167" s="464" t="s">
        <v>61</v>
      </c>
      <c r="F1167" s="464">
        <v>2</v>
      </c>
      <c r="G1167" s="462" t="s">
        <v>2300</v>
      </c>
      <c r="H1167" s="464" t="s">
        <v>2301</v>
      </c>
      <c r="I1167" s="464" t="s">
        <v>1201</v>
      </c>
      <c r="J1167" s="464" t="s">
        <v>1101</v>
      </c>
      <c r="K1167" s="466" t="s">
        <v>1100</v>
      </c>
      <c r="L1167" s="467">
        <f t="shared" si="93"/>
        <v>1</v>
      </c>
      <c r="M1167" s="468" t="e">
        <f t="shared" si="95"/>
        <v>#VALUE!</v>
      </c>
      <c r="N1167" s="467" t="str">
        <f>IF(IFERROR(SEARCH("-",K1167,1),0) &gt; 0,IFERROR(VLOOKUP(K1167,'Liste ECO'!A:A,1,FALSE),"ATTENTION CE Inexistant"),"")</f>
        <v/>
      </c>
      <c r="O1167" s="467" t="str">
        <f>IF(LEFT(N1167,1) ="A",'Messages d''erreur'!$B$9,"")</f>
        <v/>
      </c>
      <c r="P1167" s="447" t="e">
        <f t="shared" si="91"/>
        <v>#VALUE!</v>
      </c>
      <c r="Q1167" s="447">
        <f>IFERROR(VLOOKUP(B1168,'Liste CG'!A:A,1,FALSE),"Attention erreur pas de CG")</f>
        <v>49600</v>
      </c>
      <c r="R1167" s="447" t="str">
        <f>IF(LEFT(Q1167,1)="A",'Messages d''erreur'!B$10,"")</f>
        <v/>
      </c>
      <c r="S1167" s="467" t="e">
        <f t="shared" si="92"/>
        <v>#VALUE!</v>
      </c>
      <c r="T1167" s="469" t="str">
        <f>IFERROR(VLOOKUP(S1167,'Liste CG'!A:A,1,FALSE),"Attention erreur pas de CG")</f>
        <v>Attention erreur pas de CG</v>
      </c>
      <c r="U1167" s="447" t="str">
        <f>IF(MID(H1167,4,1)="x", 'Messages d''erreur'!$B$13,IF(LEFT(T1167,1)="A",'Messages d''erreur'!$B$12,""))</f>
        <v>Attention CG pas dans  CG</v>
      </c>
    </row>
    <row r="1168" spans="1:21" ht="14.5" x14ac:dyDescent="0.35">
      <c r="A1168" s="535" t="s">
        <v>2302</v>
      </c>
      <c r="B1168" s="447">
        <f t="shared" si="94"/>
        <v>49600</v>
      </c>
      <c r="C1168" s="462" t="s">
        <v>2303</v>
      </c>
      <c r="D1168" s="463" t="s">
        <v>1990</v>
      </c>
      <c r="E1168" s="464" t="s">
        <v>61</v>
      </c>
      <c r="F1168" s="464">
        <v>1</v>
      </c>
      <c r="G1168" s="462" t="s">
        <v>2303</v>
      </c>
      <c r="H1168" s="464" t="s">
        <v>1966</v>
      </c>
      <c r="I1168" s="464" t="s">
        <v>1967</v>
      </c>
      <c r="J1168" s="464" t="s">
        <v>1101</v>
      </c>
      <c r="K1168" s="466" t="s">
        <v>1100</v>
      </c>
      <c r="L1168" s="467">
        <f t="shared" si="93"/>
        <v>0</v>
      </c>
      <c r="M1168" s="468" t="e">
        <f t="shared" si="95"/>
        <v>#VALUE!</v>
      </c>
      <c r="N1168" s="467" t="str">
        <f>IF(IFERROR(SEARCH("-",K1168,1),0) &gt; 0,IFERROR(VLOOKUP(K1168,'Liste ECO'!A:A,1,FALSE),"ATTENTION CE Inexistant"),"")</f>
        <v/>
      </c>
      <c r="O1168" s="467" t="str">
        <f>IF(LEFT(N1168,1) ="A",'Messages d''erreur'!$B$9,"")</f>
        <v/>
      </c>
      <c r="P1168" s="447" t="e">
        <f t="shared" si="91"/>
        <v>#VALUE!</v>
      </c>
      <c r="Q1168" s="447">
        <f>IFERROR(VLOOKUP(B1169,'Liste CG'!A:A,1,FALSE),"Attention erreur pas de CG")</f>
        <v>49600</v>
      </c>
      <c r="R1168" s="447" t="str">
        <f>IF(LEFT(Q1168,1)="A",'Messages d''erreur'!B$10,"")</f>
        <v/>
      </c>
      <c r="S1168" s="467" t="e">
        <f t="shared" si="92"/>
        <v>#VALUE!</v>
      </c>
      <c r="T1168" s="469" t="str">
        <f>IFERROR(VLOOKUP(S1168,'Liste CG'!A:A,1,FALSE),"Attention erreur pas de CG")</f>
        <v>Attention erreur pas de CG</v>
      </c>
      <c r="U1168" s="447" t="str">
        <f>IF(MID(H1168,4,1)="x", 'Messages d''erreur'!$B$13,IF(LEFT(T1168,1)="A",'Messages d''erreur'!$B$12,""))</f>
        <v>Compte générique de contre-partie</v>
      </c>
    </row>
    <row r="1169" spans="1:21" ht="26" x14ac:dyDescent="0.35">
      <c r="A1169" s="535" t="s">
        <v>2302</v>
      </c>
      <c r="B1169" s="447">
        <f t="shared" si="94"/>
        <v>49600</v>
      </c>
      <c r="C1169" s="462" t="s">
        <v>2303</v>
      </c>
      <c r="D1169" s="463" t="s">
        <v>1990</v>
      </c>
      <c r="E1169" s="464" t="s">
        <v>1101</v>
      </c>
      <c r="F1169" s="464">
        <v>2</v>
      </c>
      <c r="G1169" s="462" t="s">
        <v>2304</v>
      </c>
      <c r="H1169" s="464" t="s">
        <v>2278</v>
      </c>
      <c r="I1169" s="464" t="s">
        <v>1201</v>
      </c>
      <c r="J1169" s="464" t="s">
        <v>61</v>
      </c>
      <c r="K1169" s="466" t="s">
        <v>1100</v>
      </c>
      <c r="L1169" s="467">
        <f t="shared" si="93"/>
        <v>1</v>
      </c>
      <c r="M1169" s="468" t="e">
        <f t="shared" si="95"/>
        <v>#VALUE!</v>
      </c>
      <c r="N1169" s="467" t="str">
        <f>IF(IFERROR(SEARCH("-",K1169,1),0) &gt; 0,IFERROR(VLOOKUP(K1169,'Liste ECO'!A:A,1,FALSE),"ATTENTION CE Inexistant"),"")</f>
        <v/>
      </c>
      <c r="O1169" s="467" t="str">
        <f>IF(LEFT(N1169,1) ="A",'Messages d''erreur'!$B$9,"")</f>
        <v/>
      </c>
      <c r="P1169" s="447" t="e">
        <f t="shared" si="91"/>
        <v>#VALUE!</v>
      </c>
      <c r="Q1169" s="447">
        <f>IFERROR(VLOOKUP(B1170,'Liste CG'!A:A,1,FALSE),"Attention erreur pas de CG")</f>
        <v>49700</v>
      </c>
      <c r="R1169" s="447" t="str">
        <f>IF(LEFT(Q1169,1)="A",'Messages d''erreur'!B$10,"")</f>
        <v/>
      </c>
      <c r="S1169" s="467" t="e">
        <f t="shared" si="92"/>
        <v>#VALUE!</v>
      </c>
      <c r="T1169" s="469" t="str">
        <f>IFERROR(VLOOKUP(S1169,'Liste CG'!A:A,1,FALSE),"Attention erreur pas de CG")</f>
        <v>Attention erreur pas de CG</v>
      </c>
      <c r="U1169" s="447" t="str">
        <f>IF(MID(H1169,4,1)="x", 'Messages d''erreur'!$B$13,IF(LEFT(T1169,1)="A",'Messages d''erreur'!$B$12,""))</f>
        <v>Compte générique de contre-partie</v>
      </c>
    </row>
    <row r="1170" spans="1:21" ht="26" x14ac:dyDescent="0.35">
      <c r="A1170" s="535" t="s">
        <v>2305</v>
      </c>
      <c r="B1170" s="447">
        <f t="shared" si="94"/>
        <v>49700</v>
      </c>
      <c r="C1170" s="462" t="s">
        <v>2306</v>
      </c>
      <c r="D1170" s="463" t="s">
        <v>1990</v>
      </c>
      <c r="E1170" s="464" t="s">
        <v>1101</v>
      </c>
      <c r="F1170" s="464">
        <v>1</v>
      </c>
      <c r="G1170" s="462" t="s">
        <v>2307</v>
      </c>
      <c r="H1170" s="464" t="s">
        <v>1966</v>
      </c>
      <c r="I1170" s="464" t="s">
        <v>1967</v>
      </c>
      <c r="J1170" s="464" t="s">
        <v>61</v>
      </c>
      <c r="K1170" s="466" t="s">
        <v>1100</v>
      </c>
      <c r="L1170" s="467">
        <f t="shared" si="93"/>
        <v>0</v>
      </c>
      <c r="M1170" s="468" t="e">
        <f t="shared" si="95"/>
        <v>#VALUE!</v>
      </c>
      <c r="N1170" s="467" t="str">
        <f>IF(IFERROR(SEARCH("-",K1170,1),0) &gt; 0,IFERROR(VLOOKUP(K1170,'Liste ECO'!A:A,1,FALSE),"ATTENTION CE Inexistant"),"")</f>
        <v/>
      </c>
      <c r="O1170" s="467" t="str">
        <f>IF(LEFT(N1170,1) ="A",'Messages d''erreur'!$B$9,"")</f>
        <v/>
      </c>
      <c r="P1170" s="447" t="e">
        <f t="shared" si="91"/>
        <v>#VALUE!</v>
      </c>
      <c r="Q1170" s="447">
        <f>IFERROR(VLOOKUP(B1171,'Liste CG'!A:A,1,FALSE),"Attention erreur pas de CG")</f>
        <v>49700</v>
      </c>
      <c r="R1170" s="447" t="str">
        <f>IF(LEFT(Q1170,1)="A",'Messages d''erreur'!B$10,"")</f>
        <v/>
      </c>
      <c r="S1170" s="467" t="e">
        <f t="shared" si="92"/>
        <v>#VALUE!</v>
      </c>
      <c r="T1170" s="469" t="str">
        <f>IFERROR(VLOOKUP(S1170,'Liste CG'!A:A,1,FALSE),"Attention erreur pas de CG")</f>
        <v>Attention erreur pas de CG</v>
      </c>
      <c r="U1170" s="447" t="str">
        <f>IF(MID(H1170,4,1)="x", 'Messages d''erreur'!$B$13,IF(LEFT(T1170,1)="A",'Messages d''erreur'!$B$12,""))</f>
        <v>Compte générique de contre-partie</v>
      </c>
    </row>
    <row r="1171" spans="1:21" ht="39" x14ac:dyDescent="0.35">
      <c r="A1171" s="535" t="s">
        <v>2305</v>
      </c>
      <c r="B1171" s="447">
        <f t="shared" si="94"/>
        <v>49700</v>
      </c>
      <c r="C1171" s="462" t="s">
        <v>2306</v>
      </c>
      <c r="D1171" s="463" t="s">
        <v>1990</v>
      </c>
      <c r="E1171" s="464" t="s">
        <v>61</v>
      </c>
      <c r="F1171" s="464">
        <v>2</v>
      </c>
      <c r="G1171" s="462" t="s">
        <v>2308</v>
      </c>
      <c r="H1171" s="464" t="s">
        <v>2278</v>
      </c>
      <c r="I1171" s="464" t="s">
        <v>1201</v>
      </c>
      <c r="J1171" s="464" t="s">
        <v>1101</v>
      </c>
      <c r="K1171" s="466" t="s">
        <v>1100</v>
      </c>
      <c r="L1171" s="467">
        <f t="shared" si="93"/>
        <v>1</v>
      </c>
      <c r="M1171" s="468" t="e">
        <f t="shared" si="95"/>
        <v>#VALUE!</v>
      </c>
      <c r="N1171" s="467" t="str">
        <f>IF(IFERROR(SEARCH("-",K1171,1),0) &gt; 0,IFERROR(VLOOKUP(K1171,'Liste ECO'!A:A,1,FALSE),"ATTENTION CE Inexistant"),"")</f>
        <v/>
      </c>
      <c r="O1171" s="467" t="str">
        <f>IF(LEFT(N1171,1) ="A",'Messages d''erreur'!$B$9,"")</f>
        <v/>
      </c>
      <c r="P1171" s="447" t="e">
        <f t="shared" si="91"/>
        <v>#VALUE!</v>
      </c>
      <c r="Q1171" s="447">
        <f>IFERROR(VLOOKUP(B1172,'Liste CG'!A:A,1,FALSE),"Attention erreur pas de CG")</f>
        <v>49800</v>
      </c>
      <c r="R1171" s="447" t="str">
        <f>IF(LEFT(Q1171,1)="A",'Messages d''erreur'!B$10,"")</f>
        <v/>
      </c>
      <c r="S1171" s="467" t="e">
        <f t="shared" si="92"/>
        <v>#VALUE!</v>
      </c>
      <c r="T1171" s="469" t="str">
        <f>IFERROR(VLOOKUP(S1171,'Liste CG'!A:A,1,FALSE),"Attention erreur pas de CG")</f>
        <v>Attention erreur pas de CG</v>
      </c>
      <c r="U1171" s="447" t="str">
        <f>IF(MID(H1171,4,1)="x", 'Messages d''erreur'!$B$13,IF(LEFT(T1171,1)="A",'Messages d''erreur'!$B$12,""))</f>
        <v>Compte générique de contre-partie</v>
      </c>
    </row>
    <row r="1172" spans="1:21" ht="26" x14ac:dyDescent="0.35">
      <c r="A1172" s="535" t="s">
        <v>2309</v>
      </c>
      <c r="B1172" s="447">
        <f t="shared" si="94"/>
        <v>49800</v>
      </c>
      <c r="C1172" s="462" t="s">
        <v>2310</v>
      </c>
      <c r="D1172" s="463" t="s">
        <v>1990</v>
      </c>
      <c r="E1172" s="464" t="s">
        <v>1101</v>
      </c>
      <c r="F1172" s="464">
        <v>1</v>
      </c>
      <c r="G1172" s="462" t="s">
        <v>2311</v>
      </c>
      <c r="H1172" s="464" t="s">
        <v>1966</v>
      </c>
      <c r="I1172" s="464" t="s">
        <v>1967</v>
      </c>
      <c r="J1172" s="464" t="s">
        <v>61</v>
      </c>
      <c r="K1172" s="466" t="s">
        <v>1100</v>
      </c>
      <c r="L1172" s="467">
        <f t="shared" si="93"/>
        <v>0</v>
      </c>
      <c r="M1172" s="468" t="e">
        <f t="shared" si="95"/>
        <v>#VALUE!</v>
      </c>
      <c r="N1172" s="467" t="str">
        <f>IF(IFERROR(SEARCH("-",K1172,1),0) &gt; 0,IFERROR(VLOOKUP(K1172,'Liste ECO'!A:A,1,FALSE),"ATTENTION CE Inexistant"),"")</f>
        <v/>
      </c>
      <c r="O1172" s="467" t="str">
        <f>IF(LEFT(N1172,1) ="A",'Messages d''erreur'!$B$9,"")</f>
        <v/>
      </c>
      <c r="P1172" s="447" t="e">
        <f t="shared" si="91"/>
        <v>#VALUE!</v>
      </c>
      <c r="Q1172" s="447">
        <f>IFERROR(VLOOKUP(B1173,'Liste CG'!A:A,1,FALSE),"Attention erreur pas de CG")</f>
        <v>49800</v>
      </c>
      <c r="R1172" s="447" t="str">
        <f>IF(LEFT(Q1172,1)="A",'Messages d''erreur'!B$10,"")</f>
        <v/>
      </c>
      <c r="S1172" s="467" t="e">
        <f t="shared" si="92"/>
        <v>#VALUE!</v>
      </c>
      <c r="T1172" s="469" t="str">
        <f>IFERROR(VLOOKUP(S1172,'Liste CG'!A:A,1,FALSE),"Attention erreur pas de CG")</f>
        <v>Attention erreur pas de CG</v>
      </c>
      <c r="U1172" s="447" t="str">
        <f>IF(MID(H1172,4,1)="x", 'Messages d''erreur'!$B$13,IF(LEFT(T1172,1)="A",'Messages d''erreur'!$B$12,""))</f>
        <v>Compte générique de contre-partie</v>
      </c>
    </row>
    <row r="1173" spans="1:21" ht="26" x14ac:dyDescent="0.35">
      <c r="A1173" s="535" t="s">
        <v>2309</v>
      </c>
      <c r="B1173" s="447">
        <f t="shared" si="94"/>
        <v>49800</v>
      </c>
      <c r="C1173" s="462" t="s">
        <v>2310</v>
      </c>
      <c r="D1173" s="463" t="s">
        <v>1990</v>
      </c>
      <c r="E1173" s="464" t="s">
        <v>61</v>
      </c>
      <c r="F1173" s="464">
        <v>2</v>
      </c>
      <c r="G1173" s="462" t="s">
        <v>2312</v>
      </c>
      <c r="H1173" s="464" t="s">
        <v>2112</v>
      </c>
      <c r="I1173" s="464" t="s">
        <v>2113</v>
      </c>
      <c r="J1173" s="464" t="s">
        <v>1101</v>
      </c>
      <c r="K1173" s="466" t="s">
        <v>1100</v>
      </c>
      <c r="L1173" s="467">
        <f t="shared" si="93"/>
        <v>1</v>
      </c>
      <c r="M1173" s="468" t="e">
        <f t="shared" si="95"/>
        <v>#VALUE!</v>
      </c>
      <c r="N1173" s="467" t="str">
        <f>IF(IFERROR(SEARCH("-",K1173,1),0) &gt; 0,IFERROR(VLOOKUP(K1173,'Liste ECO'!A:A,1,FALSE),"ATTENTION CE Inexistant"),"")</f>
        <v/>
      </c>
      <c r="O1173" s="467" t="str">
        <f>IF(LEFT(N1173,1) ="A",'Messages d''erreur'!$B$9,"")</f>
        <v/>
      </c>
      <c r="P1173" s="447" t="e">
        <f t="shared" si="91"/>
        <v>#VALUE!</v>
      </c>
      <c r="Q1173" s="447">
        <f>IFERROR(VLOOKUP(B1174,'Liste CG'!A:A,1,FALSE),"Attention erreur pas de CG")</f>
        <v>49900</v>
      </c>
      <c r="R1173" s="447" t="str">
        <f>IF(LEFT(Q1173,1)="A",'Messages d''erreur'!B$10,"")</f>
        <v/>
      </c>
      <c r="S1173" s="467" t="e">
        <f t="shared" si="92"/>
        <v>#VALUE!</v>
      </c>
      <c r="T1173" s="469" t="str">
        <f>IFERROR(VLOOKUP(S1173,'Liste CG'!A:A,1,FALSE),"Attention erreur pas de CG")</f>
        <v>Attention erreur pas de CG</v>
      </c>
      <c r="U1173" s="447" t="str">
        <f>IF(MID(H1173,4,1)="x", 'Messages d''erreur'!$B$13,IF(LEFT(T1173,1)="A",'Messages d''erreur'!$B$12,""))</f>
        <v>Compte générique de contre-partie</v>
      </c>
    </row>
    <row r="1174" spans="1:21" ht="26" x14ac:dyDescent="0.35">
      <c r="A1174" s="535" t="s">
        <v>2313</v>
      </c>
      <c r="B1174" s="447">
        <f t="shared" si="94"/>
        <v>49900</v>
      </c>
      <c r="C1174" s="462" t="s">
        <v>2314</v>
      </c>
      <c r="D1174" s="463" t="s">
        <v>1990</v>
      </c>
      <c r="E1174" s="464" t="s">
        <v>61</v>
      </c>
      <c r="F1174" s="464">
        <v>1</v>
      </c>
      <c r="G1174" s="462" t="s">
        <v>2315</v>
      </c>
      <c r="H1174" s="464" t="s">
        <v>2073</v>
      </c>
      <c r="I1174" s="464" t="s">
        <v>1967</v>
      </c>
      <c r="J1174" s="464" t="s">
        <v>1101</v>
      </c>
      <c r="K1174" s="466" t="s">
        <v>1100</v>
      </c>
      <c r="L1174" s="467">
        <f t="shared" si="93"/>
        <v>0</v>
      </c>
      <c r="M1174" s="468">
        <f t="shared" si="95"/>
        <v>55001</v>
      </c>
      <c r="N1174" s="467" t="str">
        <f>IF(IFERROR(SEARCH("-",K1174,1),0) &gt; 0,IFERROR(VLOOKUP(K1174,'Liste ECO'!A:A,1,FALSE),"ATTENTION CE Inexistant"),"")</f>
        <v/>
      </c>
      <c r="O1174" s="467" t="str">
        <f>IF(LEFT(N1174,1) ="A",'Messages d''erreur'!$B$9,"")</f>
        <v/>
      </c>
      <c r="P1174" s="447">
        <f t="shared" si="91"/>
        <v>55001</v>
      </c>
      <c r="Q1174" s="447">
        <f>IFERROR(VLOOKUP(B1175,'Liste CG'!A:A,1,FALSE),"Attention erreur pas de CG")</f>
        <v>49900</v>
      </c>
      <c r="R1174" s="447" t="str">
        <f>IF(LEFT(Q1174,1)="A",'Messages d''erreur'!B$10,"")</f>
        <v/>
      </c>
      <c r="S1174" s="467">
        <f t="shared" si="92"/>
        <v>55001</v>
      </c>
      <c r="T1174" s="469">
        <f>IFERROR(VLOOKUP(S1174,'Liste CG'!A:A,1,FALSE),"Attention erreur pas de CG")</f>
        <v>55001</v>
      </c>
      <c r="U1174" s="447" t="str">
        <f>IF(MID(H1174,4,1)="x", 'Messages d''erreur'!$B$13,IF(LEFT(T1174,1)="A",'Messages d''erreur'!$B$12,""))</f>
        <v/>
      </c>
    </row>
    <row r="1175" spans="1:21" ht="39" x14ac:dyDescent="0.35">
      <c r="A1175" s="535" t="s">
        <v>2313</v>
      </c>
      <c r="B1175" s="447">
        <f t="shared" si="94"/>
        <v>49900</v>
      </c>
      <c r="C1175" s="462" t="s">
        <v>2314</v>
      </c>
      <c r="D1175" s="463" t="s">
        <v>1990</v>
      </c>
      <c r="E1175" s="464" t="s">
        <v>1101</v>
      </c>
      <c r="F1175" s="464">
        <v>2</v>
      </c>
      <c r="G1175" s="462" t="s">
        <v>2316</v>
      </c>
      <c r="H1175" s="464" t="s">
        <v>2098</v>
      </c>
      <c r="I1175" s="464" t="s">
        <v>1201</v>
      </c>
      <c r="J1175" s="464" t="s">
        <v>61</v>
      </c>
      <c r="K1175" s="466" t="s">
        <v>1100</v>
      </c>
      <c r="L1175" s="467">
        <f t="shared" si="93"/>
        <v>1</v>
      </c>
      <c r="M1175" s="468">
        <f t="shared" si="95"/>
        <v>43611</v>
      </c>
      <c r="N1175" s="467" t="str">
        <f>IF(IFERROR(SEARCH("-",K1175,1),0) &gt; 0,IFERROR(VLOOKUP(K1175,'Liste ECO'!A:A,1,FALSE),"ATTENTION CE Inexistant"),"")</f>
        <v/>
      </c>
      <c r="O1175" s="467" t="str">
        <f>IF(LEFT(N1175,1) ="A",'Messages d''erreur'!$B$9,"")</f>
        <v/>
      </c>
      <c r="P1175" s="447">
        <f t="shared" si="91"/>
        <v>43611</v>
      </c>
      <c r="Q1175" s="447">
        <f>IFERROR(VLOOKUP(B1176,'Liste CG'!A:A,1,FALSE),"Attention erreur pas de CG")</f>
        <v>49999</v>
      </c>
      <c r="R1175" s="447" t="str">
        <f>IF(LEFT(Q1175,1)="A",'Messages d''erreur'!B$10,"")</f>
        <v/>
      </c>
      <c r="S1175" s="467">
        <f t="shared" si="92"/>
        <v>43611</v>
      </c>
      <c r="T1175" s="469">
        <f>IFERROR(VLOOKUP(S1175,'Liste CG'!A:A,1,FALSE),"Attention erreur pas de CG")</f>
        <v>43611</v>
      </c>
      <c r="U1175" s="447" t="str">
        <f>IF(MID(H1175,4,1)="x", 'Messages d''erreur'!$B$13,IF(LEFT(T1175,1)="A",'Messages d''erreur'!$B$12,""))</f>
        <v/>
      </c>
    </row>
    <row r="1176" spans="1:21" ht="14.5" x14ac:dyDescent="0.35">
      <c r="A1176" s="535" t="s">
        <v>2317</v>
      </c>
      <c r="B1176" s="447">
        <f t="shared" si="94"/>
        <v>49999</v>
      </c>
      <c r="C1176" s="462" t="s">
        <v>2318</v>
      </c>
      <c r="D1176" s="463" t="s">
        <v>1990</v>
      </c>
      <c r="E1176" s="464" t="s">
        <v>1849</v>
      </c>
      <c r="F1176" s="464">
        <v>0</v>
      </c>
      <c r="G1176" s="462" t="s">
        <v>2319</v>
      </c>
      <c r="H1176" s="464" t="s">
        <v>2278</v>
      </c>
      <c r="I1176" s="464" t="s">
        <v>1201</v>
      </c>
      <c r="J1176" s="464" t="s">
        <v>1849</v>
      </c>
      <c r="K1176" s="466" t="s">
        <v>1100</v>
      </c>
      <c r="L1176" s="467">
        <f t="shared" si="93"/>
        <v>0</v>
      </c>
      <c r="M1176" s="468" t="e">
        <f t="shared" si="95"/>
        <v>#VALUE!</v>
      </c>
      <c r="N1176" s="467" t="str">
        <f>IF(IFERROR(SEARCH("-",K1176,1),0) &gt; 0,IFERROR(VLOOKUP(K1176,'Liste ECO'!A:A,1,FALSE),"ATTENTION CE Inexistant"),"")</f>
        <v/>
      </c>
      <c r="O1176" s="467" t="str">
        <f>IF(LEFT(N1176,1) ="A",'Messages d''erreur'!$B$9,"")</f>
        <v/>
      </c>
      <c r="P1176" s="447" t="e">
        <f t="shared" si="91"/>
        <v>#VALUE!</v>
      </c>
      <c r="Q1176" s="447">
        <f>IFERROR(VLOOKUP(B1177,'Liste CG'!A:A,1,FALSE),"Attention erreur pas de CG")</f>
        <v>55001</v>
      </c>
      <c r="R1176" s="447" t="str">
        <f>IF(LEFT(Q1176,1)="A",'Messages d''erreur'!B$10,"")</f>
        <v/>
      </c>
      <c r="S1176" s="467" t="e">
        <f t="shared" si="92"/>
        <v>#VALUE!</v>
      </c>
      <c r="T1176" s="469" t="str">
        <f>IFERROR(VLOOKUP(S1176,'Liste CG'!A:A,1,FALSE),"Attention erreur pas de CG")</f>
        <v>Attention erreur pas de CG</v>
      </c>
      <c r="U1176" s="447" t="str">
        <f>IF(MID(H1176,4,1)="x", 'Messages d''erreur'!$B$13,IF(LEFT(T1176,1)="A",'Messages d''erreur'!$B$12,""))</f>
        <v>Compte générique de contre-partie</v>
      </c>
    </row>
    <row r="1177" spans="1:21" ht="26" x14ac:dyDescent="0.35">
      <c r="A1177" s="535" t="s">
        <v>2073</v>
      </c>
      <c r="B1177" s="447">
        <f t="shared" si="94"/>
        <v>55001</v>
      </c>
      <c r="C1177" s="462" t="s">
        <v>2320</v>
      </c>
      <c r="D1177" s="463" t="s">
        <v>1967</v>
      </c>
      <c r="E1177" s="464" t="s">
        <v>1101</v>
      </c>
      <c r="F1177" s="464">
        <v>1</v>
      </c>
      <c r="G1177" s="462" t="s">
        <v>2321</v>
      </c>
      <c r="H1177" s="464" t="s">
        <v>2322</v>
      </c>
      <c r="I1177" s="464" t="s">
        <v>2113</v>
      </c>
      <c r="J1177" s="464" t="s">
        <v>61</v>
      </c>
      <c r="K1177" s="466" t="s">
        <v>1100</v>
      </c>
      <c r="L1177" s="467">
        <f t="shared" si="93"/>
        <v>0</v>
      </c>
      <c r="M1177" s="468">
        <f t="shared" si="95"/>
        <v>58001</v>
      </c>
      <c r="N1177" s="467" t="str">
        <f>IF(IFERROR(SEARCH("-",K1177,1),0) &gt; 0,IFERROR(VLOOKUP(K1177,'Liste ECO'!A:A,1,FALSE),"ATTENTION CE Inexistant"),"")</f>
        <v/>
      </c>
      <c r="O1177" s="467" t="str">
        <f>IF(LEFT(N1177,1) ="A",'Messages d''erreur'!$B$9,"")</f>
        <v/>
      </c>
      <c r="P1177" s="447">
        <f t="shared" si="91"/>
        <v>58001</v>
      </c>
      <c r="Q1177" s="447">
        <f>IFERROR(VLOOKUP(B1178,'Liste CG'!A:A,1,FALSE),"Attention erreur pas de CG")</f>
        <v>55001</v>
      </c>
      <c r="R1177" s="447" t="str">
        <f>IF(LEFT(Q1177,1)="A",'Messages d''erreur'!B$10,"")</f>
        <v/>
      </c>
      <c r="S1177" s="467">
        <f t="shared" si="92"/>
        <v>58001</v>
      </c>
      <c r="T1177" s="469">
        <f>IFERROR(VLOOKUP(S1177,'Liste CG'!A:A,1,FALSE),"Attention erreur pas de CG")</f>
        <v>58001</v>
      </c>
      <c r="U1177" s="447" t="str">
        <f>IF(MID(H1177,4,1)="x", 'Messages d''erreur'!$B$13,IF(LEFT(T1177,1)="A",'Messages d''erreur'!$B$12,""))</f>
        <v/>
      </c>
    </row>
    <row r="1178" spans="1:21" ht="14.5" x14ac:dyDescent="0.35">
      <c r="A1178" s="535" t="s">
        <v>2073</v>
      </c>
      <c r="B1178" s="447">
        <f t="shared" si="94"/>
        <v>55001</v>
      </c>
      <c r="C1178" s="462" t="s">
        <v>2320</v>
      </c>
      <c r="D1178" s="463" t="s">
        <v>1967</v>
      </c>
      <c r="E1178" s="464" t="s">
        <v>61</v>
      </c>
      <c r="F1178" s="464">
        <v>2</v>
      </c>
      <c r="G1178" s="462" t="s">
        <v>2069</v>
      </c>
      <c r="H1178" s="464" t="s">
        <v>2278</v>
      </c>
      <c r="I1178" s="464" t="s">
        <v>1201</v>
      </c>
      <c r="J1178" s="464" t="s">
        <v>1101</v>
      </c>
      <c r="K1178" s="466" t="s">
        <v>1100</v>
      </c>
      <c r="L1178" s="467">
        <f t="shared" si="93"/>
        <v>1</v>
      </c>
      <c r="M1178" s="468" t="e">
        <f t="shared" si="95"/>
        <v>#VALUE!</v>
      </c>
      <c r="N1178" s="467" t="str">
        <f>IF(IFERROR(SEARCH("-",K1178,1),0) &gt; 0,IFERROR(VLOOKUP(K1178,'Liste ECO'!A:A,1,FALSE),"ATTENTION CE Inexistant"),"")</f>
        <v/>
      </c>
      <c r="O1178" s="467" t="str">
        <f>IF(LEFT(N1178,1) ="A",'Messages d''erreur'!$B$9,"")</f>
        <v/>
      </c>
      <c r="P1178" s="447" t="e">
        <f t="shared" si="91"/>
        <v>#VALUE!</v>
      </c>
      <c r="Q1178" s="447">
        <f>IFERROR(VLOOKUP(B1179,'Liste CG'!A:A,1,FALSE),"Attention erreur pas de CG")</f>
        <v>55001</v>
      </c>
      <c r="R1178" s="447" t="str">
        <f>IF(LEFT(Q1178,1)="A",'Messages d''erreur'!B$10,"")</f>
        <v/>
      </c>
      <c r="S1178" s="467" t="e">
        <f t="shared" si="92"/>
        <v>#VALUE!</v>
      </c>
      <c r="T1178" s="469" t="str">
        <f>IFERROR(VLOOKUP(S1178,'Liste CG'!A:A,1,FALSE),"Attention erreur pas de CG")</f>
        <v>Attention erreur pas de CG</v>
      </c>
      <c r="U1178" s="447" t="str">
        <f>IF(MID(H1178,4,1)="x", 'Messages d''erreur'!$B$13,IF(LEFT(T1178,1)="A",'Messages d''erreur'!$B$12,""))</f>
        <v>Compte générique de contre-partie</v>
      </c>
    </row>
    <row r="1179" spans="1:21" ht="14.5" x14ac:dyDescent="0.35">
      <c r="A1179" s="535" t="s">
        <v>2073</v>
      </c>
      <c r="B1179" s="447">
        <f t="shared" si="94"/>
        <v>55001</v>
      </c>
      <c r="C1179" s="462" t="s">
        <v>2320</v>
      </c>
      <c r="D1179" s="463" t="s">
        <v>1967</v>
      </c>
      <c r="E1179" s="464" t="s">
        <v>1101</v>
      </c>
      <c r="F1179" s="464">
        <v>3</v>
      </c>
      <c r="G1179" s="462" t="s">
        <v>2323</v>
      </c>
      <c r="H1179" s="464" t="s">
        <v>2278</v>
      </c>
      <c r="I1179" s="464" t="s">
        <v>1201</v>
      </c>
      <c r="J1179" s="464" t="s">
        <v>61</v>
      </c>
      <c r="K1179" s="466" t="s">
        <v>1100</v>
      </c>
      <c r="L1179" s="467">
        <f t="shared" si="93"/>
        <v>1</v>
      </c>
      <c r="M1179" s="468" t="e">
        <f t="shared" si="95"/>
        <v>#VALUE!</v>
      </c>
      <c r="N1179" s="467" t="str">
        <f>IF(IFERROR(SEARCH("-",K1179,1),0) &gt; 0,IFERROR(VLOOKUP(K1179,'Liste ECO'!A:A,1,FALSE),"ATTENTION CE Inexistant"),"")</f>
        <v/>
      </c>
      <c r="O1179" s="467" t="str">
        <f>IF(LEFT(N1179,1) ="A",'Messages d''erreur'!$B$9,"")</f>
        <v/>
      </c>
      <c r="P1179" s="447" t="e">
        <f t="shared" si="91"/>
        <v>#VALUE!</v>
      </c>
      <c r="Q1179" s="447">
        <f>IFERROR(VLOOKUP(B1180,'Liste CG'!A:A,1,FALSE),"Attention erreur pas de CG")</f>
        <v>55001</v>
      </c>
      <c r="R1179" s="447" t="str">
        <f>IF(LEFT(Q1179,1)="A",'Messages d''erreur'!B$10,"")</f>
        <v/>
      </c>
      <c r="S1179" s="467" t="e">
        <f t="shared" si="92"/>
        <v>#VALUE!</v>
      </c>
      <c r="T1179" s="469" t="str">
        <f>IFERROR(VLOOKUP(S1179,'Liste CG'!A:A,1,FALSE),"Attention erreur pas de CG")</f>
        <v>Attention erreur pas de CG</v>
      </c>
      <c r="U1179" s="447" t="str">
        <f>IF(MID(H1179,4,1)="x", 'Messages d''erreur'!$B$13,IF(LEFT(T1179,1)="A",'Messages d''erreur'!$B$12,""))</f>
        <v>Compte générique de contre-partie</v>
      </c>
    </row>
    <row r="1180" spans="1:21" ht="26" x14ac:dyDescent="0.35">
      <c r="A1180" s="535" t="s">
        <v>2073</v>
      </c>
      <c r="B1180" s="447">
        <f t="shared" si="94"/>
        <v>55001</v>
      </c>
      <c r="C1180" s="462" t="s">
        <v>2320</v>
      </c>
      <c r="D1180" s="463" t="s">
        <v>1967</v>
      </c>
      <c r="E1180" s="464" t="s">
        <v>61</v>
      </c>
      <c r="F1180" s="464">
        <v>4</v>
      </c>
      <c r="G1180" s="462" t="s">
        <v>2324</v>
      </c>
      <c r="H1180" s="464" t="s">
        <v>2325</v>
      </c>
      <c r="I1180" s="464" t="s">
        <v>2326</v>
      </c>
      <c r="J1180" s="464" t="s">
        <v>1101</v>
      </c>
      <c r="K1180" s="466" t="s">
        <v>1100</v>
      </c>
      <c r="L1180" s="467">
        <f t="shared" si="93"/>
        <v>1</v>
      </c>
      <c r="M1180" s="468">
        <f t="shared" si="95"/>
        <v>56000</v>
      </c>
      <c r="N1180" s="467" t="str">
        <f>IF(IFERROR(SEARCH("-",K1180,1),0) &gt; 0,IFERROR(VLOOKUP(K1180,'Liste ECO'!A:A,1,FALSE),"ATTENTION CE Inexistant"),"")</f>
        <v/>
      </c>
      <c r="O1180" s="467" t="str">
        <f>IF(LEFT(N1180,1) ="A",'Messages d''erreur'!$B$9,"")</f>
        <v/>
      </c>
      <c r="P1180" s="447">
        <f t="shared" si="91"/>
        <v>56000</v>
      </c>
      <c r="Q1180" s="447">
        <f>IFERROR(VLOOKUP(B1181,'Liste CG'!A:A,1,FALSE),"Attention erreur pas de CG")</f>
        <v>55001</v>
      </c>
      <c r="R1180" s="447" t="str">
        <f>IF(LEFT(Q1180,1)="A",'Messages d''erreur'!B$10,"")</f>
        <v/>
      </c>
      <c r="S1180" s="467">
        <f t="shared" si="92"/>
        <v>56000</v>
      </c>
      <c r="T1180" s="469">
        <f>IFERROR(VLOOKUP(S1180,'Liste CG'!A:A,1,FALSE),"Attention erreur pas de CG")</f>
        <v>56000</v>
      </c>
      <c r="U1180" s="447" t="str">
        <f>IF(MID(H1180,4,1)="x", 'Messages d''erreur'!$B$13,IF(LEFT(T1180,1)="A",'Messages d''erreur'!$B$12,""))</f>
        <v/>
      </c>
    </row>
    <row r="1181" spans="1:21" ht="26" x14ac:dyDescent="0.35">
      <c r="A1181" s="535" t="s">
        <v>2073</v>
      </c>
      <c r="B1181" s="447">
        <f t="shared" si="94"/>
        <v>55001</v>
      </c>
      <c r="C1181" s="462" t="s">
        <v>2320</v>
      </c>
      <c r="D1181" s="463" t="s">
        <v>1967</v>
      </c>
      <c r="E1181" s="464" t="s">
        <v>61</v>
      </c>
      <c r="F1181" s="464">
        <v>5</v>
      </c>
      <c r="G1181" s="462" t="s">
        <v>2327</v>
      </c>
      <c r="H1181" s="464" t="s">
        <v>1955</v>
      </c>
      <c r="I1181" s="464" t="s">
        <v>1956</v>
      </c>
      <c r="J1181" s="464" t="s">
        <v>1101</v>
      </c>
      <c r="K1181" s="466" t="s">
        <v>615</v>
      </c>
      <c r="L1181" s="467">
        <f t="shared" si="93"/>
        <v>1</v>
      </c>
      <c r="M1181" s="468">
        <f t="shared" si="95"/>
        <v>40700</v>
      </c>
      <c r="N1181" s="467" t="str">
        <f>IF(IFERROR(SEARCH("-",K1181,1),0) &gt; 0,IFERROR(VLOOKUP(K1181,'Liste ECO'!A:A,1,FALSE),"ATTENTION CE Inexistant"),"")</f>
        <v>391-06</v>
      </c>
      <c r="O1181" s="467" t="str">
        <f>IF(LEFT(N1181,1) ="A",'Messages d''erreur'!$B$9,"")</f>
        <v/>
      </c>
      <c r="P1181" s="447">
        <f t="shared" si="91"/>
        <v>40700</v>
      </c>
      <c r="Q1181" s="447">
        <f>IFERROR(VLOOKUP(B1182,'Liste CG'!A:A,1,FALSE),"Attention erreur pas de CG")</f>
        <v>55001</v>
      </c>
      <c r="R1181" s="447" t="str">
        <f>IF(LEFT(Q1181,1)="A",'Messages d''erreur'!B$10,"")</f>
        <v/>
      </c>
      <c r="S1181" s="467">
        <f t="shared" si="92"/>
        <v>40700</v>
      </c>
      <c r="T1181" s="469">
        <f>IFERROR(VLOOKUP(S1181,'Liste CG'!A:A,1,FALSE),"Attention erreur pas de CG")</f>
        <v>40700</v>
      </c>
      <c r="U1181" s="447" t="str">
        <f>IF(MID(H1181,4,1)="x", 'Messages d''erreur'!$B$13,IF(LEFT(T1181,1)="A",'Messages d''erreur'!$B$12,""))</f>
        <v/>
      </c>
    </row>
    <row r="1182" spans="1:21" ht="26" x14ac:dyDescent="0.35">
      <c r="A1182" s="535" t="s">
        <v>2073</v>
      </c>
      <c r="B1182" s="447">
        <f t="shared" si="94"/>
        <v>55001</v>
      </c>
      <c r="C1182" s="462" t="s">
        <v>2320</v>
      </c>
      <c r="D1182" s="463" t="s">
        <v>1967</v>
      </c>
      <c r="E1182" s="464" t="s">
        <v>61</v>
      </c>
      <c r="F1182" s="464">
        <v>6</v>
      </c>
      <c r="G1182" s="462" t="s">
        <v>2327</v>
      </c>
      <c r="H1182" s="464" t="s">
        <v>2062</v>
      </c>
      <c r="I1182" s="464" t="s">
        <v>1956</v>
      </c>
      <c r="J1182" s="464" t="s">
        <v>1101</v>
      </c>
      <c r="K1182" s="466" t="s">
        <v>615</v>
      </c>
      <c r="L1182" s="467">
        <f t="shared" si="93"/>
        <v>1</v>
      </c>
      <c r="M1182" s="468">
        <f t="shared" si="95"/>
        <v>41700</v>
      </c>
      <c r="N1182" s="467" t="str">
        <f>IF(IFERROR(SEARCH("-",K1182,1),0) &gt; 0,IFERROR(VLOOKUP(K1182,'Liste ECO'!A:A,1,FALSE),"ATTENTION CE Inexistant"),"")</f>
        <v>391-06</v>
      </c>
      <c r="O1182" s="467" t="str">
        <f>IF(LEFT(N1182,1) ="A",'Messages d''erreur'!$B$9,"")</f>
        <v/>
      </c>
      <c r="P1182" s="447">
        <f t="shared" si="91"/>
        <v>41700</v>
      </c>
      <c r="Q1182" s="447">
        <f>IFERROR(VLOOKUP(B1183,'Liste CG'!A:A,1,FALSE),"Attention erreur pas de CG")</f>
        <v>55001</v>
      </c>
      <c r="R1182" s="447" t="str">
        <f>IF(LEFT(Q1182,1)="A",'Messages d''erreur'!B$10,"")</f>
        <v/>
      </c>
      <c r="S1182" s="467">
        <f t="shared" si="92"/>
        <v>41700</v>
      </c>
      <c r="T1182" s="469">
        <f>IFERROR(VLOOKUP(S1182,'Liste CG'!A:A,1,FALSE),"Attention erreur pas de CG")</f>
        <v>41700</v>
      </c>
      <c r="U1182" s="447" t="str">
        <f>IF(MID(H1182,4,1)="x", 'Messages d''erreur'!$B$13,IF(LEFT(T1182,1)="A",'Messages d''erreur'!$B$12,""))</f>
        <v/>
      </c>
    </row>
    <row r="1183" spans="1:21" ht="26" x14ac:dyDescent="0.35">
      <c r="A1183" s="535" t="s">
        <v>2073</v>
      </c>
      <c r="B1183" s="447">
        <f t="shared" si="94"/>
        <v>55001</v>
      </c>
      <c r="C1183" s="462" t="s">
        <v>2320</v>
      </c>
      <c r="D1183" s="463" t="s">
        <v>1967</v>
      </c>
      <c r="E1183" s="464" t="s">
        <v>61</v>
      </c>
      <c r="F1183" s="464">
        <v>7</v>
      </c>
      <c r="G1183" s="462" t="s">
        <v>2327</v>
      </c>
      <c r="H1183" s="464" t="s">
        <v>2187</v>
      </c>
      <c r="I1183" s="464" t="s">
        <v>1956</v>
      </c>
      <c r="J1183" s="464" t="s">
        <v>1101</v>
      </c>
      <c r="K1183" s="466" t="s">
        <v>615</v>
      </c>
      <c r="L1183" s="467">
        <f t="shared" si="93"/>
        <v>1</v>
      </c>
      <c r="M1183" s="468">
        <f t="shared" si="95"/>
        <v>46700</v>
      </c>
      <c r="N1183" s="467" t="str">
        <f>IF(IFERROR(SEARCH("-",K1183,1),0) &gt; 0,IFERROR(VLOOKUP(K1183,'Liste ECO'!A:A,1,FALSE),"ATTENTION CE Inexistant"),"")</f>
        <v>391-06</v>
      </c>
      <c r="O1183" s="467" t="str">
        <f>IF(LEFT(N1183,1) ="A",'Messages d''erreur'!$B$9,"")</f>
        <v/>
      </c>
      <c r="P1183" s="447">
        <f t="shared" si="91"/>
        <v>46700</v>
      </c>
      <c r="Q1183" s="447">
        <f>IFERROR(VLOOKUP(B1184,'Liste CG'!A:A,1,FALSE),"Attention erreur pas de CG")</f>
        <v>55005</v>
      </c>
      <c r="R1183" s="447" t="str">
        <f>IF(LEFT(Q1183,1)="A",'Messages d''erreur'!B$10,"")</f>
        <v/>
      </c>
      <c r="S1183" s="467">
        <f t="shared" si="92"/>
        <v>46700</v>
      </c>
      <c r="T1183" s="469">
        <f>IFERROR(VLOOKUP(S1183,'Liste CG'!A:A,1,FALSE),"Attention erreur pas de CG")</f>
        <v>46700</v>
      </c>
      <c r="U1183" s="447" t="str">
        <f>IF(MID(H1183,4,1)="x", 'Messages d''erreur'!$B$13,IF(LEFT(T1183,1)="A",'Messages d''erreur'!$B$12,""))</f>
        <v/>
      </c>
    </row>
    <row r="1184" spans="1:21" ht="14.5" x14ac:dyDescent="0.35">
      <c r="A1184" s="535" t="s">
        <v>2328</v>
      </c>
      <c r="B1184" s="447">
        <f t="shared" si="94"/>
        <v>55005</v>
      </c>
      <c r="C1184" s="462" t="s">
        <v>2329</v>
      </c>
      <c r="D1184" s="463" t="s">
        <v>1967</v>
      </c>
      <c r="E1184" s="464" t="s">
        <v>61</v>
      </c>
      <c r="F1184" s="464">
        <v>1</v>
      </c>
      <c r="G1184" s="462" t="s">
        <v>2330</v>
      </c>
      <c r="H1184" s="464" t="s">
        <v>1276</v>
      </c>
      <c r="I1184" s="464" t="s">
        <v>1201</v>
      </c>
      <c r="J1184" s="464" t="s">
        <v>1101</v>
      </c>
      <c r="K1184" s="466" t="s">
        <v>1100</v>
      </c>
      <c r="L1184" s="467">
        <f t="shared" si="93"/>
        <v>0</v>
      </c>
      <c r="M1184" s="468">
        <f t="shared" si="95"/>
        <v>41303</v>
      </c>
      <c r="N1184" s="467" t="str">
        <f>IF(IFERROR(SEARCH("-",K1184,1),0) &gt; 0,IFERROR(VLOOKUP(K1184,'Liste ECO'!A:A,1,FALSE),"ATTENTION CE Inexistant"),"")</f>
        <v/>
      </c>
      <c r="O1184" s="467" t="str">
        <f>IF(LEFT(N1184,1) ="A",'Messages d''erreur'!$B$9,"")</f>
        <v/>
      </c>
      <c r="P1184" s="447">
        <f t="shared" si="91"/>
        <v>41303</v>
      </c>
      <c r="Q1184" s="447">
        <f>IFERROR(VLOOKUP(B1185,'Liste CG'!A:A,1,FALSE),"Attention erreur pas de CG")</f>
        <v>55005</v>
      </c>
      <c r="R1184" s="447" t="str">
        <f>IF(LEFT(Q1184,1)="A",'Messages d''erreur'!B$10,"")</f>
        <v/>
      </c>
      <c r="S1184" s="467">
        <f t="shared" si="92"/>
        <v>41303</v>
      </c>
      <c r="T1184" s="469">
        <f>IFERROR(VLOOKUP(S1184,'Liste CG'!A:A,1,FALSE),"Attention erreur pas de CG")</f>
        <v>41303</v>
      </c>
      <c r="U1184" s="447" t="str">
        <f>IF(MID(H1184,4,1)="x", 'Messages d''erreur'!$B$13,IF(LEFT(T1184,1)="A",'Messages d''erreur'!$B$12,""))</f>
        <v/>
      </c>
    </row>
    <row r="1185" spans="1:21" ht="14.5" x14ac:dyDescent="0.35">
      <c r="A1185" s="535" t="s">
        <v>2328</v>
      </c>
      <c r="B1185" s="447">
        <f t="shared" si="94"/>
        <v>55005</v>
      </c>
      <c r="C1185" s="462" t="s">
        <v>2329</v>
      </c>
      <c r="D1185" s="463" t="s">
        <v>1967</v>
      </c>
      <c r="E1185" s="464" t="s">
        <v>1101</v>
      </c>
      <c r="F1185" s="464">
        <v>2</v>
      </c>
      <c r="G1185" s="462" t="s">
        <v>2331</v>
      </c>
      <c r="H1185" s="464" t="s">
        <v>2019</v>
      </c>
      <c r="I1185" s="464" t="s">
        <v>1967</v>
      </c>
      <c r="J1185" s="464" t="s">
        <v>61</v>
      </c>
      <c r="K1185" s="466" t="s">
        <v>1100</v>
      </c>
      <c r="L1185" s="467">
        <f t="shared" si="93"/>
        <v>1</v>
      </c>
      <c r="M1185" s="468">
        <f t="shared" si="95"/>
        <v>55006</v>
      </c>
      <c r="N1185" s="467" t="str">
        <f>IF(IFERROR(SEARCH("-",K1185,1),0) &gt; 0,IFERROR(VLOOKUP(K1185,'Liste ECO'!A:A,1,FALSE),"ATTENTION CE Inexistant"),"")</f>
        <v/>
      </c>
      <c r="O1185" s="467" t="str">
        <f>IF(LEFT(N1185,1) ="A",'Messages d''erreur'!$B$9,"")</f>
        <v/>
      </c>
      <c r="P1185" s="447">
        <f t="shared" si="91"/>
        <v>55006</v>
      </c>
      <c r="Q1185" s="447">
        <f>IFERROR(VLOOKUP(B1186,'Liste CG'!A:A,1,FALSE),"Attention erreur pas de CG")</f>
        <v>55006</v>
      </c>
      <c r="R1185" s="447" t="str">
        <f>IF(LEFT(Q1185,1)="A",'Messages d''erreur'!B$10,"")</f>
        <v/>
      </c>
      <c r="S1185" s="467">
        <f t="shared" si="92"/>
        <v>55006</v>
      </c>
      <c r="T1185" s="469">
        <f>IFERROR(VLOOKUP(S1185,'Liste CG'!A:A,1,FALSE),"Attention erreur pas de CG")</f>
        <v>55006</v>
      </c>
      <c r="U1185" s="447" t="str">
        <f>IF(MID(H1185,4,1)="x", 'Messages d''erreur'!$B$13,IF(LEFT(T1185,1)="A",'Messages d''erreur'!$B$12,""))</f>
        <v/>
      </c>
    </row>
    <row r="1186" spans="1:21" ht="26" x14ac:dyDescent="0.35">
      <c r="A1186" s="535" t="s">
        <v>2019</v>
      </c>
      <c r="B1186" s="447">
        <f t="shared" si="94"/>
        <v>55006</v>
      </c>
      <c r="C1186" s="462" t="s">
        <v>2332</v>
      </c>
      <c r="D1186" s="463" t="s">
        <v>1967</v>
      </c>
      <c r="E1186" s="464" t="s">
        <v>61</v>
      </c>
      <c r="F1186" s="464">
        <v>1</v>
      </c>
      <c r="G1186" s="462" t="s">
        <v>2333</v>
      </c>
      <c r="H1186" s="464" t="s">
        <v>1276</v>
      </c>
      <c r="I1186" s="464" t="s">
        <v>1201</v>
      </c>
      <c r="J1186" s="464" t="s">
        <v>1101</v>
      </c>
      <c r="K1186" s="466" t="s">
        <v>1100</v>
      </c>
      <c r="L1186" s="467">
        <f t="shared" si="93"/>
        <v>0</v>
      </c>
      <c r="M1186" s="468">
        <f t="shared" si="95"/>
        <v>41303</v>
      </c>
      <c r="N1186" s="467" t="str">
        <f>IF(IFERROR(SEARCH("-",K1186,1),0) &gt; 0,IFERROR(VLOOKUP(K1186,'Liste ECO'!A:A,1,FALSE),"ATTENTION CE Inexistant"),"")</f>
        <v/>
      </c>
      <c r="O1186" s="467" t="str">
        <f>IF(LEFT(N1186,1) ="A",'Messages d''erreur'!$B$9,"")</f>
        <v/>
      </c>
      <c r="P1186" s="447">
        <f t="shared" si="91"/>
        <v>41303</v>
      </c>
      <c r="Q1186" s="447">
        <f>IFERROR(VLOOKUP(B1187,'Liste CG'!A:A,1,FALSE),"Attention erreur pas de CG")</f>
        <v>55006</v>
      </c>
      <c r="R1186" s="447" t="str">
        <f>IF(LEFT(Q1186,1)="A",'Messages d''erreur'!B$10,"")</f>
        <v/>
      </c>
      <c r="S1186" s="467">
        <f t="shared" si="92"/>
        <v>41303</v>
      </c>
      <c r="T1186" s="469">
        <f>IFERROR(VLOOKUP(S1186,'Liste CG'!A:A,1,FALSE),"Attention erreur pas de CG")</f>
        <v>41303</v>
      </c>
      <c r="U1186" s="447" t="str">
        <f>IF(MID(H1186,4,1)="x", 'Messages d''erreur'!$B$13,IF(LEFT(T1186,1)="A",'Messages d''erreur'!$B$12,""))</f>
        <v/>
      </c>
    </row>
    <row r="1187" spans="1:21" ht="26" x14ac:dyDescent="0.35">
      <c r="A1187" s="535" t="s">
        <v>2019</v>
      </c>
      <c r="B1187" s="447">
        <f t="shared" si="94"/>
        <v>55006</v>
      </c>
      <c r="C1187" s="462" t="s">
        <v>2332</v>
      </c>
      <c r="D1187" s="463" t="s">
        <v>1967</v>
      </c>
      <c r="E1187" s="464" t="s">
        <v>61</v>
      </c>
      <c r="F1187" s="464">
        <v>2</v>
      </c>
      <c r="G1187" s="462" t="s">
        <v>2089</v>
      </c>
      <c r="H1187" s="464" t="s">
        <v>2328</v>
      </c>
      <c r="I1187" s="464" t="s">
        <v>1967</v>
      </c>
      <c r="J1187" s="464" t="s">
        <v>1101</v>
      </c>
      <c r="K1187" s="466" t="s">
        <v>1100</v>
      </c>
      <c r="L1187" s="467">
        <f t="shared" si="93"/>
        <v>1</v>
      </c>
      <c r="M1187" s="468">
        <f t="shared" si="95"/>
        <v>55005</v>
      </c>
      <c r="N1187" s="467" t="str">
        <f>IF(IFERROR(SEARCH("-",K1187,1),0) &gt; 0,IFERROR(VLOOKUP(K1187,'Liste ECO'!A:A,1,FALSE),"ATTENTION CE Inexistant"),"")</f>
        <v/>
      </c>
      <c r="O1187" s="467" t="str">
        <f>IF(LEFT(N1187,1) ="A",'Messages d''erreur'!$B$9,"")</f>
        <v/>
      </c>
      <c r="P1187" s="447">
        <f t="shared" si="91"/>
        <v>55005</v>
      </c>
      <c r="Q1187" s="447">
        <f>IFERROR(VLOOKUP(B1188,'Liste CG'!A:A,1,FALSE),"Attention erreur pas de CG")</f>
        <v>55006</v>
      </c>
      <c r="R1187" s="447" t="str">
        <f>IF(LEFT(Q1187,1)="A",'Messages d''erreur'!B$10,"")</f>
        <v/>
      </c>
      <c r="S1187" s="467">
        <f t="shared" si="92"/>
        <v>55005</v>
      </c>
      <c r="T1187" s="469">
        <f>IFERROR(VLOOKUP(S1187,'Liste CG'!A:A,1,FALSE),"Attention erreur pas de CG")</f>
        <v>55005</v>
      </c>
      <c r="U1187" s="447" t="str">
        <f>IF(MID(H1187,4,1)="x", 'Messages d''erreur'!$B$13,IF(LEFT(T1187,1)="A",'Messages d''erreur'!$B$12,""))</f>
        <v/>
      </c>
    </row>
    <row r="1188" spans="1:21" ht="26" x14ac:dyDescent="0.35">
      <c r="A1188" s="535" t="s">
        <v>2019</v>
      </c>
      <c r="B1188" s="447">
        <f t="shared" si="94"/>
        <v>55006</v>
      </c>
      <c r="C1188" s="462" t="s">
        <v>2332</v>
      </c>
      <c r="D1188" s="463" t="s">
        <v>1967</v>
      </c>
      <c r="E1188" s="464" t="s">
        <v>1101</v>
      </c>
      <c r="F1188" s="464">
        <v>3</v>
      </c>
      <c r="G1188" s="462" t="s">
        <v>2321</v>
      </c>
      <c r="H1188" s="464" t="s">
        <v>2334</v>
      </c>
      <c r="I1188" s="464" t="s">
        <v>2113</v>
      </c>
      <c r="J1188" s="464" t="s">
        <v>61</v>
      </c>
      <c r="K1188" s="466" t="s">
        <v>1100</v>
      </c>
      <c r="L1188" s="467">
        <f t="shared" si="93"/>
        <v>1</v>
      </c>
      <c r="M1188" s="468">
        <f t="shared" si="95"/>
        <v>58006</v>
      </c>
      <c r="N1188" s="467" t="str">
        <f>IF(IFERROR(SEARCH("-",K1188,1),0) &gt; 0,IFERROR(VLOOKUP(K1188,'Liste ECO'!A:A,1,FALSE),"ATTENTION CE Inexistant"),"")</f>
        <v/>
      </c>
      <c r="O1188" s="467" t="str">
        <f>IF(LEFT(N1188,1) ="A",'Messages d''erreur'!$B$9,"")</f>
        <v/>
      </c>
      <c r="P1188" s="447">
        <f t="shared" si="91"/>
        <v>58006</v>
      </c>
      <c r="Q1188" s="447">
        <f>IFERROR(VLOOKUP(B1189,'Liste CG'!A:A,1,FALSE),"Attention erreur pas de CG")</f>
        <v>55010</v>
      </c>
      <c r="R1188" s="447" t="str">
        <f>IF(LEFT(Q1188,1)="A",'Messages d''erreur'!B$10,"")</f>
        <v/>
      </c>
      <c r="S1188" s="467">
        <f t="shared" si="92"/>
        <v>58006</v>
      </c>
      <c r="T1188" s="469">
        <f>IFERROR(VLOOKUP(S1188,'Liste CG'!A:A,1,FALSE),"Attention erreur pas de CG")</f>
        <v>58006</v>
      </c>
      <c r="U1188" s="447" t="str">
        <f>IF(MID(H1188,4,1)="x", 'Messages d''erreur'!$B$13,IF(LEFT(T1188,1)="A",'Messages d''erreur'!$B$12,""))</f>
        <v/>
      </c>
    </row>
    <row r="1189" spans="1:21" ht="14.5" x14ac:dyDescent="0.35">
      <c r="A1189" s="535" t="s">
        <v>2335</v>
      </c>
      <c r="B1189" s="447">
        <f t="shared" si="94"/>
        <v>55010</v>
      </c>
      <c r="C1189" s="462" t="s">
        <v>2336</v>
      </c>
      <c r="D1189" s="463" t="s">
        <v>1967</v>
      </c>
      <c r="E1189" s="464" t="s">
        <v>61</v>
      </c>
      <c r="F1189" s="464">
        <v>1</v>
      </c>
      <c r="G1189" s="462" t="s">
        <v>2069</v>
      </c>
      <c r="H1189" s="464" t="s">
        <v>2325</v>
      </c>
      <c r="I1189" s="464" t="s">
        <v>2326</v>
      </c>
      <c r="J1189" s="464" t="s">
        <v>1101</v>
      </c>
      <c r="K1189" s="466" t="s">
        <v>1100</v>
      </c>
      <c r="L1189" s="467">
        <f t="shared" si="93"/>
        <v>0</v>
      </c>
      <c r="M1189" s="468">
        <f t="shared" si="95"/>
        <v>56000</v>
      </c>
      <c r="N1189" s="467" t="str">
        <f>IF(IFERROR(SEARCH("-",K1189,1),0) &gt; 0,IFERROR(VLOOKUP(K1189,'Liste ECO'!A:A,1,FALSE),"ATTENTION CE Inexistant"),"")</f>
        <v/>
      </c>
      <c r="O1189" s="467" t="str">
        <f>IF(LEFT(N1189,1) ="A",'Messages d''erreur'!$B$9,"")</f>
        <v/>
      </c>
      <c r="P1189" s="447">
        <f t="shared" si="91"/>
        <v>56000</v>
      </c>
      <c r="Q1189" s="447">
        <f>IFERROR(VLOOKUP(B1190,'Liste CG'!A:A,1,FALSE),"Attention erreur pas de CG")</f>
        <v>55010</v>
      </c>
      <c r="R1189" s="447" t="str">
        <f>IF(LEFT(Q1189,1)="A",'Messages d''erreur'!B$10,"")</f>
        <v/>
      </c>
      <c r="S1189" s="467">
        <f t="shared" si="92"/>
        <v>56000</v>
      </c>
      <c r="T1189" s="469">
        <f>IFERROR(VLOOKUP(S1189,'Liste CG'!A:A,1,FALSE),"Attention erreur pas de CG")</f>
        <v>56000</v>
      </c>
      <c r="U1189" s="447" t="str">
        <f>IF(MID(H1189,4,1)="x", 'Messages d''erreur'!$B$13,IF(LEFT(T1189,1)="A",'Messages d''erreur'!$B$12,""))</f>
        <v/>
      </c>
    </row>
    <row r="1190" spans="1:21" ht="14.5" x14ac:dyDescent="0.35">
      <c r="A1190" s="535" t="s">
        <v>2335</v>
      </c>
      <c r="B1190" s="447">
        <f t="shared" si="94"/>
        <v>55010</v>
      </c>
      <c r="C1190" s="462" t="s">
        <v>2336</v>
      </c>
      <c r="D1190" s="463" t="s">
        <v>1967</v>
      </c>
      <c r="E1190" s="464" t="s">
        <v>1101</v>
      </c>
      <c r="F1190" s="464">
        <v>2</v>
      </c>
      <c r="G1190" s="462" t="s">
        <v>2337</v>
      </c>
      <c r="H1190" s="464" t="s">
        <v>2338</v>
      </c>
      <c r="I1190" s="464" t="s">
        <v>2113</v>
      </c>
      <c r="J1190" s="464" t="s">
        <v>61</v>
      </c>
      <c r="K1190" s="466" t="s">
        <v>1100</v>
      </c>
      <c r="L1190" s="467">
        <f t="shared" si="93"/>
        <v>1</v>
      </c>
      <c r="M1190" s="468">
        <f t="shared" si="95"/>
        <v>58010</v>
      </c>
      <c r="N1190" s="467" t="str">
        <f>IF(IFERROR(SEARCH("-",K1190,1),0) &gt; 0,IFERROR(VLOOKUP(K1190,'Liste ECO'!A:A,1,FALSE),"ATTENTION CE Inexistant"),"")</f>
        <v/>
      </c>
      <c r="O1190" s="467" t="str">
        <f>IF(LEFT(N1190,1) ="A",'Messages d''erreur'!$B$9,"")</f>
        <v/>
      </c>
      <c r="P1190" s="447">
        <f t="shared" si="91"/>
        <v>58010</v>
      </c>
      <c r="Q1190" s="447">
        <f>IFERROR(VLOOKUP(B1191,'Liste CG'!A:A,1,FALSE),"Attention erreur pas de CG")</f>
        <v>55018</v>
      </c>
      <c r="R1190" s="447" t="str">
        <f>IF(LEFT(Q1190,1)="A",'Messages d''erreur'!B$10,"")</f>
        <v/>
      </c>
      <c r="S1190" s="467">
        <f t="shared" si="92"/>
        <v>58010</v>
      </c>
      <c r="T1190" s="469">
        <f>IFERROR(VLOOKUP(S1190,'Liste CG'!A:A,1,FALSE),"Attention erreur pas de CG")</f>
        <v>58010</v>
      </c>
      <c r="U1190" s="447" t="str">
        <f>IF(MID(H1190,4,1)="x", 'Messages d''erreur'!$B$13,IF(LEFT(T1190,1)="A",'Messages d''erreur'!$B$12,""))</f>
        <v/>
      </c>
    </row>
    <row r="1191" spans="1:21" ht="26" x14ac:dyDescent="0.35">
      <c r="A1191" s="535" t="s">
        <v>2339</v>
      </c>
      <c r="B1191" s="447">
        <f t="shared" si="94"/>
        <v>55018</v>
      </c>
      <c r="C1191" s="462" t="s">
        <v>2340</v>
      </c>
      <c r="D1191" s="463" t="s">
        <v>1967</v>
      </c>
      <c r="E1191" s="464" t="s">
        <v>61</v>
      </c>
      <c r="F1191" s="464">
        <v>1</v>
      </c>
      <c r="G1191" s="462" t="s">
        <v>2341</v>
      </c>
      <c r="H1191" s="464" t="s">
        <v>1200</v>
      </c>
      <c r="I1191" s="464" t="s">
        <v>1201</v>
      </c>
      <c r="J1191" s="464" t="s">
        <v>1101</v>
      </c>
      <c r="K1191" s="466" t="s">
        <v>1100</v>
      </c>
      <c r="L1191" s="467">
        <f t="shared" si="93"/>
        <v>0</v>
      </c>
      <c r="M1191" s="468">
        <f t="shared" si="95"/>
        <v>41301</v>
      </c>
      <c r="N1191" s="467" t="str">
        <f>IF(IFERROR(SEARCH("-",K1191,1),0) &gt; 0,IFERROR(VLOOKUP(K1191,'Liste ECO'!A:A,1,FALSE),"ATTENTION CE Inexistant"),"")</f>
        <v/>
      </c>
      <c r="O1191" s="467" t="str">
        <f>IF(LEFT(N1191,1) ="A",'Messages d''erreur'!$B$9,"")</f>
        <v/>
      </c>
      <c r="P1191" s="447">
        <f t="shared" si="91"/>
        <v>41301</v>
      </c>
      <c r="Q1191" s="447">
        <f>IFERROR(VLOOKUP(B1192,'Liste CG'!A:A,1,FALSE),"Attention erreur pas de CG")</f>
        <v>55018</v>
      </c>
      <c r="R1191" s="447" t="str">
        <f>IF(LEFT(Q1191,1)="A",'Messages d''erreur'!B$10,"")</f>
        <v/>
      </c>
      <c r="S1191" s="467">
        <f t="shared" si="92"/>
        <v>41301</v>
      </c>
      <c r="T1191" s="469">
        <f>IFERROR(VLOOKUP(S1191,'Liste CG'!A:A,1,FALSE),"Attention erreur pas de CG")</f>
        <v>41301</v>
      </c>
      <c r="U1191" s="447" t="str">
        <f>IF(MID(H1191,4,1)="x", 'Messages d''erreur'!$B$13,IF(LEFT(T1191,1)="A",'Messages d''erreur'!$B$12,""))</f>
        <v/>
      </c>
    </row>
    <row r="1192" spans="1:21" ht="26" x14ac:dyDescent="0.35">
      <c r="A1192" s="535" t="s">
        <v>2339</v>
      </c>
      <c r="B1192" s="447">
        <f t="shared" si="94"/>
        <v>55018</v>
      </c>
      <c r="C1192" s="462" t="s">
        <v>2340</v>
      </c>
      <c r="D1192" s="463" t="s">
        <v>1967</v>
      </c>
      <c r="E1192" s="464" t="s">
        <v>1101</v>
      </c>
      <c r="F1192" s="464">
        <v>2</v>
      </c>
      <c r="G1192" s="462" t="s">
        <v>2337</v>
      </c>
      <c r="H1192" s="464" t="s">
        <v>2342</v>
      </c>
      <c r="I1192" s="464" t="s">
        <v>2113</v>
      </c>
      <c r="J1192" s="464" t="s">
        <v>61</v>
      </c>
      <c r="K1192" s="466" t="s">
        <v>1100</v>
      </c>
      <c r="L1192" s="467">
        <f t="shared" si="93"/>
        <v>1</v>
      </c>
      <c r="M1192" s="468">
        <f t="shared" si="95"/>
        <v>58018</v>
      </c>
      <c r="N1192" s="467" t="str">
        <f>IF(IFERROR(SEARCH("-",K1192,1),0) &gt; 0,IFERROR(VLOOKUP(K1192,'Liste ECO'!A:A,1,FALSE),"ATTENTION CE Inexistant"),"")</f>
        <v/>
      </c>
      <c r="O1192" s="467" t="str">
        <f>IF(LEFT(N1192,1) ="A",'Messages d''erreur'!$B$9,"")</f>
        <v/>
      </c>
      <c r="P1192" s="447">
        <f t="shared" si="91"/>
        <v>58018</v>
      </c>
      <c r="Q1192" s="447">
        <f>IFERROR(VLOOKUP(B1193,'Liste CG'!A:A,1,FALSE),"Attention erreur pas de CG")</f>
        <v>55030</v>
      </c>
      <c r="R1192" s="447" t="str">
        <f>IF(LEFT(Q1192,1)="A",'Messages d''erreur'!B$10,"")</f>
        <v/>
      </c>
      <c r="S1192" s="467">
        <f t="shared" si="92"/>
        <v>58018</v>
      </c>
      <c r="T1192" s="469">
        <f>IFERROR(VLOOKUP(S1192,'Liste CG'!A:A,1,FALSE),"Attention erreur pas de CG")</f>
        <v>58018</v>
      </c>
      <c r="U1192" s="447" t="str">
        <f>IF(MID(H1192,4,1)="x", 'Messages d''erreur'!$B$13,IF(LEFT(T1192,1)="A",'Messages d''erreur'!$B$12,""))</f>
        <v/>
      </c>
    </row>
    <row r="1193" spans="1:21" ht="26" x14ac:dyDescent="0.35">
      <c r="A1193" s="535" t="s">
        <v>2343</v>
      </c>
      <c r="B1193" s="447">
        <f t="shared" si="94"/>
        <v>55030</v>
      </c>
      <c r="C1193" s="462" t="s">
        <v>2344</v>
      </c>
      <c r="D1193" s="463" t="s">
        <v>1967</v>
      </c>
      <c r="E1193" s="464" t="s">
        <v>61</v>
      </c>
      <c r="F1193" s="464">
        <v>1</v>
      </c>
      <c r="G1193" s="462" t="s">
        <v>2324</v>
      </c>
      <c r="H1193" s="464" t="s">
        <v>2325</v>
      </c>
      <c r="I1193" s="464" t="s">
        <v>2326</v>
      </c>
      <c r="J1193" s="464" t="s">
        <v>1101</v>
      </c>
      <c r="K1193" s="466" t="s">
        <v>1100</v>
      </c>
      <c r="L1193" s="467">
        <f t="shared" si="93"/>
        <v>0</v>
      </c>
      <c r="M1193" s="468">
        <f t="shared" si="95"/>
        <v>56000</v>
      </c>
      <c r="N1193" s="467" t="str">
        <f>IF(IFERROR(SEARCH("-",K1193,1),0) &gt; 0,IFERROR(VLOOKUP(K1193,'Liste ECO'!A:A,1,FALSE),"ATTENTION CE Inexistant"),"")</f>
        <v/>
      </c>
      <c r="O1193" s="467" t="str">
        <f>IF(LEFT(N1193,1) ="A",'Messages d''erreur'!$B$9,"")</f>
        <v/>
      </c>
      <c r="P1193" s="447">
        <f t="shared" si="91"/>
        <v>56000</v>
      </c>
      <c r="Q1193" s="447">
        <f>IFERROR(VLOOKUP(B1194,'Liste CG'!A:A,1,FALSE),"Attention erreur pas de CG")</f>
        <v>55030</v>
      </c>
      <c r="R1193" s="447" t="str">
        <f>IF(LEFT(Q1193,1)="A",'Messages d''erreur'!B$10,"")</f>
        <v/>
      </c>
      <c r="S1193" s="467">
        <f t="shared" si="92"/>
        <v>56000</v>
      </c>
      <c r="T1193" s="469">
        <f>IFERROR(VLOOKUP(S1193,'Liste CG'!A:A,1,FALSE),"Attention erreur pas de CG")</f>
        <v>56000</v>
      </c>
      <c r="U1193" s="447" t="str">
        <f>IF(MID(H1193,4,1)="x", 'Messages d''erreur'!$B$13,IF(LEFT(T1193,1)="A",'Messages d''erreur'!$B$12,""))</f>
        <v/>
      </c>
    </row>
    <row r="1194" spans="1:21" ht="26" x14ac:dyDescent="0.35">
      <c r="A1194" s="535" t="s">
        <v>2343</v>
      </c>
      <c r="B1194" s="447">
        <f t="shared" si="94"/>
        <v>55030</v>
      </c>
      <c r="C1194" s="462" t="s">
        <v>2344</v>
      </c>
      <c r="D1194" s="463" t="s">
        <v>1967</v>
      </c>
      <c r="E1194" s="464" t="s">
        <v>1101</v>
      </c>
      <c r="F1194" s="464">
        <v>2</v>
      </c>
      <c r="G1194" s="462" t="s">
        <v>2337</v>
      </c>
      <c r="H1194" s="464" t="s">
        <v>2345</v>
      </c>
      <c r="I1194" s="464" t="s">
        <v>2113</v>
      </c>
      <c r="J1194" s="464" t="s">
        <v>61</v>
      </c>
      <c r="K1194" s="466" t="s">
        <v>1100</v>
      </c>
      <c r="L1194" s="467">
        <f t="shared" si="93"/>
        <v>1</v>
      </c>
      <c r="M1194" s="468">
        <f t="shared" si="95"/>
        <v>58030</v>
      </c>
      <c r="N1194" s="467" t="str">
        <f>IF(IFERROR(SEARCH("-",K1194,1),0) &gt; 0,IFERROR(VLOOKUP(K1194,'Liste ECO'!A:A,1,FALSE),"ATTENTION CE Inexistant"),"")</f>
        <v/>
      </c>
      <c r="O1194" s="467" t="str">
        <f>IF(LEFT(N1194,1) ="A",'Messages d''erreur'!$B$9,"")</f>
        <v/>
      </c>
      <c r="P1194" s="447">
        <f t="shared" si="91"/>
        <v>58030</v>
      </c>
      <c r="Q1194" s="447">
        <f>IFERROR(VLOOKUP(B1195,'Liste CG'!A:A,1,FALSE),"Attention erreur pas de CG")</f>
        <v>55050</v>
      </c>
      <c r="R1194" s="447" t="str">
        <f>IF(LEFT(Q1194,1)="A",'Messages d''erreur'!B$10,"")</f>
        <v/>
      </c>
      <c r="S1194" s="467">
        <f t="shared" si="92"/>
        <v>58030</v>
      </c>
      <c r="T1194" s="469">
        <f>IFERROR(VLOOKUP(S1194,'Liste CG'!A:A,1,FALSE),"Attention erreur pas de CG")</f>
        <v>58030</v>
      </c>
      <c r="U1194" s="447" t="str">
        <f>IF(MID(H1194,4,1)="x", 'Messages d''erreur'!$B$13,IF(LEFT(T1194,1)="A",'Messages d''erreur'!$B$12,""))</f>
        <v/>
      </c>
    </row>
    <row r="1195" spans="1:21" ht="26" x14ac:dyDescent="0.35">
      <c r="A1195" s="535" t="s">
        <v>2346</v>
      </c>
      <c r="B1195" s="447">
        <f t="shared" si="94"/>
        <v>55050</v>
      </c>
      <c r="C1195" s="462" t="s">
        <v>2347</v>
      </c>
      <c r="D1195" s="463" t="s">
        <v>1967</v>
      </c>
      <c r="E1195" s="464" t="s">
        <v>61</v>
      </c>
      <c r="F1195" s="464">
        <v>1</v>
      </c>
      <c r="G1195" s="462" t="s">
        <v>2069</v>
      </c>
      <c r="H1195" s="464" t="s">
        <v>1200</v>
      </c>
      <c r="I1195" s="464" t="s">
        <v>1201</v>
      </c>
      <c r="J1195" s="464" t="s">
        <v>1101</v>
      </c>
      <c r="K1195" s="466" t="s">
        <v>1100</v>
      </c>
      <c r="L1195" s="467">
        <f t="shared" si="93"/>
        <v>0</v>
      </c>
      <c r="M1195" s="468">
        <f t="shared" si="95"/>
        <v>41301</v>
      </c>
      <c r="N1195" s="467" t="str">
        <f>IF(IFERROR(SEARCH("-",K1195,1),0) &gt; 0,IFERROR(VLOOKUP(K1195,'Liste ECO'!A:A,1,FALSE),"ATTENTION CE Inexistant"),"")</f>
        <v/>
      </c>
      <c r="O1195" s="467" t="str">
        <f>IF(LEFT(N1195,1) ="A",'Messages d''erreur'!$B$9,"")</f>
        <v/>
      </c>
      <c r="P1195" s="447">
        <f t="shared" si="91"/>
        <v>41301</v>
      </c>
      <c r="Q1195" s="447">
        <f>IFERROR(VLOOKUP(B1196,'Liste CG'!A:A,1,FALSE),"Attention erreur pas de CG")</f>
        <v>55050</v>
      </c>
      <c r="R1195" s="447" t="str">
        <f>IF(LEFT(Q1195,1)="A",'Messages d''erreur'!B$10,"")</f>
        <v/>
      </c>
      <c r="S1195" s="467">
        <f t="shared" si="92"/>
        <v>41301</v>
      </c>
      <c r="T1195" s="469">
        <f>IFERROR(VLOOKUP(S1195,'Liste CG'!A:A,1,FALSE),"Attention erreur pas de CG")</f>
        <v>41301</v>
      </c>
      <c r="U1195" s="447" t="str">
        <f>IF(MID(H1195,4,1)="x", 'Messages d''erreur'!$B$13,IF(LEFT(T1195,1)="A",'Messages d''erreur'!$B$12,""))</f>
        <v/>
      </c>
    </row>
    <row r="1196" spans="1:21" ht="26" x14ac:dyDescent="0.35">
      <c r="A1196" s="535" t="s">
        <v>2346</v>
      </c>
      <c r="B1196" s="447">
        <f t="shared" si="94"/>
        <v>55050</v>
      </c>
      <c r="C1196" s="462" t="s">
        <v>2347</v>
      </c>
      <c r="D1196" s="463" t="s">
        <v>1967</v>
      </c>
      <c r="E1196" s="464" t="s">
        <v>1101</v>
      </c>
      <c r="F1196" s="464">
        <v>2</v>
      </c>
      <c r="G1196" s="462" t="s">
        <v>2337</v>
      </c>
      <c r="H1196" s="464" t="s">
        <v>2348</v>
      </c>
      <c r="I1196" s="464" t="s">
        <v>2113</v>
      </c>
      <c r="J1196" s="464" t="s">
        <v>61</v>
      </c>
      <c r="K1196" s="466" t="s">
        <v>1100</v>
      </c>
      <c r="L1196" s="467">
        <f t="shared" si="93"/>
        <v>1</v>
      </c>
      <c r="M1196" s="468">
        <f t="shared" si="95"/>
        <v>58050</v>
      </c>
      <c r="N1196" s="467" t="str">
        <f>IF(IFERROR(SEARCH("-",K1196,1),0) &gt; 0,IFERROR(VLOOKUP(K1196,'Liste ECO'!A:A,1,FALSE),"ATTENTION CE Inexistant"),"")</f>
        <v/>
      </c>
      <c r="O1196" s="467" t="str">
        <f>IF(LEFT(N1196,1) ="A",'Messages d''erreur'!$B$9,"")</f>
        <v/>
      </c>
      <c r="P1196" s="447">
        <f t="shared" si="91"/>
        <v>58050</v>
      </c>
      <c r="Q1196" s="447">
        <f>IFERROR(VLOOKUP(B1197,'Liste CG'!A:A,1,FALSE),"Attention erreur pas de CG")</f>
        <v>55070</v>
      </c>
      <c r="R1196" s="447" t="str">
        <f>IF(LEFT(Q1196,1)="A",'Messages d''erreur'!B$10,"")</f>
        <v/>
      </c>
      <c r="S1196" s="467">
        <f t="shared" si="92"/>
        <v>58050</v>
      </c>
      <c r="T1196" s="469">
        <f>IFERROR(VLOOKUP(S1196,'Liste CG'!A:A,1,FALSE),"Attention erreur pas de CG")</f>
        <v>58050</v>
      </c>
      <c r="U1196" s="447" t="str">
        <f>IF(MID(H1196,4,1)="x", 'Messages d''erreur'!$B$13,IF(LEFT(T1196,1)="A",'Messages d''erreur'!$B$12,""))</f>
        <v/>
      </c>
    </row>
    <row r="1197" spans="1:21" ht="26" x14ac:dyDescent="0.35">
      <c r="A1197" s="535" t="s">
        <v>2349</v>
      </c>
      <c r="B1197" s="447">
        <f t="shared" si="94"/>
        <v>55070</v>
      </c>
      <c r="C1197" s="462" t="s">
        <v>2350</v>
      </c>
      <c r="D1197" s="463" t="s">
        <v>1967</v>
      </c>
      <c r="E1197" s="464" t="s">
        <v>61</v>
      </c>
      <c r="F1197" s="464">
        <v>1</v>
      </c>
      <c r="G1197" s="462" t="s">
        <v>2069</v>
      </c>
      <c r="H1197" s="464" t="s">
        <v>2351</v>
      </c>
      <c r="I1197" s="464" t="s">
        <v>1201</v>
      </c>
      <c r="J1197" s="464" t="s">
        <v>1101</v>
      </c>
      <c r="K1197" s="466" t="s">
        <v>1100</v>
      </c>
      <c r="L1197" s="467">
        <f t="shared" si="93"/>
        <v>0</v>
      </c>
      <c r="M1197" s="468" t="e">
        <f t="shared" si="95"/>
        <v>#VALUE!</v>
      </c>
      <c r="N1197" s="467" t="str">
        <f>IF(IFERROR(SEARCH("-",K1197,1),0) &gt; 0,IFERROR(VLOOKUP(K1197,'Liste ECO'!A:A,1,FALSE),"ATTENTION CE Inexistant"),"")</f>
        <v/>
      </c>
      <c r="O1197" s="467" t="str">
        <f>IF(LEFT(N1197,1) ="A",'Messages d''erreur'!$B$9,"")</f>
        <v/>
      </c>
      <c r="P1197" s="447" t="e">
        <f t="shared" ref="P1197:P1260" si="96">VALUE(H1197)</f>
        <v>#VALUE!</v>
      </c>
      <c r="Q1197" s="447">
        <f>IFERROR(VLOOKUP(B1198,'Liste CG'!A:A,1,FALSE),"Attention erreur pas de CG")</f>
        <v>55300</v>
      </c>
      <c r="R1197" s="447" t="str">
        <f>IF(LEFT(Q1197,1)="A",'Messages d''erreur'!B$10,"")</f>
        <v/>
      </c>
      <c r="S1197" s="467" t="e">
        <f t="shared" ref="S1197:S1260" si="97">VALUE(H1197)</f>
        <v>#VALUE!</v>
      </c>
      <c r="T1197" s="469" t="str">
        <f>IFERROR(VLOOKUP(S1197,'Liste CG'!A:A,1,FALSE),"Attention erreur pas de CG")</f>
        <v>Attention erreur pas de CG</v>
      </c>
      <c r="U1197" s="447" t="str">
        <f>IF(MID(H1197,4,1)="x", 'Messages d''erreur'!$B$13,IF(LEFT(T1197,1)="A",'Messages d''erreur'!$B$12,""))</f>
        <v>Compte générique de contre-partie</v>
      </c>
    </row>
    <row r="1198" spans="1:21" ht="26" x14ac:dyDescent="0.35">
      <c r="A1198" s="535" t="s">
        <v>2352</v>
      </c>
      <c r="B1198" s="447">
        <f t="shared" si="94"/>
        <v>55300</v>
      </c>
      <c r="C1198" s="462" t="s">
        <v>2353</v>
      </c>
      <c r="D1198" s="463" t="s">
        <v>1967</v>
      </c>
      <c r="E1198" s="464" t="s">
        <v>61</v>
      </c>
      <c r="F1198" s="464">
        <v>1</v>
      </c>
      <c r="G1198" s="462" t="s">
        <v>2354</v>
      </c>
      <c r="H1198" s="464" t="s">
        <v>2325</v>
      </c>
      <c r="I1198" s="464" t="s">
        <v>2326</v>
      </c>
      <c r="J1198" s="464" t="s">
        <v>1101</v>
      </c>
      <c r="K1198" s="466" t="s">
        <v>1100</v>
      </c>
      <c r="L1198" s="467">
        <f t="shared" si="93"/>
        <v>0</v>
      </c>
      <c r="M1198" s="468">
        <f t="shared" si="95"/>
        <v>56000</v>
      </c>
      <c r="N1198" s="467" t="str">
        <f>IF(IFERROR(SEARCH("-",K1198,1),0) &gt; 0,IFERROR(VLOOKUP(K1198,'Liste ECO'!A:A,1,FALSE),"ATTENTION CE Inexistant"),"")</f>
        <v/>
      </c>
      <c r="O1198" s="467" t="str">
        <f>IF(LEFT(N1198,1) ="A",'Messages d''erreur'!$B$9,"")</f>
        <v/>
      </c>
      <c r="P1198" s="447">
        <f t="shared" si="96"/>
        <v>56000</v>
      </c>
      <c r="Q1198" s="447">
        <f>IFERROR(VLOOKUP(B1199,'Liste CG'!A:A,1,FALSE),"Attention erreur pas de CG")</f>
        <v>55300</v>
      </c>
      <c r="R1198" s="447" t="str">
        <f>IF(LEFT(Q1198,1)="A",'Messages d''erreur'!B$10,"")</f>
        <v/>
      </c>
      <c r="S1198" s="467">
        <f t="shared" si="97"/>
        <v>56000</v>
      </c>
      <c r="T1198" s="469">
        <f>IFERROR(VLOOKUP(S1198,'Liste CG'!A:A,1,FALSE),"Attention erreur pas de CG")</f>
        <v>56000</v>
      </c>
      <c r="U1198" s="447" t="str">
        <f>IF(MID(H1198,4,1)="x", 'Messages d''erreur'!$B$13,IF(LEFT(T1198,1)="A",'Messages d''erreur'!$B$12,""))</f>
        <v/>
      </c>
    </row>
    <row r="1199" spans="1:21" ht="26" x14ac:dyDescent="0.35">
      <c r="A1199" s="535" t="s">
        <v>2352</v>
      </c>
      <c r="B1199" s="447">
        <f t="shared" si="94"/>
        <v>55300</v>
      </c>
      <c r="C1199" s="462" t="s">
        <v>2353</v>
      </c>
      <c r="D1199" s="463" t="s">
        <v>2113</v>
      </c>
      <c r="E1199" s="464" t="s">
        <v>1101</v>
      </c>
      <c r="F1199" s="464">
        <v>2</v>
      </c>
      <c r="G1199" s="462" t="s">
        <v>2355</v>
      </c>
      <c r="H1199" s="464" t="s">
        <v>2112</v>
      </c>
      <c r="I1199" s="464" t="s">
        <v>2113</v>
      </c>
      <c r="J1199" s="464" t="s">
        <v>61</v>
      </c>
      <c r="K1199" s="466" t="s">
        <v>1100</v>
      </c>
      <c r="L1199" s="467">
        <f t="shared" si="93"/>
        <v>1</v>
      </c>
      <c r="M1199" s="468" t="e">
        <f t="shared" si="95"/>
        <v>#VALUE!</v>
      </c>
      <c r="N1199" s="467" t="str">
        <f>IF(IFERROR(SEARCH("-",K1199,1),0) &gt; 0,IFERROR(VLOOKUP(K1199,'Liste ECO'!A:A,1,FALSE),"ATTENTION CE Inexistant"),"")</f>
        <v/>
      </c>
      <c r="O1199" s="467" t="str">
        <f>IF(LEFT(N1199,1) ="A",'Messages d''erreur'!$B$9,"")</f>
        <v/>
      </c>
      <c r="P1199" s="447" t="e">
        <f t="shared" si="96"/>
        <v>#VALUE!</v>
      </c>
      <c r="Q1199" s="447">
        <f>IFERROR(VLOOKUP(B1200,'Liste CG'!A:A,1,FALSE),"Attention erreur pas de CG")</f>
        <v>55700</v>
      </c>
      <c r="R1199" s="447" t="str">
        <f>IF(LEFT(Q1199,1)="A",'Messages d''erreur'!B$10,"")</f>
        <v/>
      </c>
      <c r="S1199" s="467" t="e">
        <f t="shared" si="97"/>
        <v>#VALUE!</v>
      </c>
      <c r="T1199" s="469" t="str">
        <f>IFERROR(VLOOKUP(S1199,'Liste CG'!A:A,1,FALSE),"Attention erreur pas de CG")</f>
        <v>Attention erreur pas de CG</v>
      </c>
      <c r="U1199" s="447" t="str">
        <f>IF(MID(H1199,4,1)="x", 'Messages d''erreur'!$B$13,IF(LEFT(T1199,1)="A",'Messages d''erreur'!$B$12,""))</f>
        <v>Compte générique de contre-partie</v>
      </c>
    </row>
    <row r="1200" spans="1:21" ht="14.5" x14ac:dyDescent="0.35">
      <c r="A1200" s="535" t="s">
        <v>2115</v>
      </c>
      <c r="B1200" s="447">
        <f t="shared" si="94"/>
        <v>55700</v>
      </c>
      <c r="C1200" s="462" t="s">
        <v>2356</v>
      </c>
      <c r="D1200" s="463" t="s">
        <v>1967</v>
      </c>
      <c r="E1200" s="464" t="s">
        <v>61</v>
      </c>
      <c r="F1200" s="464">
        <v>1</v>
      </c>
      <c r="G1200" s="462" t="s">
        <v>2069</v>
      </c>
      <c r="H1200" s="464" t="s">
        <v>2278</v>
      </c>
      <c r="I1200" s="464" t="s">
        <v>1201</v>
      </c>
      <c r="J1200" s="464" t="s">
        <v>1101</v>
      </c>
      <c r="K1200" s="466" t="s">
        <v>1100</v>
      </c>
      <c r="L1200" s="467">
        <f t="shared" si="93"/>
        <v>0</v>
      </c>
      <c r="M1200" s="468" t="e">
        <f t="shared" si="95"/>
        <v>#VALUE!</v>
      </c>
      <c r="N1200" s="467" t="str">
        <f>IF(IFERROR(SEARCH("-",K1200,1),0) &gt; 0,IFERROR(VLOOKUP(K1200,'Liste ECO'!A:A,1,FALSE),"ATTENTION CE Inexistant"),"")</f>
        <v/>
      </c>
      <c r="O1200" s="467" t="str">
        <f>IF(LEFT(N1200,1) ="A",'Messages d''erreur'!$B$9,"")</f>
        <v/>
      </c>
      <c r="P1200" s="447" t="e">
        <f t="shared" si="96"/>
        <v>#VALUE!</v>
      </c>
      <c r="Q1200" s="447">
        <f>IFERROR(VLOOKUP(B1201,'Liste CG'!A:A,1,FALSE),"Attention erreur pas de CG")</f>
        <v>55700</v>
      </c>
      <c r="R1200" s="447" t="str">
        <f>IF(LEFT(Q1200,1)="A",'Messages d''erreur'!B$10,"")</f>
        <v/>
      </c>
      <c r="S1200" s="467" t="e">
        <f t="shared" si="97"/>
        <v>#VALUE!</v>
      </c>
      <c r="T1200" s="469" t="str">
        <f>IFERROR(VLOOKUP(S1200,'Liste CG'!A:A,1,FALSE),"Attention erreur pas de CG")</f>
        <v>Attention erreur pas de CG</v>
      </c>
      <c r="U1200" s="447" t="str">
        <f>IF(MID(H1200,4,1)="x", 'Messages d''erreur'!$B$13,IF(LEFT(T1200,1)="A",'Messages d''erreur'!$B$12,""))</f>
        <v>Compte générique de contre-partie</v>
      </c>
    </row>
    <row r="1201" spans="1:21" ht="14.5" x14ac:dyDescent="0.35">
      <c r="A1201" s="535" t="s">
        <v>2115</v>
      </c>
      <c r="B1201" s="447">
        <f t="shared" si="94"/>
        <v>55700</v>
      </c>
      <c r="C1201" s="462" t="s">
        <v>2356</v>
      </c>
      <c r="D1201" s="463" t="s">
        <v>1967</v>
      </c>
      <c r="E1201" s="464" t="s">
        <v>1101</v>
      </c>
      <c r="F1201" s="464">
        <v>2</v>
      </c>
      <c r="G1201" s="462" t="s">
        <v>2337</v>
      </c>
      <c r="H1201" s="464" t="s">
        <v>2278</v>
      </c>
      <c r="I1201" s="464" t="s">
        <v>1201</v>
      </c>
      <c r="J1201" s="464" t="s">
        <v>61</v>
      </c>
      <c r="K1201" s="466" t="s">
        <v>1100</v>
      </c>
      <c r="L1201" s="467">
        <f t="shared" si="93"/>
        <v>1</v>
      </c>
      <c r="M1201" s="468" t="e">
        <f t="shared" si="95"/>
        <v>#VALUE!</v>
      </c>
      <c r="N1201" s="467" t="str">
        <f>IF(IFERROR(SEARCH("-",K1201,1),0) &gt; 0,IFERROR(VLOOKUP(K1201,'Liste ECO'!A:A,1,FALSE),"ATTENTION CE Inexistant"),"")</f>
        <v/>
      </c>
      <c r="O1201" s="467" t="str">
        <f>IF(LEFT(N1201,1) ="A",'Messages d''erreur'!$B$9,"")</f>
        <v/>
      </c>
      <c r="P1201" s="447" t="e">
        <f t="shared" si="96"/>
        <v>#VALUE!</v>
      </c>
      <c r="Q1201" s="447">
        <f>IFERROR(VLOOKUP(B1202,'Liste CG'!A:A,1,FALSE),"Attention erreur pas de CG")</f>
        <v>55700</v>
      </c>
      <c r="R1201" s="447" t="str">
        <f>IF(LEFT(Q1201,1)="A",'Messages d''erreur'!B$10,"")</f>
        <v/>
      </c>
      <c r="S1201" s="467" t="e">
        <f t="shared" si="97"/>
        <v>#VALUE!</v>
      </c>
      <c r="T1201" s="469" t="str">
        <f>IFERROR(VLOOKUP(S1201,'Liste CG'!A:A,1,FALSE),"Attention erreur pas de CG")</f>
        <v>Attention erreur pas de CG</v>
      </c>
      <c r="U1201" s="447" t="str">
        <f>IF(MID(H1201,4,1)="x", 'Messages d''erreur'!$B$13,IF(LEFT(T1201,1)="A",'Messages d''erreur'!$B$12,""))</f>
        <v>Compte générique de contre-partie</v>
      </c>
    </row>
    <row r="1202" spans="1:21" ht="26" x14ac:dyDescent="0.35">
      <c r="A1202" s="535" t="s">
        <v>2115</v>
      </c>
      <c r="B1202" s="447">
        <f t="shared" si="94"/>
        <v>55700</v>
      </c>
      <c r="C1202" s="462" t="s">
        <v>2356</v>
      </c>
      <c r="D1202" s="463" t="s">
        <v>1967</v>
      </c>
      <c r="E1202" s="464" t="s">
        <v>1101</v>
      </c>
      <c r="F1202" s="464">
        <v>3</v>
      </c>
      <c r="G1202" s="462" t="s">
        <v>2357</v>
      </c>
      <c r="H1202" s="464" t="s">
        <v>2325</v>
      </c>
      <c r="I1202" s="464" t="s">
        <v>2326</v>
      </c>
      <c r="J1202" s="464" t="s">
        <v>61</v>
      </c>
      <c r="K1202" s="466" t="s">
        <v>1100</v>
      </c>
      <c r="L1202" s="467">
        <f t="shared" ref="L1202:L1265" si="98">IF(A1202=A1201,1,0)</f>
        <v>1</v>
      </c>
      <c r="M1202" s="468">
        <f t="shared" si="95"/>
        <v>56000</v>
      </c>
      <c r="N1202" s="467" t="str">
        <f>IF(IFERROR(SEARCH("-",K1202,1),0) &gt; 0,IFERROR(VLOOKUP(K1202,'Liste ECO'!A:A,1,FALSE),"ATTENTION CE Inexistant"),"")</f>
        <v/>
      </c>
      <c r="O1202" s="467" t="str">
        <f>IF(LEFT(N1202,1) ="A",'Messages d''erreur'!$B$9,"")</f>
        <v/>
      </c>
      <c r="P1202" s="447">
        <f t="shared" si="96"/>
        <v>56000</v>
      </c>
      <c r="Q1202" s="447">
        <f>IFERROR(VLOOKUP(B1203,'Liste CG'!A:A,1,FALSE),"Attention erreur pas de CG")</f>
        <v>55700</v>
      </c>
      <c r="R1202" s="447" t="str">
        <f>IF(LEFT(Q1202,1)="A",'Messages d''erreur'!B$10,"")</f>
        <v/>
      </c>
      <c r="S1202" s="467">
        <f t="shared" si="97"/>
        <v>56000</v>
      </c>
      <c r="T1202" s="469">
        <f>IFERROR(VLOOKUP(S1202,'Liste CG'!A:A,1,FALSE),"Attention erreur pas de CG")</f>
        <v>56000</v>
      </c>
      <c r="U1202" s="447" t="str">
        <f>IF(MID(H1202,4,1)="x", 'Messages d''erreur'!$B$13,IF(LEFT(T1202,1)="A",'Messages d''erreur'!$B$12,""))</f>
        <v/>
      </c>
    </row>
    <row r="1203" spans="1:21" ht="26" x14ac:dyDescent="0.35">
      <c r="A1203" s="535" t="s">
        <v>2115</v>
      </c>
      <c r="B1203" s="447">
        <f t="shared" si="94"/>
        <v>55700</v>
      </c>
      <c r="C1203" s="462" t="s">
        <v>2356</v>
      </c>
      <c r="D1203" s="463" t="s">
        <v>1967</v>
      </c>
      <c r="E1203" s="464" t="s">
        <v>61</v>
      </c>
      <c r="F1203" s="464">
        <v>4</v>
      </c>
      <c r="G1203" s="462" t="s">
        <v>2324</v>
      </c>
      <c r="H1203" s="464" t="s">
        <v>2325</v>
      </c>
      <c r="I1203" s="464" t="s">
        <v>2326</v>
      </c>
      <c r="J1203" s="464" t="s">
        <v>1101</v>
      </c>
      <c r="K1203" s="466" t="s">
        <v>1100</v>
      </c>
      <c r="L1203" s="467">
        <f t="shared" si="98"/>
        <v>1</v>
      </c>
      <c r="M1203" s="468">
        <f t="shared" si="95"/>
        <v>56000</v>
      </c>
      <c r="N1203" s="467" t="str">
        <f>IF(IFERROR(SEARCH("-",K1203,1),0) &gt; 0,IFERROR(VLOOKUP(K1203,'Liste ECO'!A:A,1,FALSE),"ATTENTION CE Inexistant"),"")</f>
        <v/>
      </c>
      <c r="O1203" s="467" t="str">
        <f>IF(LEFT(N1203,1) ="A",'Messages d''erreur'!$B$9,"")</f>
        <v/>
      </c>
      <c r="P1203" s="447">
        <f t="shared" si="96"/>
        <v>56000</v>
      </c>
      <c r="Q1203" s="447">
        <f>IFERROR(VLOOKUP(B1204,'Liste CG'!A:A,1,FALSE),"Attention erreur pas de CG")</f>
        <v>56000</v>
      </c>
      <c r="R1203" s="447" t="str">
        <f>IF(LEFT(Q1203,1)="A",'Messages d''erreur'!B$10,"")</f>
        <v/>
      </c>
      <c r="S1203" s="467">
        <f t="shared" si="97"/>
        <v>56000</v>
      </c>
      <c r="T1203" s="469">
        <f>IFERROR(VLOOKUP(S1203,'Liste CG'!A:A,1,FALSE),"Attention erreur pas de CG")</f>
        <v>56000</v>
      </c>
      <c r="U1203" s="447" t="str">
        <f>IF(MID(H1203,4,1)="x", 'Messages d''erreur'!$B$13,IF(LEFT(T1203,1)="A",'Messages d''erreur'!$B$12,""))</f>
        <v/>
      </c>
    </row>
    <row r="1204" spans="1:21" ht="14.5" x14ac:dyDescent="0.35">
      <c r="A1204" s="535" t="s">
        <v>2325</v>
      </c>
      <c r="B1204" s="447">
        <f t="shared" si="94"/>
        <v>56000</v>
      </c>
      <c r="C1204" s="462" t="s">
        <v>2358</v>
      </c>
      <c r="D1204" s="463" t="s">
        <v>2326</v>
      </c>
      <c r="E1204" s="464" t="s">
        <v>1101</v>
      </c>
      <c r="F1204" s="464">
        <v>1</v>
      </c>
      <c r="G1204" s="462" t="s">
        <v>2081</v>
      </c>
      <c r="H1204" s="464" t="s">
        <v>1966</v>
      </c>
      <c r="I1204" s="464" t="s">
        <v>1967</v>
      </c>
      <c r="J1204" s="464" t="s">
        <v>61</v>
      </c>
      <c r="K1204" s="466" t="s">
        <v>1100</v>
      </c>
      <c r="L1204" s="467">
        <f t="shared" si="98"/>
        <v>0</v>
      </c>
      <c r="M1204" s="468" t="e">
        <f t="shared" si="95"/>
        <v>#VALUE!</v>
      </c>
      <c r="N1204" s="467" t="str">
        <f>IF(IFERROR(SEARCH("-",K1204,1),0) &gt; 0,IFERROR(VLOOKUP(K1204,'Liste ECO'!A:A,1,FALSE),"ATTENTION CE Inexistant"),"")</f>
        <v/>
      </c>
      <c r="O1204" s="467" t="str">
        <f>IF(LEFT(N1204,1) ="A",'Messages d''erreur'!$B$9,"")</f>
        <v/>
      </c>
      <c r="P1204" s="447" t="e">
        <f t="shared" si="96"/>
        <v>#VALUE!</v>
      </c>
      <c r="Q1204" s="447">
        <f>IFERROR(VLOOKUP(B1205,'Liste CG'!A:A,1,FALSE),"Attention erreur pas de CG")</f>
        <v>56000</v>
      </c>
      <c r="R1204" s="447" t="str">
        <f>IF(LEFT(Q1204,1)="A",'Messages d''erreur'!B$10,"")</f>
        <v/>
      </c>
      <c r="S1204" s="467" t="e">
        <f t="shared" si="97"/>
        <v>#VALUE!</v>
      </c>
      <c r="T1204" s="469" t="str">
        <f>IFERROR(VLOOKUP(S1204,'Liste CG'!A:A,1,FALSE),"Attention erreur pas de CG")</f>
        <v>Attention erreur pas de CG</v>
      </c>
      <c r="U1204" s="447" t="str">
        <f>IF(MID(H1204,4,1)="x", 'Messages d''erreur'!$B$13,IF(LEFT(T1204,1)="A",'Messages d''erreur'!$B$12,""))</f>
        <v>Compte générique de contre-partie</v>
      </c>
    </row>
    <row r="1205" spans="1:21" ht="14.5" x14ac:dyDescent="0.35">
      <c r="A1205" s="535" t="s">
        <v>2325</v>
      </c>
      <c r="B1205" s="447">
        <f t="shared" si="94"/>
        <v>56000</v>
      </c>
      <c r="C1205" s="462" t="s">
        <v>2358</v>
      </c>
      <c r="D1205" s="463" t="s">
        <v>2326</v>
      </c>
      <c r="E1205" s="464" t="s">
        <v>61</v>
      </c>
      <c r="F1205" s="464">
        <v>2</v>
      </c>
      <c r="G1205" s="462" t="s">
        <v>2359</v>
      </c>
      <c r="H1205" s="464" t="s">
        <v>2112</v>
      </c>
      <c r="I1205" s="464" t="s">
        <v>2113</v>
      </c>
      <c r="J1205" s="464" t="s">
        <v>1101</v>
      </c>
      <c r="K1205" s="466" t="s">
        <v>1100</v>
      </c>
      <c r="L1205" s="467">
        <f t="shared" si="98"/>
        <v>1</v>
      </c>
      <c r="M1205" s="468" t="e">
        <f t="shared" si="95"/>
        <v>#VALUE!</v>
      </c>
      <c r="N1205" s="467" t="str">
        <f>IF(IFERROR(SEARCH("-",K1205,1),0) &gt; 0,IFERROR(VLOOKUP(K1205,'Liste ECO'!A:A,1,FALSE),"ATTENTION CE Inexistant"),"")</f>
        <v/>
      </c>
      <c r="O1205" s="467" t="str">
        <f>IF(LEFT(N1205,1) ="A",'Messages d''erreur'!$B$9,"")</f>
        <v/>
      </c>
      <c r="P1205" s="447" t="e">
        <f t="shared" si="96"/>
        <v>#VALUE!</v>
      </c>
      <c r="Q1205" s="447">
        <f>IFERROR(VLOOKUP(B1206,'Liste CG'!A:A,1,FALSE),"Attention erreur pas de CG")</f>
        <v>56000</v>
      </c>
      <c r="R1205" s="447" t="str">
        <f>IF(LEFT(Q1205,1)="A",'Messages d''erreur'!B$10,"")</f>
        <v/>
      </c>
      <c r="S1205" s="467" t="e">
        <f t="shared" si="97"/>
        <v>#VALUE!</v>
      </c>
      <c r="T1205" s="469" t="str">
        <f>IFERROR(VLOOKUP(S1205,'Liste CG'!A:A,1,FALSE),"Attention erreur pas de CG")</f>
        <v>Attention erreur pas de CG</v>
      </c>
      <c r="U1205" s="447" t="str">
        <f>IF(MID(H1205,4,1)="x", 'Messages d''erreur'!$B$13,IF(LEFT(T1205,1)="A",'Messages d''erreur'!$B$12,""))</f>
        <v>Compte générique de contre-partie</v>
      </c>
    </row>
    <row r="1206" spans="1:21" ht="14.5" x14ac:dyDescent="0.35">
      <c r="A1206" s="535" t="s">
        <v>2325</v>
      </c>
      <c r="B1206" s="447">
        <f t="shared" si="94"/>
        <v>56000</v>
      </c>
      <c r="C1206" s="462" t="s">
        <v>2358</v>
      </c>
      <c r="D1206" s="463" t="s">
        <v>2326</v>
      </c>
      <c r="E1206" s="464" t="s">
        <v>61</v>
      </c>
      <c r="F1206" s="464">
        <v>3</v>
      </c>
      <c r="G1206" s="462" t="s">
        <v>2360</v>
      </c>
      <c r="H1206" s="464" t="s">
        <v>2115</v>
      </c>
      <c r="I1206" s="464" t="s">
        <v>1967</v>
      </c>
      <c r="J1206" s="464" t="s">
        <v>1101</v>
      </c>
      <c r="K1206" s="466" t="s">
        <v>1100</v>
      </c>
      <c r="L1206" s="467">
        <f t="shared" si="98"/>
        <v>1</v>
      </c>
      <c r="M1206" s="468">
        <f t="shared" si="95"/>
        <v>55700</v>
      </c>
      <c r="N1206" s="467" t="str">
        <f>IF(IFERROR(SEARCH("-",K1206,1),0) &gt; 0,IFERROR(VLOOKUP(K1206,'Liste ECO'!A:A,1,FALSE),"ATTENTION CE Inexistant"),"")</f>
        <v/>
      </c>
      <c r="O1206" s="467" t="str">
        <f>IF(LEFT(N1206,1) ="A",'Messages d''erreur'!$B$9,"")</f>
        <v/>
      </c>
      <c r="P1206" s="447">
        <f t="shared" si="96"/>
        <v>55700</v>
      </c>
      <c r="Q1206" s="447">
        <f>IFERROR(VLOOKUP(B1207,'Liste CG'!A:A,1,FALSE),"Attention erreur pas de CG")</f>
        <v>58001</v>
      </c>
      <c r="R1206" s="447" t="str">
        <f>IF(LEFT(Q1206,1)="A",'Messages d''erreur'!B$10,"")</f>
        <v/>
      </c>
      <c r="S1206" s="467">
        <f t="shared" si="97"/>
        <v>55700</v>
      </c>
      <c r="T1206" s="469">
        <f>IFERROR(VLOOKUP(S1206,'Liste CG'!A:A,1,FALSE),"Attention erreur pas de CG")</f>
        <v>55700</v>
      </c>
      <c r="U1206" s="447" t="str">
        <f>IF(MID(H1206,4,1)="x", 'Messages d''erreur'!$B$13,IF(LEFT(T1206,1)="A",'Messages d''erreur'!$B$12,""))</f>
        <v/>
      </c>
    </row>
    <row r="1207" spans="1:21" ht="26" x14ac:dyDescent="0.35">
      <c r="A1207" s="535" t="s">
        <v>2322</v>
      </c>
      <c r="B1207" s="447">
        <f t="shared" si="94"/>
        <v>58001</v>
      </c>
      <c r="C1207" s="462" t="s">
        <v>2361</v>
      </c>
      <c r="D1207" s="463" t="s">
        <v>2113</v>
      </c>
      <c r="E1207" s="464" t="s">
        <v>61</v>
      </c>
      <c r="F1207" s="464">
        <v>1</v>
      </c>
      <c r="G1207" s="462" t="s">
        <v>2362</v>
      </c>
      <c r="H1207" s="464" t="s">
        <v>2073</v>
      </c>
      <c r="I1207" s="464" t="s">
        <v>1967</v>
      </c>
      <c r="J1207" s="464" t="s">
        <v>1101</v>
      </c>
      <c r="K1207" s="466" t="s">
        <v>1100</v>
      </c>
      <c r="L1207" s="467">
        <f t="shared" si="98"/>
        <v>0</v>
      </c>
      <c r="M1207" s="468">
        <f t="shared" si="95"/>
        <v>55001</v>
      </c>
      <c r="N1207" s="467" t="str">
        <f>IF(IFERROR(SEARCH("-",K1207,1),0) &gt; 0,IFERROR(VLOOKUP(K1207,'Liste ECO'!A:A,1,FALSE),"ATTENTION CE Inexistant"),"")</f>
        <v/>
      </c>
      <c r="O1207" s="467" t="str">
        <f>IF(LEFT(N1207,1) ="A",'Messages d''erreur'!$B$9,"")</f>
        <v/>
      </c>
      <c r="P1207" s="447">
        <f t="shared" si="96"/>
        <v>55001</v>
      </c>
      <c r="Q1207" s="447">
        <f>IFERROR(VLOOKUP(B1208,'Liste CG'!A:A,1,FALSE),"Attention erreur pas de CG")</f>
        <v>58001</v>
      </c>
      <c r="R1207" s="447" t="str">
        <f>IF(LEFT(Q1207,1)="A",'Messages d''erreur'!B$10,"")</f>
        <v/>
      </c>
      <c r="S1207" s="467">
        <f t="shared" si="97"/>
        <v>55001</v>
      </c>
      <c r="T1207" s="469">
        <f>IFERROR(VLOOKUP(S1207,'Liste CG'!A:A,1,FALSE),"Attention erreur pas de CG")</f>
        <v>55001</v>
      </c>
      <c r="U1207" s="447" t="str">
        <f>IF(MID(H1207,4,1)="x", 'Messages d''erreur'!$B$13,IF(LEFT(T1207,1)="A",'Messages d''erreur'!$B$12,""))</f>
        <v/>
      </c>
    </row>
    <row r="1208" spans="1:21" ht="26" x14ac:dyDescent="0.35">
      <c r="A1208" s="535" t="s">
        <v>2322</v>
      </c>
      <c r="B1208" s="447">
        <f t="shared" si="94"/>
        <v>58001</v>
      </c>
      <c r="C1208" s="462" t="s">
        <v>2361</v>
      </c>
      <c r="D1208" s="463" t="s">
        <v>2113</v>
      </c>
      <c r="E1208" s="464" t="s">
        <v>1101</v>
      </c>
      <c r="F1208" s="464">
        <v>2</v>
      </c>
      <c r="G1208" s="462" t="s">
        <v>2363</v>
      </c>
      <c r="H1208" s="464" t="s">
        <v>2278</v>
      </c>
      <c r="I1208" s="464" t="s">
        <v>1201</v>
      </c>
      <c r="J1208" s="464" t="s">
        <v>61</v>
      </c>
      <c r="K1208" s="466" t="s">
        <v>1100</v>
      </c>
      <c r="L1208" s="467">
        <f t="shared" si="98"/>
        <v>1</v>
      </c>
      <c r="M1208" s="468" t="e">
        <f t="shared" si="95"/>
        <v>#VALUE!</v>
      </c>
      <c r="N1208" s="467" t="str">
        <f>IF(IFERROR(SEARCH("-",K1208,1),0) &gt; 0,IFERROR(VLOOKUP(K1208,'Liste ECO'!A:A,1,FALSE),"ATTENTION CE Inexistant"),"")</f>
        <v/>
      </c>
      <c r="O1208" s="467" t="str">
        <f>IF(LEFT(N1208,1) ="A",'Messages d''erreur'!$B$9,"")</f>
        <v/>
      </c>
      <c r="P1208" s="447" t="e">
        <f t="shared" si="96"/>
        <v>#VALUE!</v>
      </c>
      <c r="Q1208" s="447">
        <f>IFERROR(VLOOKUP(B1209,'Liste CG'!A:A,1,FALSE),"Attention erreur pas de CG")</f>
        <v>58001</v>
      </c>
      <c r="R1208" s="447" t="str">
        <f>IF(LEFT(Q1208,1)="A",'Messages d''erreur'!B$10,"")</f>
        <v/>
      </c>
      <c r="S1208" s="467" t="e">
        <f t="shared" si="97"/>
        <v>#VALUE!</v>
      </c>
      <c r="T1208" s="469" t="str">
        <f>IFERROR(VLOOKUP(S1208,'Liste CG'!A:A,1,FALSE),"Attention erreur pas de CG")</f>
        <v>Attention erreur pas de CG</v>
      </c>
      <c r="U1208" s="447" t="str">
        <f>IF(MID(H1208,4,1)="x", 'Messages d''erreur'!$B$13,IF(LEFT(T1208,1)="A",'Messages d''erreur'!$B$12,""))</f>
        <v>Compte générique de contre-partie</v>
      </c>
    </row>
    <row r="1209" spans="1:21" ht="26" x14ac:dyDescent="0.35">
      <c r="A1209" s="535" t="s">
        <v>2322</v>
      </c>
      <c r="B1209" s="447">
        <f t="shared" si="94"/>
        <v>58001</v>
      </c>
      <c r="C1209" s="462" t="s">
        <v>2361</v>
      </c>
      <c r="D1209" s="463" t="s">
        <v>2113</v>
      </c>
      <c r="E1209" s="464" t="s">
        <v>1101</v>
      </c>
      <c r="F1209" s="464">
        <v>3</v>
      </c>
      <c r="G1209" s="462" t="s">
        <v>2357</v>
      </c>
      <c r="H1209" s="464" t="s">
        <v>2325</v>
      </c>
      <c r="I1209" s="464" t="s">
        <v>2326</v>
      </c>
      <c r="J1209" s="464" t="s">
        <v>61</v>
      </c>
      <c r="K1209" s="466" t="s">
        <v>1100</v>
      </c>
      <c r="L1209" s="467">
        <f t="shared" si="98"/>
        <v>1</v>
      </c>
      <c r="M1209" s="468">
        <f t="shared" si="95"/>
        <v>56000</v>
      </c>
      <c r="N1209" s="467" t="str">
        <f>IF(IFERROR(SEARCH("-",K1209,1),0) &gt; 0,IFERROR(VLOOKUP(K1209,'Liste ECO'!A:A,1,FALSE),"ATTENTION CE Inexistant"),"")</f>
        <v/>
      </c>
      <c r="O1209" s="467" t="str">
        <f>IF(LEFT(N1209,1) ="A",'Messages d''erreur'!$B$9,"")</f>
        <v/>
      </c>
      <c r="P1209" s="447">
        <f t="shared" si="96"/>
        <v>56000</v>
      </c>
      <c r="Q1209" s="447">
        <f>IFERROR(VLOOKUP(B1210,'Liste CG'!A:A,1,FALSE),"Attention erreur pas de CG")</f>
        <v>58006</v>
      </c>
      <c r="R1209" s="447" t="str">
        <f>IF(LEFT(Q1209,1)="A",'Messages d''erreur'!B$10,"")</f>
        <v/>
      </c>
      <c r="S1209" s="467">
        <f t="shared" si="97"/>
        <v>56000</v>
      </c>
      <c r="T1209" s="469">
        <f>IFERROR(VLOOKUP(S1209,'Liste CG'!A:A,1,FALSE),"Attention erreur pas de CG")</f>
        <v>56000</v>
      </c>
      <c r="U1209" s="447" t="str">
        <f>IF(MID(H1209,4,1)="x", 'Messages d''erreur'!$B$13,IF(LEFT(T1209,1)="A",'Messages d''erreur'!$B$12,""))</f>
        <v/>
      </c>
    </row>
    <row r="1210" spans="1:21" ht="39" x14ac:dyDescent="0.35">
      <c r="A1210" s="535" t="s">
        <v>2334</v>
      </c>
      <c r="B1210" s="447">
        <f t="shared" si="94"/>
        <v>58006</v>
      </c>
      <c r="C1210" s="462" t="s">
        <v>2364</v>
      </c>
      <c r="D1210" s="463" t="s">
        <v>2113</v>
      </c>
      <c r="E1210" s="464" t="s">
        <v>1101</v>
      </c>
      <c r="F1210" s="464">
        <v>1</v>
      </c>
      <c r="G1210" s="462" t="s">
        <v>2363</v>
      </c>
      <c r="H1210" s="464" t="s">
        <v>1317</v>
      </c>
      <c r="I1210" s="464" t="s">
        <v>1201</v>
      </c>
      <c r="J1210" s="464" t="s">
        <v>61</v>
      </c>
      <c r="K1210" s="466" t="s">
        <v>1100</v>
      </c>
      <c r="L1210" s="467">
        <f t="shared" si="98"/>
        <v>0</v>
      </c>
      <c r="M1210" s="468">
        <f t="shared" si="95"/>
        <v>44000</v>
      </c>
      <c r="N1210" s="467" t="str">
        <f>IF(IFERROR(SEARCH("-",K1210,1),0) &gt; 0,IFERROR(VLOOKUP(K1210,'Liste ECO'!A:A,1,FALSE),"ATTENTION CE Inexistant"),"")</f>
        <v/>
      </c>
      <c r="O1210" s="467" t="str">
        <f>IF(LEFT(N1210,1) ="A",'Messages d''erreur'!$B$9,"")</f>
        <v/>
      </c>
      <c r="P1210" s="447">
        <f t="shared" si="96"/>
        <v>44000</v>
      </c>
      <c r="Q1210" s="447">
        <f>IFERROR(VLOOKUP(B1211,'Liste CG'!A:A,1,FALSE),"Attention erreur pas de CG")</f>
        <v>58006</v>
      </c>
      <c r="R1210" s="447" t="str">
        <f>IF(LEFT(Q1210,1)="A",'Messages d''erreur'!B$10,"")</f>
        <v/>
      </c>
      <c r="S1210" s="467">
        <f t="shared" si="97"/>
        <v>44000</v>
      </c>
      <c r="T1210" s="469">
        <f>IFERROR(VLOOKUP(S1210,'Liste CG'!A:A,1,FALSE),"Attention erreur pas de CG")</f>
        <v>44000</v>
      </c>
      <c r="U1210" s="447" t="str">
        <f>IF(MID(H1210,4,1)="x", 'Messages d''erreur'!$B$13,IF(LEFT(T1210,1)="A",'Messages d''erreur'!$B$12,""))</f>
        <v/>
      </c>
    </row>
    <row r="1211" spans="1:21" ht="39" x14ac:dyDescent="0.35">
      <c r="A1211" s="535" t="s">
        <v>2334</v>
      </c>
      <c r="B1211" s="447">
        <f t="shared" si="94"/>
        <v>58006</v>
      </c>
      <c r="C1211" s="462" t="s">
        <v>2364</v>
      </c>
      <c r="D1211" s="463" t="s">
        <v>2113</v>
      </c>
      <c r="E1211" s="464" t="s">
        <v>61</v>
      </c>
      <c r="F1211" s="464">
        <v>2</v>
      </c>
      <c r="G1211" s="462" t="s">
        <v>2362</v>
      </c>
      <c r="H1211" s="464" t="s">
        <v>2019</v>
      </c>
      <c r="I1211" s="464" t="s">
        <v>1967</v>
      </c>
      <c r="J1211" s="464" t="s">
        <v>1101</v>
      </c>
      <c r="K1211" s="466" t="s">
        <v>1100</v>
      </c>
      <c r="L1211" s="467">
        <f t="shared" si="98"/>
        <v>1</v>
      </c>
      <c r="M1211" s="468">
        <f t="shared" si="95"/>
        <v>55006</v>
      </c>
      <c r="N1211" s="467" t="str">
        <f>IF(IFERROR(SEARCH("-",K1211,1),0) &gt; 0,IFERROR(VLOOKUP(K1211,'Liste ECO'!A:A,1,FALSE),"ATTENTION CE Inexistant"),"")</f>
        <v/>
      </c>
      <c r="O1211" s="467" t="str">
        <f>IF(LEFT(N1211,1) ="A",'Messages d''erreur'!$B$9,"")</f>
        <v/>
      </c>
      <c r="P1211" s="447">
        <f t="shared" si="96"/>
        <v>55006</v>
      </c>
      <c r="Q1211" s="447">
        <f>IFERROR(VLOOKUP(B1212,'Liste CG'!A:A,1,FALSE),"Attention erreur pas de CG")</f>
        <v>58010</v>
      </c>
      <c r="R1211" s="447" t="str">
        <f>IF(LEFT(Q1211,1)="A",'Messages d''erreur'!B$10,"")</f>
        <v/>
      </c>
      <c r="S1211" s="467">
        <f t="shared" si="97"/>
        <v>55006</v>
      </c>
      <c r="T1211" s="469">
        <f>IFERROR(VLOOKUP(S1211,'Liste CG'!A:A,1,FALSE),"Attention erreur pas de CG")</f>
        <v>55006</v>
      </c>
      <c r="U1211" s="447" t="str">
        <f>IF(MID(H1211,4,1)="x", 'Messages d''erreur'!$B$13,IF(LEFT(T1211,1)="A",'Messages d''erreur'!$B$12,""))</f>
        <v/>
      </c>
    </row>
    <row r="1212" spans="1:21" ht="26" x14ac:dyDescent="0.35">
      <c r="A1212" s="535" t="s">
        <v>2338</v>
      </c>
      <c r="B1212" s="447">
        <f t="shared" si="94"/>
        <v>58010</v>
      </c>
      <c r="C1212" s="462" t="s">
        <v>2365</v>
      </c>
      <c r="D1212" s="463" t="s">
        <v>2113</v>
      </c>
      <c r="E1212" s="464" t="s">
        <v>61</v>
      </c>
      <c r="F1212" s="464">
        <v>1</v>
      </c>
      <c r="G1212" s="462" t="s">
        <v>2362</v>
      </c>
      <c r="H1212" s="464" t="s">
        <v>2335</v>
      </c>
      <c r="I1212" s="464" t="s">
        <v>1967</v>
      </c>
      <c r="J1212" s="464" t="s">
        <v>1101</v>
      </c>
      <c r="K1212" s="466" t="s">
        <v>1100</v>
      </c>
      <c r="L1212" s="467">
        <f t="shared" si="98"/>
        <v>0</v>
      </c>
      <c r="M1212" s="468">
        <f t="shared" si="95"/>
        <v>55010</v>
      </c>
      <c r="N1212" s="467" t="str">
        <f>IF(IFERROR(SEARCH("-",K1212,1),0) &gt; 0,IFERROR(VLOOKUP(K1212,'Liste ECO'!A:A,1,FALSE),"ATTENTION CE Inexistant"),"")</f>
        <v/>
      </c>
      <c r="O1212" s="467" t="str">
        <f>IF(LEFT(N1212,1) ="A",'Messages d''erreur'!$B$9,"")</f>
        <v/>
      </c>
      <c r="P1212" s="447">
        <f t="shared" si="96"/>
        <v>55010</v>
      </c>
      <c r="Q1212" s="447">
        <f>IFERROR(VLOOKUP(B1213,'Liste CG'!A:A,1,FALSE),"Attention erreur pas de CG")</f>
        <v>58010</v>
      </c>
      <c r="R1212" s="447" t="str">
        <f>IF(LEFT(Q1212,1)="A",'Messages d''erreur'!B$10,"")</f>
        <v/>
      </c>
      <c r="S1212" s="467">
        <f t="shared" si="97"/>
        <v>55010</v>
      </c>
      <c r="T1212" s="469">
        <f>IFERROR(VLOOKUP(S1212,'Liste CG'!A:A,1,FALSE),"Attention erreur pas de CG")</f>
        <v>55010</v>
      </c>
      <c r="U1212" s="447" t="str">
        <f>IF(MID(H1212,4,1)="x", 'Messages d''erreur'!$B$13,IF(LEFT(T1212,1)="A",'Messages d''erreur'!$B$12,""))</f>
        <v/>
      </c>
    </row>
    <row r="1213" spans="1:21" ht="26" x14ac:dyDescent="0.35">
      <c r="A1213" s="535" t="s">
        <v>2338</v>
      </c>
      <c r="B1213" s="447">
        <f t="shared" si="94"/>
        <v>58010</v>
      </c>
      <c r="C1213" s="462" t="s">
        <v>2365</v>
      </c>
      <c r="D1213" s="463" t="s">
        <v>2113</v>
      </c>
      <c r="E1213" s="464" t="s">
        <v>1101</v>
      </c>
      <c r="F1213" s="464">
        <v>2</v>
      </c>
      <c r="G1213" s="462" t="s">
        <v>2357</v>
      </c>
      <c r="H1213" s="464" t="s">
        <v>2325</v>
      </c>
      <c r="I1213" s="464" t="s">
        <v>2326</v>
      </c>
      <c r="J1213" s="464" t="s">
        <v>61</v>
      </c>
      <c r="K1213" s="466" t="s">
        <v>1100</v>
      </c>
      <c r="L1213" s="467">
        <f t="shared" si="98"/>
        <v>1</v>
      </c>
      <c r="M1213" s="468">
        <f t="shared" si="95"/>
        <v>56000</v>
      </c>
      <c r="N1213" s="467" t="str">
        <f>IF(IFERROR(SEARCH("-",K1213,1),0) &gt; 0,IFERROR(VLOOKUP(K1213,'Liste ECO'!A:A,1,FALSE),"ATTENTION CE Inexistant"),"")</f>
        <v/>
      </c>
      <c r="O1213" s="467" t="str">
        <f>IF(LEFT(N1213,1) ="A",'Messages d''erreur'!$B$9,"")</f>
        <v/>
      </c>
      <c r="P1213" s="447">
        <f t="shared" si="96"/>
        <v>56000</v>
      </c>
      <c r="Q1213" s="447">
        <f>IFERROR(VLOOKUP(B1214,'Liste CG'!A:A,1,FALSE),"Attention erreur pas de CG")</f>
        <v>58018</v>
      </c>
      <c r="R1213" s="447" t="str">
        <f>IF(LEFT(Q1213,1)="A",'Messages d''erreur'!B$10,"")</f>
        <v/>
      </c>
      <c r="S1213" s="467">
        <f t="shared" si="97"/>
        <v>56000</v>
      </c>
      <c r="T1213" s="469">
        <f>IFERROR(VLOOKUP(S1213,'Liste CG'!A:A,1,FALSE),"Attention erreur pas de CG")</f>
        <v>56000</v>
      </c>
      <c r="U1213" s="447" t="str">
        <f>IF(MID(H1213,4,1)="x", 'Messages d''erreur'!$B$13,IF(LEFT(T1213,1)="A",'Messages d''erreur'!$B$12,""))</f>
        <v/>
      </c>
    </row>
    <row r="1214" spans="1:21" ht="26" x14ac:dyDescent="0.35">
      <c r="A1214" s="535" t="s">
        <v>2342</v>
      </c>
      <c r="B1214" s="447">
        <f t="shared" si="94"/>
        <v>58018</v>
      </c>
      <c r="C1214" s="462" t="s">
        <v>2366</v>
      </c>
      <c r="D1214" s="463" t="s">
        <v>2113</v>
      </c>
      <c r="E1214" s="464" t="s">
        <v>1101</v>
      </c>
      <c r="F1214" s="464">
        <v>1</v>
      </c>
      <c r="G1214" s="462" t="s">
        <v>2363</v>
      </c>
      <c r="H1214" s="464" t="s">
        <v>1317</v>
      </c>
      <c r="I1214" s="464" t="s">
        <v>1201</v>
      </c>
      <c r="J1214" s="464" t="s">
        <v>61</v>
      </c>
      <c r="K1214" s="466" t="s">
        <v>1100</v>
      </c>
      <c r="L1214" s="467">
        <f t="shared" si="98"/>
        <v>0</v>
      </c>
      <c r="M1214" s="468">
        <f t="shared" si="95"/>
        <v>44000</v>
      </c>
      <c r="N1214" s="467" t="str">
        <f>IF(IFERROR(SEARCH("-",K1214,1),0) &gt; 0,IFERROR(VLOOKUP(K1214,'Liste ECO'!A:A,1,FALSE),"ATTENTION CE Inexistant"),"")</f>
        <v/>
      </c>
      <c r="O1214" s="467" t="str">
        <f>IF(LEFT(N1214,1) ="A",'Messages d''erreur'!$B$9,"")</f>
        <v/>
      </c>
      <c r="P1214" s="447">
        <f t="shared" si="96"/>
        <v>44000</v>
      </c>
      <c r="Q1214" s="447">
        <f>IFERROR(VLOOKUP(B1215,'Liste CG'!A:A,1,FALSE),"Attention erreur pas de CG")</f>
        <v>58018</v>
      </c>
      <c r="R1214" s="447" t="str">
        <f>IF(LEFT(Q1214,1)="A",'Messages d''erreur'!B$10,"")</f>
        <v/>
      </c>
      <c r="S1214" s="467">
        <f t="shared" si="97"/>
        <v>44000</v>
      </c>
      <c r="T1214" s="469">
        <f>IFERROR(VLOOKUP(S1214,'Liste CG'!A:A,1,FALSE),"Attention erreur pas de CG")</f>
        <v>44000</v>
      </c>
      <c r="U1214" s="447" t="str">
        <f>IF(MID(H1214,4,1)="x", 'Messages d''erreur'!$B$13,IF(LEFT(T1214,1)="A",'Messages d''erreur'!$B$12,""))</f>
        <v/>
      </c>
    </row>
    <row r="1215" spans="1:21" ht="26" x14ac:dyDescent="0.35">
      <c r="A1215" s="535" t="s">
        <v>2342</v>
      </c>
      <c r="B1215" s="447">
        <f t="shared" si="94"/>
        <v>58018</v>
      </c>
      <c r="C1215" s="462" t="s">
        <v>2366</v>
      </c>
      <c r="D1215" s="463" t="s">
        <v>2113</v>
      </c>
      <c r="E1215" s="464" t="s">
        <v>61</v>
      </c>
      <c r="F1215" s="464">
        <v>2</v>
      </c>
      <c r="G1215" s="462" t="s">
        <v>2362</v>
      </c>
      <c r="H1215" s="464" t="s">
        <v>2339</v>
      </c>
      <c r="I1215" s="464" t="s">
        <v>1967</v>
      </c>
      <c r="J1215" s="464" t="s">
        <v>1101</v>
      </c>
      <c r="K1215" s="466" t="s">
        <v>1100</v>
      </c>
      <c r="L1215" s="467">
        <f t="shared" si="98"/>
        <v>1</v>
      </c>
      <c r="M1215" s="468">
        <f t="shared" si="95"/>
        <v>55018</v>
      </c>
      <c r="N1215" s="467" t="str">
        <f>IF(IFERROR(SEARCH("-",K1215,1),0) &gt; 0,IFERROR(VLOOKUP(K1215,'Liste ECO'!A:A,1,FALSE),"ATTENTION CE Inexistant"),"")</f>
        <v/>
      </c>
      <c r="O1215" s="467" t="str">
        <f>IF(LEFT(N1215,1) ="A",'Messages d''erreur'!$B$9,"")</f>
        <v/>
      </c>
      <c r="P1215" s="447">
        <f t="shared" si="96"/>
        <v>55018</v>
      </c>
      <c r="Q1215" s="447">
        <f>IFERROR(VLOOKUP(B1216,'Liste CG'!A:A,1,FALSE),"Attention erreur pas de CG")</f>
        <v>58018</v>
      </c>
      <c r="R1215" s="447" t="str">
        <f>IF(LEFT(Q1215,1)="A",'Messages d''erreur'!B$10,"")</f>
        <v/>
      </c>
      <c r="S1215" s="467">
        <f t="shared" si="97"/>
        <v>55018</v>
      </c>
      <c r="T1215" s="469">
        <f>IFERROR(VLOOKUP(S1215,'Liste CG'!A:A,1,FALSE),"Attention erreur pas de CG")</f>
        <v>55018</v>
      </c>
      <c r="U1215" s="447" t="str">
        <f>IF(MID(H1215,4,1)="x", 'Messages d''erreur'!$B$13,IF(LEFT(T1215,1)="A",'Messages d''erreur'!$B$12,""))</f>
        <v/>
      </c>
    </row>
    <row r="1216" spans="1:21" ht="26" x14ac:dyDescent="0.35">
      <c r="A1216" s="535" t="s">
        <v>2342</v>
      </c>
      <c r="B1216" s="447">
        <f t="shared" si="94"/>
        <v>58018</v>
      </c>
      <c r="C1216" s="462" t="s">
        <v>2366</v>
      </c>
      <c r="D1216" s="463" t="s">
        <v>2113</v>
      </c>
      <c r="E1216" s="464" t="s">
        <v>1101</v>
      </c>
      <c r="F1216" s="464">
        <v>3</v>
      </c>
      <c r="G1216" s="462" t="s">
        <v>2367</v>
      </c>
      <c r="H1216" s="464" t="s">
        <v>2325</v>
      </c>
      <c r="I1216" s="464" t="s">
        <v>2326</v>
      </c>
      <c r="J1216" s="464" t="s">
        <v>61</v>
      </c>
      <c r="K1216" s="466" t="s">
        <v>1100</v>
      </c>
      <c r="L1216" s="467">
        <f t="shared" si="98"/>
        <v>1</v>
      </c>
      <c r="M1216" s="468">
        <f t="shared" si="95"/>
        <v>56000</v>
      </c>
      <c r="N1216" s="467" t="str">
        <f>IF(IFERROR(SEARCH("-",K1216,1),0) &gt; 0,IFERROR(VLOOKUP(K1216,'Liste ECO'!A:A,1,FALSE),"ATTENTION CE Inexistant"),"")</f>
        <v/>
      </c>
      <c r="O1216" s="467" t="str">
        <f>IF(LEFT(N1216,1) ="A",'Messages d''erreur'!$B$9,"")</f>
        <v/>
      </c>
      <c r="P1216" s="447">
        <f t="shared" si="96"/>
        <v>56000</v>
      </c>
      <c r="Q1216" s="447">
        <f>IFERROR(VLOOKUP(B1217,'Liste CG'!A:A,1,FALSE),"Attention erreur pas de CG")</f>
        <v>58030</v>
      </c>
      <c r="R1216" s="447" t="str">
        <f>IF(LEFT(Q1216,1)="A",'Messages d''erreur'!B$10,"")</f>
        <v/>
      </c>
      <c r="S1216" s="467">
        <f t="shared" si="97"/>
        <v>56000</v>
      </c>
      <c r="T1216" s="469">
        <f>IFERROR(VLOOKUP(S1216,'Liste CG'!A:A,1,FALSE),"Attention erreur pas de CG")</f>
        <v>56000</v>
      </c>
      <c r="U1216" s="447" t="str">
        <f>IF(MID(H1216,4,1)="x", 'Messages d''erreur'!$B$13,IF(LEFT(T1216,1)="A",'Messages d''erreur'!$B$12,""))</f>
        <v/>
      </c>
    </row>
    <row r="1217" spans="1:21" ht="26" x14ac:dyDescent="0.35">
      <c r="A1217" s="535" t="s">
        <v>2345</v>
      </c>
      <c r="B1217" s="447">
        <f t="shared" si="94"/>
        <v>58030</v>
      </c>
      <c r="C1217" s="462" t="s">
        <v>2368</v>
      </c>
      <c r="D1217" s="463" t="s">
        <v>2113</v>
      </c>
      <c r="E1217" s="464" t="s">
        <v>1101</v>
      </c>
      <c r="F1217" s="464">
        <v>1</v>
      </c>
      <c r="G1217" s="462" t="s">
        <v>2363</v>
      </c>
      <c r="H1217" s="464" t="s">
        <v>1317</v>
      </c>
      <c r="I1217" s="464" t="s">
        <v>1201</v>
      </c>
      <c r="J1217" s="464" t="s">
        <v>61</v>
      </c>
      <c r="K1217" s="466" t="s">
        <v>1100</v>
      </c>
      <c r="L1217" s="467">
        <f t="shared" si="98"/>
        <v>0</v>
      </c>
      <c r="M1217" s="468">
        <f t="shared" si="95"/>
        <v>44000</v>
      </c>
      <c r="N1217" s="467" t="str">
        <f>IF(IFERROR(SEARCH("-",K1217,1),0) &gt; 0,IFERROR(VLOOKUP(K1217,'Liste ECO'!A:A,1,FALSE),"ATTENTION CE Inexistant"),"")</f>
        <v/>
      </c>
      <c r="O1217" s="467" t="str">
        <f>IF(LEFT(N1217,1) ="A",'Messages d''erreur'!$B$9,"")</f>
        <v/>
      </c>
      <c r="P1217" s="447">
        <f t="shared" si="96"/>
        <v>44000</v>
      </c>
      <c r="Q1217" s="447">
        <f>IFERROR(VLOOKUP(B1218,'Liste CG'!A:A,1,FALSE),"Attention erreur pas de CG")</f>
        <v>58030</v>
      </c>
      <c r="R1217" s="447" t="str">
        <f>IF(LEFT(Q1217,1)="A",'Messages d''erreur'!B$10,"")</f>
        <v/>
      </c>
      <c r="S1217" s="467">
        <f t="shared" si="97"/>
        <v>44000</v>
      </c>
      <c r="T1217" s="469">
        <f>IFERROR(VLOOKUP(S1217,'Liste CG'!A:A,1,FALSE),"Attention erreur pas de CG")</f>
        <v>44000</v>
      </c>
      <c r="U1217" s="447" t="str">
        <f>IF(MID(H1217,4,1)="x", 'Messages d''erreur'!$B$13,IF(LEFT(T1217,1)="A",'Messages d''erreur'!$B$12,""))</f>
        <v/>
      </c>
    </row>
    <row r="1218" spans="1:21" ht="26" x14ac:dyDescent="0.35">
      <c r="A1218" s="535" t="s">
        <v>2345</v>
      </c>
      <c r="B1218" s="447">
        <f t="shared" si="94"/>
        <v>58030</v>
      </c>
      <c r="C1218" s="462" t="s">
        <v>2368</v>
      </c>
      <c r="D1218" s="463" t="s">
        <v>2113</v>
      </c>
      <c r="E1218" s="464" t="s">
        <v>61</v>
      </c>
      <c r="F1218" s="464">
        <v>2</v>
      </c>
      <c r="G1218" s="462" t="s">
        <v>2362</v>
      </c>
      <c r="H1218" s="464" t="s">
        <v>2343</v>
      </c>
      <c r="I1218" s="464" t="s">
        <v>1967</v>
      </c>
      <c r="J1218" s="464" t="s">
        <v>1101</v>
      </c>
      <c r="K1218" s="466" t="s">
        <v>1100</v>
      </c>
      <c r="L1218" s="467">
        <f t="shared" si="98"/>
        <v>1</v>
      </c>
      <c r="M1218" s="468">
        <f t="shared" si="95"/>
        <v>55030</v>
      </c>
      <c r="N1218" s="467" t="str">
        <f>IF(IFERROR(SEARCH("-",K1218,1),0) &gt; 0,IFERROR(VLOOKUP(K1218,'Liste ECO'!A:A,1,FALSE),"ATTENTION CE Inexistant"),"")</f>
        <v/>
      </c>
      <c r="O1218" s="467" t="str">
        <f>IF(LEFT(N1218,1) ="A",'Messages d''erreur'!$B$9,"")</f>
        <v/>
      </c>
      <c r="P1218" s="447">
        <f t="shared" si="96"/>
        <v>55030</v>
      </c>
      <c r="Q1218" s="447">
        <f>IFERROR(VLOOKUP(B1219,'Liste CG'!A:A,1,FALSE),"Attention erreur pas de CG")</f>
        <v>58050</v>
      </c>
      <c r="R1218" s="447" t="str">
        <f>IF(LEFT(Q1218,1)="A",'Messages d''erreur'!B$10,"")</f>
        <v/>
      </c>
      <c r="S1218" s="467">
        <f t="shared" si="97"/>
        <v>55030</v>
      </c>
      <c r="T1218" s="469">
        <f>IFERROR(VLOOKUP(S1218,'Liste CG'!A:A,1,FALSE),"Attention erreur pas de CG")</f>
        <v>55030</v>
      </c>
      <c r="U1218" s="447" t="str">
        <f>IF(MID(H1218,4,1)="x", 'Messages d''erreur'!$B$13,IF(LEFT(T1218,1)="A",'Messages d''erreur'!$B$12,""))</f>
        <v/>
      </c>
    </row>
    <row r="1219" spans="1:21" ht="26" x14ac:dyDescent="0.35">
      <c r="A1219" s="535" t="s">
        <v>2348</v>
      </c>
      <c r="B1219" s="447">
        <f t="shared" si="94"/>
        <v>58050</v>
      </c>
      <c r="C1219" s="462" t="s">
        <v>2369</v>
      </c>
      <c r="D1219" s="463" t="s">
        <v>2113</v>
      </c>
      <c r="E1219" s="464" t="s">
        <v>1101</v>
      </c>
      <c r="F1219" s="464">
        <v>1</v>
      </c>
      <c r="G1219" s="462" t="s">
        <v>2363</v>
      </c>
      <c r="H1219" s="464" t="s">
        <v>1317</v>
      </c>
      <c r="I1219" s="464" t="s">
        <v>1201</v>
      </c>
      <c r="J1219" s="464" t="s">
        <v>61</v>
      </c>
      <c r="K1219" s="466" t="s">
        <v>1100</v>
      </c>
      <c r="L1219" s="467">
        <f t="shared" si="98"/>
        <v>0</v>
      </c>
      <c r="M1219" s="468">
        <f t="shared" si="95"/>
        <v>44000</v>
      </c>
      <c r="N1219" s="467" t="str">
        <f>IF(IFERROR(SEARCH("-",K1219,1),0) &gt; 0,IFERROR(VLOOKUP(K1219,'Liste ECO'!A:A,1,FALSE),"ATTENTION CE Inexistant"),"")</f>
        <v/>
      </c>
      <c r="O1219" s="467" t="str">
        <f>IF(LEFT(N1219,1) ="A",'Messages d''erreur'!$B$9,"")</f>
        <v/>
      </c>
      <c r="P1219" s="447">
        <f t="shared" si="96"/>
        <v>44000</v>
      </c>
      <c r="Q1219" s="447">
        <f>IFERROR(VLOOKUP(B1220,'Liste CG'!A:A,1,FALSE),"Attention erreur pas de CG")</f>
        <v>58050</v>
      </c>
      <c r="R1219" s="447" t="str">
        <f>IF(LEFT(Q1219,1)="A",'Messages d''erreur'!B$10,"")</f>
        <v/>
      </c>
      <c r="S1219" s="467">
        <f t="shared" si="97"/>
        <v>44000</v>
      </c>
      <c r="T1219" s="469">
        <f>IFERROR(VLOOKUP(S1219,'Liste CG'!A:A,1,FALSE),"Attention erreur pas de CG")</f>
        <v>44000</v>
      </c>
      <c r="U1219" s="447" t="str">
        <f>IF(MID(H1219,4,1)="x", 'Messages d''erreur'!$B$13,IF(LEFT(T1219,1)="A",'Messages d''erreur'!$B$12,""))</f>
        <v/>
      </c>
    </row>
    <row r="1220" spans="1:21" ht="26" x14ac:dyDescent="0.35">
      <c r="A1220" s="535" t="s">
        <v>2348</v>
      </c>
      <c r="B1220" s="447">
        <f t="shared" si="94"/>
        <v>58050</v>
      </c>
      <c r="C1220" s="462" t="s">
        <v>2369</v>
      </c>
      <c r="D1220" s="463" t="s">
        <v>2113</v>
      </c>
      <c r="E1220" s="464" t="s">
        <v>61</v>
      </c>
      <c r="F1220" s="464">
        <v>2</v>
      </c>
      <c r="G1220" s="462" t="s">
        <v>2362</v>
      </c>
      <c r="H1220" s="464" t="s">
        <v>2346</v>
      </c>
      <c r="I1220" s="464" t="s">
        <v>1967</v>
      </c>
      <c r="J1220" s="464" t="s">
        <v>1101</v>
      </c>
      <c r="K1220" s="466" t="s">
        <v>1100</v>
      </c>
      <c r="L1220" s="467">
        <f t="shared" si="98"/>
        <v>1</v>
      </c>
      <c r="M1220" s="468">
        <f t="shared" si="95"/>
        <v>55050</v>
      </c>
      <c r="N1220" s="467" t="str">
        <f>IF(IFERROR(SEARCH("-",K1220,1),0) &gt; 0,IFERROR(VLOOKUP(K1220,'Liste ECO'!A:A,1,FALSE),"ATTENTION CE Inexistant"),"")</f>
        <v/>
      </c>
      <c r="O1220" s="467" t="str">
        <f>IF(LEFT(N1220,1) ="A",'Messages d''erreur'!$B$9,"")</f>
        <v/>
      </c>
      <c r="P1220" s="447">
        <f t="shared" si="96"/>
        <v>55050</v>
      </c>
      <c r="Q1220" s="447">
        <f>IFERROR(VLOOKUP(B1221,'Liste CG'!A:A,1,FALSE),"Attention erreur pas de CG")</f>
        <v>58300</v>
      </c>
      <c r="R1220" s="447" t="str">
        <f>IF(LEFT(Q1220,1)="A",'Messages d''erreur'!B$10,"")</f>
        <v/>
      </c>
      <c r="S1220" s="467">
        <f t="shared" si="97"/>
        <v>55050</v>
      </c>
      <c r="T1220" s="469">
        <f>IFERROR(VLOOKUP(S1220,'Liste CG'!A:A,1,FALSE),"Attention erreur pas de CG")</f>
        <v>55050</v>
      </c>
      <c r="U1220" s="447" t="str">
        <f>IF(MID(H1220,4,1)="x", 'Messages d''erreur'!$B$13,IF(LEFT(T1220,1)="A",'Messages d''erreur'!$B$12,""))</f>
        <v/>
      </c>
    </row>
    <row r="1221" spans="1:21" ht="39" x14ac:dyDescent="0.35">
      <c r="A1221" s="535" t="s">
        <v>2370</v>
      </c>
      <c r="B1221" s="447">
        <f t="shared" si="94"/>
        <v>58300</v>
      </c>
      <c r="C1221" s="462" t="s">
        <v>2371</v>
      </c>
      <c r="D1221" s="463" t="s">
        <v>2113</v>
      </c>
      <c r="E1221" s="464" t="s">
        <v>1101</v>
      </c>
      <c r="F1221" s="464">
        <v>1</v>
      </c>
      <c r="G1221" s="462" t="s">
        <v>2363</v>
      </c>
      <c r="H1221" s="464" t="s">
        <v>2325</v>
      </c>
      <c r="I1221" s="464" t="s">
        <v>2326</v>
      </c>
      <c r="J1221" s="464" t="s">
        <v>61</v>
      </c>
      <c r="K1221" s="466" t="s">
        <v>1100</v>
      </c>
      <c r="L1221" s="467">
        <f t="shared" si="98"/>
        <v>0</v>
      </c>
      <c r="M1221" s="468">
        <f t="shared" si="95"/>
        <v>56000</v>
      </c>
      <c r="N1221" s="467" t="str">
        <f>IF(IFERROR(SEARCH("-",K1221,1),0) &gt; 0,IFERROR(VLOOKUP(K1221,'Liste ECO'!A:A,1,FALSE),"ATTENTION CE Inexistant"),"")</f>
        <v/>
      </c>
      <c r="O1221" s="467" t="str">
        <f>IF(LEFT(N1221,1) ="A",'Messages d''erreur'!$B$9,"")</f>
        <v/>
      </c>
      <c r="P1221" s="447">
        <f t="shared" si="96"/>
        <v>56000</v>
      </c>
      <c r="Q1221" s="447">
        <f>IFERROR(VLOOKUP(B1222,'Liste CG'!A:A,1,FALSE),"Attention erreur pas de CG")</f>
        <v>58300</v>
      </c>
      <c r="R1221" s="447" t="str">
        <f>IF(LEFT(Q1221,1)="A",'Messages d''erreur'!B$10,"")</f>
        <v/>
      </c>
      <c r="S1221" s="467">
        <f t="shared" si="97"/>
        <v>56000</v>
      </c>
      <c r="T1221" s="469">
        <f>IFERROR(VLOOKUP(S1221,'Liste CG'!A:A,1,FALSE),"Attention erreur pas de CG")</f>
        <v>56000</v>
      </c>
      <c r="U1221" s="447" t="str">
        <f>IF(MID(H1221,4,1)="x", 'Messages d''erreur'!$B$13,IF(LEFT(T1221,1)="A",'Messages d''erreur'!$B$12,""))</f>
        <v/>
      </c>
    </row>
    <row r="1222" spans="1:21" ht="39" x14ac:dyDescent="0.35">
      <c r="A1222" s="535" t="s">
        <v>2370</v>
      </c>
      <c r="B1222" s="447">
        <f t="shared" si="94"/>
        <v>58300</v>
      </c>
      <c r="C1222" s="462" t="s">
        <v>2371</v>
      </c>
      <c r="D1222" s="463" t="s">
        <v>2113</v>
      </c>
      <c r="E1222" s="464" t="s">
        <v>61</v>
      </c>
      <c r="F1222" s="464">
        <v>2</v>
      </c>
      <c r="G1222" s="462" t="s">
        <v>2362</v>
      </c>
      <c r="H1222" s="464" t="s">
        <v>1966</v>
      </c>
      <c r="I1222" s="464" t="s">
        <v>1967</v>
      </c>
      <c r="J1222" s="464" t="s">
        <v>1101</v>
      </c>
      <c r="K1222" s="466" t="s">
        <v>1100</v>
      </c>
      <c r="L1222" s="467">
        <f t="shared" si="98"/>
        <v>1</v>
      </c>
      <c r="M1222" s="468" t="e">
        <f t="shared" si="95"/>
        <v>#VALUE!</v>
      </c>
      <c r="N1222" s="467" t="str">
        <f>IF(IFERROR(SEARCH("-",K1222,1),0) &gt; 0,IFERROR(VLOOKUP(K1222,'Liste ECO'!A:A,1,FALSE),"ATTENTION CE Inexistant"),"")</f>
        <v/>
      </c>
      <c r="O1222" s="467" t="str">
        <f>IF(LEFT(N1222,1) ="A",'Messages d''erreur'!$B$9,"")</f>
        <v/>
      </c>
      <c r="P1222" s="447" t="e">
        <f t="shared" si="96"/>
        <v>#VALUE!</v>
      </c>
      <c r="Q1222" s="447">
        <f>IFERROR(VLOOKUP(B1223,'Liste CG'!A:A,1,FALSE),"Attention erreur pas de CG")</f>
        <v>60115</v>
      </c>
      <c r="R1222" s="447" t="str">
        <f>IF(LEFT(Q1222,1)="A",'Messages d''erreur'!B$10,"")</f>
        <v/>
      </c>
      <c r="S1222" s="467" t="e">
        <f t="shared" si="97"/>
        <v>#VALUE!</v>
      </c>
      <c r="T1222" s="469" t="str">
        <f>IFERROR(VLOOKUP(S1222,'Liste CG'!A:A,1,FALSE),"Attention erreur pas de CG")</f>
        <v>Attention erreur pas de CG</v>
      </c>
      <c r="U1222" s="447" t="str">
        <f>IF(MID(H1222,4,1)="x", 'Messages d''erreur'!$B$13,IF(LEFT(T1222,1)="A",'Messages d''erreur'!$B$12,""))</f>
        <v>Compte générique de contre-partie</v>
      </c>
    </row>
    <row r="1223" spans="1:21" ht="26" x14ac:dyDescent="0.35">
      <c r="A1223" s="535" t="s">
        <v>2372</v>
      </c>
      <c r="B1223" s="447">
        <f t="shared" si="94"/>
        <v>60115</v>
      </c>
      <c r="C1223" s="462" t="s">
        <v>236</v>
      </c>
      <c r="D1223" s="463" t="s">
        <v>1100</v>
      </c>
      <c r="E1223" s="464" t="s">
        <v>61</v>
      </c>
      <c r="F1223" s="464">
        <v>1</v>
      </c>
      <c r="G1223" s="462" t="s">
        <v>1342</v>
      </c>
      <c r="H1223" s="464" t="s">
        <v>1317</v>
      </c>
      <c r="I1223" s="464" t="s">
        <v>1201</v>
      </c>
      <c r="J1223" s="464" t="s">
        <v>1101</v>
      </c>
      <c r="K1223" s="466" t="s">
        <v>235</v>
      </c>
      <c r="L1223" s="467">
        <f t="shared" si="98"/>
        <v>0</v>
      </c>
      <c r="M1223" s="468">
        <f t="shared" si="95"/>
        <v>44000</v>
      </c>
      <c r="N1223" s="467" t="str">
        <f>IF(IFERROR(SEARCH("-",K1223,1),0) &gt; 0,IFERROR(VLOOKUP(K1223,'Liste ECO'!A:A,1,FALSE),"ATTENTION CE Inexistant"),"")</f>
        <v>129-04</v>
      </c>
      <c r="O1223" s="467" t="str">
        <f>IF(LEFT(N1223,1) ="A",'Messages d''erreur'!$B$9,"")</f>
        <v/>
      </c>
      <c r="P1223" s="447">
        <f t="shared" si="96"/>
        <v>44000</v>
      </c>
      <c r="Q1223" s="447">
        <f>IFERROR(VLOOKUP(B1224,'Liste CG'!A:A,1,FALSE),"Attention erreur pas de CG")</f>
        <v>60115</v>
      </c>
      <c r="R1223" s="447" t="str">
        <f>IF(LEFT(Q1223,1)="A",'Messages d''erreur'!B$10,"")</f>
        <v/>
      </c>
      <c r="S1223" s="467">
        <f t="shared" si="97"/>
        <v>44000</v>
      </c>
      <c r="T1223" s="469">
        <f>IFERROR(VLOOKUP(S1223,'Liste CG'!A:A,1,FALSE),"Attention erreur pas de CG")</f>
        <v>44000</v>
      </c>
      <c r="U1223" s="447" t="str">
        <f>IF(MID(H1223,4,1)="x", 'Messages d''erreur'!$B$13,IF(LEFT(T1223,1)="A",'Messages d''erreur'!$B$12,""))</f>
        <v/>
      </c>
    </row>
    <row r="1224" spans="1:21" ht="26" x14ac:dyDescent="0.35">
      <c r="A1224" s="535" t="s">
        <v>2372</v>
      </c>
      <c r="B1224" s="447">
        <f t="shared" si="94"/>
        <v>60115</v>
      </c>
      <c r="C1224" s="462" t="s">
        <v>236</v>
      </c>
      <c r="D1224" s="463" t="s">
        <v>1100</v>
      </c>
      <c r="E1224" s="464" t="s">
        <v>61</v>
      </c>
      <c r="F1224" s="464">
        <v>2</v>
      </c>
      <c r="G1224" s="462" t="s">
        <v>1343</v>
      </c>
      <c r="H1224" s="462" t="s">
        <v>1344</v>
      </c>
      <c r="I1224" s="464" t="s">
        <v>1201</v>
      </c>
      <c r="J1224" s="464" t="s">
        <v>1101</v>
      </c>
      <c r="K1224" s="466" t="s">
        <v>235</v>
      </c>
      <c r="L1224" s="467">
        <f t="shared" si="98"/>
        <v>1</v>
      </c>
      <c r="M1224" s="468">
        <f t="shared" si="95"/>
        <v>44200</v>
      </c>
      <c r="N1224" s="467" t="str">
        <f>IF(IFERROR(SEARCH("-",K1224,1),0) &gt; 0,IFERROR(VLOOKUP(K1224,'Liste ECO'!A:A,1,FALSE),"ATTENTION CE Inexistant"),"")</f>
        <v>129-04</v>
      </c>
      <c r="O1224" s="467" t="str">
        <f>IF(LEFT(N1224,1) ="A",'Messages d''erreur'!$B$9,"")</f>
        <v/>
      </c>
      <c r="P1224" s="447">
        <f t="shared" si="96"/>
        <v>44200</v>
      </c>
      <c r="Q1224" s="447">
        <f>IFERROR(VLOOKUP(B1225,'Liste CG'!A:A,1,FALSE),"Attention erreur pas de CG")</f>
        <v>60140</v>
      </c>
      <c r="R1224" s="447" t="str">
        <f>IF(LEFT(Q1224,1)="A",'Messages d''erreur'!B$10,"")</f>
        <v/>
      </c>
      <c r="S1224" s="467">
        <f t="shared" si="97"/>
        <v>44200</v>
      </c>
      <c r="T1224" s="469">
        <f>IFERROR(VLOOKUP(S1224,'Liste CG'!A:A,1,FALSE),"Attention erreur pas de CG")</f>
        <v>44200</v>
      </c>
      <c r="U1224" s="447" t="str">
        <f>IF(MID(H1224,4,1)="x", 'Messages d''erreur'!$B$13,IF(LEFT(T1224,1)="A",'Messages d''erreur'!$B$12,""))</f>
        <v/>
      </c>
    </row>
    <row r="1225" spans="1:21" ht="26" x14ac:dyDescent="0.35">
      <c r="A1225" s="535" t="s">
        <v>2373</v>
      </c>
      <c r="B1225" s="447">
        <f t="shared" si="94"/>
        <v>60140</v>
      </c>
      <c r="C1225" s="462" t="s">
        <v>240</v>
      </c>
      <c r="D1225" s="463" t="s">
        <v>1100</v>
      </c>
      <c r="E1225" s="464" t="s">
        <v>61</v>
      </c>
      <c r="F1225" s="464">
        <v>1</v>
      </c>
      <c r="G1225" s="462" t="s">
        <v>1342</v>
      </c>
      <c r="H1225" s="464" t="s">
        <v>1317</v>
      </c>
      <c r="I1225" s="464" t="s">
        <v>1201</v>
      </c>
      <c r="J1225" s="464" t="s">
        <v>1101</v>
      </c>
      <c r="K1225" s="466" t="s">
        <v>239</v>
      </c>
      <c r="L1225" s="467">
        <f t="shared" si="98"/>
        <v>0</v>
      </c>
      <c r="M1225" s="468">
        <f t="shared" si="95"/>
        <v>44000</v>
      </c>
      <c r="N1225" s="467" t="str">
        <f>IF(IFERROR(SEARCH("-",K1225,1),0) &gt; 0,IFERROR(VLOOKUP(K1225,'Liste ECO'!A:A,1,FALSE),"ATTENTION CE Inexistant"),"")</f>
        <v>129-05</v>
      </c>
      <c r="O1225" s="467" t="str">
        <f>IF(LEFT(N1225,1) ="A",'Messages d''erreur'!$B$9,"")</f>
        <v/>
      </c>
      <c r="P1225" s="447">
        <f t="shared" si="96"/>
        <v>44000</v>
      </c>
      <c r="Q1225" s="447">
        <f>IFERROR(VLOOKUP(B1226,'Liste CG'!A:A,1,FALSE),"Attention erreur pas de CG")</f>
        <v>60140</v>
      </c>
      <c r="R1225" s="447" t="str">
        <f>IF(LEFT(Q1225,1)="A",'Messages d''erreur'!B$10,"")</f>
        <v/>
      </c>
      <c r="S1225" s="467">
        <f t="shared" si="97"/>
        <v>44000</v>
      </c>
      <c r="T1225" s="469">
        <f>IFERROR(VLOOKUP(S1225,'Liste CG'!A:A,1,FALSE),"Attention erreur pas de CG")</f>
        <v>44000</v>
      </c>
      <c r="U1225" s="447" t="str">
        <f>IF(MID(H1225,4,1)="x", 'Messages d''erreur'!$B$13,IF(LEFT(T1225,1)="A",'Messages d''erreur'!$B$12,""))</f>
        <v/>
      </c>
    </row>
    <row r="1226" spans="1:21" ht="26" x14ac:dyDescent="0.35">
      <c r="A1226" s="535" t="s">
        <v>2373</v>
      </c>
      <c r="B1226" s="447">
        <f t="shared" si="94"/>
        <v>60140</v>
      </c>
      <c r="C1226" s="462" t="s">
        <v>240</v>
      </c>
      <c r="D1226" s="463" t="s">
        <v>1100</v>
      </c>
      <c r="E1226" s="464" t="s">
        <v>61</v>
      </c>
      <c r="F1226" s="464">
        <v>2</v>
      </c>
      <c r="G1226" s="462" t="s">
        <v>1343</v>
      </c>
      <c r="H1226" s="462" t="s">
        <v>1344</v>
      </c>
      <c r="I1226" s="464" t="s">
        <v>1201</v>
      </c>
      <c r="J1226" s="464" t="s">
        <v>1101</v>
      </c>
      <c r="K1226" s="466" t="s">
        <v>239</v>
      </c>
      <c r="L1226" s="467">
        <f t="shared" si="98"/>
        <v>1</v>
      </c>
      <c r="M1226" s="468">
        <f t="shared" si="95"/>
        <v>44200</v>
      </c>
      <c r="N1226" s="467" t="str">
        <f>IF(IFERROR(SEARCH("-",K1226,1),0) &gt; 0,IFERROR(VLOOKUP(K1226,'Liste ECO'!A:A,1,FALSE),"ATTENTION CE Inexistant"),"")</f>
        <v>129-05</v>
      </c>
      <c r="O1226" s="467" t="str">
        <f>IF(LEFT(N1226,1) ="A",'Messages d''erreur'!$B$9,"")</f>
        <v/>
      </c>
      <c r="P1226" s="447">
        <f t="shared" si="96"/>
        <v>44200</v>
      </c>
      <c r="Q1226" s="447">
        <f>IFERROR(VLOOKUP(B1227,'Liste CG'!A:A,1,FALSE),"Attention erreur pas de CG")</f>
        <v>60711</v>
      </c>
      <c r="R1226" s="447" t="str">
        <f>IF(LEFT(Q1226,1)="A",'Messages d''erreur'!B$10,"")</f>
        <v/>
      </c>
      <c r="S1226" s="467">
        <f t="shared" si="97"/>
        <v>44200</v>
      </c>
      <c r="T1226" s="469">
        <f>IFERROR(VLOOKUP(S1226,'Liste CG'!A:A,1,FALSE),"Attention erreur pas de CG")</f>
        <v>44200</v>
      </c>
      <c r="U1226" s="447" t="str">
        <f>IF(MID(H1226,4,1)="x", 'Messages d''erreur'!$B$13,IF(LEFT(T1226,1)="A",'Messages d''erreur'!$B$12,""))</f>
        <v/>
      </c>
    </row>
    <row r="1227" spans="1:21" ht="26" x14ac:dyDescent="0.35">
      <c r="A1227" s="535" t="s">
        <v>2374</v>
      </c>
      <c r="B1227" s="447">
        <f t="shared" si="94"/>
        <v>60711</v>
      </c>
      <c r="C1227" s="462" t="s">
        <v>156</v>
      </c>
      <c r="D1227" s="463" t="s">
        <v>1100</v>
      </c>
      <c r="E1227" s="464" t="s">
        <v>61</v>
      </c>
      <c r="F1227" s="464">
        <v>1</v>
      </c>
      <c r="G1227" s="462" t="s">
        <v>1342</v>
      </c>
      <c r="H1227" s="464" t="s">
        <v>1317</v>
      </c>
      <c r="I1227" s="464" t="s">
        <v>1201</v>
      </c>
      <c r="J1227" s="464" t="s">
        <v>1101</v>
      </c>
      <c r="K1227" s="466" t="s">
        <v>155</v>
      </c>
      <c r="L1227" s="467">
        <f t="shared" si="98"/>
        <v>0</v>
      </c>
      <c r="M1227" s="468">
        <f t="shared" si="95"/>
        <v>44000</v>
      </c>
      <c r="N1227" s="467" t="str">
        <f>IF(IFERROR(SEARCH("-",K1227,1),0) &gt; 0,IFERROR(VLOOKUP(K1227,'Liste ECO'!A:A,1,FALSE),"ATTENTION CE Inexistant"),"")</f>
        <v>123-02</v>
      </c>
      <c r="O1227" s="467" t="str">
        <f>IF(LEFT(N1227,1) ="A",'Messages d''erreur'!$B$9,"")</f>
        <v/>
      </c>
      <c r="P1227" s="447">
        <f t="shared" si="96"/>
        <v>44000</v>
      </c>
      <c r="Q1227" s="447">
        <f>IFERROR(VLOOKUP(B1228,'Liste CG'!A:A,1,FALSE),"Attention erreur pas de CG")</f>
        <v>60711</v>
      </c>
      <c r="R1227" s="447" t="str">
        <f>IF(LEFT(Q1227,1)="A",'Messages d''erreur'!B$10,"")</f>
        <v/>
      </c>
      <c r="S1227" s="467">
        <f t="shared" si="97"/>
        <v>44000</v>
      </c>
      <c r="T1227" s="469">
        <f>IFERROR(VLOOKUP(S1227,'Liste CG'!A:A,1,FALSE),"Attention erreur pas de CG")</f>
        <v>44000</v>
      </c>
      <c r="U1227" s="447" t="str">
        <f>IF(MID(H1227,4,1)="x", 'Messages d''erreur'!$B$13,IF(LEFT(T1227,1)="A",'Messages d''erreur'!$B$12,""))</f>
        <v/>
      </c>
    </row>
    <row r="1228" spans="1:21" ht="26" x14ac:dyDescent="0.35">
      <c r="A1228" s="535" t="s">
        <v>2374</v>
      </c>
      <c r="B1228" s="447">
        <f t="shared" si="94"/>
        <v>60711</v>
      </c>
      <c r="C1228" s="462" t="s">
        <v>156</v>
      </c>
      <c r="D1228" s="463" t="s">
        <v>1100</v>
      </c>
      <c r="E1228" s="464" t="s">
        <v>61</v>
      </c>
      <c r="F1228" s="464">
        <v>2</v>
      </c>
      <c r="G1228" s="462" t="s">
        <v>1343</v>
      </c>
      <c r="H1228" s="462" t="s">
        <v>1344</v>
      </c>
      <c r="I1228" s="464" t="s">
        <v>1201</v>
      </c>
      <c r="J1228" s="464" t="s">
        <v>1101</v>
      </c>
      <c r="K1228" s="466" t="s">
        <v>155</v>
      </c>
      <c r="L1228" s="467">
        <f t="shared" si="98"/>
        <v>1</v>
      </c>
      <c r="M1228" s="468">
        <f t="shared" si="95"/>
        <v>44200</v>
      </c>
      <c r="N1228" s="467" t="str">
        <f>IF(IFERROR(SEARCH("-",K1228,1),0) &gt; 0,IFERROR(VLOOKUP(K1228,'Liste ECO'!A:A,1,FALSE),"ATTENTION CE Inexistant"),"")</f>
        <v>123-02</v>
      </c>
      <c r="O1228" s="467" t="str">
        <f>IF(LEFT(N1228,1) ="A",'Messages d''erreur'!$B$9,"")</f>
        <v/>
      </c>
      <c r="P1228" s="447">
        <f t="shared" si="96"/>
        <v>44200</v>
      </c>
      <c r="Q1228" s="447">
        <f>IFERROR(VLOOKUP(B1229,'Liste CG'!A:A,1,FALSE),"Attention erreur pas de CG")</f>
        <v>60712</v>
      </c>
      <c r="R1228" s="447" t="str">
        <f>IF(LEFT(Q1228,1)="A",'Messages d''erreur'!B$10,"")</f>
        <v/>
      </c>
      <c r="S1228" s="467">
        <f t="shared" si="97"/>
        <v>44200</v>
      </c>
      <c r="T1228" s="469">
        <f>IFERROR(VLOOKUP(S1228,'Liste CG'!A:A,1,FALSE),"Attention erreur pas de CG")</f>
        <v>44200</v>
      </c>
      <c r="U1228" s="447" t="str">
        <f>IF(MID(H1228,4,1)="x", 'Messages d''erreur'!$B$13,IF(LEFT(T1228,1)="A",'Messages d''erreur'!$B$12,""))</f>
        <v/>
      </c>
    </row>
    <row r="1229" spans="1:21" ht="26" x14ac:dyDescent="0.35">
      <c r="A1229" s="535" t="s">
        <v>2375</v>
      </c>
      <c r="B1229" s="447">
        <f t="shared" ref="B1229:B1292" si="99">VALUE(A1229)</f>
        <v>60712</v>
      </c>
      <c r="C1229" s="462" t="s">
        <v>177</v>
      </c>
      <c r="D1229" s="463" t="s">
        <v>1100</v>
      </c>
      <c r="E1229" s="464" t="s">
        <v>61</v>
      </c>
      <c r="F1229" s="464">
        <v>1</v>
      </c>
      <c r="G1229" s="462" t="s">
        <v>1342</v>
      </c>
      <c r="H1229" s="464" t="s">
        <v>1317</v>
      </c>
      <c r="I1229" s="464" t="s">
        <v>1201</v>
      </c>
      <c r="J1229" s="464" t="s">
        <v>1101</v>
      </c>
      <c r="K1229" s="466" t="s">
        <v>176</v>
      </c>
      <c r="L1229" s="467">
        <f t="shared" si="98"/>
        <v>0</v>
      </c>
      <c r="M1229" s="468">
        <f t="shared" ref="M1229:M1292" si="100">VALUE(H1229)</f>
        <v>44000</v>
      </c>
      <c r="N1229" s="467" t="str">
        <f>IF(IFERROR(SEARCH("-",K1229,1),0) &gt; 0,IFERROR(VLOOKUP(K1229,'Liste ECO'!A:A,1,FALSE),"ATTENTION CE Inexistant"),"")</f>
        <v>124-02</v>
      </c>
      <c r="O1229" s="467" t="str">
        <f>IF(LEFT(N1229,1) ="A",'Messages d''erreur'!$B$9,"")</f>
        <v/>
      </c>
      <c r="P1229" s="447">
        <f t="shared" si="96"/>
        <v>44000</v>
      </c>
      <c r="Q1229" s="447">
        <f>IFERROR(VLOOKUP(B1230,'Liste CG'!A:A,1,FALSE),"Attention erreur pas de CG")</f>
        <v>60712</v>
      </c>
      <c r="R1229" s="447" t="str">
        <f>IF(LEFT(Q1229,1)="A",'Messages d''erreur'!B$10,"")</f>
        <v/>
      </c>
      <c r="S1229" s="467">
        <f t="shared" si="97"/>
        <v>44000</v>
      </c>
      <c r="T1229" s="469">
        <f>IFERROR(VLOOKUP(S1229,'Liste CG'!A:A,1,FALSE),"Attention erreur pas de CG")</f>
        <v>44000</v>
      </c>
      <c r="U1229" s="447" t="str">
        <f>IF(MID(H1229,4,1)="x", 'Messages d''erreur'!$B$13,IF(LEFT(T1229,1)="A",'Messages d''erreur'!$B$12,""))</f>
        <v/>
      </c>
    </row>
    <row r="1230" spans="1:21" ht="26" x14ac:dyDescent="0.35">
      <c r="A1230" s="535" t="s">
        <v>2375</v>
      </c>
      <c r="B1230" s="447">
        <f t="shared" si="99"/>
        <v>60712</v>
      </c>
      <c r="C1230" s="462" t="s">
        <v>177</v>
      </c>
      <c r="D1230" s="463" t="s">
        <v>1100</v>
      </c>
      <c r="E1230" s="464" t="s">
        <v>61</v>
      </c>
      <c r="F1230" s="464">
        <v>2</v>
      </c>
      <c r="G1230" s="462" t="s">
        <v>1343</v>
      </c>
      <c r="H1230" s="462" t="s">
        <v>1344</v>
      </c>
      <c r="I1230" s="464" t="s">
        <v>1201</v>
      </c>
      <c r="J1230" s="464" t="s">
        <v>1101</v>
      </c>
      <c r="K1230" s="466" t="s">
        <v>176</v>
      </c>
      <c r="L1230" s="467">
        <f t="shared" si="98"/>
        <v>1</v>
      </c>
      <c r="M1230" s="468">
        <f t="shared" si="100"/>
        <v>44200</v>
      </c>
      <c r="N1230" s="467" t="str">
        <f>IF(IFERROR(SEARCH("-",K1230,1),0) &gt; 0,IFERROR(VLOOKUP(K1230,'Liste ECO'!A:A,1,FALSE),"ATTENTION CE Inexistant"),"")</f>
        <v>124-02</v>
      </c>
      <c r="O1230" s="467" t="str">
        <f>IF(LEFT(N1230,1) ="A",'Messages d''erreur'!$B$9,"")</f>
        <v/>
      </c>
      <c r="P1230" s="447">
        <f t="shared" si="96"/>
        <v>44200</v>
      </c>
      <c r="Q1230" s="447">
        <f>IFERROR(VLOOKUP(B1231,'Liste CG'!A:A,1,FALSE),"Attention erreur pas de CG")</f>
        <v>60713</v>
      </c>
      <c r="R1230" s="447" t="str">
        <f>IF(LEFT(Q1230,1)="A",'Messages d''erreur'!B$10,"")</f>
        <v/>
      </c>
      <c r="S1230" s="467">
        <f t="shared" si="97"/>
        <v>44200</v>
      </c>
      <c r="T1230" s="469">
        <f>IFERROR(VLOOKUP(S1230,'Liste CG'!A:A,1,FALSE),"Attention erreur pas de CG")</f>
        <v>44200</v>
      </c>
      <c r="U1230" s="447" t="str">
        <f>IF(MID(H1230,4,1)="x", 'Messages d''erreur'!$B$13,IF(LEFT(T1230,1)="A",'Messages d''erreur'!$B$12,""))</f>
        <v/>
      </c>
    </row>
    <row r="1231" spans="1:21" ht="39" x14ac:dyDescent="0.35">
      <c r="A1231" s="535" t="s">
        <v>2376</v>
      </c>
      <c r="B1231" s="447">
        <f t="shared" si="99"/>
        <v>60713</v>
      </c>
      <c r="C1231" s="462" t="s">
        <v>202</v>
      </c>
      <c r="D1231" s="463" t="s">
        <v>1100</v>
      </c>
      <c r="E1231" s="464" t="s">
        <v>61</v>
      </c>
      <c r="F1231" s="464">
        <v>1</v>
      </c>
      <c r="G1231" s="462" t="s">
        <v>1342</v>
      </c>
      <c r="H1231" s="464" t="s">
        <v>1317</v>
      </c>
      <c r="I1231" s="464" t="s">
        <v>1201</v>
      </c>
      <c r="J1231" s="464" t="s">
        <v>1101</v>
      </c>
      <c r="K1231" s="466" t="s">
        <v>201</v>
      </c>
      <c r="L1231" s="467">
        <f t="shared" si="98"/>
        <v>0</v>
      </c>
      <c r="M1231" s="468">
        <f t="shared" si="100"/>
        <v>44000</v>
      </c>
      <c r="N1231" s="467" t="str">
        <f>IF(IFERROR(SEARCH("-",K1231,1),0) &gt; 0,IFERROR(VLOOKUP(K1231,'Liste ECO'!A:A,1,FALSE),"ATTENTION CE Inexistant"),"")</f>
        <v>125-02</v>
      </c>
      <c r="O1231" s="467" t="str">
        <f>IF(LEFT(N1231,1) ="A",'Messages d''erreur'!$B$9,"")</f>
        <v/>
      </c>
      <c r="P1231" s="447">
        <f t="shared" si="96"/>
        <v>44000</v>
      </c>
      <c r="Q1231" s="447">
        <f>IFERROR(VLOOKUP(B1232,'Liste CG'!A:A,1,FALSE),"Attention erreur pas de CG")</f>
        <v>60713</v>
      </c>
      <c r="R1231" s="447" t="str">
        <f>IF(LEFT(Q1231,1)="A",'Messages d''erreur'!B$10,"")</f>
        <v/>
      </c>
      <c r="S1231" s="467">
        <f t="shared" si="97"/>
        <v>44000</v>
      </c>
      <c r="T1231" s="469">
        <f>IFERROR(VLOOKUP(S1231,'Liste CG'!A:A,1,FALSE),"Attention erreur pas de CG")</f>
        <v>44000</v>
      </c>
      <c r="U1231" s="447" t="str">
        <f>IF(MID(H1231,4,1)="x", 'Messages d''erreur'!$B$13,IF(LEFT(T1231,1)="A",'Messages d''erreur'!$B$12,""))</f>
        <v/>
      </c>
    </row>
    <row r="1232" spans="1:21" ht="39" x14ac:dyDescent="0.35">
      <c r="A1232" s="535" t="s">
        <v>2376</v>
      </c>
      <c r="B1232" s="447">
        <f t="shared" si="99"/>
        <v>60713</v>
      </c>
      <c r="C1232" s="462" t="s">
        <v>202</v>
      </c>
      <c r="D1232" s="463" t="s">
        <v>1100</v>
      </c>
      <c r="E1232" s="464" t="s">
        <v>61</v>
      </c>
      <c r="F1232" s="464">
        <v>2</v>
      </c>
      <c r="G1232" s="462" t="s">
        <v>1343</v>
      </c>
      <c r="H1232" s="462" t="s">
        <v>1344</v>
      </c>
      <c r="I1232" s="464" t="s">
        <v>1201</v>
      </c>
      <c r="J1232" s="464" t="s">
        <v>1101</v>
      </c>
      <c r="K1232" s="466" t="s">
        <v>201</v>
      </c>
      <c r="L1232" s="467">
        <f t="shared" si="98"/>
        <v>1</v>
      </c>
      <c r="M1232" s="468">
        <f t="shared" si="100"/>
        <v>44200</v>
      </c>
      <c r="N1232" s="467" t="str">
        <f>IF(IFERROR(SEARCH("-",K1232,1),0) &gt; 0,IFERROR(VLOOKUP(K1232,'Liste ECO'!A:A,1,FALSE),"ATTENTION CE Inexistant"),"")</f>
        <v>125-02</v>
      </c>
      <c r="O1232" s="467" t="str">
        <f>IF(LEFT(N1232,1) ="A",'Messages d''erreur'!$B$9,"")</f>
        <v/>
      </c>
      <c r="P1232" s="447">
        <f t="shared" si="96"/>
        <v>44200</v>
      </c>
      <c r="Q1232" s="447">
        <f>IFERROR(VLOOKUP(B1233,'Liste CG'!A:A,1,FALSE),"Attention erreur pas de CG")</f>
        <v>60715</v>
      </c>
      <c r="R1232" s="447" t="str">
        <f>IF(LEFT(Q1232,1)="A",'Messages d''erreur'!B$10,"")</f>
        <v/>
      </c>
      <c r="S1232" s="467">
        <f t="shared" si="97"/>
        <v>44200</v>
      </c>
      <c r="T1232" s="469">
        <f>IFERROR(VLOOKUP(S1232,'Liste CG'!A:A,1,FALSE),"Attention erreur pas de CG")</f>
        <v>44200</v>
      </c>
      <c r="U1232" s="447" t="str">
        <f>IF(MID(H1232,4,1)="x", 'Messages d''erreur'!$B$13,IF(LEFT(T1232,1)="A",'Messages d''erreur'!$B$12,""))</f>
        <v/>
      </c>
    </row>
    <row r="1233" spans="1:21" ht="39" x14ac:dyDescent="0.35">
      <c r="A1233" s="535" t="s">
        <v>2377</v>
      </c>
      <c r="B1233" s="447">
        <f t="shared" si="99"/>
        <v>60715</v>
      </c>
      <c r="C1233" s="462" t="s">
        <v>2378</v>
      </c>
      <c r="D1233" s="463" t="s">
        <v>1100</v>
      </c>
      <c r="E1233" s="464" t="s">
        <v>61</v>
      </c>
      <c r="F1233" s="464">
        <v>1</v>
      </c>
      <c r="G1233" s="462" t="s">
        <v>1342</v>
      </c>
      <c r="H1233" s="464" t="s">
        <v>1317</v>
      </c>
      <c r="I1233" s="464" t="s">
        <v>1201</v>
      </c>
      <c r="J1233" s="464" t="s">
        <v>1101</v>
      </c>
      <c r="K1233" s="466" t="s">
        <v>217</v>
      </c>
      <c r="L1233" s="467">
        <f t="shared" si="98"/>
        <v>0</v>
      </c>
      <c r="M1233" s="468">
        <f t="shared" si="100"/>
        <v>44000</v>
      </c>
      <c r="N1233" s="467" t="str">
        <f>IF(IFERROR(SEARCH("-",K1233,1),0) &gt; 0,IFERROR(VLOOKUP(K1233,'Liste ECO'!A:A,1,FALSE),"ATTENTION CE Inexistant"),"")</f>
        <v>127-02</v>
      </c>
      <c r="O1233" s="467" t="str">
        <f>IF(LEFT(N1233,1) ="A",'Messages d''erreur'!$B$9,"")</f>
        <v/>
      </c>
      <c r="P1233" s="447">
        <f t="shared" si="96"/>
        <v>44000</v>
      </c>
      <c r="Q1233" s="447">
        <f>IFERROR(VLOOKUP(B1234,'Liste CG'!A:A,1,FALSE),"Attention erreur pas de CG")</f>
        <v>60715</v>
      </c>
      <c r="R1233" s="447" t="str">
        <f>IF(LEFT(Q1233,1)="A",'Messages d''erreur'!B$10,"")</f>
        <v/>
      </c>
      <c r="S1233" s="467">
        <f t="shared" si="97"/>
        <v>44000</v>
      </c>
      <c r="T1233" s="469">
        <f>IFERROR(VLOOKUP(S1233,'Liste CG'!A:A,1,FALSE),"Attention erreur pas de CG")</f>
        <v>44000</v>
      </c>
      <c r="U1233" s="447" t="str">
        <f>IF(MID(H1233,4,1)="x", 'Messages d''erreur'!$B$13,IF(LEFT(T1233,1)="A",'Messages d''erreur'!$B$12,""))</f>
        <v/>
      </c>
    </row>
    <row r="1234" spans="1:21" ht="39" x14ac:dyDescent="0.35">
      <c r="A1234" s="535" t="s">
        <v>2377</v>
      </c>
      <c r="B1234" s="447">
        <f t="shared" si="99"/>
        <v>60715</v>
      </c>
      <c r="C1234" s="462" t="s">
        <v>2378</v>
      </c>
      <c r="D1234" s="463" t="s">
        <v>1100</v>
      </c>
      <c r="E1234" s="464" t="s">
        <v>61</v>
      </c>
      <c r="F1234" s="464">
        <v>2</v>
      </c>
      <c r="G1234" s="462" t="s">
        <v>1343</v>
      </c>
      <c r="H1234" s="462" t="s">
        <v>1344</v>
      </c>
      <c r="I1234" s="464" t="s">
        <v>1201</v>
      </c>
      <c r="J1234" s="464" t="s">
        <v>1101</v>
      </c>
      <c r="K1234" s="466" t="s">
        <v>217</v>
      </c>
      <c r="L1234" s="467">
        <f t="shared" si="98"/>
        <v>1</v>
      </c>
      <c r="M1234" s="468">
        <f t="shared" si="100"/>
        <v>44200</v>
      </c>
      <c r="N1234" s="467" t="str">
        <f>IF(IFERROR(SEARCH("-",K1234,1),0) &gt; 0,IFERROR(VLOOKUP(K1234,'Liste ECO'!A:A,1,FALSE),"ATTENTION CE Inexistant"),"")</f>
        <v>127-02</v>
      </c>
      <c r="O1234" s="467" t="str">
        <f>IF(LEFT(N1234,1) ="A",'Messages d''erreur'!$B$9,"")</f>
        <v/>
      </c>
      <c r="P1234" s="447">
        <f t="shared" si="96"/>
        <v>44200</v>
      </c>
      <c r="Q1234" s="447">
        <f>IFERROR(VLOOKUP(B1235,'Liste CG'!A:A,1,FALSE),"Attention erreur pas de CG")</f>
        <v>60716</v>
      </c>
      <c r="R1234" s="447" t="str">
        <f>IF(LEFT(Q1234,1)="A",'Messages d''erreur'!B$10,"")</f>
        <v/>
      </c>
      <c r="S1234" s="467">
        <f t="shared" si="97"/>
        <v>44200</v>
      </c>
      <c r="T1234" s="469">
        <f>IFERROR(VLOOKUP(S1234,'Liste CG'!A:A,1,FALSE),"Attention erreur pas de CG")</f>
        <v>44200</v>
      </c>
      <c r="U1234" s="447" t="str">
        <f>IF(MID(H1234,4,1)="x", 'Messages d''erreur'!$B$13,IF(LEFT(T1234,1)="A",'Messages d''erreur'!$B$12,""))</f>
        <v/>
      </c>
    </row>
    <row r="1235" spans="1:21" ht="26" x14ac:dyDescent="0.35">
      <c r="A1235" s="535" t="s">
        <v>2379</v>
      </c>
      <c r="B1235" s="447">
        <f t="shared" si="99"/>
        <v>60716</v>
      </c>
      <c r="C1235" s="462" t="s">
        <v>172</v>
      </c>
      <c r="D1235" s="463" t="s">
        <v>1100</v>
      </c>
      <c r="E1235" s="464" t="s">
        <v>61</v>
      </c>
      <c r="F1235" s="464">
        <v>1</v>
      </c>
      <c r="G1235" s="462" t="s">
        <v>1342</v>
      </c>
      <c r="H1235" s="464" t="s">
        <v>1317</v>
      </c>
      <c r="I1235" s="464" t="s">
        <v>1201</v>
      </c>
      <c r="J1235" s="464" t="s">
        <v>1101</v>
      </c>
      <c r="K1235" s="466" t="s">
        <v>171</v>
      </c>
      <c r="L1235" s="467">
        <f t="shared" si="98"/>
        <v>0</v>
      </c>
      <c r="M1235" s="468">
        <f t="shared" si="100"/>
        <v>44000</v>
      </c>
      <c r="N1235" s="467" t="str">
        <f>IF(IFERROR(SEARCH("-",K1235,1),0) &gt; 0,IFERROR(VLOOKUP(K1235,'Liste ECO'!A:A,1,FALSE),"ATTENTION CE Inexistant"),"")</f>
        <v>123-19</v>
      </c>
      <c r="O1235" s="467" t="str">
        <f>IF(LEFT(N1235,1) ="A",'Messages d''erreur'!$B$9,"")</f>
        <v/>
      </c>
      <c r="P1235" s="447">
        <f t="shared" si="96"/>
        <v>44000</v>
      </c>
      <c r="Q1235" s="447">
        <f>IFERROR(VLOOKUP(B1236,'Liste CG'!A:A,1,FALSE),"Attention erreur pas de CG")</f>
        <v>60716</v>
      </c>
      <c r="R1235" s="447" t="str">
        <f>IF(LEFT(Q1235,1)="A",'Messages d''erreur'!B$10,"")</f>
        <v/>
      </c>
      <c r="S1235" s="467">
        <f t="shared" si="97"/>
        <v>44000</v>
      </c>
      <c r="T1235" s="469">
        <f>IFERROR(VLOOKUP(S1235,'Liste CG'!A:A,1,FALSE),"Attention erreur pas de CG")</f>
        <v>44000</v>
      </c>
      <c r="U1235" s="447" t="str">
        <f>IF(MID(H1235,4,1)="x", 'Messages d''erreur'!$B$13,IF(LEFT(T1235,1)="A",'Messages d''erreur'!$B$12,""))</f>
        <v/>
      </c>
    </row>
    <row r="1236" spans="1:21" ht="26" x14ac:dyDescent="0.35">
      <c r="A1236" s="535" t="s">
        <v>2379</v>
      </c>
      <c r="B1236" s="447">
        <f t="shared" si="99"/>
        <v>60716</v>
      </c>
      <c r="C1236" s="462" t="s">
        <v>172</v>
      </c>
      <c r="D1236" s="463" t="s">
        <v>1100</v>
      </c>
      <c r="E1236" s="464" t="s">
        <v>61</v>
      </c>
      <c r="F1236" s="464">
        <v>2</v>
      </c>
      <c r="G1236" s="462" t="s">
        <v>1343</v>
      </c>
      <c r="H1236" s="462" t="s">
        <v>1344</v>
      </c>
      <c r="I1236" s="464" t="s">
        <v>1201</v>
      </c>
      <c r="J1236" s="464" t="s">
        <v>1101</v>
      </c>
      <c r="K1236" s="466" t="s">
        <v>171</v>
      </c>
      <c r="L1236" s="467">
        <f t="shared" si="98"/>
        <v>1</v>
      </c>
      <c r="M1236" s="468">
        <f t="shared" si="100"/>
        <v>44200</v>
      </c>
      <c r="N1236" s="467" t="str">
        <f>IF(IFERROR(SEARCH("-",K1236,1),0) &gt; 0,IFERROR(VLOOKUP(K1236,'Liste ECO'!A:A,1,FALSE),"ATTENTION CE Inexistant"),"")</f>
        <v>123-19</v>
      </c>
      <c r="O1236" s="467" t="str">
        <f>IF(LEFT(N1236,1) ="A",'Messages d''erreur'!$B$9,"")</f>
        <v/>
      </c>
      <c r="P1236" s="447">
        <f t="shared" si="96"/>
        <v>44200</v>
      </c>
      <c r="Q1236" s="447">
        <f>IFERROR(VLOOKUP(B1237,'Liste CG'!A:A,1,FALSE),"Attention erreur pas de CG")</f>
        <v>60740</v>
      </c>
      <c r="R1236" s="447" t="str">
        <f>IF(LEFT(Q1236,1)="A",'Messages d''erreur'!B$10,"")</f>
        <v/>
      </c>
      <c r="S1236" s="467">
        <f t="shared" si="97"/>
        <v>44200</v>
      </c>
      <c r="T1236" s="469">
        <f>IFERROR(VLOOKUP(S1236,'Liste CG'!A:A,1,FALSE),"Attention erreur pas de CG")</f>
        <v>44200</v>
      </c>
      <c r="U1236" s="447" t="str">
        <f>IF(MID(H1236,4,1)="x", 'Messages d''erreur'!$B$13,IF(LEFT(T1236,1)="A",'Messages d''erreur'!$B$12,""))</f>
        <v/>
      </c>
    </row>
    <row r="1237" spans="1:21" ht="26" x14ac:dyDescent="0.35">
      <c r="A1237" s="535" t="s">
        <v>2380</v>
      </c>
      <c r="B1237" s="447">
        <f t="shared" si="99"/>
        <v>60740</v>
      </c>
      <c r="C1237" s="462" t="s">
        <v>158</v>
      </c>
      <c r="D1237" s="463" t="s">
        <v>1100</v>
      </c>
      <c r="E1237" s="464" t="s">
        <v>61</v>
      </c>
      <c r="F1237" s="464">
        <v>1</v>
      </c>
      <c r="G1237" s="462" t="s">
        <v>1342</v>
      </c>
      <c r="H1237" s="464" t="s">
        <v>1317</v>
      </c>
      <c r="I1237" s="464" t="s">
        <v>1201</v>
      </c>
      <c r="J1237" s="464" t="s">
        <v>1101</v>
      </c>
      <c r="K1237" s="466" t="s">
        <v>157</v>
      </c>
      <c r="L1237" s="467">
        <f t="shared" si="98"/>
        <v>0</v>
      </c>
      <c r="M1237" s="468">
        <f t="shared" si="100"/>
        <v>44000</v>
      </c>
      <c r="N1237" s="467" t="str">
        <f>IF(IFERROR(SEARCH("-",K1237,1),0) &gt; 0,IFERROR(VLOOKUP(K1237,'Liste ECO'!A:A,1,FALSE),"ATTENTION CE Inexistant"),"")</f>
        <v>123-04</v>
      </c>
      <c r="O1237" s="467" t="str">
        <f>IF(LEFT(N1237,1) ="A",'Messages d''erreur'!$B$9,"")</f>
        <v/>
      </c>
      <c r="P1237" s="447">
        <f t="shared" si="96"/>
        <v>44000</v>
      </c>
      <c r="Q1237" s="447">
        <f>IFERROR(VLOOKUP(B1238,'Liste CG'!A:A,1,FALSE),"Attention erreur pas de CG")</f>
        <v>60740</v>
      </c>
      <c r="R1237" s="447" t="str">
        <f>IF(LEFT(Q1237,1)="A",'Messages d''erreur'!B$10,"")</f>
        <v/>
      </c>
      <c r="S1237" s="467">
        <f t="shared" si="97"/>
        <v>44000</v>
      </c>
      <c r="T1237" s="469">
        <f>IFERROR(VLOOKUP(S1237,'Liste CG'!A:A,1,FALSE),"Attention erreur pas de CG")</f>
        <v>44000</v>
      </c>
      <c r="U1237" s="447" t="str">
        <f>IF(MID(H1237,4,1)="x", 'Messages d''erreur'!$B$13,IF(LEFT(T1237,1)="A",'Messages d''erreur'!$B$12,""))</f>
        <v/>
      </c>
    </row>
    <row r="1238" spans="1:21" ht="26" x14ac:dyDescent="0.35">
      <c r="A1238" s="535" t="s">
        <v>2380</v>
      </c>
      <c r="B1238" s="447">
        <f t="shared" si="99"/>
        <v>60740</v>
      </c>
      <c r="C1238" s="462" t="s">
        <v>158</v>
      </c>
      <c r="D1238" s="463" t="s">
        <v>1100</v>
      </c>
      <c r="E1238" s="464" t="s">
        <v>61</v>
      </c>
      <c r="F1238" s="464">
        <v>2</v>
      </c>
      <c r="G1238" s="462" t="s">
        <v>1343</v>
      </c>
      <c r="H1238" s="462" t="s">
        <v>1344</v>
      </c>
      <c r="I1238" s="464" t="s">
        <v>1201</v>
      </c>
      <c r="J1238" s="464" t="s">
        <v>1101</v>
      </c>
      <c r="K1238" s="466" t="s">
        <v>157</v>
      </c>
      <c r="L1238" s="467">
        <f t="shared" si="98"/>
        <v>1</v>
      </c>
      <c r="M1238" s="468">
        <f t="shared" si="100"/>
        <v>44200</v>
      </c>
      <c r="N1238" s="467" t="str">
        <f>IF(IFERROR(SEARCH("-",K1238,1),0) &gt; 0,IFERROR(VLOOKUP(K1238,'Liste ECO'!A:A,1,FALSE),"ATTENTION CE Inexistant"),"")</f>
        <v>123-04</v>
      </c>
      <c r="O1238" s="467" t="str">
        <f>IF(LEFT(N1238,1) ="A",'Messages d''erreur'!$B$9,"")</f>
        <v/>
      </c>
      <c r="P1238" s="447">
        <f t="shared" si="96"/>
        <v>44200</v>
      </c>
      <c r="Q1238" s="447">
        <f>IFERROR(VLOOKUP(B1239,'Liste CG'!A:A,1,FALSE),"Attention erreur pas de CG")</f>
        <v>60741</v>
      </c>
      <c r="R1238" s="447" t="str">
        <f>IF(LEFT(Q1238,1)="A",'Messages d''erreur'!B$10,"")</f>
        <v/>
      </c>
      <c r="S1238" s="467">
        <f t="shared" si="97"/>
        <v>44200</v>
      </c>
      <c r="T1238" s="469">
        <f>IFERROR(VLOOKUP(S1238,'Liste CG'!A:A,1,FALSE),"Attention erreur pas de CG")</f>
        <v>44200</v>
      </c>
      <c r="U1238" s="447" t="str">
        <f>IF(MID(H1238,4,1)="x", 'Messages d''erreur'!$B$13,IF(LEFT(T1238,1)="A",'Messages d''erreur'!$B$12,""))</f>
        <v/>
      </c>
    </row>
    <row r="1239" spans="1:21" ht="26" x14ac:dyDescent="0.35">
      <c r="A1239" s="535" t="s">
        <v>2381</v>
      </c>
      <c r="B1239" s="447">
        <f t="shared" si="99"/>
        <v>60741</v>
      </c>
      <c r="C1239" s="462" t="s">
        <v>179</v>
      </c>
      <c r="D1239" s="463" t="s">
        <v>1100</v>
      </c>
      <c r="E1239" s="464" t="s">
        <v>61</v>
      </c>
      <c r="F1239" s="464">
        <v>1</v>
      </c>
      <c r="G1239" s="462" t="s">
        <v>1342</v>
      </c>
      <c r="H1239" s="464" t="s">
        <v>1317</v>
      </c>
      <c r="I1239" s="464" t="s">
        <v>1201</v>
      </c>
      <c r="J1239" s="464" t="s">
        <v>1101</v>
      </c>
      <c r="K1239" s="466" t="s">
        <v>178</v>
      </c>
      <c r="L1239" s="467">
        <f t="shared" si="98"/>
        <v>0</v>
      </c>
      <c r="M1239" s="468">
        <f t="shared" si="100"/>
        <v>44000</v>
      </c>
      <c r="N1239" s="467" t="str">
        <f>IF(IFERROR(SEARCH("-",K1239,1),0) &gt; 0,IFERROR(VLOOKUP(K1239,'Liste ECO'!A:A,1,FALSE),"ATTENTION CE Inexistant"),"")</f>
        <v>124-04</v>
      </c>
      <c r="O1239" s="467" t="str">
        <f>IF(LEFT(N1239,1) ="A",'Messages d''erreur'!$B$9,"")</f>
        <v/>
      </c>
      <c r="P1239" s="447">
        <f t="shared" si="96"/>
        <v>44000</v>
      </c>
      <c r="Q1239" s="447">
        <f>IFERROR(VLOOKUP(B1240,'Liste CG'!A:A,1,FALSE),"Attention erreur pas de CG")</f>
        <v>60741</v>
      </c>
      <c r="R1239" s="447" t="str">
        <f>IF(LEFT(Q1239,1)="A",'Messages d''erreur'!B$10,"")</f>
        <v/>
      </c>
      <c r="S1239" s="467">
        <f t="shared" si="97"/>
        <v>44000</v>
      </c>
      <c r="T1239" s="469">
        <f>IFERROR(VLOOKUP(S1239,'Liste CG'!A:A,1,FALSE),"Attention erreur pas de CG")</f>
        <v>44000</v>
      </c>
      <c r="U1239" s="447" t="str">
        <f>IF(MID(H1239,4,1)="x", 'Messages d''erreur'!$B$13,IF(LEFT(T1239,1)="A",'Messages d''erreur'!$B$12,""))</f>
        <v/>
      </c>
    </row>
    <row r="1240" spans="1:21" ht="26" x14ac:dyDescent="0.35">
      <c r="A1240" s="535" t="s">
        <v>2381</v>
      </c>
      <c r="B1240" s="447">
        <f t="shared" si="99"/>
        <v>60741</v>
      </c>
      <c r="C1240" s="462" t="s">
        <v>179</v>
      </c>
      <c r="D1240" s="463" t="s">
        <v>1100</v>
      </c>
      <c r="E1240" s="464" t="s">
        <v>61</v>
      </c>
      <c r="F1240" s="464">
        <v>2</v>
      </c>
      <c r="G1240" s="462" t="s">
        <v>1343</v>
      </c>
      <c r="H1240" s="462" t="s">
        <v>1344</v>
      </c>
      <c r="I1240" s="464" t="s">
        <v>1201</v>
      </c>
      <c r="J1240" s="464" t="s">
        <v>1101</v>
      </c>
      <c r="K1240" s="466" t="s">
        <v>178</v>
      </c>
      <c r="L1240" s="467">
        <f t="shared" si="98"/>
        <v>1</v>
      </c>
      <c r="M1240" s="468">
        <f t="shared" si="100"/>
        <v>44200</v>
      </c>
      <c r="N1240" s="467" t="str">
        <f>IF(IFERROR(SEARCH("-",K1240,1),0) &gt; 0,IFERROR(VLOOKUP(K1240,'Liste ECO'!A:A,1,FALSE),"ATTENTION CE Inexistant"),"")</f>
        <v>124-04</v>
      </c>
      <c r="O1240" s="467" t="str">
        <f>IF(LEFT(N1240,1) ="A",'Messages d''erreur'!$B$9,"")</f>
        <v/>
      </c>
      <c r="P1240" s="447">
        <f t="shared" si="96"/>
        <v>44200</v>
      </c>
      <c r="Q1240" s="447">
        <f>IFERROR(VLOOKUP(B1241,'Liste CG'!A:A,1,FALSE),"Attention erreur pas de CG")</f>
        <v>61000</v>
      </c>
      <c r="R1240" s="447" t="str">
        <f>IF(LEFT(Q1240,1)="A",'Messages d''erreur'!B$10,"")</f>
        <v/>
      </c>
      <c r="S1240" s="467">
        <f t="shared" si="97"/>
        <v>44200</v>
      </c>
      <c r="T1240" s="469">
        <f>IFERROR(VLOOKUP(S1240,'Liste CG'!A:A,1,FALSE),"Attention erreur pas de CG")</f>
        <v>44200</v>
      </c>
      <c r="U1240" s="447" t="str">
        <f>IF(MID(H1240,4,1)="x", 'Messages d''erreur'!$B$13,IF(LEFT(T1240,1)="A",'Messages d''erreur'!$B$12,""))</f>
        <v/>
      </c>
    </row>
    <row r="1241" spans="1:21" ht="26" x14ac:dyDescent="0.35">
      <c r="A1241" s="535" t="s">
        <v>2235</v>
      </c>
      <c r="B1241" s="447">
        <f t="shared" si="99"/>
        <v>61000</v>
      </c>
      <c r="C1241" s="462" t="s">
        <v>2382</v>
      </c>
      <c r="D1241" s="463" t="s">
        <v>1100</v>
      </c>
      <c r="E1241" s="464" t="s">
        <v>61</v>
      </c>
      <c r="F1241" s="464">
        <v>1</v>
      </c>
      <c r="G1241" s="462" t="s">
        <v>1797</v>
      </c>
      <c r="H1241" s="464" t="s">
        <v>1232</v>
      </c>
      <c r="I1241" s="464" t="s">
        <v>1201</v>
      </c>
      <c r="J1241" s="464" t="s">
        <v>1101</v>
      </c>
      <c r="K1241" s="466" t="s">
        <v>214</v>
      </c>
      <c r="L1241" s="467">
        <f>IF(A1241=A1240,1,0)</f>
        <v>0</v>
      </c>
      <c r="M1241" s="468">
        <f t="shared" si="100"/>
        <v>46601</v>
      </c>
      <c r="N1241" s="467" t="str">
        <f>IF(IFERROR(SEARCH("-",K1241,1),0) &gt; 0,IFERROR(VLOOKUP(K1241,'Liste ECO'!A:A,1,FALSE),"ATTENTION CE Inexistant"),"")</f>
        <v>126-01</v>
      </c>
      <c r="O1241" s="467" t="str">
        <f>IF(LEFT(N1241,1) ="A",'Messages d''erreur'!$B$9,"")</f>
        <v/>
      </c>
      <c r="P1241" s="447">
        <f t="shared" si="96"/>
        <v>46601</v>
      </c>
      <c r="Q1241" s="447">
        <f>IFERROR(VLOOKUP(B1242,'Liste CG'!A:A,1,FALSE),"Attention erreur pas de CG")</f>
        <v>61000</v>
      </c>
      <c r="R1241" s="447" t="str">
        <f>IF(LEFT(Q1241,1)="A",'Messages d''erreur'!B$10,"")</f>
        <v/>
      </c>
      <c r="S1241" s="467">
        <f t="shared" si="97"/>
        <v>46601</v>
      </c>
      <c r="T1241" s="469">
        <f>IFERROR(VLOOKUP(S1241,'Liste CG'!A:A,1,FALSE),"Attention erreur pas de CG")</f>
        <v>46601</v>
      </c>
      <c r="U1241" s="447" t="str">
        <f>IF(MID(H1241,4,1)="x", 'Messages d''erreur'!$B$13,IF(LEFT(T1241,1)="A",'Messages d''erreur'!$B$12,""))</f>
        <v/>
      </c>
    </row>
    <row r="1242" spans="1:21" ht="26" x14ac:dyDescent="0.35">
      <c r="A1242" s="535" t="s">
        <v>2235</v>
      </c>
      <c r="B1242" s="447">
        <f t="shared" si="99"/>
        <v>61000</v>
      </c>
      <c r="C1242" s="462" t="s">
        <v>2382</v>
      </c>
      <c r="D1242" s="463" t="s">
        <v>1100</v>
      </c>
      <c r="E1242" s="464" t="s">
        <v>61</v>
      </c>
      <c r="F1242" s="464">
        <v>2</v>
      </c>
      <c r="G1242" s="462" t="s">
        <v>1343</v>
      </c>
      <c r="H1242" s="462" t="s">
        <v>1344</v>
      </c>
      <c r="I1242" s="464" t="s">
        <v>1201</v>
      </c>
      <c r="J1242" s="464" t="s">
        <v>1101</v>
      </c>
      <c r="K1242" s="466" t="s">
        <v>214</v>
      </c>
      <c r="L1242" s="467">
        <f t="shared" si="98"/>
        <v>1</v>
      </c>
      <c r="M1242" s="468">
        <f t="shared" si="100"/>
        <v>44200</v>
      </c>
      <c r="N1242" s="467" t="str">
        <f>IF(IFERROR(SEARCH("-",K1242,1),0) &gt; 0,IFERROR(VLOOKUP(K1242,'Liste ECO'!A:A,1,FALSE),"ATTENTION CE Inexistant"),"")</f>
        <v>126-01</v>
      </c>
      <c r="O1242" s="467" t="str">
        <f>IF(LEFT(N1242,1) ="A",'Messages d''erreur'!$B$9,"")</f>
        <v/>
      </c>
      <c r="P1242" s="447">
        <f t="shared" si="96"/>
        <v>44200</v>
      </c>
      <c r="Q1242" s="447">
        <f>IFERROR(VLOOKUP(B1243,'Liste CG'!A:A,1,FALSE),"Attention erreur pas de CG")</f>
        <v>61101</v>
      </c>
      <c r="R1242" s="447" t="str">
        <f>IF(LEFT(Q1242,1)="A",'Messages d''erreur'!B$10,"")</f>
        <v/>
      </c>
      <c r="S1242" s="467">
        <f t="shared" si="97"/>
        <v>44200</v>
      </c>
      <c r="T1242" s="469">
        <f>IFERROR(VLOOKUP(S1242,'Liste CG'!A:A,1,FALSE),"Attention erreur pas de CG")</f>
        <v>44200</v>
      </c>
      <c r="U1242" s="447" t="str">
        <f>IF(MID(H1242,4,1)="x", 'Messages d''erreur'!$B$13,IF(LEFT(T1242,1)="A",'Messages d''erreur'!$B$12,""))</f>
        <v/>
      </c>
    </row>
    <row r="1243" spans="1:21" ht="52" x14ac:dyDescent="0.35">
      <c r="A1243" s="535" t="s">
        <v>2174</v>
      </c>
      <c r="B1243" s="447">
        <f t="shared" si="99"/>
        <v>61101</v>
      </c>
      <c r="C1243" s="462" t="s">
        <v>2383</v>
      </c>
      <c r="D1243" s="463" t="s">
        <v>1100</v>
      </c>
      <c r="E1243" s="464" t="s">
        <v>61</v>
      </c>
      <c r="F1243" s="464">
        <v>1</v>
      </c>
      <c r="G1243" s="462" t="s">
        <v>2384</v>
      </c>
      <c r="H1243" s="464" t="s">
        <v>1317</v>
      </c>
      <c r="I1243" s="464" t="s">
        <v>1201</v>
      </c>
      <c r="J1243" s="464" t="s">
        <v>1101</v>
      </c>
      <c r="K1243" s="466" t="s">
        <v>145</v>
      </c>
      <c r="L1243" s="467">
        <f t="shared" si="98"/>
        <v>0</v>
      </c>
      <c r="M1243" s="468">
        <f t="shared" si="100"/>
        <v>44000</v>
      </c>
      <c r="N1243" s="467" t="str">
        <f>IF(IFERROR(SEARCH("-",K1243,1),0) &gt; 0,IFERROR(VLOOKUP(K1243,'Liste ECO'!A:A,1,FALSE),"ATTENTION CE Inexistant"),"")</f>
        <v>121-01</v>
      </c>
      <c r="O1243" s="467" t="str">
        <f>IF(LEFT(N1243,1) ="A",'Messages d''erreur'!$B$9,"")</f>
        <v/>
      </c>
      <c r="P1243" s="447">
        <f t="shared" si="96"/>
        <v>44000</v>
      </c>
      <c r="Q1243" s="447">
        <f>IFERROR(VLOOKUP(B1244,'Liste CG'!A:A,1,FALSE),"Attention erreur pas de CG")</f>
        <v>61101</v>
      </c>
      <c r="R1243" s="447" t="str">
        <f>IF(LEFT(Q1243,1)="A",'Messages d''erreur'!B$10,"")</f>
        <v/>
      </c>
      <c r="S1243" s="467">
        <f t="shared" si="97"/>
        <v>44000</v>
      </c>
      <c r="T1243" s="469">
        <f>IFERROR(VLOOKUP(S1243,'Liste CG'!A:A,1,FALSE),"Attention erreur pas de CG")</f>
        <v>44000</v>
      </c>
      <c r="U1243" s="447" t="str">
        <f>IF(MID(H1243,4,1)="x", 'Messages d''erreur'!$B$13,IF(LEFT(T1243,1)="A",'Messages d''erreur'!$B$12,""))</f>
        <v/>
      </c>
    </row>
    <row r="1244" spans="1:21" ht="39" x14ac:dyDescent="0.35">
      <c r="A1244" s="535" t="s">
        <v>2174</v>
      </c>
      <c r="B1244" s="447">
        <f t="shared" si="99"/>
        <v>61101</v>
      </c>
      <c r="C1244" s="462" t="s">
        <v>2383</v>
      </c>
      <c r="D1244" s="463" t="s">
        <v>1100</v>
      </c>
      <c r="E1244" s="464" t="s">
        <v>61</v>
      </c>
      <c r="F1244" s="464">
        <v>2</v>
      </c>
      <c r="G1244" s="462" t="s">
        <v>2173</v>
      </c>
      <c r="H1244" s="464" t="s">
        <v>2170</v>
      </c>
      <c r="I1244" s="464" t="s">
        <v>3035</v>
      </c>
      <c r="J1244" s="464" t="s">
        <v>1101</v>
      </c>
      <c r="K1244" s="466" t="s">
        <v>145</v>
      </c>
      <c r="L1244" s="467">
        <f t="shared" si="98"/>
        <v>1</v>
      </c>
      <c r="M1244" s="468">
        <f t="shared" si="100"/>
        <v>45500</v>
      </c>
      <c r="N1244" s="467" t="str">
        <f>IF(IFERROR(SEARCH("-",K1244,1),0) &gt; 0,IFERROR(VLOOKUP(K1244,'Liste ECO'!A:A,1,FALSE),"ATTENTION CE Inexistant"),"")</f>
        <v>121-01</v>
      </c>
      <c r="O1244" s="467" t="str">
        <f>IF(LEFT(N1244,1) ="A",'Messages d''erreur'!$B$9,"")</f>
        <v/>
      </c>
      <c r="P1244" s="447">
        <f t="shared" si="96"/>
        <v>45500</v>
      </c>
      <c r="Q1244" s="447">
        <f>IFERROR(VLOOKUP(B1245,'Liste CG'!A:A,1,FALSE),"Attention erreur pas de CG")</f>
        <v>61201</v>
      </c>
      <c r="R1244" s="447" t="str">
        <f>IF(LEFT(Q1244,1)="A",'Messages d''erreur'!B$10,"")</f>
        <v/>
      </c>
      <c r="S1244" s="467">
        <f t="shared" si="97"/>
        <v>45500</v>
      </c>
      <c r="T1244" s="469">
        <f>IFERROR(VLOOKUP(S1244,'Liste CG'!A:A,1,FALSE),"Attention erreur pas de CG")</f>
        <v>45500</v>
      </c>
      <c r="U1244" s="447" t="str">
        <f>IF(MID(H1244,4,1)="x", 'Messages d''erreur'!$B$13,IF(LEFT(T1244,1)="A",'Messages d''erreur'!$B$12,""))</f>
        <v/>
      </c>
    </row>
    <row r="1245" spans="1:21" ht="26" x14ac:dyDescent="0.35">
      <c r="A1245" s="535" t="s">
        <v>2385</v>
      </c>
      <c r="B1245" s="447">
        <f t="shared" si="99"/>
        <v>61201</v>
      </c>
      <c r="C1245" s="462" t="s">
        <v>149</v>
      </c>
      <c r="D1245" s="463" t="s">
        <v>1100</v>
      </c>
      <c r="E1245" s="464" t="s">
        <v>61</v>
      </c>
      <c r="F1245" s="464">
        <v>1</v>
      </c>
      <c r="G1245" s="462" t="s">
        <v>1342</v>
      </c>
      <c r="H1245" s="464" t="s">
        <v>1317</v>
      </c>
      <c r="I1245" s="464" t="s">
        <v>1201</v>
      </c>
      <c r="J1245" s="464" t="s">
        <v>1101</v>
      </c>
      <c r="K1245" s="466" t="s">
        <v>148</v>
      </c>
      <c r="L1245" s="467">
        <f t="shared" si="98"/>
        <v>0</v>
      </c>
      <c r="M1245" s="468">
        <f t="shared" si="100"/>
        <v>44000</v>
      </c>
      <c r="N1245" s="467" t="str">
        <f>IF(IFERROR(SEARCH("-",K1245,1),0) &gt; 0,IFERROR(VLOOKUP(K1245,'Liste ECO'!A:A,1,FALSE),"ATTENTION CE Inexistant"),"")</f>
        <v>122-01</v>
      </c>
      <c r="O1245" s="467" t="str">
        <f>IF(LEFT(N1245,1) ="A",'Messages d''erreur'!$B$9,"")</f>
        <v/>
      </c>
      <c r="P1245" s="447">
        <f t="shared" si="96"/>
        <v>44000</v>
      </c>
      <c r="Q1245" s="447">
        <f>IFERROR(VLOOKUP(B1246,'Liste CG'!A:A,1,FALSE),"Attention erreur pas de CG")</f>
        <v>61201</v>
      </c>
      <c r="R1245" s="447" t="str">
        <f>IF(LEFT(Q1245,1)="A",'Messages d''erreur'!B$10,"")</f>
        <v/>
      </c>
      <c r="S1245" s="467">
        <f t="shared" si="97"/>
        <v>44000</v>
      </c>
      <c r="T1245" s="469">
        <f>IFERROR(VLOOKUP(S1245,'Liste CG'!A:A,1,FALSE),"Attention erreur pas de CG")</f>
        <v>44000</v>
      </c>
      <c r="U1245" s="447" t="str">
        <f>IF(MID(H1245,4,1)="x", 'Messages d''erreur'!$B$13,IF(LEFT(T1245,1)="A",'Messages d''erreur'!$B$12,""))</f>
        <v/>
      </c>
    </row>
    <row r="1246" spans="1:21" ht="26" x14ac:dyDescent="0.35">
      <c r="A1246" s="535" t="s">
        <v>2385</v>
      </c>
      <c r="B1246" s="447">
        <f t="shared" si="99"/>
        <v>61201</v>
      </c>
      <c r="C1246" s="462" t="s">
        <v>149</v>
      </c>
      <c r="D1246" s="463" t="s">
        <v>1100</v>
      </c>
      <c r="E1246" s="464" t="s">
        <v>61</v>
      </c>
      <c r="F1246" s="464">
        <v>2</v>
      </c>
      <c r="G1246" s="462" t="s">
        <v>1343</v>
      </c>
      <c r="H1246" s="462" t="s">
        <v>1344</v>
      </c>
      <c r="I1246" s="464" t="s">
        <v>1201</v>
      </c>
      <c r="J1246" s="464" t="s">
        <v>1101</v>
      </c>
      <c r="K1246" s="466" t="s">
        <v>148</v>
      </c>
      <c r="L1246" s="467">
        <f t="shared" si="98"/>
        <v>1</v>
      </c>
      <c r="M1246" s="468">
        <f t="shared" si="100"/>
        <v>44200</v>
      </c>
      <c r="N1246" s="467" t="str">
        <f>IF(IFERROR(SEARCH("-",K1246,1),0) &gt; 0,IFERROR(VLOOKUP(K1246,'Liste ECO'!A:A,1,FALSE),"ATTENTION CE Inexistant"),"")</f>
        <v>122-01</v>
      </c>
      <c r="O1246" s="467" t="str">
        <f>IF(LEFT(N1246,1) ="A",'Messages d''erreur'!$B$9,"")</f>
        <v/>
      </c>
      <c r="P1246" s="447">
        <f t="shared" si="96"/>
        <v>44200</v>
      </c>
      <c r="Q1246" s="447">
        <f>IFERROR(VLOOKUP(B1247,'Liste CG'!A:A,1,FALSE),"Attention erreur pas de CG")</f>
        <v>61206</v>
      </c>
      <c r="R1246" s="447" t="str">
        <f>IF(LEFT(Q1246,1)="A",'Messages d''erreur'!B$10,"")</f>
        <v/>
      </c>
      <c r="S1246" s="467">
        <f t="shared" si="97"/>
        <v>44200</v>
      </c>
      <c r="T1246" s="469">
        <f>IFERROR(VLOOKUP(S1246,'Liste CG'!A:A,1,FALSE),"Attention erreur pas de CG")</f>
        <v>44200</v>
      </c>
      <c r="U1246" s="447" t="str">
        <f>IF(MID(H1246,4,1)="x", 'Messages d''erreur'!$B$13,IF(LEFT(T1246,1)="A",'Messages d''erreur'!$B$12,""))</f>
        <v/>
      </c>
    </row>
    <row r="1247" spans="1:21" ht="26" x14ac:dyDescent="0.35">
      <c r="A1247" s="535" t="s">
        <v>2386</v>
      </c>
      <c r="B1247" s="447">
        <f t="shared" si="99"/>
        <v>61206</v>
      </c>
      <c r="C1247" s="462" t="s">
        <v>151</v>
      </c>
      <c r="D1247" s="463" t="s">
        <v>1100</v>
      </c>
      <c r="E1247" s="464" t="s">
        <v>61</v>
      </c>
      <c r="F1247" s="464">
        <v>1</v>
      </c>
      <c r="G1247" s="462" t="s">
        <v>1342</v>
      </c>
      <c r="H1247" s="464" t="s">
        <v>1317</v>
      </c>
      <c r="I1247" s="464" t="s">
        <v>1201</v>
      </c>
      <c r="J1247" s="464" t="s">
        <v>1101</v>
      </c>
      <c r="K1247" s="466" t="s">
        <v>150</v>
      </c>
      <c r="L1247" s="467">
        <f t="shared" si="98"/>
        <v>0</v>
      </c>
      <c r="M1247" s="468">
        <f t="shared" si="100"/>
        <v>44000</v>
      </c>
      <c r="N1247" s="467" t="str">
        <f>IF(IFERROR(SEARCH("-",K1247,1),0) &gt; 0,IFERROR(VLOOKUP(K1247,'Liste ECO'!A:A,1,FALSE),"ATTENTION CE Inexistant"),"")</f>
        <v>122-06</v>
      </c>
      <c r="O1247" s="467" t="str">
        <f>IF(LEFT(N1247,1) ="A",'Messages d''erreur'!$B$9,"")</f>
        <v/>
      </c>
      <c r="P1247" s="447">
        <f t="shared" si="96"/>
        <v>44000</v>
      </c>
      <c r="Q1247" s="447">
        <f>IFERROR(VLOOKUP(B1248,'Liste CG'!A:A,1,FALSE),"Attention erreur pas de CG")</f>
        <v>61206</v>
      </c>
      <c r="R1247" s="447" t="str">
        <f>IF(LEFT(Q1247,1)="A",'Messages d''erreur'!B$10,"")</f>
        <v/>
      </c>
      <c r="S1247" s="467">
        <f t="shared" si="97"/>
        <v>44000</v>
      </c>
      <c r="T1247" s="469">
        <f>IFERROR(VLOOKUP(S1247,'Liste CG'!A:A,1,FALSE),"Attention erreur pas de CG")</f>
        <v>44000</v>
      </c>
      <c r="U1247" s="447" t="str">
        <f>IF(MID(H1247,4,1)="x", 'Messages d''erreur'!$B$13,IF(LEFT(T1247,1)="A",'Messages d''erreur'!$B$12,""))</f>
        <v/>
      </c>
    </row>
    <row r="1248" spans="1:21" ht="26" x14ac:dyDescent="0.35">
      <c r="A1248" s="535" t="s">
        <v>2386</v>
      </c>
      <c r="B1248" s="447">
        <f t="shared" si="99"/>
        <v>61206</v>
      </c>
      <c r="C1248" s="462" t="s">
        <v>151</v>
      </c>
      <c r="D1248" s="463" t="s">
        <v>1100</v>
      </c>
      <c r="E1248" s="464" t="s">
        <v>61</v>
      </c>
      <c r="F1248" s="464">
        <v>2</v>
      </c>
      <c r="G1248" s="462" t="s">
        <v>1343</v>
      </c>
      <c r="H1248" s="462" t="s">
        <v>1344</v>
      </c>
      <c r="I1248" s="464" t="s">
        <v>1201</v>
      </c>
      <c r="J1248" s="464" t="s">
        <v>1101</v>
      </c>
      <c r="K1248" s="466" t="s">
        <v>150</v>
      </c>
      <c r="L1248" s="467">
        <f t="shared" si="98"/>
        <v>1</v>
      </c>
      <c r="M1248" s="468">
        <f t="shared" si="100"/>
        <v>44200</v>
      </c>
      <c r="N1248" s="467" t="str">
        <f>IF(IFERROR(SEARCH("-",K1248,1),0) &gt; 0,IFERROR(VLOOKUP(K1248,'Liste ECO'!A:A,1,FALSE),"ATTENTION CE Inexistant"),"")</f>
        <v>122-06</v>
      </c>
      <c r="O1248" s="467" t="str">
        <f>IF(LEFT(N1248,1) ="A",'Messages d''erreur'!$B$9,"")</f>
        <v/>
      </c>
      <c r="P1248" s="447">
        <f t="shared" si="96"/>
        <v>44200</v>
      </c>
      <c r="Q1248" s="447">
        <f>IFERROR(VLOOKUP(B1249,'Liste CG'!A:A,1,FALSE),"Attention erreur pas de CG")</f>
        <v>61207</v>
      </c>
      <c r="R1248" s="447" t="str">
        <f>IF(LEFT(Q1248,1)="A",'Messages d''erreur'!B$10,"")</f>
        <v/>
      </c>
      <c r="S1248" s="467">
        <f t="shared" si="97"/>
        <v>44200</v>
      </c>
      <c r="T1248" s="469">
        <f>IFERROR(VLOOKUP(S1248,'Liste CG'!A:A,1,FALSE),"Attention erreur pas de CG")</f>
        <v>44200</v>
      </c>
      <c r="U1248" s="447" t="str">
        <f>IF(MID(H1248,4,1)="x", 'Messages d''erreur'!$B$13,IF(LEFT(T1248,1)="A",'Messages d''erreur'!$B$12,""))</f>
        <v/>
      </c>
    </row>
    <row r="1249" spans="1:21" ht="39" x14ac:dyDescent="0.35">
      <c r="A1249" s="535" t="s">
        <v>2387</v>
      </c>
      <c r="B1249" s="447">
        <f t="shared" si="99"/>
        <v>61207</v>
      </c>
      <c r="C1249" s="462" t="s">
        <v>153</v>
      </c>
      <c r="D1249" s="463" t="s">
        <v>1100</v>
      </c>
      <c r="E1249" s="464" t="s">
        <v>61</v>
      </c>
      <c r="F1249" s="464">
        <v>1</v>
      </c>
      <c r="G1249" s="462" t="s">
        <v>1342</v>
      </c>
      <c r="H1249" s="464" t="s">
        <v>1317</v>
      </c>
      <c r="I1249" s="464" t="s">
        <v>1201</v>
      </c>
      <c r="J1249" s="464" t="s">
        <v>1101</v>
      </c>
      <c r="K1249" s="466" t="s">
        <v>152</v>
      </c>
      <c r="L1249" s="467">
        <f t="shared" si="98"/>
        <v>0</v>
      </c>
      <c r="M1249" s="468">
        <f t="shared" si="100"/>
        <v>44000</v>
      </c>
      <c r="N1249" s="467" t="str">
        <f>IF(IFERROR(SEARCH("-",K1249,1),0) &gt; 0,IFERROR(VLOOKUP(K1249,'Liste ECO'!A:A,1,FALSE),"ATTENTION CE Inexistant"),"")</f>
        <v>122-07</v>
      </c>
      <c r="O1249" s="467" t="str">
        <f>IF(LEFT(N1249,1) ="A",'Messages d''erreur'!$B$9,"")</f>
        <v/>
      </c>
      <c r="P1249" s="447">
        <f t="shared" si="96"/>
        <v>44000</v>
      </c>
      <c r="Q1249" s="447">
        <f>IFERROR(VLOOKUP(B1250,'Liste CG'!A:A,1,FALSE),"Attention erreur pas de CG")</f>
        <v>61207</v>
      </c>
      <c r="R1249" s="447" t="str">
        <f>IF(LEFT(Q1249,1)="A",'Messages d''erreur'!B$10,"")</f>
        <v/>
      </c>
      <c r="S1249" s="467">
        <f t="shared" si="97"/>
        <v>44000</v>
      </c>
      <c r="T1249" s="469">
        <f>IFERROR(VLOOKUP(S1249,'Liste CG'!A:A,1,FALSE),"Attention erreur pas de CG")</f>
        <v>44000</v>
      </c>
      <c r="U1249" s="447" t="str">
        <f>IF(MID(H1249,4,1)="x", 'Messages d''erreur'!$B$13,IF(LEFT(T1249,1)="A",'Messages d''erreur'!$B$12,""))</f>
        <v/>
      </c>
    </row>
    <row r="1250" spans="1:21" ht="39" x14ac:dyDescent="0.35">
      <c r="A1250" s="535" t="s">
        <v>2387</v>
      </c>
      <c r="B1250" s="447">
        <f t="shared" si="99"/>
        <v>61207</v>
      </c>
      <c r="C1250" s="462" t="s">
        <v>153</v>
      </c>
      <c r="D1250" s="463" t="s">
        <v>1100</v>
      </c>
      <c r="E1250" s="464" t="s">
        <v>61</v>
      </c>
      <c r="F1250" s="464">
        <v>2</v>
      </c>
      <c r="G1250" s="462" t="s">
        <v>1343</v>
      </c>
      <c r="H1250" s="462" t="s">
        <v>1344</v>
      </c>
      <c r="I1250" s="464" t="s">
        <v>1201</v>
      </c>
      <c r="J1250" s="464" t="s">
        <v>1101</v>
      </c>
      <c r="K1250" s="466" t="s">
        <v>152</v>
      </c>
      <c r="L1250" s="467">
        <f t="shared" si="98"/>
        <v>1</v>
      </c>
      <c r="M1250" s="468">
        <f t="shared" si="100"/>
        <v>44200</v>
      </c>
      <c r="N1250" s="467" t="str">
        <f>IF(IFERROR(SEARCH("-",K1250,1),0) &gt; 0,IFERROR(VLOOKUP(K1250,'Liste ECO'!A:A,1,FALSE),"ATTENTION CE Inexistant"),"")</f>
        <v>122-07</v>
      </c>
      <c r="O1250" s="467" t="str">
        <f>IF(LEFT(N1250,1) ="A",'Messages d''erreur'!$B$9,"")</f>
        <v/>
      </c>
      <c r="P1250" s="447">
        <f t="shared" si="96"/>
        <v>44200</v>
      </c>
      <c r="Q1250" s="447">
        <f>IFERROR(VLOOKUP(B1251,'Liste CG'!A:A,1,FALSE),"Attention erreur pas de CG")</f>
        <v>61309</v>
      </c>
      <c r="R1250" s="447" t="str">
        <f>IF(LEFT(Q1250,1)="A",'Messages d''erreur'!B$10,"")</f>
        <v/>
      </c>
      <c r="S1250" s="467">
        <f t="shared" si="97"/>
        <v>44200</v>
      </c>
      <c r="T1250" s="469">
        <f>IFERROR(VLOOKUP(S1250,'Liste CG'!A:A,1,FALSE),"Attention erreur pas de CG")</f>
        <v>44200</v>
      </c>
      <c r="U1250" s="447" t="str">
        <f>IF(MID(H1250,4,1)="x", 'Messages d''erreur'!$B$13,IF(LEFT(T1250,1)="A",'Messages d''erreur'!$B$12,""))</f>
        <v/>
      </c>
    </row>
    <row r="1251" spans="1:21" ht="26" x14ac:dyDescent="0.35">
      <c r="A1251" s="535" t="s">
        <v>2388</v>
      </c>
      <c r="B1251" s="447">
        <f t="shared" si="99"/>
        <v>61309</v>
      </c>
      <c r="C1251" s="462" t="s">
        <v>164</v>
      </c>
      <c r="D1251" s="463" t="s">
        <v>1100</v>
      </c>
      <c r="E1251" s="464" t="s">
        <v>61</v>
      </c>
      <c r="F1251" s="464">
        <v>1</v>
      </c>
      <c r="G1251" s="462" t="s">
        <v>1342</v>
      </c>
      <c r="H1251" s="464" t="s">
        <v>1317</v>
      </c>
      <c r="I1251" s="464" t="s">
        <v>1201</v>
      </c>
      <c r="J1251" s="464" t="s">
        <v>1101</v>
      </c>
      <c r="K1251" s="466" t="s">
        <v>163</v>
      </c>
      <c r="L1251" s="467">
        <f t="shared" si="98"/>
        <v>0</v>
      </c>
      <c r="M1251" s="468">
        <f t="shared" si="100"/>
        <v>44000</v>
      </c>
      <c r="N1251" s="467" t="str">
        <f>IF(IFERROR(SEARCH("-",K1251,1),0) &gt; 0,IFERROR(VLOOKUP(K1251,'Liste ECO'!A:A,1,FALSE),"ATTENTION CE Inexistant"),"")</f>
        <v>123-09</v>
      </c>
      <c r="O1251" s="467" t="str">
        <f>IF(LEFT(N1251,1) ="A",'Messages d''erreur'!$B$9,"")</f>
        <v/>
      </c>
      <c r="P1251" s="447">
        <f t="shared" si="96"/>
        <v>44000</v>
      </c>
      <c r="Q1251" s="447">
        <f>IFERROR(VLOOKUP(B1252,'Liste CG'!A:A,1,FALSE),"Attention erreur pas de CG")</f>
        <v>61309</v>
      </c>
      <c r="R1251" s="447" t="str">
        <f>IF(LEFT(Q1251,1)="A",'Messages d''erreur'!B$10,"")</f>
        <v/>
      </c>
      <c r="S1251" s="467">
        <f t="shared" si="97"/>
        <v>44000</v>
      </c>
      <c r="T1251" s="469">
        <f>IFERROR(VLOOKUP(S1251,'Liste CG'!A:A,1,FALSE),"Attention erreur pas de CG")</f>
        <v>44000</v>
      </c>
      <c r="U1251" s="447" t="str">
        <f>IF(MID(H1251,4,1)="x", 'Messages d''erreur'!$B$13,IF(LEFT(T1251,1)="A",'Messages d''erreur'!$B$12,""))</f>
        <v/>
      </c>
    </row>
    <row r="1252" spans="1:21" ht="26" x14ac:dyDescent="0.35">
      <c r="A1252" s="535" t="s">
        <v>2388</v>
      </c>
      <c r="B1252" s="447">
        <f t="shared" si="99"/>
        <v>61309</v>
      </c>
      <c r="C1252" s="462" t="s">
        <v>164</v>
      </c>
      <c r="D1252" s="463" t="s">
        <v>1100</v>
      </c>
      <c r="E1252" s="464" t="s">
        <v>61</v>
      </c>
      <c r="F1252" s="464">
        <v>2</v>
      </c>
      <c r="G1252" s="462" t="s">
        <v>1343</v>
      </c>
      <c r="H1252" s="462" t="s">
        <v>1344</v>
      </c>
      <c r="I1252" s="464" t="s">
        <v>1201</v>
      </c>
      <c r="J1252" s="464" t="s">
        <v>1101</v>
      </c>
      <c r="K1252" s="466" t="s">
        <v>163</v>
      </c>
      <c r="L1252" s="467">
        <f t="shared" si="98"/>
        <v>1</v>
      </c>
      <c r="M1252" s="468">
        <f t="shared" si="100"/>
        <v>44200</v>
      </c>
      <c r="N1252" s="467" t="str">
        <f>IF(IFERROR(SEARCH("-",K1252,1),0) &gt; 0,IFERROR(VLOOKUP(K1252,'Liste ECO'!A:A,1,FALSE),"ATTENTION CE Inexistant"),"")</f>
        <v>123-09</v>
      </c>
      <c r="O1252" s="467" t="str">
        <f>IF(LEFT(N1252,1) ="A",'Messages d''erreur'!$B$9,"")</f>
        <v/>
      </c>
      <c r="P1252" s="447">
        <f t="shared" si="96"/>
        <v>44200</v>
      </c>
      <c r="Q1252" s="447">
        <f>IFERROR(VLOOKUP(B1253,'Liste CG'!A:A,1,FALSE),"Attention erreur pas de CG")</f>
        <v>61310</v>
      </c>
      <c r="R1252" s="447" t="str">
        <f>IF(LEFT(Q1252,1)="A",'Messages d''erreur'!B$10,"")</f>
        <v/>
      </c>
      <c r="S1252" s="467">
        <f t="shared" si="97"/>
        <v>44200</v>
      </c>
      <c r="T1252" s="469">
        <f>IFERROR(VLOOKUP(S1252,'Liste CG'!A:A,1,FALSE),"Attention erreur pas de CG")</f>
        <v>44200</v>
      </c>
      <c r="U1252" s="447" t="str">
        <f>IF(MID(H1252,4,1)="x", 'Messages d''erreur'!$B$13,IF(LEFT(T1252,1)="A",'Messages d''erreur'!$B$12,""))</f>
        <v/>
      </c>
    </row>
    <row r="1253" spans="1:21" ht="39" x14ac:dyDescent="0.35">
      <c r="A1253" s="535" t="s">
        <v>2389</v>
      </c>
      <c r="B1253" s="447">
        <f t="shared" si="99"/>
        <v>61310</v>
      </c>
      <c r="C1253" s="462" t="s">
        <v>170</v>
      </c>
      <c r="D1253" s="463" t="s">
        <v>1100</v>
      </c>
      <c r="E1253" s="464" t="s">
        <v>61</v>
      </c>
      <c r="F1253" s="464">
        <v>1</v>
      </c>
      <c r="G1253" s="462" t="s">
        <v>1342</v>
      </c>
      <c r="H1253" s="464" t="s">
        <v>1317</v>
      </c>
      <c r="I1253" s="464" t="s">
        <v>1201</v>
      </c>
      <c r="J1253" s="464" t="s">
        <v>1101</v>
      </c>
      <c r="K1253" s="466" t="s">
        <v>169</v>
      </c>
      <c r="L1253" s="467">
        <f t="shared" si="98"/>
        <v>0</v>
      </c>
      <c r="M1253" s="468">
        <f t="shared" si="100"/>
        <v>44000</v>
      </c>
      <c r="N1253" s="467" t="str">
        <f>IF(IFERROR(SEARCH("-",K1253,1),0) &gt; 0,IFERROR(VLOOKUP(K1253,'Liste ECO'!A:A,1,FALSE),"ATTENTION CE Inexistant"),"")</f>
        <v>123-13</v>
      </c>
      <c r="O1253" s="467" t="str">
        <f>IF(LEFT(N1253,1) ="A",'Messages d''erreur'!$B$9,"")</f>
        <v/>
      </c>
      <c r="P1253" s="447">
        <f t="shared" si="96"/>
        <v>44000</v>
      </c>
      <c r="Q1253" s="447">
        <f>IFERROR(VLOOKUP(B1254,'Liste CG'!A:A,1,FALSE),"Attention erreur pas de CG")</f>
        <v>61310</v>
      </c>
      <c r="R1253" s="447" t="str">
        <f>IF(LEFT(Q1253,1)="A",'Messages d''erreur'!B$10,"")</f>
        <v/>
      </c>
      <c r="S1253" s="467">
        <f t="shared" si="97"/>
        <v>44000</v>
      </c>
      <c r="T1253" s="469">
        <f>IFERROR(VLOOKUP(S1253,'Liste CG'!A:A,1,FALSE),"Attention erreur pas de CG")</f>
        <v>44000</v>
      </c>
      <c r="U1253" s="447" t="str">
        <f>IF(MID(H1253,4,1)="x", 'Messages d''erreur'!$B$13,IF(LEFT(T1253,1)="A",'Messages d''erreur'!$B$12,""))</f>
        <v/>
      </c>
    </row>
    <row r="1254" spans="1:21" ht="39" x14ac:dyDescent="0.35">
      <c r="A1254" s="535" t="s">
        <v>2389</v>
      </c>
      <c r="B1254" s="447">
        <f t="shared" si="99"/>
        <v>61310</v>
      </c>
      <c r="C1254" s="462" t="s">
        <v>170</v>
      </c>
      <c r="D1254" s="463" t="s">
        <v>1100</v>
      </c>
      <c r="E1254" s="464" t="s">
        <v>61</v>
      </c>
      <c r="F1254" s="464">
        <v>2</v>
      </c>
      <c r="G1254" s="462" t="s">
        <v>1343</v>
      </c>
      <c r="H1254" s="462" t="s">
        <v>1344</v>
      </c>
      <c r="I1254" s="464" t="s">
        <v>1201</v>
      </c>
      <c r="J1254" s="464" t="s">
        <v>1101</v>
      </c>
      <c r="K1254" s="466" t="s">
        <v>169</v>
      </c>
      <c r="L1254" s="467">
        <f t="shared" si="98"/>
        <v>1</v>
      </c>
      <c r="M1254" s="468">
        <f t="shared" si="100"/>
        <v>44200</v>
      </c>
      <c r="N1254" s="467" t="str">
        <f>IF(IFERROR(SEARCH("-",K1254,1),0) &gt; 0,IFERROR(VLOOKUP(K1254,'Liste ECO'!A:A,1,FALSE),"ATTENTION CE Inexistant"),"")</f>
        <v>123-13</v>
      </c>
      <c r="O1254" s="467" t="str">
        <f>IF(LEFT(N1254,1) ="A",'Messages d''erreur'!$B$9,"")</f>
        <v/>
      </c>
      <c r="P1254" s="447">
        <f t="shared" si="96"/>
        <v>44200</v>
      </c>
      <c r="Q1254" s="447">
        <f>IFERROR(VLOOKUP(B1255,'Liste CG'!A:A,1,FALSE),"Attention erreur pas de CG")</f>
        <v>61311</v>
      </c>
      <c r="R1254" s="447" t="str">
        <f>IF(LEFT(Q1254,1)="A",'Messages d''erreur'!B$10,"")</f>
        <v/>
      </c>
      <c r="S1254" s="467">
        <f t="shared" si="97"/>
        <v>44200</v>
      </c>
      <c r="T1254" s="469">
        <f>IFERROR(VLOOKUP(S1254,'Liste CG'!A:A,1,FALSE),"Attention erreur pas de CG")</f>
        <v>44200</v>
      </c>
      <c r="U1254" s="447" t="str">
        <f>IF(MID(H1254,4,1)="x", 'Messages d''erreur'!$B$13,IF(LEFT(T1254,1)="A",'Messages d''erreur'!$B$12,""))</f>
        <v/>
      </c>
    </row>
    <row r="1255" spans="1:21" ht="26" x14ac:dyDescent="0.35">
      <c r="A1255" s="535" t="s">
        <v>2390</v>
      </c>
      <c r="B1255" s="447">
        <f t="shared" si="99"/>
        <v>61311</v>
      </c>
      <c r="C1255" s="462" t="s">
        <v>160</v>
      </c>
      <c r="D1255" s="463" t="s">
        <v>1100</v>
      </c>
      <c r="E1255" s="464" t="s">
        <v>61</v>
      </c>
      <c r="F1255" s="464">
        <v>1</v>
      </c>
      <c r="G1255" s="462" t="s">
        <v>1342</v>
      </c>
      <c r="H1255" s="464" t="s">
        <v>1317</v>
      </c>
      <c r="I1255" s="464" t="s">
        <v>1201</v>
      </c>
      <c r="J1255" s="464" t="s">
        <v>1101</v>
      </c>
      <c r="K1255" s="466" t="s">
        <v>159</v>
      </c>
      <c r="L1255" s="467">
        <f t="shared" si="98"/>
        <v>0</v>
      </c>
      <c r="M1255" s="468">
        <f t="shared" si="100"/>
        <v>44000</v>
      </c>
      <c r="N1255" s="467" t="str">
        <f>IF(IFERROR(SEARCH("-",K1255,1),0) &gt; 0,IFERROR(VLOOKUP(K1255,'Liste ECO'!A:A,1,FALSE),"ATTENTION CE Inexistant"),"")</f>
        <v>123-06</v>
      </c>
      <c r="O1255" s="467" t="str">
        <f>IF(LEFT(N1255,1) ="A",'Messages d''erreur'!$B$9,"")</f>
        <v/>
      </c>
      <c r="P1255" s="447">
        <f t="shared" si="96"/>
        <v>44000</v>
      </c>
      <c r="Q1255" s="447">
        <f>IFERROR(VLOOKUP(B1256,'Liste CG'!A:A,1,FALSE),"Attention erreur pas de CG")</f>
        <v>61311</v>
      </c>
      <c r="R1255" s="447" t="str">
        <f>IF(LEFT(Q1255,1)="A",'Messages d''erreur'!B$10,"")</f>
        <v/>
      </c>
      <c r="S1255" s="467">
        <f t="shared" si="97"/>
        <v>44000</v>
      </c>
      <c r="T1255" s="469">
        <f>IFERROR(VLOOKUP(S1255,'Liste CG'!A:A,1,FALSE),"Attention erreur pas de CG")</f>
        <v>44000</v>
      </c>
      <c r="U1255" s="447" t="str">
        <f>IF(MID(H1255,4,1)="x", 'Messages d''erreur'!$B$13,IF(LEFT(T1255,1)="A",'Messages d''erreur'!$B$12,""))</f>
        <v/>
      </c>
    </row>
    <row r="1256" spans="1:21" ht="26" x14ac:dyDescent="0.35">
      <c r="A1256" s="535" t="s">
        <v>2390</v>
      </c>
      <c r="B1256" s="447">
        <f t="shared" si="99"/>
        <v>61311</v>
      </c>
      <c r="C1256" s="462" t="s">
        <v>160</v>
      </c>
      <c r="D1256" s="463" t="s">
        <v>1100</v>
      </c>
      <c r="E1256" s="464" t="s">
        <v>61</v>
      </c>
      <c r="F1256" s="464">
        <v>2</v>
      </c>
      <c r="G1256" s="462" t="s">
        <v>1343</v>
      </c>
      <c r="H1256" s="462" t="s">
        <v>1344</v>
      </c>
      <c r="I1256" s="464" t="s">
        <v>1201</v>
      </c>
      <c r="J1256" s="464" t="s">
        <v>1101</v>
      </c>
      <c r="K1256" s="466" t="s">
        <v>159</v>
      </c>
      <c r="L1256" s="467">
        <f t="shared" si="98"/>
        <v>1</v>
      </c>
      <c r="M1256" s="468">
        <f t="shared" si="100"/>
        <v>44200</v>
      </c>
      <c r="N1256" s="467" t="str">
        <f>IF(IFERROR(SEARCH("-",K1256,1),0) &gt; 0,IFERROR(VLOOKUP(K1256,'Liste ECO'!A:A,1,FALSE),"ATTENTION CE Inexistant"),"")</f>
        <v>123-06</v>
      </c>
      <c r="O1256" s="467" t="str">
        <f>IF(LEFT(N1256,1) ="A",'Messages d''erreur'!$B$9,"")</f>
        <v/>
      </c>
      <c r="P1256" s="447">
        <f t="shared" si="96"/>
        <v>44200</v>
      </c>
      <c r="Q1256" s="447">
        <f>IFERROR(VLOOKUP(B1257,'Liste CG'!A:A,1,FALSE),"Attention erreur pas de CG")</f>
        <v>61312</v>
      </c>
      <c r="R1256" s="447" t="str">
        <f>IF(LEFT(Q1256,1)="A",'Messages d''erreur'!B$10,"")</f>
        <v/>
      </c>
      <c r="S1256" s="467">
        <f t="shared" si="97"/>
        <v>44200</v>
      </c>
      <c r="T1256" s="469">
        <f>IFERROR(VLOOKUP(S1256,'Liste CG'!A:A,1,FALSE),"Attention erreur pas de CG")</f>
        <v>44200</v>
      </c>
      <c r="U1256" s="447" t="str">
        <f>IF(MID(H1256,4,1)="x", 'Messages d''erreur'!$B$13,IF(LEFT(T1256,1)="A",'Messages d''erreur'!$B$12,""))</f>
        <v/>
      </c>
    </row>
    <row r="1257" spans="1:21" ht="26" x14ac:dyDescent="0.35">
      <c r="A1257" s="535" t="s">
        <v>2391</v>
      </c>
      <c r="B1257" s="447">
        <f t="shared" si="99"/>
        <v>61312</v>
      </c>
      <c r="C1257" s="462" t="s">
        <v>2392</v>
      </c>
      <c r="D1257" s="463" t="s">
        <v>1100</v>
      </c>
      <c r="E1257" s="464" t="s">
        <v>61</v>
      </c>
      <c r="F1257" s="464">
        <v>1</v>
      </c>
      <c r="G1257" s="462" t="s">
        <v>1342</v>
      </c>
      <c r="H1257" s="462" t="s">
        <v>1317</v>
      </c>
      <c r="I1257" s="464" t="s">
        <v>1201</v>
      </c>
      <c r="J1257" s="464" t="s">
        <v>1101</v>
      </c>
      <c r="K1257" s="466" t="s">
        <v>161</v>
      </c>
      <c r="L1257" s="467">
        <f t="shared" si="98"/>
        <v>0</v>
      </c>
      <c r="M1257" s="468">
        <f t="shared" si="100"/>
        <v>44000</v>
      </c>
      <c r="N1257" s="467" t="str">
        <f>IF(IFERROR(SEARCH("-",K1257,1),0) &gt; 0,IFERROR(VLOOKUP(K1257,'Liste ECO'!A:A,1,FALSE),"ATTENTION CE Inexistant"),"")</f>
        <v>123-07</v>
      </c>
      <c r="O1257" s="467" t="str">
        <f>IF(LEFT(N1257,1) ="A",'Messages d''erreur'!$B$9,"")</f>
        <v/>
      </c>
      <c r="P1257" s="447">
        <f t="shared" si="96"/>
        <v>44000</v>
      </c>
      <c r="Q1257" s="447">
        <f>IFERROR(VLOOKUP(B1258,'Liste CG'!A:A,1,FALSE),"Attention erreur pas de CG")</f>
        <v>61312</v>
      </c>
      <c r="R1257" s="447" t="str">
        <f>IF(LEFT(Q1257,1)="A",'Messages d''erreur'!B$10,"")</f>
        <v/>
      </c>
      <c r="S1257" s="467">
        <f t="shared" si="97"/>
        <v>44000</v>
      </c>
      <c r="T1257" s="469">
        <f>IFERROR(VLOOKUP(S1257,'Liste CG'!A:A,1,FALSE),"Attention erreur pas de CG")</f>
        <v>44000</v>
      </c>
      <c r="U1257" s="447" t="str">
        <f>IF(MID(H1257,4,1)="x", 'Messages d''erreur'!$B$13,IF(LEFT(T1257,1)="A",'Messages d''erreur'!$B$12,""))</f>
        <v/>
      </c>
    </row>
    <row r="1258" spans="1:21" ht="26" x14ac:dyDescent="0.35">
      <c r="A1258" s="535" t="s">
        <v>2391</v>
      </c>
      <c r="B1258" s="447">
        <f t="shared" si="99"/>
        <v>61312</v>
      </c>
      <c r="C1258" s="462" t="s">
        <v>2392</v>
      </c>
      <c r="D1258" s="463" t="s">
        <v>1100</v>
      </c>
      <c r="E1258" s="464" t="s">
        <v>61</v>
      </c>
      <c r="F1258" s="464">
        <v>2</v>
      </c>
      <c r="G1258" s="462" t="s">
        <v>1343</v>
      </c>
      <c r="H1258" s="462" t="s">
        <v>1344</v>
      </c>
      <c r="I1258" s="464" t="s">
        <v>1201</v>
      </c>
      <c r="J1258" s="464" t="s">
        <v>1101</v>
      </c>
      <c r="K1258" s="466" t="s">
        <v>161</v>
      </c>
      <c r="L1258" s="467">
        <f t="shared" si="98"/>
        <v>1</v>
      </c>
      <c r="M1258" s="468">
        <f t="shared" si="100"/>
        <v>44200</v>
      </c>
      <c r="N1258" s="467" t="str">
        <f>IF(IFERROR(SEARCH("-",K1258,1),0) &gt; 0,IFERROR(VLOOKUP(K1258,'Liste ECO'!A:A,1,FALSE),"ATTENTION CE Inexistant"),"")</f>
        <v>123-07</v>
      </c>
      <c r="O1258" s="467" t="str">
        <f>IF(LEFT(N1258,1) ="A",'Messages d''erreur'!$B$9,"")</f>
        <v/>
      </c>
      <c r="P1258" s="447">
        <f t="shared" si="96"/>
        <v>44200</v>
      </c>
      <c r="Q1258" s="447">
        <f>IFERROR(VLOOKUP(B1259,'Liste CG'!A:A,1,FALSE),"Attention erreur pas de CG")</f>
        <v>61313</v>
      </c>
      <c r="R1258" s="447" t="str">
        <f>IF(LEFT(Q1258,1)="A",'Messages d''erreur'!B$10,"")</f>
        <v/>
      </c>
      <c r="S1258" s="467">
        <f t="shared" si="97"/>
        <v>44200</v>
      </c>
      <c r="T1258" s="469">
        <f>IFERROR(VLOOKUP(S1258,'Liste CG'!A:A,1,FALSE),"Attention erreur pas de CG")</f>
        <v>44200</v>
      </c>
      <c r="U1258" s="447" t="str">
        <f>IF(MID(H1258,4,1)="x", 'Messages d''erreur'!$B$13,IF(LEFT(T1258,1)="A",'Messages d''erreur'!$B$12,""))</f>
        <v/>
      </c>
    </row>
    <row r="1259" spans="1:21" ht="39" x14ac:dyDescent="0.35">
      <c r="A1259" s="535" t="s">
        <v>2393</v>
      </c>
      <c r="B1259" s="447">
        <f t="shared" si="99"/>
        <v>61313</v>
      </c>
      <c r="C1259" s="462" t="s">
        <v>168</v>
      </c>
      <c r="D1259" s="463" t="s">
        <v>1100</v>
      </c>
      <c r="E1259" s="464" t="s">
        <v>61</v>
      </c>
      <c r="F1259" s="464">
        <v>1</v>
      </c>
      <c r="G1259" s="462" t="s">
        <v>1342</v>
      </c>
      <c r="H1259" s="464" t="s">
        <v>1317</v>
      </c>
      <c r="I1259" s="464" t="s">
        <v>1201</v>
      </c>
      <c r="J1259" s="464" t="s">
        <v>1101</v>
      </c>
      <c r="K1259" s="466" t="s">
        <v>167</v>
      </c>
      <c r="L1259" s="467">
        <f t="shared" si="98"/>
        <v>0</v>
      </c>
      <c r="M1259" s="468">
        <f t="shared" si="100"/>
        <v>44000</v>
      </c>
      <c r="N1259" s="467" t="str">
        <f>IF(IFERROR(SEARCH("-",K1259,1),0) &gt; 0,IFERROR(VLOOKUP(K1259,'Liste ECO'!A:A,1,FALSE),"ATTENTION CE Inexistant"),"")</f>
        <v>123-12</v>
      </c>
      <c r="O1259" s="467" t="str">
        <f>IF(LEFT(N1259,1) ="A",'Messages d''erreur'!$B$9,"")</f>
        <v/>
      </c>
      <c r="P1259" s="447">
        <f t="shared" si="96"/>
        <v>44000</v>
      </c>
      <c r="Q1259" s="447">
        <f>IFERROR(VLOOKUP(B1260,'Liste CG'!A:A,1,FALSE),"Attention erreur pas de CG")</f>
        <v>61313</v>
      </c>
      <c r="R1259" s="447" t="str">
        <f>IF(LEFT(Q1259,1)="A",'Messages d''erreur'!B$10,"")</f>
        <v/>
      </c>
      <c r="S1259" s="467">
        <f t="shared" si="97"/>
        <v>44000</v>
      </c>
      <c r="T1259" s="469">
        <f>IFERROR(VLOOKUP(S1259,'Liste CG'!A:A,1,FALSE),"Attention erreur pas de CG")</f>
        <v>44000</v>
      </c>
      <c r="U1259" s="447" t="str">
        <f>IF(MID(H1259,4,1)="x", 'Messages d''erreur'!$B$13,IF(LEFT(T1259,1)="A",'Messages d''erreur'!$B$12,""))</f>
        <v/>
      </c>
    </row>
    <row r="1260" spans="1:21" ht="39" x14ac:dyDescent="0.35">
      <c r="A1260" s="535" t="s">
        <v>2393</v>
      </c>
      <c r="B1260" s="447">
        <f t="shared" si="99"/>
        <v>61313</v>
      </c>
      <c r="C1260" s="462" t="s">
        <v>168</v>
      </c>
      <c r="D1260" s="463" t="s">
        <v>1100</v>
      </c>
      <c r="E1260" s="464" t="s">
        <v>61</v>
      </c>
      <c r="F1260" s="464">
        <v>2</v>
      </c>
      <c r="G1260" s="462" t="s">
        <v>1343</v>
      </c>
      <c r="H1260" s="462" t="s">
        <v>1344</v>
      </c>
      <c r="I1260" s="464" t="s">
        <v>1201</v>
      </c>
      <c r="J1260" s="464" t="s">
        <v>1101</v>
      </c>
      <c r="K1260" s="466" t="s">
        <v>167</v>
      </c>
      <c r="L1260" s="467">
        <f t="shared" si="98"/>
        <v>1</v>
      </c>
      <c r="M1260" s="468">
        <f t="shared" si="100"/>
        <v>44200</v>
      </c>
      <c r="N1260" s="467" t="str">
        <f>IF(IFERROR(SEARCH("-",K1260,1),0) &gt; 0,IFERROR(VLOOKUP(K1260,'Liste ECO'!A:A,1,FALSE),"ATTENTION CE Inexistant"),"")</f>
        <v>123-12</v>
      </c>
      <c r="O1260" s="467" t="str">
        <f>IF(LEFT(N1260,1) ="A",'Messages d''erreur'!$B$9,"")</f>
        <v/>
      </c>
      <c r="P1260" s="447">
        <f t="shared" si="96"/>
        <v>44200</v>
      </c>
      <c r="Q1260" s="447">
        <f>IFERROR(VLOOKUP(B1261,'Liste CG'!A:A,1,FALSE),"Attention erreur pas de CG")</f>
        <v>61317</v>
      </c>
      <c r="R1260" s="447" t="str">
        <f>IF(LEFT(Q1260,1)="A",'Messages d''erreur'!B$10,"")</f>
        <v/>
      </c>
      <c r="S1260" s="467">
        <f t="shared" si="97"/>
        <v>44200</v>
      </c>
      <c r="T1260" s="469">
        <f>IFERROR(VLOOKUP(S1260,'Liste CG'!A:A,1,FALSE),"Attention erreur pas de CG")</f>
        <v>44200</v>
      </c>
      <c r="U1260" s="447" t="str">
        <f>IF(MID(H1260,4,1)="x", 'Messages d''erreur'!$B$13,IF(LEFT(T1260,1)="A",'Messages d''erreur'!$B$12,""))</f>
        <v/>
      </c>
    </row>
    <row r="1261" spans="1:21" ht="26" x14ac:dyDescent="0.35">
      <c r="A1261" s="535" t="s">
        <v>2394</v>
      </c>
      <c r="B1261" s="447">
        <f t="shared" si="99"/>
        <v>61317</v>
      </c>
      <c r="C1261" s="462" t="s">
        <v>166</v>
      </c>
      <c r="D1261" s="463" t="s">
        <v>1100</v>
      </c>
      <c r="E1261" s="464" t="s">
        <v>61</v>
      </c>
      <c r="F1261" s="464">
        <v>1</v>
      </c>
      <c r="G1261" s="462" t="s">
        <v>1342</v>
      </c>
      <c r="H1261" s="464" t="s">
        <v>1317</v>
      </c>
      <c r="I1261" s="464" t="s">
        <v>1201</v>
      </c>
      <c r="J1261" s="464" t="s">
        <v>1101</v>
      </c>
      <c r="K1261" s="466" t="s">
        <v>165</v>
      </c>
      <c r="L1261" s="467">
        <f t="shared" si="98"/>
        <v>0</v>
      </c>
      <c r="M1261" s="468">
        <f t="shared" si="100"/>
        <v>44000</v>
      </c>
      <c r="N1261" s="467" t="str">
        <f>IF(IFERROR(SEARCH("-",K1261,1),0) &gt; 0,IFERROR(VLOOKUP(K1261,'Liste ECO'!A:A,1,FALSE),"ATTENTION CE Inexistant"),"")</f>
        <v>123-11</v>
      </c>
      <c r="O1261" s="467" t="str">
        <f>IF(LEFT(N1261,1) ="A",'Messages d''erreur'!$B$9,"")</f>
        <v/>
      </c>
      <c r="P1261" s="447">
        <f t="shared" ref="P1261:P1325" si="101">VALUE(H1261)</f>
        <v>44000</v>
      </c>
      <c r="Q1261" s="447">
        <f>IFERROR(VLOOKUP(B1262,'Liste CG'!A:A,1,FALSE),"Attention erreur pas de CG")</f>
        <v>61317</v>
      </c>
      <c r="R1261" s="447" t="str">
        <f>IF(LEFT(Q1261,1)="A",'Messages d''erreur'!B$10,"")</f>
        <v/>
      </c>
      <c r="S1261" s="467">
        <f t="shared" ref="S1261:S1325" si="102">VALUE(H1261)</f>
        <v>44000</v>
      </c>
      <c r="T1261" s="469">
        <f>IFERROR(VLOOKUP(S1261,'Liste CG'!A:A,1,FALSE),"Attention erreur pas de CG")</f>
        <v>44000</v>
      </c>
      <c r="U1261" s="447" t="str">
        <f>IF(MID(H1261,4,1)="x", 'Messages d''erreur'!$B$13,IF(LEFT(T1261,1)="A",'Messages d''erreur'!$B$12,""))</f>
        <v/>
      </c>
    </row>
    <row r="1262" spans="1:21" ht="26" x14ac:dyDescent="0.35">
      <c r="A1262" s="535" t="s">
        <v>2394</v>
      </c>
      <c r="B1262" s="447">
        <f t="shared" si="99"/>
        <v>61317</v>
      </c>
      <c r="C1262" s="462" t="s">
        <v>166</v>
      </c>
      <c r="D1262" s="463" t="s">
        <v>1100</v>
      </c>
      <c r="E1262" s="464" t="s">
        <v>61</v>
      </c>
      <c r="F1262" s="464">
        <v>2</v>
      </c>
      <c r="G1262" s="462" t="s">
        <v>1343</v>
      </c>
      <c r="H1262" s="462" t="s">
        <v>1344</v>
      </c>
      <c r="I1262" s="464" t="s">
        <v>1201</v>
      </c>
      <c r="J1262" s="464" t="s">
        <v>1101</v>
      </c>
      <c r="K1262" s="466" t="s">
        <v>165</v>
      </c>
      <c r="L1262" s="467">
        <f t="shared" si="98"/>
        <v>1</v>
      </c>
      <c r="M1262" s="468">
        <f t="shared" si="100"/>
        <v>44200</v>
      </c>
      <c r="N1262" s="467" t="str">
        <f>IF(IFERROR(SEARCH("-",K1262,1),0) &gt; 0,IFERROR(VLOOKUP(K1262,'Liste ECO'!A:A,1,FALSE),"ATTENTION CE Inexistant"),"")</f>
        <v>123-11</v>
      </c>
      <c r="O1262" s="467" t="str">
        <f>IF(LEFT(N1262,1) ="A",'Messages d''erreur'!$B$9,"")</f>
        <v/>
      </c>
      <c r="P1262" s="447">
        <f t="shared" si="101"/>
        <v>44200</v>
      </c>
      <c r="Q1262" s="447">
        <f>IFERROR(VLOOKUP(B1263,'Liste CG'!A:A,1,FALSE),"Attention erreur pas de CG")</f>
        <v>61319</v>
      </c>
      <c r="R1262" s="447" t="str">
        <f>IF(LEFT(Q1262,1)="A",'Messages d''erreur'!B$10,"")</f>
        <v/>
      </c>
      <c r="S1262" s="467">
        <f t="shared" si="102"/>
        <v>44200</v>
      </c>
      <c r="T1262" s="469">
        <f>IFERROR(VLOOKUP(S1262,'Liste CG'!A:A,1,FALSE),"Attention erreur pas de CG")</f>
        <v>44200</v>
      </c>
      <c r="U1262" s="447" t="str">
        <f>IF(MID(H1262,4,1)="x", 'Messages d''erreur'!$B$13,IF(LEFT(T1262,1)="A",'Messages d''erreur'!$B$12,""))</f>
        <v/>
      </c>
    </row>
    <row r="1263" spans="1:21" ht="26" x14ac:dyDescent="0.35">
      <c r="A1263" s="535" t="s">
        <v>2395</v>
      </c>
      <c r="B1263" s="447">
        <f t="shared" si="99"/>
        <v>61319</v>
      </c>
      <c r="C1263" s="462" t="s">
        <v>174</v>
      </c>
      <c r="D1263" s="463" t="s">
        <v>1100</v>
      </c>
      <c r="E1263" s="464" t="s">
        <v>61</v>
      </c>
      <c r="F1263" s="464">
        <v>1</v>
      </c>
      <c r="G1263" s="462" t="s">
        <v>1342</v>
      </c>
      <c r="H1263" s="464" t="s">
        <v>1317</v>
      </c>
      <c r="I1263" s="464" t="s">
        <v>1201</v>
      </c>
      <c r="J1263" s="464" t="s">
        <v>1101</v>
      </c>
      <c r="K1263" s="466" t="s">
        <v>173</v>
      </c>
      <c r="L1263" s="467">
        <f t="shared" si="98"/>
        <v>0</v>
      </c>
      <c r="M1263" s="468">
        <f t="shared" si="100"/>
        <v>44000</v>
      </c>
      <c r="N1263" s="467" t="str">
        <f>IF(IFERROR(SEARCH("-",K1263,1),0) &gt; 0,IFERROR(VLOOKUP(K1263,'Liste ECO'!A:A,1,FALSE),"ATTENTION CE Inexistant"),"")</f>
        <v>123-48</v>
      </c>
      <c r="O1263" s="467" t="str">
        <f>IF(LEFT(N1263,1) ="A",'Messages d''erreur'!$B$9,"")</f>
        <v/>
      </c>
      <c r="P1263" s="447">
        <f t="shared" si="101"/>
        <v>44000</v>
      </c>
      <c r="Q1263" s="447">
        <f>IFERROR(VLOOKUP(B1264,'Liste CG'!A:A,1,FALSE),"Attention erreur pas de CG")</f>
        <v>61319</v>
      </c>
      <c r="R1263" s="447" t="str">
        <f>IF(LEFT(Q1263,1)="A",'Messages d''erreur'!B$10,"")</f>
        <v/>
      </c>
      <c r="S1263" s="467">
        <f t="shared" si="102"/>
        <v>44000</v>
      </c>
      <c r="T1263" s="469">
        <f>IFERROR(VLOOKUP(S1263,'Liste CG'!A:A,1,FALSE),"Attention erreur pas de CG")</f>
        <v>44000</v>
      </c>
      <c r="U1263" s="447" t="str">
        <f>IF(MID(H1263,4,1)="x", 'Messages d''erreur'!$B$13,IF(LEFT(T1263,1)="A",'Messages d''erreur'!$B$12,""))</f>
        <v/>
      </c>
    </row>
    <row r="1264" spans="1:21" ht="26" x14ac:dyDescent="0.35">
      <c r="A1264" s="535" t="s">
        <v>2395</v>
      </c>
      <c r="B1264" s="447">
        <f t="shared" si="99"/>
        <v>61319</v>
      </c>
      <c r="C1264" s="462" t="s">
        <v>174</v>
      </c>
      <c r="D1264" s="463" t="s">
        <v>1100</v>
      </c>
      <c r="E1264" s="464" t="s">
        <v>61</v>
      </c>
      <c r="F1264" s="464">
        <v>2</v>
      </c>
      <c r="G1264" s="462" t="s">
        <v>1343</v>
      </c>
      <c r="H1264" s="462" t="s">
        <v>1344</v>
      </c>
      <c r="I1264" s="464" t="s">
        <v>1201</v>
      </c>
      <c r="J1264" s="464" t="s">
        <v>1101</v>
      </c>
      <c r="K1264" s="466" t="s">
        <v>173</v>
      </c>
      <c r="L1264" s="467">
        <f t="shared" si="98"/>
        <v>1</v>
      </c>
      <c r="M1264" s="468">
        <f t="shared" si="100"/>
        <v>44200</v>
      </c>
      <c r="N1264" s="467" t="str">
        <f>IF(IFERROR(SEARCH("-",K1264,1),0) &gt; 0,IFERROR(VLOOKUP(K1264,'Liste ECO'!A:A,1,FALSE),"ATTENTION CE Inexistant"),"")</f>
        <v>123-48</v>
      </c>
      <c r="O1264" s="467" t="str">
        <f>IF(LEFT(N1264,1) ="A",'Messages d''erreur'!$B$9,"")</f>
        <v/>
      </c>
      <c r="P1264" s="447">
        <f t="shared" si="101"/>
        <v>44200</v>
      </c>
      <c r="Q1264" s="447">
        <f>IFERROR(VLOOKUP(B1265,'Liste CG'!A:A,1,FALSE),"Attention erreur pas de CG")</f>
        <v>61321</v>
      </c>
      <c r="R1264" s="447" t="str">
        <f>IF(LEFT(Q1264,1)="A",'Messages d''erreur'!B$10,"")</f>
        <v/>
      </c>
      <c r="S1264" s="467">
        <f t="shared" si="102"/>
        <v>44200</v>
      </c>
      <c r="T1264" s="469">
        <f>IFERROR(VLOOKUP(S1264,'Liste CG'!A:A,1,FALSE),"Attention erreur pas de CG")</f>
        <v>44200</v>
      </c>
      <c r="U1264" s="447" t="str">
        <f>IF(MID(H1264,4,1)="x", 'Messages d''erreur'!$B$13,IF(LEFT(T1264,1)="A",'Messages d''erreur'!$B$12,""))</f>
        <v/>
      </c>
    </row>
    <row r="1265" spans="1:21" ht="39" x14ac:dyDescent="0.35">
      <c r="A1265" s="535" t="s">
        <v>2396</v>
      </c>
      <c r="B1265" s="447">
        <f t="shared" si="99"/>
        <v>61321</v>
      </c>
      <c r="C1265" s="462" t="s">
        <v>183</v>
      </c>
      <c r="D1265" s="463" t="s">
        <v>1100</v>
      </c>
      <c r="E1265" s="464" t="s">
        <v>61</v>
      </c>
      <c r="F1265" s="464">
        <v>1</v>
      </c>
      <c r="G1265" s="462" t="s">
        <v>1342</v>
      </c>
      <c r="H1265" s="464" t="s">
        <v>1317</v>
      </c>
      <c r="I1265" s="464" t="s">
        <v>1201</v>
      </c>
      <c r="J1265" s="464" t="s">
        <v>1101</v>
      </c>
      <c r="K1265" s="466" t="s">
        <v>182</v>
      </c>
      <c r="L1265" s="467">
        <f t="shared" si="98"/>
        <v>0</v>
      </c>
      <c r="M1265" s="468">
        <f t="shared" si="100"/>
        <v>44000</v>
      </c>
      <c r="N1265" s="467" t="str">
        <f>IF(IFERROR(SEARCH("-",K1265,1),0) &gt; 0,IFERROR(VLOOKUP(K1265,'Liste ECO'!A:A,1,FALSE),"ATTENTION CE Inexistant"),"")</f>
        <v>124-06</v>
      </c>
      <c r="O1265" s="467" t="str">
        <f>IF(LEFT(N1265,1) ="A",'Messages d''erreur'!$B$9,"")</f>
        <v/>
      </c>
      <c r="P1265" s="447">
        <f t="shared" si="101"/>
        <v>44000</v>
      </c>
      <c r="Q1265" s="447">
        <f>IFERROR(VLOOKUP(B1266,'Liste CG'!A:A,1,FALSE),"Attention erreur pas de CG")</f>
        <v>61321</v>
      </c>
      <c r="R1265" s="447" t="str">
        <f>IF(LEFT(Q1265,1)="A",'Messages d''erreur'!B$10,"")</f>
        <v/>
      </c>
      <c r="S1265" s="467">
        <f t="shared" si="102"/>
        <v>44000</v>
      </c>
      <c r="T1265" s="469">
        <f>IFERROR(VLOOKUP(S1265,'Liste CG'!A:A,1,FALSE),"Attention erreur pas de CG")</f>
        <v>44000</v>
      </c>
      <c r="U1265" s="447" t="str">
        <f>IF(MID(H1265,4,1)="x", 'Messages d''erreur'!$B$13,IF(LEFT(T1265,1)="A",'Messages d''erreur'!$B$12,""))</f>
        <v/>
      </c>
    </row>
    <row r="1266" spans="1:21" ht="39" x14ac:dyDescent="0.35">
      <c r="A1266" s="535" t="s">
        <v>2396</v>
      </c>
      <c r="B1266" s="447">
        <f t="shared" si="99"/>
        <v>61321</v>
      </c>
      <c r="C1266" s="462" t="s">
        <v>183</v>
      </c>
      <c r="D1266" s="463" t="s">
        <v>1100</v>
      </c>
      <c r="E1266" s="464" t="s">
        <v>61</v>
      </c>
      <c r="F1266" s="464">
        <v>2</v>
      </c>
      <c r="G1266" s="462" t="s">
        <v>1343</v>
      </c>
      <c r="H1266" s="462" t="s">
        <v>1344</v>
      </c>
      <c r="I1266" s="464" t="s">
        <v>1201</v>
      </c>
      <c r="J1266" s="464" t="s">
        <v>1101</v>
      </c>
      <c r="K1266" s="466" t="s">
        <v>182</v>
      </c>
      <c r="L1266" s="467">
        <f t="shared" ref="L1266:L1330" si="103">IF(A1266=A1265,1,0)</f>
        <v>1</v>
      </c>
      <c r="M1266" s="468">
        <f t="shared" si="100"/>
        <v>44200</v>
      </c>
      <c r="N1266" s="467" t="str">
        <f>IF(IFERROR(SEARCH("-",K1266,1),0) &gt; 0,IFERROR(VLOOKUP(K1266,'Liste ECO'!A:A,1,FALSE),"ATTENTION CE Inexistant"),"")</f>
        <v>124-06</v>
      </c>
      <c r="O1266" s="467" t="str">
        <f>IF(LEFT(N1266,1) ="A",'Messages d''erreur'!$B$9,"")</f>
        <v/>
      </c>
      <c r="P1266" s="447">
        <f t="shared" si="101"/>
        <v>44200</v>
      </c>
      <c r="Q1266" s="447">
        <f>IFERROR(VLOOKUP(B1267,'Liste CG'!A:A,1,FALSE),"Attention erreur pas de CG")</f>
        <v>61322</v>
      </c>
      <c r="R1266" s="447" t="str">
        <f>IF(LEFT(Q1266,1)="A",'Messages d''erreur'!B$10,"")</f>
        <v/>
      </c>
      <c r="S1266" s="467">
        <f t="shared" si="102"/>
        <v>44200</v>
      </c>
      <c r="T1266" s="469">
        <f>IFERROR(VLOOKUP(S1266,'Liste CG'!A:A,1,FALSE),"Attention erreur pas de CG")</f>
        <v>44200</v>
      </c>
      <c r="U1266" s="447" t="str">
        <f>IF(MID(H1266,4,1)="x", 'Messages d''erreur'!$B$13,IF(LEFT(T1266,1)="A",'Messages d''erreur'!$B$12,""))</f>
        <v/>
      </c>
    </row>
    <row r="1267" spans="1:21" ht="39" x14ac:dyDescent="0.35">
      <c r="A1267" s="535" t="s">
        <v>2397</v>
      </c>
      <c r="B1267" s="447">
        <f t="shared" si="99"/>
        <v>61322</v>
      </c>
      <c r="C1267" s="462" t="s">
        <v>181</v>
      </c>
      <c r="D1267" s="463" t="s">
        <v>1100</v>
      </c>
      <c r="E1267" s="464" t="s">
        <v>61</v>
      </c>
      <c r="F1267" s="464">
        <v>1</v>
      </c>
      <c r="G1267" s="462" t="s">
        <v>1342</v>
      </c>
      <c r="H1267" s="464" t="s">
        <v>1317</v>
      </c>
      <c r="I1267" s="464" t="s">
        <v>1201</v>
      </c>
      <c r="J1267" s="464" t="s">
        <v>1101</v>
      </c>
      <c r="K1267" s="466" t="s">
        <v>180</v>
      </c>
      <c r="L1267" s="467">
        <f t="shared" si="103"/>
        <v>0</v>
      </c>
      <c r="M1267" s="468">
        <f t="shared" si="100"/>
        <v>44000</v>
      </c>
      <c r="N1267" s="467" t="str">
        <f>IF(IFERROR(SEARCH("-",K1267,1),0) &gt; 0,IFERROR(VLOOKUP(K1267,'Liste ECO'!A:A,1,FALSE),"ATTENTION CE Inexistant"),"")</f>
        <v>124-05</v>
      </c>
      <c r="O1267" s="467" t="str">
        <f>IF(LEFT(N1267,1) ="A",'Messages d''erreur'!$B$9,"")</f>
        <v/>
      </c>
      <c r="P1267" s="447">
        <f t="shared" si="101"/>
        <v>44000</v>
      </c>
      <c r="Q1267" s="447">
        <f>IFERROR(VLOOKUP(B1268,'Liste CG'!A:A,1,FALSE),"Attention erreur pas de CG")</f>
        <v>61322</v>
      </c>
      <c r="R1267" s="447" t="str">
        <f>IF(LEFT(Q1267,1)="A",'Messages d''erreur'!B$10,"")</f>
        <v/>
      </c>
      <c r="S1267" s="467">
        <f t="shared" si="102"/>
        <v>44000</v>
      </c>
      <c r="T1267" s="469">
        <f>IFERROR(VLOOKUP(S1267,'Liste CG'!A:A,1,FALSE),"Attention erreur pas de CG")</f>
        <v>44000</v>
      </c>
      <c r="U1267" s="447" t="str">
        <f>IF(MID(H1267,4,1)="x", 'Messages d''erreur'!$B$13,IF(LEFT(T1267,1)="A",'Messages d''erreur'!$B$12,""))</f>
        <v/>
      </c>
    </row>
    <row r="1268" spans="1:21" ht="39" x14ac:dyDescent="0.35">
      <c r="A1268" s="535" t="s">
        <v>2397</v>
      </c>
      <c r="B1268" s="447">
        <f t="shared" si="99"/>
        <v>61322</v>
      </c>
      <c r="C1268" s="462" t="s">
        <v>181</v>
      </c>
      <c r="D1268" s="463" t="s">
        <v>1100</v>
      </c>
      <c r="E1268" s="464" t="s">
        <v>61</v>
      </c>
      <c r="F1268" s="464">
        <v>2</v>
      </c>
      <c r="G1268" s="462" t="s">
        <v>1343</v>
      </c>
      <c r="H1268" s="462" t="s">
        <v>1344</v>
      </c>
      <c r="I1268" s="464" t="s">
        <v>1201</v>
      </c>
      <c r="J1268" s="464" t="s">
        <v>1101</v>
      </c>
      <c r="K1268" s="466" t="s">
        <v>180</v>
      </c>
      <c r="L1268" s="467">
        <f t="shared" si="103"/>
        <v>1</v>
      </c>
      <c r="M1268" s="468">
        <f t="shared" si="100"/>
        <v>44200</v>
      </c>
      <c r="N1268" s="467" t="str">
        <f>IF(IFERROR(SEARCH("-",K1268,1),0) &gt; 0,IFERROR(VLOOKUP(K1268,'Liste ECO'!A:A,1,FALSE),"ATTENTION CE Inexistant"),"")</f>
        <v>124-05</v>
      </c>
      <c r="O1268" s="467" t="str">
        <f>IF(LEFT(N1268,1) ="A",'Messages d''erreur'!$B$9,"")</f>
        <v/>
      </c>
      <c r="P1268" s="447">
        <f t="shared" si="101"/>
        <v>44200</v>
      </c>
      <c r="Q1268" s="447">
        <f>IFERROR(VLOOKUP(B1269,'Liste CG'!A:A,1,FALSE),"Attention erreur pas de CG")</f>
        <v>61323</v>
      </c>
      <c r="R1268" s="447" t="str">
        <f>IF(LEFT(Q1268,1)="A",'Messages d''erreur'!B$10,"")</f>
        <v/>
      </c>
      <c r="S1268" s="467">
        <f t="shared" si="102"/>
        <v>44200</v>
      </c>
      <c r="T1268" s="469">
        <f>IFERROR(VLOOKUP(S1268,'Liste CG'!A:A,1,FALSE),"Attention erreur pas de CG")</f>
        <v>44200</v>
      </c>
      <c r="U1268" s="447" t="str">
        <f>IF(MID(H1268,4,1)="x", 'Messages d''erreur'!$B$13,IF(LEFT(T1268,1)="A",'Messages d''erreur'!$B$12,""))</f>
        <v/>
      </c>
    </row>
    <row r="1269" spans="1:21" ht="26" x14ac:dyDescent="0.35">
      <c r="A1269" s="535" t="s">
        <v>2398</v>
      </c>
      <c r="B1269" s="447">
        <f t="shared" si="99"/>
        <v>61323</v>
      </c>
      <c r="C1269" s="462" t="s">
        <v>185</v>
      </c>
      <c r="D1269" s="463" t="s">
        <v>1100</v>
      </c>
      <c r="E1269" s="464" t="s">
        <v>61</v>
      </c>
      <c r="F1269" s="464">
        <v>1</v>
      </c>
      <c r="G1269" s="462" t="s">
        <v>1342</v>
      </c>
      <c r="H1269" s="464" t="s">
        <v>1317</v>
      </c>
      <c r="I1269" s="464" t="s">
        <v>1201</v>
      </c>
      <c r="J1269" s="464" t="s">
        <v>1101</v>
      </c>
      <c r="K1269" s="466" t="s">
        <v>184</v>
      </c>
      <c r="L1269" s="467">
        <f t="shared" si="103"/>
        <v>0</v>
      </c>
      <c r="M1269" s="468">
        <f t="shared" si="100"/>
        <v>44000</v>
      </c>
      <c r="N1269" s="467" t="str">
        <f>IF(IFERROR(SEARCH("-",K1269,1),0) &gt; 0,IFERROR(VLOOKUP(K1269,'Liste ECO'!A:A,1,FALSE),"ATTENTION CE Inexistant"),"")</f>
        <v>124-07</v>
      </c>
      <c r="O1269" s="467" t="str">
        <f>IF(LEFT(N1269,1) ="A",'Messages d''erreur'!$B$9,"")</f>
        <v/>
      </c>
      <c r="P1269" s="447">
        <f t="shared" si="101"/>
        <v>44000</v>
      </c>
      <c r="Q1269" s="447">
        <f>IFERROR(VLOOKUP(B1270,'Liste CG'!A:A,1,FALSE),"Attention erreur pas de CG")</f>
        <v>61323</v>
      </c>
      <c r="R1269" s="447" t="str">
        <f>IF(LEFT(Q1269,1)="A",'Messages d''erreur'!B$10,"")</f>
        <v/>
      </c>
      <c r="S1269" s="467">
        <f t="shared" si="102"/>
        <v>44000</v>
      </c>
      <c r="T1269" s="469">
        <f>IFERROR(VLOOKUP(S1269,'Liste CG'!A:A,1,FALSE),"Attention erreur pas de CG")</f>
        <v>44000</v>
      </c>
      <c r="U1269" s="447" t="str">
        <f>IF(MID(H1269,4,1)="x", 'Messages d''erreur'!$B$13,IF(LEFT(T1269,1)="A",'Messages d''erreur'!$B$12,""))</f>
        <v/>
      </c>
    </row>
    <row r="1270" spans="1:21" ht="26" x14ac:dyDescent="0.35">
      <c r="A1270" s="535" t="s">
        <v>2398</v>
      </c>
      <c r="B1270" s="447">
        <f t="shared" si="99"/>
        <v>61323</v>
      </c>
      <c r="C1270" s="462" t="s">
        <v>185</v>
      </c>
      <c r="D1270" s="463" t="s">
        <v>1100</v>
      </c>
      <c r="E1270" s="464" t="s">
        <v>61</v>
      </c>
      <c r="F1270" s="464">
        <v>2</v>
      </c>
      <c r="G1270" s="462" t="s">
        <v>1343</v>
      </c>
      <c r="H1270" s="462" t="s">
        <v>1344</v>
      </c>
      <c r="I1270" s="464" t="s">
        <v>1201</v>
      </c>
      <c r="J1270" s="464" t="s">
        <v>1101</v>
      </c>
      <c r="K1270" s="466" t="s">
        <v>184</v>
      </c>
      <c r="L1270" s="467">
        <f t="shared" si="103"/>
        <v>1</v>
      </c>
      <c r="M1270" s="468">
        <f t="shared" si="100"/>
        <v>44200</v>
      </c>
      <c r="N1270" s="467" t="str">
        <f>IF(IFERROR(SEARCH("-",K1270,1),0) &gt; 0,IFERROR(VLOOKUP(K1270,'Liste ECO'!A:A,1,FALSE),"ATTENTION CE Inexistant"),"")</f>
        <v>124-07</v>
      </c>
      <c r="O1270" s="467" t="str">
        <f>IF(LEFT(N1270,1) ="A",'Messages d''erreur'!$B$9,"")</f>
        <v/>
      </c>
      <c r="P1270" s="447">
        <f t="shared" si="101"/>
        <v>44200</v>
      </c>
      <c r="Q1270" s="447">
        <f>IFERROR(VLOOKUP(B1271,'Liste CG'!A:A,1,FALSE),"Attention erreur pas de CG")</f>
        <v>61325</v>
      </c>
      <c r="R1270" s="447" t="str">
        <f>IF(LEFT(Q1270,1)="A",'Messages d''erreur'!B$10,"")</f>
        <v/>
      </c>
      <c r="S1270" s="467">
        <f t="shared" si="102"/>
        <v>44200</v>
      </c>
      <c r="T1270" s="469">
        <f>IFERROR(VLOOKUP(S1270,'Liste CG'!A:A,1,FALSE),"Attention erreur pas de CG")</f>
        <v>44200</v>
      </c>
      <c r="U1270" s="447" t="str">
        <f>IF(MID(H1270,4,1)="x", 'Messages d''erreur'!$B$13,IF(LEFT(T1270,1)="A",'Messages d''erreur'!$B$12,""))</f>
        <v/>
      </c>
    </row>
    <row r="1271" spans="1:21" ht="26" x14ac:dyDescent="0.35">
      <c r="A1271" s="535" t="s">
        <v>2399</v>
      </c>
      <c r="B1271" s="447">
        <f t="shared" si="99"/>
        <v>61325</v>
      </c>
      <c r="C1271" s="462" t="s">
        <v>197</v>
      </c>
      <c r="D1271" s="463" t="s">
        <v>1100</v>
      </c>
      <c r="E1271" s="464" t="s">
        <v>61</v>
      </c>
      <c r="F1271" s="464">
        <v>1</v>
      </c>
      <c r="G1271" s="462" t="s">
        <v>1342</v>
      </c>
      <c r="H1271" s="464" t="s">
        <v>1317</v>
      </c>
      <c r="I1271" s="464" t="s">
        <v>1201</v>
      </c>
      <c r="J1271" s="464" t="s">
        <v>1101</v>
      </c>
      <c r="K1271" s="466" t="s">
        <v>196</v>
      </c>
      <c r="L1271" s="467">
        <f t="shared" si="103"/>
        <v>0</v>
      </c>
      <c r="M1271" s="468">
        <f t="shared" si="100"/>
        <v>44000</v>
      </c>
      <c r="N1271" s="467" t="str">
        <f>IF(IFERROR(SEARCH("-",K1271,1),0) &gt; 0,IFERROR(VLOOKUP(K1271,'Liste ECO'!A:A,1,FALSE),"ATTENTION CE Inexistant"),"")</f>
        <v>124-43</v>
      </c>
      <c r="O1271" s="467" t="str">
        <f>IF(LEFT(N1271,1) ="A",'Messages d''erreur'!$B$9,"")</f>
        <v/>
      </c>
      <c r="P1271" s="447">
        <f t="shared" si="101"/>
        <v>44000</v>
      </c>
      <c r="Q1271" s="447">
        <f>IFERROR(VLOOKUP(B1272,'Liste CG'!A:A,1,FALSE),"Attention erreur pas de CG")</f>
        <v>61325</v>
      </c>
      <c r="R1271" s="447" t="str">
        <f>IF(LEFT(Q1271,1)="A",'Messages d''erreur'!B$10,"")</f>
        <v/>
      </c>
      <c r="S1271" s="467">
        <f t="shared" si="102"/>
        <v>44000</v>
      </c>
      <c r="T1271" s="469">
        <f>IFERROR(VLOOKUP(S1271,'Liste CG'!A:A,1,FALSE),"Attention erreur pas de CG")</f>
        <v>44000</v>
      </c>
      <c r="U1271" s="447" t="str">
        <f>IF(MID(H1271,4,1)="x", 'Messages d''erreur'!$B$13,IF(LEFT(T1271,1)="A",'Messages d''erreur'!$B$12,""))</f>
        <v/>
      </c>
    </row>
    <row r="1272" spans="1:21" ht="26" x14ac:dyDescent="0.35">
      <c r="A1272" s="535" t="s">
        <v>2399</v>
      </c>
      <c r="B1272" s="447">
        <f t="shared" si="99"/>
        <v>61325</v>
      </c>
      <c r="C1272" s="462" t="s">
        <v>197</v>
      </c>
      <c r="D1272" s="463" t="s">
        <v>1100</v>
      </c>
      <c r="E1272" s="464" t="s">
        <v>61</v>
      </c>
      <c r="F1272" s="464">
        <v>2</v>
      </c>
      <c r="G1272" s="462" t="s">
        <v>1343</v>
      </c>
      <c r="H1272" s="462" t="s">
        <v>1344</v>
      </c>
      <c r="I1272" s="464" t="s">
        <v>1201</v>
      </c>
      <c r="J1272" s="464" t="s">
        <v>1101</v>
      </c>
      <c r="K1272" s="466" t="s">
        <v>196</v>
      </c>
      <c r="L1272" s="467">
        <f t="shared" si="103"/>
        <v>1</v>
      </c>
      <c r="M1272" s="468">
        <f t="shared" si="100"/>
        <v>44200</v>
      </c>
      <c r="N1272" s="467" t="str">
        <f>IF(IFERROR(SEARCH("-",K1272,1),0) &gt; 0,IFERROR(VLOOKUP(K1272,'Liste ECO'!A:A,1,FALSE),"ATTENTION CE Inexistant"),"")</f>
        <v>124-43</v>
      </c>
      <c r="O1272" s="467" t="str">
        <f>IF(LEFT(N1272,1) ="A",'Messages d''erreur'!$B$9,"")</f>
        <v/>
      </c>
      <c r="P1272" s="447">
        <f t="shared" si="101"/>
        <v>44200</v>
      </c>
      <c r="Q1272" s="447">
        <f>IFERROR(VLOOKUP(B1273,'Liste CG'!A:A,1,FALSE),"Attention erreur pas de CG")</f>
        <v>61327</v>
      </c>
      <c r="R1272" s="447" t="str">
        <f>IF(LEFT(Q1272,1)="A",'Messages d''erreur'!B$10,"")</f>
        <v/>
      </c>
      <c r="S1272" s="467">
        <f t="shared" si="102"/>
        <v>44200</v>
      </c>
      <c r="T1272" s="469">
        <f>IFERROR(VLOOKUP(S1272,'Liste CG'!A:A,1,FALSE),"Attention erreur pas de CG")</f>
        <v>44200</v>
      </c>
      <c r="U1272" s="447" t="str">
        <f>IF(MID(H1272,4,1)="x", 'Messages d''erreur'!$B$13,IF(LEFT(T1272,1)="A",'Messages d''erreur'!$B$12,""))</f>
        <v/>
      </c>
    </row>
    <row r="1273" spans="1:21" ht="26" x14ac:dyDescent="0.35">
      <c r="A1273" s="535" t="s">
        <v>2400</v>
      </c>
      <c r="B1273" s="447">
        <f t="shared" si="99"/>
        <v>61327</v>
      </c>
      <c r="C1273" s="462" t="s">
        <v>191</v>
      </c>
      <c r="D1273" s="463" t="s">
        <v>1100</v>
      </c>
      <c r="E1273" s="464" t="s">
        <v>61</v>
      </c>
      <c r="F1273" s="464">
        <v>1</v>
      </c>
      <c r="G1273" s="462" t="s">
        <v>1342</v>
      </c>
      <c r="H1273" s="464" t="s">
        <v>1317</v>
      </c>
      <c r="I1273" s="464" t="s">
        <v>1201</v>
      </c>
      <c r="J1273" s="464" t="s">
        <v>1101</v>
      </c>
      <c r="K1273" s="466" t="s">
        <v>190</v>
      </c>
      <c r="L1273" s="467">
        <f t="shared" si="103"/>
        <v>0</v>
      </c>
      <c r="M1273" s="468">
        <f t="shared" si="100"/>
        <v>44000</v>
      </c>
      <c r="N1273" s="467" t="str">
        <f>IF(IFERROR(SEARCH("-",K1273,1),0) &gt; 0,IFERROR(VLOOKUP(K1273,'Liste ECO'!A:A,1,FALSE),"ATTENTION CE Inexistant"),"")</f>
        <v>124-13</v>
      </c>
      <c r="O1273" s="467" t="str">
        <f>IF(LEFT(N1273,1) ="A",'Messages d''erreur'!$B$9,"")</f>
        <v/>
      </c>
      <c r="P1273" s="447">
        <f t="shared" si="101"/>
        <v>44000</v>
      </c>
      <c r="Q1273" s="447">
        <f>IFERROR(VLOOKUP(B1274,'Liste CG'!A:A,1,FALSE),"Attention erreur pas de CG")</f>
        <v>61327</v>
      </c>
      <c r="R1273" s="447" t="str">
        <f>IF(LEFT(Q1273,1)="A",'Messages d''erreur'!B$10,"")</f>
        <v/>
      </c>
      <c r="S1273" s="467">
        <f t="shared" si="102"/>
        <v>44000</v>
      </c>
      <c r="T1273" s="469">
        <f>IFERROR(VLOOKUP(S1273,'Liste CG'!A:A,1,FALSE),"Attention erreur pas de CG")</f>
        <v>44000</v>
      </c>
      <c r="U1273" s="447" t="str">
        <f>IF(MID(H1273,4,1)="x", 'Messages d''erreur'!$B$13,IF(LEFT(T1273,1)="A",'Messages d''erreur'!$B$12,""))</f>
        <v/>
      </c>
    </row>
    <row r="1274" spans="1:21" ht="26" x14ac:dyDescent="0.35">
      <c r="A1274" s="535" t="s">
        <v>2400</v>
      </c>
      <c r="B1274" s="447">
        <f t="shared" si="99"/>
        <v>61327</v>
      </c>
      <c r="C1274" s="462" t="s">
        <v>191</v>
      </c>
      <c r="D1274" s="463" t="s">
        <v>1100</v>
      </c>
      <c r="E1274" s="464" t="s">
        <v>61</v>
      </c>
      <c r="F1274" s="464">
        <v>2</v>
      </c>
      <c r="G1274" s="462" t="s">
        <v>1343</v>
      </c>
      <c r="H1274" s="462" t="s">
        <v>1344</v>
      </c>
      <c r="I1274" s="464" t="s">
        <v>1201</v>
      </c>
      <c r="J1274" s="464" t="s">
        <v>1101</v>
      </c>
      <c r="K1274" s="466" t="s">
        <v>190</v>
      </c>
      <c r="L1274" s="467">
        <f t="shared" si="103"/>
        <v>1</v>
      </c>
      <c r="M1274" s="468">
        <f t="shared" si="100"/>
        <v>44200</v>
      </c>
      <c r="N1274" s="467" t="str">
        <f>IF(IFERROR(SEARCH("-",K1274,1),0) &gt; 0,IFERROR(VLOOKUP(K1274,'Liste ECO'!A:A,1,FALSE),"ATTENTION CE Inexistant"),"")</f>
        <v>124-13</v>
      </c>
      <c r="O1274" s="467" t="str">
        <f>IF(LEFT(N1274,1) ="A",'Messages d''erreur'!$B$9,"")</f>
        <v/>
      </c>
      <c r="P1274" s="447">
        <f t="shared" si="101"/>
        <v>44200</v>
      </c>
      <c r="Q1274" s="447">
        <f>IFERROR(VLOOKUP(B1275,'Liste CG'!A:A,1,FALSE),"Attention erreur pas de CG")</f>
        <v>61328</v>
      </c>
      <c r="R1274" s="447" t="str">
        <f>IF(LEFT(Q1274,1)="A",'Messages d''erreur'!B$10,"")</f>
        <v/>
      </c>
      <c r="S1274" s="467">
        <f t="shared" si="102"/>
        <v>44200</v>
      </c>
      <c r="T1274" s="469">
        <f>IFERROR(VLOOKUP(S1274,'Liste CG'!A:A,1,FALSE),"Attention erreur pas de CG")</f>
        <v>44200</v>
      </c>
      <c r="U1274" s="447" t="str">
        <f>IF(MID(H1274,4,1)="x", 'Messages d''erreur'!$B$13,IF(LEFT(T1274,1)="A",'Messages d''erreur'!$B$12,""))</f>
        <v/>
      </c>
    </row>
    <row r="1275" spans="1:21" ht="39" x14ac:dyDescent="0.35">
      <c r="A1275" s="535" t="s">
        <v>2401</v>
      </c>
      <c r="B1275" s="447">
        <f t="shared" si="99"/>
        <v>61328</v>
      </c>
      <c r="C1275" s="462" t="s">
        <v>194</v>
      </c>
      <c r="D1275" s="463" t="s">
        <v>1100</v>
      </c>
      <c r="E1275" s="464" t="s">
        <v>61</v>
      </c>
      <c r="F1275" s="464">
        <v>1</v>
      </c>
      <c r="G1275" s="462" t="s">
        <v>1342</v>
      </c>
      <c r="H1275" s="464" t="s">
        <v>1317</v>
      </c>
      <c r="I1275" s="464" t="s">
        <v>1201</v>
      </c>
      <c r="J1275" s="464" t="s">
        <v>1101</v>
      </c>
      <c r="K1275" s="466" t="s">
        <v>193</v>
      </c>
      <c r="L1275" s="467">
        <f t="shared" si="103"/>
        <v>0</v>
      </c>
      <c r="M1275" s="468">
        <f t="shared" si="100"/>
        <v>44000</v>
      </c>
      <c r="N1275" s="467" t="str">
        <f>IF(IFERROR(SEARCH("-",K1275,1),0) &gt; 0,IFERROR(VLOOKUP(K1275,'Liste ECO'!A:A,1,FALSE),"ATTENTION CE Inexistant"),"")</f>
        <v>124-14</v>
      </c>
      <c r="O1275" s="467" t="str">
        <f>IF(LEFT(N1275,1) ="A",'Messages d''erreur'!$B$9,"")</f>
        <v/>
      </c>
      <c r="P1275" s="447">
        <f t="shared" si="101"/>
        <v>44000</v>
      </c>
      <c r="Q1275" s="447">
        <f>IFERROR(VLOOKUP(B1276,'Liste CG'!A:A,1,FALSE),"Attention erreur pas de CG")</f>
        <v>61328</v>
      </c>
      <c r="R1275" s="447" t="str">
        <f>IF(LEFT(Q1275,1)="A",'Messages d''erreur'!B$10,"")</f>
        <v/>
      </c>
      <c r="S1275" s="467">
        <f t="shared" si="102"/>
        <v>44000</v>
      </c>
      <c r="T1275" s="469">
        <f>IFERROR(VLOOKUP(S1275,'Liste CG'!A:A,1,FALSE),"Attention erreur pas de CG")</f>
        <v>44000</v>
      </c>
      <c r="U1275" s="447" t="str">
        <f>IF(MID(H1275,4,1)="x", 'Messages d''erreur'!$B$13,IF(LEFT(T1275,1)="A",'Messages d''erreur'!$B$12,""))</f>
        <v/>
      </c>
    </row>
    <row r="1276" spans="1:21" ht="39" x14ac:dyDescent="0.35">
      <c r="A1276" s="535" t="s">
        <v>2401</v>
      </c>
      <c r="B1276" s="447">
        <f t="shared" si="99"/>
        <v>61328</v>
      </c>
      <c r="C1276" s="462" t="s">
        <v>194</v>
      </c>
      <c r="D1276" s="463" t="s">
        <v>1100</v>
      </c>
      <c r="E1276" s="464" t="s">
        <v>61</v>
      </c>
      <c r="F1276" s="464">
        <v>2</v>
      </c>
      <c r="G1276" s="462" t="s">
        <v>1343</v>
      </c>
      <c r="H1276" s="462" t="s">
        <v>1344</v>
      </c>
      <c r="I1276" s="464" t="s">
        <v>1201</v>
      </c>
      <c r="J1276" s="464" t="s">
        <v>1101</v>
      </c>
      <c r="K1276" s="466" t="s">
        <v>193</v>
      </c>
      <c r="L1276" s="467">
        <f t="shared" si="103"/>
        <v>1</v>
      </c>
      <c r="M1276" s="468">
        <f t="shared" si="100"/>
        <v>44200</v>
      </c>
      <c r="N1276" s="467" t="str">
        <f>IF(IFERROR(SEARCH("-",K1276,1),0) &gt; 0,IFERROR(VLOOKUP(K1276,'Liste ECO'!A:A,1,FALSE),"ATTENTION CE Inexistant"),"")</f>
        <v>124-14</v>
      </c>
      <c r="O1276" s="467" t="str">
        <f>IF(LEFT(N1276,1) ="A",'Messages d''erreur'!$B$9,"")</f>
        <v/>
      </c>
      <c r="P1276" s="447">
        <f t="shared" si="101"/>
        <v>44200</v>
      </c>
      <c r="Q1276" s="447">
        <f>IFERROR(VLOOKUP(B1277,'Liste CG'!A:A,1,FALSE),"Attention erreur pas de CG")</f>
        <v>61329</v>
      </c>
      <c r="R1276" s="447" t="str">
        <f>IF(LEFT(Q1276,1)="A",'Messages d''erreur'!B$10,"")</f>
        <v/>
      </c>
      <c r="S1276" s="467">
        <f t="shared" si="102"/>
        <v>44200</v>
      </c>
      <c r="T1276" s="469">
        <f>IFERROR(VLOOKUP(S1276,'Liste CG'!A:A,1,FALSE),"Attention erreur pas de CG")</f>
        <v>44200</v>
      </c>
      <c r="U1276" s="447" t="str">
        <f>IF(MID(H1276,4,1)="x", 'Messages d''erreur'!$B$13,IF(LEFT(T1276,1)="A",'Messages d''erreur'!$B$12,""))</f>
        <v/>
      </c>
    </row>
    <row r="1277" spans="1:21" ht="26" x14ac:dyDescent="0.35">
      <c r="A1277" s="535" t="s">
        <v>2402</v>
      </c>
      <c r="B1277" s="447">
        <f t="shared" si="99"/>
        <v>61329</v>
      </c>
      <c r="C1277" s="462" t="s">
        <v>199</v>
      </c>
      <c r="D1277" s="463" t="s">
        <v>1100</v>
      </c>
      <c r="E1277" s="464" t="s">
        <v>61</v>
      </c>
      <c r="F1277" s="464">
        <v>1</v>
      </c>
      <c r="G1277" s="462" t="s">
        <v>1342</v>
      </c>
      <c r="H1277" s="464" t="s">
        <v>1317</v>
      </c>
      <c r="I1277" s="464" t="s">
        <v>1201</v>
      </c>
      <c r="J1277" s="464" t="s">
        <v>1101</v>
      </c>
      <c r="K1277" s="466" t="s">
        <v>198</v>
      </c>
      <c r="L1277" s="467">
        <f t="shared" si="103"/>
        <v>0</v>
      </c>
      <c r="M1277" s="468">
        <f t="shared" si="100"/>
        <v>44000</v>
      </c>
      <c r="N1277" s="467" t="str">
        <f>IF(IFERROR(SEARCH("-",K1277,1),0) &gt; 0,IFERROR(VLOOKUP(K1277,'Liste ECO'!A:A,1,FALSE),"ATTENTION CE Inexistant"),"")</f>
        <v>124-48</v>
      </c>
      <c r="O1277" s="467" t="str">
        <f>IF(LEFT(N1277,1) ="A",'Messages d''erreur'!$B$9,"")</f>
        <v/>
      </c>
      <c r="P1277" s="447">
        <f t="shared" si="101"/>
        <v>44000</v>
      </c>
      <c r="Q1277" s="447">
        <f>IFERROR(VLOOKUP(B1278,'Liste CG'!A:A,1,FALSE),"Attention erreur pas de CG")</f>
        <v>61329</v>
      </c>
      <c r="R1277" s="447" t="str">
        <f>IF(LEFT(Q1277,1)="A",'Messages d''erreur'!B$10,"")</f>
        <v/>
      </c>
      <c r="S1277" s="467">
        <f t="shared" si="102"/>
        <v>44000</v>
      </c>
      <c r="T1277" s="469">
        <f>IFERROR(VLOOKUP(S1277,'Liste CG'!A:A,1,FALSE),"Attention erreur pas de CG")</f>
        <v>44000</v>
      </c>
      <c r="U1277" s="447" t="str">
        <f>IF(MID(H1277,4,1)="x", 'Messages d''erreur'!$B$13,IF(LEFT(T1277,1)="A",'Messages d''erreur'!$B$12,""))</f>
        <v/>
      </c>
    </row>
    <row r="1278" spans="1:21" ht="26" x14ac:dyDescent="0.35">
      <c r="A1278" s="535" t="s">
        <v>2402</v>
      </c>
      <c r="B1278" s="447">
        <f t="shared" si="99"/>
        <v>61329</v>
      </c>
      <c r="C1278" s="462" t="s">
        <v>199</v>
      </c>
      <c r="D1278" s="463" t="s">
        <v>1100</v>
      </c>
      <c r="E1278" s="464" t="s">
        <v>61</v>
      </c>
      <c r="F1278" s="464">
        <v>2</v>
      </c>
      <c r="G1278" s="462" t="s">
        <v>1343</v>
      </c>
      <c r="H1278" s="462" t="s">
        <v>1344</v>
      </c>
      <c r="I1278" s="464" t="s">
        <v>1201</v>
      </c>
      <c r="J1278" s="464" t="s">
        <v>1101</v>
      </c>
      <c r="K1278" s="466" t="s">
        <v>198</v>
      </c>
      <c r="L1278" s="467">
        <f t="shared" si="103"/>
        <v>1</v>
      </c>
      <c r="M1278" s="468">
        <f t="shared" si="100"/>
        <v>44200</v>
      </c>
      <c r="N1278" s="467" t="str">
        <f>IF(IFERROR(SEARCH("-",K1278,1),0) &gt; 0,IFERROR(VLOOKUP(K1278,'Liste ECO'!A:A,1,FALSE),"ATTENTION CE Inexistant"),"")</f>
        <v>124-48</v>
      </c>
      <c r="O1278" s="467" t="str">
        <f>IF(LEFT(N1278,1) ="A",'Messages d''erreur'!$B$9,"")</f>
        <v/>
      </c>
      <c r="P1278" s="447">
        <f t="shared" si="101"/>
        <v>44200</v>
      </c>
      <c r="Q1278" s="447">
        <f>IFERROR(VLOOKUP(B1279,'Liste CG'!A:A,1,FALSE),"Attention erreur pas de CG")</f>
        <v>61331</v>
      </c>
      <c r="R1278" s="447" t="str">
        <f>IF(LEFT(Q1278,1)="A",'Messages d''erreur'!B$10,"")</f>
        <v/>
      </c>
      <c r="S1278" s="467">
        <f t="shared" si="102"/>
        <v>44200</v>
      </c>
      <c r="T1278" s="469">
        <f>IFERROR(VLOOKUP(S1278,'Liste CG'!A:A,1,FALSE),"Attention erreur pas de CG")</f>
        <v>44200</v>
      </c>
      <c r="U1278" s="447" t="str">
        <f>IF(MID(H1278,4,1)="x", 'Messages d''erreur'!$B$13,IF(LEFT(T1278,1)="A",'Messages d''erreur'!$B$12,""))</f>
        <v/>
      </c>
    </row>
    <row r="1279" spans="1:21" ht="26" x14ac:dyDescent="0.35">
      <c r="A1279" s="535" t="s">
        <v>2403</v>
      </c>
      <c r="B1279" s="447">
        <f t="shared" si="99"/>
        <v>61331</v>
      </c>
      <c r="C1279" s="462" t="s">
        <v>1077</v>
      </c>
      <c r="D1279" s="463" t="s">
        <v>1100</v>
      </c>
      <c r="E1279" s="464" t="s">
        <v>61</v>
      </c>
      <c r="F1279" s="464">
        <v>1</v>
      </c>
      <c r="G1279" s="462" t="s">
        <v>1342</v>
      </c>
      <c r="H1279" s="464" t="s">
        <v>1317</v>
      </c>
      <c r="I1279" s="464" t="s">
        <v>1201</v>
      </c>
      <c r="J1279" s="464" t="s">
        <v>1101</v>
      </c>
      <c r="K1279" s="466" t="s">
        <v>205</v>
      </c>
      <c r="L1279" s="467">
        <f t="shared" si="103"/>
        <v>0</v>
      </c>
      <c r="M1279" s="468">
        <f t="shared" si="100"/>
        <v>44000</v>
      </c>
      <c r="N1279" s="467" t="str">
        <f>IF(IFERROR(SEARCH("-",K1279,1),0) &gt; 0,IFERROR(VLOOKUP(K1279,'Liste ECO'!A:A,1,FALSE),"ATTENTION CE Inexistant"),"")</f>
        <v>125-06</v>
      </c>
      <c r="O1279" s="467" t="str">
        <f>IF(LEFT(N1279,1) ="A",'Messages d''erreur'!$B$9,"")</f>
        <v/>
      </c>
      <c r="P1279" s="447">
        <f t="shared" si="101"/>
        <v>44000</v>
      </c>
      <c r="Q1279" s="447">
        <f>IFERROR(VLOOKUP(B1280,'Liste CG'!A:A,1,FALSE),"Attention erreur pas de CG")</f>
        <v>61331</v>
      </c>
      <c r="R1279" s="447" t="str">
        <f>IF(LEFT(Q1279,1)="A",'Messages d''erreur'!B$10,"")</f>
        <v/>
      </c>
      <c r="S1279" s="467">
        <f t="shared" si="102"/>
        <v>44000</v>
      </c>
      <c r="T1279" s="469">
        <f>IFERROR(VLOOKUP(S1279,'Liste CG'!A:A,1,FALSE),"Attention erreur pas de CG")</f>
        <v>44000</v>
      </c>
      <c r="U1279" s="447" t="str">
        <f>IF(MID(H1279,4,1)="x", 'Messages d''erreur'!$B$13,IF(LEFT(T1279,1)="A",'Messages d''erreur'!$B$12,""))</f>
        <v/>
      </c>
    </row>
    <row r="1280" spans="1:21" ht="26" x14ac:dyDescent="0.35">
      <c r="A1280" s="535" t="s">
        <v>2403</v>
      </c>
      <c r="B1280" s="447">
        <f t="shared" si="99"/>
        <v>61331</v>
      </c>
      <c r="C1280" s="462" t="s">
        <v>1077</v>
      </c>
      <c r="D1280" s="463" t="s">
        <v>1100</v>
      </c>
      <c r="E1280" s="464" t="s">
        <v>61</v>
      </c>
      <c r="F1280" s="464">
        <v>2</v>
      </c>
      <c r="G1280" s="462" t="s">
        <v>1343</v>
      </c>
      <c r="H1280" s="462" t="s">
        <v>1344</v>
      </c>
      <c r="I1280" s="464" t="s">
        <v>1201</v>
      </c>
      <c r="J1280" s="464" t="s">
        <v>1101</v>
      </c>
      <c r="K1280" s="466" t="s">
        <v>205</v>
      </c>
      <c r="L1280" s="467">
        <f t="shared" si="103"/>
        <v>1</v>
      </c>
      <c r="M1280" s="468">
        <f t="shared" si="100"/>
        <v>44200</v>
      </c>
      <c r="N1280" s="467" t="str">
        <f>IF(IFERROR(SEARCH("-",K1280,1),0) &gt; 0,IFERROR(VLOOKUP(K1280,'Liste ECO'!A:A,1,FALSE),"ATTENTION CE Inexistant"),"")</f>
        <v>125-06</v>
      </c>
      <c r="O1280" s="467" t="str">
        <f>IF(LEFT(N1280,1) ="A",'Messages d''erreur'!$B$9,"")</f>
        <v/>
      </c>
      <c r="P1280" s="447">
        <f t="shared" si="101"/>
        <v>44200</v>
      </c>
      <c r="Q1280" s="447">
        <f>IFERROR(VLOOKUP(B1281,'Liste CG'!A:A,1,FALSE),"Attention erreur pas de CG")</f>
        <v>61332</v>
      </c>
      <c r="R1280" s="447" t="str">
        <f>IF(LEFT(Q1280,1)="A",'Messages d''erreur'!B$10,"")</f>
        <v/>
      </c>
      <c r="S1280" s="467">
        <f t="shared" si="102"/>
        <v>44200</v>
      </c>
      <c r="T1280" s="469">
        <f>IFERROR(VLOOKUP(S1280,'Liste CG'!A:A,1,FALSE),"Attention erreur pas de CG")</f>
        <v>44200</v>
      </c>
      <c r="U1280" s="447" t="str">
        <f>IF(MID(H1280,4,1)="x", 'Messages d''erreur'!$B$13,IF(LEFT(T1280,1)="A",'Messages d''erreur'!$B$12,""))</f>
        <v/>
      </c>
    </row>
    <row r="1281" spans="1:21" ht="26" x14ac:dyDescent="0.35">
      <c r="A1281" s="535" t="s">
        <v>2404</v>
      </c>
      <c r="B1281" s="447">
        <f t="shared" si="99"/>
        <v>61332</v>
      </c>
      <c r="C1281" s="462" t="s">
        <v>204</v>
      </c>
      <c r="D1281" s="463" t="s">
        <v>1100</v>
      </c>
      <c r="E1281" s="464" t="s">
        <v>61</v>
      </c>
      <c r="F1281" s="464">
        <v>1</v>
      </c>
      <c r="G1281" s="462" t="s">
        <v>1342</v>
      </c>
      <c r="H1281" s="464" t="s">
        <v>1317</v>
      </c>
      <c r="I1281" s="464" t="s">
        <v>1201</v>
      </c>
      <c r="J1281" s="464" t="s">
        <v>1101</v>
      </c>
      <c r="K1281" s="466" t="s">
        <v>203</v>
      </c>
      <c r="L1281" s="467">
        <f t="shared" si="103"/>
        <v>0</v>
      </c>
      <c r="M1281" s="468">
        <f t="shared" si="100"/>
        <v>44000</v>
      </c>
      <c r="N1281" s="467" t="str">
        <f>IF(IFERROR(SEARCH("-",K1281,1),0) &gt; 0,IFERROR(VLOOKUP(K1281,'Liste ECO'!A:A,1,FALSE),"ATTENTION CE Inexistant"),"")</f>
        <v>125-03</v>
      </c>
      <c r="O1281" s="467" t="str">
        <f>IF(LEFT(N1281,1) ="A",'Messages d''erreur'!$B$9,"")</f>
        <v/>
      </c>
      <c r="P1281" s="447">
        <f t="shared" si="101"/>
        <v>44000</v>
      </c>
      <c r="Q1281" s="447">
        <f>IFERROR(VLOOKUP(B1282,'Liste CG'!A:A,1,FALSE),"Attention erreur pas de CG")</f>
        <v>61332</v>
      </c>
      <c r="R1281" s="447" t="str">
        <f>IF(LEFT(Q1281,1)="A",'Messages d''erreur'!B$10,"")</f>
        <v/>
      </c>
      <c r="S1281" s="467">
        <f t="shared" si="102"/>
        <v>44000</v>
      </c>
      <c r="T1281" s="469">
        <f>IFERROR(VLOOKUP(S1281,'Liste CG'!A:A,1,FALSE),"Attention erreur pas de CG")</f>
        <v>44000</v>
      </c>
      <c r="U1281" s="447" t="str">
        <f>IF(MID(H1281,4,1)="x", 'Messages d''erreur'!$B$13,IF(LEFT(T1281,1)="A",'Messages d''erreur'!$B$12,""))</f>
        <v/>
      </c>
    </row>
    <row r="1282" spans="1:21" ht="26" x14ac:dyDescent="0.35">
      <c r="A1282" s="535" t="s">
        <v>2404</v>
      </c>
      <c r="B1282" s="447">
        <f t="shared" si="99"/>
        <v>61332</v>
      </c>
      <c r="C1282" s="462" t="s">
        <v>204</v>
      </c>
      <c r="D1282" s="463" t="s">
        <v>1100</v>
      </c>
      <c r="E1282" s="464" t="s">
        <v>61</v>
      </c>
      <c r="F1282" s="464">
        <v>2</v>
      </c>
      <c r="G1282" s="462" t="s">
        <v>1343</v>
      </c>
      <c r="H1282" s="462" t="s">
        <v>1344</v>
      </c>
      <c r="I1282" s="464" t="s">
        <v>1201</v>
      </c>
      <c r="J1282" s="464" t="s">
        <v>1101</v>
      </c>
      <c r="K1282" s="466" t="s">
        <v>203</v>
      </c>
      <c r="L1282" s="467">
        <f t="shared" si="103"/>
        <v>1</v>
      </c>
      <c r="M1282" s="468">
        <f t="shared" si="100"/>
        <v>44200</v>
      </c>
      <c r="N1282" s="467" t="str">
        <f>IF(IFERROR(SEARCH("-",K1282,1),0) &gt; 0,IFERROR(VLOOKUP(K1282,'Liste ECO'!A:A,1,FALSE),"ATTENTION CE Inexistant"),"")</f>
        <v>125-03</v>
      </c>
      <c r="O1282" s="467" t="str">
        <f>IF(LEFT(N1282,1) ="A",'Messages d''erreur'!$B$9,"")</f>
        <v/>
      </c>
      <c r="P1282" s="447">
        <f t="shared" si="101"/>
        <v>44200</v>
      </c>
      <c r="Q1282" s="447">
        <f>IFERROR(VLOOKUP(B1283,'Liste CG'!A:A,1,FALSE),"Attention erreur pas de CG")</f>
        <v>61339</v>
      </c>
      <c r="R1282" s="447" t="str">
        <f>IF(LEFT(Q1282,1)="A",'Messages d''erreur'!B$10,"")</f>
        <v/>
      </c>
      <c r="S1282" s="467">
        <f t="shared" si="102"/>
        <v>44200</v>
      </c>
      <c r="T1282" s="469">
        <f>IFERROR(VLOOKUP(S1282,'Liste CG'!A:A,1,FALSE),"Attention erreur pas de CG")</f>
        <v>44200</v>
      </c>
      <c r="U1282" s="447" t="str">
        <f>IF(MID(H1282,4,1)="x", 'Messages d''erreur'!$B$13,IF(LEFT(T1282,1)="A",'Messages d''erreur'!$B$12,""))</f>
        <v/>
      </c>
    </row>
    <row r="1283" spans="1:21" ht="26" x14ac:dyDescent="0.35">
      <c r="A1283" s="535" t="s">
        <v>2405</v>
      </c>
      <c r="B1283" s="447">
        <f t="shared" si="99"/>
        <v>61339</v>
      </c>
      <c r="C1283" s="462" t="s">
        <v>1078</v>
      </c>
      <c r="D1283" s="463" t="s">
        <v>1100</v>
      </c>
      <c r="E1283" s="464" t="s">
        <v>61</v>
      </c>
      <c r="F1283" s="464">
        <v>1</v>
      </c>
      <c r="G1283" s="462" t="s">
        <v>1342</v>
      </c>
      <c r="H1283" s="464" t="s">
        <v>1317</v>
      </c>
      <c r="I1283" s="464" t="s">
        <v>1201</v>
      </c>
      <c r="J1283" s="464" t="s">
        <v>1101</v>
      </c>
      <c r="K1283" s="466" t="s">
        <v>211</v>
      </c>
      <c r="L1283" s="467">
        <f t="shared" si="103"/>
        <v>0</v>
      </c>
      <c r="M1283" s="468">
        <f t="shared" si="100"/>
        <v>44000</v>
      </c>
      <c r="N1283" s="467" t="str">
        <f>IF(IFERROR(SEARCH("-",K1283,1),0) &gt; 0,IFERROR(VLOOKUP(K1283,'Liste ECO'!A:A,1,FALSE),"ATTENTION CE Inexistant"),"")</f>
        <v>125-48</v>
      </c>
      <c r="O1283" s="467" t="str">
        <f>IF(LEFT(N1283,1) ="A",'Messages d''erreur'!$B$9,"")</f>
        <v/>
      </c>
      <c r="P1283" s="447">
        <f t="shared" si="101"/>
        <v>44000</v>
      </c>
      <c r="Q1283" s="447">
        <f>IFERROR(VLOOKUP(B1284,'Liste CG'!A:A,1,FALSE),"Attention erreur pas de CG")</f>
        <v>61339</v>
      </c>
      <c r="R1283" s="447" t="str">
        <f>IF(LEFT(Q1283,1)="A",'Messages d''erreur'!B$10,"")</f>
        <v/>
      </c>
      <c r="S1283" s="467">
        <f t="shared" si="102"/>
        <v>44000</v>
      </c>
      <c r="T1283" s="469">
        <f>IFERROR(VLOOKUP(S1283,'Liste CG'!A:A,1,FALSE),"Attention erreur pas de CG")</f>
        <v>44000</v>
      </c>
      <c r="U1283" s="447" t="str">
        <f>IF(MID(H1283,4,1)="x", 'Messages d''erreur'!$B$13,IF(LEFT(T1283,1)="A",'Messages d''erreur'!$B$12,""))</f>
        <v/>
      </c>
    </row>
    <row r="1284" spans="1:21" ht="26" x14ac:dyDescent="0.35">
      <c r="A1284" s="535" t="s">
        <v>2405</v>
      </c>
      <c r="B1284" s="447">
        <f t="shared" si="99"/>
        <v>61339</v>
      </c>
      <c r="C1284" s="462" t="s">
        <v>1078</v>
      </c>
      <c r="D1284" s="463" t="s">
        <v>1100</v>
      </c>
      <c r="E1284" s="464" t="s">
        <v>61</v>
      </c>
      <c r="F1284" s="464">
        <v>2</v>
      </c>
      <c r="G1284" s="462" t="s">
        <v>1343</v>
      </c>
      <c r="H1284" s="462" t="s">
        <v>1344</v>
      </c>
      <c r="I1284" s="464" t="s">
        <v>1201</v>
      </c>
      <c r="J1284" s="464" t="s">
        <v>1101</v>
      </c>
      <c r="K1284" s="466" t="s">
        <v>211</v>
      </c>
      <c r="L1284" s="467">
        <f t="shared" si="103"/>
        <v>1</v>
      </c>
      <c r="M1284" s="468">
        <f t="shared" si="100"/>
        <v>44200</v>
      </c>
      <c r="N1284" s="467" t="str">
        <f>IF(IFERROR(SEARCH("-",K1284,1),0) &gt; 0,IFERROR(VLOOKUP(K1284,'Liste ECO'!A:A,1,FALSE),"ATTENTION CE Inexistant"),"")</f>
        <v>125-48</v>
      </c>
      <c r="O1284" s="467" t="str">
        <f>IF(LEFT(N1284,1) ="A",'Messages d''erreur'!$B$9,"")</f>
        <v/>
      </c>
      <c r="P1284" s="447">
        <f t="shared" si="101"/>
        <v>44200</v>
      </c>
      <c r="Q1284" s="447">
        <f>IFERROR(VLOOKUP(B1285,'Liste CG'!A:A,1,FALSE),"Attention erreur pas de CG")</f>
        <v>61341</v>
      </c>
      <c r="R1284" s="447" t="str">
        <f>IF(LEFT(Q1284,1)="A",'Messages d''erreur'!B$10,"")</f>
        <v/>
      </c>
      <c r="S1284" s="467">
        <f t="shared" si="102"/>
        <v>44200</v>
      </c>
      <c r="T1284" s="469">
        <f>IFERROR(VLOOKUP(S1284,'Liste CG'!A:A,1,FALSE),"Attention erreur pas de CG")</f>
        <v>44200</v>
      </c>
      <c r="U1284" s="447" t="str">
        <f>IF(MID(H1284,4,1)="x", 'Messages d''erreur'!$B$13,IF(LEFT(T1284,1)="A",'Messages d''erreur'!$B$12,""))</f>
        <v/>
      </c>
    </row>
    <row r="1285" spans="1:21" ht="26" x14ac:dyDescent="0.35">
      <c r="A1285" s="535" t="s">
        <v>2406</v>
      </c>
      <c r="B1285" s="447">
        <f t="shared" si="99"/>
        <v>61341</v>
      </c>
      <c r="C1285" s="462" t="s">
        <v>1079</v>
      </c>
      <c r="D1285" s="463" t="s">
        <v>1100</v>
      </c>
      <c r="E1285" s="464" t="s">
        <v>61</v>
      </c>
      <c r="F1285" s="464">
        <v>1</v>
      </c>
      <c r="G1285" s="462" t="s">
        <v>1342</v>
      </c>
      <c r="H1285" s="464" t="s">
        <v>1317</v>
      </c>
      <c r="I1285" s="464" t="s">
        <v>1201</v>
      </c>
      <c r="J1285" s="464" t="s">
        <v>1101</v>
      </c>
      <c r="K1285" s="466" t="s">
        <v>219</v>
      </c>
      <c r="L1285" s="467">
        <f t="shared" si="103"/>
        <v>0</v>
      </c>
      <c r="M1285" s="468">
        <f t="shared" si="100"/>
        <v>44000</v>
      </c>
      <c r="N1285" s="467" t="str">
        <f>IF(IFERROR(SEARCH("-",K1285,1),0) &gt; 0,IFERROR(VLOOKUP(K1285,'Liste ECO'!A:A,1,FALSE),"ATTENTION CE Inexistant"),"")</f>
        <v>127-06</v>
      </c>
      <c r="O1285" s="467" t="str">
        <f>IF(LEFT(N1285,1) ="A",'Messages d''erreur'!$B$9,"")</f>
        <v/>
      </c>
      <c r="P1285" s="447">
        <f t="shared" si="101"/>
        <v>44000</v>
      </c>
      <c r="Q1285" s="447">
        <f>IFERROR(VLOOKUP(B1286,'Liste CG'!A:A,1,FALSE),"Attention erreur pas de CG")</f>
        <v>61341</v>
      </c>
      <c r="R1285" s="447" t="str">
        <f>IF(LEFT(Q1285,1)="A",'Messages d''erreur'!B$10,"")</f>
        <v/>
      </c>
      <c r="S1285" s="467">
        <f t="shared" si="102"/>
        <v>44000</v>
      </c>
      <c r="T1285" s="469">
        <f>IFERROR(VLOOKUP(S1285,'Liste CG'!A:A,1,FALSE),"Attention erreur pas de CG")</f>
        <v>44000</v>
      </c>
      <c r="U1285" s="447" t="str">
        <f>IF(MID(H1285,4,1)="x", 'Messages d''erreur'!$B$13,IF(LEFT(T1285,1)="A",'Messages d''erreur'!$B$12,""))</f>
        <v/>
      </c>
    </row>
    <row r="1286" spans="1:21" ht="26" x14ac:dyDescent="0.35">
      <c r="A1286" s="535" t="s">
        <v>2406</v>
      </c>
      <c r="B1286" s="447">
        <f t="shared" si="99"/>
        <v>61341</v>
      </c>
      <c r="C1286" s="462" t="s">
        <v>1079</v>
      </c>
      <c r="D1286" s="463" t="s">
        <v>1100</v>
      </c>
      <c r="E1286" s="464" t="s">
        <v>61</v>
      </c>
      <c r="F1286" s="464">
        <v>2</v>
      </c>
      <c r="G1286" s="462" t="s">
        <v>1343</v>
      </c>
      <c r="H1286" s="462" t="s">
        <v>1344</v>
      </c>
      <c r="I1286" s="464" t="s">
        <v>1201</v>
      </c>
      <c r="J1286" s="464" t="s">
        <v>1101</v>
      </c>
      <c r="K1286" s="466" t="s">
        <v>219</v>
      </c>
      <c r="L1286" s="467">
        <f t="shared" si="103"/>
        <v>1</v>
      </c>
      <c r="M1286" s="468">
        <f t="shared" si="100"/>
        <v>44200</v>
      </c>
      <c r="N1286" s="467" t="str">
        <f>IF(IFERROR(SEARCH("-",K1286,1),0) &gt; 0,IFERROR(VLOOKUP(K1286,'Liste ECO'!A:A,1,FALSE),"ATTENTION CE Inexistant"),"")</f>
        <v>127-06</v>
      </c>
      <c r="O1286" s="467" t="str">
        <f>IF(LEFT(N1286,1) ="A",'Messages d''erreur'!$B$9,"")</f>
        <v/>
      </c>
      <c r="P1286" s="447">
        <f t="shared" si="101"/>
        <v>44200</v>
      </c>
      <c r="Q1286" s="447">
        <f>IFERROR(VLOOKUP(B1287,'Liste CG'!A:A,1,FALSE),"Attention erreur pas de CG")</f>
        <v>61343</v>
      </c>
      <c r="R1286" s="447" t="str">
        <f>IF(LEFT(Q1286,1)="A",'Messages d''erreur'!B$10,"")</f>
        <v/>
      </c>
      <c r="S1286" s="467">
        <f t="shared" si="102"/>
        <v>44200</v>
      </c>
      <c r="T1286" s="469">
        <f>IFERROR(VLOOKUP(S1286,'Liste CG'!A:A,1,FALSE),"Attention erreur pas de CG")</f>
        <v>44200</v>
      </c>
      <c r="U1286" s="447" t="str">
        <f>IF(MID(H1286,4,1)="x", 'Messages d''erreur'!$B$13,IF(LEFT(T1286,1)="A",'Messages d''erreur'!$B$12,""))</f>
        <v/>
      </c>
    </row>
    <row r="1287" spans="1:21" ht="26" x14ac:dyDescent="0.35">
      <c r="A1287" s="535" t="s">
        <v>2407</v>
      </c>
      <c r="B1287" s="447">
        <f t="shared" si="99"/>
        <v>61343</v>
      </c>
      <c r="C1287" s="462" t="s">
        <v>226</v>
      </c>
      <c r="D1287" s="463" t="s">
        <v>1100</v>
      </c>
      <c r="E1287" s="464" t="s">
        <v>61</v>
      </c>
      <c r="F1287" s="464">
        <v>1</v>
      </c>
      <c r="G1287" s="462" t="s">
        <v>1342</v>
      </c>
      <c r="H1287" s="464" t="s">
        <v>1317</v>
      </c>
      <c r="I1287" s="464" t="s">
        <v>1201</v>
      </c>
      <c r="J1287" s="464" t="s">
        <v>1101</v>
      </c>
      <c r="K1287" s="466" t="s">
        <v>225</v>
      </c>
      <c r="L1287" s="467">
        <f t="shared" si="103"/>
        <v>0</v>
      </c>
      <c r="M1287" s="468">
        <f t="shared" si="100"/>
        <v>44000</v>
      </c>
      <c r="N1287" s="467" t="str">
        <f>IF(IFERROR(SEARCH("-",K1287,1),0) &gt; 0,IFERROR(VLOOKUP(K1287,'Liste ECO'!A:A,1,FALSE),"ATTENTION CE Inexistant"),"")</f>
        <v>127-12</v>
      </c>
      <c r="O1287" s="467" t="str">
        <f>IF(LEFT(N1287,1) ="A",'Messages d''erreur'!$B$9,"")</f>
        <v/>
      </c>
      <c r="P1287" s="447">
        <f t="shared" si="101"/>
        <v>44000</v>
      </c>
      <c r="Q1287" s="447">
        <f>IFERROR(VLOOKUP(B1288,'Liste CG'!A:A,1,FALSE),"Attention erreur pas de CG")</f>
        <v>61343</v>
      </c>
      <c r="R1287" s="447" t="str">
        <f>IF(LEFT(Q1287,1)="A",'Messages d''erreur'!B$10,"")</f>
        <v/>
      </c>
      <c r="S1287" s="467">
        <f t="shared" si="102"/>
        <v>44000</v>
      </c>
      <c r="T1287" s="469">
        <f>IFERROR(VLOOKUP(S1287,'Liste CG'!A:A,1,FALSE),"Attention erreur pas de CG")</f>
        <v>44000</v>
      </c>
      <c r="U1287" s="447" t="str">
        <f>IF(MID(H1287,4,1)="x", 'Messages d''erreur'!$B$13,IF(LEFT(T1287,1)="A",'Messages d''erreur'!$B$12,""))</f>
        <v/>
      </c>
    </row>
    <row r="1288" spans="1:21" ht="26" x14ac:dyDescent="0.35">
      <c r="A1288" s="535" t="s">
        <v>2407</v>
      </c>
      <c r="B1288" s="447">
        <f t="shared" si="99"/>
        <v>61343</v>
      </c>
      <c r="C1288" s="462" t="s">
        <v>226</v>
      </c>
      <c r="D1288" s="463" t="s">
        <v>1100</v>
      </c>
      <c r="E1288" s="464" t="s">
        <v>61</v>
      </c>
      <c r="F1288" s="464">
        <v>2</v>
      </c>
      <c r="G1288" s="462" t="s">
        <v>1343</v>
      </c>
      <c r="H1288" s="462" t="s">
        <v>1344</v>
      </c>
      <c r="I1288" s="464" t="s">
        <v>1201</v>
      </c>
      <c r="J1288" s="464" t="s">
        <v>1101</v>
      </c>
      <c r="K1288" s="466" t="s">
        <v>225</v>
      </c>
      <c r="L1288" s="467">
        <f t="shared" si="103"/>
        <v>1</v>
      </c>
      <c r="M1288" s="468">
        <f t="shared" si="100"/>
        <v>44200</v>
      </c>
      <c r="N1288" s="467" t="str">
        <f>IF(IFERROR(SEARCH("-",K1288,1),0) &gt; 0,IFERROR(VLOOKUP(K1288,'Liste ECO'!A:A,1,FALSE),"ATTENTION CE Inexistant"),"")</f>
        <v>127-12</v>
      </c>
      <c r="O1288" s="467" t="str">
        <f>IF(LEFT(N1288,1) ="A",'Messages d''erreur'!$B$9,"")</f>
        <v/>
      </c>
      <c r="P1288" s="447">
        <f t="shared" si="101"/>
        <v>44200</v>
      </c>
      <c r="Q1288" s="447">
        <f>IFERROR(VLOOKUP(B1289,'Liste CG'!A:A,1,FALSE),"Attention erreur pas de CG")</f>
        <v>61349</v>
      </c>
      <c r="R1288" s="447" t="str">
        <f>IF(LEFT(Q1288,1)="A",'Messages d''erreur'!B$10,"")</f>
        <v/>
      </c>
      <c r="S1288" s="467">
        <f t="shared" si="102"/>
        <v>44200</v>
      </c>
      <c r="T1288" s="469">
        <f>IFERROR(VLOOKUP(S1288,'Liste CG'!A:A,1,FALSE),"Attention erreur pas de CG")</f>
        <v>44200</v>
      </c>
      <c r="U1288" s="447" t="str">
        <f>IF(MID(H1288,4,1)="x", 'Messages d''erreur'!$B$13,IF(LEFT(T1288,1)="A",'Messages d''erreur'!$B$12,""))</f>
        <v/>
      </c>
    </row>
    <row r="1289" spans="1:21" ht="26" x14ac:dyDescent="0.35">
      <c r="A1289" s="535" t="s">
        <v>2408</v>
      </c>
      <c r="B1289" s="447">
        <f t="shared" si="99"/>
        <v>61349</v>
      </c>
      <c r="C1289" s="462" t="s">
        <v>2409</v>
      </c>
      <c r="D1289" s="463" t="s">
        <v>1100</v>
      </c>
      <c r="E1289" s="464" t="s">
        <v>61</v>
      </c>
      <c r="F1289" s="464">
        <v>1</v>
      </c>
      <c r="G1289" s="462" t="s">
        <v>1342</v>
      </c>
      <c r="H1289" s="464" t="s">
        <v>1317</v>
      </c>
      <c r="I1289" s="464" t="s">
        <v>1201</v>
      </c>
      <c r="J1289" s="464" t="s">
        <v>1101</v>
      </c>
      <c r="K1289" s="466" t="s">
        <v>227</v>
      </c>
      <c r="L1289" s="467">
        <f t="shared" si="103"/>
        <v>0</v>
      </c>
      <c r="M1289" s="468">
        <f t="shared" si="100"/>
        <v>44000</v>
      </c>
      <c r="N1289" s="467" t="str">
        <f>IF(IFERROR(SEARCH("-",K1289,1),0) &gt; 0,IFERROR(VLOOKUP(K1289,'Liste ECO'!A:A,1,FALSE),"ATTENTION CE Inexistant"),"")</f>
        <v>127-48</v>
      </c>
      <c r="O1289" s="467" t="str">
        <f>IF(LEFT(N1289,1) ="A",'Messages d''erreur'!$B$9,"")</f>
        <v/>
      </c>
      <c r="P1289" s="447">
        <f t="shared" si="101"/>
        <v>44000</v>
      </c>
      <c r="Q1289" s="447">
        <f>IFERROR(VLOOKUP(B1290,'Liste CG'!A:A,1,FALSE),"Attention erreur pas de CG")</f>
        <v>61349</v>
      </c>
      <c r="R1289" s="447" t="str">
        <f>IF(LEFT(Q1289,1)="A",'Messages d''erreur'!B$10,"")</f>
        <v/>
      </c>
      <c r="S1289" s="467">
        <f t="shared" si="102"/>
        <v>44000</v>
      </c>
      <c r="T1289" s="469">
        <f>IFERROR(VLOOKUP(S1289,'Liste CG'!A:A,1,FALSE),"Attention erreur pas de CG")</f>
        <v>44000</v>
      </c>
      <c r="U1289" s="447" t="str">
        <f>IF(MID(H1289,4,1)="x", 'Messages d''erreur'!$B$13,IF(LEFT(T1289,1)="A",'Messages d''erreur'!$B$12,""))</f>
        <v/>
      </c>
    </row>
    <row r="1290" spans="1:21" ht="26" x14ac:dyDescent="0.35">
      <c r="A1290" s="535" t="s">
        <v>2408</v>
      </c>
      <c r="B1290" s="447">
        <f t="shared" si="99"/>
        <v>61349</v>
      </c>
      <c r="C1290" s="462" t="s">
        <v>2409</v>
      </c>
      <c r="D1290" s="463" t="s">
        <v>1100</v>
      </c>
      <c r="E1290" s="464" t="s">
        <v>61</v>
      </c>
      <c r="F1290" s="464">
        <v>2</v>
      </c>
      <c r="G1290" s="462" t="s">
        <v>1343</v>
      </c>
      <c r="H1290" s="462" t="s">
        <v>1344</v>
      </c>
      <c r="I1290" s="464" t="s">
        <v>1201</v>
      </c>
      <c r="J1290" s="464" t="s">
        <v>1101</v>
      </c>
      <c r="K1290" s="466" t="s">
        <v>227</v>
      </c>
      <c r="L1290" s="467">
        <f t="shared" si="103"/>
        <v>1</v>
      </c>
      <c r="M1290" s="468">
        <f t="shared" si="100"/>
        <v>44200</v>
      </c>
      <c r="N1290" s="467" t="str">
        <f>IF(IFERROR(SEARCH("-",K1290,1),0) &gt; 0,IFERROR(VLOOKUP(K1290,'Liste ECO'!A:A,1,FALSE),"ATTENTION CE Inexistant"),"")</f>
        <v>127-48</v>
      </c>
      <c r="O1290" s="467" t="str">
        <f>IF(LEFT(N1290,1) ="A",'Messages d''erreur'!$B$9,"")</f>
        <v/>
      </c>
      <c r="P1290" s="447">
        <f t="shared" si="101"/>
        <v>44200</v>
      </c>
      <c r="Q1290" s="447">
        <f>IFERROR(VLOOKUP(B1291,'Liste CG'!A:A,1,FALSE),"Attention erreur pas de CG")</f>
        <v>61501</v>
      </c>
      <c r="R1290" s="447" t="str">
        <f>IF(LEFT(Q1290,1)="A",'Messages d''erreur'!B$10,"")</f>
        <v/>
      </c>
      <c r="S1290" s="467">
        <f t="shared" si="102"/>
        <v>44200</v>
      </c>
      <c r="T1290" s="469">
        <f>IFERROR(VLOOKUP(S1290,'Liste CG'!A:A,1,FALSE),"Attention erreur pas de CG")</f>
        <v>44200</v>
      </c>
      <c r="U1290" s="447" t="str">
        <f>IF(MID(H1290,4,1)="x", 'Messages d''erreur'!$B$13,IF(LEFT(T1290,1)="A",'Messages d''erreur'!$B$12,""))</f>
        <v/>
      </c>
    </row>
    <row r="1291" spans="1:21" ht="26" x14ac:dyDescent="0.35">
      <c r="A1291" s="535" t="s">
        <v>2410</v>
      </c>
      <c r="B1291" s="447">
        <f t="shared" si="99"/>
        <v>61501</v>
      </c>
      <c r="C1291" s="462" t="s">
        <v>1080</v>
      </c>
      <c r="D1291" s="463" t="s">
        <v>1100</v>
      </c>
      <c r="E1291" s="464" t="s">
        <v>61</v>
      </c>
      <c r="F1291" s="464">
        <v>1</v>
      </c>
      <c r="G1291" s="462" t="s">
        <v>1797</v>
      </c>
      <c r="H1291" s="464" t="s">
        <v>1317</v>
      </c>
      <c r="I1291" s="464" t="s">
        <v>1201</v>
      </c>
      <c r="J1291" s="464" t="s">
        <v>1101</v>
      </c>
      <c r="K1291" s="466" t="s">
        <v>221</v>
      </c>
      <c r="L1291" s="467">
        <f t="shared" si="103"/>
        <v>0</v>
      </c>
      <c r="M1291" s="468">
        <f t="shared" si="100"/>
        <v>44000</v>
      </c>
      <c r="N1291" s="467" t="str">
        <f>IF(IFERROR(SEARCH("-",K1291,1),0) &gt; 0,IFERROR(VLOOKUP(K1291,'Liste ECO'!A:A,1,FALSE),"ATTENTION CE Inexistant"),"")</f>
        <v>127-08</v>
      </c>
      <c r="O1291" s="467" t="str">
        <f>IF(LEFT(N1291,1) ="A",'Messages d''erreur'!$B$9,"")</f>
        <v/>
      </c>
      <c r="P1291" s="447">
        <f t="shared" si="101"/>
        <v>44000</v>
      </c>
      <c r="Q1291" s="447">
        <f>IFERROR(VLOOKUP(B1292,'Liste CG'!A:A,1,FALSE),"Attention erreur pas de CG")</f>
        <v>61508</v>
      </c>
      <c r="R1291" s="447" t="str">
        <f>IF(LEFT(Q1291,1)="A",'Messages d''erreur'!B$10,"")</f>
        <v/>
      </c>
      <c r="S1291" s="467">
        <f t="shared" si="102"/>
        <v>44000</v>
      </c>
      <c r="T1291" s="469">
        <f>IFERROR(VLOOKUP(S1291,'Liste CG'!A:A,1,FALSE),"Attention erreur pas de CG")</f>
        <v>44000</v>
      </c>
      <c r="U1291" s="447" t="str">
        <f>IF(MID(H1291,4,1)="x", 'Messages d''erreur'!$B$13,IF(LEFT(T1291,1)="A",'Messages d''erreur'!$B$12,""))</f>
        <v/>
      </c>
    </row>
    <row r="1292" spans="1:21" ht="26" x14ac:dyDescent="0.35">
      <c r="A1292" s="535" t="s">
        <v>2411</v>
      </c>
      <c r="B1292" s="447">
        <f t="shared" si="99"/>
        <v>61508</v>
      </c>
      <c r="C1292" s="462" t="s">
        <v>208</v>
      </c>
      <c r="D1292" s="463" t="s">
        <v>1100</v>
      </c>
      <c r="E1292" s="464" t="s">
        <v>61</v>
      </c>
      <c r="F1292" s="464">
        <v>1</v>
      </c>
      <c r="G1292" s="462" t="s">
        <v>1342</v>
      </c>
      <c r="H1292" s="464" t="s">
        <v>1317</v>
      </c>
      <c r="I1292" s="464" t="s">
        <v>1201</v>
      </c>
      <c r="J1292" s="464" t="s">
        <v>1101</v>
      </c>
      <c r="K1292" s="466" t="s">
        <v>207</v>
      </c>
      <c r="L1292" s="467">
        <f t="shared" si="103"/>
        <v>0</v>
      </c>
      <c r="M1292" s="468">
        <f t="shared" si="100"/>
        <v>44000</v>
      </c>
      <c r="N1292" s="467" t="str">
        <f>IF(IFERROR(SEARCH("-",K1292,1),0) &gt; 0,IFERROR(VLOOKUP(K1292,'Liste ECO'!A:A,1,FALSE),"ATTENTION CE Inexistant"),"")</f>
        <v>125-08</v>
      </c>
      <c r="O1292" s="467" t="str">
        <f>IF(LEFT(N1292,1) ="A",'Messages d''erreur'!$B$9,"")</f>
        <v/>
      </c>
      <c r="P1292" s="447">
        <f t="shared" si="101"/>
        <v>44000</v>
      </c>
      <c r="Q1292" s="447">
        <f>IFERROR(VLOOKUP(B1293,'Liste CG'!A:A,1,FALSE),"Attention erreur pas de CG")</f>
        <v>61508</v>
      </c>
      <c r="R1292" s="447" t="str">
        <f>IF(LEFT(Q1292,1)="A",'Messages d''erreur'!B$10,"")</f>
        <v/>
      </c>
      <c r="S1292" s="467">
        <f t="shared" si="102"/>
        <v>44000</v>
      </c>
      <c r="T1292" s="469">
        <f>IFERROR(VLOOKUP(S1292,'Liste CG'!A:A,1,FALSE),"Attention erreur pas de CG")</f>
        <v>44000</v>
      </c>
      <c r="U1292" s="447" t="str">
        <f>IF(MID(H1292,4,1)="x", 'Messages d''erreur'!$B$13,IF(LEFT(T1292,1)="A",'Messages d''erreur'!$B$12,""))</f>
        <v/>
      </c>
    </row>
    <row r="1293" spans="1:21" ht="26" x14ac:dyDescent="0.35">
      <c r="A1293" s="535" t="s">
        <v>2411</v>
      </c>
      <c r="B1293" s="447">
        <f t="shared" ref="B1293:B1357" si="104">VALUE(A1293)</f>
        <v>61508</v>
      </c>
      <c r="C1293" s="462" t="s">
        <v>208</v>
      </c>
      <c r="D1293" s="463" t="s">
        <v>1100</v>
      </c>
      <c r="E1293" s="464" t="s">
        <v>61</v>
      </c>
      <c r="F1293" s="464">
        <v>2</v>
      </c>
      <c r="G1293" s="462" t="s">
        <v>1343</v>
      </c>
      <c r="H1293" s="462" t="s">
        <v>1344</v>
      </c>
      <c r="I1293" s="464" t="s">
        <v>1201</v>
      </c>
      <c r="J1293" s="464" t="s">
        <v>1101</v>
      </c>
      <c r="K1293" s="466" t="s">
        <v>207</v>
      </c>
      <c r="L1293" s="467">
        <f t="shared" si="103"/>
        <v>1</v>
      </c>
      <c r="M1293" s="468">
        <f t="shared" ref="M1293:M1357" si="105">VALUE(H1293)</f>
        <v>44200</v>
      </c>
      <c r="N1293" s="467" t="str">
        <f>IF(IFERROR(SEARCH("-",K1293,1),0) &gt; 0,IFERROR(VLOOKUP(K1293,'Liste ECO'!A:A,1,FALSE),"ATTENTION CE Inexistant"),"")</f>
        <v>125-08</v>
      </c>
      <c r="O1293" s="467" t="str">
        <f>IF(LEFT(N1293,1) ="A",'Messages d''erreur'!$B$9,"")</f>
        <v/>
      </c>
      <c r="P1293" s="447">
        <f t="shared" si="101"/>
        <v>44200</v>
      </c>
      <c r="Q1293" s="447">
        <f>IFERROR(VLOOKUP(B1294,'Liste CG'!A:A,1,FALSE),"Attention erreur pas de CG")</f>
        <v>61509</v>
      </c>
      <c r="R1293" s="447" t="str">
        <f>IF(LEFT(Q1293,1)="A",'Messages d''erreur'!B$10,"")</f>
        <v/>
      </c>
      <c r="S1293" s="467">
        <f t="shared" si="102"/>
        <v>44200</v>
      </c>
      <c r="T1293" s="469">
        <f>IFERROR(VLOOKUP(S1293,'Liste CG'!A:A,1,FALSE),"Attention erreur pas de CG")</f>
        <v>44200</v>
      </c>
      <c r="U1293" s="447" t="str">
        <f>IF(MID(H1293,4,1)="x", 'Messages d''erreur'!$B$13,IF(LEFT(T1293,1)="A",'Messages d''erreur'!$B$12,""))</f>
        <v/>
      </c>
    </row>
    <row r="1294" spans="1:21" ht="26" x14ac:dyDescent="0.35">
      <c r="A1294" s="535" t="s">
        <v>2412</v>
      </c>
      <c r="B1294" s="447">
        <f t="shared" si="104"/>
        <v>61509</v>
      </c>
      <c r="C1294" s="462" t="s">
        <v>187</v>
      </c>
      <c r="D1294" s="463" t="s">
        <v>1100</v>
      </c>
      <c r="E1294" s="464" t="s">
        <v>61</v>
      </c>
      <c r="F1294" s="464">
        <v>1</v>
      </c>
      <c r="G1294" s="462" t="s">
        <v>1342</v>
      </c>
      <c r="H1294" s="464" t="s">
        <v>1317</v>
      </c>
      <c r="I1294" s="464" t="s">
        <v>1201</v>
      </c>
      <c r="J1294" s="464" t="s">
        <v>1101</v>
      </c>
      <c r="K1294" s="466" t="s">
        <v>186</v>
      </c>
      <c r="L1294" s="467">
        <f t="shared" si="103"/>
        <v>0</v>
      </c>
      <c r="M1294" s="468">
        <f t="shared" si="105"/>
        <v>44000</v>
      </c>
      <c r="N1294" s="467" t="str">
        <f>IF(IFERROR(SEARCH("-",K1294,1),0) &gt; 0,IFERROR(VLOOKUP(K1294,'Liste ECO'!A:A,1,FALSE),"ATTENTION CE Inexistant"),"")</f>
        <v>124-08</v>
      </c>
      <c r="O1294" s="467" t="str">
        <f>IF(LEFT(N1294,1) ="A",'Messages d''erreur'!$B$9,"")</f>
        <v/>
      </c>
      <c r="P1294" s="447">
        <f t="shared" si="101"/>
        <v>44000</v>
      </c>
      <c r="Q1294" s="447">
        <f>IFERROR(VLOOKUP(B1295,'Liste CG'!A:A,1,FALSE),"Attention erreur pas de CG")</f>
        <v>61509</v>
      </c>
      <c r="R1294" s="447" t="str">
        <f>IF(LEFT(Q1294,1)="A",'Messages d''erreur'!B$10,"")</f>
        <v/>
      </c>
      <c r="S1294" s="467">
        <f t="shared" si="102"/>
        <v>44000</v>
      </c>
      <c r="T1294" s="469">
        <f>IFERROR(VLOOKUP(S1294,'Liste CG'!A:A,1,FALSE),"Attention erreur pas de CG")</f>
        <v>44000</v>
      </c>
      <c r="U1294" s="447" t="str">
        <f>IF(MID(H1294,4,1)="x", 'Messages d''erreur'!$B$13,IF(LEFT(T1294,1)="A",'Messages d''erreur'!$B$12,""))</f>
        <v/>
      </c>
    </row>
    <row r="1295" spans="1:21" ht="26" x14ac:dyDescent="0.35">
      <c r="A1295" s="535" t="s">
        <v>2412</v>
      </c>
      <c r="B1295" s="447">
        <f t="shared" si="104"/>
        <v>61509</v>
      </c>
      <c r="C1295" s="462" t="s">
        <v>187</v>
      </c>
      <c r="D1295" s="463" t="s">
        <v>1100</v>
      </c>
      <c r="E1295" s="464" t="s">
        <v>61</v>
      </c>
      <c r="F1295" s="464">
        <v>2</v>
      </c>
      <c r="G1295" s="462" t="s">
        <v>1343</v>
      </c>
      <c r="H1295" s="462" t="s">
        <v>1344</v>
      </c>
      <c r="I1295" s="464" t="s">
        <v>1201</v>
      </c>
      <c r="J1295" s="464" t="s">
        <v>1101</v>
      </c>
      <c r="K1295" s="466" t="s">
        <v>186</v>
      </c>
      <c r="L1295" s="467">
        <f t="shared" si="103"/>
        <v>1</v>
      </c>
      <c r="M1295" s="468">
        <f t="shared" si="105"/>
        <v>44200</v>
      </c>
      <c r="N1295" s="467" t="str">
        <f>IF(IFERROR(SEARCH("-",K1295,1),0) &gt; 0,IFERROR(VLOOKUP(K1295,'Liste ECO'!A:A,1,FALSE),"ATTENTION CE Inexistant"),"")</f>
        <v>124-08</v>
      </c>
      <c r="O1295" s="467" t="str">
        <f>IF(LEFT(N1295,1) ="A",'Messages d''erreur'!$B$9,"")</f>
        <v/>
      </c>
      <c r="P1295" s="447">
        <f t="shared" si="101"/>
        <v>44200</v>
      </c>
      <c r="Q1295" s="447">
        <f>IFERROR(VLOOKUP(B1296,'Liste CG'!A:A,1,FALSE),"Attention erreur pas de CG")</f>
        <v>61601</v>
      </c>
      <c r="R1295" s="447" t="str">
        <f>IF(LEFT(Q1295,1)="A",'Messages d''erreur'!B$10,"")</f>
        <v/>
      </c>
      <c r="S1295" s="467">
        <f t="shared" si="102"/>
        <v>44200</v>
      </c>
      <c r="T1295" s="469">
        <f>IFERROR(VLOOKUP(S1295,'Liste CG'!A:A,1,FALSE),"Attention erreur pas de CG")</f>
        <v>44200</v>
      </c>
      <c r="U1295" s="447" t="str">
        <f>IF(MID(H1295,4,1)="x", 'Messages d''erreur'!$B$13,IF(LEFT(T1295,1)="A",'Messages d''erreur'!$B$12,""))</f>
        <v/>
      </c>
    </row>
    <row r="1296" spans="1:21" ht="26" x14ac:dyDescent="0.35">
      <c r="A1296" s="535" t="s">
        <v>2134</v>
      </c>
      <c r="B1296" s="447">
        <f t="shared" si="104"/>
        <v>61601</v>
      </c>
      <c r="C1296" s="462" t="s">
        <v>210</v>
      </c>
      <c r="D1296" s="463" t="s">
        <v>1100</v>
      </c>
      <c r="E1296" s="464" t="s">
        <v>61</v>
      </c>
      <c r="F1296" s="464">
        <v>1</v>
      </c>
      <c r="G1296" s="462" t="s">
        <v>1342</v>
      </c>
      <c r="H1296" s="464" t="s">
        <v>2132</v>
      </c>
      <c r="I1296" s="464" t="s">
        <v>1201</v>
      </c>
      <c r="J1296" s="464" t="s">
        <v>1101</v>
      </c>
      <c r="K1296" s="466" t="s">
        <v>209</v>
      </c>
      <c r="L1296" s="467">
        <f t="shared" si="103"/>
        <v>0</v>
      </c>
      <c r="M1296" s="468">
        <f t="shared" si="105"/>
        <v>45200</v>
      </c>
      <c r="N1296" s="467" t="str">
        <f>IF(IFERROR(SEARCH("-",K1296,1),0) &gt; 0,IFERROR(VLOOKUP(K1296,'Liste ECO'!A:A,1,FALSE),"ATTENTION CE Inexistant"),"")</f>
        <v>125-10</v>
      </c>
      <c r="O1296" s="467" t="str">
        <f>IF(LEFT(N1296,1) ="A",'Messages d''erreur'!$B$9,"")</f>
        <v/>
      </c>
      <c r="P1296" s="447">
        <f t="shared" si="101"/>
        <v>45200</v>
      </c>
      <c r="Q1296" s="447">
        <f>IFERROR(VLOOKUP(B1297,'Liste CG'!A:A,1,FALSE),"Attention erreur pas de CG")</f>
        <v>61601</v>
      </c>
      <c r="R1296" s="447" t="str">
        <f>IF(LEFT(Q1296,1)="A",'Messages d''erreur'!B$10,"")</f>
        <v/>
      </c>
      <c r="S1296" s="467">
        <f t="shared" si="102"/>
        <v>45200</v>
      </c>
      <c r="T1296" s="469">
        <f>IFERROR(VLOOKUP(S1296,'Liste CG'!A:A,1,FALSE),"Attention erreur pas de CG")</f>
        <v>45200</v>
      </c>
      <c r="U1296" s="447" t="str">
        <f>IF(MID(H1296,4,1)="x", 'Messages d''erreur'!$B$13,IF(LEFT(T1296,1)="A",'Messages d''erreur'!$B$12,""))</f>
        <v/>
      </c>
    </row>
    <row r="1297" spans="1:21" ht="26" x14ac:dyDescent="0.35">
      <c r="A1297" s="535" t="s">
        <v>2134</v>
      </c>
      <c r="B1297" s="447">
        <f t="shared" si="104"/>
        <v>61601</v>
      </c>
      <c r="C1297" s="462" t="s">
        <v>210</v>
      </c>
      <c r="D1297" s="463" t="s">
        <v>1100</v>
      </c>
      <c r="E1297" s="464" t="s">
        <v>61</v>
      </c>
      <c r="F1297" s="464">
        <v>2</v>
      </c>
      <c r="G1297" s="462" t="s">
        <v>1343</v>
      </c>
      <c r="H1297" s="462" t="s">
        <v>1344</v>
      </c>
      <c r="I1297" s="464" t="s">
        <v>1201</v>
      </c>
      <c r="J1297" s="464" t="s">
        <v>1101</v>
      </c>
      <c r="K1297" s="466" t="s">
        <v>209</v>
      </c>
      <c r="L1297" s="467">
        <f t="shared" si="103"/>
        <v>1</v>
      </c>
      <c r="M1297" s="468">
        <f t="shared" si="105"/>
        <v>44200</v>
      </c>
      <c r="N1297" s="467" t="str">
        <f>IF(IFERROR(SEARCH("-",K1297,1),0) &gt; 0,IFERROR(VLOOKUP(K1297,'Liste ECO'!A:A,1,FALSE),"ATTENTION CE Inexistant"),"")</f>
        <v>125-10</v>
      </c>
      <c r="O1297" s="467" t="str">
        <f>IF(LEFT(N1297,1) ="A",'Messages d''erreur'!$B$9,"")</f>
        <v/>
      </c>
      <c r="P1297" s="447">
        <f t="shared" si="101"/>
        <v>44200</v>
      </c>
      <c r="Q1297" s="447">
        <f>IFERROR(VLOOKUP(B1298,'Liste CG'!A:A,1,FALSE),"Attention erreur pas de CG")</f>
        <v>61602</v>
      </c>
      <c r="R1297" s="447" t="str">
        <f>IF(LEFT(Q1297,1)="A",'Messages d''erreur'!B$10,"")</f>
        <v/>
      </c>
      <c r="S1297" s="467">
        <f t="shared" si="102"/>
        <v>44200</v>
      </c>
      <c r="T1297" s="469">
        <f>IFERROR(VLOOKUP(S1297,'Liste CG'!A:A,1,FALSE),"Attention erreur pas de CG")</f>
        <v>44200</v>
      </c>
      <c r="U1297" s="447" t="str">
        <f>IF(MID(H1297,4,1)="x", 'Messages d''erreur'!$B$13,IF(LEFT(T1297,1)="A",'Messages d''erreur'!$B$12,""))</f>
        <v/>
      </c>
    </row>
    <row r="1298" spans="1:21" ht="26" x14ac:dyDescent="0.35">
      <c r="A1298" s="535" t="s">
        <v>2143</v>
      </c>
      <c r="B1298" s="447">
        <f t="shared" si="104"/>
        <v>61602</v>
      </c>
      <c r="C1298" s="462" t="s">
        <v>233</v>
      </c>
      <c r="D1298" s="463" t="s">
        <v>1100</v>
      </c>
      <c r="E1298" s="464" t="s">
        <v>61</v>
      </c>
      <c r="F1298" s="464">
        <v>1</v>
      </c>
      <c r="G1298" s="462" t="s">
        <v>1797</v>
      </c>
      <c r="H1298" s="464" t="s">
        <v>2141</v>
      </c>
      <c r="I1298" s="464" t="s">
        <v>1201</v>
      </c>
      <c r="J1298" s="464" t="s">
        <v>1101</v>
      </c>
      <c r="K1298" s="466" t="s">
        <v>232</v>
      </c>
      <c r="L1298" s="467">
        <f t="shared" si="103"/>
        <v>0</v>
      </c>
      <c r="M1298" s="468">
        <f t="shared" si="105"/>
        <v>45310</v>
      </c>
      <c r="N1298" s="467" t="str">
        <f>IF(IFERROR(SEARCH("-",K1298,1),0) &gt; 0,IFERROR(VLOOKUP(K1298,'Liste ECO'!A:A,1,FALSE),"ATTENTION CE Inexistant"),"")</f>
        <v>128-10</v>
      </c>
      <c r="O1298" s="467" t="str">
        <f>IF(LEFT(N1298,1) ="A",'Messages d''erreur'!$B$9,"")</f>
        <v/>
      </c>
      <c r="P1298" s="447">
        <f t="shared" si="101"/>
        <v>45310</v>
      </c>
      <c r="Q1298" s="447">
        <f>IFERROR(VLOOKUP(B1299,'Liste CG'!A:A,1,FALSE),"Attention erreur pas de CG")</f>
        <v>61604</v>
      </c>
      <c r="R1298" s="447" t="str">
        <f>IF(LEFT(Q1298,1)="A",'Messages d''erreur'!B$10,"")</f>
        <v/>
      </c>
      <c r="S1298" s="467">
        <f t="shared" si="102"/>
        <v>45310</v>
      </c>
      <c r="T1298" s="469">
        <f>IFERROR(VLOOKUP(S1298,'Liste CG'!A:A,1,FALSE),"Attention erreur pas de CG")</f>
        <v>45310</v>
      </c>
      <c r="U1298" s="447" t="str">
        <f>IF(MID(H1298,4,1)="x", 'Messages d''erreur'!$B$13,IF(LEFT(T1298,1)="A",'Messages d''erreur'!$B$12,""))</f>
        <v/>
      </c>
    </row>
    <row r="1299" spans="1:21" ht="26" x14ac:dyDescent="0.35">
      <c r="A1299" s="535" t="s">
        <v>2135</v>
      </c>
      <c r="B1299" s="447">
        <f t="shared" si="104"/>
        <v>61604</v>
      </c>
      <c r="C1299" s="462" t="s">
        <v>1081</v>
      </c>
      <c r="D1299" s="463" t="s">
        <v>1100</v>
      </c>
      <c r="E1299" s="464" t="s">
        <v>61</v>
      </c>
      <c r="F1299" s="464">
        <v>1</v>
      </c>
      <c r="G1299" s="462" t="s">
        <v>1342</v>
      </c>
      <c r="H1299" s="464" t="s">
        <v>2132</v>
      </c>
      <c r="I1299" s="464" t="s">
        <v>1201</v>
      </c>
      <c r="J1299" s="464" t="s">
        <v>1101</v>
      </c>
      <c r="K1299" s="466" t="s">
        <v>223</v>
      </c>
      <c r="L1299" s="467">
        <f t="shared" si="103"/>
        <v>0</v>
      </c>
      <c r="M1299" s="468">
        <f t="shared" si="105"/>
        <v>45200</v>
      </c>
      <c r="N1299" s="467" t="str">
        <f>IF(IFERROR(SEARCH("-",K1299,1),0) &gt; 0,IFERROR(VLOOKUP(K1299,'Liste ECO'!A:A,1,FALSE),"ATTENTION CE Inexistant"),"")</f>
        <v>127-10</v>
      </c>
      <c r="O1299" s="467" t="str">
        <f>IF(LEFT(N1299,1) ="A",'Messages d''erreur'!$B$9,"")</f>
        <v/>
      </c>
      <c r="P1299" s="447">
        <f t="shared" si="101"/>
        <v>45200</v>
      </c>
      <c r="Q1299" s="447">
        <f>IFERROR(VLOOKUP(B1300,'Liste CG'!A:A,1,FALSE),"Attention erreur pas de CG")</f>
        <v>61604</v>
      </c>
      <c r="R1299" s="447" t="str">
        <f>IF(LEFT(Q1299,1)="A",'Messages d''erreur'!B$10,"")</f>
        <v/>
      </c>
      <c r="S1299" s="467">
        <f t="shared" si="102"/>
        <v>45200</v>
      </c>
      <c r="T1299" s="469">
        <f>IFERROR(VLOOKUP(S1299,'Liste CG'!A:A,1,FALSE),"Attention erreur pas de CG")</f>
        <v>45200</v>
      </c>
      <c r="U1299" s="447" t="str">
        <f>IF(MID(H1299,4,1)="x", 'Messages d''erreur'!$B$13,IF(LEFT(T1299,1)="A",'Messages d''erreur'!$B$12,""))</f>
        <v/>
      </c>
    </row>
    <row r="1300" spans="1:21" ht="26" x14ac:dyDescent="0.35">
      <c r="A1300" s="535" t="s">
        <v>2135</v>
      </c>
      <c r="B1300" s="447">
        <f t="shared" si="104"/>
        <v>61604</v>
      </c>
      <c r="C1300" s="462" t="s">
        <v>1081</v>
      </c>
      <c r="D1300" s="463" t="s">
        <v>1100</v>
      </c>
      <c r="E1300" s="464" t="s">
        <v>61</v>
      </c>
      <c r="F1300" s="464">
        <v>2</v>
      </c>
      <c r="G1300" s="462" t="s">
        <v>1343</v>
      </c>
      <c r="H1300" s="462" t="s">
        <v>1344</v>
      </c>
      <c r="I1300" s="464" t="s">
        <v>1201</v>
      </c>
      <c r="J1300" s="464" t="s">
        <v>1101</v>
      </c>
      <c r="K1300" s="466" t="s">
        <v>223</v>
      </c>
      <c r="L1300" s="467">
        <f t="shared" si="103"/>
        <v>1</v>
      </c>
      <c r="M1300" s="468">
        <f t="shared" si="105"/>
        <v>44200</v>
      </c>
      <c r="N1300" s="467" t="str">
        <f>IF(IFERROR(SEARCH("-",K1300,1),0) &gt; 0,IFERROR(VLOOKUP(K1300,'Liste ECO'!A:A,1,FALSE),"ATTENTION CE Inexistant"),"")</f>
        <v>127-10</v>
      </c>
      <c r="O1300" s="467" t="str">
        <f>IF(LEFT(N1300,1) ="A",'Messages d''erreur'!$B$9,"")</f>
        <v/>
      </c>
      <c r="P1300" s="447">
        <f t="shared" si="101"/>
        <v>44200</v>
      </c>
      <c r="Q1300" s="447">
        <f>IFERROR(VLOOKUP(B1301,'Liste CG'!A:A,1,FALSE),"Attention erreur pas de CG")</f>
        <v>61609</v>
      </c>
      <c r="R1300" s="447" t="str">
        <f>IF(LEFT(Q1300,1)="A",'Messages d''erreur'!B$10,"")</f>
        <v/>
      </c>
      <c r="S1300" s="467">
        <f t="shared" si="102"/>
        <v>44200</v>
      </c>
      <c r="T1300" s="469">
        <f>IFERROR(VLOOKUP(S1300,'Liste CG'!A:A,1,FALSE),"Attention erreur pas de CG")</f>
        <v>44200</v>
      </c>
      <c r="U1300" s="447" t="str">
        <f>IF(MID(H1300,4,1)="x", 'Messages d''erreur'!$B$13,IF(LEFT(T1300,1)="A",'Messages d''erreur'!$B$12,""))</f>
        <v/>
      </c>
    </row>
    <row r="1301" spans="1:21" ht="26" x14ac:dyDescent="0.35">
      <c r="A1301" s="535" t="s">
        <v>2136</v>
      </c>
      <c r="B1301" s="447">
        <f t="shared" si="104"/>
        <v>61609</v>
      </c>
      <c r="C1301" s="462" t="s">
        <v>189</v>
      </c>
      <c r="D1301" s="463" t="s">
        <v>1100</v>
      </c>
      <c r="E1301" s="464" t="s">
        <v>61</v>
      </c>
      <c r="F1301" s="464">
        <v>1</v>
      </c>
      <c r="G1301" s="462" t="s">
        <v>1342</v>
      </c>
      <c r="H1301" s="464" t="s">
        <v>2132</v>
      </c>
      <c r="I1301" s="464" t="s">
        <v>1201</v>
      </c>
      <c r="J1301" s="464" t="s">
        <v>1101</v>
      </c>
      <c r="K1301" s="466" t="s">
        <v>188</v>
      </c>
      <c r="L1301" s="467">
        <f t="shared" si="103"/>
        <v>0</v>
      </c>
      <c r="M1301" s="468">
        <f t="shared" si="105"/>
        <v>45200</v>
      </c>
      <c r="N1301" s="467" t="str">
        <f>IF(IFERROR(SEARCH("-",K1301,1),0) &gt; 0,IFERROR(VLOOKUP(K1301,'Liste ECO'!A:A,1,FALSE),"ATTENTION CE Inexistant"),"")</f>
        <v>124-10</v>
      </c>
      <c r="O1301" s="467" t="str">
        <f>IF(LEFT(N1301,1) ="A",'Messages d''erreur'!$B$9,"")</f>
        <v/>
      </c>
      <c r="P1301" s="447">
        <f t="shared" si="101"/>
        <v>45200</v>
      </c>
      <c r="Q1301" s="447">
        <f>IFERROR(VLOOKUP(B1302,'Liste CG'!A:A,1,FALSE),"Attention erreur pas de CG")</f>
        <v>61609</v>
      </c>
      <c r="R1301" s="447" t="str">
        <f>IF(LEFT(Q1301,1)="A",'Messages d''erreur'!B$10,"")</f>
        <v/>
      </c>
      <c r="S1301" s="467">
        <f t="shared" si="102"/>
        <v>45200</v>
      </c>
      <c r="T1301" s="469">
        <f>IFERROR(VLOOKUP(S1301,'Liste CG'!A:A,1,FALSE),"Attention erreur pas de CG")</f>
        <v>45200</v>
      </c>
      <c r="U1301" s="447" t="str">
        <f>IF(MID(H1301,4,1)="x", 'Messages d''erreur'!$B$13,IF(LEFT(T1301,1)="A",'Messages d''erreur'!$B$12,""))</f>
        <v/>
      </c>
    </row>
    <row r="1302" spans="1:21" ht="26" x14ac:dyDescent="0.35">
      <c r="A1302" s="535" t="s">
        <v>2136</v>
      </c>
      <c r="B1302" s="447">
        <f t="shared" si="104"/>
        <v>61609</v>
      </c>
      <c r="C1302" s="462" t="s">
        <v>189</v>
      </c>
      <c r="D1302" s="463" t="s">
        <v>1100</v>
      </c>
      <c r="E1302" s="464" t="s">
        <v>61</v>
      </c>
      <c r="F1302" s="464">
        <v>2</v>
      </c>
      <c r="G1302" s="462" t="s">
        <v>1343</v>
      </c>
      <c r="H1302" s="462" t="s">
        <v>1344</v>
      </c>
      <c r="I1302" s="464" t="s">
        <v>1201</v>
      </c>
      <c r="J1302" s="464" t="s">
        <v>1101</v>
      </c>
      <c r="K1302" s="466" t="s">
        <v>188</v>
      </c>
      <c r="L1302" s="467">
        <f t="shared" si="103"/>
        <v>1</v>
      </c>
      <c r="M1302" s="468">
        <f t="shared" si="105"/>
        <v>44200</v>
      </c>
      <c r="N1302" s="467" t="str">
        <f>IF(IFERROR(SEARCH("-",K1302,1),0) &gt; 0,IFERROR(VLOOKUP(K1302,'Liste ECO'!A:A,1,FALSE),"ATTENTION CE Inexistant"),"")</f>
        <v>124-10</v>
      </c>
      <c r="O1302" s="467" t="str">
        <f>IF(LEFT(N1302,1) ="A",'Messages d''erreur'!$B$9,"")</f>
        <v/>
      </c>
      <c r="P1302" s="447">
        <f t="shared" si="101"/>
        <v>44200</v>
      </c>
      <c r="Q1302" s="447">
        <f>IFERROR(VLOOKUP(B1304,'Liste CG'!A:A,1,FALSE),"Attention erreur pas de CG")</f>
        <v>62001</v>
      </c>
      <c r="R1302" s="447" t="str">
        <f>IF(LEFT(Q1302,1)="A",'Messages d''erreur'!B$10,"")</f>
        <v/>
      </c>
      <c r="S1302" s="467">
        <f t="shared" si="102"/>
        <v>44200</v>
      </c>
      <c r="T1302" s="469">
        <f>IFERROR(VLOOKUP(S1302,'Liste CG'!A:A,1,FALSE),"Attention erreur pas de CG")</f>
        <v>44200</v>
      </c>
      <c r="U1302" s="447" t="str">
        <f>IF(MID(H1302,4,1)="x", 'Messages d''erreur'!$B$13,IF(LEFT(T1302,1)="A",'Messages d''erreur'!$B$12,""))</f>
        <v/>
      </c>
    </row>
    <row r="1303" spans="1:21" ht="26" x14ac:dyDescent="0.35">
      <c r="A1303" s="535" t="s">
        <v>4411</v>
      </c>
      <c r="B1303" s="447">
        <f t="shared" si="104"/>
        <v>61999</v>
      </c>
      <c r="C1303" s="462" t="s">
        <v>3022</v>
      </c>
      <c r="D1303" s="463" t="s">
        <v>1100</v>
      </c>
      <c r="E1303" s="464" t="s">
        <v>61</v>
      </c>
      <c r="F1303" s="464">
        <v>1</v>
      </c>
      <c r="G1303" s="462" t="s">
        <v>1342</v>
      </c>
      <c r="H1303" s="505">
        <v>49000</v>
      </c>
      <c r="I1303" s="464" t="s">
        <v>4410</v>
      </c>
      <c r="J1303" s="464" t="s">
        <v>1101</v>
      </c>
      <c r="K1303" s="466" t="s">
        <v>4423</v>
      </c>
      <c r="L1303" s="467">
        <f>IF(A1303=A1301,1,0)</f>
        <v>0</v>
      </c>
      <c r="M1303" s="468">
        <f t="shared" si="105"/>
        <v>49000</v>
      </c>
      <c r="N1303" s="467" t="str">
        <f>IF(IFERROR(SEARCH("-",K1303,1),0) &gt; 0,IFERROR(VLOOKUP(K1303,'Liste ECO'!A:A,1,FALSE),"ATTENTION CE Inexistant"),"")</f>
        <v>031-01</v>
      </c>
      <c r="O1303" s="467" t="str">
        <f>IF(LEFT(N1303,1) ="A",'Messages d''erreur'!$B$9,"")</f>
        <v/>
      </c>
      <c r="P1303" s="447">
        <f t="shared" si="101"/>
        <v>49000</v>
      </c>
      <c r="Q1303" s="447">
        <f>IFERROR(VLOOKUP(B1304,'Liste CG'!A:A,1,FALSE),"Attention erreur pas de CG")</f>
        <v>62001</v>
      </c>
      <c r="R1303" s="447" t="str">
        <f>IF(LEFT(Q1303,1)="A",'Messages d''erreur'!B$10,"")</f>
        <v/>
      </c>
      <c r="S1303" s="467">
        <f t="shared" si="102"/>
        <v>49000</v>
      </c>
      <c r="T1303" s="469">
        <f>IFERROR(VLOOKUP(S1303,'Liste CG'!A:A,1,FALSE),"Attention erreur pas de CG")</f>
        <v>49000</v>
      </c>
      <c r="U1303" s="447" t="str">
        <f>IF(MID(H1303,4,1)="x", 'Messages d''erreur'!$B$13,IF(LEFT(T1303,1)="A",'Messages d''erreur'!$B$12,""))</f>
        <v/>
      </c>
    </row>
    <row r="1304" spans="1:21" ht="26" x14ac:dyDescent="0.35">
      <c r="A1304" s="535" t="s">
        <v>2163</v>
      </c>
      <c r="B1304" s="447">
        <f t="shared" si="104"/>
        <v>62001</v>
      </c>
      <c r="C1304" s="462" t="s">
        <v>72</v>
      </c>
      <c r="D1304" s="463" t="s">
        <v>1100</v>
      </c>
      <c r="E1304" s="464" t="s">
        <v>61</v>
      </c>
      <c r="F1304" s="464">
        <v>1</v>
      </c>
      <c r="G1304" s="462" t="s">
        <v>2139</v>
      </c>
      <c r="H1304" s="464" t="s">
        <v>2137</v>
      </c>
      <c r="I1304" s="464" t="s">
        <v>1201</v>
      </c>
      <c r="J1304" s="464" t="s">
        <v>1101</v>
      </c>
      <c r="K1304" s="466" t="s">
        <v>71</v>
      </c>
      <c r="L1304" s="467">
        <f>IF(A1304=A1302,1,0)</f>
        <v>0</v>
      </c>
      <c r="M1304" s="468">
        <f t="shared" si="105"/>
        <v>45300</v>
      </c>
      <c r="N1304" s="467" t="str">
        <f>IF(IFERROR(SEARCH("-",K1304,1),0) &gt; 0,IFERROR(VLOOKUP(K1304,'Liste ECO'!A:A,1,FALSE),"ATTENTION CE Inexistant"),"")</f>
        <v>111-01</v>
      </c>
      <c r="O1304" s="467" t="str">
        <f>IF(LEFT(N1304,1) ="A",'Messages d''erreur'!$B$9,"")</f>
        <v/>
      </c>
      <c r="P1304" s="447">
        <f t="shared" si="101"/>
        <v>45300</v>
      </c>
      <c r="Q1304" s="447">
        <f>IFERROR(VLOOKUP(B1305,'Liste CG'!A:A,1,FALSE),"Attention erreur pas de CG")</f>
        <v>62001</v>
      </c>
      <c r="R1304" s="447" t="str">
        <f>IF(LEFT(Q1304,1)="A",'Messages d''erreur'!B$10,"")</f>
        <v/>
      </c>
      <c r="S1304" s="467">
        <f t="shared" si="102"/>
        <v>45300</v>
      </c>
      <c r="T1304" s="469">
        <f>IFERROR(VLOOKUP(S1304,'Liste CG'!A:A,1,FALSE),"Attention erreur pas de CG")</f>
        <v>45300</v>
      </c>
      <c r="U1304" s="447" t="str">
        <f>IF(MID(H1304,4,1)="x", 'Messages d''erreur'!$B$13,IF(LEFT(T1304,1)="A",'Messages d''erreur'!$B$12,""))</f>
        <v/>
      </c>
    </row>
    <row r="1305" spans="1:21" ht="26" x14ac:dyDescent="0.35">
      <c r="A1305" s="535" t="s">
        <v>2163</v>
      </c>
      <c r="B1305" s="447">
        <f t="shared" si="104"/>
        <v>62001</v>
      </c>
      <c r="C1305" s="462" t="s">
        <v>72</v>
      </c>
      <c r="D1305" s="463" t="s">
        <v>1100</v>
      </c>
      <c r="E1305" s="464" t="s">
        <v>61</v>
      </c>
      <c r="F1305" s="464">
        <v>2</v>
      </c>
      <c r="G1305" s="462" t="s">
        <v>2150</v>
      </c>
      <c r="H1305" s="464" t="s">
        <v>2148</v>
      </c>
      <c r="I1305" s="464" t="s">
        <v>1201</v>
      </c>
      <c r="J1305" s="464" t="s">
        <v>1101</v>
      </c>
      <c r="K1305" s="466" t="s">
        <v>71</v>
      </c>
      <c r="L1305" s="467">
        <f t="shared" si="103"/>
        <v>1</v>
      </c>
      <c r="M1305" s="468">
        <f t="shared" si="105"/>
        <v>45400</v>
      </c>
      <c r="N1305" s="467" t="str">
        <f>IF(IFERROR(SEARCH("-",K1305,1),0) &gt; 0,IFERROR(VLOOKUP(K1305,'Liste ECO'!A:A,1,FALSE),"ATTENTION CE Inexistant"),"")</f>
        <v>111-01</v>
      </c>
      <c r="O1305" s="467" t="str">
        <f>IF(LEFT(N1305,1) ="A",'Messages d''erreur'!$B$9,"")</f>
        <v/>
      </c>
      <c r="P1305" s="447">
        <f t="shared" si="101"/>
        <v>45400</v>
      </c>
      <c r="Q1305" s="447">
        <f>IFERROR(VLOOKUP(B1306,'Liste CG'!A:A,1,FALSE),"Attention erreur pas de CG")</f>
        <v>62001</v>
      </c>
      <c r="R1305" s="447" t="str">
        <f>IF(LEFT(Q1305,1)="A",'Messages d''erreur'!B$10,"")</f>
        <v/>
      </c>
      <c r="S1305" s="467">
        <f t="shared" si="102"/>
        <v>45400</v>
      </c>
      <c r="T1305" s="469">
        <f>IFERROR(VLOOKUP(S1305,'Liste CG'!A:A,1,FALSE),"Attention erreur pas de CG")</f>
        <v>45400</v>
      </c>
      <c r="U1305" s="447" t="str">
        <f>IF(MID(H1305,4,1)="x", 'Messages d''erreur'!$B$13,IF(LEFT(T1305,1)="A",'Messages d''erreur'!$B$12,""))</f>
        <v/>
      </c>
    </row>
    <row r="1306" spans="1:21" ht="26" x14ac:dyDescent="0.35">
      <c r="A1306" s="535" t="s">
        <v>2163</v>
      </c>
      <c r="B1306" s="447">
        <f t="shared" si="104"/>
        <v>62001</v>
      </c>
      <c r="C1306" s="462" t="s">
        <v>72</v>
      </c>
      <c r="D1306" s="463" t="s">
        <v>1100</v>
      </c>
      <c r="E1306" s="464" t="s">
        <v>61</v>
      </c>
      <c r="F1306" s="464">
        <v>3</v>
      </c>
      <c r="G1306" s="462" t="s">
        <v>2158</v>
      </c>
      <c r="H1306" s="464" t="s">
        <v>2155</v>
      </c>
      <c r="I1306" s="464" t="s">
        <v>1201</v>
      </c>
      <c r="J1306" s="464" t="s">
        <v>1101</v>
      </c>
      <c r="K1306" s="466" t="s">
        <v>71</v>
      </c>
      <c r="L1306" s="467">
        <f t="shared" si="103"/>
        <v>1</v>
      </c>
      <c r="M1306" s="468">
        <f t="shared" si="105"/>
        <v>45452</v>
      </c>
      <c r="N1306" s="467" t="str">
        <f>IF(IFERROR(SEARCH("-",K1306,1),0) &gt; 0,IFERROR(VLOOKUP(K1306,'Liste ECO'!A:A,1,FALSE),"ATTENTION CE Inexistant"),"")</f>
        <v>111-01</v>
      </c>
      <c r="O1306" s="467" t="str">
        <f>IF(LEFT(N1306,1) ="A",'Messages d''erreur'!$B$9,"")</f>
        <v/>
      </c>
      <c r="P1306" s="447">
        <f t="shared" si="101"/>
        <v>45452</v>
      </c>
      <c r="Q1306" s="447">
        <f>IFERROR(VLOOKUP(B1307,'Liste CG'!A:A,1,FALSE),"Attention erreur pas de CG")</f>
        <v>62001</v>
      </c>
      <c r="R1306" s="447" t="str">
        <f>IF(LEFT(Q1306,1)="A",'Messages d''erreur'!B$10,"")</f>
        <v/>
      </c>
      <c r="S1306" s="467">
        <f t="shared" si="102"/>
        <v>45452</v>
      </c>
      <c r="T1306" s="469">
        <f>IFERROR(VLOOKUP(S1306,'Liste CG'!A:A,1,FALSE),"Attention erreur pas de CG")</f>
        <v>45452</v>
      </c>
      <c r="U1306" s="447" t="str">
        <f>IF(MID(H1306,4,1)="x", 'Messages d''erreur'!$B$13,IF(LEFT(T1306,1)="A",'Messages d''erreur'!$B$12,""))</f>
        <v/>
      </c>
    </row>
    <row r="1307" spans="1:21" ht="26" x14ac:dyDescent="0.35">
      <c r="A1307" s="535" t="s">
        <v>2163</v>
      </c>
      <c r="B1307" s="447">
        <f t="shared" si="104"/>
        <v>62001</v>
      </c>
      <c r="C1307" s="462" t="s">
        <v>72</v>
      </c>
      <c r="D1307" s="463" t="s">
        <v>1100</v>
      </c>
      <c r="E1307" s="464" t="s">
        <v>61</v>
      </c>
      <c r="F1307" s="464">
        <v>4</v>
      </c>
      <c r="G1307" s="462" t="s">
        <v>2162</v>
      </c>
      <c r="H1307" s="464" t="s">
        <v>2160</v>
      </c>
      <c r="I1307" s="464" t="s">
        <v>1201</v>
      </c>
      <c r="J1307" s="464" t="s">
        <v>1101</v>
      </c>
      <c r="K1307" s="466" t="s">
        <v>71</v>
      </c>
      <c r="L1307" s="467">
        <f t="shared" si="103"/>
        <v>1</v>
      </c>
      <c r="M1307" s="468">
        <f t="shared" si="105"/>
        <v>45453</v>
      </c>
      <c r="N1307" s="467" t="str">
        <f>IF(IFERROR(SEARCH("-",K1307,1),0) &gt; 0,IFERROR(VLOOKUP(K1307,'Liste ECO'!A:A,1,FALSE),"ATTENTION CE Inexistant"),"")</f>
        <v>111-01</v>
      </c>
      <c r="O1307" s="467" t="str">
        <f>IF(LEFT(N1307,1) ="A",'Messages d''erreur'!$B$9,"")</f>
        <v/>
      </c>
      <c r="P1307" s="447">
        <f t="shared" si="101"/>
        <v>45453</v>
      </c>
      <c r="Q1307" s="447">
        <f>IFERROR(VLOOKUP(B1308,'Liste CG'!A:A,1,FALSE),"Attention erreur pas de CG")</f>
        <v>62001</v>
      </c>
      <c r="R1307" s="447" t="str">
        <f>IF(LEFT(Q1307,1)="A",'Messages d''erreur'!B$10,"")</f>
        <v/>
      </c>
      <c r="S1307" s="467">
        <f t="shared" si="102"/>
        <v>45453</v>
      </c>
      <c r="T1307" s="469">
        <f>IFERROR(VLOOKUP(S1307,'Liste CG'!A:A,1,FALSE),"Attention erreur pas de CG")</f>
        <v>45453</v>
      </c>
      <c r="U1307" s="447" t="str">
        <f>IF(MID(H1307,4,1)="x", 'Messages d''erreur'!$B$13,IF(LEFT(T1307,1)="A",'Messages d''erreur'!$B$12,""))</f>
        <v/>
      </c>
    </row>
    <row r="1308" spans="1:21" ht="26" x14ac:dyDescent="0.35">
      <c r="A1308" s="535" t="s">
        <v>2163</v>
      </c>
      <c r="B1308" s="447">
        <f t="shared" si="104"/>
        <v>62001</v>
      </c>
      <c r="C1308" s="462" t="s">
        <v>72</v>
      </c>
      <c r="D1308" s="463" t="s">
        <v>1100</v>
      </c>
      <c r="E1308" s="464" t="s">
        <v>61</v>
      </c>
      <c r="F1308" s="464">
        <v>5</v>
      </c>
      <c r="G1308" s="462" t="s">
        <v>2175</v>
      </c>
      <c r="H1308" s="464" t="s">
        <v>2170</v>
      </c>
      <c r="I1308" s="464" t="s">
        <v>3035</v>
      </c>
      <c r="J1308" s="464" t="s">
        <v>1101</v>
      </c>
      <c r="K1308" s="466" t="s">
        <v>71</v>
      </c>
      <c r="L1308" s="467">
        <f t="shared" si="103"/>
        <v>1</v>
      </c>
      <c r="M1308" s="468">
        <f t="shared" si="105"/>
        <v>45500</v>
      </c>
      <c r="N1308" s="467" t="str">
        <f>IF(IFERROR(SEARCH("-",K1308,1),0) &gt; 0,IFERROR(VLOOKUP(K1308,'Liste ECO'!A:A,1,FALSE),"ATTENTION CE Inexistant"),"")</f>
        <v>111-01</v>
      </c>
      <c r="O1308" s="467" t="str">
        <f>IF(LEFT(N1308,1) ="A",'Messages d''erreur'!$B$9,"")</f>
        <v/>
      </c>
      <c r="P1308" s="447">
        <f t="shared" si="101"/>
        <v>45500</v>
      </c>
      <c r="Q1308" s="447">
        <f>IFERROR(VLOOKUP(B1309,'Liste CG'!A:A,1,FALSE),"Attention erreur pas de CG")</f>
        <v>62001</v>
      </c>
      <c r="R1308" s="447" t="str">
        <f>IF(LEFT(Q1308,1)="A",'Messages d''erreur'!B$10,"")</f>
        <v/>
      </c>
      <c r="S1308" s="467">
        <f t="shared" si="102"/>
        <v>45500</v>
      </c>
      <c r="T1308" s="469">
        <f>IFERROR(VLOOKUP(S1308,'Liste CG'!A:A,1,FALSE),"Attention erreur pas de CG")</f>
        <v>45500</v>
      </c>
      <c r="U1308" s="447" t="str">
        <f>IF(MID(H1308,4,1)="x", 'Messages d''erreur'!$B$13,IF(LEFT(T1308,1)="A",'Messages d''erreur'!$B$12,""))</f>
        <v/>
      </c>
    </row>
    <row r="1309" spans="1:21" ht="26" x14ac:dyDescent="0.35">
      <c r="A1309" s="535" t="s">
        <v>2163</v>
      </c>
      <c r="B1309" s="447">
        <f t="shared" si="104"/>
        <v>62001</v>
      </c>
      <c r="C1309" s="462" t="s">
        <v>72</v>
      </c>
      <c r="D1309" s="463" t="s">
        <v>1100</v>
      </c>
      <c r="E1309" s="464" t="s">
        <v>61</v>
      </c>
      <c r="F1309" s="464">
        <v>6</v>
      </c>
      <c r="G1309" s="462" t="s">
        <v>2179</v>
      </c>
      <c r="H1309" s="464" t="s">
        <v>2177</v>
      </c>
      <c r="I1309" s="464" t="s">
        <v>1201</v>
      </c>
      <c r="J1309" s="464" t="s">
        <v>1101</v>
      </c>
      <c r="K1309" s="466" t="s">
        <v>71</v>
      </c>
      <c r="L1309" s="467">
        <f t="shared" si="103"/>
        <v>1</v>
      </c>
      <c r="M1309" s="468">
        <f t="shared" si="105"/>
        <v>45820</v>
      </c>
      <c r="N1309" s="467" t="str">
        <f>IF(IFERROR(SEARCH("-",K1309,1),0) &gt; 0,IFERROR(VLOOKUP(K1309,'Liste ECO'!A:A,1,FALSE),"ATTENTION CE Inexistant"),"")</f>
        <v>111-01</v>
      </c>
      <c r="O1309" s="467" t="str">
        <f>IF(LEFT(N1309,1) ="A",'Messages d''erreur'!$B$9,"")</f>
        <v/>
      </c>
      <c r="P1309" s="447">
        <f t="shared" si="101"/>
        <v>45820</v>
      </c>
      <c r="Q1309" s="447">
        <f>IFERROR(VLOOKUP(B1310,'Liste CG'!A:A,1,FALSE),"Attention erreur pas de CG")</f>
        <v>62002</v>
      </c>
      <c r="R1309" s="447" t="str">
        <f>IF(LEFT(Q1309,1)="A",'Messages d''erreur'!B$10,"")</f>
        <v/>
      </c>
      <c r="S1309" s="467">
        <f t="shared" si="102"/>
        <v>45820</v>
      </c>
      <c r="T1309" s="469">
        <f>IFERROR(VLOOKUP(S1309,'Liste CG'!A:A,1,FALSE),"Attention erreur pas de CG")</f>
        <v>45820</v>
      </c>
      <c r="U1309" s="447" t="str">
        <f>IF(MID(H1309,4,1)="x", 'Messages d''erreur'!$B$13,IF(LEFT(T1309,1)="A",'Messages d''erreur'!$B$12,""))</f>
        <v/>
      </c>
    </row>
    <row r="1310" spans="1:21" ht="26" x14ac:dyDescent="0.35">
      <c r="A1310" s="535" t="s">
        <v>2164</v>
      </c>
      <c r="B1310" s="447">
        <f t="shared" si="104"/>
        <v>62002</v>
      </c>
      <c r="C1310" s="462" t="s">
        <v>74</v>
      </c>
      <c r="D1310" s="463" t="s">
        <v>1100</v>
      </c>
      <c r="E1310" s="464" t="s">
        <v>61</v>
      </c>
      <c r="F1310" s="464">
        <v>1</v>
      </c>
      <c r="G1310" s="462" t="s">
        <v>2139</v>
      </c>
      <c r="H1310" s="464" t="s">
        <v>2137</v>
      </c>
      <c r="I1310" s="464" t="s">
        <v>1201</v>
      </c>
      <c r="J1310" s="464" t="s">
        <v>1101</v>
      </c>
      <c r="K1310" s="466" t="s">
        <v>73</v>
      </c>
      <c r="L1310" s="467">
        <f t="shared" si="103"/>
        <v>0</v>
      </c>
      <c r="M1310" s="468">
        <f t="shared" si="105"/>
        <v>45300</v>
      </c>
      <c r="N1310" s="467" t="str">
        <f>IF(IFERROR(SEARCH("-",K1310,1),0) &gt; 0,IFERROR(VLOOKUP(K1310,'Liste ECO'!A:A,1,FALSE),"ATTENTION CE Inexistant"),"")</f>
        <v>111-02</v>
      </c>
      <c r="O1310" s="467" t="str">
        <f>IF(LEFT(N1310,1) ="A",'Messages d''erreur'!$B$9,"")</f>
        <v/>
      </c>
      <c r="P1310" s="447">
        <f t="shared" si="101"/>
        <v>45300</v>
      </c>
      <c r="Q1310" s="447">
        <f>IFERROR(VLOOKUP(B1311,'Liste CG'!A:A,1,FALSE),"Attention erreur pas de CG")</f>
        <v>62002</v>
      </c>
      <c r="R1310" s="447" t="str">
        <f>IF(LEFT(Q1310,1)="A",'Messages d''erreur'!B$10,"")</f>
        <v/>
      </c>
      <c r="S1310" s="467">
        <f t="shared" si="102"/>
        <v>45300</v>
      </c>
      <c r="T1310" s="469">
        <f>IFERROR(VLOOKUP(S1310,'Liste CG'!A:A,1,FALSE),"Attention erreur pas de CG")</f>
        <v>45300</v>
      </c>
      <c r="U1310" s="447" t="str">
        <f>IF(MID(H1310,4,1)="x", 'Messages d''erreur'!$B$13,IF(LEFT(T1310,1)="A",'Messages d''erreur'!$B$12,""))</f>
        <v/>
      </c>
    </row>
    <row r="1311" spans="1:21" ht="26" x14ac:dyDescent="0.35">
      <c r="A1311" s="535" t="s">
        <v>2164</v>
      </c>
      <c r="B1311" s="447">
        <f t="shared" si="104"/>
        <v>62002</v>
      </c>
      <c r="C1311" s="462" t="s">
        <v>74</v>
      </c>
      <c r="D1311" s="463" t="s">
        <v>1100</v>
      </c>
      <c r="E1311" s="464" t="s">
        <v>61</v>
      </c>
      <c r="F1311" s="464">
        <v>2</v>
      </c>
      <c r="G1311" s="462" t="s">
        <v>2150</v>
      </c>
      <c r="H1311" s="464" t="s">
        <v>2148</v>
      </c>
      <c r="I1311" s="464" t="s">
        <v>1201</v>
      </c>
      <c r="J1311" s="464" t="s">
        <v>1101</v>
      </c>
      <c r="K1311" s="466" t="s">
        <v>73</v>
      </c>
      <c r="L1311" s="467">
        <f t="shared" si="103"/>
        <v>1</v>
      </c>
      <c r="M1311" s="468">
        <f t="shared" si="105"/>
        <v>45400</v>
      </c>
      <c r="N1311" s="467" t="str">
        <f>IF(IFERROR(SEARCH("-",K1311,1),0) &gt; 0,IFERROR(VLOOKUP(K1311,'Liste ECO'!A:A,1,FALSE),"ATTENTION CE Inexistant"),"")</f>
        <v>111-02</v>
      </c>
      <c r="O1311" s="467" t="str">
        <f>IF(LEFT(N1311,1) ="A",'Messages d''erreur'!$B$9,"")</f>
        <v/>
      </c>
      <c r="P1311" s="447">
        <f t="shared" si="101"/>
        <v>45400</v>
      </c>
      <c r="Q1311" s="447">
        <f>IFERROR(VLOOKUP(B1312,'Liste CG'!A:A,1,FALSE),"Attention erreur pas de CG")</f>
        <v>62002</v>
      </c>
      <c r="R1311" s="447" t="str">
        <f>IF(LEFT(Q1311,1)="A",'Messages d''erreur'!B$10,"")</f>
        <v/>
      </c>
      <c r="S1311" s="467">
        <f t="shared" si="102"/>
        <v>45400</v>
      </c>
      <c r="T1311" s="469">
        <f>IFERROR(VLOOKUP(S1311,'Liste CG'!A:A,1,FALSE),"Attention erreur pas de CG")</f>
        <v>45400</v>
      </c>
      <c r="U1311" s="447" t="str">
        <f>IF(MID(H1311,4,1)="x", 'Messages d''erreur'!$B$13,IF(LEFT(T1311,1)="A",'Messages d''erreur'!$B$12,""))</f>
        <v/>
      </c>
    </row>
    <row r="1312" spans="1:21" ht="26" x14ac:dyDescent="0.35">
      <c r="A1312" s="535" t="s">
        <v>2164</v>
      </c>
      <c r="B1312" s="447">
        <f t="shared" si="104"/>
        <v>62002</v>
      </c>
      <c r="C1312" s="462" t="s">
        <v>74</v>
      </c>
      <c r="D1312" s="463" t="s">
        <v>1100</v>
      </c>
      <c r="E1312" s="464" t="s">
        <v>61</v>
      </c>
      <c r="F1312" s="464">
        <v>3</v>
      </c>
      <c r="G1312" s="462" t="s">
        <v>2413</v>
      </c>
      <c r="H1312" s="464" t="s">
        <v>2148</v>
      </c>
      <c r="I1312" s="464" t="s">
        <v>1201</v>
      </c>
      <c r="J1312" s="464" t="s">
        <v>1101</v>
      </c>
      <c r="K1312" s="466" t="s">
        <v>73</v>
      </c>
      <c r="L1312" s="467">
        <f t="shared" si="103"/>
        <v>1</v>
      </c>
      <c r="M1312" s="468">
        <f t="shared" si="105"/>
        <v>45400</v>
      </c>
      <c r="N1312" s="467" t="str">
        <f>IF(IFERROR(SEARCH("-",K1312,1),0) &gt; 0,IFERROR(VLOOKUP(K1312,'Liste ECO'!A:A,1,FALSE),"ATTENTION CE Inexistant"),"")</f>
        <v>111-02</v>
      </c>
      <c r="O1312" s="467" t="str">
        <f>IF(LEFT(N1312,1) ="A",'Messages d''erreur'!$B$9,"")</f>
        <v/>
      </c>
      <c r="P1312" s="447">
        <f t="shared" si="101"/>
        <v>45400</v>
      </c>
      <c r="Q1312" s="447">
        <f>IFERROR(VLOOKUP(B1313,'Liste CG'!A:A,1,FALSE),"Attention erreur pas de CG")</f>
        <v>62002</v>
      </c>
      <c r="R1312" s="447" t="str">
        <f>IF(LEFT(Q1312,1)="A",'Messages d''erreur'!B$10,"")</f>
        <v/>
      </c>
      <c r="S1312" s="467">
        <f t="shared" si="102"/>
        <v>45400</v>
      </c>
      <c r="T1312" s="469">
        <f>IFERROR(VLOOKUP(S1312,'Liste CG'!A:A,1,FALSE),"Attention erreur pas de CG")</f>
        <v>45400</v>
      </c>
      <c r="U1312" s="447" t="str">
        <f>IF(MID(H1312,4,1)="x", 'Messages d''erreur'!$B$13,IF(LEFT(T1312,1)="A",'Messages d''erreur'!$B$12,""))</f>
        <v/>
      </c>
    </row>
    <row r="1313" spans="1:21" ht="26" x14ac:dyDescent="0.35">
      <c r="A1313" s="535" t="s">
        <v>2164</v>
      </c>
      <c r="B1313" s="447">
        <f t="shared" si="104"/>
        <v>62002</v>
      </c>
      <c r="C1313" s="462" t="s">
        <v>74</v>
      </c>
      <c r="D1313" s="463" t="s">
        <v>1100</v>
      </c>
      <c r="E1313" s="464" t="s">
        <v>61</v>
      </c>
      <c r="F1313" s="464">
        <v>4</v>
      </c>
      <c r="G1313" s="462" t="s">
        <v>2162</v>
      </c>
      <c r="H1313" s="464" t="s">
        <v>2160</v>
      </c>
      <c r="I1313" s="464" t="s">
        <v>1201</v>
      </c>
      <c r="J1313" s="464" t="s">
        <v>1101</v>
      </c>
      <c r="K1313" s="466" t="s">
        <v>73</v>
      </c>
      <c r="L1313" s="467">
        <f t="shared" si="103"/>
        <v>1</v>
      </c>
      <c r="M1313" s="468">
        <f t="shared" si="105"/>
        <v>45453</v>
      </c>
      <c r="N1313" s="467" t="str">
        <f>IF(IFERROR(SEARCH("-",K1313,1),0) &gt; 0,IFERROR(VLOOKUP(K1313,'Liste ECO'!A:A,1,FALSE),"ATTENTION CE Inexistant"),"")</f>
        <v>111-02</v>
      </c>
      <c r="O1313" s="467" t="str">
        <f>IF(LEFT(N1313,1) ="A",'Messages d''erreur'!$B$9,"")</f>
        <v/>
      </c>
      <c r="P1313" s="447">
        <f t="shared" si="101"/>
        <v>45453</v>
      </c>
      <c r="Q1313" s="447">
        <f>IFERROR(VLOOKUP(B1314,'Liste CG'!A:A,1,FALSE),"Attention erreur pas de CG")</f>
        <v>62002</v>
      </c>
      <c r="R1313" s="447" t="str">
        <f>IF(LEFT(Q1313,1)="A",'Messages d''erreur'!B$10,"")</f>
        <v/>
      </c>
      <c r="S1313" s="467">
        <f t="shared" si="102"/>
        <v>45453</v>
      </c>
      <c r="T1313" s="469">
        <f>IFERROR(VLOOKUP(S1313,'Liste CG'!A:A,1,FALSE),"Attention erreur pas de CG")</f>
        <v>45453</v>
      </c>
      <c r="U1313" s="447" t="str">
        <f>IF(MID(H1313,4,1)="x", 'Messages d''erreur'!$B$13,IF(LEFT(T1313,1)="A",'Messages d''erreur'!$B$12,""))</f>
        <v/>
      </c>
    </row>
    <row r="1314" spans="1:21" ht="26" x14ac:dyDescent="0.35">
      <c r="A1314" s="535" t="s">
        <v>2164</v>
      </c>
      <c r="B1314" s="447">
        <f t="shared" si="104"/>
        <v>62002</v>
      </c>
      <c r="C1314" s="462" t="s">
        <v>74</v>
      </c>
      <c r="D1314" s="463" t="s">
        <v>1100</v>
      </c>
      <c r="E1314" s="464" t="s">
        <v>61</v>
      </c>
      <c r="F1314" s="464">
        <v>5</v>
      </c>
      <c r="G1314" s="462" t="s">
        <v>2175</v>
      </c>
      <c r="H1314" s="464" t="s">
        <v>2170</v>
      </c>
      <c r="I1314" s="464" t="s">
        <v>3035</v>
      </c>
      <c r="J1314" s="464" t="s">
        <v>1101</v>
      </c>
      <c r="K1314" s="466" t="s">
        <v>73</v>
      </c>
      <c r="L1314" s="467">
        <f t="shared" si="103"/>
        <v>1</v>
      </c>
      <c r="M1314" s="468">
        <f t="shared" si="105"/>
        <v>45500</v>
      </c>
      <c r="N1314" s="467" t="str">
        <f>IF(IFERROR(SEARCH("-",K1314,1),0) &gt; 0,IFERROR(VLOOKUP(K1314,'Liste ECO'!A:A,1,FALSE),"ATTENTION CE Inexistant"),"")</f>
        <v>111-02</v>
      </c>
      <c r="O1314" s="467" t="str">
        <f>IF(LEFT(N1314,1) ="A",'Messages d''erreur'!$B$9,"")</f>
        <v/>
      </c>
      <c r="P1314" s="447">
        <f t="shared" si="101"/>
        <v>45500</v>
      </c>
      <c r="Q1314" s="447">
        <f>IFERROR(VLOOKUP(B1315,'Liste CG'!A:A,1,FALSE),"Attention erreur pas de CG")</f>
        <v>62002</v>
      </c>
      <c r="R1314" s="447" t="str">
        <f>IF(LEFT(Q1314,1)="A",'Messages d''erreur'!B$10,"")</f>
        <v/>
      </c>
      <c r="S1314" s="467">
        <f t="shared" si="102"/>
        <v>45500</v>
      </c>
      <c r="T1314" s="469">
        <f>IFERROR(VLOOKUP(S1314,'Liste CG'!A:A,1,FALSE),"Attention erreur pas de CG")</f>
        <v>45500</v>
      </c>
      <c r="U1314" s="447" t="str">
        <f>IF(MID(H1314,4,1)="x", 'Messages d''erreur'!$B$13,IF(LEFT(T1314,1)="A",'Messages d''erreur'!$B$12,""))</f>
        <v/>
      </c>
    </row>
    <row r="1315" spans="1:21" ht="26" x14ac:dyDescent="0.35">
      <c r="A1315" s="535" t="s">
        <v>2164</v>
      </c>
      <c r="B1315" s="447">
        <f t="shared" si="104"/>
        <v>62002</v>
      </c>
      <c r="C1315" s="462" t="s">
        <v>74</v>
      </c>
      <c r="D1315" s="463" t="s">
        <v>1100</v>
      </c>
      <c r="E1315" s="464" t="s">
        <v>61</v>
      </c>
      <c r="F1315" s="464">
        <v>6</v>
      </c>
      <c r="G1315" s="462" t="s">
        <v>2179</v>
      </c>
      <c r="H1315" s="464" t="s">
        <v>2177</v>
      </c>
      <c r="I1315" s="464" t="s">
        <v>1201</v>
      </c>
      <c r="J1315" s="464" t="s">
        <v>1101</v>
      </c>
      <c r="K1315" s="466" t="s">
        <v>73</v>
      </c>
      <c r="L1315" s="467">
        <f t="shared" si="103"/>
        <v>1</v>
      </c>
      <c r="M1315" s="468">
        <f t="shared" si="105"/>
        <v>45820</v>
      </c>
      <c r="N1315" s="467" t="str">
        <f>IF(IFERROR(SEARCH("-",K1315,1),0) &gt; 0,IFERROR(VLOOKUP(K1315,'Liste ECO'!A:A,1,FALSE),"ATTENTION CE Inexistant"),"")</f>
        <v>111-02</v>
      </c>
      <c r="O1315" s="467" t="str">
        <f>IF(LEFT(N1315,1) ="A",'Messages d''erreur'!$B$9,"")</f>
        <v/>
      </c>
      <c r="P1315" s="447">
        <f t="shared" si="101"/>
        <v>45820</v>
      </c>
      <c r="Q1315" s="447">
        <f>IFERROR(VLOOKUP(B1316,'Liste CG'!A:A,1,FALSE),"Attention erreur pas de CG")</f>
        <v>62003</v>
      </c>
      <c r="R1315" s="447" t="str">
        <f>IF(LEFT(Q1315,1)="A",'Messages d''erreur'!B$10,"")</f>
        <v/>
      </c>
      <c r="S1315" s="467">
        <f t="shared" si="102"/>
        <v>45820</v>
      </c>
      <c r="T1315" s="469">
        <f>IFERROR(VLOOKUP(S1315,'Liste CG'!A:A,1,FALSE),"Attention erreur pas de CG")</f>
        <v>45820</v>
      </c>
      <c r="U1315" s="447" t="str">
        <f>IF(MID(H1315,4,1)="x", 'Messages d''erreur'!$B$13,IF(LEFT(T1315,1)="A",'Messages d''erreur'!$B$12,""))</f>
        <v/>
      </c>
    </row>
    <row r="1316" spans="1:21" ht="26" x14ac:dyDescent="0.35">
      <c r="A1316" s="535" t="s">
        <v>2414</v>
      </c>
      <c r="B1316" s="447">
        <f t="shared" si="104"/>
        <v>62003</v>
      </c>
      <c r="C1316" s="462" t="s">
        <v>76</v>
      </c>
      <c r="D1316" s="463" t="s">
        <v>1100</v>
      </c>
      <c r="E1316" s="464" t="s">
        <v>61</v>
      </c>
      <c r="F1316" s="464">
        <v>1</v>
      </c>
      <c r="G1316" s="462" t="s">
        <v>2139</v>
      </c>
      <c r="H1316" s="464" t="s">
        <v>2137</v>
      </c>
      <c r="I1316" s="464" t="s">
        <v>1201</v>
      </c>
      <c r="J1316" s="464" t="s">
        <v>1101</v>
      </c>
      <c r="K1316" s="466" t="s">
        <v>75</v>
      </c>
      <c r="L1316" s="467">
        <f t="shared" si="103"/>
        <v>0</v>
      </c>
      <c r="M1316" s="468">
        <f t="shared" si="105"/>
        <v>45300</v>
      </c>
      <c r="N1316" s="467" t="str">
        <f>IF(IFERROR(SEARCH("-",K1316,1),0) &gt; 0,IFERROR(VLOOKUP(K1316,'Liste ECO'!A:A,1,FALSE),"ATTENTION CE Inexistant"),"")</f>
        <v>111-03</v>
      </c>
      <c r="O1316" s="467" t="str">
        <f>IF(LEFT(N1316,1) ="A",'Messages d''erreur'!$B$9,"")</f>
        <v/>
      </c>
      <c r="P1316" s="447">
        <f t="shared" si="101"/>
        <v>45300</v>
      </c>
      <c r="Q1316" s="447">
        <f>IFERROR(VLOOKUP(B1317,'Liste CG'!A:A,1,FALSE),"Attention erreur pas de CG")</f>
        <v>62003</v>
      </c>
      <c r="R1316" s="447" t="str">
        <f>IF(LEFT(Q1316,1)="A",'Messages d''erreur'!B$10,"")</f>
        <v/>
      </c>
      <c r="S1316" s="467">
        <f t="shared" si="102"/>
        <v>45300</v>
      </c>
      <c r="T1316" s="469">
        <f>IFERROR(VLOOKUP(S1316,'Liste CG'!A:A,1,FALSE),"Attention erreur pas de CG")</f>
        <v>45300</v>
      </c>
      <c r="U1316" s="447" t="str">
        <f>IF(MID(H1316,4,1)="x", 'Messages d''erreur'!$B$13,IF(LEFT(T1316,1)="A",'Messages d''erreur'!$B$12,""))</f>
        <v/>
      </c>
    </row>
    <row r="1317" spans="1:21" ht="26" x14ac:dyDescent="0.35">
      <c r="A1317" s="535" t="s">
        <v>2414</v>
      </c>
      <c r="B1317" s="447">
        <f t="shared" si="104"/>
        <v>62003</v>
      </c>
      <c r="C1317" s="462" t="s">
        <v>76</v>
      </c>
      <c r="D1317" s="463" t="s">
        <v>1100</v>
      </c>
      <c r="E1317" s="464" t="s">
        <v>61</v>
      </c>
      <c r="F1317" s="464">
        <v>2</v>
      </c>
      <c r="G1317" s="462" t="s">
        <v>2150</v>
      </c>
      <c r="H1317" s="464" t="s">
        <v>2148</v>
      </c>
      <c r="I1317" s="464" t="s">
        <v>1201</v>
      </c>
      <c r="J1317" s="464" t="s">
        <v>1101</v>
      </c>
      <c r="K1317" s="466" t="s">
        <v>75</v>
      </c>
      <c r="L1317" s="467">
        <f t="shared" si="103"/>
        <v>1</v>
      </c>
      <c r="M1317" s="468">
        <f t="shared" si="105"/>
        <v>45400</v>
      </c>
      <c r="N1317" s="467" t="str">
        <f>IF(IFERROR(SEARCH("-",K1317,1),0) &gt; 0,IFERROR(VLOOKUP(K1317,'Liste ECO'!A:A,1,FALSE),"ATTENTION CE Inexistant"),"")</f>
        <v>111-03</v>
      </c>
      <c r="O1317" s="467" t="str">
        <f>IF(LEFT(N1317,1) ="A",'Messages d''erreur'!$B$9,"")</f>
        <v/>
      </c>
      <c r="P1317" s="447">
        <f t="shared" si="101"/>
        <v>45400</v>
      </c>
      <c r="Q1317" s="447">
        <f>IFERROR(VLOOKUP(B1318,'Liste CG'!A:A,1,FALSE),"Attention erreur pas de CG")</f>
        <v>62003</v>
      </c>
      <c r="R1317" s="447" t="str">
        <f>IF(LEFT(Q1317,1)="A",'Messages d''erreur'!B$10,"")</f>
        <v/>
      </c>
      <c r="S1317" s="467">
        <f t="shared" si="102"/>
        <v>45400</v>
      </c>
      <c r="T1317" s="469">
        <f>IFERROR(VLOOKUP(S1317,'Liste CG'!A:A,1,FALSE),"Attention erreur pas de CG")</f>
        <v>45400</v>
      </c>
      <c r="U1317" s="447" t="str">
        <f>IF(MID(H1317,4,1)="x", 'Messages d''erreur'!$B$13,IF(LEFT(T1317,1)="A",'Messages d''erreur'!$B$12,""))</f>
        <v/>
      </c>
    </row>
    <row r="1318" spans="1:21" ht="26" x14ac:dyDescent="0.35">
      <c r="A1318" s="535" t="s">
        <v>2414</v>
      </c>
      <c r="B1318" s="447">
        <f t="shared" si="104"/>
        <v>62003</v>
      </c>
      <c r="C1318" s="462" t="s">
        <v>76</v>
      </c>
      <c r="D1318" s="463" t="s">
        <v>1100</v>
      </c>
      <c r="E1318" s="464" t="s">
        <v>61</v>
      </c>
      <c r="F1318" s="464">
        <v>3</v>
      </c>
      <c r="G1318" s="462" t="s">
        <v>2175</v>
      </c>
      <c r="H1318" s="464" t="s">
        <v>2170</v>
      </c>
      <c r="I1318" s="464" t="s">
        <v>3035</v>
      </c>
      <c r="J1318" s="464" t="s">
        <v>1101</v>
      </c>
      <c r="K1318" s="466" t="s">
        <v>75</v>
      </c>
      <c r="L1318" s="467">
        <f t="shared" si="103"/>
        <v>1</v>
      </c>
      <c r="M1318" s="468">
        <f t="shared" si="105"/>
        <v>45500</v>
      </c>
      <c r="N1318" s="467" t="str">
        <f>IF(IFERROR(SEARCH("-",K1318,1),0) &gt; 0,IFERROR(VLOOKUP(K1318,'Liste ECO'!A:A,1,FALSE),"ATTENTION CE Inexistant"),"")</f>
        <v>111-03</v>
      </c>
      <c r="O1318" s="467" t="str">
        <f>IF(LEFT(N1318,1) ="A",'Messages d''erreur'!$B$9,"")</f>
        <v/>
      </c>
      <c r="P1318" s="447">
        <f t="shared" si="101"/>
        <v>45500</v>
      </c>
      <c r="Q1318" s="447">
        <f>IFERROR(VLOOKUP(B1319,'Liste CG'!A:A,1,FALSE),"Attention erreur pas de CG")</f>
        <v>62003</v>
      </c>
      <c r="R1318" s="447" t="str">
        <f>IF(LEFT(Q1318,1)="A",'Messages d''erreur'!B$10,"")</f>
        <v/>
      </c>
      <c r="S1318" s="467">
        <f t="shared" si="102"/>
        <v>45500</v>
      </c>
      <c r="T1318" s="469">
        <f>IFERROR(VLOOKUP(S1318,'Liste CG'!A:A,1,FALSE),"Attention erreur pas de CG")</f>
        <v>45500</v>
      </c>
      <c r="U1318" s="447" t="str">
        <f>IF(MID(H1318,4,1)="x", 'Messages d''erreur'!$B$13,IF(LEFT(T1318,1)="A",'Messages d''erreur'!$B$12,""))</f>
        <v/>
      </c>
    </row>
    <row r="1319" spans="1:21" ht="26" x14ac:dyDescent="0.35">
      <c r="A1319" s="535" t="s">
        <v>2414</v>
      </c>
      <c r="B1319" s="447">
        <f t="shared" si="104"/>
        <v>62003</v>
      </c>
      <c r="C1319" s="462" t="s">
        <v>76</v>
      </c>
      <c r="D1319" s="463" t="s">
        <v>1100</v>
      </c>
      <c r="E1319" s="464" t="s">
        <v>61</v>
      </c>
      <c r="F1319" s="464">
        <v>4</v>
      </c>
      <c r="G1319" s="462" t="s">
        <v>2179</v>
      </c>
      <c r="H1319" s="464" t="s">
        <v>2177</v>
      </c>
      <c r="I1319" s="464" t="s">
        <v>1201</v>
      </c>
      <c r="J1319" s="464" t="s">
        <v>1101</v>
      </c>
      <c r="K1319" s="466" t="s">
        <v>75</v>
      </c>
      <c r="L1319" s="467">
        <f t="shared" si="103"/>
        <v>1</v>
      </c>
      <c r="M1319" s="468">
        <f t="shared" si="105"/>
        <v>45820</v>
      </c>
      <c r="N1319" s="467" t="str">
        <f>IF(IFERROR(SEARCH("-",K1319,1),0) &gt; 0,IFERROR(VLOOKUP(K1319,'Liste ECO'!A:A,1,FALSE),"ATTENTION CE Inexistant"),"")</f>
        <v>111-03</v>
      </c>
      <c r="O1319" s="467" t="str">
        <f>IF(LEFT(N1319,1) ="A",'Messages d''erreur'!$B$9,"")</f>
        <v/>
      </c>
      <c r="P1319" s="447">
        <f t="shared" si="101"/>
        <v>45820</v>
      </c>
      <c r="Q1319" s="447">
        <f>IFERROR(VLOOKUP(B1320,'Liste CG'!A:A,1,FALSE),"Attention erreur pas de CG")</f>
        <v>62004</v>
      </c>
      <c r="R1319" s="447" t="str">
        <f>IF(LEFT(Q1319,1)="A",'Messages d''erreur'!B$10,"")</f>
        <v/>
      </c>
      <c r="S1319" s="467">
        <f t="shared" si="102"/>
        <v>45820</v>
      </c>
      <c r="T1319" s="469">
        <f>IFERROR(VLOOKUP(S1319,'Liste CG'!A:A,1,FALSE),"Attention erreur pas de CG")</f>
        <v>45820</v>
      </c>
      <c r="U1319" s="447" t="str">
        <f>IF(MID(H1319,4,1)="x", 'Messages d''erreur'!$B$13,IF(LEFT(T1319,1)="A",'Messages d''erreur'!$B$12,""))</f>
        <v/>
      </c>
    </row>
    <row r="1320" spans="1:21" ht="26" x14ac:dyDescent="0.35">
      <c r="A1320" s="535" t="s">
        <v>2415</v>
      </c>
      <c r="B1320" s="447">
        <f t="shared" si="104"/>
        <v>62004</v>
      </c>
      <c r="C1320" s="462" t="s">
        <v>2416</v>
      </c>
      <c r="D1320" s="463" t="s">
        <v>1100</v>
      </c>
      <c r="E1320" s="464" t="s">
        <v>61</v>
      </c>
      <c r="F1320" s="464">
        <v>1</v>
      </c>
      <c r="G1320" s="462" t="s">
        <v>2139</v>
      </c>
      <c r="H1320" s="464" t="s">
        <v>2137</v>
      </c>
      <c r="I1320" s="464" t="s">
        <v>1201</v>
      </c>
      <c r="J1320" s="464" t="s">
        <v>1101</v>
      </c>
      <c r="K1320" s="466" t="s">
        <v>77</v>
      </c>
      <c r="L1320" s="467">
        <f t="shared" si="103"/>
        <v>0</v>
      </c>
      <c r="M1320" s="468">
        <f t="shared" si="105"/>
        <v>45300</v>
      </c>
      <c r="N1320" s="467" t="str">
        <f>IF(IFERROR(SEARCH("-",K1320,1),0) &gt; 0,IFERROR(VLOOKUP(K1320,'Liste ECO'!A:A,1,FALSE),"ATTENTION CE Inexistant"),"")</f>
        <v>111-04</v>
      </c>
      <c r="O1320" s="467" t="str">
        <f>IF(LEFT(N1320,1) ="A",'Messages d''erreur'!$B$9,"")</f>
        <v/>
      </c>
      <c r="P1320" s="447">
        <f t="shared" si="101"/>
        <v>45300</v>
      </c>
      <c r="Q1320" s="447">
        <f>IFERROR(VLOOKUP(B1321,'Liste CG'!A:A,1,FALSE),"Attention erreur pas de CG")</f>
        <v>62004</v>
      </c>
      <c r="R1320" s="447" t="str">
        <f>IF(LEFT(Q1320,1)="A",'Messages d''erreur'!B$10,"")</f>
        <v/>
      </c>
      <c r="S1320" s="467">
        <f t="shared" si="102"/>
        <v>45300</v>
      </c>
      <c r="T1320" s="469">
        <f>IFERROR(VLOOKUP(S1320,'Liste CG'!A:A,1,FALSE),"Attention erreur pas de CG")</f>
        <v>45300</v>
      </c>
      <c r="U1320" s="447" t="str">
        <f>IF(MID(H1320,4,1)="x", 'Messages d''erreur'!$B$13,IF(LEFT(T1320,1)="A",'Messages d''erreur'!$B$12,""))</f>
        <v/>
      </c>
    </row>
    <row r="1321" spans="1:21" ht="26" x14ac:dyDescent="0.35">
      <c r="A1321" s="535" t="s">
        <v>2415</v>
      </c>
      <c r="B1321" s="447">
        <f t="shared" si="104"/>
        <v>62004</v>
      </c>
      <c r="C1321" s="462" t="s">
        <v>2416</v>
      </c>
      <c r="D1321" s="463" t="s">
        <v>1100</v>
      </c>
      <c r="E1321" s="464" t="s">
        <v>61</v>
      </c>
      <c r="F1321" s="464">
        <v>2</v>
      </c>
      <c r="G1321" s="462" t="s">
        <v>2417</v>
      </c>
      <c r="H1321" s="464" t="s">
        <v>2148</v>
      </c>
      <c r="I1321" s="464" t="s">
        <v>1201</v>
      </c>
      <c r="J1321" s="464" t="s">
        <v>1101</v>
      </c>
      <c r="K1321" s="466" t="s">
        <v>77</v>
      </c>
      <c r="L1321" s="467">
        <f t="shared" si="103"/>
        <v>1</v>
      </c>
      <c r="M1321" s="468">
        <f t="shared" si="105"/>
        <v>45400</v>
      </c>
      <c r="N1321" s="467" t="str">
        <f>IF(IFERROR(SEARCH("-",K1321,1),0) &gt; 0,IFERROR(VLOOKUP(K1321,'Liste ECO'!A:A,1,FALSE),"ATTENTION CE Inexistant"),"")</f>
        <v>111-04</v>
      </c>
      <c r="O1321" s="467" t="str">
        <f>IF(LEFT(N1321,1) ="A",'Messages d''erreur'!$B$9,"")</f>
        <v/>
      </c>
      <c r="P1321" s="447">
        <f t="shared" si="101"/>
        <v>45400</v>
      </c>
      <c r="Q1321" s="447">
        <f>IFERROR(VLOOKUP(B1322,'Liste CG'!A:A,1,FALSE),"Attention erreur pas de CG")</f>
        <v>62004</v>
      </c>
      <c r="R1321" s="447" t="str">
        <f>IF(LEFT(Q1321,1)="A",'Messages d''erreur'!B$10,"")</f>
        <v/>
      </c>
      <c r="S1321" s="467">
        <f t="shared" si="102"/>
        <v>45400</v>
      </c>
      <c r="T1321" s="469">
        <f>IFERROR(VLOOKUP(S1321,'Liste CG'!A:A,1,FALSE),"Attention erreur pas de CG")</f>
        <v>45400</v>
      </c>
      <c r="U1321" s="447" t="str">
        <f>IF(MID(H1321,4,1)="x", 'Messages d''erreur'!$B$13,IF(LEFT(T1321,1)="A",'Messages d''erreur'!$B$12,""))</f>
        <v/>
      </c>
    </row>
    <row r="1322" spans="1:21" ht="26" x14ac:dyDescent="0.35">
      <c r="A1322" s="535" t="s">
        <v>2415</v>
      </c>
      <c r="B1322" s="447">
        <f t="shared" si="104"/>
        <v>62004</v>
      </c>
      <c r="C1322" s="462" t="s">
        <v>2416</v>
      </c>
      <c r="D1322" s="463" t="s">
        <v>1100</v>
      </c>
      <c r="E1322" s="464" t="s">
        <v>61</v>
      </c>
      <c r="F1322" s="464">
        <v>3</v>
      </c>
      <c r="G1322" s="462" t="s">
        <v>2175</v>
      </c>
      <c r="H1322" s="464" t="s">
        <v>2170</v>
      </c>
      <c r="I1322" s="464" t="s">
        <v>3035</v>
      </c>
      <c r="J1322" s="464" t="s">
        <v>1101</v>
      </c>
      <c r="K1322" s="466" t="s">
        <v>77</v>
      </c>
      <c r="L1322" s="467">
        <f t="shared" si="103"/>
        <v>1</v>
      </c>
      <c r="M1322" s="468">
        <f t="shared" si="105"/>
        <v>45500</v>
      </c>
      <c r="N1322" s="467" t="str">
        <f>IF(IFERROR(SEARCH("-",K1322,1),0) &gt; 0,IFERROR(VLOOKUP(K1322,'Liste ECO'!A:A,1,FALSE),"ATTENTION CE Inexistant"),"")</f>
        <v>111-04</v>
      </c>
      <c r="O1322" s="467" t="str">
        <f>IF(LEFT(N1322,1) ="A",'Messages d''erreur'!$B$9,"")</f>
        <v/>
      </c>
      <c r="P1322" s="447">
        <f t="shared" si="101"/>
        <v>45500</v>
      </c>
      <c r="Q1322" s="447">
        <f>IFERROR(VLOOKUP(B1323,'Liste CG'!A:A,1,FALSE),"Attention erreur pas de CG")</f>
        <v>62004</v>
      </c>
      <c r="R1322" s="447" t="str">
        <f>IF(LEFT(Q1322,1)="A",'Messages d''erreur'!B$10,"")</f>
        <v/>
      </c>
      <c r="S1322" s="467">
        <f t="shared" si="102"/>
        <v>45500</v>
      </c>
      <c r="T1322" s="469">
        <f>IFERROR(VLOOKUP(S1322,'Liste CG'!A:A,1,FALSE),"Attention erreur pas de CG")</f>
        <v>45500</v>
      </c>
      <c r="U1322" s="447" t="str">
        <f>IF(MID(H1322,4,1)="x", 'Messages d''erreur'!$B$13,IF(LEFT(T1322,1)="A",'Messages d''erreur'!$B$12,""))</f>
        <v/>
      </c>
    </row>
    <row r="1323" spans="1:21" ht="26" x14ac:dyDescent="0.35">
      <c r="A1323" s="535" t="s">
        <v>2415</v>
      </c>
      <c r="B1323" s="447">
        <f t="shared" si="104"/>
        <v>62004</v>
      </c>
      <c r="C1323" s="462" t="s">
        <v>2416</v>
      </c>
      <c r="D1323" s="463" t="s">
        <v>1100</v>
      </c>
      <c r="E1323" s="464" t="s">
        <v>61</v>
      </c>
      <c r="F1323" s="464">
        <v>4</v>
      </c>
      <c r="G1323" s="462" t="s">
        <v>2179</v>
      </c>
      <c r="H1323" s="464" t="s">
        <v>2177</v>
      </c>
      <c r="I1323" s="464" t="s">
        <v>1201</v>
      </c>
      <c r="J1323" s="464" t="s">
        <v>1101</v>
      </c>
      <c r="K1323" s="466" t="s">
        <v>77</v>
      </c>
      <c r="L1323" s="467">
        <f t="shared" si="103"/>
        <v>1</v>
      </c>
      <c r="M1323" s="468">
        <f t="shared" si="105"/>
        <v>45820</v>
      </c>
      <c r="N1323" s="467" t="str">
        <f>IF(IFERROR(SEARCH("-",K1323,1),0) &gt; 0,IFERROR(VLOOKUP(K1323,'Liste ECO'!A:A,1,FALSE),"ATTENTION CE Inexistant"),"")</f>
        <v>111-04</v>
      </c>
      <c r="O1323" s="467" t="str">
        <f>IF(LEFT(N1323,1) ="A",'Messages d''erreur'!$B$9,"")</f>
        <v/>
      </c>
      <c r="P1323" s="447">
        <f t="shared" si="101"/>
        <v>45820</v>
      </c>
      <c r="Q1323" s="447">
        <f>IFERROR(VLOOKUP(B1324,'Liste CG'!A:A,1,FALSE),"Attention erreur pas de CG")</f>
        <v>62005</v>
      </c>
      <c r="R1323" s="447" t="str">
        <f>IF(LEFT(Q1323,1)="A",'Messages d''erreur'!B$10,"")</f>
        <v/>
      </c>
      <c r="S1323" s="467">
        <f t="shared" si="102"/>
        <v>45820</v>
      </c>
      <c r="T1323" s="469">
        <f>IFERROR(VLOOKUP(S1323,'Liste CG'!A:A,1,FALSE),"Attention erreur pas de CG")</f>
        <v>45820</v>
      </c>
      <c r="U1323" s="447" t="str">
        <f>IF(MID(H1323,4,1)="x", 'Messages d''erreur'!$B$13,IF(LEFT(T1323,1)="A",'Messages d''erreur'!$B$12,""))</f>
        <v/>
      </c>
    </row>
    <row r="1324" spans="1:21" ht="39" x14ac:dyDescent="0.35">
      <c r="A1324" s="535" t="s">
        <v>2418</v>
      </c>
      <c r="B1324" s="447">
        <f t="shared" si="104"/>
        <v>62005</v>
      </c>
      <c r="C1324" s="462" t="s">
        <v>80</v>
      </c>
      <c r="D1324" s="463" t="s">
        <v>1100</v>
      </c>
      <c r="E1324" s="464" t="s">
        <v>61</v>
      </c>
      <c r="F1324" s="464">
        <v>1</v>
      </c>
      <c r="G1324" s="462" t="s">
        <v>2175</v>
      </c>
      <c r="H1324" s="464" t="s">
        <v>2170</v>
      </c>
      <c r="I1324" s="464" t="s">
        <v>3035</v>
      </c>
      <c r="J1324" s="464" t="s">
        <v>1101</v>
      </c>
      <c r="K1324" s="466" t="s">
        <v>79</v>
      </c>
      <c r="L1324" s="467">
        <f t="shared" si="103"/>
        <v>0</v>
      </c>
      <c r="M1324" s="468">
        <f t="shared" si="105"/>
        <v>45500</v>
      </c>
      <c r="N1324" s="467" t="str">
        <f>IF(IFERROR(SEARCH("-",K1324,1),0) &gt; 0,IFERROR(VLOOKUP(K1324,'Liste ECO'!A:A,1,FALSE),"ATTENTION CE Inexistant"),"")</f>
        <v>111-05</v>
      </c>
      <c r="O1324" s="467" t="str">
        <f>IF(LEFT(N1324,1) ="A",'Messages d''erreur'!$B$9,"")</f>
        <v/>
      </c>
      <c r="P1324" s="447">
        <f t="shared" si="101"/>
        <v>45500</v>
      </c>
      <c r="Q1324" s="447">
        <f>IFERROR(VLOOKUP(B1325,'Liste CG'!A:A,1,FALSE),"Attention erreur pas de CG")</f>
        <v>62006</v>
      </c>
      <c r="R1324" s="447" t="str">
        <f>IF(LEFT(Q1324,1)="A",'Messages d''erreur'!B$10,"")</f>
        <v/>
      </c>
      <c r="S1324" s="467">
        <f t="shared" si="102"/>
        <v>45500</v>
      </c>
      <c r="T1324" s="469">
        <f>IFERROR(VLOOKUP(S1324,'Liste CG'!A:A,1,FALSE),"Attention erreur pas de CG")</f>
        <v>45500</v>
      </c>
      <c r="U1324" s="447" t="str">
        <f>IF(MID(H1324,4,1)="x", 'Messages d''erreur'!$B$13,IF(LEFT(T1324,1)="A",'Messages d''erreur'!$B$12,""))</f>
        <v/>
      </c>
    </row>
    <row r="1325" spans="1:21" ht="39" x14ac:dyDescent="0.35">
      <c r="A1325" s="535" t="s">
        <v>2419</v>
      </c>
      <c r="B1325" s="447">
        <f t="shared" si="104"/>
        <v>62006</v>
      </c>
      <c r="C1325" s="462" t="s">
        <v>82</v>
      </c>
      <c r="D1325" s="463" t="s">
        <v>1100</v>
      </c>
      <c r="E1325" s="464" t="s">
        <v>61</v>
      </c>
      <c r="F1325" s="464">
        <v>1</v>
      </c>
      <c r="G1325" s="462" t="s">
        <v>2139</v>
      </c>
      <c r="H1325" s="464" t="s">
        <v>2137</v>
      </c>
      <c r="I1325" s="464" t="s">
        <v>1201</v>
      </c>
      <c r="J1325" s="464" t="s">
        <v>1101</v>
      </c>
      <c r="K1325" s="466" t="s">
        <v>81</v>
      </c>
      <c r="L1325" s="467">
        <f t="shared" si="103"/>
        <v>0</v>
      </c>
      <c r="M1325" s="468">
        <f t="shared" si="105"/>
        <v>45300</v>
      </c>
      <c r="N1325" s="467" t="str">
        <f>IF(IFERROR(SEARCH("-",K1325,1),0) &gt; 0,IFERROR(VLOOKUP(K1325,'Liste ECO'!A:A,1,FALSE),"ATTENTION CE Inexistant"),"")</f>
        <v>111-06</v>
      </c>
      <c r="O1325" s="467" t="str">
        <f>IF(LEFT(N1325,1) ="A",'Messages d''erreur'!$B$9,"")</f>
        <v/>
      </c>
      <c r="P1325" s="447">
        <f t="shared" si="101"/>
        <v>45300</v>
      </c>
      <c r="Q1325" s="447">
        <f>IFERROR(VLOOKUP(B1326,'Liste CG'!A:A,1,FALSE),"Attention erreur pas de CG")</f>
        <v>62006</v>
      </c>
      <c r="R1325" s="447" t="str">
        <f>IF(LEFT(Q1325,1)="A",'Messages d''erreur'!B$10,"")</f>
        <v/>
      </c>
      <c r="S1325" s="467">
        <f t="shared" si="102"/>
        <v>45300</v>
      </c>
      <c r="T1325" s="469">
        <f>IFERROR(VLOOKUP(S1325,'Liste CG'!A:A,1,FALSE),"Attention erreur pas de CG")</f>
        <v>45300</v>
      </c>
      <c r="U1325" s="447" t="str">
        <f>IF(MID(H1325,4,1)="x", 'Messages d''erreur'!$B$13,IF(LEFT(T1325,1)="A",'Messages d''erreur'!$B$12,""))</f>
        <v/>
      </c>
    </row>
    <row r="1326" spans="1:21" ht="39" x14ac:dyDescent="0.35">
      <c r="A1326" s="535" t="s">
        <v>2419</v>
      </c>
      <c r="B1326" s="447">
        <f t="shared" si="104"/>
        <v>62006</v>
      </c>
      <c r="C1326" s="462" t="s">
        <v>82</v>
      </c>
      <c r="D1326" s="463" t="s">
        <v>1100</v>
      </c>
      <c r="E1326" s="464" t="s">
        <v>61</v>
      </c>
      <c r="F1326" s="464">
        <v>2</v>
      </c>
      <c r="G1326" s="462" t="s">
        <v>2150</v>
      </c>
      <c r="H1326" s="464" t="s">
        <v>2148</v>
      </c>
      <c r="I1326" s="464" t="s">
        <v>1201</v>
      </c>
      <c r="J1326" s="464" t="s">
        <v>1101</v>
      </c>
      <c r="K1326" s="466" t="s">
        <v>81</v>
      </c>
      <c r="L1326" s="467">
        <f t="shared" si="103"/>
        <v>1</v>
      </c>
      <c r="M1326" s="468">
        <f t="shared" si="105"/>
        <v>45400</v>
      </c>
      <c r="N1326" s="467" t="str">
        <f>IF(IFERROR(SEARCH("-",K1326,1),0) &gt; 0,IFERROR(VLOOKUP(K1326,'Liste ECO'!A:A,1,FALSE),"ATTENTION CE Inexistant"),"")</f>
        <v>111-06</v>
      </c>
      <c r="O1326" s="467" t="str">
        <f>IF(LEFT(N1326,1) ="A",'Messages d''erreur'!$B$9,"")</f>
        <v/>
      </c>
      <c r="P1326" s="447">
        <f t="shared" ref="P1326:P1390" si="106">VALUE(H1326)</f>
        <v>45400</v>
      </c>
      <c r="Q1326" s="447">
        <f>IFERROR(VLOOKUP(B1327,'Liste CG'!A:A,1,FALSE),"Attention erreur pas de CG")</f>
        <v>62006</v>
      </c>
      <c r="R1326" s="447" t="str">
        <f>IF(LEFT(Q1326,1)="A",'Messages d''erreur'!B$10,"")</f>
        <v/>
      </c>
      <c r="S1326" s="467">
        <f t="shared" ref="S1326:S1390" si="107">VALUE(H1326)</f>
        <v>45400</v>
      </c>
      <c r="T1326" s="469">
        <f>IFERROR(VLOOKUP(S1326,'Liste CG'!A:A,1,FALSE),"Attention erreur pas de CG")</f>
        <v>45400</v>
      </c>
      <c r="U1326" s="447" t="str">
        <f>IF(MID(H1326,4,1)="x", 'Messages d''erreur'!$B$13,IF(LEFT(T1326,1)="A",'Messages d''erreur'!$B$12,""))</f>
        <v/>
      </c>
    </row>
    <row r="1327" spans="1:21" ht="39" x14ac:dyDescent="0.35">
      <c r="A1327" s="535" t="s">
        <v>2419</v>
      </c>
      <c r="B1327" s="447">
        <f t="shared" si="104"/>
        <v>62006</v>
      </c>
      <c r="C1327" s="462" t="s">
        <v>82</v>
      </c>
      <c r="D1327" s="463" t="s">
        <v>1100</v>
      </c>
      <c r="E1327" s="464" t="s">
        <v>61</v>
      </c>
      <c r="F1327" s="464">
        <v>3</v>
      </c>
      <c r="G1327" s="462" t="s">
        <v>2175</v>
      </c>
      <c r="H1327" s="464" t="s">
        <v>2170</v>
      </c>
      <c r="I1327" s="464" t="s">
        <v>3035</v>
      </c>
      <c r="J1327" s="464" t="s">
        <v>1101</v>
      </c>
      <c r="K1327" s="466" t="s">
        <v>81</v>
      </c>
      <c r="L1327" s="467">
        <f t="shared" si="103"/>
        <v>1</v>
      </c>
      <c r="M1327" s="468">
        <f t="shared" si="105"/>
        <v>45500</v>
      </c>
      <c r="N1327" s="467" t="str">
        <f>IF(IFERROR(SEARCH("-",K1327,1),0) &gt; 0,IFERROR(VLOOKUP(K1327,'Liste ECO'!A:A,1,FALSE),"ATTENTION CE Inexistant"),"")</f>
        <v>111-06</v>
      </c>
      <c r="O1327" s="467" t="str">
        <f>IF(LEFT(N1327,1) ="A",'Messages d''erreur'!$B$9,"")</f>
        <v/>
      </c>
      <c r="P1327" s="447">
        <f t="shared" si="106"/>
        <v>45500</v>
      </c>
      <c r="Q1327" s="447">
        <f>IFERROR(VLOOKUP(B1328,'Liste CG'!A:A,1,FALSE),"Attention erreur pas de CG")</f>
        <v>62006</v>
      </c>
      <c r="R1327" s="447" t="str">
        <f>IF(LEFT(Q1327,1)="A",'Messages d''erreur'!B$10,"")</f>
        <v/>
      </c>
      <c r="S1327" s="467">
        <f t="shared" si="107"/>
        <v>45500</v>
      </c>
      <c r="T1327" s="469">
        <f>IFERROR(VLOOKUP(S1327,'Liste CG'!A:A,1,FALSE),"Attention erreur pas de CG")</f>
        <v>45500</v>
      </c>
      <c r="U1327" s="447" t="str">
        <f>IF(MID(H1327,4,1)="x", 'Messages d''erreur'!$B$13,IF(LEFT(T1327,1)="A",'Messages d''erreur'!$B$12,""))</f>
        <v/>
      </c>
    </row>
    <row r="1328" spans="1:21" ht="39" x14ac:dyDescent="0.35">
      <c r="A1328" s="535" t="s">
        <v>2419</v>
      </c>
      <c r="B1328" s="447">
        <f t="shared" si="104"/>
        <v>62006</v>
      </c>
      <c r="C1328" s="462" t="s">
        <v>82</v>
      </c>
      <c r="D1328" s="463" t="s">
        <v>1100</v>
      </c>
      <c r="E1328" s="464" t="s">
        <v>61</v>
      </c>
      <c r="F1328" s="464">
        <v>4</v>
      </c>
      <c r="G1328" s="462" t="s">
        <v>2179</v>
      </c>
      <c r="H1328" s="464" t="s">
        <v>2177</v>
      </c>
      <c r="I1328" s="464" t="s">
        <v>1201</v>
      </c>
      <c r="J1328" s="464" t="s">
        <v>1101</v>
      </c>
      <c r="K1328" s="466" t="s">
        <v>81</v>
      </c>
      <c r="L1328" s="467">
        <f t="shared" si="103"/>
        <v>1</v>
      </c>
      <c r="M1328" s="468">
        <f t="shared" si="105"/>
        <v>45820</v>
      </c>
      <c r="N1328" s="467" t="str">
        <f>IF(IFERROR(SEARCH("-",K1328,1),0) &gt; 0,IFERROR(VLOOKUP(K1328,'Liste ECO'!A:A,1,FALSE),"ATTENTION CE Inexistant"),"")</f>
        <v>111-06</v>
      </c>
      <c r="O1328" s="467" t="str">
        <f>IF(LEFT(N1328,1) ="A",'Messages d''erreur'!$B$9,"")</f>
        <v/>
      </c>
      <c r="P1328" s="447">
        <f t="shared" si="106"/>
        <v>45820</v>
      </c>
      <c r="Q1328" s="447">
        <f>IFERROR(VLOOKUP(B1329,'Liste CG'!A:A,1,FALSE),"Attention erreur pas de CG")</f>
        <v>62101</v>
      </c>
      <c r="R1328" s="447" t="str">
        <f>IF(LEFT(Q1328,1)="A",'Messages d''erreur'!B$10,"")</f>
        <v/>
      </c>
      <c r="S1328" s="467">
        <f t="shared" si="107"/>
        <v>45820</v>
      </c>
      <c r="T1328" s="469">
        <f>IFERROR(VLOOKUP(S1328,'Liste CG'!A:A,1,FALSE),"Attention erreur pas de CG")</f>
        <v>45820</v>
      </c>
      <c r="U1328" s="447" t="str">
        <f>IF(MID(H1328,4,1)="x", 'Messages d''erreur'!$B$13,IF(LEFT(T1328,1)="A",'Messages d''erreur'!$B$12,""))</f>
        <v/>
      </c>
    </row>
    <row r="1329" spans="1:21" ht="26" x14ac:dyDescent="0.35">
      <c r="A1329" s="535" t="s">
        <v>2420</v>
      </c>
      <c r="B1329" s="447">
        <f t="shared" si="104"/>
        <v>62101</v>
      </c>
      <c r="C1329" s="462" t="s">
        <v>85</v>
      </c>
      <c r="D1329" s="463" t="s">
        <v>1100</v>
      </c>
      <c r="E1329" s="464" t="s">
        <v>61</v>
      </c>
      <c r="F1329" s="464">
        <v>1</v>
      </c>
      <c r="G1329" s="462" t="s">
        <v>2139</v>
      </c>
      <c r="H1329" s="464" t="s">
        <v>2137</v>
      </c>
      <c r="I1329" s="464" t="s">
        <v>1201</v>
      </c>
      <c r="J1329" s="464" t="s">
        <v>1101</v>
      </c>
      <c r="K1329" s="466" t="s">
        <v>84</v>
      </c>
      <c r="L1329" s="467">
        <f t="shared" si="103"/>
        <v>0</v>
      </c>
      <c r="M1329" s="468">
        <f t="shared" si="105"/>
        <v>45300</v>
      </c>
      <c r="N1329" s="467" t="str">
        <f>IF(IFERROR(SEARCH("-",K1329,1),0) &gt; 0,IFERROR(VLOOKUP(K1329,'Liste ECO'!A:A,1,FALSE),"ATTENTION CE Inexistant"),"")</f>
        <v>112-01</v>
      </c>
      <c r="O1329" s="467" t="str">
        <f>IF(LEFT(N1329,1) ="A",'Messages d''erreur'!$B$9,"")</f>
        <v/>
      </c>
      <c r="P1329" s="447">
        <f t="shared" si="106"/>
        <v>45300</v>
      </c>
      <c r="Q1329" s="447">
        <f>IFERROR(VLOOKUP(B1330,'Liste CG'!A:A,1,FALSE),"Attention erreur pas de CG")</f>
        <v>62101</v>
      </c>
      <c r="R1329" s="447" t="str">
        <f>IF(LEFT(Q1329,1)="A",'Messages d''erreur'!B$10,"")</f>
        <v/>
      </c>
      <c r="S1329" s="467">
        <f t="shared" si="107"/>
        <v>45300</v>
      </c>
      <c r="T1329" s="469">
        <f>IFERROR(VLOOKUP(S1329,'Liste CG'!A:A,1,FALSE),"Attention erreur pas de CG")</f>
        <v>45300</v>
      </c>
      <c r="U1329" s="447" t="str">
        <f>IF(MID(H1329,4,1)="x", 'Messages d''erreur'!$B$13,IF(LEFT(T1329,1)="A",'Messages d''erreur'!$B$12,""))</f>
        <v/>
      </c>
    </row>
    <row r="1330" spans="1:21" ht="26" x14ac:dyDescent="0.35">
      <c r="A1330" s="535" t="s">
        <v>2420</v>
      </c>
      <c r="B1330" s="447">
        <f t="shared" si="104"/>
        <v>62101</v>
      </c>
      <c r="C1330" s="462" t="s">
        <v>85</v>
      </c>
      <c r="D1330" s="463" t="s">
        <v>1100</v>
      </c>
      <c r="E1330" s="464" t="s">
        <v>61</v>
      </c>
      <c r="F1330" s="464">
        <v>2</v>
      </c>
      <c r="G1330" s="462" t="s">
        <v>2150</v>
      </c>
      <c r="H1330" s="464" t="s">
        <v>2148</v>
      </c>
      <c r="I1330" s="464" t="s">
        <v>1201</v>
      </c>
      <c r="J1330" s="464" t="s">
        <v>1101</v>
      </c>
      <c r="K1330" s="466" t="s">
        <v>84</v>
      </c>
      <c r="L1330" s="467">
        <f t="shared" si="103"/>
        <v>1</v>
      </c>
      <c r="M1330" s="468">
        <f t="shared" si="105"/>
        <v>45400</v>
      </c>
      <c r="N1330" s="467" t="str">
        <f>IF(IFERROR(SEARCH("-",K1330,1),0) &gt; 0,IFERROR(VLOOKUP(K1330,'Liste ECO'!A:A,1,FALSE),"ATTENTION CE Inexistant"),"")</f>
        <v>112-01</v>
      </c>
      <c r="O1330" s="467" t="str">
        <f>IF(LEFT(N1330,1) ="A",'Messages d''erreur'!$B$9,"")</f>
        <v/>
      </c>
      <c r="P1330" s="447">
        <f t="shared" si="106"/>
        <v>45400</v>
      </c>
      <c r="Q1330" s="447">
        <f>IFERROR(VLOOKUP(B1331,'Liste CG'!A:A,1,FALSE),"Attention erreur pas de CG")</f>
        <v>62101</v>
      </c>
      <c r="R1330" s="447" t="str">
        <f>IF(LEFT(Q1330,1)="A",'Messages d''erreur'!B$10,"")</f>
        <v/>
      </c>
      <c r="S1330" s="467">
        <f t="shared" si="107"/>
        <v>45400</v>
      </c>
      <c r="T1330" s="469">
        <f>IFERROR(VLOOKUP(S1330,'Liste CG'!A:A,1,FALSE),"Attention erreur pas de CG")</f>
        <v>45400</v>
      </c>
      <c r="U1330" s="447" t="str">
        <f>IF(MID(H1330,4,1)="x", 'Messages d''erreur'!$B$13,IF(LEFT(T1330,1)="A",'Messages d''erreur'!$B$12,""))</f>
        <v/>
      </c>
    </row>
    <row r="1331" spans="1:21" ht="26" x14ac:dyDescent="0.35">
      <c r="A1331" s="535" t="s">
        <v>2420</v>
      </c>
      <c r="B1331" s="447">
        <f t="shared" si="104"/>
        <v>62101</v>
      </c>
      <c r="C1331" s="462" t="s">
        <v>85</v>
      </c>
      <c r="D1331" s="463" t="s">
        <v>1100</v>
      </c>
      <c r="E1331" s="464" t="s">
        <v>61</v>
      </c>
      <c r="F1331" s="464">
        <v>3</v>
      </c>
      <c r="G1331" s="462" t="s">
        <v>2175</v>
      </c>
      <c r="H1331" s="464" t="s">
        <v>2170</v>
      </c>
      <c r="I1331" s="464" t="s">
        <v>3035</v>
      </c>
      <c r="J1331" s="464" t="s">
        <v>1101</v>
      </c>
      <c r="K1331" s="466" t="s">
        <v>84</v>
      </c>
      <c r="L1331" s="467">
        <f t="shared" ref="L1331:L1395" si="108">IF(A1331=A1330,1,0)</f>
        <v>1</v>
      </c>
      <c r="M1331" s="468">
        <f t="shared" si="105"/>
        <v>45500</v>
      </c>
      <c r="N1331" s="467" t="str">
        <f>IF(IFERROR(SEARCH("-",K1331,1),0) &gt; 0,IFERROR(VLOOKUP(K1331,'Liste ECO'!A:A,1,FALSE),"ATTENTION CE Inexistant"),"")</f>
        <v>112-01</v>
      </c>
      <c r="O1331" s="467" t="str">
        <f>IF(LEFT(N1331,1) ="A",'Messages d''erreur'!$B$9,"")</f>
        <v/>
      </c>
      <c r="P1331" s="447">
        <f t="shared" si="106"/>
        <v>45500</v>
      </c>
      <c r="Q1331" s="447">
        <f>IFERROR(VLOOKUP(B1332,'Liste CG'!A:A,1,FALSE),"Attention erreur pas de CG")</f>
        <v>62101</v>
      </c>
      <c r="R1331" s="447" t="str">
        <f>IF(LEFT(Q1331,1)="A",'Messages d''erreur'!B$10,"")</f>
        <v/>
      </c>
      <c r="S1331" s="467">
        <f t="shared" si="107"/>
        <v>45500</v>
      </c>
      <c r="T1331" s="469">
        <f>IFERROR(VLOOKUP(S1331,'Liste CG'!A:A,1,FALSE),"Attention erreur pas de CG")</f>
        <v>45500</v>
      </c>
      <c r="U1331" s="447" t="str">
        <f>IF(MID(H1331,4,1)="x", 'Messages d''erreur'!$B$13,IF(LEFT(T1331,1)="A",'Messages d''erreur'!$B$12,""))</f>
        <v/>
      </c>
    </row>
    <row r="1332" spans="1:21" ht="26" x14ac:dyDescent="0.35">
      <c r="A1332" s="535" t="s">
        <v>2420</v>
      </c>
      <c r="B1332" s="447">
        <f t="shared" si="104"/>
        <v>62101</v>
      </c>
      <c r="C1332" s="462" t="s">
        <v>85</v>
      </c>
      <c r="D1332" s="463" t="s">
        <v>1100</v>
      </c>
      <c r="E1332" s="464" t="s">
        <v>61</v>
      </c>
      <c r="F1332" s="464">
        <v>4</v>
      </c>
      <c r="G1332" s="462" t="s">
        <v>2179</v>
      </c>
      <c r="H1332" s="464" t="s">
        <v>2177</v>
      </c>
      <c r="I1332" s="464" t="s">
        <v>1201</v>
      </c>
      <c r="J1332" s="464" t="s">
        <v>1101</v>
      </c>
      <c r="K1332" s="466" t="s">
        <v>84</v>
      </c>
      <c r="L1332" s="467">
        <f t="shared" si="108"/>
        <v>1</v>
      </c>
      <c r="M1332" s="468">
        <f t="shared" si="105"/>
        <v>45820</v>
      </c>
      <c r="N1332" s="467" t="str">
        <f>IF(IFERROR(SEARCH("-",K1332,1),0) &gt; 0,IFERROR(VLOOKUP(K1332,'Liste ECO'!A:A,1,FALSE),"ATTENTION CE Inexistant"),"")</f>
        <v>112-01</v>
      </c>
      <c r="O1332" s="467" t="str">
        <f>IF(LEFT(N1332,1) ="A",'Messages d''erreur'!$B$9,"")</f>
        <v/>
      </c>
      <c r="P1332" s="447">
        <f t="shared" si="106"/>
        <v>45820</v>
      </c>
      <c r="Q1332" s="447">
        <f>IFERROR(VLOOKUP(B1333,'Liste CG'!A:A,1,FALSE),"Attention erreur pas de CG")</f>
        <v>62102</v>
      </c>
      <c r="R1332" s="447" t="str">
        <f>IF(LEFT(Q1332,1)="A",'Messages d''erreur'!B$10,"")</f>
        <v/>
      </c>
      <c r="S1332" s="467">
        <f t="shared" si="107"/>
        <v>45820</v>
      </c>
      <c r="T1332" s="469">
        <f>IFERROR(VLOOKUP(S1332,'Liste CG'!A:A,1,FALSE),"Attention erreur pas de CG")</f>
        <v>45820</v>
      </c>
      <c r="U1332" s="447" t="str">
        <f>IF(MID(H1332,4,1)="x", 'Messages d''erreur'!$B$13,IF(LEFT(T1332,1)="A",'Messages d''erreur'!$B$12,""))</f>
        <v/>
      </c>
    </row>
    <row r="1333" spans="1:21" ht="26" x14ac:dyDescent="0.35">
      <c r="A1333" s="535" t="s">
        <v>2421</v>
      </c>
      <c r="B1333" s="447">
        <f t="shared" si="104"/>
        <v>62102</v>
      </c>
      <c r="C1333" s="462" t="s">
        <v>87</v>
      </c>
      <c r="D1333" s="463" t="s">
        <v>1100</v>
      </c>
      <c r="E1333" s="464" t="s">
        <v>61</v>
      </c>
      <c r="F1333" s="464">
        <v>1</v>
      </c>
      <c r="G1333" s="462" t="s">
        <v>2139</v>
      </c>
      <c r="H1333" s="464" t="s">
        <v>2137</v>
      </c>
      <c r="I1333" s="464" t="s">
        <v>1201</v>
      </c>
      <c r="J1333" s="464" t="s">
        <v>1101</v>
      </c>
      <c r="K1333" s="466" t="s">
        <v>86</v>
      </c>
      <c r="L1333" s="467">
        <f t="shared" si="108"/>
        <v>0</v>
      </c>
      <c r="M1333" s="468">
        <f t="shared" si="105"/>
        <v>45300</v>
      </c>
      <c r="N1333" s="467" t="str">
        <f>IF(IFERROR(SEARCH("-",K1333,1),0) &gt; 0,IFERROR(VLOOKUP(K1333,'Liste ECO'!A:A,1,FALSE),"ATTENTION CE Inexistant"),"")</f>
        <v>112-02</v>
      </c>
      <c r="O1333" s="467" t="str">
        <f>IF(LEFT(N1333,1) ="A",'Messages d''erreur'!$B$9,"")</f>
        <v/>
      </c>
      <c r="P1333" s="447">
        <f t="shared" si="106"/>
        <v>45300</v>
      </c>
      <c r="Q1333" s="447">
        <f>IFERROR(VLOOKUP(B1334,'Liste CG'!A:A,1,FALSE),"Attention erreur pas de CG")</f>
        <v>62102</v>
      </c>
      <c r="R1333" s="447" t="str">
        <f>IF(LEFT(Q1333,1)="A",'Messages d''erreur'!B$10,"")</f>
        <v/>
      </c>
      <c r="S1333" s="467">
        <f t="shared" si="107"/>
        <v>45300</v>
      </c>
      <c r="T1333" s="469">
        <f>IFERROR(VLOOKUP(S1333,'Liste CG'!A:A,1,FALSE),"Attention erreur pas de CG")</f>
        <v>45300</v>
      </c>
      <c r="U1333" s="447" t="str">
        <f>IF(MID(H1333,4,1)="x", 'Messages d''erreur'!$B$13,IF(LEFT(T1333,1)="A",'Messages d''erreur'!$B$12,""))</f>
        <v/>
      </c>
    </row>
    <row r="1334" spans="1:21" ht="26" x14ac:dyDescent="0.35">
      <c r="A1334" s="535" t="s">
        <v>2421</v>
      </c>
      <c r="B1334" s="447">
        <f t="shared" si="104"/>
        <v>62102</v>
      </c>
      <c r="C1334" s="462" t="s">
        <v>87</v>
      </c>
      <c r="D1334" s="463" t="s">
        <v>1100</v>
      </c>
      <c r="E1334" s="464" t="s">
        <v>61</v>
      </c>
      <c r="F1334" s="464">
        <v>2</v>
      </c>
      <c r="G1334" s="462" t="s">
        <v>2150</v>
      </c>
      <c r="H1334" s="464" t="s">
        <v>2148</v>
      </c>
      <c r="I1334" s="464" t="s">
        <v>1201</v>
      </c>
      <c r="J1334" s="464" t="s">
        <v>1101</v>
      </c>
      <c r="K1334" s="466" t="s">
        <v>86</v>
      </c>
      <c r="L1334" s="467">
        <f t="shared" si="108"/>
        <v>1</v>
      </c>
      <c r="M1334" s="468">
        <f t="shared" si="105"/>
        <v>45400</v>
      </c>
      <c r="N1334" s="467" t="str">
        <f>IF(IFERROR(SEARCH("-",K1334,1),0) &gt; 0,IFERROR(VLOOKUP(K1334,'Liste ECO'!A:A,1,FALSE),"ATTENTION CE Inexistant"),"")</f>
        <v>112-02</v>
      </c>
      <c r="O1334" s="467" t="str">
        <f>IF(LEFT(N1334,1) ="A",'Messages d''erreur'!$B$9,"")</f>
        <v/>
      </c>
      <c r="P1334" s="447">
        <f t="shared" si="106"/>
        <v>45400</v>
      </c>
      <c r="Q1334" s="447">
        <f>IFERROR(VLOOKUP(B1335,'Liste CG'!A:A,1,FALSE),"Attention erreur pas de CG")</f>
        <v>62102</v>
      </c>
      <c r="R1334" s="447" t="str">
        <f>IF(LEFT(Q1334,1)="A",'Messages d''erreur'!B$10,"")</f>
        <v/>
      </c>
      <c r="S1334" s="467">
        <f t="shared" si="107"/>
        <v>45400</v>
      </c>
      <c r="T1334" s="469">
        <f>IFERROR(VLOOKUP(S1334,'Liste CG'!A:A,1,FALSE),"Attention erreur pas de CG")</f>
        <v>45400</v>
      </c>
      <c r="U1334" s="447" t="str">
        <f>IF(MID(H1334,4,1)="x", 'Messages d''erreur'!$B$13,IF(LEFT(T1334,1)="A",'Messages d''erreur'!$B$12,""))</f>
        <v/>
      </c>
    </row>
    <row r="1335" spans="1:21" ht="26" x14ac:dyDescent="0.35">
      <c r="A1335" s="535" t="s">
        <v>2421</v>
      </c>
      <c r="B1335" s="447">
        <f t="shared" si="104"/>
        <v>62102</v>
      </c>
      <c r="C1335" s="462" t="s">
        <v>87</v>
      </c>
      <c r="D1335" s="463" t="s">
        <v>1100</v>
      </c>
      <c r="E1335" s="464" t="s">
        <v>61</v>
      </c>
      <c r="F1335" s="464">
        <v>3</v>
      </c>
      <c r="G1335" s="462" t="s">
        <v>2175</v>
      </c>
      <c r="H1335" s="464" t="s">
        <v>2170</v>
      </c>
      <c r="I1335" s="464" t="s">
        <v>3035</v>
      </c>
      <c r="J1335" s="464" t="s">
        <v>1101</v>
      </c>
      <c r="K1335" s="466" t="s">
        <v>86</v>
      </c>
      <c r="L1335" s="467">
        <f t="shared" si="108"/>
        <v>1</v>
      </c>
      <c r="M1335" s="468">
        <f t="shared" si="105"/>
        <v>45500</v>
      </c>
      <c r="N1335" s="467" t="str">
        <f>IF(IFERROR(SEARCH("-",K1335,1),0) &gt; 0,IFERROR(VLOOKUP(K1335,'Liste ECO'!A:A,1,FALSE),"ATTENTION CE Inexistant"),"")</f>
        <v>112-02</v>
      </c>
      <c r="O1335" s="467" t="str">
        <f>IF(LEFT(N1335,1) ="A",'Messages d''erreur'!$B$9,"")</f>
        <v/>
      </c>
      <c r="P1335" s="447">
        <f t="shared" si="106"/>
        <v>45500</v>
      </c>
      <c r="Q1335" s="447">
        <f>IFERROR(VLOOKUP(B1336,'Liste CG'!A:A,1,FALSE),"Attention erreur pas de CG")</f>
        <v>62102</v>
      </c>
      <c r="R1335" s="447" t="str">
        <f>IF(LEFT(Q1335,1)="A",'Messages d''erreur'!B$10,"")</f>
        <v/>
      </c>
      <c r="S1335" s="467">
        <f t="shared" si="107"/>
        <v>45500</v>
      </c>
      <c r="T1335" s="469">
        <f>IFERROR(VLOOKUP(S1335,'Liste CG'!A:A,1,FALSE),"Attention erreur pas de CG")</f>
        <v>45500</v>
      </c>
      <c r="U1335" s="447" t="str">
        <f>IF(MID(H1335,4,1)="x", 'Messages d''erreur'!$B$13,IF(LEFT(T1335,1)="A",'Messages d''erreur'!$B$12,""))</f>
        <v/>
      </c>
    </row>
    <row r="1336" spans="1:21" ht="26" x14ac:dyDescent="0.35">
      <c r="A1336" s="535" t="s">
        <v>2421</v>
      </c>
      <c r="B1336" s="447">
        <f t="shared" si="104"/>
        <v>62102</v>
      </c>
      <c r="C1336" s="462" t="s">
        <v>87</v>
      </c>
      <c r="D1336" s="463" t="s">
        <v>1100</v>
      </c>
      <c r="E1336" s="464" t="s">
        <v>61</v>
      </c>
      <c r="F1336" s="464">
        <v>4</v>
      </c>
      <c r="G1336" s="462" t="s">
        <v>2179</v>
      </c>
      <c r="H1336" s="464" t="s">
        <v>2177</v>
      </c>
      <c r="I1336" s="464" t="s">
        <v>1201</v>
      </c>
      <c r="J1336" s="464" t="s">
        <v>1101</v>
      </c>
      <c r="K1336" s="466" t="s">
        <v>86</v>
      </c>
      <c r="L1336" s="467">
        <f t="shared" si="108"/>
        <v>1</v>
      </c>
      <c r="M1336" s="468">
        <f t="shared" si="105"/>
        <v>45820</v>
      </c>
      <c r="N1336" s="467" t="str">
        <f>IF(IFERROR(SEARCH("-",K1336,1),0) &gt; 0,IFERROR(VLOOKUP(K1336,'Liste ECO'!A:A,1,FALSE),"ATTENTION CE Inexistant"),"")</f>
        <v>112-02</v>
      </c>
      <c r="O1336" s="467" t="str">
        <f>IF(LEFT(N1336,1) ="A",'Messages d''erreur'!$B$9,"")</f>
        <v/>
      </c>
      <c r="P1336" s="447">
        <f t="shared" si="106"/>
        <v>45820</v>
      </c>
      <c r="Q1336" s="447">
        <f>IFERROR(VLOOKUP(B1337,'Liste CG'!A:A,1,FALSE),"Attention erreur pas de CG")</f>
        <v>62103</v>
      </c>
      <c r="R1336" s="447" t="str">
        <f>IF(LEFT(Q1336,1)="A",'Messages d''erreur'!B$10,"")</f>
        <v/>
      </c>
      <c r="S1336" s="467">
        <f t="shared" si="107"/>
        <v>45820</v>
      </c>
      <c r="T1336" s="469">
        <f>IFERROR(VLOOKUP(S1336,'Liste CG'!A:A,1,FALSE),"Attention erreur pas de CG")</f>
        <v>45820</v>
      </c>
      <c r="U1336" s="447" t="str">
        <f>IF(MID(H1336,4,1)="x", 'Messages d''erreur'!$B$13,IF(LEFT(T1336,1)="A",'Messages d''erreur'!$B$12,""))</f>
        <v/>
      </c>
    </row>
    <row r="1337" spans="1:21" ht="26" x14ac:dyDescent="0.35">
      <c r="A1337" s="535" t="s">
        <v>2422</v>
      </c>
      <c r="B1337" s="447">
        <f t="shared" si="104"/>
        <v>62103</v>
      </c>
      <c r="C1337" s="462" t="s">
        <v>2423</v>
      </c>
      <c r="D1337" s="463" t="s">
        <v>1100</v>
      </c>
      <c r="E1337" s="464" t="s">
        <v>61</v>
      </c>
      <c r="F1337" s="464">
        <v>1</v>
      </c>
      <c r="G1337" s="462" t="s">
        <v>2139</v>
      </c>
      <c r="H1337" s="464" t="s">
        <v>2137</v>
      </c>
      <c r="I1337" s="464" t="s">
        <v>1201</v>
      </c>
      <c r="J1337" s="464" t="s">
        <v>1101</v>
      </c>
      <c r="K1337" s="466" t="s">
        <v>88</v>
      </c>
      <c r="L1337" s="467">
        <f t="shared" si="108"/>
        <v>0</v>
      </c>
      <c r="M1337" s="468">
        <f t="shared" si="105"/>
        <v>45300</v>
      </c>
      <c r="N1337" s="467" t="str">
        <f>IF(IFERROR(SEARCH("-",K1337,1),0) &gt; 0,IFERROR(VLOOKUP(K1337,'Liste ECO'!A:A,1,FALSE),"ATTENTION CE Inexistant"),"")</f>
        <v>112-03</v>
      </c>
      <c r="O1337" s="467" t="str">
        <f>IF(LEFT(N1337,1) ="A",'Messages d''erreur'!$B$9,"")</f>
        <v/>
      </c>
      <c r="P1337" s="447">
        <f t="shared" si="106"/>
        <v>45300</v>
      </c>
      <c r="Q1337" s="447">
        <f>IFERROR(VLOOKUP(B1338,'Liste CG'!A:A,1,FALSE),"Attention erreur pas de CG")</f>
        <v>62103</v>
      </c>
      <c r="R1337" s="447" t="str">
        <f>IF(LEFT(Q1337,1)="A",'Messages d''erreur'!B$10,"")</f>
        <v/>
      </c>
      <c r="S1337" s="467">
        <f t="shared" si="107"/>
        <v>45300</v>
      </c>
      <c r="T1337" s="469">
        <f>IFERROR(VLOOKUP(S1337,'Liste CG'!A:A,1,FALSE),"Attention erreur pas de CG")</f>
        <v>45300</v>
      </c>
      <c r="U1337" s="447" t="str">
        <f>IF(MID(H1337,4,1)="x", 'Messages d''erreur'!$B$13,IF(LEFT(T1337,1)="A",'Messages d''erreur'!$B$12,""))</f>
        <v/>
      </c>
    </row>
    <row r="1338" spans="1:21" ht="26" x14ac:dyDescent="0.35">
      <c r="A1338" s="535" t="s">
        <v>2422</v>
      </c>
      <c r="B1338" s="447">
        <f t="shared" si="104"/>
        <v>62103</v>
      </c>
      <c r="C1338" s="462" t="s">
        <v>2423</v>
      </c>
      <c r="D1338" s="463" t="s">
        <v>1100</v>
      </c>
      <c r="E1338" s="464" t="s">
        <v>61</v>
      </c>
      <c r="F1338" s="464">
        <v>2</v>
      </c>
      <c r="G1338" s="462" t="s">
        <v>2150</v>
      </c>
      <c r="H1338" s="464" t="s">
        <v>2148</v>
      </c>
      <c r="I1338" s="464" t="s">
        <v>1201</v>
      </c>
      <c r="J1338" s="464" t="s">
        <v>1101</v>
      </c>
      <c r="K1338" s="466" t="s">
        <v>88</v>
      </c>
      <c r="L1338" s="467">
        <f t="shared" si="108"/>
        <v>1</v>
      </c>
      <c r="M1338" s="468">
        <f t="shared" si="105"/>
        <v>45400</v>
      </c>
      <c r="N1338" s="467" t="str">
        <f>IF(IFERROR(SEARCH("-",K1338,1),0) &gt; 0,IFERROR(VLOOKUP(K1338,'Liste ECO'!A:A,1,FALSE),"ATTENTION CE Inexistant"),"")</f>
        <v>112-03</v>
      </c>
      <c r="O1338" s="467" t="str">
        <f>IF(LEFT(N1338,1) ="A",'Messages d''erreur'!$B$9,"")</f>
        <v/>
      </c>
      <c r="P1338" s="447">
        <f t="shared" si="106"/>
        <v>45400</v>
      </c>
      <c r="Q1338" s="447">
        <f>IFERROR(VLOOKUP(B1339,'Liste CG'!A:A,1,FALSE),"Attention erreur pas de CG")</f>
        <v>62103</v>
      </c>
      <c r="R1338" s="447" t="str">
        <f>IF(LEFT(Q1338,1)="A",'Messages d''erreur'!B$10,"")</f>
        <v/>
      </c>
      <c r="S1338" s="467">
        <f t="shared" si="107"/>
        <v>45400</v>
      </c>
      <c r="T1338" s="469">
        <f>IFERROR(VLOOKUP(S1338,'Liste CG'!A:A,1,FALSE),"Attention erreur pas de CG")</f>
        <v>45400</v>
      </c>
      <c r="U1338" s="447" t="str">
        <f>IF(MID(H1338,4,1)="x", 'Messages d''erreur'!$B$13,IF(LEFT(T1338,1)="A",'Messages d''erreur'!$B$12,""))</f>
        <v/>
      </c>
    </row>
    <row r="1339" spans="1:21" ht="26" x14ac:dyDescent="0.35">
      <c r="A1339" s="535" t="s">
        <v>2422</v>
      </c>
      <c r="B1339" s="447">
        <f t="shared" si="104"/>
        <v>62103</v>
      </c>
      <c r="C1339" s="462" t="s">
        <v>2423</v>
      </c>
      <c r="D1339" s="463" t="s">
        <v>1100</v>
      </c>
      <c r="E1339" s="464" t="s">
        <v>61</v>
      </c>
      <c r="F1339" s="464">
        <v>3</v>
      </c>
      <c r="G1339" s="462" t="s">
        <v>2175</v>
      </c>
      <c r="H1339" s="464" t="s">
        <v>2170</v>
      </c>
      <c r="I1339" s="464" t="s">
        <v>3035</v>
      </c>
      <c r="J1339" s="464" t="s">
        <v>1101</v>
      </c>
      <c r="K1339" s="466" t="s">
        <v>88</v>
      </c>
      <c r="L1339" s="467">
        <f t="shared" si="108"/>
        <v>1</v>
      </c>
      <c r="M1339" s="468">
        <f t="shared" si="105"/>
        <v>45500</v>
      </c>
      <c r="N1339" s="467" t="str">
        <f>IF(IFERROR(SEARCH("-",K1339,1),0) &gt; 0,IFERROR(VLOOKUP(K1339,'Liste ECO'!A:A,1,FALSE),"ATTENTION CE Inexistant"),"")</f>
        <v>112-03</v>
      </c>
      <c r="O1339" s="467" t="str">
        <f>IF(LEFT(N1339,1) ="A",'Messages d''erreur'!$B$9,"")</f>
        <v/>
      </c>
      <c r="P1339" s="447">
        <f t="shared" si="106"/>
        <v>45500</v>
      </c>
      <c r="Q1339" s="447">
        <f>IFERROR(VLOOKUP(B1340,'Liste CG'!A:A,1,FALSE),"Attention erreur pas de CG")</f>
        <v>62103</v>
      </c>
      <c r="R1339" s="447" t="str">
        <f>IF(LEFT(Q1339,1)="A",'Messages d''erreur'!B$10,"")</f>
        <v/>
      </c>
      <c r="S1339" s="467">
        <f t="shared" si="107"/>
        <v>45500</v>
      </c>
      <c r="T1339" s="469">
        <f>IFERROR(VLOOKUP(S1339,'Liste CG'!A:A,1,FALSE),"Attention erreur pas de CG")</f>
        <v>45500</v>
      </c>
      <c r="U1339" s="447" t="str">
        <f>IF(MID(H1339,4,1)="x", 'Messages d''erreur'!$B$13,IF(LEFT(T1339,1)="A",'Messages d''erreur'!$B$12,""))</f>
        <v/>
      </c>
    </row>
    <row r="1340" spans="1:21" ht="26" x14ac:dyDescent="0.35">
      <c r="A1340" s="535" t="s">
        <v>2422</v>
      </c>
      <c r="B1340" s="447">
        <f t="shared" si="104"/>
        <v>62103</v>
      </c>
      <c r="C1340" s="462" t="s">
        <v>2423</v>
      </c>
      <c r="D1340" s="463" t="s">
        <v>1100</v>
      </c>
      <c r="E1340" s="464" t="s">
        <v>61</v>
      </c>
      <c r="F1340" s="464">
        <v>4</v>
      </c>
      <c r="G1340" s="462" t="s">
        <v>2179</v>
      </c>
      <c r="H1340" s="464" t="s">
        <v>2177</v>
      </c>
      <c r="I1340" s="464" t="s">
        <v>1201</v>
      </c>
      <c r="J1340" s="464" t="s">
        <v>1101</v>
      </c>
      <c r="K1340" s="466" t="s">
        <v>88</v>
      </c>
      <c r="L1340" s="467">
        <f t="shared" si="108"/>
        <v>1</v>
      </c>
      <c r="M1340" s="468">
        <f t="shared" si="105"/>
        <v>45820</v>
      </c>
      <c r="N1340" s="467" t="str">
        <f>IF(IFERROR(SEARCH("-",K1340,1),0) &gt; 0,IFERROR(VLOOKUP(K1340,'Liste ECO'!A:A,1,FALSE),"ATTENTION CE Inexistant"),"")</f>
        <v>112-03</v>
      </c>
      <c r="O1340" s="467" t="str">
        <f>IF(LEFT(N1340,1) ="A",'Messages d''erreur'!$B$9,"")</f>
        <v/>
      </c>
      <c r="P1340" s="447">
        <f t="shared" si="106"/>
        <v>45820</v>
      </c>
      <c r="Q1340" s="447">
        <f>IFERROR(VLOOKUP(B1341,'Liste CG'!A:A,1,FALSE),"Attention erreur pas de CG")</f>
        <v>62104</v>
      </c>
      <c r="R1340" s="447" t="str">
        <f>IF(LEFT(Q1340,1)="A",'Messages d''erreur'!B$10,"")</f>
        <v/>
      </c>
      <c r="S1340" s="467">
        <f t="shared" si="107"/>
        <v>45820</v>
      </c>
      <c r="T1340" s="469">
        <f>IFERROR(VLOOKUP(S1340,'Liste CG'!A:A,1,FALSE),"Attention erreur pas de CG")</f>
        <v>45820</v>
      </c>
      <c r="U1340" s="447" t="str">
        <f>IF(MID(H1340,4,1)="x", 'Messages d''erreur'!$B$13,IF(LEFT(T1340,1)="A",'Messages d''erreur'!$B$12,""))</f>
        <v/>
      </c>
    </row>
    <row r="1341" spans="1:21" ht="26" x14ac:dyDescent="0.35">
      <c r="A1341" s="535" t="s">
        <v>2424</v>
      </c>
      <c r="B1341" s="447">
        <f t="shared" si="104"/>
        <v>62104</v>
      </c>
      <c r="C1341" s="462" t="s">
        <v>2425</v>
      </c>
      <c r="D1341" s="463" t="s">
        <v>1100</v>
      </c>
      <c r="E1341" s="464" t="s">
        <v>61</v>
      </c>
      <c r="F1341" s="464">
        <v>1</v>
      </c>
      <c r="G1341" s="462" t="s">
        <v>2139</v>
      </c>
      <c r="H1341" s="464" t="s">
        <v>2137</v>
      </c>
      <c r="I1341" s="464" t="s">
        <v>1201</v>
      </c>
      <c r="J1341" s="464" t="s">
        <v>1101</v>
      </c>
      <c r="K1341" s="466" t="s">
        <v>90</v>
      </c>
      <c r="L1341" s="467">
        <f t="shared" si="108"/>
        <v>0</v>
      </c>
      <c r="M1341" s="468">
        <f t="shared" si="105"/>
        <v>45300</v>
      </c>
      <c r="N1341" s="467" t="str">
        <f>IF(IFERROR(SEARCH("-",K1341,1),0) &gt; 0,IFERROR(VLOOKUP(K1341,'Liste ECO'!A:A,1,FALSE),"ATTENTION CE Inexistant"),"")</f>
        <v>112-04</v>
      </c>
      <c r="O1341" s="467" t="str">
        <f>IF(LEFT(N1341,1) ="A",'Messages d''erreur'!$B$9,"")</f>
        <v/>
      </c>
      <c r="P1341" s="447">
        <f t="shared" si="106"/>
        <v>45300</v>
      </c>
      <c r="Q1341" s="447">
        <f>IFERROR(VLOOKUP(B1342,'Liste CG'!A:A,1,FALSE),"Attention erreur pas de CG")</f>
        <v>62104</v>
      </c>
      <c r="R1341" s="447" t="str">
        <f>IF(LEFT(Q1341,1)="A",'Messages d''erreur'!B$10,"")</f>
        <v/>
      </c>
      <c r="S1341" s="467">
        <f t="shared" si="107"/>
        <v>45300</v>
      </c>
      <c r="T1341" s="469">
        <f>IFERROR(VLOOKUP(S1341,'Liste CG'!A:A,1,FALSE),"Attention erreur pas de CG")</f>
        <v>45300</v>
      </c>
      <c r="U1341" s="447" t="str">
        <f>IF(MID(H1341,4,1)="x", 'Messages d''erreur'!$B$13,IF(LEFT(T1341,1)="A",'Messages d''erreur'!$B$12,""))</f>
        <v/>
      </c>
    </row>
    <row r="1342" spans="1:21" ht="26" x14ac:dyDescent="0.35">
      <c r="A1342" s="535" t="s">
        <v>2424</v>
      </c>
      <c r="B1342" s="447">
        <f t="shared" si="104"/>
        <v>62104</v>
      </c>
      <c r="C1342" s="462" t="s">
        <v>2425</v>
      </c>
      <c r="D1342" s="463" t="s">
        <v>1100</v>
      </c>
      <c r="E1342" s="464" t="s">
        <v>61</v>
      </c>
      <c r="F1342" s="464">
        <v>2</v>
      </c>
      <c r="G1342" s="462" t="s">
        <v>2150</v>
      </c>
      <c r="H1342" s="464" t="s">
        <v>2148</v>
      </c>
      <c r="I1342" s="464" t="s">
        <v>1201</v>
      </c>
      <c r="J1342" s="464" t="s">
        <v>1101</v>
      </c>
      <c r="K1342" s="466" t="s">
        <v>90</v>
      </c>
      <c r="L1342" s="467">
        <f t="shared" si="108"/>
        <v>1</v>
      </c>
      <c r="M1342" s="468">
        <f t="shared" si="105"/>
        <v>45400</v>
      </c>
      <c r="N1342" s="467" t="str">
        <f>IF(IFERROR(SEARCH("-",K1342,1),0) &gt; 0,IFERROR(VLOOKUP(K1342,'Liste ECO'!A:A,1,FALSE),"ATTENTION CE Inexistant"),"")</f>
        <v>112-04</v>
      </c>
      <c r="O1342" s="467" t="str">
        <f>IF(LEFT(N1342,1) ="A",'Messages d''erreur'!$B$9,"")</f>
        <v/>
      </c>
      <c r="P1342" s="447">
        <f t="shared" si="106"/>
        <v>45400</v>
      </c>
      <c r="Q1342" s="447">
        <f>IFERROR(VLOOKUP(B1343,'Liste CG'!A:A,1,FALSE),"Attention erreur pas de CG")</f>
        <v>62104</v>
      </c>
      <c r="R1342" s="447" t="str">
        <f>IF(LEFT(Q1342,1)="A",'Messages d''erreur'!B$10,"")</f>
        <v/>
      </c>
      <c r="S1342" s="467">
        <f t="shared" si="107"/>
        <v>45400</v>
      </c>
      <c r="T1342" s="469">
        <f>IFERROR(VLOOKUP(S1342,'Liste CG'!A:A,1,FALSE),"Attention erreur pas de CG")</f>
        <v>45400</v>
      </c>
      <c r="U1342" s="447" t="str">
        <f>IF(MID(H1342,4,1)="x", 'Messages d''erreur'!$B$13,IF(LEFT(T1342,1)="A",'Messages d''erreur'!$B$12,""))</f>
        <v/>
      </c>
    </row>
    <row r="1343" spans="1:21" ht="26" x14ac:dyDescent="0.35">
      <c r="A1343" s="535" t="s">
        <v>2424</v>
      </c>
      <c r="B1343" s="447">
        <f t="shared" si="104"/>
        <v>62104</v>
      </c>
      <c r="C1343" s="462" t="s">
        <v>2425</v>
      </c>
      <c r="D1343" s="463" t="s">
        <v>1100</v>
      </c>
      <c r="E1343" s="464" t="s">
        <v>61</v>
      </c>
      <c r="F1343" s="464">
        <v>3</v>
      </c>
      <c r="G1343" s="462" t="s">
        <v>2175</v>
      </c>
      <c r="H1343" s="464" t="s">
        <v>2170</v>
      </c>
      <c r="I1343" s="464" t="s">
        <v>3035</v>
      </c>
      <c r="J1343" s="464" t="s">
        <v>1101</v>
      </c>
      <c r="K1343" s="466" t="s">
        <v>90</v>
      </c>
      <c r="L1343" s="467">
        <f t="shared" si="108"/>
        <v>1</v>
      </c>
      <c r="M1343" s="468">
        <f t="shared" si="105"/>
        <v>45500</v>
      </c>
      <c r="N1343" s="467" t="str">
        <f>IF(IFERROR(SEARCH("-",K1343,1),0) &gt; 0,IFERROR(VLOOKUP(K1343,'Liste ECO'!A:A,1,FALSE),"ATTENTION CE Inexistant"),"")</f>
        <v>112-04</v>
      </c>
      <c r="O1343" s="467" t="str">
        <f>IF(LEFT(N1343,1) ="A",'Messages d''erreur'!$B$9,"")</f>
        <v/>
      </c>
      <c r="P1343" s="447">
        <f t="shared" si="106"/>
        <v>45500</v>
      </c>
      <c r="Q1343" s="447">
        <f>IFERROR(VLOOKUP(B1344,'Liste CG'!A:A,1,FALSE),"Attention erreur pas de CG")</f>
        <v>62104</v>
      </c>
      <c r="R1343" s="447" t="str">
        <f>IF(LEFT(Q1343,1)="A",'Messages d''erreur'!B$10,"")</f>
        <v/>
      </c>
      <c r="S1343" s="467">
        <f t="shared" si="107"/>
        <v>45500</v>
      </c>
      <c r="T1343" s="469">
        <f>IFERROR(VLOOKUP(S1343,'Liste CG'!A:A,1,FALSE),"Attention erreur pas de CG")</f>
        <v>45500</v>
      </c>
      <c r="U1343" s="447" t="str">
        <f>IF(MID(H1343,4,1)="x", 'Messages d''erreur'!$B$13,IF(LEFT(T1343,1)="A",'Messages d''erreur'!$B$12,""))</f>
        <v/>
      </c>
    </row>
    <row r="1344" spans="1:21" ht="26" x14ac:dyDescent="0.35">
      <c r="A1344" s="535" t="s">
        <v>2424</v>
      </c>
      <c r="B1344" s="447">
        <f t="shared" si="104"/>
        <v>62104</v>
      </c>
      <c r="C1344" s="462" t="s">
        <v>2425</v>
      </c>
      <c r="D1344" s="463" t="s">
        <v>1100</v>
      </c>
      <c r="E1344" s="464" t="s">
        <v>61</v>
      </c>
      <c r="F1344" s="464">
        <v>4</v>
      </c>
      <c r="G1344" s="462" t="s">
        <v>2179</v>
      </c>
      <c r="H1344" s="464" t="s">
        <v>2177</v>
      </c>
      <c r="I1344" s="464" t="s">
        <v>1201</v>
      </c>
      <c r="J1344" s="464" t="s">
        <v>1101</v>
      </c>
      <c r="K1344" s="466" t="s">
        <v>90</v>
      </c>
      <c r="L1344" s="467">
        <f t="shared" si="108"/>
        <v>1</v>
      </c>
      <c r="M1344" s="468">
        <f t="shared" si="105"/>
        <v>45820</v>
      </c>
      <c r="N1344" s="467" t="str">
        <f>IF(IFERROR(SEARCH("-",K1344,1),0) &gt; 0,IFERROR(VLOOKUP(K1344,'Liste ECO'!A:A,1,FALSE),"ATTENTION CE Inexistant"),"")</f>
        <v>112-04</v>
      </c>
      <c r="O1344" s="467" t="str">
        <f>IF(LEFT(N1344,1) ="A",'Messages d''erreur'!$B$9,"")</f>
        <v/>
      </c>
      <c r="P1344" s="447">
        <f t="shared" si="106"/>
        <v>45820</v>
      </c>
      <c r="Q1344" s="447">
        <f>IFERROR(VLOOKUP(B1345,'Liste CG'!A:A,1,FALSE),"Attention erreur pas de CG")</f>
        <v>62106</v>
      </c>
      <c r="R1344" s="447" t="str">
        <f>IF(LEFT(Q1344,1)="A",'Messages d''erreur'!B$10,"")</f>
        <v/>
      </c>
      <c r="S1344" s="467">
        <f t="shared" si="107"/>
        <v>45820</v>
      </c>
      <c r="T1344" s="469">
        <f>IFERROR(VLOOKUP(S1344,'Liste CG'!A:A,1,FALSE),"Attention erreur pas de CG")</f>
        <v>45820</v>
      </c>
      <c r="U1344" s="447" t="str">
        <f>IF(MID(H1344,4,1)="x", 'Messages d''erreur'!$B$13,IF(LEFT(T1344,1)="A",'Messages d''erreur'!$B$12,""))</f>
        <v/>
      </c>
    </row>
    <row r="1345" spans="1:21" ht="26" x14ac:dyDescent="0.35">
      <c r="A1345" s="535" t="s">
        <v>2426</v>
      </c>
      <c r="B1345" s="447">
        <f t="shared" si="104"/>
        <v>62106</v>
      </c>
      <c r="C1345" s="462" t="s">
        <v>93</v>
      </c>
      <c r="D1345" s="463" t="s">
        <v>1100</v>
      </c>
      <c r="E1345" s="464" t="s">
        <v>61</v>
      </c>
      <c r="F1345" s="464">
        <v>1</v>
      </c>
      <c r="G1345" s="462" t="s">
        <v>2139</v>
      </c>
      <c r="H1345" s="464" t="s">
        <v>2137</v>
      </c>
      <c r="I1345" s="464" t="s">
        <v>1201</v>
      </c>
      <c r="J1345" s="464" t="s">
        <v>1101</v>
      </c>
      <c r="K1345" s="466" t="s">
        <v>92</v>
      </c>
      <c r="L1345" s="467">
        <f t="shared" si="108"/>
        <v>0</v>
      </c>
      <c r="M1345" s="468">
        <f t="shared" si="105"/>
        <v>45300</v>
      </c>
      <c r="N1345" s="467" t="str">
        <f>IF(IFERROR(SEARCH("-",K1345,1),0) &gt; 0,IFERROR(VLOOKUP(K1345,'Liste ECO'!A:A,1,FALSE),"ATTENTION CE Inexistant"),"")</f>
        <v>112-06</v>
      </c>
      <c r="O1345" s="467" t="str">
        <f>IF(LEFT(N1345,1) ="A",'Messages d''erreur'!$B$9,"")</f>
        <v/>
      </c>
      <c r="P1345" s="447">
        <f t="shared" si="106"/>
        <v>45300</v>
      </c>
      <c r="Q1345" s="447">
        <f>IFERROR(VLOOKUP(B1346,'Liste CG'!A:A,1,FALSE),"Attention erreur pas de CG")</f>
        <v>62106</v>
      </c>
      <c r="R1345" s="447" t="str">
        <f>IF(LEFT(Q1345,1)="A",'Messages d''erreur'!B$10,"")</f>
        <v/>
      </c>
      <c r="S1345" s="467">
        <f t="shared" si="107"/>
        <v>45300</v>
      </c>
      <c r="T1345" s="469">
        <f>IFERROR(VLOOKUP(S1345,'Liste CG'!A:A,1,FALSE),"Attention erreur pas de CG")</f>
        <v>45300</v>
      </c>
      <c r="U1345" s="447" t="str">
        <f>IF(MID(H1345,4,1)="x", 'Messages d''erreur'!$B$13,IF(LEFT(T1345,1)="A",'Messages d''erreur'!$B$12,""))</f>
        <v/>
      </c>
    </row>
    <row r="1346" spans="1:21" ht="26" x14ac:dyDescent="0.35">
      <c r="A1346" s="535" t="s">
        <v>2426</v>
      </c>
      <c r="B1346" s="447">
        <f t="shared" si="104"/>
        <v>62106</v>
      </c>
      <c r="C1346" s="462" t="s">
        <v>93</v>
      </c>
      <c r="D1346" s="463" t="s">
        <v>1100</v>
      </c>
      <c r="E1346" s="464" t="s">
        <v>61</v>
      </c>
      <c r="F1346" s="464">
        <v>2</v>
      </c>
      <c r="G1346" s="462" t="s">
        <v>2150</v>
      </c>
      <c r="H1346" s="464" t="s">
        <v>2148</v>
      </c>
      <c r="I1346" s="464" t="s">
        <v>1201</v>
      </c>
      <c r="J1346" s="464" t="s">
        <v>1101</v>
      </c>
      <c r="K1346" s="466" t="s">
        <v>92</v>
      </c>
      <c r="L1346" s="467">
        <f t="shared" si="108"/>
        <v>1</v>
      </c>
      <c r="M1346" s="468">
        <f t="shared" si="105"/>
        <v>45400</v>
      </c>
      <c r="N1346" s="467" t="str">
        <f>IF(IFERROR(SEARCH("-",K1346,1),0) &gt; 0,IFERROR(VLOOKUP(K1346,'Liste ECO'!A:A,1,FALSE),"ATTENTION CE Inexistant"),"")</f>
        <v>112-06</v>
      </c>
      <c r="O1346" s="467" t="str">
        <f>IF(LEFT(N1346,1) ="A",'Messages d''erreur'!$B$9,"")</f>
        <v/>
      </c>
      <c r="P1346" s="447">
        <f t="shared" si="106"/>
        <v>45400</v>
      </c>
      <c r="Q1346" s="447">
        <f>IFERROR(VLOOKUP(B1347,'Liste CG'!A:A,1,FALSE),"Attention erreur pas de CG")</f>
        <v>62106</v>
      </c>
      <c r="R1346" s="447" t="str">
        <f>IF(LEFT(Q1346,1)="A",'Messages d''erreur'!B$10,"")</f>
        <v/>
      </c>
      <c r="S1346" s="467">
        <f t="shared" si="107"/>
        <v>45400</v>
      </c>
      <c r="T1346" s="469">
        <f>IFERROR(VLOOKUP(S1346,'Liste CG'!A:A,1,FALSE),"Attention erreur pas de CG")</f>
        <v>45400</v>
      </c>
      <c r="U1346" s="447" t="str">
        <f>IF(MID(H1346,4,1)="x", 'Messages d''erreur'!$B$13,IF(LEFT(T1346,1)="A",'Messages d''erreur'!$B$12,""))</f>
        <v/>
      </c>
    </row>
    <row r="1347" spans="1:21" ht="26" x14ac:dyDescent="0.35">
      <c r="A1347" s="535" t="s">
        <v>2426</v>
      </c>
      <c r="B1347" s="447">
        <f t="shared" si="104"/>
        <v>62106</v>
      </c>
      <c r="C1347" s="462" t="s">
        <v>93</v>
      </c>
      <c r="D1347" s="463" t="s">
        <v>1100</v>
      </c>
      <c r="E1347" s="464" t="s">
        <v>61</v>
      </c>
      <c r="F1347" s="464">
        <v>3</v>
      </c>
      <c r="G1347" s="462" t="s">
        <v>2175</v>
      </c>
      <c r="H1347" s="464" t="s">
        <v>2170</v>
      </c>
      <c r="I1347" s="464" t="s">
        <v>3035</v>
      </c>
      <c r="J1347" s="464" t="s">
        <v>1101</v>
      </c>
      <c r="K1347" s="466" t="s">
        <v>92</v>
      </c>
      <c r="L1347" s="467">
        <f t="shared" si="108"/>
        <v>1</v>
      </c>
      <c r="M1347" s="468">
        <f t="shared" si="105"/>
        <v>45500</v>
      </c>
      <c r="N1347" s="467" t="str">
        <f>IF(IFERROR(SEARCH("-",K1347,1),0) &gt; 0,IFERROR(VLOOKUP(K1347,'Liste ECO'!A:A,1,FALSE),"ATTENTION CE Inexistant"),"")</f>
        <v>112-06</v>
      </c>
      <c r="O1347" s="467" t="str">
        <f>IF(LEFT(N1347,1) ="A",'Messages d''erreur'!$B$9,"")</f>
        <v/>
      </c>
      <c r="P1347" s="447">
        <f t="shared" si="106"/>
        <v>45500</v>
      </c>
      <c r="Q1347" s="447">
        <f>IFERROR(VLOOKUP(B1348,'Liste CG'!A:A,1,FALSE),"Attention erreur pas de CG")</f>
        <v>62106</v>
      </c>
      <c r="R1347" s="447" t="str">
        <f>IF(LEFT(Q1347,1)="A",'Messages d''erreur'!B$10,"")</f>
        <v/>
      </c>
      <c r="S1347" s="467">
        <f t="shared" si="107"/>
        <v>45500</v>
      </c>
      <c r="T1347" s="469">
        <f>IFERROR(VLOOKUP(S1347,'Liste CG'!A:A,1,FALSE),"Attention erreur pas de CG")</f>
        <v>45500</v>
      </c>
      <c r="U1347" s="447" t="str">
        <f>IF(MID(H1347,4,1)="x", 'Messages d''erreur'!$B$13,IF(LEFT(T1347,1)="A",'Messages d''erreur'!$B$12,""))</f>
        <v/>
      </c>
    </row>
    <row r="1348" spans="1:21" ht="26" x14ac:dyDescent="0.35">
      <c r="A1348" s="535" t="s">
        <v>2426</v>
      </c>
      <c r="B1348" s="447">
        <f t="shared" si="104"/>
        <v>62106</v>
      </c>
      <c r="C1348" s="462" t="s">
        <v>93</v>
      </c>
      <c r="D1348" s="463" t="s">
        <v>1100</v>
      </c>
      <c r="E1348" s="464" t="s">
        <v>61</v>
      </c>
      <c r="F1348" s="464">
        <v>4</v>
      </c>
      <c r="G1348" s="462" t="s">
        <v>2179</v>
      </c>
      <c r="H1348" s="464" t="s">
        <v>2177</v>
      </c>
      <c r="I1348" s="464" t="s">
        <v>1201</v>
      </c>
      <c r="J1348" s="464" t="s">
        <v>1101</v>
      </c>
      <c r="K1348" s="466" t="s">
        <v>92</v>
      </c>
      <c r="L1348" s="467">
        <f t="shared" si="108"/>
        <v>1</v>
      </c>
      <c r="M1348" s="468">
        <f t="shared" si="105"/>
        <v>45820</v>
      </c>
      <c r="N1348" s="467" t="str">
        <f>IF(IFERROR(SEARCH("-",K1348,1),0) &gt; 0,IFERROR(VLOOKUP(K1348,'Liste ECO'!A:A,1,FALSE),"ATTENTION CE Inexistant"),"")</f>
        <v>112-06</v>
      </c>
      <c r="O1348" s="467" t="str">
        <f>IF(LEFT(N1348,1) ="A",'Messages d''erreur'!$B$9,"")</f>
        <v/>
      </c>
      <c r="P1348" s="447">
        <f t="shared" si="106"/>
        <v>45820</v>
      </c>
      <c r="Q1348" s="447">
        <f>IFERROR(VLOOKUP(B1349,'Liste CG'!A:A,1,FALSE),"Attention erreur pas de CG")</f>
        <v>62129</v>
      </c>
      <c r="R1348" s="447" t="str">
        <f>IF(LEFT(Q1348,1)="A",'Messages d''erreur'!B$10,"")</f>
        <v/>
      </c>
      <c r="S1348" s="467">
        <f t="shared" si="107"/>
        <v>45820</v>
      </c>
      <c r="T1348" s="469">
        <f>IFERROR(VLOOKUP(S1348,'Liste CG'!A:A,1,FALSE),"Attention erreur pas de CG")</f>
        <v>45820</v>
      </c>
      <c r="U1348" s="447" t="str">
        <f>IF(MID(H1348,4,1)="x", 'Messages d''erreur'!$B$13,IF(LEFT(T1348,1)="A",'Messages d''erreur'!$B$12,""))</f>
        <v/>
      </c>
    </row>
    <row r="1349" spans="1:21" ht="39" x14ac:dyDescent="0.35">
      <c r="A1349" s="535" t="s">
        <v>2427</v>
      </c>
      <c r="B1349" s="447">
        <f t="shared" si="104"/>
        <v>62129</v>
      </c>
      <c r="C1349" s="462" t="s">
        <v>95</v>
      </c>
      <c r="D1349" s="463" t="s">
        <v>1100</v>
      </c>
      <c r="E1349" s="464" t="s">
        <v>61</v>
      </c>
      <c r="F1349" s="464">
        <v>1</v>
      </c>
      <c r="G1349" s="462" t="s">
        <v>2139</v>
      </c>
      <c r="H1349" s="464" t="s">
        <v>2137</v>
      </c>
      <c r="I1349" s="464" t="s">
        <v>1201</v>
      </c>
      <c r="J1349" s="464" t="s">
        <v>1101</v>
      </c>
      <c r="K1349" s="466" t="s">
        <v>94</v>
      </c>
      <c r="L1349" s="467">
        <f t="shared" si="108"/>
        <v>0</v>
      </c>
      <c r="M1349" s="468">
        <f t="shared" si="105"/>
        <v>45300</v>
      </c>
      <c r="N1349" s="467" t="str">
        <f>IF(IFERROR(SEARCH("-",K1349,1),0) &gt; 0,IFERROR(VLOOKUP(K1349,'Liste ECO'!A:A,1,FALSE),"ATTENTION CE Inexistant"),"")</f>
        <v>112-48</v>
      </c>
      <c r="O1349" s="467" t="str">
        <f>IF(LEFT(N1349,1) ="A",'Messages d''erreur'!$B$9,"")</f>
        <v/>
      </c>
      <c r="P1349" s="447">
        <f t="shared" si="106"/>
        <v>45300</v>
      </c>
      <c r="Q1349" s="447">
        <f>IFERROR(VLOOKUP(B1350,'Liste CG'!A:A,1,FALSE),"Attention erreur pas de CG")</f>
        <v>62129</v>
      </c>
      <c r="R1349" s="447" t="str">
        <f>IF(LEFT(Q1349,1)="A",'Messages d''erreur'!B$10,"")</f>
        <v/>
      </c>
      <c r="S1349" s="467">
        <f t="shared" si="107"/>
        <v>45300</v>
      </c>
      <c r="T1349" s="469">
        <f>IFERROR(VLOOKUP(S1349,'Liste CG'!A:A,1,FALSE),"Attention erreur pas de CG")</f>
        <v>45300</v>
      </c>
      <c r="U1349" s="447" t="str">
        <f>IF(MID(H1349,4,1)="x", 'Messages d''erreur'!$B$13,IF(LEFT(T1349,1)="A",'Messages d''erreur'!$B$12,""))</f>
        <v/>
      </c>
    </row>
    <row r="1350" spans="1:21" ht="39" x14ac:dyDescent="0.35">
      <c r="A1350" s="535" t="s">
        <v>2427</v>
      </c>
      <c r="B1350" s="447">
        <f t="shared" si="104"/>
        <v>62129</v>
      </c>
      <c r="C1350" s="462" t="s">
        <v>95</v>
      </c>
      <c r="D1350" s="463" t="s">
        <v>1100</v>
      </c>
      <c r="E1350" s="464" t="s">
        <v>61</v>
      </c>
      <c r="F1350" s="464">
        <v>2</v>
      </c>
      <c r="G1350" s="462" t="s">
        <v>2150</v>
      </c>
      <c r="H1350" s="464" t="s">
        <v>2148</v>
      </c>
      <c r="I1350" s="464" t="s">
        <v>1201</v>
      </c>
      <c r="J1350" s="464" t="s">
        <v>1101</v>
      </c>
      <c r="K1350" s="466" t="s">
        <v>94</v>
      </c>
      <c r="L1350" s="467">
        <f t="shared" si="108"/>
        <v>1</v>
      </c>
      <c r="M1350" s="468">
        <f t="shared" si="105"/>
        <v>45400</v>
      </c>
      <c r="N1350" s="467" t="str">
        <f>IF(IFERROR(SEARCH("-",K1350,1),0) &gt; 0,IFERROR(VLOOKUP(K1350,'Liste ECO'!A:A,1,FALSE),"ATTENTION CE Inexistant"),"")</f>
        <v>112-48</v>
      </c>
      <c r="O1350" s="467" t="str">
        <f>IF(LEFT(N1350,1) ="A",'Messages d''erreur'!$B$9,"")</f>
        <v/>
      </c>
      <c r="P1350" s="447">
        <f t="shared" si="106"/>
        <v>45400</v>
      </c>
      <c r="Q1350" s="447">
        <f>IFERROR(VLOOKUP(B1351,'Liste CG'!A:A,1,FALSE),"Attention erreur pas de CG")</f>
        <v>62129</v>
      </c>
      <c r="R1350" s="447" t="str">
        <f>IF(LEFT(Q1350,1)="A",'Messages d''erreur'!B$10,"")</f>
        <v/>
      </c>
      <c r="S1350" s="467">
        <f t="shared" si="107"/>
        <v>45400</v>
      </c>
      <c r="T1350" s="469">
        <f>IFERROR(VLOOKUP(S1350,'Liste CG'!A:A,1,FALSE),"Attention erreur pas de CG")</f>
        <v>45400</v>
      </c>
      <c r="U1350" s="447" t="str">
        <f>IF(MID(H1350,4,1)="x", 'Messages d''erreur'!$B$13,IF(LEFT(T1350,1)="A",'Messages d''erreur'!$B$12,""))</f>
        <v/>
      </c>
    </row>
    <row r="1351" spans="1:21" ht="39" x14ac:dyDescent="0.35">
      <c r="A1351" s="535" t="s">
        <v>2427</v>
      </c>
      <c r="B1351" s="447">
        <f t="shared" si="104"/>
        <v>62129</v>
      </c>
      <c r="C1351" s="462" t="s">
        <v>95</v>
      </c>
      <c r="D1351" s="463" t="s">
        <v>1100</v>
      </c>
      <c r="E1351" s="464" t="s">
        <v>61</v>
      </c>
      <c r="F1351" s="464">
        <v>3</v>
      </c>
      <c r="G1351" s="462" t="s">
        <v>2175</v>
      </c>
      <c r="H1351" s="464" t="s">
        <v>2170</v>
      </c>
      <c r="I1351" s="464" t="s">
        <v>3035</v>
      </c>
      <c r="J1351" s="464" t="s">
        <v>1101</v>
      </c>
      <c r="K1351" s="466" t="s">
        <v>94</v>
      </c>
      <c r="L1351" s="467">
        <f t="shared" si="108"/>
        <v>1</v>
      </c>
      <c r="M1351" s="468">
        <f t="shared" si="105"/>
        <v>45500</v>
      </c>
      <c r="N1351" s="467" t="str">
        <f>IF(IFERROR(SEARCH("-",K1351,1),0) &gt; 0,IFERROR(VLOOKUP(K1351,'Liste ECO'!A:A,1,FALSE),"ATTENTION CE Inexistant"),"")</f>
        <v>112-48</v>
      </c>
      <c r="O1351" s="467" t="str">
        <f>IF(LEFT(N1351,1) ="A",'Messages d''erreur'!$B$9,"")</f>
        <v/>
      </c>
      <c r="P1351" s="447">
        <f t="shared" si="106"/>
        <v>45500</v>
      </c>
      <c r="Q1351" s="447">
        <f>IFERROR(VLOOKUP(B1352,'Liste CG'!A:A,1,FALSE),"Attention erreur pas de CG")</f>
        <v>62129</v>
      </c>
      <c r="R1351" s="447" t="str">
        <f>IF(LEFT(Q1351,1)="A",'Messages d''erreur'!B$10,"")</f>
        <v/>
      </c>
      <c r="S1351" s="467">
        <f t="shared" si="107"/>
        <v>45500</v>
      </c>
      <c r="T1351" s="469">
        <f>IFERROR(VLOOKUP(S1351,'Liste CG'!A:A,1,FALSE),"Attention erreur pas de CG")</f>
        <v>45500</v>
      </c>
      <c r="U1351" s="447" t="str">
        <f>IF(MID(H1351,4,1)="x", 'Messages d''erreur'!$B$13,IF(LEFT(T1351,1)="A",'Messages d''erreur'!$B$12,""))</f>
        <v/>
      </c>
    </row>
    <row r="1352" spans="1:21" ht="39" x14ac:dyDescent="0.35">
      <c r="A1352" s="535" t="s">
        <v>2427</v>
      </c>
      <c r="B1352" s="447">
        <f t="shared" si="104"/>
        <v>62129</v>
      </c>
      <c r="C1352" s="462" t="s">
        <v>95</v>
      </c>
      <c r="D1352" s="463" t="s">
        <v>1100</v>
      </c>
      <c r="E1352" s="464" t="s">
        <v>61</v>
      </c>
      <c r="F1352" s="464">
        <v>4</v>
      </c>
      <c r="G1352" s="462" t="s">
        <v>2179</v>
      </c>
      <c r="H1352" s="464" t="s">
        <v>2177</v>
      </c>
      <c r="I1352" s="464" t="s">
        <v>1201</v>
      </c>
      <c r="J1352" s="464" t="s">
        <v>1101</v>
      </c>
      <c r="K1352" s="466" t="s">
        <v>94</v>
      </c>
      <c r="L1352" s="467">
        <f t="shared" si="108"/>
        <v>1</v>
      </c>
      <c r="M1352" s="468">
        <f t="shared" si="105"/>
        <v>45820</v>
      </c>
      <c r="N1352" s="467" t="str">
        <f>IF(IFERROR(SEARCH("-",K1352,1),0) &gt; 0,IFERROR(VLOOKUP(K1352,'Liste ECO'!A:A,1,FALSE),"ATTENTION CE Inexistant"),"")</f>
        <v>112-48</v>
      </c>
      <c r="O1352" s="467" t="str">
        <f>IF(LEFT(N1352,1) ="A",'Messages d''erreur'!$B$9,"")</f>
        <v/>
      </c>
      <c r="P1352" s="447">
        <f t="shared" si="106"/>
        <v>45820</v>
      </c>
      <c r="Q1352" s="447">
        <f>IFERROR(VLOOKUP(B1353,'Liste CG'!A:A,1,FALSE),"Attention erreur pas de CG")</f>
        <v>62201</v>
      </c>
      <c r="R1352" s="447" t="str">
        <f>IF(LEFT(Q1352,1)="A",'Messages d''erreur'!B$10,"")</f>
        <v/>
      </c>
      <c r="S1352" s="467">
        <f t="shared" si="107"/>
        <v>45820</v>
      </c>
      <c r="T1352" s="469">
        <f>IFERROR(VLOOKUP(S1352,'Liste CG'!A:A,1,FALSE),"Attention erreur pas de CG")</f>
        <v>45820</v>
      </c>
      <c r="U1352" s="447" t="str">
        <f>IF(MID(H1352,4,1)="x", 'Messages d''erreur'!$B$13,IF(LEFT(T1352,1)="A",'Messages d''erreur'!$B$12,""))</f>
        <v/>
      </c>
    </row>
    <row r="1353" spans="1:21" ht="39" x14ac:dyDescent="0.35">
      <c r="A1353" s="535" t="s">
        <v>2428</v>
      </c>
      <c r="B1353" s="447">
        <f t="shared" si="104"/>
        <v>62201</v>
      </c>
      <c r="C1353" s="462" t="s">
        <v>98</v>
      </c>
      <c r="D1353" s="463" t="s">
        <v>1100</v>
      </c>
      <c r="E1353" s="464" t="s">
        <v>61</v>
      </c>
      <c r="F1353" s="464">
        <v>1</v>
      </c>
      <c r="G1353" s="462" t="s">
        <v>2429</v>
      </c>
      <c r="H1353" s="464" t="s">
        <v>2148</v>
      </c>
      <c r="I1353" s="464" t="s">
        <v>1201</v>
      </c>
      <c r="J1353" s="464" t="s">
        <v>1101</v>
      </c>
      <c r="K1353" s="466" t="s">
        <v>97</v>
      </c>
      <c r="L1353" s="467">
        <f t="shared" si="108"/>
        <v>0</v>
      </c>
      <c r="M1353" s="468">
        <f t="shared" si="105"/>
        <v>45400</v>
      </c>
      <c r="N1353" s="467" t="str">
        <f>IF(IFERROR(SEARCH("-",K1353,1),0) &gt; 0,IFERROR(VLOOKUP(K1353,'Liste ECO'!A:A,1,FALSE),"ATTENTION CE Inexistant"),"")</f>
        <v>113-01</v>
      </c>
      <c r="O1353" s="467" t="str">
        <f>IF(LEFT(N1353,1) ="A",'Messages d''erreur'!$B$9,"")</f>
        <v/>
      </c>
      <c r="P1353" s="447">
        <f t="shared" si="106"/>
        <v>45400</v>
      </c>
      <c r="Q1353" s="447">
        <f>IFERROR(VLOOKUP(B1354,'Liste CG'!A:A,1,FALSE),"Attention erreur pas de CG")</f>
        <v>62202</v>
      </c>
      <c r="R1353" s="447" t="str">
        <f>IF(LEFT(Q1353,1)="A",'Messages d''erreur'!B$10,"")</f>
        <v/>
      </c>
      <c r="S1353" s="467">
        <f t="shared" si="107"/>
        <v>45400</v>
      </c>
      <c r="T1353" s="469">
        <f>IFERROR(VLOOKUP(S1353,'Liste CG'!A:A,1,FALSE),"Attention erreur pas de CG")</f>
        <v>45400</v>
      </c>
      <c r="U1353" s="447" t="str">
        <f>IF(MID(H1353,4,1)="x", 'Messages d''erreur'!$B$13,IF(LEFT(T1353,1)="A",'Messages d''erreur'!$B$12,""))</f>
        <v/>
      </c>
    </row>
    <row r="1354" spans="1:21" ht="52" x14ac:dyDescent="0.35">
      <c r="A1354" s="535" t="s">
        <v>2430</v>
      </c>
      <c r="B1354" s="447">
        <f t="shared" si="104"/>
        <v>62202</v>
      </c>
      <c r="C1354" s="462" t="s">
        <v>100</v>
      </c>
      <c r="D1354" s="463" t="s">
        <v>1100</v>
      </c>
      <c r="E1354" s="464" t="s">
        <v>61</v>
      </c>
      <c r="F1354" s="464">
        <v>1</v>
      </c>
      <c r="G1354" s="462" t="s">
        <v>2431</v>
      </c>
      <c r="H1354" s="464" t="s">
        <v>2148</v>
      </c>
      <c r="I1354" s="464" t="s">
        <v>1201</v>
      </c>
      <c r="J1354" s="464" t="s">
        <v>1101</v>
      </c>
      <c r="K1354" s="466" t="s">
        <v>99</v>
      </c>
      <c r="L1354" s="467">
        <f t="shared" si="108"/>
        <v>0</v>
      </c>
      <c r="M1354" s="468">
        <f t="shared" si="105"/>
        <v>45400</v>
      </c>
      <c r="N1354" s="467" t="str">
        <f>IF(IFERROR(SEARCH("-",K1354,1),0) &gt; 0,IFERROR(VLOOKUP(K1354,'Liste ECO'!A:A,1,FALSE),"ATTENTION CE Inexistant"),"")</f>
        <v>113-02</v>
      </c>
      <c r="O1354" s="467" t="str">
        <f>IF(LEFT(N1354,1) ="A",'Messages d''erreur'!$B$9,"")</f>
        <v/>
      </c>
      <c r="P1354" s="447">
        <f t="shared" si="106"/>
        <v>45400</v>
      </c>
      <c r="Q1354" s="447">
        <f>IFERROR(VLOOKUP(B1355,'Liste CG'!A:A,1,FALSE),"Attention erreur pas de CG")</f>
        <v>62203</v>
      </c>
      <c r="R1354" s="447" t="str">
        <f>IF(LEFT(Q1354,1)="A",'Messages d''erreur'!B$10,"")</f>
        <v/>
      </c>
      <c r="S1354" s="467">
        <f t="shared" si="107"/>
        <v>45400</v>
      </c>
      <c r="T1354" s="469">
        <f>IFERROR(VLOOKUP(S1354,'Liste CG'!A:A,1,FALSE),"Attention erreur pas de CG")</f>
        <v>45400</v>
      </c>
      <c r="U1354" s="447" t="str">
        <f>IF(MID(H1354,4,1)="x", 'Messages d''erreur'!$B$13,IF(LEFT(T1354,1)="A",'Messages d''erreur'!$B$12,""))</f>
        <v/>
      </c>
    </row>
    <row r="1355" spans="1:21" ht="52" x14ac:dyDescent="0.35">
      <c r="A1355" s="535" t="s">
        <v>2432</v>
      </c>
      <c r="B1355" s="447">
        <f t="shared" si="104"/>
        <v>62203</v>
      </c>
      <c r="C1355" s="462" t="s">
        <v>2433</v>
      </c>
      <c r="D1355" s="463" t="s">
        <v>1100</v>
      </c>
      <c r="E1355" s="464" t="s">
        <v>61</v>
      </c>
      <c r="F1355" s="464">
        <v>1</v>
      </c>
      <c r="G1355" s="462" t="s">
        <v>2434</v>
      </c>
      <c r="H1355" s="464" t="s">
        <v>2148</v>
      </c>
      <c r="I1355" s="464" t="s">
        <v>1201</v>
      </c>
      <c r="J1355" s="464" t="s">
        <v>1101</v>
      </c>
      <c r="K1355" s="466" t="s">
        <v>101</v>
      </c>
      <c r="L1355" s="467">
        <f t="shared" si="108"/>
        <v>0</v>
      </c>
      <c r="M1355" s="468">
        <f t="shared" si="105"/>
        <v>45400</v>
      </c>
      <c r="N1355" s="467" t="str">
        <f>IF(IFERROR(SEARCH("-",K1355,1),0) &gt; 0,IFERROR(VLOOKUP(K1355,'Liste ECO'!A:A,1,FALSE),"ATTENTION CE Inexistant"),"")</f>
        <v>113-03</v>
      </c>
      <c r="O1355" s="467" t="str">
        <f>IF(LEFT(N1355,1) ="A",'Messages d''erreur'!$B$9,"")</f>
        <v/>
      </c>
      <c r="P1355" s="447">
        <f t="shared" si="106"/>
        <v>45400</v>
      </c>
      <c r="Q1355" s="447">
        <f>IFERROR(VLOOKUP(B1356,'Liste CG'!A:A,1,FALSE),"Attention erreur pas de CG")</f>
        <v>62204</v>
      </c>
      <c r="R1355" s="447" t="str">
        <f>IF(LEFT(Q1355,1)="A",'Messages d''erreur'!B$10,"")</f>
        <v/>
      </c>
      <c r="S1355" s="467">
        <f t="shared" si="107"/>
        <v>45400</v>
      </c>
      <c r="T1355" s="469">
        <f>IFERROR(VLOOKUP(S1355,'Liste CG'!A:A,1,FALSE),"Attention erreur pas de CG")</f>
        <v>45400</v>
      </c>
      <c r="U1355" s="447" t="str">
        <f>IF(MID(H1355,4,1)="x", 'Messages d''erreur'!$B$13,IF(LEFT(T1355,1)="A",'Messages d''erreur'!$B$12,""))</f>
        <v/>
      </c>
    </row>
    <row r="1356" spans="1:21" ht="52" x14ac:dyDescent="0.35">
      <c r="A1356" s="535" t="s">
        <v>2435</v>
      </c>
      <c r="B1356" s="447">
        <f t="shared" si="104"/>
        <v>62204</v>
      </c>
      <c r="C1356" s="462" t="s">
        <v>2436</v>
      </c>
      <c r="D1356" s="463" t="s">
        <v>1100</v>
      </c>
      <c r="E1356" s="464" t="s">
        <v>61</v>
      </c>
      <c r="F1356" s="464">
        <v>1</v>
      </c>
      <c r="G1356" s="462" t="s">
        <v>2437</v>
      </c>
      <c r="H1356" s="464" t="s">
        <v>2148</v>
      </c>
      <c r="I1356" s="464" t="s">
        <v>1201</v>
      </c>
      <c r="J1356" s="464" t="s">
        <v>1101</v>
      </c>
      <c r="K1356" s="466" t="s">
        <v>103</v>
      </c>
      <c r="L1356" s="467">
        <f t="shared" si="108"/>
        <v>0</v>
      </c>
      <c r="M1356" s="468">
        <f t="shared" si="105"/>
        <v>45400</v>
      </c>
      <c r="N1356" s="467" t="str">
        <f>IF(IFERROR(SEARCH("-",K1356,1),0) &gt; 0,IFERROR(VLOOKUP(K1356,'Liste ECO'!A:A,1,FALSE),"ATTENTION CE Inexistant"),"")</f>
        <v>113-04</v>
      </c>
      <c r="O1356" s="467" t="str">
        <f>IF(LEFT(N1356,1) ="A",'Messages d''erreur'!$B$9,"")</f>
        <v/>
      </c>
      <c r="P1356" s="447">
        <f t="shared" si="106"/>
        <v>45400</v>
      </c>
      <c r="Q1356" s="447">
        <f>IFERROR(VLOOKUP(B1357,'Liste CG'!A:A,1,FALSE),"Attention erreur pas de CG")</f>
        <v>62206</v>
      </c>
      <c r="R1356" s="447" t="str">
        <f>IF(LEFT(Q1356,1)="A",'Messages d''erreur'!B$10,"")</f>
        <v/>
      </c>
      <c r="S1356" s="467">
        <f t="shared" si="107"/>
        <v>45400</v>
      </c>
      <c r="T1356" s="469">
        <f>IFERROR(VLOOKUP(S1356,'Liste CG'!A:A,1,FALSE),"Attention erreur pas de CG")</f>
        <v>45400</v>
      </c>
      <c r="U1356" s="447" t="str">
        <f>IF(MID(H1356,4,1)="x", 'Messages d''erreur'!$B$13,IF(LEFT(T1356,1)="A",'Messages d''erreur'!$B$12,""))</f>
        <v/>
      </c>
    </row>
    <row r="1357" spans="1:21" ht="52" x14ac:dyDescent="0.35">
      <c r="A1357" s="535" t="s">
        <v>2438</v>
      </c>
      <c r="B1357" s="447">
        <f t="shared" si="104"/>
        <v>62206</v>
      </c>
      <c r="C1357" s="462" t="s">
        <v>2439</v>
      </c>
      <c r="D1357" s="463" t="s">
        <v>1100</v>
      </c>
      <c r="E1357" s="464" t="s">
        <v>61</v>
      </c>
      <c r="F1357" s="464">
        <v>1</v>
      </c>
      <c r="G1357" s="462" t="s">
        <v>2440</v>
      </c>
      <c r="H1357" s="464" t="s">
        <v>2148</v>
      </c>
      <c r="I1357" s="502" t="s">
        <v>3036</v>
      </c>
      <c r="J1357" s="464" t="s">
        <v>1101</v>
      </c>
      <c r="K1357" s="466" t="s">
        <v>105</v>
      </c>
      <c r="L1357" s="467">
        <f t="shared" si="108"/>
        <v>0</v>
      </c>
      <c r="M1357" s="468">
        <f t="shared" si="105"/>
        <v>45400</v>
      </c>
      <c r="N1357" s="467" t="str">
        <f>IF(IFERROR(SEARCH("-",K1357,1),0) &gt; 0,IFERROR(VLOOKUP(K1357,'Liste ECO'!A:A,1,FALSE),"ATTENTION CE Inexistant"),"")</f>
        <v>113-06</v>
      </c>
      <c r="O1357" s="467" t="str">
        <f>IF(LEFT(N1357,1) ="A",'Messages d''erreur'!$B$9,"")</f>
        <v/>
      </c>
      <c r="P1357" s="447">
        <f t="shared" si="106"/>
        <v>45400</v>
      </c>
      <c r="Q1357" s="447">
        <f>IFERROR(VLOOKUP(B1358,'Liste CG'!A:A,1,FALSE),"Attention erreur pas de CG")</f>
        <v>62402</v>
      </c>
      <c r="R1357" s="447" t="str">
        <f>IF(LEFT(Q1357,1)="A",'Messages d''erreur'!B$10,"")</f>
        <v/>
      </c>
      <c r="S1357" s="467">
        <f t="shared" si="107"/>
        <v>45400</v>
      </c>
      <c r="T1357" s="469">
        <f>IFERROR(VLOOKUP(S1357,'Liste CG'!A:A,1,FALSE),"Attention erreur pas de CG")</f>
        <v>45400</v>
      </c>
      <c r="U1357" s="447" t="str">
        <f>IF(MID(H1357,4,1)="x", 'Messages d''erreur'!$B$13,IF(LEFT(T1357,1)="A",'Messages d''erreur'!$B$12,""))</f>
        <v/>
      </c>
    </row>
    <row r="1358" spans="1:21" ht="39" x14ac:dyDescent="0.35">
      <c r="A1358" s="535" t="s">
        <v>2441</v>
      </c>
      <c r="B1358" s="447">
        <f t="shared" ref="B1358:B1423" si="109">VALUE(A1358)</f>
        <v>62402</v>
      </c>
      <c r="C1358" s="462" t="s">
        <v>109</v>
      </c>
      <c r="D1358" s="463" t="s">
        <v>1100</v>
      </c>
      <c r="E1358" s="464" t="s">
        <v>61</v>
      </c>
      <c r="F1358" s="464">
        <v>1</v>
      </c>
      <c r="G1358" s="462" t="s">
        <v>2442</v>
      </c>
      <c r="H1358" s="464" t="s">
        <v>2148</v>
      </c>
      <c r="I1358" s="464" t="s">
        <v>1201</v>
      </c>
      <c r="J1358" s="464" t="s">
        <v>1101</v>
      </c>
      <c r="K1358" s="466" t="s">
        <v>108</v>
      </c>
      <c r="L1358" s="467">
        <f t="shared" si="108"/>
        <v>0</v>
      </c>
      <c r="M1358" s="468">
        <f t="shared" ref="M1358:M1423" si="110">VALUE(H1358)</f>
        <v>45400</v>
      </c>
      <c r="N1358" s="467" t="str">
        <f>IF(IFERROR(SEARCH("-",K1358,1),0) &gt; 0,IFERROR(VLOOKUP(K1358,'Liste ECO'!A:A,1,FALSE),"ATTENTION CE Inexistant"),"")</f>
        <v>114-02</v>
      </c>
      <c r="O1358" s="467" t="str">
        <f>IF(LEFT(N1358,1) ="A",'Messages d''erreur'!$B$9,"")</f>
        <v/>
      </c>
      <c r="P1358" s="447">
        <f t="shared" si="106"/>
        <v>45400</v>
      </c>
      <c r="Q1358" s="447">
        <f>IFERROR(VLOOKUP(B1359,'Liste CG'!A:A,1,FALSE),"Attention erreur pas de CG")</f>
        <v>62411</v>
      </c>
      <c r="R1358" s="447" t="str">
        <f>IF(LEFT(Q1358,1)="A",'Messages d''erreur'!B$10,"")</f>
        <v/>
      </c>
      <c r="S1358" s="467">
        <f t="shared" si="107"/>
        <v>45400</v>
      </c>
      <c r="T1358" s="469">
        <f>IFERROR(VLOOKUP(S1358,'Liste CG'!A:A,1,FALSE),"Attention erreur pas de CG")</f>
        <v>45400</v>
      </c>
      <c r="U1358" s="447" t="str">
        <f>IF(MID(H1358,4,1)="x", 'Messages d''erreur'!$B$13,IF(LEFT(T1358,1)="A",'Messages d''erreur'!$B$12,""))</f>
        <v/>
      </c>
    </row>
    <row r="1359" spans="1:21" ht="39" x14ac:dyDescent="0.35">
      <c r="A1359" s="535" t="s">
        <v>2443</v>
      </c>
      <c r="B1359" s="447">
        <f t="shared" si="109"/>
        <v>62411</v>
      </c>
      <c r="C1359" s="462" t="s">
        <v>111</v>
      </c>
      <c r="D1359" s="463" t="s">
        <v>1100</v>
      </c>
      <c r="E1359" s="464" t="s">
        <v>61</v>
      </c>
      <c r="F1359" s="464">
        <v>1</v>
      </c>
      <c r="G1359" s="462" t="s">
        <v>111</v>
      </c>
      <c r="H1359" s="464" t="s">
        <v>2148</v>
      </c>
      <c r="I1359" s="464" t="s">
        <v>1201</v>
      </c>
      <c r="J1359" s="464" t="s">
        <v>1101</v>
      </c>
      <c r="K1359" s="466" t="s">
        <v>110</v>
      </c>
      <c r="L1359" s="467">
        <f t="shared" si="108"/>
        <v>0</v>
      </c>
      <c r="M1359" s="468">
        <f t="shared" si="110"/>
        <v>45400</v>
      </c>
      <c r="N1359" s="467" t="str">
        <f>IF(IFERROR(SEARCH("-",K1359,1),0) &gt; 0,IFERROR(VLOOKUP(K1359,'Liste ECO'!A:A,1,FALSE),"ATTENTION CE Inexistant"),"")</f>
        <v>114-11</v>
      </c>
      <c r="O1359" s="467" t="str">
        <f>IF(LEFT(N1359,1) ="A",'Messages d''erreur'!$B$9,"")</f>
        <v/>
      </c>
      <c r="P1359" s="447">
        <f t="shared" si="106"/>
        <v>45400</v>
      </c>
      <c r="Q1359" s="447">
        <f>IFERROR(VLOOKUP(B1360,'Liste CG'!A:A,1,FALSE),"Attention erreur pas de CG")</f>
        <v>62412</v>
      </c>
      <c r="R1359" s="447" t="str">
        <f>IF(LEFT(Q1359,1)="A",'Messages d''erreur'!B$10,"")</f>
        <v/>
      </c>
      <c r="S1359" s="467">
        <f t="shared" si="107"/>
        <v>45400</v>
      </c>
      <c r="T1359" s="469">
        <f>IFERROR(VLOOKUP(S1359,'Liste CG'!A:A,1,FALSE),"Attention erreur pas de CG")</f>
        <v>45400</v>
      </c>
      <c r="U1359" s="447" t="str">
        <f>IF(MID(H1359,4,1)="x", 'Messages d''erreur'!$B$13,IF(LEFT(T1359,1)="A",'Messages d''erreur'!$B$12,""))</f>
        <v/>
      </c>
    </row>
    <row r="1360" spans="1:21" ht="39" x14ac:dyDescent="0.35">
      <c r="A1360" s="535" t="s">
        <v>2166</v>
      </c>
      <c r="B1360" s="447">
        <f t="shared" si="109"/>
        <v>62412</v>
      </c>
      <c r="C1360" s="462" t="s">
        <v>113</v>
      </c>
      <c r="D1360" s="463" t="s">
        <v>1100</v>
      </c>
      <c r="E1360" s="464" t="s">
        <v>61</v>
      </c>
      <c r="F1360" s="464">
        <v>1</v>
      </c>
      <c r="G1360" s="462" t="s">
        <v>2165</v>
      </c>
      <c r="H1360" s="464" t="s">
        <v>2148</v>
      </c>
      <c r="I1360" s="464" t="s">
        <v>1201</v>
      </c>
      <c r="J1360" s="464" t="s">
        <v>1101</v>
      </c>
      <c r="K1360" s="466" t="s">
        <v>112</v>
      </c>
      <c r="L1360" s="467">
        <f t="shared" si="108"/>
        <v>0</v>
      </c>
      <c r="M1360" s="468">
        <f t="shared" si="110"/>
        <v>45400</v>
      </c>
      <c r="N1360" s="467" t="str">
        <f>IF(IFERROR(SEARCH("-",K1360,1),0) &gt; 0,IFERROR(VLOOKUP(K1360,'Liste ECO'!A:A,1,FALSE),"ATTENTION CE Inexistant"),"")</f>
        <v>114-12</v>
      </c>
      <c r="O1360" s="467" t="str">
        <f>IF(LEFT(N1360,1) ="A",'Messages d''erreur'!$B$9,"")</f>
        <v/>
      </c>
      <c r="P1360" s="447">
        <f t="shared" si="106"/>
        <v>45400</v>
      </c>
      <c r="Q1360" s="447">
        <f>IFERROR(VLOOKUP(B1361,'Liste CG'!A:A,1,FALSE),"Attention erreur pas de CG")</f>
        <v>62412</v>
      </c>
      <c r="R1360" s="447" t="str">
        <f>IF(LEFT(Q1360,1)="A",'Messages d''erreur'!B$10,"")</f>
        <v/>
      </c>
      <c r="S1360" s="467">
        <f t="shared" si="107"/>
        <v>45400</v>
      </c>
      <c r="T1360" s="469">
        <f>IFERROR(VLOOKUP(S1360,'Liste CG'!A:A,1,FALSE),"Attention erreur pas de CG")</f>
        <v>45400</v>
      </c>
      <c r="U1360" s="447" t="str">
        <f>IF(MID(H1360,4,1)="x", 'Messages d''erreur'!$B$13,IF(LEFT(T1360,1)="A",'Messages d''erreur'!$B$12,""))</f>
        <v/>
      </c>
    </row>
    <row r="1361" spans="1:21" ht="39" x14ac:dyDescent="0.35">
      <c r="A1361" s="535" t="s">
        <v>2166</v>
      </c>
      <c r="B1361" s="447">
        <f t="shared" si="109"/>
        <v>62412</v>
      </c>
      <c r="C1361" s="462" t="s">
        <v>113</v>
      </c>
      <c r="D1361" s="463" t="s">
        <v>1100</v>
      </c>
      <c r="E1361" s="464" t="s">
        <v>61</v>
      </c>
      <c r="F1361" s="464">
        <v>2</v>
      </c>
      <c r="G1361" s="462" t="s">
        <v>2165</v>
      </c>
      <c r="H1361" s="464" t="s">
        <v>2160</v>
      </c>
      <c r="I1361" s="464" t="s">
        <v>1201</v>
      </c>
      <c r="J1361" s="464" t="s">
        <v>1101</v>
      </c>
      <c r="K1361" s="466" t="s">
        <v>112</v>
      </c>
      <c r="L1361" s="467">
        <f t="shared" si="108"/>
        <v>1</v>
      </c>
      <c r="M1361" s="468">
        <f t="shared" si="110"/>
        <v>45453</v>
      </c>
      <c r="N1361" s="467" t="str">
        <f>IF(IFERROR(SEARCH("-",K1361,1),0) &gt; 0,IFERROR(VLOOKUP(K1361,'Liste ECO'!A:A,1,FALSE),"ATTENTION CE Inexistant"),"")</f>
        <v>114-12</v>
      </c>
      <c r="O1361" s="467" t="str">
        <f>IF(LEFT(N1361,1) ="A",'Messages d''erreur'!$B$9,"")</f>
        <v/>
      </c>
      <c r="P1361" s="447">
        <f t="shared" si="106"/>
        <v>45453</v>
      </c>
      <c r="Q1361" s="447">
        <f>IFERROR(VLOOKUP(B1362,'Liste CG'!A:A,1,FALSE),"Attention erreur pas de CG")</f>
        <v>62448</v>
      </c>
      <c r="R1361" s="447" t="str">
        <f>IF(LEFT(Q1361,1)="A",'Messages d''erreur'!B$10,"")</f>
        <v/>
      </c>
      <c r="S1361" s="467">
        <f t="shared" si="107"/>
        <v>45453</v>
      </c>
      <c r="T1361" s="469">
        <f>IFERROR(VLOOKUP(S1361,'Liste CG'!A:A,1,FALSE),"Attention erreur pas de CG")</f>
        <v>45453</v>
      </c>
      <c r="U1361" s="447" t="str">
        <f>IF(MID(H1361,4,1)="x", 'Messages d''erreur'!$B$13,IF(LEFT(T1361,1)="A",'Messages d''erreur'!$B$12,""))</f>
        <v/>
      </c>
    </row>
    <row r="1362" spans="1:21" ht="39" x14ac:dyDescent="0.35">
      <c r="A1362" s="535" t="s">
        <v>2168</v>
      </c>
      <c r="B1362" s="447">
        <f t="shared" si="109"/>
        <v>62448</v>
      </c>
      <c r="C1362" s="462" t="s">
        <v>115</v>
      </c>
      <c r="D1362" s="463" t="s">
        <v>1100</v>
      </c>
      <c r="E1362" s="464" t="s">
        <v>61</v>
      </c>
      <c r="F1362" s="464">
        <v>1</v>
      </c>
      <c r="G1362" s="462" t="s">
        <v>2167</v>
      </c>
      <c r="H1362" s="464" t="s">
        <v>2160</v>
      </c>
      <c r="I1362" s="464" t="s">
        <v>1201</v>
      </c>
      <c r="J1362" s="464" t="s">
        <v>1101</v>
      </c>
      <c r="K1362" s="466" t="s">
        <v>114</v>
      </c>
      <c r="L1362" s="467">
        <f t="shared" si="108"/>
        <v>0</v>
      </c>
      <c r="M1362" s="468">
        <f t="shared" si="110"/>
        <v>45453</v>
      </c>
      <c r="N1362" s="467" t="str">
        <f>IF(IFERROR(SEARCH("-",K1362,1),0) &gt; 0,IFERROR(VLOOKUP(K1362,'Liste ECO'!A:A,1,FALSE),"ATTENTION CE Inexistant"),"")</f>
        <v>114-48</v>
      </c>
      <c r="O1362" s="467" t="str">
        <f>IF(LEFT(N1362,1) ="A",'Messages d''erreur'!$B$9,"")</f>
        <v/>
      </c>
      <c r="P1362" s="447">
        <f t="shared" si="106"/>
        <v>45453</v>
      </c>
      <c r="Q1362" s="447">
        <f>IFERROR(VLOOKUP(B1363,'Liste CG'!A:A,1,FALSE),"Attention erreur pas de CG")</f>
        <v>62501</v>
      </c>
      <c r="R1362" s="447" t="str">
        <f>IF(LEFT(Q1362,1)="A",'Messages d''erreur'!B$10,"")</f>
        <v/>
      </c>
      <c r="S1362" s="467">
        <f t="shared" si="107"/>
        <v>45453</v>
      </c>
      <c r="T1362" s="469">
        <f>IFERROR(VLOOKUP(S1362,'Liste CG'!A:A,1,FALSE),"Attention erreur pas de CG")</f>
        <v>45453</v>
      </c>
      <c r="U1362" s="447" t="str">
        <f>IF(MID(H1362,4,1)="x", 'Messages d''erreur'!$B$13,IF(LEFT(T1362,1)="A",'Messages d''erreur'!$B$12,""))</f>
        <v/>
      </c>
    </row>
    <row r="1363" spans="1:21" ht="39" x14ac:dyDescent="0.35">
      <c r="A1363" s="535" t="s">
        <v>2444</v>
      </c>
      <c r="B1363" s="447">
        <f t="shared" si="109"/>
        <v>62501</v>
      </c>
      <c r="C1363" s="462" t="s">
        <v>118</v>
      </c>
      <c r="D1363" s="463" t="s">
        <v>1100</v>
      </c>
      <c r="E1363" s="464" t="s">
        <v>61</v>
      </c>
      <c r="F1363" s="464">
        <v>1</v>
      </c>
      <c r="G1363" s="462" t="s">
        <v>2445</v>
      </c>
      <c r="H1363" s="464" t="s">
        <v>2170</v>
      </c>
      <c r="I1363" s="464" t="s">
        <v>3035</v>
      </c>
      <c r="J1363" s="464" t="s">
        <v>1101</v>
      </c>
      <c r="K1363" s="466" t="s">
        <v>117</v>
      </c>
      <c r="L1363" s="467">
        <f t="shared" si="108"/>
        <v>0</v>
      </c>
      <c r="M1363" s="468">
        <f t="shared" si="110"/>
        <v>45500</v>
      </c>
      <c r="N1363" s="467" t="str">
        <f>IF(IFERROR(SEARCH("-",K1363,1),0) &gt; 0,IFERROR(VLOOKUP(K1363,'Liste ECO'!A:A,1,FALSE),"ATTENTION CE Inexistant"),"")</f>
        <v>115-01</v>
      </c>
      <c r="O1363" s="467" t="str">
        <f>IF(LEFT(N1363,1) ="A",'Messages d''erreur'!$B$9,"")</f>
        <v/>
      </c>
      <c r="P1363" s="447">
        <f t="shared" si="106"/>
        <v>45500</v>
      </c>
      <c r="Q1363" s="447">
        <f>IFERROR(VLOOKUP(B1364,'Liste CG'!A:A,1,FALSE),"Attention erreur pas de CG")</f>
        <v>62501</v>
      </c>
      <c r="R1363" s="447" t="str">
        <f>IF(LEFT(Q1363,1)="A",'Messages d''erreur'!B$10,"")</f>
        <v/>
      </c>
      <c r="S1363" s="467">
        <f t="shared" si="107"/>
        <v>45500</v>
      </c>
      <c r="T1363" s="469">
        <f>IFERROR(VLOOKUP(S1363,'Liste CG'!A:A,1,FALSE),"Attention erreur pas de CG")</f>
        <v>45500</v>
      </c>
      <c r="U1363" s="447" t="str">
        <f>IF(MID(H1363,4,1)="x", 'Messages d''erreur'!$B$13,IF(LEFT(T1363,1)="A",'Messages d''erreur'!$B$12,""))</f>
        <v/>
      </c>
    </row>
    <row r="1364" spans="1:21" ht="39" x14ac:dyDescent="0.35">
      <c r="A1364" s="535" t="s">
        <v>2444</v>
      </c>
      <c r="B1364" s="447">
        <f t="shared" si="109"/>
        <v>62501</v>
      </c>
      <c r="C1364" s="462" t="s">
        <v>118</v>
      </c>
      <c r="D1364" s="463" t="s">
        <v>1100</v>
      </c>
      <c r="E1364" s="464" t="s">
        <v>61</v>
      </c>
      <c r="F1364" s="464">
        <v>2</v>
      </c>
      <c r="G1364" s="462" t="s">
        <v>2179</v>
      </c>
      <c r="H1364" s="464" t="s">
        <v>2177</v>
      </c>
      <c r="I1364" s="464" t="s">
        <v>1201</v>
      </c>
      <c r="J1364" s="464" t="s">
        <v>1101</v>
      </c>
      <c r="K1364" s="466" t="s">
        <v>117</v>
      </c>
      <c r="L1364" s="467">
        <f t="shared" si="108"/>
        <v>1</v>
      </c>
      <c r="M1364" s="468">
        <f t="shared" si="110"/>
        <v>45820</v>
      </c>
      <c r="N1364" s="467" t="str">
        <f>IF(IFERROR(SEARCH("-",K1364,1),0) &gt; 0,IFERROR(VLOOKUP(K1364,'Liste ECO'!A:A,1,FALSE),"ATTENTION CE Inexistant"),"")</f>
        <v>115-01</v>
      </c>
      <c r="O1364" s="467" t="str">
        <f>IF(LEFT(N1364,1) ="A",'Messages d''erreur'!$B$9,"")</f>
        <v/>
      </c>
      <c r="P1364" s="447">
        <f t="shared" si="106"/>
        <v>45820</v>
      </c>
      <c r="Q1364" s="447">
        <f>IFERROR(VLOOKUP(B1365,'Liste CG'!A:A,1,FALSE),"Attention erreur pas de CG")</f>
        <v>62502</v>
      </c>
      <c r="R1364" s="447" t="str">
        <f>IF(LEFT(Q1364,1)="A",'Messages d''erreur'!B$10,"")</f>
        <v/>
      </c>
      <c r="S1364" s="467">
        <f t="shared" si="107"/>
        <v>45820</v>
      </c>
      <c r="T1364" s="469">
        <f>IFERROR(VLOOKUP(S1364,'Liste CG'!A:A,1,FALSE),"Attention erreur pas de CG")</f>
        <v>45820</v>
      </c>
      <c r="U1364" s="447" t="str">
        <f>IF(MID(H1364,4,1)="x", 'Messages d''erreur'!$B$13,IF(LEFT(T1364,1)="A",'Messages d''erreur'!$B$12,""))</f>
        <v/>
      </c>
    </row>
    <row r="1365" spans="1:21" ht="39" x14ac:dyDescent="0.35">
      <c r="A1365" s="535" t="s">
        <v>2446</v>
      </c>
      <c r="B1365" s="447">
        <f t="shared" si="109"/>
        <v>62502</v>
      </c>
      <c r="C1365" s="462" t="s">
        <v>120</v>
      </c>
      <c r="D1365" s="463" t="s">
        <v>1100</v>
      </c>
      <c r="E1365" s="464" t="s">
        <v>61</v>
      </c>
      <c r="F1365" s="464">
        <v>1</v>
      </c>
      <c r="G1365" s="462" t="s">
        <v>2447</v>
      </c>
      <c r="H1365" s="464" t="s">
        <v>2170</v>
      </c>
      <c r="I1365" s="464" t="s">
        <v>3035</v>
      </c>
      <c r="J1365" s="464" t="s">
        <v>1101</v>
      </c>
      <c r="K1365" s="466" t="s">
        <v>119</v>
      </c>
      <c r="L1365" s="467">
        <f t="shared" si="108"/>
        <v>0</v>
      </c>
      <c r="M1365" s="468">
        <f t="shared" si="110"/>
        <v>45500</v>
      </c>
      <c r="N1365" s="467" t="str">
        <f>IF(IFERROR(SEARCH("-",K1365,1),0) &gt; 0,IFERROR(VLOOKUP(K1365,'Liste ECO'!A:A,1,FALSE),"ATTENTION CE Inexistant"),"")</f>
        <v>115-02</v>
      </c>
      <c r="O1365" s="467" t="str">
        <f>IF(LEFT(N1365,1) ="A",'Messages d''erreur'!$B$9,"")</f>
        <v/>
      </c>
      <c r="P1365" s="447">
        <f t="shared" si="106"/>
        <v>45500</v>
      </c>
      <c r="Q1365" s="447">
        <f>IFERROR(VLOOKUP(B1366,'Liste CG'!A:A,1,FALSE),"Attention erreur pas de CG")</f>
        <v>62502</v>
      </c>
      <c r="R1365" s="447" t="str">
        <f>IF(LEFT(Q1365,1)="A",'Messages d''erreur'!B$10,"")</f>
        <v/>
      </c>
      <c r="S1365" s="467">
        <f t="shared" si="107"/>
        <v>45500</v>
      </c>
      <c r="T1365" s="469">
        <f>IFERROR(VLOOKUP(S1365,'Liste CG'!A:A,1,FALSE),"Attention erreur pas de CG")</f>
        <v>45500</v>
      </c>
      <c r="U1365" s="447" t="str">
        <f>IF(MID(H1365,4,1)="x", 'Messages d''erreur'!$B$13,IF(LEFT(T1365,1)="A",'Messages d''erreur'!$B$12,""))</f>
        <v/>
      </c>
    </row>
    <row r="1366" spans="1:21" ht="39" x14ac:dyDescent="0.35">
      <c r="A1366" s="535" t="s">
        <v>2446</v>
      </c>
      <c r="B1366" s="447">
        <f t="shared" si="109"/>
        <v>62502</v>
      </c>
      <c r="C1366" s="462" t="s">
        <v>120</v>
      </c>
      <c r="D1366" s="463" t="s">
        <v>1100</v>
      </c>
      <c r="E1366" s="464" t="s">
        <v>61</v>
      </c>
      <c r="F1366" s="464">
        <v>2</v>
      </c>
      <c r="G1366" s="462" t="s">
        <v>2179</v>
      </c>
      <c r="H1366" s="464" t="s">
        <v>2177</v>
      </c>
      <c r="I1366" s="464" t="s">
        <v>1201</v>
      </c>
      <c r="J1366" s="464" t="s">
        <v>1101</v>
      </c>
      <c r="K1366" s="466" t="s">
        <v>119</v>
      </c>
      <c r="L1366" s="467">
        <f t="shared" si="108"/>
        <v>1</v>
      </c>
      <c r="M1366" s="468">
        <f t="shared" si="110"/>
        <v>45820</v>
      </c>
      <c r="N1366" s="467" t="str">
        <f>IF(IFERROR(SEARCH("-",K1366,1),0) &gt; 0,IFERROR(VLOOKUP(K1366,'Liste ECO'!A:A,1,FALSE),"ATTENTION CE Inexistant"),"")</f>
        <v>115-02</v>
      </c>
      <c r="O1366" s="467" t="str">
        <f>IF(LEFT(N1366,1) ="A",'Messages d''erreur'!$B$9,"")</f>
        <v/>
      </c>
      <c r="P1366" s="447">
        <f t="shared" si="106"/>
        <v>45820</v>
      </c>
      <c r="Q1366" s="447">
        <f>IFERROR(VLOOKUP(B1367,'Liste CG'!A:A,1,FALSE),"Attention erreur pas de CG")</f>
        <v>62503</v>
      </c>
      <c r="R1366" s="447" t="str">
        <f>IF(LEFT(Q1366,1)="A",'Messages d''erreur'!B$10,"")</f>
        <v/>
      </c>
      <c r="S1366" s="467">
        <f t="shared" si="107"/>
        <v>45820</v>
      </c>
      <c r="T1366" s="469">
        <f>IFERROR(VLOOKUP(S1366,'Liste CG'!A:A,1,FALSE),"Attention erreur pas de CG")</f>
        <v>45820</v>
      </c>
      <c r="U1366" s="447" t="str">
        <f>IF(MID(H1366,4,1)="x", 'Messages d''erreur'!$B$13,IF(LEFT(T1366,1)="A",'Messages d''erreur'!$B$12,""))</f>
        <v/>
      </c>
    </row>
    <row r="1367" spans="1:21" ht="52" x14ac:dyDescent="0.35">
      <c r="A1367" s="535" t="s">
        <v>2448</v>
      </c>
      <c r="B1367" s="447">
        <f t="shared" si="109"/>
        <v>62503</v>
      </c>
      <c r="C1367" s="462" t="s">
        <v>122</v>
      </c>
      <c r="D1367" s="463" t="s">
        <v>1100</v>
      </c>
      <c r="E1367" s="464" t="s">
        <v>61</v>
      </c>
      <c r="F1367" s="464">
        <v>1</v>
      </c>
      <c r="G1367" s="462" t="s">
        <v>122</v>
      </c>
      <c r="H1367" s="464" t="s">
        <v>2170</v>
      </c>
      <c r="I1367" s="464" t="s">
        <v>3035</v>
      </c>
      <c r="J1367" s="464" t="s">
        <v>1101</v>
      </c>
      <c r="K1367" s="466" t="s">
        <v>121</v>
      </c>
      <c r="L1367" s="467">
        <f t="shared" si="108"/>
        <v>0</v>
      </c>
      <c r="M1367" s="468">
        <f t="shared" si="110"/>
        <v>45500</v>
      </c>
      <c r="N1367" s="467" t="str">
        <f>IF(IFERROR(SEARCH("-",K1367,1),0) &gt; 0,IFERROR(VLOOKUP(K1367,'Liste ECO'!A:A,1,FALSE),"ATTENTION CE Inexistant"),"")</f>
        <v>115-03</v>
      </c>
      <c r="O1367" s="467" t="str">
        <f>IF(LEFT(N1367,1) ="A",'Messages d''erreur'!$B$9,"")</f>
        <v/>
      </c>
      <c r="P1367" s="447">
        <f t="shared" si="106"/>
        <v>45500</v>
      </c>
      <c r="Q1367" s="447">
        <f>IFERROR(VLOOKUP(B1368,'Liste CG'!A:A,1,FALSE),"Attention erreur pas de CG")</f>
        <v>62503</v>
      </c>
      <c r="R1367" s="447" t="str">
        <f>IF(LEFT(Q1367,1)="A",'Messages d''erreur'!B$10,"")</f>
        <v/>
      </c>
      <c r="S1367" s="467">
        <f t="shared" si="107"/>
        <v>45500</v>
      </c>
      <c r="T1367" s="469">
        <f>IFERROR(VLOOKUP(S1367,'Liste CG'!A:A,1,FALSE),"Attention erreur pas de CG")</f>
        <v>45500</v>
      </c>
      <c r="U1367" s="447" t="str">
        <f>IF(MID(H1367,4,1)="x", 'Messages d''erreur'!$B$13,IF(LEFT(T1367,1)="A",'Messages d''erreur'!$B$12,""))</f>
        <v/>
      </c>
    </row>
    <row r="1368" spans="1:21" ht="39" x14ac:dyDescent="0.35">
      <c r="A1368" s="535" t="s">
        <v>2448</v>
      </c>
      <c r="B1368" s="447">
        <f t="shared" si="109"/>
        <v>62503</v>
      </c>
      <c r="C1368" s="462" t="s">
        <v>122</v>
      </c>
      <c r="D1368" s="463" t="s">
        <v>1100</v>
      </c>
      <c r="E1368" s="464" t="s">
        <v>61</v>
      </c>
      <c r="F1368" s="464">
        <v>2</v>
      </c>
      <c r="G1368" s="462" t="s">
        <v>2179</v>
      </c>
      <c r="H1368" s="464" t="s">
        <v>2177</v>
      </c>
      <c r="I1368" s="464" t="s">
        <v>1201</v>
      </c>
      <c r="J1368" s="464" t="s">
        <v>1101</v>
      </c>
      <c r="K1368" s="466" t="s">
        <v>121</v>
      </c>
      <c r="L1368" s="467">
        <f t="shared" si="108"/>
        <v>1</v>
      </c>
      <c r="M1368" s="468">
        <f t="shared" si="110"/>
        <v>45820</v>
      </c>
      <c r="N1368" s="467" t="str">
        <f>IF(IFERROR(SEARCH("-",K1368,1),0) &gt; 0,IFERROR(VLOOKUP(K1368,'Liste ECO'!A:A,1,FALSE),"ATTENTION CE Inexistant"),"")</f>
        <v>115-03</v>
      </c>
      <c r="O1368" s="467" t="str">
        <f>IF(LEFT(N1368,1) ="A",'Messages d''erreur'!$B$9,"")</f>
        <v/>
      </c>
      <c r="P1368" s="447">
        <f t="shared" si="106"/>
        <v>45820</v>
      </c>
      <c r="Q1368" s="447">
        <f>IFERROR(VLOOKUP(B1369,'Liste CG'!A:A,1,FALSE),"Attention erreur pas de CG")</f>
        <v>62504</v>
      </c>
      <c r="R1368" s="447" t="str">
        <f>IF(LEFT(Q1368,1)="A",'Messages d''erreur'!B$10,"")</f>
        <v/>
      </c>
      <c r="S1368" s="467">
        <f t="shared" si="107"/>
        <v>45820</v>
      </c>
      <c r="T1368" s="469">
        <f>IFERROR(VLOOKUP(S1368,'Liste CG'!A:A,1,FALSE),"Attention erreur pas de CG")</f>
        <v>45820</v>
      </c>
      <c r="U1368" s="447" t="str">
        <f>IF(MID(H1368,4,1)="x", 'Messages d''erreur'!$B$13,IF(LEFT(T1368,1)="A",'Messages d''erreur'!$B$12,""))</f>
        <v/>
      </c>
    </row>
    <row r="1369" spans="1:21" ht="39" x14ac:dyDescent="0.35">
      <c r="A1369" s="535" t="s">
        <v>2449</v>
      </c>
      <c r="B1369" s="447">
        <f t="shared" si="109"/>
        <v>62504</v>
      </c>
      <c r="C1369" s="462" t="s">
        <v>2450</v>
      </c>
      <c r="D1369" s="463" t="s">
        <v>1100</v>
      </c>
      <c r="E1369" s="464" t="s">
        <v>61</v>
      </c>
      <c r="F1369" s="464">
        <v>1</v>
      </c>
      <c r="G1369" s="462" t="s">
        <v>2451</v>
      </c>
      <c r="H1369" s="464" t="s">
        <v>2170</v>
      </c>
      <c r="I1369" s="464" t="s">
        <v>3035</v>
      </c>
      <c r="J1369" s="464" t="s">
        <v>1101</v>
      </c>
      <c r="K1369" s="466" t="s">
        <v>123</v>
      </c>
      <c r="L1369" s="467">
        <f t="shared" si="108"/>
        <v>0</v>
      </c>
      <c r="M1369" s="468">
        <f t="shared" si="110"/>
        <v>45500</v>
      </c>
      <c r="N1369" s="467" t="str">
        <f>IF(IFERROR(SEARCH("-",K1369,1),0) &gt; 0,IFERROR(VLOOKUP(K1369,'Liste ECO'!A:A,1,FALSE),"ATTENTION CE Inexistant"),"")</f>
        <v>115-04</v>
      </c>
      <c r="O1369" s="467" t="str">
        <f>IF(LEFT(N1369,1) ="A",'Messages d''erreur'!$B$9,"")</f>
        <v/>
      </c>
      <c r="P1369" s="447">
        <f t="shared" si="106"/>
        <v>45500</v>
      </c>
      <c r="Q1369" s="447">
        <f>IFERROR(VLOOKUP(B1370,'Liste CG'!A:A,1,FALSE),"Attention erreur pas de CG")</f>
        <v>62504</v>
      </c>
      <c r="R1369" s="447" t="str">
        <f>IF(LEFT(Q1369,1)="A",'Messages d''erreur'!B$10,"")</f>
        <v/>
      </c>
      <c r="S1369" s="467">
        <f t="shared" si="107"/>
        <v>45500</v>
      </c>
      <c r="T1369" s="469">
        <f>IFERROR(VLOOKUP(S1369,'Liste CG'!A:A,1,FALSE),"Attention erreur pas de CG")</f>
        <v>45500</v>
      </c>
      <c r="U1369" s="447" t="str">
        <f>IF(MID(H1369,4,1)="x", 'Messages d''erreur'!$B$13,IF(LEFT(T1369,1)="A",'Messages d''erreur'!$B$12,""))</f>
        <v/>
      </c>
    </row>
    <row r="1370" spans="1:21" ht="39" x14ac:dyDescent="0.35">
      <c r="A1370" s="535" t="s">
        <v>2449</v>
      </c>
      <c r="B1370" s="447">
        <f t="shared" si="109"/>
        <v>62504</v>
      </c>
      <c r="C1370" s="462" t="s">
        <v>2450</v>
      </c>
      <c r="D1370" s="463" t="s">
        <v>1100</v>
      </c>
      <c r="E1370" s="464" t="s">
        <v>61</v>
      </c>
      <c r="F1370" s="464">
        <v>2</v>
      </c>
      <c r="G1370" s="462" t="s">
        <v>2179</v>
      </c>
      <c r="H1370" s="464" t="s">
        <v>2177</v>
      </c>
      <c r="I1370" s="464" t="s">
        <v>1201</v>
      </c>
      <c r="J1370" s="464" t="s">
        <v>1101</v>
      </c>
      <c r="K1370" s="466" t="s">
        <v>123</v>
      </c>
      <c r="L1370" s="467">
        <f t="shared" si="108"/>
        <v>1</v>
      </c>
      <c r="M1370" s="468">
        <f t="shared" si="110"/>
        <v>45820</v>
      </c>
      <c r="N1370" s="467" t="str">
        <f>IF(IFERROR(SEARCH("-",K1370,1),0) &gt; 0,IFERROR(VLOOKUP(K1370,'Liste ECO'!A:A,1,FALSE),"ATTENTION CE Inexistant"),"")</f>
        <v>115-04</v>
      </c>
      <c r="O1370" s="467" t="str">
        <f>IF(LEFT(N1370,1) ="A",'Messages d''erreur'!$B$9,"")</f>
        <v/>
      </c>
      <c r="P1370" s="447">
        <f t="shared" si="106"/>
        <v>45820</v>
      </c>
      <c r="Q1370" s="447">
        <f>IFERROR(VLOOKUP(B1371,'Liste CG'!A:A,1,FALSE),"Attention erreur pas de CG")</f>
        <v>62506</v>
      </c>
      <c r="R1370" s="447" t="str">
        <f>IF(LEFT(Q1370,1)="A",'Messages d''erreur'!B$10,"")</f>
        <v/>
      </c>
      <c r="S1370" s="467">
        <f t="shared" si="107"/>
        <v>45820</v>
      </c>
      <c r="T1370" s="469">
        <f>IFERROR(VLOOKUP(S1370,'Liste CG'!A:A,1,FALSE),"Attention erreur pas de CG")</f>
        <v>45820</v>
      </c>
      <c r="U1370" s="447" t="str">
        <f>IF(MID(H1370,4,1)="x", 'Messages d''erreur'!$B$13,IF(LEFT(T1370,1)="A",'Messages d''erreur'!$B$12,""))</f>
        <v/>
      </c>
    </row>
    <row r="1371" spans="1:21" ht="52" x14ac:dyDescent="0.35">
      <c r="A1371" s="535" t="s">
        <v>2452</v>
      </c>
      <c r="B1371" s="447">
        <f t="shared" si="109"/>
        <v>62506</v>
      </c>
      <c r="C1371" s="462" t="s">
        <v>126</v>
      </c>
      <c r="D1371" s="463" t="s">
        <v>1100</v>
      </c>
      <c r="E1371" s="464" t="s">
        <v>61</v>
      </c>
      <c r="F1371" s="464">
        <v>1</v>
      </c>
      <c r="G1371" s="462" t="s">
        <v>2453</v>
      </c>
      <c r="H1371" s="464" t="s">
        <v>2170</v>
      </c>
      <c r="I1371" s="464" t="s">
        <v>3035</v>
      </c>
      <c r="J1371" s="464" t="s">
        <v>1101</v>
      </c>
      <c r="K1371" s="466" t="s">
        <v>125</v>
      </c>
      <c r="L1371" s="467">
        <f t="shared" si="108"/>
        <v>0</v>
      </c>
      <c r="M1371" s="468">
        <f t="shared" si="110"/>
        <v>45500</v>
      </c>
      <c r="N1371" s="467" t="str">
        <f>IF(IFERROR(SEARCH("-",K1371,1),0) &gt; 0,IFERROR(VLOOKUP(K1371,'Liste ECO'!A:A,1,FALSE),"ATTENTION CE Inexistant"),"")</f>
        <v>115-06</v>
      </c>
      <c r="O1371" s="467" t="str">
        <f>IF(LEFT(N1371,1) ="A",'Messages d''erreur'!$B$9,"")</f>
        <v/>
      </c>
      <c r="P1371" s="447">
        <f t="shared" si="106"/>
        <v>45500</v>
      </c>
      <c r="Q1371" s="447">
        <f>IFERROR(VLOOKUP(B1372,'Liste CG'!A:A,1,FALSE),"Attention erreur pas de CG")</f>
        <v>62506</v>
      </c>
      <c r="R1371" s="447" t="str">
        <f>IF(LEFT(Q1371,1)="A",'Messages d''erreur'!B$10,"")</f>
        <v/>
      </c>
      <c r="S1371" s="467">
        <f t="shared" si="107"/>
        <v>45500</v>
      </c>
      <c r="T1371" s="469">
        <f>IFERROR(VLOOKUP(S1371,'Liste CG'!A:A,1,FALSE),"Attention erreur pas de CG")</f>
        <v>45500</v>
      </c>
      <c r="U1371" s="447" t="str">
        <f>IF(MID(H1371,4,1)="x", 'Messages d''erreur'!$B$13,IF(LEFT(T1371,1)="A",'Messages d''erreur'!$B$12,""))</f>
        <v/>
      </c>
    </row>
    <row r="1372" spans="1:21" ht="52" x14ac:dyDescent="0.35">
      <c r="A1372" s="535" t="s">
        <v>2452</v>
      </c>
      <c r="B1372" s="447">
        <f t="shared" si="109"/>
        <v>62506</v>
      </c>
      <c r="C1372" s="462" t="s">
        <v>126</v>
      </c>
      <c r="D1372" s="463" t="s">
        <v>1100</v>
      </c>
      <c r="E1372" s="464" t="s">
        <v>61</v>
      </c>
      <c r="F1372" s="464">
        <v>2</v>
      </c>
      <c r="G1372" s="462" t="s">
        <v>2179</v>
      </c>
      <c r="H1372" s="464" t="s">
        <v>2177</v>
      </c>
      <c r="I1372" s="464" t="s">
        <v>1201</v>
      </c>
      <c r="J1372" s="464" t="s">
        <v>1101</v>
      </c>
      <c r="K1372" s="466" t="s">
        <v>125</v>
      </c>
      <c r="L1372" s="467">
        <f t="shared" si="108"/>
        <v>1</v>
      </c>
      <c r="M1372" s="468">
        <f t="shared" si="110"/>
        <v>45820</v>
      </c>
      <c r="N1372" s="467" t="str">
        <f>IF(IFERROR(SEARCH("-",K1372,1),0) &gt; 0,IFERROR(VLOOKUP(K1372,'Liste ECO'!A:A,1,FALSE),"ATTENTION CE Inexistant"),"")</f>
        <v>115-06</v>
      </c>
      <c r="O1372" s="467" t="str">
        <f>IF(LEFT(N1372,1) ="A",'Messages d''erreur'!$B$9,"")</f>
        <v/>
      </c>
      <c r="P1372" s="447">
        <f t="shared" si="106"/>
        <v>45820</v>
      </c>
      <c r="Q1372" s="447">
        <f>IFERROR(VLOOKUP(B1373,'Liste CG'!A:A,1,FALSE),"Attention erreur pas de CG")</f>
        <v>62601</v>
      </c>
      <c r="R1372" s="447" t="str">
        <f>IF(LEFT(Q1372,1)="A",'Messages d''erreur'!B$10,"")</f>
        <v/>
      </c>
      <c r="S1372" s="467">
        <f t="shared" si="107"/>
        <v>45820</v>
      </c>
      <c r="T1372" s="469">
        <f>IFERROR(VLOOKUP(S1372,'Liste CG'!A:A,1,FALSE),"Attention erreur pas de CG")</f>
        <v>45820</v>
      </c>
      <c r="U1372" s="447" t="str">
        <f>IF(MID(H1372,4,1)="x", 'Messages d''erreur'!$B$13,IF(LEFT(T1372,1)="A",'Messages d''erreur'!$B$12,""))</f>
        <v/>
      </c>
    </row>
    <row r="1373" spans="1:21" ht="52" x14ac:dyDescent="0.35">
      <c r="A1373" s="535" t="s">
        <v>2454</v>
      </c>
      <c r="B1373" s="447">
        <f t="shared" si="109"/>
        <v>62601</v>
      </c>
      <c r="C1373" s="462" t="s">
        <v>129</v>
      </c>
      <c r="D1373" s="463" t="s">
        <v>1100</v>
      </c>
      <c r="E1373" s="464" t="s">
        <v>61</v>
      </c>
      <c r="F1373" s="464">
        <v>1</v>
      </c>
      <c r="G1373" s="462" t="s">
        <v>2455</v>
      </c>
      <c r="H1373" s="464" t="s">
        <v>2137</v>
      </c>
      <c r="I1373" s="464" t="s">
        <v>1201</v>
      </c>
      <c r="J1373" s="464" t="s">
        <v>1101</v>
      </c>
      <c r="K1373" s="466" t="s">
        <v>128</v>
      </c>
      <c r="L1373" s="467">
        <f t="shared" si="108"/>
        <v>0</v>
      </c>
      <c r="M1373" s="468">
        <f t="shared" si="110"/>
        <v>45300</v>
      </c>
      <c r="N1373" s="467" t="str">
        <f>IF(IFERROR(SEARCH("-",K1373,1),0) &gt; 0,IFERROR(VLOOKUP(K1373,'Liste ECO'!A:A,1,FALSE),"ATTENTION CE Inexistant"),"")</f>
        <v>116-01</v>
      </c>
      <c r="O1373" s="467" t="str">
        <f>IF(LEFT(N1373,1) ="A",'Messages d''erreur'!$B$9,"")</f>
        <v/>
      </c>
      <c r="P1373" s="447">
        <f t="shared" si="106"/>
        <v>45300</v>
      </c>
      <c r="Q1373" s="447">
        <f>IFERROR(VLOOKUP(B1374,'Liste CG'!A:A,1,FALSE),"Attention erreur pas de CG")</f>
        <v>62601</v>
      </c>
      <c r="R1373" s="447" t="str">
        <f>IF(LEFT(Q1373,1)="A",'Messages d''erreur'!B$10,"")</f>
        <v/>
      </c>
      <c r="S1373" s="467">
        <f t="shared" si="107"/>
        <v>45300</v>
      </c>
      <c r="T1373" s="469">
        <f>IFERROR(VLOOKUP(S1373,'Liste CG'!A:A,1,FALSE),"Attention erreur pas de CG")</f>
        <v>45300</v>
      </c>
      <c r="U1373" s="447" t="str">
        <f>IF(MID(H1373,4,1)="x", 'Messages d''erreur'!$B$13,IF(LEFT(T1373,1)="A",'Messages d''erreur'!$B$12,""))</f>
        <v/>
      </c>
    </row>
    <row r="1374" spans="1:21" ht="52" x14ac:dyDescent="0.35">
      <c r="A1374" s="535" t="s">
        <v>2454</v>
      </c>
      <c r="B1374" s="447">
        <f t="shared" si="109"/>
        <v>62601</v>
      </c>
      <c r="C1374" s="462" t="s">
        <v>129</v>
      </c>
      <c r="D1374" s="463" t="s">
        <v>1100</v>
      </c>
      <c r="E1374" s="464" t="s">
        <v>61</v>
      </c>
      <c r="F1374" s="464">
        <v>2</v>
      </c>
      <c r="G1374" s="462" t="s">
        <v>2456</v>
      </c>
      <c r="H1374" s="464" t="s">
        <v>2148</v>
      </c>
      <c r="I1374" s="464" t="s">
        <v>1201</v>
      </c>
      <c r="J1374" s="464" t="s">
        <v>1101</v>
      </c>
      <c r="K1374" s="466" t="s">
        <v>128</v>
      </c>
      <c r="L1374" s="467">
        <f t="shared" si="108"/>
        <v>1</v>
      </c>
      <c r="M1374" s="468">
        <f t="shared" si="110"/>
        <v>45400</v>
      </c>
      <c r="N1374" s="467" t="str">
        <f>IF(IFERROR(SEARCH("-",K1374,1),0) &gt; 0,IFERROR(VLOOKUP(K1374,'Liste ECO'!A:A,1,FALSE),"ATTENTION CE Inexistant"),"")</f>
        <v>116-01</v>
      </c>
      <c r="O1374" s="467" t="str">
        <f>IF(LEFT(N1374,1) ="A",'Messages d''erreur'!$B$9,"")</f>
        <v/>
      </c>
      <c r="P1374" s="447">
        <f t="shared" si="106"/>
        <v>45400</v>
      </c>
      <c r="Q1374" s="447">
        <f>IFERROR(VLOOKUP(B1375,'Liste CG'!A:A,1,FALSE),"Attention erreur pas de CG")</f>
        <v>62601</v>
      </c>
      <c r="R1374" s="447" t="str">
        <f>IF(LEFT(Q1374,1)="A",'Messages d''erreur'!B$10,"")</f>
        <v/>
      </c>
      <c r="S1374" s="467">
        <f t="shared" si="107"/>
        <v>45400</v>
      </c>
      <c r="T1374" s="469">
        <f>IFERROR(VLOOKUP(S1374,'Liste CG'!A:A,1,FALSE),"Attention erreur pas de CG")</f>
        <v>45400</v>
      </c>
      <c r="U1374" s="447" t="str">
        <f>IF(MID(H1374,4,1)="x", 'Messages d''erreur'!$B$13,IF(LEFT(T1374,1)="A",'Messages d''erreur'!$B$12,""))</f>
        <v/>
      </c>
    </row>
    <row r="1375" spans="1:21" ht="52" x14ac:dyDescent="0.35">
      <c r="A1375" s="535" t="s">
        <v>2454</v>
      </c>
      <c r="B1375" s="447">
        <f t="shared" si="109"/>
        <v>62601</v>
      </c>
      <c r="C1375" s="462" t="s">
        <v>129</v>
      </c>
      <c r="D1375" s="463" t="s">
        <v>1100</v>
      </c>
      <c r="E1375" s="464" t="s">
        <v>61</v>
      </c>
      <c r="F1375" s="464">
        <v>3</v>
      </c>
      <c r="G1375" s="462" t="s">
        <v>2457</v>
      </c>
      <c r="H1375" s="464" t="s">
        <v>2170</v>
      </c>
      <c r="I1375" s="464" t="s">
        <v>3035</v>
      </c>
      <c r="J1375" s="464" t="s">
        <v>1101</v>
      </c>
      <c r="K1375" s="466" t="s">
        <v>128</v>
      </c>
      <c r="L1375" s="467">
        <f t="shared" si="108"/>
        <v>1</v>
      </c>
      <c r="M1375" s="468">
        <f t="shared" si="110"/>
        <v>45500</v>
      </c>
      <c r="N1375" s="467" t="str">
        <f>IF(IFERROR(SEARCH("-",K1375,1),0) &gt; 0,IFERROR(VLOOKUP(K1375,'Liste ECO'!A:A,1,FALSE),"ATTENTION CE Inexistant"),"")</f>
        <v>116-01</v>
      </c>
      <c r="O1375" s="467" t="str">
        <f>IF(LEFT(N1375,1) ="A",'Messages d''erreur'!$B$9,"")</f>
        <v/>
      </c>
      <c r="P1375" s="447">
        <f t="shared" si="106"/>
        <v>45500</v>
      </c>
      <c r="Q1375" s="447">
        <f>IFERROR(VLOOKUP(B1376,'Liste CG'!A:A,1,FALSE),"Attention erreur pas de CG")</f>
        <v>62601</v>
      </c>
      <c r="R1375" s="447" t="str">
        <f>IF(LEFT(Q1375,1)="A",'Messages d''erreur'!B$10,"")</f>
        <v/>
      </c>
      <c r="S1375" s="467">
        <f t="shared" si="107"/>
        <v>45500</v>
      </c>
      <c r="T1375" s="469">
        <f>IFERROR(VLOOKUP(S1375,'Liste CG'!A:A,1,FALSE),"Attention erreur pas de CG")</f>
        <v>45500</v>
      </c>
      <c r="U1375" s="447" t="str">
        <f>IF(MID(H1375,4,1)="x", 'Messages d''erreur'!$B$13,IF(LEFT(T1375,1)="A",'Messages d''erreur'!$B$12,""))</f>
        <v/>
      </c>
    </row>
    <row r="1376" spans="1:21" ht="52" x14ac:dyDescent="0.35">
      <c r="A1376" s="535" t="s">
        <v>2454</v>
      </c>
      <c r="B1376" s="447">
        <f t="shared" si="109"/>
        <v>62601</v>
      </c>
      <c r="C1376" s="462" t="s">
        <v>129</v>
      </c>
      <c r="D1376" s="463" t="s">
        <v>1100</v>
      </c>
      <c r="E1376" s="464" t="s">
        <v>61</v>
      </c>
      <c r="F1376" s="464">
        <v>4</v>
      </c>
      <c r="G1376" s="462" t="s">
        <v>2458</v>
      </c>
      <c r="H1376" s="464" t="s">
        <v>2177</v>
      </c>
      <c r="I1376" s="464" t="s">
        <v>1201</v>
      </c>
      <c r="J1376" s="464" t="s">
        <v>1101</v>
      </c>
      <c r="K1376" s="466" t="s">
        <v>128</v>
      </c>
      <c r="L1376" s="467">
        <f t="shared" si="108"/>
        <v>1</v>
      </c>
      <c r="M1376" s="468">
        <f t="shared" si="110"/>
        <v>45820</v>
      </c>
      <c r="N1376" s="467" t="str">
        <f>IF(IFERROR(SEARCH("-",K1376,1),0) &gt; 0,IFERROR(VLOOKUP(K1376,'Liste ECO'!A:A,1,FALSE),"ATTENTION CE Inexistant"),"")</f>
        <v>116-01</v>
      </c>
      <c r="O1376" s="467" t="str">
        <f>IF(LEFT(N1376,1) ="A",'Messages d''erreur'!$B$9,"")</f>
        <v/>
      </c>
      <c r="P1376" s="447">
        <f t="shared" si="106"/>
        <v>45820</v>
      </c>
      <c r="Q1376" s="447">
        <f>IFERROR(VLOOKUP(B1377,'Liste CG'!A:A,1,FALSE),"Attention erreur pas de CG")</f>
        <v>62602</v>
      </c>
      <c r="R1376" s="447" t="str">
        <f>IF(LEFT(Q1376,1)="A",'Messages d''erreur'!B$10,"")</f>
        <v/>
      </c>
      <c r="S1376" s="467">
        <f t="shared" si="107"/>
        <v>45820</v>
      </c>
      <c r="T1376" s="469">
        <f>IFERROR(VLOOKUP(S1376,'Liste CG'!A:A,1,FALSE),"Attention erreur pas de CG")</f>
        <v>45820</v>
      </c>
      <c r="U1376" s="447" t="str">
        <f>IF(MID(H1376,4,1)="x", 'Messages d''erreur'!$B$13,IF(LEFT(T1376,1)="A",'Messages d''erreur'!$B$12,""))</f>
        <v/>
      </c>
    </row>
    <row r="1377" spans="1:21" ht="52" x14ac:dyDescent="0.35">
      <c r="A1377" s="535" t="s">
        <v>2459</v>
      </c>
      <c r="B1377" s="447">
        <f t="shared" si="109"/>
        <v>62602</v>
      </c>
      <c r="C1377" s="462" t="s">
        <v>131</v>
      </c>
      <c r="D1377" s="463" t="s">
        <v>1100</v>
      </c>
      <c r="E1377" s="464" t="s">
        <v>61</v>
      </c>
      <c r="F1377" s="464">
        <v>1</v>
      </c>
      <c r="G1377" s="462" t="s">
        <v>2460</v>
      </c>
      <c r="H1377" s="464" t="s">
        <v>2137</v>
      </c>
      <c r="I1377" s="464" t="s">
        <v>1201</v>
      </c>
      <c r="J1377" s="464" t="s">
        <v>1101</v>
      </c>
      <c r="K1377" s="466" t="s">
        <v>130</v>
      </c>
      <c r="L1377" s="467">
        <f t="shared" si="108"/>
        <v>0</v>
      </c>
      <c r="M1377" s="468">
        <f t="shared" si="110"/>
        <v>45300</v>
      </c>
      <c r="N1377" s="467" t="str">
        <f>IF(IFERROR(SEARCH("-",K1377,1),0) &gt; 0,IFERROR(VLOOKUP(K1377,'Liste ECO'!A:A,1,FALSE),"ATTENTION CE Inexistant"),"")</f>
        <v>116-02</v>
      </c>
      <c r="O1377" s="467" t="str">
        <f>IF(LEFT(N1377,1) ="A",'Messages d''erreur'!$B$9,"")</f>
        <v/>
      </c>
      <c r="P1377" s="447">
        <f t="shared" si="106"/>
        <v>45300</v>
      </c>
      <c r="Q1377" s="447">
        <f>IFERROR(VLOOKUP(B1378,'Liste CG'!A:A,1,FALSE),"Attention erreur pas de CG")</f>
        <v>62602</v>
      </c>
      <c r="R1377" s="447" t="str">
        <f>IF(LEFT(Q1377,1)="A",'Messages d''erreur'!B$10,"")</f>
        <v/>
      </c>
      <c r="S1377" s="467">
        <f t="shared" si="107"/>
        <v>45300</v>
      </c>
      <c r="T1377" s="469">
        <f>IFERROR(VLOOKUP(S1377,'Liste CG'!A:A,1,FALSE),"Attention erreur pas de CG")</f>
        <v>45300</v>
      </c>
      <c r="U1377" s="447" t="str">
        <f>IF(MID(H1377,4,1)="x", 'Messages d''erreur'!$B$13,IF(LEFT(T1377,1)="A",'Messages d''erreur'!$B$12,""))</f>
        <v/>
      </c>
    </row>
    <row r="1378" spans="1:21" ht="52" x14ac:dyDescent="0.35">
      <c r="A1378" s="535" t="s">
        <v>2459</v>
      </c>
      <c r="B1378" s="447">
        <f t="shared" si="109"/>
        <v>62602</v>
      </c>
      <c r="C1378" s="462" t="s">
        <v>131</v>
      </c>
      <c r="D1378" s="463" t="s">
        <v>1100</v>
      </c>
      <c r="E1378" s="464" t="s">
        <v>61</v>
      </c>
      <c r="F1378" s="464">
        <v>2</v>
      </c>
      <c r="G1378" s="462" t="s">
        <v>2461</v>
      </c>
      <c r="H1378" s="464" t="s">
        <v>2148</v>
      </c>
      <c r="I1378" s="464" t="s">
        <v>1201</v>
      </c>
      <c r="J1378" s="464" t="s">
        <v>1101</v>
      </c>
      <c r="K1378" s="466" t="s">
        <v>130</v>
      </c>
      <c r="L1378" s="467">
        <f t="shared" si="108"/>
        <v>1</v>
      </c>
      <c r="M1378" s="468">
        <f t="shared" si="110"/>
        <v>45400</v>
      </c>
      <c r="N1378" s="467" t="str">
        <f>IF(IFERROR(SEARCH("-",K1378,1),0) &gt; 0,IFERROR(VLOOKUP(K1378,'Liste ECO'!A:A,1,FALSE),"ATTENTION CE Inexistant"),"")</f>
        <v>116-02</v>
      </c>
      <c r="O1378" s="467" t="str">
        <f>IF(LEFT(N1378,1) ="A",'Messages d''erreur'!$B$9,"")</f>
        <v/>
      </c>
      <c r="P1378" s="447">
        <f t="shared" si="106"/>
        <v>45400</v>
      </c>
      <c r="Q1378" s="447">
        <f>IFERROR(VLOOKUP(B1379,'Liste CG'!A:A,1,FALSE),"Attention erreur pas de CG")</f>
        <v>62602</v>
      </c>
      <c r="R1378" s="447" t="str">
        <f>IF(LEFT(Q1378,1)="A",'Messages d''erreur'!B$10,"")</f>
        <v/>
      </c>
      <c r="S1378" s="467">
        <f t="shared" si="107"/>
        <v>45400</v>
      </c>
      <c r="T1378" s="469">
        <f>IFERROR(VLOOKUP(S1378,'Liste CG'!A:A,1,FALSE),"Attention erreur pas de CG")</f>
        <v>45400</v>
      </c>
      <c r="U1378" s="447" t="str">
        <f>IF(MID(H1378,4,1)="x", 'Messages d''erreur'!$B$13,IF(LEFT(T1378,1)="A",'Messages d''erreur'!$B$12,""))</f>
        <v/>
      </c>
    </row>
    <row r="1379" spans="1:21" ht="52" x14ac:dyDescent="0.35">
      <c r="A1379" s="535" t="s">
        <v>2459</v>
      </c>
      <c r="B1379" s="447">
        <f t="shared" si="109"/>
        <v>62602</v>
      </c>
      <c r="C1379" s="462" t="s">
        <v>131</v>
      </c>
      <c r="D1379" s="463" t="s">
        <v>1100</v>
      </c>
      <c r="E1379" s="464" t="s">
        <v>61</v>
      </c>
      <c r="F1379" s="464">
        <v>3</v>
      </c>
      <c r="G1379" s="462" t="s">
        <v>2462</v>
      </c>
      <c r="H1379" s="464" t="s">
        <v>2170</v>
      </c>
      <c r="I1379" s="464" t="s">
        <v>3035</v>
      </c>
      <c r="J1379" s="464" t="s">
        <v>1101</v>
      </c>
      <c r="K1379" s="466" t="s">
        <v>130</v>
      </c>
      <c r="L1379" s="467">
        <f t="shared" si="108"/>
        <v>1</v>
      </c>
      <c r="M1379" s="468">
        <f t="shared" si="110"/>
        <v>45500</v>
      </c>
      <c r="N1379" s="467" t="str">
        <f>IF(IFERROR(SEARCH("-",K1379,1),0) &gt; 0,IFERROR(VLOOKUP(K1379,'Liste ECO'!A:A,1,FALSE),"ATTENTION CE Inexistant"),"")</f>
        <v>116-02</v>
      </c>
      <c r="O1379" s="467" t="str">
        <f>IF(LEFT(N1379,1) ="A",'Messages d''erreur'!$B$9,"")</f>
        <v/>
      </c>
      <c r="P1379" s="447">
        <f t="shared" si="106"/>
        <v>45500</v>
      </c>
      <c r="Q1379" s="447">
        <f>IFERROR(VLOOKUP(B1380,'Liste CG'!A:A,1,FALSE),"Attention erreur pas de CG")</f>
        <v>62602</v>
      </c>
      <c r="R1379" s="447" t="str">
        <f>IF(LEFT(Q1379,1)="A",'Messages d''erreur'!B$10,"")</f>
        <v/>
      </c>
      <c r="S1379" s="467">
        <f t="shared" si="107"/>
        <v>45500</v>
      </c>
      <c r="T1379" s="469">
        <f>IFERROR(VLOOKUP(S1379,'Liste CG'!A:A,1,FALSE),"Attention erreur pas de CG")</f>
        <v>45500</v>
      </c>
      <c r="U1379" s="447" t="str">
        <f>IF(MID(H1379,4,1)="x", 'Messages d''erreur'!$B$13,IF(LEFT(T1379,1)="A",'Messages d''erreur'!$B$12,""))</f>
        <v/>
      </c>
    </row>
    <row r="1380" spans="1:21" ht="52" x14ac:dyDescent="0.35">
      <c r="A1380" s="535" t="s">
        <v>2459</v>
      </c>
      <c r="B1380" s="447">
        <f t="shared" si="109"/>
        <v>62602</v>
      </c>
      <c r="C1380" s="462" t="s">
        <v>131</v>
      </c>
      <c r="D1380" s="463" t="s">
        <v>1100</v>
      </c>
      <c r="E1380" s="464" t="s">
        <v>61</v>
      </c>
      <c r="F1380" s="464">
        <v>4</v>
      </c>
      <c r="G1380" s="462" t="s">
        <v>2463</v>
      </c>
      <c r="H1380" s="464" t="s">
        <v>2177</v>
      </c>
      <c r="I1380" s="464" t="s">
        <v>1201</v>
      </c>
      <c r="J1380" s="464" t="s">
        <v>1101</v>
      </c>
      <c r="K1380" s="466" t="s">
        <v>130</v>
      </c>
      <c r="L1380" s="467">
        <f t="shared" si="108"/>
        <v>1</v>
      </c>
      <c r="M1380" s="468">
        <f t="shared" si="110"/>
        <v>45820</v>
      </c>
      <c r="N1380" s="467" t="str">
        <f>IF(IFERROR(SEARCH("-",K1380,1),0) &gt; 0,IFERROR(VLOOKUP(K1380,'Liste ECO'!A:A,1,FALSE),"ATTENTION CE Inexistant"),"")</f>
        <v>116-02</v>
      </c>
      <c r="O1380" s="467" t="str">
        <f>IF(LEFT(N1380,1) ="A",'Messages d''erreur'!$B$9,"")</f>
        <v/>
      </c>
      <c r="P1380" s="447">
        <f t="shared" si="106"/>
        <v>45820</v>
      </c>
      <c r="Q1380" s="447">
        <f>IFERROR(VLOOKUP(B1381,'Liste CG'!A:A,1,FALSE),"Attention erreur pas de CG")</f>
        <v>62701</v>
      </c>
      <c r="R1380" s="447" t="str">
        <f>IF(LEFT(Q1380,1)="A",'Messages d''erreur'!B$10,"")</f>
        <v/>
      </c>
      <c r="S1380" s="467">
        <f t="shared" si="107"/>
        <v>45820</v>
      </c>
      <c r="T1380" s="469">
        <f>IFERROR(VLOOKUP(S1380,'Liste CG'!A:A,1,FALSE),"Attention erreur pas de CG")</f>
        <v>45820</v>
      </c>
      <c r="U1380" s="447" t="str">
        <f>IF(MID(H1380,4,1)="x", 'Messages d''erreur'!$B$13,IF(LEFT(T1380,1)="A",'Messages d''erreur'!$B$12,""))</f>
        <v/>
      </c>
    </row>
    <row r="1381" spans="1:21" ht="39" x14ac:dyDescent="0.35">
      <c r="A1381" s="535" t="s">
        <v>2464</v>
      </c>
      <c r="B1381" s="447">
        <f t="shared" si="109"/>
        <v>62701</v>
      </c>
      <c r="C1381" s="462" t="s">
        <v>2465</v>
      </c>
      <c r="D1381" s="463" t="s">
        <v>1100</v>
      </c>
      <c r="E1381" s="464" t="s">
        <v>61</v>
      </c>
      <c r="F1381" s="464">
        <v>1</v>
      </c>
      <c r="G1381" s="462" t="s">
        <v>2466</v>
      </c>
      <c r="H1381" s="464" t="s">
        <v>1317</v>
      </c>
      <c r="I1381" s="464" t="s">
        <v>1201</v>
      </c>
      <c r="J1381" s="464" t="s">
        <v>1101</v>
      </c>
      <c r="K1381" s="466" t="s">
        <v>133</v>
      </c>
      <c r="L1381" s="467">
        <f t="shared" si="108"/>
        <v>0</v>
      </c>
      <c r="M1381" s="468">
        <f t="shared" si="110"/>
        <v>44000</v>
      </c>
      <c r="N1381" s="467" t="str">
        <f>IF(IFERROR(SEARCH("-",K1381,1),0) &gt; 0,IFERROR(VLOOKUP(K1381,'Liste ECO'!A:A,1,FALSE),"ATTENTION CE Inexistant"),"")</f>
        <v>117-01</v>
      </c>
      <c r="O1381" s="467" t="str">
        <f>IF(LEFT(N1381,1) ="A",'Messages d''erreur'!$B$9,"")</f>
        <v/>
      </c>
      <c r="P1381" s="447">
        <f t="shared" si="106"/>
        <v>44000</v>
      </c>
      <c r="Q1381" s="447">
        <f>IFERROR(VLOOKUP(B1382,'Liste CG'!A:A,1,FALSE),"Attention erreur pas de CG")</f>
        <v>62702</v>
      </c>
      <c r="R1381" s="447" t="str">
        <f>IF(LEFT(Q1381,1)="A",'Messages d''erreur'!B$10,"")</f>
        <v/>
      </c>
      <c r="S1381" s="467">
        <f t="shared" si="107"/>
        <v>44000</v>
      </c>
      <c r="T1381" s="469">
        <f>IFERROR(VLOOKUP(S1381,'Liste CG'!A:A,1,FALSE),"Attention erreur pas de CG")</f>
        <v>44000</v>
      </c>
      <c r="U1381" s="447" t="str">
        <f>IF(MID(H1381,4,1)="x", 'Messages d''erreur'!$B$13,IF(LEFT(T1381,1)="A",'Messages d''erreur'!$B$12,""))</f>
        <v/>
      </c>
    </row>
    <row r="1382" spans="1:21" ht="39" x14ac:dyDescent="0.35">
      <c r="A1382" s="535" t="s">
        <v>2467</v>
      </c>
      <c r="B1382" s="447">
        <f t="shared" si="109"/>
        <v>62702</v>
      </c>
      <c r="C1382" s="462" t="s">
        <v>2468</v>
      </c>
      <c r="D1382" s="463" t="s">
        <v>1100</v>
      </c>
      <c r="E1382" s="464" t="s">
        <v>61</v>
      </c>
      <c r="F1382" s="464">
        <v>1</v>
      </c>
      <c r="G1382" s="462" t="s">
        <v>2466</v>
      </c>
      <c r="H1382" s="464" t="s">
        <v>1317</v>
      </c>
      <c r="I1382" s="464" t="s">
        <v>1201</v>
      </c>
      <c r="J1382" s="464" t="s">
        <v>1101</v>
      </c>
      <c r="K1382" s="466" t="s">
        <v>135</v>
      </c>
      <c r="L1382" s="467">
        <f t="shared" si="108"/>
        <v>0</v>
      </c>
      <c r="M1382" s="468">
        <f t="shared" si="110"/>
        <v>44000</v>
      </c>
      <c r="N1382" s="467" t="str">
        <f>IF(IFERROR(SEARCH("-",K1382,1),0) &gt; 0,IFERROR(VLOOKUP(K1382,'Liste ECO'!A:A,1,FALSE),"ATTENTION CE Inexistant"),"")</f>
        <v>117-02</v>
      </c>
      <c r="O1382" s="467" t="str">
        <f>IF(LEFT(N1382,1) ="A",'Messages d''erreur'!$B$9,"")</f>
        <v/>
      </c>
      <c r="P1382" s="447">
        <f t="shared" si="106"/>
        <v>44000</v>
      </c>
      <c r="Q1382" s="447">
        <f>IFERROR(VLOOKUP(B1383,'Liste CG'!A:A,1,FALSE),"Attention erreur pas de CG")</f>
        <v>62703</v>
      </c>
      <c r="R1382" s="447" t="str">
        <f>IF(LEFT(Q1382,1)="A",'Messages d''erreur'!B$10,"")</f>
        <v/>
      </c>
      <c r="S1382" s="467">
        <f t="shared" si="107"/>
        <v>44000</v>
      </c>
      <c r="T1382" s="469">
        <f>IFERROR(VLOOKUP(S1382,'Liste CG'!A:A,1,FALSE),"Attention erreur pas de CG")</f>
        <v>44000</v>
      </c>
      <c r="U1382" s="447" t="str">
        <f>IF(MID(H1382,4,1)="x", 'Messages d''erreur'!$B$13,IF(LEFT(T1382,1)="A",'Messages d''erreur'!$B$12,""))</f>
        <v/>
      </c>
    </row>
    <row r="1383" spans="1:21" ht="39" x14ac:dyDescent="0.35">
      <c r="A1383" s="535" t="s">
        <v>2469</v>
      </c>
      <c r="B1383" s="447">
        <f t="shared" si="109"/>
        <v>62703</v>
      </c>
      <c r="C1383" s="462" t="s">
        <v>2470</v>
      </c>
      <c r="D1383" s="463" t="s">
        <v>1100</v>
      </c>
      <c r="E1383" s="464" t="s">
        <v>61</v>
      </c>
      <c r="F1383" s="464">
        <v>1</v>
      </c>
      <c r="G1383" s="462" t="s">
        <v>2466</v>
      </c>
      <c r="H1383" s="464" t="s">
        <v>1317</v>
      </c>
      <c r="I1383" s="464" t="s">
        <v>1201</v>
      </c>
      <c r="J1383" s="464" t="s">
        <v>1101</v>
      </c>
      <c r="K1383" s="466" t="s">
        <v>137</v>
      </c>
      <c r="L1383" s="467">
        <f t="shared" si="108"/>
        <v>0</v>
      </c>
      <c r="M1383" s="468">
        <f t="shared" si="110"/>
        <v>44000</v>
      </c>
      <c r="N1383" s="467" t="str">
        <f>IF(IFERROR(SEARCH("-",K1383,1),0) &gt; 0,IFERROR(VLOOKUP(K1383,'Liste ECO'!A:A,1,FALSE),"ATTENTION CE Inexistant"),"")</f>
        <v>117-03</v>
      </c>
      <c r="O1383" s="467" t="str">
        <f>IF(LEFT(N1383,1) ="A",'Messages d''erreur'!$B$9,"")</f>
        <v/>
      </c>
      <c r="P1383" s="447">
        <f t="shared" si="106"/>
        <v>44000</v>
      </c>
      <c r="Q1383" s="447">
        <f>IFERROR(VLOOKUP(B1384,'Liste CG'!A:A,1,FALSE),"Attention erreur pas de CG")</f>
        <v>62704</v>
      </c>
      <c r="R1383" s="447" t="str">
        <f>IF(LEFT(Q1383,1)="A",'Messages d''erreur'!B$10,"")</f>
        <v/>
      </c>
      <c r="S1383" s="467">
        <f t="shared" si="107"/>
        <v>44000</v>
      </c>
      <c r="T1383" s="469">
        <f>IFERROR(VLOOKUP(S1383,'Liste CG'!A:A,1,FALSE),"Attention erreur pas de CG")</f>
        <v>44000</v>
      </c>
      <c r="U1383" s="447" t="str">
        <f>IF(MID(H1383,4,1)="x", 'Messages d''erreur'!$B$13,IF(LEFT(T1383,1)="A",'Messages d''erreur'!$B$12,""))</f>
        <v/>
      </c>
    </row>
    <row r="1384" spans="1:21" ht="39" x14ac:dyDescent="0.35">
      <c r="A1384" s="535" t="s">
        <v>2471</v>
      </c>
      <c r="B1384" s="447">
        <f t="shared" si="109"/>
        <v>62704</v>
      </c>
      <c r="C1384" s="462" t="s">
        <v>2472</v>
      </c>
      <c r="D1384" s="463" t="s">
        <v>1100</v>
      </c>
      <c r="E1384" s="464" t="s">
        <v>61</v>
      </c>
      <c r="F1384" s="464">
        <v>1</v>
      </c>
      <c r="G1384" s="462" t="s">
        <v>2466</v>
      </c>
      <c r="H1384" s="464" t="s">
        <v>1317</v>
      </c>
      <c r="I1384" s="464" t="s">
        <v>1201</v>
      </c>
      <c r="J1384" s="464" t="s">
        <v>1101</v>
      </c>
      <c r="K1384" s="466" t="s">
        <v>139</v>
      </c>
      <c r="L1384" s="467">
        <f t="shared" si="108"/>
        <v>0</v>
      </c>
      <c r="M1384" s="468">
        <f t="shared" si="110"/>
        <v>44000</v>
      </c>
      <c r="N1384" s="467" t="str">
        <f>IF(IFERROR(SEARCH("-",K1384,1),0) &gt; 0,IFERROR(VLOOKUP(K1384,'Liste ECO'!A:A,1,FALSE),"ATTENTION CE Inexistant"),"")</f>
        <v>117-04</v>
      </c>
      <c r="O1384" s="467" t="str">
        <f>IF(LEFT(N1384,1) ="A",'Messages d''erreur'!$B$9,"")</f>
        <v/>
      </c>
      <c r="P1384" s="447">
        <f t="shared" si="106"/>
        <v>44000</v>
      </c>
      <c r="Q1384" s="447">
        <f>IFERROR(VLOOKUP(B1385,'Liste CG'!A:A,1,FALSE),"Attention erreur pas de CG")</f>
        <v>62706</v>
      </c>
      <c r="R1384" s="447" t="str">
        <f>IF(LEFT(Q1384,1)="A",'Messages d''erreur'!B$10,"")</f>
        <v/>
      </c>
      <c r="S1384" s="467">
        <f t="shared" si="107"/>
        <v>44000</v>
      </c>
      <c r="T1384" s="469">
        <f>IFERROR(VLOOKUP(S1384,'Liste CG'!A:A,1,FALSE),"Attention erreur pas de CG")</f>
        <v>44000</v>
      </c>
      <c r="U1384" s="447" t="str">
        <f>IF(MID(H1384,4,1)="x", 'Messages d''erreur'!$B$13,IF(LEFT(T1384,1)="A",'Messages d''erreur'!$B$12,""))</f>
        <v/>
      </c>
    </row>
    <row r="1385" spans="1:21" ht="52" x14ac:dyDescent="0.35">
      <c r="A1385" s="535" t="s">
        <v>2473</v>
      </c>
      <c r="B1385" s="447">
        <f t="shared" si="109"/>
        <v>62706</v>
      </c>
      <c r="C1385" s="462" t="s">
        <v>2474</v>
      </c>
      <c r="D1385" s="463" t="s">
        <v>1100</v>
      </c>
      <c r="E1385" s="464" t="s">
        <v>61</v>
      </c>
      <c r="F1385" s="464">
        <v>1</v>
      </c>
      <c r="G1385" s="462" t="s">
        <v>2466</v>
      </c>
      <c r="H1385" s="464" t="s">
        <v>1317</v>
      </c>
      <c r="I1385" s="464" t="s">
        <v>1201</v>
      </c>
      <c r="J1385" s="464" t="s">
        <v>1101</v>
      </c>
      <c r="K1385" s="466" t="s">
        <v>141</v>
      </c>
      <c r="L1385" s="467">
        <f t="shared" si="108"/>
        <v>0</v>
      </c>
      <c r="M1385" s="468">
        <f t="shared" si="110"/>
        <v>44000</v>
      </c>
      <c r="N1385" s="467" t="str">
        <f>IF(IFERROR(SEARCH("-",K1385,1),0) &gt; 0,IFERROR(VLOOKUP(K1385,'Liste ECO'!A:A,1,FALSE),"ATTENTION CE Inexistant"),"")</f>
        <v>117-06</v>
      </c>
      <c r="O1385" s="467" t="str">
        <f>IF(LEFT(N1385,1) ="A",'Messages d''erreur'!$B$9,"")</f>
        <v/>
      </c>
      <c r="P1385" s="447">
        <f t="shared" si="106"/>
        <v>44000</v>
      </c>
      <c r="Q1385" s="447">
        <f>IFERROR(VLOOKUP(B1387,'Liste CG'!A:A,1,FALSE),"Attention erreur pas de CG")</f>
        <v>63121</v>
      </c>
      <c r="R1385" s="447" t="str">
        <f>IF(LEFT(Q1385,1)="A",'Messages d''erreur'!B$10,"")</f>
        <v/>
      </c>
      <c r="S1385" s="467">
        <f t="shared" si="107"/>
        <v>44000</v>
      </c>
      <c r="T1385" s="469">
        <f>IFERROR(VLOOKUP(S1385,'Liste CG'!A:A,1,FALSE),"Attention erreur pas de CG")</f>
        <v>44000</v>
      </c>
      <c r="U1385" s="447" t="str">
        <f>IF(MID(H1385,4,1)="x", 'Messages d''erreur'!$B$13,IF(LEFT(T1385,1)="A",'Messages d''erreur'!$B$12,""))</f>
        <v/>
      </c>
    </row>
    <row r="1386" spans="1:21" ht="26" x14ac:dyDescent="0.35">
      <c r="A1386" s="535" t="s">
        <v>4412</v>
      </c>
      <c r="B1386" s="447">
        <f t="shared" si="109"/>
        <v>62999</v>
      </c>
      <c r="C1386" s="506" t="s">
        <v>3023</v>
      </c>
      <c r="D1386" s="463" t="s">
        <v>1100</v>
      </c>
      <c r="E1386" s="464" t="s">
        <v>61</v>
      </c>
      <c r="F1386" s="464">
        <v>1</v>
      </c>
      <c r="G1386" s="462" t="s">
        <v>1342</v>
      </c>
      <c r="H1386" s="464">
        <v>49000</v>
      </c>
      <c r="I1386" s="464" t="s">
        <v>4410</v>
      </c>
      <c r="J1386" s="464" t="s">
        <v>1101</v>
      </c>
      <c r="K1386" s="507" t="s">
        <v>4424</v>
      </c>
      <c r="L1386" s="467">
        <f>IF(A1386=A1384,1,0)</f>
        <v>0</v>
      </c>
      <c r="M1386" s="468">
        <f t="shared" si="110"/>
        <v>49000</v>
      </c>
      <c r="N1386" s="467" t="str">
        <f>IF(IFERROR(SEARCH("-",K1386,1),0) &gt; 0,IFERROR(VLOOKUP(K1386,'Liste ECO'!A:A,1,FALSE),"ATTENTION CE Inexistant"),"")</f>
        <v>032-01</v>
      </c>
      <c r="O1386" s="467" t="str">
        <f>IF(LEFT(N1386,1) ="A",'Messages d''erreur'!$B$9,"")</f>
        <v/>
      </c>
      <c r="P1386" s="447">
        <f t="shared" si="106"/>
        <v>49000</v>
      </c>
      <c r="Q1386" s="447">
        <f>IFERROR(VLOOKUP(B1387,'Liste CG'!A:A,1,FALSE),"Attention erreur pas de CG")</f>
        <v>63121</v>
      </c>
      <c r="R1386" s="447" t="str">
        <f>IF(LEFT(Q1386,1)="A",'Messages d''erreur'!B$10,"")</f>
        <v/>
      </c>
      <c r="S1386" s="467">
        <f t="shared" si="107"/>
        <v>49000</v>
      </c>
      <c r="T1386" s="469">
        <f>IFERROR(VLOOKUP(S1386,'Liste CG'!A:A,1,FALSE),"Attention erreur pas de CG")</f>
        <v>49000</v>
      </c>
      <c r="U1386" s="447" t="str">
        <f>IF(MID(H1386,4,1)="x", 'Messages d''erreur'!$B$13,IF(LEFT(T1386,1)="A",'Messages d''erreur'!$B$12,""))</f>
        <v/>
      </c>
    </row>
    <row r="1387" spans="1:21" ht="52" x14ac:dyDescent="0.35">
      <c r="A1387" s="535" t="s">
        <v>2221</v>
      </c>
      <c r="B1387" s="447">
        <f t="shared" si="109"/>
        <v>63121</v>
      </c>
      <c r="C1387" s="462" t="s">
        <v>370</v>
      </c>
      <c r="D1387" s="463" t="s">
        <v>1100</v>
      </c>
      <c r="E1387" s="464" t="s">
        <v>61</v>
      </c>
      <c r="F1387" s="464">
        <v>1</v>
      </c>
      <c r="G1387" s="462" t="s">
        <v>1797</v>
      </c>
      <c r="H1387" s="464" t="s">
        <v>1798</v>
      </c>
      <c r="I1387" s="464" t="s">
        <v>1201</v>
      </c>
      <c r="J1387" s="464" t="s">
        <v>1101</v>
      </c>
      <c r="K1387" s="466" t="s">
        <v>369</v>
      </c>
      <c r="L1387" s="467">
        <f>IF(A1387=A1385,1,0)</f>
        <v>0</v>
      </c>
      <c r="M1387" s="468">
        <f t="shared" si="110"/>
        <v>46502</v>
      </c>
      <c r="N1387" s="467" t="str">
        <f>IF(IFERROR(SEARCH("-",K1387,1),0) &gt; 0,IFERROR(VLOOKUP(K1387,'Liste ECO'!A:A,1,FALSE),"ATTENTION CE Inexistant"),"")</f>
        <v>321-01</v>
      </c>
      <c r="O1387" s="467" t="str">
        <f>IF(LEFT(N1387,1) ="A",'Messages d''erreur'!$B$9,"")</f>
        <v/>
      </c>
      <c r="P1387" s="447">
        <f t="shared" si="106"/>
        <v>46502</v>
      </c>
      <c r="Q1387" s="447">
        <f>IFERROR(VLOOKUP(B1388,'Liste CG'!A:A,1,FALSE),"Attention erreur pas de CG")</f>
        <v>63122</v>
      </c>
      <c r="R1387" s="447" t="str">
        <f>IF(LEFT(Q1387,1)="A",'Messages d''erreur'!B$10,"")</f>
        <v/>
      </c>
      <c r="S1387" s="467">
        <f t="shared" si="107"/>
        <v>46502</v>
      </c>
      <c r="T1387" s="469">
        <f>IFERROR(VLOOKUP(S1387,'Liste CG'!A:A,1,FALSE),"Attention erreur pas de CG")</f>
        <v>46502</v>
      </c>
      <c r="U1387" s="447" t="str">
        <f>IF(MID(H1387,4,1)="x", 'Messages d''erreur'!$B$13,IF(LEFT(T1387,1)="A",'Messages d''erreur'!$B$12,""))</f>
        <v/>
      </c>
    </row>
    <row r="1388" spans="1:21" ht="26" x14ac:dyDescent="0.35">
      <c r="A1388" s="535" t="s">
        <v>2222</v>
      </c>
      <c r="B1388" s="447">
        <f t="shared" si="109"/>
        <v>63122</v>
      </c>
      <c r="C1388" s="462" t="s">
        <v>372</v>
      </c>
      <c r="D1388" s="463" t="s">
        <v>1100</v>
      </c>
      <c r="E1388" s="464" t="s">
        <v>61</v>
      </c>
      <c r="F1388" s="464">
        <v>1</v>
      </c>
      <c r="G1388" s="462" t="s">
        <v>1797</v>
      </c>
      <c r="H1388" s="464" t="s">
        <v>1798</v>
      </c>
      <c r="I1388" s="464" t="s">
        <v>1201</v>
      </c>
      <c r="J1388" s="464" t="s">
        <v>1101</v>
      </c>
      <c r="K1388" s="466" t="s">
        <v>371</v>
      </c>
      <c r="L1388" s="467">
        <f t="shared" si="108"/>
        <v>0</v>
      </c>
      <c r="M1388" s="468">
        <f t="shared" si="110"/>
        <v>46502</v>
      </c>
      <c r="N1388" s="467" t="str">
        <f>IF(IFERROR(SEARCH("-",K1388,1),0) &gt; 0,IFERROR(VLOOKUP(K1388,'Liste ECO'!A:A,1,FALSE),"ATTENTION CE Inexistant"),"")</f>
        <v>321-02</v>
      </c>
      <c r="O1388" s="467" t="str">
        <f>IF(LEFT(N1388,1) ="A",'Messages d''erreur'!$B$9,"")</f>
        <v/>
      </c>
      <c r="P1388" s="447">
        <f t="shared" si="106"/>
        <v>46502</v>
      </c>
      <c r="Q1388" s="447">
        <f>IFERROR(VLOOKUP(B1389,'Liste CG'!A:A,1,FALSE),"Attention erreur pas de CG")</f>
        <v>63211</v>
      </c>
      <c r="R1388" s="447" t="str">
        <f>IF(LEFT(Q1388,1)="A",'Messages d''erreur'!B$10,"")</f>
        <v/>
      </c>
      <c r="S1388" s="467">
        <f t="shared" si="107"/>
        <v>46502</v>
      </c>
      <c r="T1388" s="469">
        <f>IFERROR(VLOOKUP(S1388,'Liste CG'!A:A,1,FALSE),"Attention erreur pas de CG")</f>
        <v>46502</v>
      </c>
      <c r="U1388" s="447" t="str">
        <f>IF(MID(H1388,4,1)="x", 'Messages d''erreur'!$B$13,IF(LEFT(T1388,1)="A",'Messages d''erreur'!$B$12,""))</f>
        <v/>
      </c>
    </row>
    <row r="1389" spans="1:21" ht="26" x14ac:dyDescent="0.35">
      <c r="A1389" s="535" t="s">
        <v>2223</v>
      </c>
      <c r="B1389" s="447">
        <f t="shared" si="109"/>
        <v>63211</v>
      </c>
      <c r="C1389" s="462" t="s">
        <v>380</v>
      </c>
      <c r="D1389" s="463" t="s">
        <v>1100</v>
      </c>
      <c r="E1389" s="464" t="s">
        <v>61</v>
      </c>
      <c r="F1389" s="464">
        <v>1</v>
      </c>
      <c r="G1389" s="462" t="s">
        <v>1797</v>
      </c>
      <c r="H1389" s="464" t="s">
        <v>1798</v>
      </c>
      <c r="I1389" s="464" t="s">
        <v>1201</v>
      </c>
      <c r="J1389" s="464" t="s">
        <v>1101</v>
      </c>
      <c r="K1389" s="466" t="s">
        <v>379</v>
      </c>
      <c r="L1389" s="467">
        <f t="shared" si="108"/>
        <v>0</v>
      </c>
      <c r="M1389" s="468">
        <f t="shared" si="110"/>
        <v>46502</v>
      </c>
      <c r="N1389" s="467" t="str">
        <f>IF(IFERROR(SEARCH("-",K1389,1),0) &gt; 0,IFERROR(VLOOKUP(K1389,'Liste ECO'!A:A,1,FALSE),"ATTENTION CE Inexistant"),"")</f>
        <v>331-01</v>
      </c>
      <c r="O1389" s="467" t="str">
        <f>IF(LEFT(N1389,1) ="A",'Messages d''erreur'!$B$9,"")</f>
        <v/>
      </c>
      <c r="P1389" s="447">
        <f t="shared" si="106"/>
        <v>46502</v>
      </c>
      <c r="Q1389" s="447">
        <f>IFERROR(VLOOKUP(B1390,'Liste CG'!A:A,1,FALSE),"Attention erreur pas de CG")</f>
        <v>63212</v>
      </c>
      <c r="R1389" s="447" t="str">
        <f>IF(LEFT(Q1389,1)="A",'Messages d''erreur'!B$10,"")</f>
        <v/>
      </c>
      <c r="S1389" s="467">
        <f t="shared" si="107"/>
        <v>46502</v>
      </c>
      <c r="T1389" s="469">
        <f>IFERROR(VLOOKUP(S1389,'Liste CG'!A:A,1,FALSE),"Attention erreur pas de CG")</f>
        <v>46502</v>
      </c>
      <c r="U1389" s="447" t="str">
        <f>IF(MID(H1389,4,1)="x", 'Messages d''erreur'!$B$13,IF(LEFT(T1389,1)="A",'Messages d''erreur'!$B$12,""))</f>
        <v/>
      </c>
    </row>
    <row r="1390" spans="1:21" ht="26" x14ac:dyDescent="0.35">
      <c r="A1390" s="535" t="s">
        <v>2224</v>
      </c>
      <c r="B1390" s="447">
        <f t="shared" si="109"/>
        <v>63212</v>
      </c>
      <c r="C1390" s="462" t="s">
        <v>387</v>
      </c>
      <c r="D1390" s="463" t="s">
        <v>1100</v>
      </c>
      <c r="E1390" s="464" t="s">
        <v>61</v>
      </c>
      <c r="F1390" s="464">
        <v>1</v>
      </c>
      <c r="G1390" s="462" t="s">
        <v>1797</v>
      </c>
      <c r="H1390" s="464" t="s">
        <v>1798</v>
      </c>
      <c r="I1390" s="464" t="s">
        <v>1201</v>
      </c>
      <c r="J1390" s="464" t="s">
        <v>1101</v>
      </c>
      <c r="K1390" s="466" t="s">
        <v>386</v>
      </c>
      <c r="L1390" s="467">
        <f t="shared" si="108"/>
        <v>0</v>
      </c>
      <c r="M1390" s="468">
        <f t="shared" si="110"/>
        <v>46502</v>
      </c>
      <c r="N1390" s="467" t="str">
        <f>IF(IFERROR(SEARCH("-",K1390,1),0) &gt; 0,IFERROR(VLOOKUP(K1390,'Liste ECO'!A:A,1,FALSE),"ATTENTION CE Inexistant"),"")</f>
        <v>332-02</v>
      </c>
      <c r="O1390" s="467" t="str">
        <f>IF(LEFT(N1390,1) ="A",'Messages d''erreur'!$B$9,"")</f>
        <v/>
      </c>
      <c r="P1390" s="447">
        <f t="shared" si="106"/>
        <v>46502</v>
      </c>
      <c r="Q1390" s="447">
        <f>IFERROR(VLOOKUP(B1391,'Liste CG'!A:A,1,FALSE),"Attention erreur pas de CG")</f>
        <v>63411</v>
      </c>
      <c r="R1390" s="447" t="str">
        <f>IF(LEFT(Q1390,1)="A",'Messages d''erreur'!B$10,"")</f>
        <v/>
      </c>
      <c r="S1390" s="467">
        <f t="shared" si="107"/>
        <v>46502</v>
      </c>
      <c r="T1390" s="469">
        <f>IFERROR(VLOOKUP(S1390,'Liste CG'!A:A,1,FALSE),"Attention erreur pas de CG")</f>
        <v>46502</v>
      </c>
      <c r="U1390" s="447" t="str">
        <f>IF(MID(H1390,4,1)="x", 'Messages d''erreur'!$B$13,IF(LEFT(T1390,1)="A",'Messages d''erreur'!$B$12,""))</f>
        <v/>
      </c>
    </row>
    <row r="1391" spans="1:21" ht="65" x14ac:dyDescent="0.35">
      <c r="A1391" s="535" t="s">
        <v>2225</v>
      </c>
      <c r="B1391" s="447">
        <f t="shared" si="109"/>
        <v>63411</v>
      </c>
      <c r="C1391" s="462" t="s">
        <v>621</v>
      </c>
      <c r="D1391" s="463" t="s">
        <v>1100</v>
      </c>
      <c r="E1391" s="464" t="s">
        <v>61</v>
      </c>
      <c r="F1391" s="464">
        <v>1</v>
      </c>
      <c r="G1391" s="462" t="s">
        <v>1797</v>
      </c>
      <c r="H1391" s="464" t="s">
        <v>1798</v>
      </c>
      <c r="I1391" s="464" t="s">
        <v>1201</v>
      </c>
      <c r="J1391" s="464" t="s">
        <v>1101</v>
      </c>
      <c r="K1391" s="466" t="s">
        <v>620</v>
      </c>
      <c r="L1391" s="467">
        <f t="shared" si="108"/>
        <v>0</v>
      </c>
      <c r="M1391" s="468">
        <f t="shared" si="110"/>
        <v>46502</v>
      </c>
      <c r="N1391" s="467" t="str">
        <f>IF(IFERROR(SEARCH("-",K1391,1),0) &gt; 0,IFERROR(VLOOKUP(K1391,'Liste ECO'!A:A,1,FALSE),"ATTENTION CE Inexistant"),"")</f>
        <v>413-01</v>
      </c>
      <c r="O1391" s="467" t="str">
        <f>IF(LEFT(N1391,1) ="A",'Messages d''erreur'!$B$9,"")</f>
        <v/>
      </c>
      <c r="P1391" s="447">
        <f t="shared" ref="P1391:P1457" si="111">VALUE(H1391)</f>
        <v>46502</v>
      </c>
      <c r="Q1391" s="447">
        <f>IFERROR(VLOOKUP(B1392,'Liste CG'!A:A,1,FALSE),"Attention erreur pas de CG")</f>
        <v>63412</v>
      </c>
      <c r="R1391" s="447" t="str">
        <f>IF(LEFT(Q1391,1)="A",'Messages d''erreur'!B$10,"")</f>
        <v/>
      </c>
      <c r="S1391" s="467">
        <f t="shared" ref="S1391:S1457" si="112">VALUE(H1391)</f>
        <v>46502</v>
      </c>
      <c r="T1391" s="469">
        <f>IFERROR(VLOOKUP(S1391,'Liste CG'!A:A,1,FALSE),"Attention erreur pas de CG")</f>
        <v>46502</v>
      </c>
      <c r="U1391" s="447" t="str">
        <f>IF(MID(H1391,4,1)="x", 'Messages d''erreur'!$B$13,IF(LEFT(T1391,1)="A",'Messages d''erreur'!$B$12,""))</f>
        <v/>
      </c>
    </row>
    <row r="1392" spans="1:21" ht="65" x14ac:dyDescent="0.35">
      <c r="A1392" s="535" t="s">
        <v>2226</v>
      </c>
      <c r="B1392" s="447">
        <f t="shared" si="109"/>
        <v>63412</v>
      </c>
      <c r="C1392" s="462" t="s">
        <v>2475</v>
      </c>
      <c r="D1392" s="463" t="s">
        <v>1100</v>
      </c>
      <c r="E1392" s="464" t="s">
        <v>61</v>
      </c>
      <c r="F1392" s="464">
        <v>1</v>
      </c>
      <c r="G1392" s="462" t="s">
        <v>1797</v>
      </c>
      <c r="H1392" s="464" t="s">
        <v>1798</v>
      </c>
      <c r="I1392" s="464" t="s">
        <v>1201</v>
      </c>
      <c r="J1392" s="464" t="s">
        <v>1101</v>
      </c>
      <c r="K1392" s="466" t="s">
        <v>623</v>
      </c>
      <c r="L1392" s="467">
        <f t="shared" si="108"/>
        <v>0</v>
      </c>
      <c r="M1392" s="468">
        <f t="shared" si="110"/>
        <v>46502</v>
      </c>
      <c r="N1392" s="467" t="str">
        <f>IF(IFERROR(SEARCH("-",K1392,1),0) &gt; 0,IFERROR(VLOOKUP(K1392,'Liste ECO'!A:A,1,FALSE),"ATTENTION CE Inexistant"),"")</f>
        <v>415-01</v>
      </c>
      <c r="O1392" s="467" t="str">
        <f>IF(LEFT(N1392,1) ="A",'Messages d''erreur'!$B$9,"")</f>
        <v/>
      </c>
      <c r="P1392" s="447">
        <f t="shared" si="111"/>
        <v>46502</v>
      </c>
      <c r="Q1392" s="447">
        <f>IFERROR(VLOOKUP(B1393,'Liste CG'!A:A,1,FALSE),"Attention erreur pas de CG")</f>
        <v>63611</v>
      </c>
      <c r="R1392" s="447" t="str">
        <f>IF(LEFT(Q1392,1)="A",'Messages d''erreur'!B$10,"")</f>
        <v/>
      </c>
      <c r="S1392" s="467">
        <f t="shared" si="112"/>
        <v>46502</v>
      </c>
      <c r="T1392" s="469">
        <f>IFERROR(VLOOKUP(S1392,'Liste CG'!A:A,1,FALSE),"Attention erreur pas de CG")</f>
        <v>46502</v>
      </c>
      <c r="U1392" s="447" t="str">
        <f>IF(MID(H1392,4,1)="x", 'Messages d''erreur'!$B$13,IF(LEFT(T1392,1)="A",'Messages d''erreur'!$B$12,""))</f>
        <v/>
      </c>
    </row>
    <row r="1393" spans="1:21" ht="65" x14ac:dyDescent="0.35">
      <c r="A1393" s="535" t="s">
        <v>2227</v>
      </c>
      <c r="B1393" s="447">
        <f t="shared" si="109"/>
        <v>63611</v>
      </c>
      <c r="C1393" s="462" t="s">
        <v>628</v>
      </c>
      <c r="D1393" s="463" t="s">
        <v>1100</v>
      </c>
      <c r="E1393" s="464" t="s">
        <v>61</v>
      </c>
      <c r="F1393" s="464">
        <v>1</v>
      </c>
      <c r="G1393" s="462" t="s">
        <v>1797</v>
      </c>
      <c r="H1393" s="464" t="s">
        <v>1798</v>
      </c>
      <c r="I1393" s="464" t="s">
        <v>1201</v>
      </c>
      <c r="J1393" s="464" t="s">
        <v>1101</v>
      </c>
      <c r="K1393" s="466" t="s">
        <v>627</v>
      </c>
      <c r="L1393" s="467">
        <f t="shared" si="108"/>
        <v>0</v>
      </c>
      <c r="M1393" s="468">
        <f t="shared" si="110"/>
        <v>46502</v>
      </c>
      <c r="N1393" s="467" t="str">
        <f>IF(IFERROR(SEARCH("-",K1393,1),0) &gt; 0,IFERROR(VLOOKUP(K1393,'Liste ECO'!A:A,1,FALSE),"ATTENTION CE Inexistant"),"")</f>
        <v>431-01</v>
      </c>
      <c r="O1393" s="467" t="str">
        <f>IF(LEFT(N1393,1) ="A",'Messages d''erreur'!$B$9,"")</f>
        <v/>
      </c>
      <c r="P1393" s="447">
        <f t="shared" si="111"/>
        <v>46502</v>
      </c>
      <c r="Q1393" s="447">
        <f>IFERROR(VLOOKUP(B1394,'Liste CG'!A:A,1,FALSE),"Attention erreur pas de CG")</f>
        <v>63612</v>
      </c>
      <c r="R1393" s="447" t="str">
        <f>IF(LEFT(Q1393,1)="A",'Messages d''erreur'!B$10,"")</f>
        <v/>
      </c>
      <c r="S1393" s="467">
        <f t="shared" si="112"/>
        <v>46502</v>
      </c>
      <c r="T1393" s="469">
        <f>IFERROR(VLOOKUP(S1393,'Liste CG'!A:A,1,FALSE),"Attention erreur pas de CG")</f>
        <v>46502</v>
      </c>
      <c r="U1393" s="447" t="str">
        <f>IF(MID(H1393,4,1)="x", 'Messages d''erreur'!$B$13,IF(LEFT(T1393,1)="A",'Messages d''erreur'!$B$12,""))</f>
        <v/>
      </c>
    </row>
    <row r="1394" spans="1:21" ht="39" x14ac:dyDescent="0.35">
      <c r="A1394" s="535" t="s">
        <v>2228</v>
      </c>
      <c r="B1394" s="447">
        <f t="shared" si="109"/>
        <v>63612</v>
      </c>
      <c r="C1394" s="462" t="s">
        <v>630</v>
      </c>
      <c r="D1394" s="463" t="s">
        <v>1100</v>
      </c>
      <c r="E1394" s="464" t="s">
        <v>61</v>
      </c>
      <c r="F1394" s="464">
        <v>1</v>
      </c>
      <c r="G1394" s="462" t="s">
        <v>1797</v>
      </c>
      <c r="H1394" s="464" t="s">
        <v>1798</v>
      </c>
      <c r="I1394" s="464" t="s">
        <v>1201</v>
      </c>
      <c r="J1394" s="464" t="s">
        <v>1101</v>
      </c>
      <c r="K1394" s="466" t="s">
        <v>629</v>
      </c>
      <c r="L1394" s="467">
        <f t="shared" si="108"/>
        <v>0</v>
      </c>
      <c r="M1394" s="468">
        <f t="shared" si="110"/>
        <v>46502</v>
      </c>
      <c r="N1394" s="467" t="str">
        <f>IF(IFERROR(SEARCH("-",K1394,1),0) &gt; 0,IFERROR(VLOOKUP(K1394,'Liste ECO'!A:A,1,FALSE),"ATTENTION CE Inexistant"),"")</f>
        <v>433-01</v>
      </c>
      <c r="O1394" s="467" t="str">
        <f>IF(LEFT(N1394,1) ="A",'Messages d''erreur'!$B$9,"")</f>
        <v/>
      </c>
      <c r="P1394" s="447">
        <f t="shared" si="111"/>
        <v>46502</v>
      </c>
      <c r="Q1394" s="447">
        <f>IFERROR(VLOOKUP(B1395,'Liste CG'!A:A,1,FALSE),"Attention erreur pas de CG")</f>
        <v>63613</v>
      </c>
      <c r="R1394" s="447" t="str">
        <f>IF(LEFT(Q1394,1)="A",'Messages d''erreur'!B$10,"")</f>
        <v/>
      </c>
      <c r="S1394" s="467">
        <f t="shared" si="112"/>
        <v>46502</v>
      </c>
      <c r="T1394" s="469">
        <f>IFERROR(VLOOKUP(S1394,'Liste CG'!A:A,1,FALSE),"Attention erreur pas de CG")</f>
        <v>46502</v>
      </c>
      <c r="U1394" s="447" t="str">
        <f>IF(MID(H1394,4,1)="x", 'Messages d''erreur'!$B$13,IF(LEFT(T1394,1)="A",'Messages d''erreur'!$B$12,""))</f>
        <v/>
      </c>
    </row>
    <row r="1395" spans="1:21" ht="39" x14ac:dyDescent="0.35">
      <c r="A1395" s="535" t="s">
        <v>2229</v>
      </c>
      <c r="B1395" s="447">
        <f t="shared" si="109"/>
        <v>63613</v>
      </c>
      <c r="C1395" s="462" t="s">
        <v>638</v>
      </c>
      <c r="D1395" s="463" t="s">
        <v>1100</v>
      </c>
      <c r="E1395" s="464" t="s">
        <v>61</v>
      </c>
      <c r="F1395" s="464">
        <v>1</v>
      </c>
      <c r="G1395" s="462" t="s">
        <v>1797</v>
      </c>
      <c r="H1395" s="464" t="s">
        <v>1798</v>
      </c>
      <c r="I1395" s="464" t="s">
        <v>1201</v>
      </c>
      <c r="J1395" s="464" t="s">
        <v>1101</v>
      </c>
      <c r="K1395" s="466" t="s">
        <v>637</v>
      </c>
      <c r="L1395" s="467">
        <f t="shared" si="108"/>
        <v>0</v>
      </c>
      <c r="M1395" s="468">
        <f t="shared" si="110"/>
        <v>46502</v>
      </c>
      <c r="N1395" s="467" t="str">
        <f>IF(IFERROR(SEARCH("-",K1395,1),0) &gt; 0,IFERROR(VLOOKUP(K1395,'Liste ECO'!A:A,1,FALSE),"ATTENTION CE Inexistant"),"")</f>
        <v>434-01</v>
      </c>
      <c r="O1395" s="467" t="str">
        <f>IF(LEFT(N1395,1) ="A",'Messages d''erreur'!$B$9,"")</f>
        <v/>
      </c>
      <c r="P1395" s="447">
        <f t="shared" si="111"/>
        <v>46502</v>
      </c>
      <c r="Q1395" s="447">
        <f>IFERROR(VLOOKUP(B1396,'Liste CG'!A:A,1,FALSE),"Attention erreur pas de CG")</f>
        <v>63617</v>
      </c>
      <c r="R1395" s="447" t="str">
        <f>IF(LEFT(Q1395,1)="A",'Messages d''erreur'!B$10,"")</f>
        <v/>
      </c>
      <c r="S1395" s="467">
        <f t="shared" si="112"/>
        <v>46502</v>
      </c>
      <c r="T1395" s="469">
        <f>IFERROR(VLOOKUP(S1395,'Liste CG'!A:A,1,FALSE),"Attention erreur pas de CG")</f>
        <v>46502</v>
      </c>
      <c r="U1395" s="447" t="str">
        <f>IF(MID(H1395,4,1)="x", 'Messages d''erreur'!$B$13,IF(LEFT(T1395,1)="A",'Messages d''erreur'!$B$12,""))</f>
        <v/>
      </c>
    </row>
    <row r="1396" spans="1:21" ht="52" x14ac:dyDescent="0.35">
      <c r="A1396" s="535" t="s">
        <v>2230</v>
      </c>
      <c r="B1396" s="447">
        <f t="shared" si="109"/>
        <v>63617</v>
      </c>
      <c r="C1396" s="462" t="s">
        <v>2476</v>
      </c>
      <c r="D1396" s="463" t="s">
        <v>1100</v>
      </c>
      <c r="E1396" s="464" t="s">
        <v>61</v>
      </c>
      <c r="F1396" s="464">
        <v>1</v>
      </c>
      <c r="G1396" s="462" t="s">
        <v>1797</v>
      </c>
      <c r="H1396" s="464" t="s">
        <v>1798</v>
      </c>
      <c r="I1396" s="464" t="s">
        <v>1201</v>
      </c>
      <c r="J1396" s="464" t="s">
        <v>1101</v>
      </c>
      <c r="K1396" s="466" t="s">
        <v>639</v>
      </c>
      <c r="L1396" s="467">
        <f t="shared" ref="L1396:L1411" si="113">IF(A1396=A1395,1,0)</f>
        <v>0</v>
      </c>
      <c r="M1396" s="468">
        <f t="shared" si="110"/>
        <v>46502</v>
      </c>
      <c r="N1396" s="467" t="str">
        <f>IF(IFERROR(SEARCH("-",K1396,1),0) &gt; 0,IFERROR(VLOOKUP(K1396,'Liste ECO'!A:A,1,FALSE),"ATTENTION CE Inexistant"),"")</f>
        <v>435-01</v>
      </c>
      <c r="O1396" s="467" t="str">
        <f>IF(LEFT(N1396,1) ="A",'Messages d''erreur'!$B$9,"")</f>
        <v/>
      </c>
      <c r="P1396" s="447">
        <f t="shared" si="111"/>
        <v>46502</v>
      </c>
      <c r="Q1396" s="447">
        <f>IFERROR(VLOOKUP(B1397,'Liste CG'!A:A,1,FALSE),"Attention erreur pas de CG")</f>
        <v>63618</v>
      </c>
      <c r="R1396" s="447" t="str">
        <f>IF(LEFT(Q1396,1)="A",'Messages d''erreur'!B$10,"")</f>
        <v/>
      </c>
      <c r="S1396" s="467">
        <f t="shared" si="112"/>
        <v>46502</v>
      </c>
      <c r="T1396" s="469">
        <f>IFERROR(VLOOKUP(S1396,'Liste CG'!A:A,1,FALSE),"Attention erreur pas de CG")</f>
        <v>46502</v>
      </c>
      <c r="U1396" s="447" t="str">
        <f>IF(MID(H1396,4,1)="x", 'Messages d''erreur'!$B$13,IF(LEFT(T1396,1)="A",'Messages d''erreur'!$B$12,""))</f>
        <v/>
      </c>
    </row>
    <row r="1397" spans="1:21" ht="26" x14ac:dyDescent="0.35">
      <c r="A1397" s="535" t="s">
        <v>2231</v>
      </c>
      <c r="B1397" s="447">
        <f t="shared" si="109"/>
        <v>63618</v>
      </c>
      <c r="C1397" s="462" t="s">
        <v>642</v>
      </c>
      <c r="D1397" s="463" t="s">
        <v>1100</v>
      </c>
      <c r="E1397" s="464" t="s">
        <v>61</v>
      </c>
      <c r="F1397" s="464">
        <v>1</v>
      </c>
      <c r="G1397" s="462" t="s">
        <v>1797</v>
      </c>
      <c r="H1397" s="464" t="s">
        <v>1798</v>
      </c>
      <c r="I1397" s="464" t="s">
        <v>1201</v>
      </c>
      <c r="J1397" s="464" t="s">
        <v>1101</v>
      </c>
      <c r="K1397" s="466" t="s">
        <v>641</v>
      </c>
      <c r="L1397" s="467">
        <f t="shared" si="113"/>
        <v>0</v>
      </c>
      <c r="M1397" s="468">
        <f t="shared" si="110"/>
        <v>46502</v>
      </c>
      <c r="N1397" s="467" t="str">
        <f>IF(IFERROR(SEARCH("-",K1397,1),0) &gt; 0,IFERROR(VLOOKUP(K1397,'Liste ECO'!A:A,1,FALSE),"ATTENTION CE Inexistant"),"")</f>
        <v>435-02</v>
      </c>
      <c r="O1397" s="467" t="str">
        <f>IF(LEFT(N1397,1) ="A",'Messages d''erreur'!$B$9,"")</f>
        <v/>
      </c>
      <c r="P1397" s="447">
        <f t="shared" si="111"/>
        <v>46502</v>
      </c>
      <c r="Q1397" s="447">
        <f>IFERROR(VLOOKUP(B1398,'Liste CG'!A:A,1,FALSE),"Attention erreur pas de CG")</f>
        <v>63627</v>
      </c>
      <c r="R1397" s="447" t="str">
        <f>IF(LEFT(Q1397,1)="A",'Messages d''erreur'!B$10,"")</f>
        <v/>
      </c>
      <c r="S1397" s="467">
        <f t="shared" si="112"/>
        <v>46502</v>
      </c>
      <c r="T1397" s="469">
        <f>IFERROR(VLOOKUP(S1397,'Liste CG'!A:A,1,FALSE),"Attention erreur pas de CG")</f>
        <v>46502</v>
      </c>
      <c r="U1397" s="447" t="str">
        <f>IF(MID(H1397,4,1)="x", 'Messages d''erreur'!$B$13,IF(LEFT(T1397,1)="A",'Messages d''erreur'!$B$12,""))</f>
        <v/>
      </c>
    </row>
    <row r="1398" spans="1:21" ht="39" x14ac:dyDescent="0.35">
      <c r="A1398" s="535" t="s">
        <v>2232</v>
      </c>
      <c r="B1398" s="447">
        <f t="shared" si="109"/>
        <v>63627</v>
      </c>
      <c r="C1398" s="462" t="s">
        <v>2477</v>
      </c>
      <c r="D1398" s="463" t="s">
        <v>1100</v>
      </c>
      <c r="E1398" s="464" t="s">
        <v>61</v>
      </c>
      <c r="F1398" s="464">
        <v>1</v>
      </c>
      <c r="G1398" s="462" t="s">
        <v>1797</v>
      </c>
      <c r="H1398" s="464" t="s">
        <v>1798</v>
      </c>
      <c r="I1398" s="464" t="s">
        <v>1201</v>
      </c>
      <c r="J1398" s="464" t="s">
        <v>1101</v>
      </c>
      <c r="K1398" s="466" t="s">
        <v>645</v>
      </c>
      <c r="L1398" s="467">
        <f t="shared" si="113"/>
        <v>0</v>
      </c>
      <c r="M1398" s="468">
        <f t="shared" si="110"/>
        <v>46502</v>
      </c>
      <c r="N1398" s="467" t="str">
        <f>IF(IFERROR(SEARCH("-",K1398,1),0) &gt; 0,IFERROR(VLOOKUP(K1398,'Liste ECO'!A:A,1,FALSE),"ATTENTION CE Inexistant"),"")</f>
        <v>435-07</v>
      </c>
      <c r="O1398" s="467" t="str">
        <f>IF(LEFT(N1398,1) ="A",'Messages d''erreur'!$B$9,"")</f>
        <v/>
      </c>
      <c r="P1398" s="447">
        <f t="shared" si="111"/>
        <v>46502</v>
      </c>
      <c r="Q1398" s="447">
        <f>IFERROR(VLOOKUP(B1399,'Liste CG'!A:A,1,FALSE),"Attention erreur pas de CG")</f>
        <v>63801</v>
      </c>
      <c r="R1398" s="447" t="str">
        <f>IF(LEFT(Q1398,1)="A",'Messages d''erreur'!B$10,"")</f>
        <v/>
      </c>
      <c r="S1398" s="467">
        <f t="shared" si="112"/>
        <v>46502</v>
      </c>
      <c r="T1398" s="469">
        <f>IFERROR(VLOOKUP(S1398,'Liste CG'!A:A,1,FALSE),"Attention erreur pas de CG")</f>
        <v>46502</v>
      </c>
      <c r="U1398" s="447" t="str">
        <f>IF(MID(H1398,4,1)="x", 'Messages d''erreur'!$B$13,IF(LEFT(T1398,1)="A",'Messages d''erreur'!$B$12,""))</f>
        <v/>
      </c>
    </row>
    <row r="1399" spans="1:21" ht="26" x14ac:dyDescent="0.35">
      <c r="A1399" s="535" t="s">
        <v>2256</v>
      </c>
      <c r="B1399" s="447">
        <f t="shared" si="109"/>
        <v>63801</v>
      </c>
      <c r="C1399" s="462" t="s">
        <v>391</v>
      </c>
      <c r="D1399" s="463" t="s">
        <v>1100</v>
      </c>
      <c r="E1399" s="464" t="s">
        <v>61</v>
      </c>
      <c r="F1399" s="464">
        <v>1</v>
      </c>
      <c r="G1399" s="462" t="s">
        <v>2478</v>
      </c>
      <c r="H1399" s="464" t="s">
        <v>2253</v>
      </c>
      <c r="I1399" s="464" t="s">
        <v>2182</v>
      </c>
      <c r="J1399" s="464" t="s">
        <v>1101</v>
      </c>
      <c r="K1399" s="466" t="s">
        <v>390</v>
      </c>
      <c r="L1399" s="467">
        <f t="shared" si="113"/>
        <v>0</v>
      </c>
      <c r="M1399" s="468">
        <f t="shared" si="110"/>
        <v>46801</v>
      </c>
      <c r="N1399" s="467" t="str">
        <f>IF(IFERROR(SEARCH("-",K1399,1),0) &gt; 0,IFERROR(VLOOKUP(K1399,'Liste ECO'!A:A,1,FALSE),"ATTENTION CE Inexistant"),"")</f>
        <v>333-01</v>
      </c>
      <c r="O1399" s="467" t="str">
        <f>IF(LEFT(N1399,1) ="A",'Messages d''erreur'!$B$9,"")</f>
        <v/>
      </c>
      <c r="P1399" s="447">
        <f t="shared" si="111"/>
        <v>46801</v>
      </c>
      <c r="Q1399" s="447">
        <f>IFERROR(VLOOKUP(B1400,'Liste CG'!A:A,1,FALSE),"Attention erreur pas de CG")</f>
        <v>63802</v>
      </c>
      <c r="R1399" s="447" t="str">
        <f>IF(LEFT(Q1399,1)="A",'Messages d''erreur'!B$10,"")</f>
        <v/>
      </c>
      <c r="S1399" s="467">
        <f t="shared" si="112"/>
        <v>46801</v>
      </c>
      <c r="T1399" s="469">
        <f>IFERROR(VLOOKUP(S1399,'Liste CG'!A:A,1,FALSE),"Attention erreur pas de CG")</f>
        <v>46801</v>
      </c>
      <c r="U1399" s="447" t="str">
        <f>IF(MID(H1399,4,1)="x", 'Messages d''erreur'!$B$13,IF(LEFT(T1399,1)="A",'Messages d''erreur'!$B$12,""))</f>
        <v/>
      </c>
    </row>
    <row r="1400" spans="1:21" ht="39" x14ac:dyDescent="0.35">
      <c r="A1400" s="535" t="s">
        <v>2260</v>
      </c>
      <c r="B1400" s="447">
        <f t="shared" si="109"/>
        <v>63802</v>
      </c>
      <c r="C1400" s="462" t="s">
        <v>395</v>
      </c>
      <c r="D1400" s="463" t="s">
        <v>1100</v>
      </c>
      <c r="E1400" s="464" t="s">
        <v>61</v>
      </c>
      <c r="F1400" s="464">
        <v>1</v>
      </c>
      <c r="G1400" s="462" t="s">
        <v>1797</v>
      </c>
      <c r="H1400" s="464" t="s">
        <v>2257</v>
      </c>
      <c r="I1400" s="464" t="s">
        <v>2182</v>
      </c>
      <c r="J1400" s="464" t="s">
        <v>1101</v>
      </c>
      <c r="K1400" s="466" t="s">
        <v>394</v>
      </c>
      <c r="L1400" s="467">
        <f t="shared" si="113"/>
        <v>0</v>
      </c>
      <c r="M1400" s="468">
        <f t="shared" si="110"/>
        <v>46802</v>
      </c>
      <c r="N1400" s="467" t="str">
        <f>IF(IFERROR(SEARCH("-",K1400,1),0) &gt; 0,IFERROR(VLOOKUP(K1400,'Liste ECO'!A:A,1,FALSE),"ATTENTION CE Inexistant"),"")</f>
        <v>333-03</v>
      </c>
      <c r="O1400" s="467" t="str">
        <f>IF(LEFT(N1400,1) ="A",'Messages d''erreur'!$B$9,"")</f>
        <v/>
      </c>
      <c r="P1400" s="447">
        <f t="shared" si="111"/>
        <v>46802</v>
      </c>
      <c r="Q1400" s="447">
        <f>IFERROR(VLOOKUP(B1401,'Liste CG'!A:A,1,FALSE),"Attention erreur pas de CG")</f>
        <v>63811</v>
      </c>
      <c r="R1400" s="447" t="str">
        <f>IF(LEFT(Q1400,1)="A",'Messages d''erreur'!B$10,"")</f>
        <v/>
      </c>
      <c r="S1400" s="467">
        <f t="shared" si="112"/>
        <v>46802</v>
      </c>
      <c r="T1400" s="469">
        <f>IFERROR(VLOOKUP(S1400,'Liste CG'!A:A,1,FALSE),"Attention erreur pas de CG")</f>
        <v>46802</v>
      </c>
      <c r="U1400" s="447" t="str">
        <f>IF(MID(H1400,4,1)="x", 'Messages d''erreur'!$B$13,IF(LEFT(T1400,1)="A",'Messages d''erreur'!$B$12,""))</f>
        <v/>
      </c>
    </row>
    <row r="1401" spans="1:21" ht="39" x14ac:dyDescent="0.35">
      <c r="A1401" s="535" t="s">
        <v>2263</v>
      </c>
      <c r="B1401" s="447">
        <f t="shared" si="109"/>
        <v>63811</v>
      </c>
      <c r="C1401" s="462" t="s">
        <v>393</v>
      </c>
      <c r="D1401" s="463" t="s">
        <v>1100</v>
      </c>
      <c r="E1401" s="464" t="s">
        <v>61</v>
      </c>
      <c r="F1401" s="464">
        <v>1</v>
      </c>
      <c r="G1401" s="462" t="s">
        <v>1797</v>
      </c>
      <c r="H1401" s="464" t="s">
        <v>2261</v>
      </c>
      <c r="I1401" s="464" t="s">
        <v>2182</v>
      </c>
      <c r="J1401" s="464" t="s">
        <v>1101</v>
      </c>
      <c r="K1401" s="466" t="s">
        <v>392</v>
      </c>
      <c r="L1401" s="467">
        <f t="shared" si="113"/>
        <v>0</v>
      </c>
      <c r="M1401" s="468">
        <f t="shared" si="110"/>
        <v>46811</v>
      </c>
      <c r="N1401" s="467" t="str">
        <f>IF(IFERROR(SEARCH("-",K1401,1),0) &gt; 0,IFERROR(VLOOKUP(K1401,'Liste ECO'!A:A,1,FALSE),"ATTENTION CE Inexistant"),"")</f>
        <v>333-02</v>
      </c>
      <c r="O1401" s="467" t="str">
        <f>IF(LEFT(N1401,1) ="A",'Messages d''erreur'!$B$9,"")</f>
        <v/>
      </c>
      <c r="P1401" s="447">
        <f t="shared" si="111"/>
        <v>46811</v>
      </c>
      <c r="Q1401" s="447">
        <f>IFERROR(VLOOKUP(B1402,'Liste CG'!A:A,1,FALSE),"Attention erreur pas de CG")</f>
        <v>63812</v>
      </c>
      <c r="R1401" s="447" t="str">
        <f>IF(LEFT(Q1401,1)="A",'Messages d''erreur'!B$10,"")</f>
        <v/>
      </c>
      <c r="S1401" s="467">
        <f t="shared" si="112"/>
        <v>46811</v>
      </c>
      <c r="T1401" s="469">
        <f>IFERROR(VLOOKUP(S1401,'Liste CG'!A:A,1,FALSE),"Attention erreur pas de CG")</f>
        <v>46811</v>
      </c>
      <c r="U1401" s="447" t="str">
        <f>IF(MID(H1401,4,1)="x", 'Messages d''erreur'!$B$13,IF(LEFT(T1401,1)="A",'Messages d''erreur'!$B$12,""))</f>
        <v/>
      </c>
    </row>
    <row r="1402" spans="1:21" ht="39" x14ac:dyDescent="0.35">
      <c r="A1402" s="535" t="s">
        <v>2264</v>
      </c>
      <c r="B1402" s="447">
        <f t="shared" si="109"/>
        <v>63812</v>
      </c>
      <c r="C1402" s="462" t="s">
        <v>400</v>
      </c>
      <c r="D1402" s="463" t="s">
        <v>1100</v>
      </c>
      <c r="E1402" s="464" t="s">
        <v>61</v>
      </c>
      <c r="F1402" s="464">
        <v>1</v>
      </c>
      <c r="G1402" s="462" t="s">
        <v>1797</v>
      </c>
      <c r="H1402" s="464" t="s">
        <v>2261</v>
      </c>
      <c r="I1402" s="464" t="s">
        <v>2182</v>
      </c>
      <c r="J1402" s="464" t="s">
        <v>1101</v>
      </c>
      <c r="K1402" s="466" t="s">
        <v>399</v>
      </c>
      <c r="L1402" s="467">
        <f t="shared" si="113"/>
        <v>0</v>
      </c>
      <c r="M1402" s="468">
        <f t="shared" si="110"/>
        <v>46811</v>
      </c>
      <c r="N1402" s="467" t="str">
        <f>IF(IFERROR(SEARCH("-",K1402,1),0) &gt; 0,IFERROR(VLOOKUP(K1402,'Liste ECO'!A:A,1,FALSE),"ATTENTION CE Inexistant"),"")</f>
        <v>334-01</v>
      </c>
      <c r="O1402" s="467" t="str">
        <f>IF(LEFT(N1402,1) ="A",'Messages d''erreur'!$B$9,"")</f>
        <v/>
      </c>
      <c r="P1402" s="447">
        <f t="shared" si="111"/>
        <v>46811</v>
      </c>
      <c r="Q1402" s="447">
        <f>IFERROR(VLOOKUP(B1403,'Liste CG'!A:A,1,FALSE),"Attention erreur pas de CG")</f>
        <v>63814</v>
      </c>
      <c r="R1402" s="447" t="str">
        <f>IF(LEFT(Q1402,1)="A",'Messages d''erreur'!B$10,"")</f>
        <v/>
      </c>
      <c r="S1402" s="467">
        <f t="shared" si="112"/>
        <v>46811</v>
      </c>
      <c r="T1402" s="469">
        <f>IFERROR(VLOOKUP(S1402,'Liste CG'!A:A,1,FALSE),"Attention erreur pas de CG")</f>
        <v>46811</v>
      </c>
      <c r="U1402" s="447" t="str">
        <f>IF(MID(H1402,4,1)="x", 'Messages d''erreur'!$B$13,IF(LEFT(T1402,1)="A",'Messages d''erreur'!$B$12,""))</f>
        <v/>
      </c>
    </row>
    <row r="1403" spans="1:21" ht="26" x14ac:dyDescent="0.35">
      <c r="A1403" s="535" t="s">
        <v>2265</v>
      </c>
      <c r="B1403" s="447">
        <f t="shared" si="109"/>
        <v>63814</v>
      </c>
      <c r="C1403" s="462" t="s">
        <v>402</v>
      </c>
      <c r="D1403" s="463" t="s">
        <v>1100</v>
      </c>
      <c r="E1403" s="464" t="s">
        <v>61</v>
      </c>
      <c r="F1403" s="464">
        <v>1</v>
      </c>
      <c r="G1403" s="462" t="s">
        <v>1797</v>
      </c>
      <c r="H1403" s="464" t="s">
        <v>2261</v>
      </c>
      <c r="I1403" s="464" t="s">
        <v>2182</v>
      </c>
      <c r="J1403" s="464" t="s">
        <v>1101</v>
      </c>
      <c r="K1403" s="466" t="s">
        <v>401</v>
      </c>
      <c r="L1403" s="467">
        <f t="shared" si="113"/>
        <v>0</v>
      </c>
      <c r="M1403" s="468">
        <f t="shared" si="110"/>
        <v>46811</v>
      </c>
      <c r="N1403" s="467" t="str">
        <f>IF(IFERROR(SEARCH("-",K1403,1),0) &gt; 0,IFERROR(VLOOKUP(K1403,'Liste ECO'!A:A,1,FALSE),"ATTENTION CE Inexistant"),"")</f>
        <v>334-40</v>
      </c>
      <c r="O1403" s="467" t="str">
        <f>IF(LEFT(N1403,1) ="A",'Messages d''erreur'!$B$9,"")</f>
        <v/>
      </c>
      <c r="P1403" s="447">
        <f t="shared" si="111"/>
        <v>46811</v>
      </c>
      <c r="Q1403" s="447">
        <f>IFERROR(VLOOKUP(B1404,'Liste CG'!A:A,1,FALSE),"Attention erreur pas de CG")</f>
        <v>63815</v>
      </c>
      <c r="R1403" s="447" t="str">
        <f>IF(LEFT(Q1403,1)="A",'Messages d''erreur'!B$10,"")</f>
        <v/>
      </c>
      <c r="S1403" s="467">
        <f t="shared" si="112"/>
        <v>46811</v>
      </c>
      <c r="T1403" s="469">
        <f>IFERROR(VLOOKUP(S1403,'Liste CG'!A:A,1,FALSE),"Attention erreur pas de CG")</f>
        <v>46811</v>
      </c>
      <c r="U1403" s="447" t="str">
        <f>IF(MID(H1403,4,1)="x", 'Messages d''erreur'!$B$13,IF(LEFT(T1403,1)="A",'Messages d''erreur'!$B$12,""))</f>
        <v/>
      </c>
    </row>
    <row r="1404" spans="1:21" ht="52" x14ac:dyDescent="0.35">
      <c r="A1404" s="535" t="s">
        <v>2266</v>
      </c>
      <c r="B1404" s="447">
        <f t="shared" si="109"/>
        <v>63815</v>
      </c>
      <c r="C1404" s="462" t="s">
        <v>397</v>
      </c>
      <c r="D1404" s="463" t="s">
        <v>1100</v>
      </c>
      <c r="E1404" s="464" t="s">
        <v>61</v>
      </c>
      <c r="F1404" s="464">
        <v>1</v>
      </c>
      <c r="G1404" s="462" t="s">
        <v>1797</v>
      </c>
      <c r="H1404" s="464" t="s">
        <v>2261</v>
      </c>
      <c r="I1404" s="464" t="s">
        <v>2182</v>
      </c>
      <c r="J1404" s="464" t="s">
        <v>1101</v>
      </c>
      <c r="K1404" s="466" t="s">
        <v>396</v>
      </c>
      <c r="L1404" s="467">
        <f t="shared" si="113"/>
        <v>0</v>
      </c>
      <c r="M1404" s="468">
        <f t="shared" si="110"/>
        <v>46811</v>
      </c>
      <c r="N1404" s="467" t="str">
        <f>IF(IFERROR(SEARCH("-",K1404,1),0) &gt; 0,IFERROR(VLOOKUP(K1404,'Liste ECO'!A:A,1,FALSE),"ATTENTION CE Inexistant"),"")</f>
        <v>333-04</v>
      </c>
      <c r="O1404" s="467" t="str">
        <f>IF(LEFT(N1404,1) ="A",'Messages d''erreur'!$B$9,"")</f>
        <v/>
      </c>
      <c r="P1404" s="447">
        <f t="shared" si="111"/>
        <v>46811</v>
      </c>
      <c r="Q1404" s="447">
        <f>IFERROR(VLOOKUP(B1406,'Liste CG'!A:A,1,FALSE),"Attention erreur pas de CG")</f>
        <v>65104</v>
      </c>
      <c r="R1404" s="447" t="str">
        <f>IF(LEFT(Q1404,1)="A",'Messages d''erreur'!B$10,"")</f>
        <v/>
      </c>
      <c r="S1404" s="467">
        <f t="shared" si="112"/>
        <v>46811</v>
      </c>
      <c r="T1404" s="469">
        <f>IFERROR(VLOOKUP(S1404,'Liste CG'!A:A,1,FALSE),"Attention erreur pas de CG")</f>
        <v>46811</v>
      </c>
      <c r="U1404" s="447" t="str">
        <f>IF(MID(H1404,4,1)="x", 'Messages d''erreur'!$B$13,IF(LEFT(T1404,1)="A",'Messages d''erreur'!$B$12,""))</f>
        <v/>
      </c>
    </row>
    <row r="1405" spans="1:21" ht="26" x14ac:dyDescent="0.35">
      <c r="A1405" s="535" t="s">
        <v>4413</v>
      </c>
      <c r="B1405" s="447">
        <f t="shared" si="109"/>
        <v>63999</v>
      </c>
      <c r="C1405" s="506" t="s">
        <v>3024</v>
      </c>
      <c r="D1405" s="463" t="s">
        <v>1100</v>
      </c>
      <c r="E1405" s="464" t="s">
        <v>61</v>
      </c>
      <c r="F1405" s="464">
        <v>1</v>
      </c>
      <c r="G1405" s="462" t="s">
        <v>1342</v>
      </c>
      <c r="H1405" s="464">
        <v>49000</v>
      </c>
      <c r="I1405" s="464" t="s">
        <v>4410</v>
      </c>
      <c r="J1405" s="464" t="s">
        <v>1101</v>
      </c>
      <c r="K1405" s="507" t="s">
        <v>4425</v>
      </c>
      <c r="L1405" s="467">
        <f>IF(A1405=A1403,1,0)</f>
        <v>0</v>
      </c>
      <c r="M1405" s="468">
        <f t="shared" si="110"/>
        <v>49000</v>
      </c>
      <c r="N1405" s="467" t="str">
        <f>IF(IFERROR(SEARCH("-",K1405,1),0) &gt; 0,IFERROR(VLOOKUP(K1405,'Liste ECO'!A:A,1,FALSE),"ATTENTION CE Inexistant"),"")</f>
        <v>033-01</v>
      </c>
      <c r="O1405" s="467" t="str">
        <f>IF(LEFT(N1405,1) ="A",'Messages d''erreur'!$B$9,"")</f>
        <v/>
      </c>
      <c r="P1405" s="447">
        <f t="shared" si="111"/>
        <v>49000</v>
      </c>
      <c r="Q1405" s="447">
        <f>IFERROR(VLOOKUP(B1406,'Liste CG'!A:A,1,FALSE),"Attention erreur pas de CG")</f>
        <v>65104</v>
      </c>
      <c r="R1405" s="447" t="str">
        <f>IF(LEFT(Q1405,1)="A",'Messages d''erreur'!B$10,"")</f>
        <v/>
      </c>
      <c r="S1405" s="467">
        <f t="shared" si="112"/>
        <v>49000</v>
      </c>
      <c r="T1405" s="469">
        <f>IFERROR(VLOOKUP(S1405,'Liste CG'!A:A,1,FALSE),"Attention erreur pas de CG")</f>
        <v>49000</v>
      </c>
      <c r="U1405" s="447" t="str">
        <f>IF(MID(H1405,4,1)="x", 'Messages d''erreur'!$B$13,IF(LEFT(T1405,1)="A",'Messages d''erreur'!$B$12,""))</f>
        <v/>
      </c>
    </row>
    <row r="1406" spans="1:21" ht="26" x14ac:dyDescent="0.35">
      <c r="A1406" s="535" t="s">
        <v>2101</v>
      </c>
      <c r="B1406" s="447">
        <f t="shared" si="109"/>
        <v>65104</v>
      </c>
      <c r="C1406" s="462" t="s">
        <v>282</v>
      </c>
      <c r="D1406" s="463" t="s">
        <v>1100</v>
      </c>
      <c r="E1406" s="464" t="s">
        <v>61</v>
      </c>
      <c r="F1406" s="464">
        <v>1</v>
      </c>
      <c r="G1406" s="462" t="s">
        <v>1342</v>
      </c>
      <c r="H1406" s="464" t="s">
        <v>2098</v>
      </c>
      <c r="I1406" s="464" t="s">
        <v>1201</v>
      </c>
      <c r="J1406" s="464" t="s">
        <v>1101</v>
      </c>
      <c r="K1406" s="466" t="s">
        <v>281</v>
      </c>
      <c r="L1406" s="467">
        <f>IF(A1406=A1404,1,0)</f>
        <v>0</v>
      </c>
      <c r="M1406" s="468">
        <f t="shared" si="110"/>
        <v>43611</v>
      </c>
      <c r="N1406" s="467" t="str">
        <f>IF(IFERROR(SEARCH("-",K1406,1),0) &gt; 0,IFERROR(VLOOKUP(K1406,'Liste ECO'!A:A,1,FALSE),"ATTENTION CE Inexistant"),"")</f>
        <v>211-01</v>
      </c>
      <c r="O1406" s="467" t="str">
        <f>IF(LEFT(N1406,1) ="A",'Messages d''erreur'!$B$9,"")</f>
        <v/>
      </c>
      <c r="P1406" s="447">
        <f t="shared" si="111"/>
        <v>43611</v>
      </c>
      <c r="Q1406" s="447">
        <f>IFERROR(VLOOKUP(B1407,'Liste CG'!A:A,1,FALSE),"Attention erreur pas de CG")</f>
        <v>65104</v>
      </c>
      <c r="R1406" s="447" t="str">
        <f>IF(LEFT(Q1406,1)="A",'Messages d''erreur'!B$10,"")</f>
        <v/>
      </c>
      <c r="S1406" s="467">
        <f t="shared" si="112"/>
        <v>43611</v>
      </c>
      <c r="T1406" s="469">
        <f>IFERROR(VLOOKUP(S1406,'Liste CG'!A:A,1,FALSE),"Attention erreur pas de CG")</f>
        <v>43611</v>
      </c>
      <c r="U1406" s="447" t="str">
        <f>IF(MID(H1406,4,1)="x", 'Messages d''erreur'!$B$13,IF(LEFT(T1406,1)="A",'Messages d''erreur'!$B$12,""))</f>
        <v/>
      </c>
    </row>
    <row r="1407" spans="1:21" ht="26" x14ac:dyDescent="0.35">
      <c r="A1407" s="535" t="s">
        <v>2101</v>
      </c>
      <c r="B1407" s="447">
        <f t="shared" si="109"/>
        <v>65104</v>
      </c>
      <c r="C1407" s="462" t="s">
        <v>282</v>
      </c>
      <c r="D1407" s="463" t="s">
        <v>1100</v>
      </c>
      <c r="E1407" s="464" t="s">
        <v>61</v>
      </c>
      <c r="F1407" s="464">
        <v>2</v>
      </c>
      <c r="G1407" s="462" t="s">
        <v>1343</v>
      </c>
      <c r="H1407" s="462" t="s">
        <v>1344</v>
      </c>
      <c r="I1407" s="464" t="s">
        <v>1201</v>
      </c>
      <c r="J1407" s="464" t="s">
        <v>1101</v>
      </c>
      <c r="K1407" s="466" t="s">
        <v>281</v>
      </c>
      <c r="L1407" s="467">
        <f t="shared" si="113"/>
        <v>1</v>
      </c>
      <c r="M1407" s="468">
        <f t="shared" si="110"/>
        <v>44200</v>
      </c>
      <c r="N1407" s="467" t="str">
        <f>IF(IFERROR(SEARCH("-",K1407,1),0) &gt; 0,IFERROR(VLOOKUP(K1407,'Liste ECO'!A:A,1,FALSE),"ATTENTION CE Inexistant"),"")</f>
        <v>211-01</v>
      </c>
      <c r="O1407" s="467" t="str">
        <f>IF(LEFT(N1407,1) ="A",'Messages d''erreur'!$B$9,"")</f>
        <v/>
      </c>
      <c r="P1407" s="447">
        <f t="shared" si="111"/>
        <v>44200</v>
      </c>
      <c r="Q1407" s="447">
        <f>IFERROR(VLOOKUP(B1408,'Liste CG'!A:A,1,FALSE),"Attention erreur pas de CG")</f>
        <v>65105</v>
      </c>
      <c r="R1407" s="447" t="str">
        <f>IF(LEFT(Q1407,1)="A",'Messages d''erreur'!B$10,"")</f>
        <v/>
      </c>
      <c r="S1407" s="467">
        <f t="shared" si="112"/>
        <v>44200</v>
      </c>
      <c r="T1407" s="469">
        <f>IFERROR(VLOOKUP(S1407,'Liste CG'!A:A,1,FALSE),"Attention erreur pas de CG")</f>
        <v>44200</v>
      </c>
      <c r="U1407" s="447" t="str">
        <f>IF(MID(H1407,4,1)="x", 'Messages d''erreur'!$B$13,IF(LEFT(T1407,1)="A",'Messages d''erreur'!$B$12,""))</f>
        <v/>
      </c>
    </row>
    <row r="1408" spans="1:21" ht="39" x14ac:dyDescent="0.35">
      <c r="A1408" s="535" t="s">
        <v>2102</v>
      </c>
      <c r="B1408" s="447">
        <f t="shared" si="109"/>
        <v>65105</v>
      </c>
      <c r="C1408" s="462" t="s">
        <v>290</v>
      </c>
      <c r="D1408" s="463" t="s">
        <v>1100</v>
      </c>
      <c r="E1408" s="464" t="s">
        <v>61</v>
      </c>
      <c r="F1408" s="464">
        <v>1</v>
      </c>
      <c r="G1408" s="462" t="s">
        <v>1342</v>
      </c>
      <c r="H1408" s="464" t="s">
        <v>2098</v>
      </c>
      <c r="I1408" s="464" t="s">
        <v>1201</v>
      </c>
      <c r="J1408" s="464" t="s">
        <v>1101</v>
      </c>
      <c r="K1408" s="466" t="s">
        <v>289</v>
      </c>
      <c r="L1408" s="467">
        <f t="shared" si="113"/>
        <v>0</v>
      </c>
      <c r="M1408" s="468">
        <f t="shared" si="110"/>
        <v>43611</v>
      </c>
      <c r="N1408" s="467" t="str">
        <f>IF(IFERROR(SEARCH("-",K1408,1),0) &gt; 0,IFERROR(VLOOKUP(K1408,'Liste ECO'!A:A,1,FALSE),"ATTENTION CE Inexistant"),"")</f>
        <v>211-05</v>
      </c>
      <c r="O1408" s="467" t="str">
        <f>IF(LEFT(N1408,1) ="A",'Messages d''erreur'!$B$9,"")</f>
        <v/>
      </c>
      <c r="P1408" s="447">
        <f t="shared" si="111"/>
        <v>43611</v>
      </c>
      <c r="Q1408" s="447">
        <f>IFERROR(VLOOKUP(B1409,'Liste CG'!A:A,1,FALSE),"Attention erreur pas de CG")</f>
        <v>65105</v>
      </c>
      <c r="R1408" s="447" t="str">
        <f>IF(LEFT(Q1408,1)="A",'Messages d''erreur'!B$10,"")</f>
        <v/>
      </c>
      <c r="S1408" s="467">
        <f t="shared" si="112"/>
        <v>43611</v>
      </c>
      <c r="T1408" s="469">
        <f>IFERROR(VLOOKUP(S1408,'Liste CG'!A:A,1,FALSE),"Attention erreur pas de CG")</f>
        <v>43611</v>
      </c>
      <c r="U1408" s="447" t="str">
        <f>IF(MID(H1408,4,1)="x", 'Messages d''erreur'!$B$13,IF(LEFT(T1408,1)="A",'Messages d''erreur'!$B$12,""))</f>
        <v/>
      </c>
    </row>
    <row r="1409" spans="1:21" ht="39" x14ac:dyDescent="0.35">
      <c r="A1409" s="535" t="s">
        <v>2102</v>
      </c>
      <c r="B1409" s="447">
        <f t="shared" si="109"/>
        <v>65105</v>
      </c>
      <c r="C1409" s="462" t="s">
        <v>290</v>
      </c>
      <c r="D1409" s="463" t="s">
        <v>1100</v>
      </c>
      <c r="E1409" s="464" t="s">
        <v>61</v>
      </c>
      <c r="F1409" s="464">
        <v>2</v>
      </c>
      <c r="G1409" s="462" t="s">
        <v>1343</v>
      </c>
      <c r="H1409" s="462" t="s">
        <v>1344</v>
      </c>
      <c r="I1409" s="464" t="s">
        <v>1201</v>
      </c>
      <c r="J1409" s="464" t="s">
        <v>1101</v>
      </c>
      <c r="K1409" s="466" t="s">
        <v>289</v>
      </c>
      <c r="L1409" s="467">
        <f t="shared" si="113"/>
        <v>1</v>
      </c>
      <c r="M1409" s="468">
        <f t="shared" si="110"/>
        <v>44200</v>
      </c>
      <c r="N1409" s="467" t="str">
        <f>IF(IFERROR(SEARCH("-",K1409,1),0) &gt; 0,IFERROR(VLOOKUP(K1409,'Liste ECO'!A:A,1,FALSE),"ATTENTION CE Inexistant"),"")</f>
        <v>211-05</v>
      </c>
      <c r="O1409" s="467" t="str">
        <f>IF(LEFT(N1409,1) ="A",'Messages d''erreur'!$B$9,"")</f>
        <v/>
      </c>
      <c r="P1409" s="447">
        <f t="shared" si="111"/>
        <v>44200</v>
      </c>
      <c r="Q1409" s="447">
        <f>IFERROR(VLOOKUP(B1410,'Liste CG'!A:A,1,FALSE),"Attention erreur pas de CG")</f>
        <v>65106</v>
      </c>
      <c r="R1409" s="447" t="str">
        <f>IF(LEFT(Q1409,1)="A",'Messages d''erreur'!B$10,"")</f>
        <v/>
      </c>
      <c r="S1409" s="467">
        <f t="shared" si="112"/>
        <v>44200</v>
      </c>
      <c r="T1409" s="469">
        <f>IFERROR(VLOOKUP(S1409,'Liste CG'!A:A,1,FALSE),"Attention erreur pas de CG")</f>
        <v>44200</v>
      </c>
      <c r="U1409" s="447" t="str">
        <f>IF(MID(H1409,4,1)="x", 'Messages d''erreur'!$B$13,IF(LEFT(T1409,1)="A",'Messages d''erreur'!$B$12,""))</f>
        <v/>
      </c>
    </row>
    <row r="1410" spans="1:21" ht="26" x14ac:dyDescent="0.35">
      <c r="A1410" s="535" t="s">
        <v>2103</v>
      </c>
      <c r="B1410" s="447">
        <f t="shared" si="109"/>
        <v>65106</v>
      </c>
      <c r="C1410" s="462" t="s">
        <v>292</v>
      </c>
      <c r="D1410" s="463" t="s">
        <v>1100</v>
      </c>
      <c r="E1410" s="464" t="s">
        <v>61</v>
      </c>
      <c r="F1410" s="464">
        <v>1</v>
      </c>
      <c r="G1410" s="462" t="s">
        <v>1342</v>
      </c>
      <c r="H1410" s="464" t="s">
        <v>2098</v>
      </c>
      <c r="I1410" s="464" t="s">
        <v>1201</v>
      </c>
      <c r="J1410" s="464" t="s">
        <v>1101</v>
      </c>
      <c r="K1410" s="466" t="s">
        <v>291</v>
      </c>
      <c r="L1410" s="467">
        <f t="shared" si="113"/>
        <v>0</v>
      </c>
      <c r="M1410" s="468">
        <f t="shared" si="110"/>
        <v>43611</v>
      </c>
      <c r="N1410" s="467" t="str">
        <f>IF(IFERROR(SEARCH("-",K1410,1),0) &gt; 0,IFERROR(VLOOKUP(K1410,'Liste ECO'!A:A,1,FALSE),"ATTENTION CE Inexistant"),"")</f>
        <v>211-06</v>
      </c>
      <c r="O1410" s="467" t="str">
        <f>IF(LEFT(N1410,1) ="A",'Messages d''erreur'!$B$9,"")</f>
        <v/>
      </c>
      <c r="P1410" s="447">
        <f t="shared" si="111"/>
        <v>43611</v>
      </c>
      <c r="Q1410" s="447">
        <f>IFERROR(VLOOKUP(B1411,'Liste CG'!A:A,1,FALSE),"Attention erreur pas de CG")</f>
        <v>65106</v>
      </c>
      <c r="R1410" s="447" t="str">
        <f>IF(LEFT(Q1410,1)="A",'Messages d''erreur'!B$10,"")</f>
        <v/>
      </c>
      <c r="S1410" s="467">
        <f t="shared" si="112"/>
        <v>43611</v>
      </c>
      <c r="T1410" s="469">
        <f>IFERROR(VLOOKUP(S1410,'Liste CG'!A:A,1,FALSE),"Attention erreur pas de CG")</f>
        <v>43611</v>
      </c>
      <c r="U1410" s="447" t="str">
        <f>IF(MID(H1410,4,1)="x", 'Messages d''erreur'!$B$13,IF(LEFT(T1410,1)="A",'Messages d''erreur'!$B$12,""))</f>
        <v/>
      </c>
    </row>
    <row r="1411" spans="1:21" ht="26" x14ac:dyDescent="0.35">
      <c r="A1411" s="535" t="s">
        <v>2103</v>
      </c>
      <c r="B1411" s="447">
        <f t="shared" si="109"/>
        <v>65106</v>
      </c>
      <c r="C1411" s="462" t="s">
        <v>292</v>
      </c>
      <c r="D1411" s="463" t="s">
        <v>1100</v>
      </c>
      <c r="E1411" s="464" t="s">
        <v>61</v>
      </c>
      <c r="F1411" s="464">
        <v>2</v>
      </c>
      <c r="G1411" s="462" t="s">
        <v>1343</v>
      </c>
      <c r="H1411" s="462" t="s">
        <v>1344</v>
      </c>
      <c r="I1411" s="464" t="s">
        <v>1201</v>
      </c>
      <c r="J1411" s="464" t="s">
        <v>1101</v>
      </c>
      <c r="K1411" s="466" t="s">
        <v>291</v>
      </c>
      <c r="L1411" s="467">
        <f t="shared" si="113"/>
        <v>1</v>
      </c>
      <c r="M1411" s="468">
        <f t="shared" si="110"/>
        <v>44200</v>
      </c>
      <c r="N1411" s="467" t="str">
        <f>IF(IFERROR(SEARCH("-",K1411,1),0) &gt; 0,IFERROR(VLOOKUP(K1411,'Liste ECO'!A:A,1,FALSE),"ATTENTION CE Inexistant"),"")</f>
        <v>211-06</v>
      </c>
      <c r="O1411" s="467" t="str">
        <f>IF(LEFT(N1411,1) ="A",'Messages d''erreur'!$B$9,"")</f>
        <v/>
      </c>
      <c r="P1411" s="447">
        <f t="shared" si="111"/>
        <v>44200</v>
      </c>
      <c r="Q1411" s="447">
        <f>IFERROR(VLOOKUP(B1412,'Liste CG'!A:A,1,FALSE),"Attention erreur pas de CG")</f>
        <v>65124</v>
      </c>
      <c r="R1411" s="447" t="str">
        <f>IF(LEFT(Q1411,1)="A",'Messages d''erreur'!B$10,"")</f>
        <v/>
      </c>
      <c r="S1411" s="467">
        <f t="shared" si="112"/>
        <v>44200</v>
      </c>
      <c r="T1411" s="469">
        <f>IFERROR(VLOOKUP(S1411,'Liste CG'!A:A,1,FALSE),"Attention erreur pas de CG")</f>
        <v>44200</v>
      </c>
      <c r="U1411" s="447" t="str">
        <f>IF(MID(H1411,4,1)="x", 'Messages d''erreur'!$B$13,IF(LEFT(T1411,1)="A",'Messages d''erreur'!$B$12,""))</f>
        <v/>
      </c>
    </row>
    <row r="1412" spans="1:21" ht="26" x14ac:dyDescent="0.35">
      <c r="A1412" s="543" t="s">
        <v>2109</v>
      </c>
      <c r="B1412" s="447">
        <f t="shared" si="109"/>
        <v>65124</v>
      </c>
      <c r="C1412" s="462" t="s">
        <v>288</v>
      </c>
      <c r="D1412" s="463"/>
      <c r="E1412" s="464" t="s">
        <v>61</v>
      </c>
      <c r="F1412" s="464">
        <v>1</v>
      </c>
      <c r="G1412" s="462" t="s">
        <v>1342</v>
      </c>
      <c r="H1412" s="502" t="s">
        <v>2107</v>
      </c>
      <c r="I1412" s="464" t="s">
        <v>1201</v>
      </c>
      <c r="J1412" s="464" t="s">
        <v>1101</v>
      </c>
      <c r="K1412" s="466" t="s">
        <v>287</v>
      </c>
      <c r="L1412" s="467"/>
      <c r="M1412" s="468">
        <f t="shared" si="110"/>
        <v>43616</v>
      </c>
      <c r="N1412" s="467" t="str">
        <f>IF(IFERROR(SEARCH("-",K1412,1),0) &gt; 0,IFERROR(VLOOKUP(K1412,'Liste ECO'!A:A,1,FALSE),"ATTENTION CE Inexistant"),"")</f>
        <v>211-04</v>
      </c>
      <c r="O1412" s="467" t="str">
        <f>IF(LEFT(N1412,1) ="A",'Messages d''erreur'!$B$9,"")</f>
        <v/>
      </c>
      <c r="P1412" s="447">
        <f t="shared" si="111"/>
        <v>43616</v>
      </c>
      <c r="Q1412" s="447">
        <f>IFERROR(VLOOKUP(B1413,'Liste CG'!A:A,1,FALSE),"Attention erreur pas de CG")</f>
        <v>0</v>
      </c>
      <c r="R1412" s="447" t="str">
        <f>IF(LEFT(Q1412,1)="A",'Messages d''erreur'!B$10,"")</f>
        <v/>
      </c>
      <c r="S1412" s="467">
        <f t="shared" si="112"/>
        <v>43616</v>
      </c>
      <c r="T1412" s="469">
        <f>IFERROR(VLOOKUP(S1412,'Liste CG'!A:A,1,FALSE),"Attention erreur pas de CG")</f>
        <v>43616</v>
      </c>
      <c r="U1412" s="447" t="str">
        <f>IF(MID(H1412,4,1)="x", 'Messages d''erreur'!$B$13,IF(LEFT(T1412,1)="A",'Messages d''erreur'!$B$12,""))</f>
        <v/>
      </c>
    </row>
    <row r="1413" spans="1:21" ht="26" x14ac:dyDescent="0.35">
      <c r="A1413" s="535"/>
      <c r="B1413" s="447">
        <f t="shared" si="109"/>
        <v>0</v>
      </c>
      <c r="C1413" s="462"/>
      <c r="D1413" s="463"/>
      <c r="E1413" s="464" t="s">
        <v>61</v>
      </c>
      <c r="F1413" s="464">
        <v>2</v>
      </c>
      <c r="G1413" s="462" t="s">
        <v>1343</v>
      </c>
      <c r="H1413" s="462" t="s">
        <v>1344</v>
      </c>
      <c r="I1413" s="464" t="s">
        <v>1201</v>
      </c>
      <c r="J1413" s="464" t="s">
        <v>1101</v>
      </c>
      <c r="K1413" s="466" t="s">
        <v>287</v>
      </c>
      <c r="L1413" s="467"/>
      <c r="M1413" s="468">
        <f t="shared" si="110"/>
        <v>44200</v>
      </c>
      <c r="N1413" s="467" t="str">
        <f>IF(IFERROR(SEARCH("-",K1413,1),0) &gt; 0,IFERROR(VLOOKUP(K1413,'Liste ECO'!A:A,1,FALSE),"ATTENTION CE Inexistant"),"")</f>
        <v>211-04</v>
      </c>
      <c r="O1413" s="467" t="str">
        <f>IF(LEFT(N1413,1) ="A",'Messages d''erreur'!$B$9,"")</f>
        <v/>
      </c>
      <c r="P1413" s="447">
        <f t="shared" si="111"/>
        <v>44200</v>
      </c>
      <c r="Q1413" s="447">
        <f>IFERROR(VLOOKUP(B1414,'Liste CG'!A:A,1,FALSE),"Attention erreur pas de CG")</f>
        <v>65134</v>
      </c>
      <c r="R1413" s="447" t="str">
        <f>IF(LEFT(Q1413,1)="A",'Messages d''erreur'!B$10,"")</f>
        <v/>
      </c>
      <c r="S1413" s="467">
        <f t="shared" si="112"/>
        <v>44200</v>
      </c>
      <c r="T1413" s="469">
        <f>IFERROR(VLOOKUP(S1413,'Liste CG'!A:A,1,FALSE),"Attention erreur pas de CG")</f>
        <v>44200</v>
      </c>
      <c r="U1413" s="447" t="str">
        <f>IF(MID(H1413,4,1)="x", 'Messages d''erreur'!$B$13,IF(LEFT(T1413,1)="A",'Messages d''erreur'!$B$12,""))</f>
        <v/>
      </c>
    </row>
    <row r="1414" spans="1:21" ht="52" x14ac:dyDescent="0.35">
      <c r="A1414" s="535" t="s">
        <v>2104</v>
      </c>
      <c r="B1414" s="447">
        <f t="shared" si="109"/>
        <v>65134</v>
      </c>
      <c r="C1414" s="462" t="s">
        <v>2479</v>
      </c>
      <c r="D1414" s="463" t="s">
        <v>1100</v>
      </c>
      <c r="E1414" s="464" t="s">
        <v>61</v>
      </c>
      <c r="F1414" s="464">
        <v>1</v>
      </c>
      <c r="G1414" s="462" t="s">
        <v>1342</v>
      </c>
      <c r="H1414" s="464" t="s">
        <v>2098</v>
      </c>
      <c r="I1414" s="464" t="s">
        <v>1201</v>
      </c>
      <c r="J1414" s="464" t="s">
        <v>1101</v>
      </c>
      <c r="K1414" s="508" t="s">
        <v>283</v>
      </c>
      <c r="L1414" s="467">
        <f>IF(A1414=A1411,1,0)</f>
        <v>0</v>
      </c>
      <c r="M1414" s="468">
        <f t="shared" si="110"/>
        <v>43611</v>
      </c>
      <c r="N1414" s="467" t="str">
        <f>IF(IFERROR(SEARCH("-",K1414,1),0) &gt; 0,IFERROR(VLOOKUP(K1414,'Liste ECO'!A:A,1,FALSE),"ATTENTION CE Inexistant"),"")</f>
        <v>211-02</v>
      </c>
      <c r="O1414" s="467" t="str">
        <f>IF(LEFT(N1414,1) ="A",'Messages d''erreur'!$B$9,"")</f>
        <v/>
      </c>
      <c r="P1414" s="447">
        <f t="shared" si="111"/>
        <v>43611</v>
      </c>
      <c r="Q1414" s="447">
        <f>IFERROR(VLOOKUP(B1415,'Liste CG'!A:A,1,FALSE),"Attention erreur pas de CG")</f>
        <v>65134</v>
      </c>
      <c r="R1414" s="447" t="str">
        <f>IF(LEFT(Q1414,1)="A",'Messages d''erreur'!B$10,"")</f>
        <v/>
      </c>
      <c r="S1414" s="467">
        <f t="shared" si="112"/>
        <v>43611</v>
      </c>
      <c r="T1414" s="469">
        <f>IFERROR(VLOOKUP(S1414,'Liste CG'!A:A,1,FALSE),"Attention erreur pas de CG")</f>
        <v>43611</v>
      </c>
      <c r="U1414" s="447" t="str">
        <f>IF(MID(H1414,4,1)="x", 'Messages d''erreur'!$B$13,IF(LEFT(T1414,1)="A",'Messages d''erreur'!$B$12,""))</f>
        <v/>
      </c>
    </row>
    <row r="1415" spans="1:21" ht="19" customHeight="1" x14ac:dyDescent="0.35">
      <c r="A1415" s="535" t="s">
        <v>2104</v>
      </c>
      <c r="B1415" s="447">
        <f t="shared" si="109"/>
        <v>65134</v>
      </c>
      <c r="C1415" s="462" t="s">
        <v>2480</v>
      </c>
      <c r="D1415" s="463" t="s">
        <v>1100</v>
      </c>
      <c r="E1415" s="464" t="s">
        <v>61</v>
      </c>
      <c r="F1415" s="464">
        <v>2</v>
      </c>
      <c r="G1415" s="462" t="s">
        <v>1343</v>
      </c>
      <c r="H1415" s="462" t="s">
        <v>1344</v>
      </c>
      <c r="I1415" s="464" t="s">
        <v>1201</v>
      </c>
      <c r="J1415" s="464" t="s">
        <v>1101</v>
      </c>
      <c r="K1415" s="466" t="s">
        <v>283</v>
      </c>
      <c r="L1415" s="467">
        <f t="shared" ref="L1415:L1478" si="114">IF(A1415=A1414,1,0)</f>
        <v>1</v>
      </c>
      <c r="M1415" s="468">
        <f t="shared" si="110"/>
        <v>44200</v>
      </c>
      <c r="N1415" s="467" t="str">
        <f>IF(IFERROR(SEARCH("-",K1415,1),0) &gt; 0,IFERROR(VLOOKUP(K1415,'Liste ECO'!A:A,1,FALSE),"ATTENTION CE Inexistant"),"")</f>
        <v>211-02</v>
      </c>
      <c r="O1415" s="467" t="str">
        <f>IF(LEFT(N1415,1) ="A",'Messages d''erreur'!$B$9,"")</f>
        <v/>
      </c>
      <c r="P1415" s="447">
        <f t="shared" si="111"/>
        <v>44200</v>
      </c>
      <c r="Q1415" s="447">
        <f>IFERROR(VLOOKUP(B1416,'Liste CG'!A:A,1,FALSE),"Attention erreur pas de CG")</f>
        <v>65144</v>
      </c>
      <c r="R1415" s="447" t="str">
        <f>IF(LEFT(Q1415,1)="A",'Messages d''erreur'!B$10,"")</f>
        <v/>
      </c>
      <c r="S1415" s="467">
        <f t="shared" si="112"/>
        <v>44200</v>
      </c>
      <c r="T1415" s="469">
        <f>IFERROR(VLOOKUP(S1415,'Liste CG'!A:A,1,FALSE),"Attention erreur pas de CG")</f>
        <v>44200</v>
      </c>
      <c r="U1415" s="447" t="str">
        <f>IF(MID(H1415,4,1)="x", 'Messages d''erreur'!$B$13,IF(LEFT(T1415,1)="A",'Messages d''erreur'!$B$12,""))</f>
        <v/>
      </c>
    </row>
    <row r="1416" spans="1:21" ht="39" x14ac:dyDescent="0.35">
      <c r="A1416" s="535" t="s">
        <v>2105</v>
      </c>
      <c r="B1416" s="447">
        <f t="shared" si="109"/>
        <v>65144</v>
      </c>
      <c r="C1416" s="462" t="s">
        <v>295</v>
      </c>
      <c r="D1416" s="463" t="s">
        <v>1100</v>
      </c>
      <c r="E1416" s="464" t="s">
        <v>61</v>
      </c>
      <c r="F1416" s="464">
        <v>1</v>
      </c>
      <c r="G1416" s="462" t="s">
        <v>1342</v>
      </c>
      <c r="H1416" s="464" t="s">
        <v>2098</v>
      </c>
      <c r="I1416" s="464" t="s">
        <v>1201</v>
      </c>
      <c r="J1416" s="464" t="s">
        <v>1101</v>
      </c>
      <c r="K1416" s="466" t="s">
        <v>294</v>
      </c>
      <c r="L1416" s="467">
        <f t="shared" si="114"/>
        <v>0</v>
      </c>
      <c r="M1416" s="468">
        <f t="shared" si="110"/>
        <v>43611</v>
      </c>
      <c r="N1416" s="467" t="str">
        <f>IF(IFERROR(SEARCH("-",K1416,1),0) &gt; 0,IFERROR(VLOOKUP(K1416,'Liste ECO'!A:A,1,FALSE),"ATTENTION CE Inexistant"),"")</f>
        <v>212-01</v>
      </c>
      <c r="O1416" s="467" t="str">
        <f>IF(LEFT(N1416,1) ="A",'Messages d''erreur'!$B$9,"")</f>
        <v/>
      </c>
      <c r="P1416" s="447">
        <f t="shared" si="111"/>
        <v>43611</v>
      </c>
      <c r="Q1416" s="447">
        <f>IFERROR(VLOOKUP(B1417,'Liste CG'!A:A,1,FALSE),"Attention erreur pas de CG")</f>
        <v>65144</v>
      </c>
      <c r="R1416" s="447" t="str">
        <f>IF(LEFT(Q1416,1)="A",'Messages d''erreur'!B$10,"")</f>
        <v/>
      </c>
      <c r="S1416" s="467">
        <f t="shared" si="112"/>
        <v>43611</v>
      </c>
      <c r="T1416" s="469">
        <f>IFERROR(VLOOKUP(S1416,'Liste CG'!A:A,1,FALSE),"Attention erreur pas de CG")</f>
        <v>43611</v>
      </c>
      <c r="U1416" s="447" t="str">
        <f>IF(MID(H1416,4,1)="x", 'Messages d''erreur'!$B$13,IF(LEFT(T1416,1)="A",'Messages d''erreur'!$B$12,""))</f>
        <v/>
      </c>
    </row>
    <row r="1417" spans="1:21" ht="39" x14ac:dyDescent="0.35">
      <c r="A1417" s="535" t="s">
        <v>2105</v>
      </c>
      <c r="B1417" s="447">
        <f t="shared" si="109"/>
        <v>65144</v>
      </c>
      <c r="C1417" s="462" t="s">
        <v>2481</v>
      </c>
      <c r="D1417" s="463" t="s">
        <v>1100</v>
      </c>
      <c r="E1417" s="464" t="s">
        <v>61</v>
      </c>
      <c r="F1417" s="464">
        <v>2</v>
      </c>
      <c r="G1417" s="462" t="s">
        <v>1343</v>
      </c>
      <c r="H1417" s="462" t="s">
        <v>1344</v>
      </c>
      <c r="I1417" s="464" t="s">
        <v>1201</v>
      </c>
      <c r="J1417" s="464" t="s">
        <v>1101</v>
      </c>
      <c r="K1417" s="466" t="s">
        <v>294</v>
      </c>
      <c r="L1417" s="467">
        <f t="shared" si="114"/>
        <v>1</v>
      </c>
      <c r="M1417" s="468">
        <f t="shared" si="110"/>
        <v>44200</v>
      </c>
      <c r="N1417" s="467" t="str">
        <f>IF(IFERROR(SEARCH("-",K1417,1),0) &gt; 0,IFERROR(VLOOKUP(K1417,'Liste ECO'!A:A,1,FALSE),"ATTENTION CE Inexistant"),"")</f>
        <v>212-01</v>
      </c>
      <c r="O1417" s="467" t="str">
        <f>IF(LEFT(N1417,1) ="A",'Messages d''erreur'!$B$9,"")</f>
        <v/>
      </c>
      <c r="P1417" s="447">
        <f t="shared" si="111"/>
        <v>44200</v>
      </c>
      <c r="Q1417" s="447">
        <f>IFERROR(VLOOKUP(B1418,'Liste CG'!A:A,1,FALSE),"Attention erreur pas de CG")</f>
        <v>65214</v>
      </c>
      <c r="R1417" s="447" t="str">
        <f>IF(LEFT(Q1417,1)="A",'Messages d''erreur'!B$10,"")</f>
        <v/>
      </c>
      <c r="S1417" s="467">
        <f t="shared" si="112"/>
        <v>44200</v>
      </c>
      <c r="T1417" s="469">
        <f>IFERROR(VLOOKUP(S1417,'Liste CG'!A:A,1,FALSE),"Attention erreur pas de CG")</f>
        <v>44200</v>
      </c>
      <c r="U1417" s="447" t="str">
        <f>IF(MID(H1417,4,1)="x", 'Messages d''erreur'!$B$13,IF(LEFT(T1417,1)="A",'Messages d''erreur'!$B$12,""))</f>
        <v/>
      </c>
    </row>
    <row r="1418" spans="1:21" ht="26" x14ac:dyDescent="0.35">
      <c r="A1418" s="535" t="s">
        <v>2106</v>
      </c>
      <c r="B1418" s="447">
        <f t="shared" si="109"/>
        <v>65214</v>
      </c>
      <c r="C1418" s="462" t="s">
        <v>298</v>
      </c>
      <c r="D1418" s="463" t="s">
        <v>1100</v>
      </c>
      <c r="E1418" s="464" t="s">
        <v>61</v>
      </c>
      <c r="F1418" s="464">
        <v>1</v>
      </c>
      <c r="G1418" s="462" t="s">
        <v>1342</v>
      </c>
      <c r="H1418" s="464" t="s">
        <v>2098</v>
      </c>
      <c r="I1418" s="464" t="s">
        <v>1201</v>
      </c>
      <c r="J1418" s="464" t="s">
        <v>1101</v>
      </c>
      <c r="K1418" s="466" t="s">
        <v>297</v>
      </c>
      <c r="L1418" s="467">
        <f t="shared" si="114"/>
        <v>0</v>
      </c>
      <c r="M1418" s="468">
        <f t="shared" si="110"/>
        <v>43611</v>
      </c>
      <c r="N1418" s="467" t="str">
        <f>IF(IFERROR(SEARCH("-",K1418,1),0) &gt; 0,IFERROR(VLOOKUP(K1418,'Liste ECO'!A:A,1,FALSE),"ATTENTION CE Inexistant"),"")</f>
        <v>213-01</v>
      </c>
      <c r="O1418" s="467" t="str">
        <f>IF(LEFT(N1418,1) ="A",'Messages d''erreur'!$B$9,"")</f>
        <v/>
      </c>
      <c r="P1418" s="447">
        <f t="shared" si="111"/>
        <v>43611</v>
      </c>
      <c r="Q1418" s="447">
        <f>IFERROR(VLOOKUP(B1419,'Liste CG'!A:A,1,FALSE),"Attention erreur pas de CG")</f>
        <v>65214</v>
      </c>
      <c r="R1418" s="447" t="str">
        <f>IF(LEFT(Q1418,1)="A",'Messages d''erreur'!B$10,"")</f>
        <v/>
      </c>
      <c r="S1418" s="467">
        <f t="shared" si="112"/>
        <v>43611</v>
      </c>
      <c r="T1418" s="469">
        <f>IFERROR(VLOOKUP(S1418,'Liste CG'!A:A,1,FALSE),"Attention erreur pas de CG")</f>
        <v>43611</v>
      </c>
      <c r="U1418" s="447" t="str">
        <f>IF(MID(H1418,4,1)="x", 'Messages d''erreur'!$B$13,IF(LEFT(T1418,1)="A",'Messages d''erreur'!$B$12,""))</f>
        <v/>
      </c>
    </row>
    <row r="1419" spans="1:21" ht="26" x14ac:dyDescent="0.35">
      <c r="A1419" s="535" t="s">
        <v>2106</v>
      </c>
      <c r="B1419" s="447">
        <f t="shared" si="109"/>
        <v>65214</v>
      </c>
      <c r="C1419" s="462" t="s">
        <v>298</v>
      </c>
      <c r="D1419" s="463" t="s">
        <v>1100</v>
      </c>
      <c r="E1419" s="464" t="s">
        <v>61</v>
      </c>
      <c r="F1419" s="464">
        <v>2</v>
      </c>
      <c r="G1419" s="462" t="s">
        <v>1343</v>
      </c>
      <c r="H1419" s="462" t="s">
        <v>1344</v>
      </c>
      <c r="I1419" s="464" t="s">
        <v>1201</v>
      </c>
      <c r="J1419" s="464" t="s">
        <v>1101</v>
      </c>
      <c r="K1419" s="466" t="s">
        <v>297</v>
      </c>
      <c r="L1419" s="467">
        <f t="shared" si="114"/>
        <v>1</v>
      </c>
      <c r="M1419" s="468">
        <f t="shared" si="110"/>
        <v>44200</v>
      </c>
      <c r="N1419" s="467" t="str">
        <f>IF(IFERROR(SEARCH("-",K1419,1),0) &gt; 0,IFERROR(VLOOKUP(K1419,'Liste ECO'!A:A,1,FALSE),"ATTENTION CE Inexistant"),"")</f>
        <v>213-01</v>
      </c>
      <c r="O1419" s="467" t="str">
        <f>IF(LEFT(N1419,1) ="A",'Messages d''erreur'!$B$9,"")</f>
        <v/>
      </c>
      <c r="P1419" s="447">
        <f t="shared" si="111"/>
        <v>44200</v>
      </c>
      <c r="Q1419" s="447">
        <f>IFERROR(VLOOKUP(B1420,'Liste CG'!A:A,1,FALSE),"Attention erreur pas de CG")</f>
        <v>65304</v>
      </c>
      <c r="R1419" s="447" t="str">
        <f>IF(LEFT(Q1419,1)="A",'Messages d''erreur'!B$10,"")</f>
        <v/>
      </c>
      <c r="S1419" s="467">
        <f t="shared" si="112"/>
        <v>44200</v>
      </c>
      <c r="T1419" s="469">
        <f>IFERROR(VLOOKUP(S1419,'Liste CG'!A:A,1,FALSE),"Attention erreur pas de CG")</f>
        <v>44200</v>
      </c>
      <c r="U1419" s="447" t="str">
        <f>IF(MID(H1419,4,1)="x", 'Messages d''erreur'!$B$13,IF(LEFT(T1419,1)="A",'Messages d''erreur'!$B$12,""))</f>
        <v/>
      </c>
    </row>
    <row r="1420" spans="1:21" ht="39" x14ac:dyDescent="0.35">
      <c r="A1420" s="535" t="s">
        <v>2236</v>
      </c>
      <c r="B1420" s="447">
        <f t="shared" si="109"/>
        <v>65304</v>
      </c>
      <c r="C1420" s="462" t="s">
        <v>310</v>
      </c>
      <c r="D1420" s="463" t="s">
        <v>1100</v>
      </c>
      <c r="E1420" s="464" t="s">
        <v>61</v>
      </c>
      <c r="F1420" s="464">
        <v>1</v>
      </c>
      <c r="G1420" s="462" t="s">
        <v>1342</v>
      </c>
      <c r="H1420" s="464" t="s">
        <v>1232</v>
      </c>
      <c r="I1420" s="464" t="s">
        <v>1201</v>
      </c>
      <c r="J1420" s="464" t="s">
        <v>1101</v>
      </c>
      <c r="K1420" s="466" t="s">
        <v>309</v>
      </c>
      <c r="L1420" s="467">
        <f t="shared" si="114"/>
        <v>0</v>
      </c>
      <c r="M1420" s="468">
        <f t="shared" si="110"/>
        <v>46601</v>
      </c>
      <c r="N1420" s="467" t="str">
        <f>IF(IFERROR(SEARCH("-",K1420,1),0) &gt; 0,IFERROR(VLOOKUP(K1420,'Liste ECO'!A:A,1,FALSE),"ATTENTION CE Inexistant"),"")</f>
        <v>218-01</v>
      </c>
      <c r="O1420" s="467" t="str">
        <f>IF(LEFT(N1420,1) ="A",'Messages d''erreur'!$B$9,"")</f>
        <v/>
      </c>
      <c r="P1420" s="447">
        <f t="shared" si="111"/>
        <v>46601</v>
      </c>
      <c r="Q1420" s="447">
        <f>IFERROR(VLOOKUP(B1421,'Liste CG'!A:A,1,FALSE),"Attention erreur pas de CG")</f>
        <v>65304</v>
      </c>
      <c r="R1420" s="447" t="str">
        <f>IF(LEFT(Q1420,1)="A",'Messages d''erreur'!B$10,"")</f>
        <v/>
      </c>
      <c r="S1420" s="467">
        <f t="shared" si="112"/>
        <v>46601</v>
      </c>
      <c r="T1420" s="469">
        <f>IFERROR(VLOOKUP(S1420,'Liste CG'!A:A,1,FALSE),"Attention erreur pas de CG")</f>
        <v>46601</v>
      </c>
      <c r="U1420" s="447" t="str">
        <f>IF(MID(H1420,4,1)="x", 'Messages d''erreur'!$B$13,IF(LEFT(T1420,1)="A",'Messages d''erreur'!$B$12,""))</f>
        <v/>
      </c>
    </row>
    <row r="1421" spans="1:21" ht="39" x14ac:dyDescent="0.35">
      <c r="A1421" s="535" t="s">
        <v>2236</v>
      </c>
      <c r="B1421" s="447">
        <f t="shared" si="109"/>
        <v>65304</v>
      </c>
      <c r="C1421" s="462" t="s">
        <v>310</v>
      </c>
      <c r="D1421" s="463" t="s">
        <v>1100</v>
      </c>
      <c r="E1421" s="464" t="s">
        <v>61</v>
      </c>
      <c r="F1421" s="464">
        <v>2</v>
      </c>
      <c r="G1421" s="462" t="s">
        <v>1343</v>
      </c>
      <c r="H1421" s="462" t="s">
        <v>1344</v>
      </c>
      <c r="I1421" s="464" t="s">
        <v>1201</v>
      </c>
      <c r="J1421" s="464" t="s">
        <v>1101</v>
      </c>
      <c r="K1421" s="466" t="s">
        <v>309</v>
      </c>
      <c r="L1421" s="467">
        <f t="shared" si="114"/>
        <v>1</v>
      </c>
      <c r="M1421" s="468">
        <f t="shared" si="110"/>
        <v>44200</v>
      </c>
      <c r="N1421" s="467" t="str">
        <f>IF(IFERROR(SEARCH("-",K1421,1),0) &gt; 0,IFERROR(VLOOKUP(K1421,'Liste ECO'!A:A,1,FALSE),"ATTENTION CE Inexistant"),"")</f>
        <v>218-01</v>
      </c>
      <c r="O1421" s="467" t="str">
        <f>IF(LEFT(N1421,1) ="A",'Messages d''erreur'!$B$9,"")</f>
        <v/>
      </c>
      <c r="P1421" s="447">
        <f t="shared" si="111"/>
        <v>44200</v>
      </c>
      <c r="Q1421" s="447">
        <f>IFERROR(VLOOKUP(B1422,'Liste CG'!A:A,1,FALSE),"Attention erreur pas de CG")</f>
        <v>65424</v>
      </c>
      <c r="R1421" s="447" t="str">
        <f>IF(LEFT(Q1421,1)="A",'Messages d''erreur'!B$10,"")</f>
        <v/>
      </c>
      <c r="S1421" s="467">
        <f t="shared" si="112"/>
        <v>44200</v>
      </c>
      <c r="T1421" s="469">
        <f>IFERROR(VLOOKUP(S1421,'Liste CG'!A:A,1,FALSE),"Attention erreur pas de CG")</f>
        <v>44200</v>
      </c>
      <c r="U1421" s="447" t="str">
        <f>IF(MID(H1421,4,1)="x", 'Messages d''erreur'!$B$13,IF(LEFT(T1421,1)="A",'Messages d''erreur'!$B$12,""))</f>
        <v/>
      </c>
    </row>
    <row r="1422" spans="1:21" ht="26" x14ac:dyDescent="0.35">
      <c r="A1422" s="535" t="s">
        <v>2482</v>
      </c>
      <c r="B1422" s="447">
        <f t="shared" si="109"/>
        <v>65424</v>
      </c>
      <c r="C1422" s="462" t="s">
        <v>286</v>
      </c>
      <c r="D1422" s="463" t="s">
        <v>1100</v>
      </c>
      <c r="E1422" s="464" t="s">
        <v>61</v>
      </c>
      <c r="F1422" s="464">
        <v>1</v>
      </c>
      <c r="G1422" s="462" t="s">
        <v>1342</v>
      </c>
      <c r="H1422" s="464" t="s">
        <v>1317</v>
      </c>
      <c r="I1422" s="464" t="s">
        <v>1201</v>
      </c>
      <c r="J1422" s="464" t="s">
        <v>1101</v>
      </c>
      <c r="K1422" s="466" t="s">
        <v>285</v>
      </c>
      <c r="L1422" s="467">
        <f t="shared" si="114"/>
        <v>0</v>
      </c>
      <c r="M1422" s="468">
        <f t="shared" si="110"/>
        <v>44000</v>
      </c>
      <c r="N1422" s="467" t="str">
        <f>IF(IFERROR(SEARCH("-",K1422,1),0) &gt; 0,IFERROR(VLOOKUP(K1422,'Liste ECO'!A:A,1,FALSE),"ATTENTION CE Inexistant"),"")</f>
        <v>211-03</v>
      </c>
      <c r="O1422" s="467" t="str">
        <f>IF(LEFT(N1422,1) ="A",'Messages d''erreur'!$B$9,"")</f>
        <v/>
      </c>
      <c r="P1422" s="447">
        <f t="shared" si="111"/>
        <v>44000</v>
      </c>
      <c r="Q1422" s="447">
        <f>IFERROR(VLOOKUP(B1423,'Liste CG'!A:A,1,FALSE),"Attention erreur pas de CG")</f>
        <v>65424</v>
      </c>
      <c r="R1422" s="447" t="str">
        <f>IF(LEFT(Q1422,1)="A",'Messages d''erreur'!B$10,"")</f>
        <v/>
      </c>
      <c r="S1422" s="467">
        <f t="shared" si="112"/>
        <v>44000</v>
      </c>
      <c r="T1422" s="469">
        <f>IFERROR(VLOOKUP(S1422,'Liste CG'!A:A,1,FALSE),"Attention erreur pas de CG")</f>
        <v>44000</v>
      </c>
      <c r="U1422" s="447" t="str">
        <f>IF(MID(H1422,4,1)="x", 'Messages d''erreur'!$B$13,IF(LEFT(T1422,1)="A",'Messages d''erreur'!$B$12,""))</f>
        <v/>
      </c>
    </row>
    <row r="1423" spans="1:21" ht="26" x14ac:dyDescent="0.35">
      <c r="A1423" s="535" t="s">
        <v>2482</v>
      </c>
      <c r="B1423" s="447">
        <f t="shared" si="109"/>
        <v>65424</v>
      </c>
      <c r="C1423" s="462" t="s">
        <v>286</v>
      </c>
      <c r="D1423" s="463" t="s">
        <v>1100</v>
      </c>
      <c r="E1423" s="464" t="s">
        <v>61</v>
      </c>
      <c r="F1423" s="464">
        <v>2</v>
      </c>
      <c r="G1423" s="462" t="s">
        <v>1343</v>
      </c>
      <c r="H1423" s="462" t="s">
        <v>1344</v>
      </c>
      <c r="I1423" s="464" t="s">
        <v>1201</v>
      </c>
      <c r="J1423" s="464" t="s">
        <v>1101</v>
      </c>
      <c r="K1423" s="466" t="s">
        <v>285</v>
      </c>
      <c r="L1423" s="467">
        <f t="shared" si="114"/>
        <v>1</v>
      </c>
      <c r="M1423" s="468">
        <f t="shared" si="110"/>
        <v>44200</v>
      </c>
      <c r="N1423" s="467" t="str">
        <f>IF(IFERROR(SEARCH("-",K1423,1),0) &gt; 0,IFERROR(VLOOKUP(K1423,'Liste ECO'!A:A,1,FALSE),"ATTENTION CE Inexistant"),"")</f>
        <v>211-03</v>
      </c>
      <c r="O1423" s="467" t="str">
        <f>IF(LEFT(N1423,1) ="A",'Messages d''erreur'!$B$9,"")</f>
        <v/>
      </c>
      <c r="P1423" s="447">
        <f t="shared" si="111"/>
        <v>44200</v>
      </c>
      <c r="Q1423" s="447">
        <f>IFERROR(VLOOKUP(B1424,'Liste CG'!A:A,1,FALSE),"Attention erreur pas de CG")</f>
        <v>65722</v>
      </c>
      <c r="R1423" s="447" t="str">
        <f>IF(LEFT(Q1423,1)="A",'Messages d''erreur'!B$10,"")</f>
        <v/>
      </c>
      <c r="S1423" s="467">
        <f t="shared" si="112"/>
        <v>44200</v>
      </c>
      <c r="T1423" s="469">
        <f>IFERROR(VLOOKUP(S1423,'Liste CG'!A:A,1,FALSE),"Attention erreur pas de CG")</f>
        <v>44200</v>
      </c>
      <c r="U1423" s="447" t="str">
        <f>IF(MID(H1423,4,1)="x", 'Messages d''erreur'!$B$13,IF(LEFT(T1423,1)="A",'Messages d''erreur'!$B$12,""))</f>
        <v/>
      </c>
    </row>
    <row r="1424" spans="1:21" ht="26" x14ac:dyDescent="0.35">
      <c r="A1424" s="535" t="s">
        <v>2237</v>
      </c>
      <c r="B1424" s="447">
        <f t="shared" ref="B1424:B1489" si="115">VALUE(A1424)</f>
        <v>65722</v>
      </c>
      <c r="C1424" s="462" t="s">
        <v>313</v>
      </c>
      <c r="D1424" s="463" t="s">
        <v>1100</v>
      </c>
      <c r="E1424" s="464" t="s">
        <v>61</v>
      </c>
      <c r="F1424" s="464">
        <v>1</v>
      </c>
      <c r="G1424" s="462" t="s">
        <v>1797</v>
      </c>
      <c r="H1424" s="464" t="s">
        <v>1232</v>
      </c>
      <c r="I1424" s="464" t="s">
        <v>1201</v>
      </c>
      <c r="J1424" s="464" t="s">
        <v>1101</v>
      </c>
      <c r="K1424" s="466" t="s">
        <v>312</v>
      </c>
      <c r="L1424" s="467">
        <f t="shared" si="114"/>
        <v>0</v>
      </c>
      <c r="M1424" s="468">
        <f t="shared" ref="M1424:M1489" si="116">VALUE(H1424)</f>
        <v>46601</v>
      </c>
      <c r="N1424" s="467" t="str">
        <f>IF(IFERROR(SEARCH("-",K1424,1),0) &gt; 0,IFERROR(VLOOKUP(K1424,'Liste ECO'!A:A,1,FALSE),"ATTENTION CE Inexistant"),"")</f>
        <v>219-01</v>
      </c>
      <c r="O1424" s="467" t="str">
        <f>IF(LEFT(N1424,1) ="A",'Messages d''erreur'!$B$9,"")</f>
        <v/>
      </c>
      <c r="P1424" s="447">
        <f t="shared" si="111"/>
        <v>46601</v>
      </c>
      <c r="Q1424" s="447">
        <f>IFERROR(VLOOKUP(B1425,'Liste CG'!A:A,1,FALSE),"Attention erreur pas de CG")</f>
        <v>65726</v>
      </c>
      <c r="R1424" s="447" t="str">
        <f>IF(LEFT(Q1424,1)="A",'Messages d''erreur'!B$10,"")</f>
        <v/>
      </c>
      <c r="S1424" s="467">
        <f t="shared" si="112"/>
        <v>46601</v>
      </c>
      <c r="T1424" s="469">
        <f>IFERROR(VLOOKUP(S1424,'Liste CG'!A:A,1,FALSE),"Attention erreur pas de CG")</f>
        <v>46601</v>
      </c>
      <c r="U1424" s="447" t="str">
        <f>IF(MID(H1424,4,1)="x", 'Messages d''erreur'!$B$13,IF(LEFT(T1424,1)="A",'Messages d''erreur'!$B$12,""))</f>
        <v/>
      </c>
    </row>
    <row r="1425" spans="1:21" ht="26" x14ac:dyDescent="0.35">
      <c r="A1425" s="535" t="s">
        <v>2238</v>
      </c>
      <c r="B1425" s="447">
        <f t="shared" si="115"/>
        <v>65726</v>
      </c>
      <c r="C1425" s="462" t="s">
        <v>307</v>
      </c>
      <c r="D1425" s="463" t="s">
        <v>1100</v>
      </c>
      <c r="E1425" s="464" t="s">
        <v>61</v>
      </c>
      <c r="F1425" s="464">
        <v>1</v>
      </c>
      <c r="G1425" s="462" t="s">
        <v>1797</v>
      </c>
      <c r="H1425" s="464" t="s">
        <v>1232</v>
      </c>
      <c r="I1425" s="464" t="s">
        <v>1201</v>
      </c>
      <c r="J1425" s="464" t="s">
        <v>1101</v>
      </c>
      <c r="K1425" s="466" t="s">
        <v>306</v>
      </c>
      <c r="L1425" s="467">
        <f t="shared" si="114"/>
        <v>0</v>
      </c>
      <c r="M1425" s="468">
        <f t="shared" si="116"/>
        <v>46601</v>
      </c>
      <c r="N1425" s="467" t="str">
        <f>IF(IFERROR(SEARCH("-",K1425,1),0) &gt; 0,IFERROR(VLOOKUP(K1425,'Liste ECO'!A:A,1,FALSE),"ATTENTION CE Inexistant"),"")</f>
        <v>216-01</v>
      </c>
      <c r="O1425" s="467" t="str">
        <f>IF(LEFT(N1425,1) ="A",'Messages d''erreur'!$B$9,"")</f>
        <v/>
      </c>
      <c r="P1425" s="447">
        <f t="shared" si="111"/>
        <v>46601</v>
      </c>
      <c r="Q1425" s="447">
        <f>IFERROR(VLOOKUP(B1426,'Liste CG'!A:A,1,FALSE),"Attention erreur pas de CG")</f>
        <v>65728</v>
      </c>
      <c r="R1425" s="447" t="str">
        <f>IF(LEFT(Q1425,1)="A",'Messages d''erreur'!B$10,"")</f>
        <v/>
      </c>
      <c r="S1425" s="467">
        <f t="shared" si="112"/>
        <v>46601</v>
      </c>
      <c r="T1425" s="469">
        <f>IFERROR(VLOOKUP(S1425,'Liste CG'!A:A,1,FALSE),"Attention erreur pas de CG")</f>
        <v>46601</v>
      </c>
      <c r="U1425" s="447" t="str">
        <f>IF(MID(H1425,4,1)="x", 'Messages d''erreur'!$B$13,IF(LEFT(T1425,1)="A",'Messages d''erreur'!$B$12,""))</f>
        <v/>
      </c>
    </row>
    <row r="1426" spans="1:21" ht="26" x14ac:dyDescent="0.35">
      <c r="A1426" s="535" t="s">
        <v>2085</v>
      </c>
      <c r="B1426" s="447">
        <f t="shared" si="115"/>
        <v>65728</v>
      </c>
      <c r="C1426" s="462" t="s">
        <v>301</v>
      </c>
      <c r="D1426" s="463" t="s">
        <v>1100</v>
      </c>
      <c r="E1426" s="464" t="s">
        <v>61</v>
      </c>
      <c r="F1426" s="464">
        <v>1</v>
      </c>
      <c r="G1426" s="462" t="s">
        <v>1342</v>
      </c>
      <c r="H1426" s="464" t="s">
        <v>2083</v>
      </c>
      <c r="I1426" s="464" t="s">
        <v>1201</v>
      </c>
      <c r="J1426" s="464" t="s">
        <v>1101</v>
      </c>
      <c r="K1426" s="466" t="s">
        <v>300</v>
      </c>
      <c r="L1426" s="467">
        <f t="shared" si="114"/>
        <v>0</v>
      </c>
      <c r="M1426" s="468">
        <f t="shared" si="116"/>
        <v>43301</v>
      </c>
      <c r="N1426" s="467" t="str">
        <f>IF(IFERROR(SEARCH("-",K1426,1),0) &gt; 0,IFERROR(VLOOKUP(K1426,'Liste ECO'!A:A,1,FALSE),"ATTENTION CE Inexistant"),"")</f>
        <v>214-01</v>
      </c>
      <c r="O1426" s="467" t="str">
        <f>IF(LEFT(N1426,1) ="A",'Messages d''erreur'!$B$9,"")</f>
        <v/>
      </c>
      <c r="P1426" s="447">
        <f t="shared" si="111"/>
        <v>43301</v>
      </c>
      <c r="Q1426" s="447">
        <f>IFERROR(VLOOKUP(B1427,'Liste CG'!A:A,1,FALSE),"Attention erreur pas de CG")</f>
        <v>65728</v>
      </c>
      <c r="R1426" s="447" t="str">
        <f>IF(LEFT(Q1426,1)="A",'Messages d''erreur'!B$10,"")</f>
        <v/>
      </c>
      <c r="S1426" s="467">
        <f t="shared" si="112"/>
        <v>43301</v>
      </c>
      <c r="T1426" s="469">
        <f>IFERROR(VLOOKUP(S1426,'Liste CG'!A:A,1,FALSE),"Attention erreur pas de CG")</f>
        <v>43301</v>
      </c>
      <c r="U1426" s="447" t="str">
        <f>IF(MID(H1426,4,1)="x", 'Messages d''erreur'!$B$13,IF(LEFT(T1426,1)="A",'Messages d''erreur'!$B$12,""))</f>
        <v/>
      </c>
    </row>
    <row r="1427" spans="1:21" ht="26" x14ac:dyDescent="0.35">
      <c r="A1427" s="535" t="s">
        <v>2085</v>
      </c>
      <c r="B1427" s="447">
        <f t="shared" si="115"/>
        <v>65728</v>
      </c>
      <c r="C1427" s="462" t="s">
        <v>301</v>
      </c>
      <c r="D1427" s="463" t="s">
        <v>1100</v>
      </c>
      <c r="E1427" s="464" t="s">
        <v>61</v>
      </c>
      <c r="F1427" s="464">
        <v>2</v>
      </c>
      <c r="G1427" s="462" t="s">
        <v>1343</v>
      </c>
      <c r="H1427" s="462" t="s">
        <v>1344</v>
      </c>
      <c r="I1427" s="464" t="s">
        <v>1201</v>
      </c>
      <c r="J1427" s="464" t="s">
        <v>1101</v>
      </c>
      <c r="K1427" s="466" t="s">
        <v>300</v>
      </c>
      <c r="L1427" s="467">
        <f t="shared" si="114"/>
        <v>1</v>
      </c>
      <c r="M1427" s="468">
        <f t="shared" si="116"/>
        <v>44200</v>
      </c>
      <c r="N1427" s="467" t="str">
        <f>IF(IFERROR(SEARCH("-",K1427,1),0) &gt; 0,IFERROR(VLOOKUP(K1427,'Liste ECO'!A:A,1,FALSE),"ATTENTION CE Inexistant"),"")</f>
        <v>214-01</v>
      </c>
      <c r="O1427" s="467" t="str">
        <f>IF(LEFT(N1427,1) ="A",'Messages d''erreur'!$B$9,"")</f>
        <v/>
      </c>
      <c r="P1427" s="447">
        <f t="shared" si="111"/>
        <v>44200</v>
      </c>
      <c r="Q1427" s="447">
        <f>IFERROR(VLOOKUP(B1428,'Liste CG'!A:A,1,FALSE),"Attention erreur pas de CG")</f>
        <v>65801</v>
      </c>
      <c r="R1427" s="447" t="str">
        <f>IF(LEFT(Q1427,1)="A",'Messages d''erreur'!B$10,"")</f>
        <v/>
      </c>
      <c r="S1427" s="467">
        <f t="shared" si="112"/>
        <v>44200</v>
      </c>
      <c r="T1427" s="469">
        <f>IFERROR(VLOOKUP(S1427,'Liste CG'!A:A,1,FALSE),"Attention erreur pas de CG")</f>
        <v>44200</v>
      </c>
      <c r="U1427" s="447" t="str">
        <f>IF(MID(H1427,4,1)="x", 'Messages d''erreur'!$B$13,IF(LEFT(T1427,1)="A",'Messages d''erreur'!$B$12,""))</f>
        <v/>
      </c>
    </row>
    <row r="1428" spans="1:21" ht="26" x14ac:dyDescent="0.35">
      <c r="A1428" s="535" t="s">
        <v>2483</v>
      </c>
      <c r="B1428" s="447">
        <f t="shared" si="115"/>
        <v>65801</v>
      </c>
      <c r="C1428" s="462" t="s">
        <v>231</v>
      </c>
      <c r="D1428" s="463" t="s">
        <v>1100</v>
      </c>
      <c r="E1428" s="464" t="s">
        <v>61</v>
      </c>
      <c r="F1428" s="464">
        <v>1</v>
      </c>
      <c r="G1428" s="462" t="s">
        <v>1342</v>
      </c>
      <c r="H1428" s="464" t="s">
        <v>1317</v>
      </c>
      <c r="I1428" s="464" t="s">
        <v>1201</v>
      </c>
      <c r="J1428" s="464" t="s">
        <v>1101</v>
      </c>
      <c r="K1428" s="466" t="s">
        <v>230</v>
      </c>
      <c r="L1428" s="467">
        <f t="shared" si="114"/>
        <v>0</v>
      </c>
      <c r="M1428" s="468">
        <f t="shared" si="116"/>
        <v>44000</v>
      </c>
      <c r="N1428" s="467" t="str">
        <f>IF(IFERROR(SEARCH("-",K1428,1),0) &gt; 0,IFERROR(VLOOKUP(K1428,'Liste ECO'!A:A,1,FALSE),"ATTENTION CE Inexistant"),"")</f>
        <v>128-01</v>
      </c>
      <c r="O1428" s="467" t="str">
        <f>IF(LEFT(N1428,1) ="A",'Messages d''erreur'!$B$9,"")</f>
        <v/>
      </c>
      <c r="P1428" s="447">
        <f t="shared" si="111"/>
        <v>44000</v>
      </c>
      <c r="Q1428" s="447">
        <f>IFERROR(VLOOKUP(B1429,'Liste CG'!A:A,1,FALSE),"Attention erreur pas de CG")</f>
        <v>65801</v>
      </c>
      <c r="R1428" s="447" t="str">
        <f>IF(LEFT(Q1428,1)="A",'Messages d''erreur'!B$10,"")</f>
        <v/>
      </c>
      <c r="S1428" s="467">
        <f t="shared" si="112"/>
        <v>44000</v>
      </c>
      <c r="T1428" s="469">
        <f>IFERROR(VLOOKUP(S1428,'Liste CG'!A:A,1,FALSE),"Attention erreur pas de CG")</f>
        <v>44000</v>
      </c>
      <c r="U1428" s="447" t="str">
        <f>IF(MID(H1428,4,1)="x", 'Messages d''erreur'!$B$13,IF(LEFT(T1428,1)="A",'Messages d''erreur'!$B$12,""))</f>
        <v/>
      </c>
    </row>
    <row r="1429" spans="1:21" ht="26" x14ac:dyDescent="0.35">
      <c r="A1429" s="535" t="s">
        <v>2483</v>
      </c>
      <c r="B1429" s="447">
        <f t="shared" si="115"/>
        <v>65801</v>
      </c>
      <c r="C1429" s="462" t="s">
        <v>231</v>
      </c>
      <c r="D1429" s="463" t="s">
        <v>1100</v>
      </c>
      <c r="E1429" s="464" t="s">
        <v>61</v>
      </c>
      <c r="F1429" s="464">
        <v>2</v>
      </c>
      <c r="G1429" s="462" t="s">
        <v>1343</v>
      </c>
      <c r="H1429" s="462" t="s">
        <v>1344</v>
      </c>
      <c r="I1429" s="464" t="s">
        <v>1201</v>
      </c>
      <c r="J1429" s="464" t="s">
        <v>1101</v>
      </c>
      <c r="K1429" s="466" t="s">
        <v>230</v>
      </c>
      <c r="L1429" s="467">
        <f t="shared" si="114"/>
        <v>1</v>
      </c>
      <c r="M1429" s="468">
        <f t="shared" si="116"/>
        <v>44200</v>
      </c>
      <c r="N1429" s="467" t="str">
        <f>IF(IFERROR(SEARCH("-",K1429,1),0) &gt; 0,IFERROR(VLOOKUP(K1429,'Liste ECO'!A:A,1,FALSE),"ATTENTION CE Inexistant"),"")</f>
        <v>128-01</v>
      </c>
      <c r="O1429" s="467" t="str">
        <f>IF(LEFT(N1429,1) ="A",'Messages d''erreur'!$B$9,"")</f>
        <v/>
      </c>
      <c r="P1429" s="447">
        <f t="shared" si="111"/>
        <v>44200</v>
      </c>
      <c r="Q1429" s="447">
        <f>IFERROR(VLOOKUP(B1432,'Liste CG'!A:A,1,FALSE),"Attention erreur pas de CG")</f>
        <v>66014</v>
      </c>
      <c r="R1429" s="447" t="str">
        <f>IF(LEFT(Q1429,1)="A",'Messages d''erreur'!B$10,"")</f>
        <v/>
      </c>
      <c r="S1429" s="467">
        <f t="shared" si="112"/>
        <v>44200</v>
      </c>
      <c r="T1429" s="469">
        <f>IFERROR(VLOOKUP(S1429,'Liste CG'!A:A,1,FALSE),"Attention erreur pas de CG")</f>
        <v>44200</v>
      </c>
      <c r="U1429" s="447" t="str">
        <f>IF(MID(H1429,4,1)="x", 'Messages d''erreur'!$B$13,IF(LEFT(T1429,1)="A",'Messages d''erreur'!$B$12,""))</f>
        <v/>
      </c>
    </row>
    <row r="1430" spans="1:21" ht="26" x14ac:dyDescent="0.35">
      <c r="A1430" s="535" t="s">
        <v>4416</v>
      </c>
      <c r="B1430" s="447">
        <f t="shared" si="115"/>
        <v>65999</v>
      </c>
      <c r="C1430" s="462" t="s">
        <v>231</v>
      </c>
      <c r="D1430" s="463" t="s">
        <v>1100</v>
      </c>
      <c r="E1430" s="464" t="s">
        <v>61</v>
      </c>
      <c r="F1430" s="464">
        <v>1</v>
      </c>
      <c r="G1430" s="462" t="s">
        <v>1342</v>
      </c>
      <c r="H1430" s="464">
        <v>49999</v>
      </c>
      <c r="I1430" s="464" t="s">
        <v>1201</v>
      </c>
      <c r="J1430" s="464" t="s">
        <v>1101</v>
      </c>
      <c r="K1430" s="466" t="s">
        <v>4426</v>
      </c>
      <c r="L1430" s="467">
        <f t="shared" si="114"/>
        <v>0</v>
      </c>
      <c r="M1430" s="468">
        <f t="shared" si="116"/>
        <v>49999</v>
      </c>
      <c r="N1430" s="467" t="str">
        <f>IF(IFERROR(SEARCH("-",K1430,1),0) &gt; 0,IFERROR(VLOOKUP(K1430,'Liste ECO'!A:A,1,FALSE),"ATTENTION CE Inexistant"),"")</f>
        <v>035-01</v>
      </c>
      <c r="O1430" s="467" t="str">
        <f>IF(LEFT(N1430,1) ="A",'Messages d''erreur'!$B$9,"")</f>
        <v/>
      </c>
      <c r="P1430" s="447">
        <f t="shared" si="111"/>
        <v>49999</v>
      </c>
      <c r="Q1430" s="447">
        <f>IFERROR(VLOOKUP(B1431,'Liste CG'!A:A,1,FALSE),"Attention erreur pas de CG")</f>
        <v>65999</v>
      </c>
      <c r="R1430" s="447" t="str">
        <f>IF(LEFT(Q1430,1)="A",'Messages d''erreur'!B$10,"")</f>
        <v/>
      </c>
      <c r="S1430" s="467">
        <f t="shared" si="112"/>
        <v>49999</v>
      </c>
      <c r="T1430" s="469">
        <f>IFERROR(VLOOKUP(S1430,'Liste CG'!A:A,1,FALSE),"Attention erreur pas de CG")</f>
        <v>49999</v>
      </c>
      <c r="U1430" s="447" t="str">
        <f>IF(MID(H1430,4,1)="x", 'Messages d''erreur'!$B$13,IF(LEFT(T1430,1)="A",'Messages d''erreur'!$B$12,""))</f>
        <v/>
      </c>
    </row>
    <row r="1431" spans="1:21" ht="26" x14ac:dyDescent="0.35">
      <c r="A1431" s="535" t="s">
        <v>4416</v>
      </c>
      <c r="B1431" s="447">
        <f t="shared" si="115"/>
        <v>65999</v>
      </c>
      <c r="C1431" s="462" t="s">
        <v>231</v>
      </c>
      <c r="D1431" s="463" t="s">
        <v>1100</v>
      </c>
      <c r="E1431" s="464" t="s">
        <v>61</v>
      </c>
      <c r="F1431" s="464">
        <v>2</v>
      </c>
      <c r="G1431" s="462" t="s">
        <v>1343</v>
      </c>
      <c r="H1431" s="462" t="s">
        <v>1344</v>
      </c>
      <c r="I1431" s="464" t="s">
        <v>1201</v>
      </c>
      <c r="J1431" s="464" t="s">
        <v>1101</v>
      </c>
      <c r="K1431" s="466" t="s">
        <v>4426</v>
      </c>
      <c r="L1431" s="467">
        <f t="shared" si="114"/>
        <v>1</v>
      </c>
      <c r="M1431" s="468">
        <f t="shared" si="116"/>
        <v>44200</v>
      </c>
      <c r="N1431" s="467" t="str">
        <f>IF(IFERROR(SEARCH("-",K1431,1),0) &gt; 0,IFERROR(VLOOKUP(K1431,'Liste ECO'!A:A,1,FALSE),"ATTENTION CE Inexistant"),"")</f>
        <v>035-01</v>
      </c>
      <c r="O1431" s="467" t="str">
        <f>IF(LEFT(N1431,1) ="A",'Messages d''erreur'!$B$9,"")</f>
        <v/>
      </c>
      <c r="P1431" s="447">
        <f t="shared" si="111"/>
        <v>44200</v>
      </c>
      <c r="Q1431" s="447">
        <f>IFERROR(VLOOKUP(B1434,'Liste CG'!A:A,1,FALSE),"Attention erreur pas de CG")</f>
        <v>66016</v>
      </c>
      <c r="R1431" s="447" t="str">
        <f>IF(LEFT(Q1431,1)="A",'Messages d''erreur'!B$10,"")</f>
        <v/>
      </c>
      <c r="S1431" s="467">
        <f t="shared" si="112"/>
        <v>44200</v>
      </c>
      <c r="T1431" s="469">
        <f>IFERROR(VLOOKUP(S1431,'Liste CG'!A:A,1,FALSE),"Attention erreur pas de CG")</f>
        <v>44200</v>
      </c>
      <c r="U1431" s="447" t="str">
        <f>IF(MID(H1431,4,1)="x", 'Messages d''erreur'!$B$13,IF(LEFT(T1431,1)="A",'Messages d''erreur'!$B$12,""))</f>
        <v/>
      </c>
    </row>
    <row r="1432" spans="1:21" ht="39" x14ac:dyDescent="0.35">
      <c r="A1432" s="535" t="s">
        <v>1348</v>
      </c>
      <c r="B1432" s="447">
        <f t="shared" si="115"/>
        <v>66014</v>
      </c>
      <c r="C1432" s="462" t="s">
        <v>2484</v>
      </c>
      <c r="D1432" s="463" t="s">
        <v>1100</v>
      </c>
      <c r="E1432" s="464" t="s">
        <v>61</v>
      </c>
      <c r="F1432" s="464">
        <v>1</v>
      </c>
      <c r="G1432" s="462" t="s">
        <v>1347</v>
      </c>
      <c r="H1432" s="464" t="s">
        <v>2485</v>
      </c>
      <c r="I1432" s="464" t="s">
        <v>1341</v>
      </c>
      <c r="J1432" s="464" t="s">
        <v>1101</v>
      </c>
      <c r="K1432" s="466" t="s">
        <v>1100</v>
      </c>
      <c r="L1432" s="467">
        <f>IF(A1432=A1429,1,0)</f>
        <v>0</v>
      </c>
      <c r="M1432" s="468" t="e">
        <f t="shared" si="116"/>
        <v>#VALUE!</v>
      </c>
      <c r="N1432" s="467" t="str">
        <f>IF(IFERROR(SEARCH("-",K1432,1),0) &gt; 0,IFERROR(VLOOKUP(K1432,'Liste ECO'!A:A,1,FALSE),"ATTENTION CE Inexistant"),"")</f>
        <v/>
      </c>
      <c r="O1432" s="467" t="str">
        <f>IF(LEFT(N1432,1) ="A",'Messages d''erreur'!$B$9,"")</f>
        <v/>
      </c>
      <c r="P1432" s="447" t="e">
        <f t="shared" si="111"/>
        <v>#VALUE!</v>
      </c>
      <c r="Q1432" s="447">
        <f>IFERROR(VLOOKUP(B1433,'Liste CG'!A:A,1,FALSE),"Attention erreur pas de CG")</f>
        <v>66015</v>
      </c>
      <c r="R1432" s="447" t="str">
        <f>IF(LEFT(Q1432,1)="A",'Messages d''erreur'!B$10,"")</f>
        <v/>
      </c>
      <c r="S1432" s="467" t="e">
        <f t="shared" si="112"/>
        <v>#VALUE!</v>
      </c>
      <c r="T1432" s="469" t="str">
        <f>IFERROR(VLOOKUP(S1432,'Liste CG'!A:A,1,FALSE),"Attention erreur pas de CG")</f>
        <v>Attention erreur pas de CG</v>
      </c>
      <c r="U1432" s="447" t="str">
        <f>IF(MID(H1432,4,1)="x", 'Messages d''erreur'!$B$13,IF(LEFT(T1432,1)="A",'Messages d''erreur'!$B$12,""))</f>
        <v>Attention CG pas dans  CG</v>
      </c>
    </row>
    <row r="1433" spans="1:21" ht="39" x14ac:dyDescent="0.35">
      <c r="A1433" s="535" t="s">
        <v>1374</v>
      </c>
      <c r="B1433" s="447">
        <f t="shared" si="115"/>
        <v>66015</v>
      </c>
      <c r="C1433" s="462" t="s">
        <v>2486</v>
      </c>
      <c r="D1433" s="463" t="s">
        <v>1100</v>
      </c>
      <c r="E1433" s="464" t="s">
        <v>61</v>
      </c>
      <c r="F1433" s="464">
        <v>1</v>
      </c>
      <c r="G1433" s="462" t="s">
        <v>1347</v>
      </c>
      <c r="H1433" s="464" t="s">
        <v>1372</v>
      </c>
      <c r="I1433" s="464" t="s">
        <v>1341</v>
      </c>
      <c r="J1433" s="464" t="s">
        <v>1101</v>
      </c>
      <c r="K1433" s="466" t="s">
        <v>1100</v>
      </c>
      <c r="L1433" s="467">
        <f t="shared" si="114"/>
        <v>0</v>
      </c>
      <c r="M1433" s="468">
        <f t="shared" si="116"/>
        <v>21439</v>
      </c>
      <c r="N1433" s="467" t="str">
        <f>IF(IFERROR(SEARCH("-",K1433,1),0) &gt; 0,IFERROR(VLOOKUP(K1433,'Liste ECO'!A:A,1,FALSE),"ATTENTION CE Inexistant"),"")</f>
        <v/>
      </c>
      <c r="O1433" s="467" t="str">
        <f>IF(LEFT(N1433,1) ="A",'Messages d''erreur'!$B$9,"")</f>
        <v/>
      </c>
      <c r="P1433" s="447">
        <f t="shared" si="111"/>
        <v>21439</v>
      </c>
      <c r="Q1433" s="447">
        <f>IFERROR(VLOOKUP(B1434,'Liste CG'!A:A,1,FALSE),"Attention erreur pas de CG")</f>
        <v>66016</v>
      </c>
      <c r="R1433" s="447" t="str">
        <f>IF(LEFT(Q1433,1)="A",'Messages d''erreur'!B$10,"")</f>
        <v/>
      </c>
      <c r="S1433" s="467">
        <f t="shared" si="112"/>
        <v>21439</v>
      </c>
      <c r="T1433" s="469">
        <f>IFERROR(VLOOKUP(S1433,'Liste CG'!A:A,1,FALSE),"Attention erreur pas de CG")</f>
        <v>21439</v>
      </c>
      <c r="U1433" s="447" t="str">
        <f>IF(MID(H1433,4,1)="x", 'Messages d''erreur'!$B$13,IF(LEFT(T1433,1)="A",'Messages d''erreur'!$B$12,""))</f>
        <v/>
      </c>
    </row>
    <row r="1434" spans="1:21" ht="26" x14ac:dyDescent="0.35">
      <c r="A1434" s="535" t="s">
        <v>1380</v>
      </c>
      <c r="B1434" s="447">
        <f t="shared" si="115"/>
        <v>66016</v>
      </c>
      <c r="C1434" s="462" t="s">
        <v>2487</v>
      </c>
      <c r="D1434" s="463" t="s">
        <v>1100</v>
      </c>
      <c r="E1434" s="464" t="s">
        <v>61</v>
      </c>
      <c r="F1434" s="464">
        <v>1</v>
      </c>
      <c r="G1434" s="462" t="s">
        <v>1347</v>
      </c>
      <c r="H1434" s="464" t="s">
        <v>1378</v>
      </c>
      <c r="I1434" s="464" t="s">
        <v>1341</v>
      </c>
      <c r="J1434" s="464">
        <v>0</v>
      </c>
      <c r="K1434" s="466" t="s">
        <v>1100</v>
      </c>
      <c r="L1434" s="467">
        <f t="shared" si="114"/>
        <v>0</v>
      </c>
      <c r="M1434" s="468">
        <f t="shared" si="116"/>
        <v>21449</v>
      </c>
      <c r="N1434" s="467" t="str">
        <f>IF(IFERROR(SEARCH("-",K1434,1),0) &gt; 0,IFERROR(VLOOKUP(K1434,'Liste ECO'!A:A,1,FALSE),"ATTENTION CE Inexistant"),"")</f>
        <v/>
      </c>
      <c r="O1434" s="467" t="str">
        <f>IF(LEFT(N1434,1) ="A",'Messages d''erreur'!$B$9,"")</f>
        <v/>
      </c>
      <c r="P1434" s="447">
        <f t="shared" si="111"/>
        <v>21449</v>
      </c>
      <c r="Q1434" s="447">
        <f>IFERROR(VLOOKUP(B1435,'Liste CG'!A:A,1,FALSE),"Attention erreur pas de CG")</f>
        <v>66020</v>
      </c>
      <c r="R1434" s="447" t="str">
        <f>IF(LEFT(Q1434,1)="A",'Messages d''erreur'!B$10,"")</f>
        <v/>
      </c>
      <c r="S1434" s="467">
        <f t="shared" si="112"/>
        <v>21449</v>
      </c>
      <c r="T1434" s="469">
        <f>IFERROR(VLOOKUP(S1434,'Liste CG'!A:A,1,FALSE),"Attention erreur pas de CG")</f>
        <v>21449</v>
      </c>
      <c r="U1434" s="447" t="str">
        <f>IF(MID(H1434,4,1)="x", 'Messages d''erreur'!$B$13,IF(LEFT(T1434,1)="A",'Messages d''erreur'!$B$12,""))</f>
        <v/>
      </c>
    </row>
    <row r="1435" spans="1:21" ht="52" x14ac:dyDescent="0.35">
      <c r="A1435" s="535" t="s">
        <v>1407</v>
      </c>
      <c r="B1435" s="447">
        <f t="shared" si="115"/>
        <v>66020</v>
      </c>
      <c r="C1435" s="462" t="s">
        <v>2488</v>
      </c>
      <c r="D1435" s="463" t="s">
        <v>1100</v>
      </c>
      <c r="E1435" s="464" t="s">
        <v>61</v>
      </c>
      <c r="F1435" s="464">
        <v>1</v>
      </c>
      <c r="G1435" s="462" t="s">
        <v>1347</v>
      </c>
      <c r="H1435" s="464" t="s">
        <v>2489</v>
      </c>
      <c r="I1435" s="464" t="s">
        <v>1341</v>
      </c>
      <c r="J1435" s="464" t="s">
        <v>1101</v>
      </c>
      <c r="K1435" s="466" t="s">
        <v>1100</v>
      </c>
      <c r="L1435" s="467">
        <f t="shared" si="114"/>
        <v>0</v>
      </c>
      <c r="M1435" s="468" t="e">
        <f t="shared" si="116"/>
        <v>#VALUE!</v>
      </c>
      <c r="N1435" s="467" t="str">
        <f>IF(IFERROR(SEARCH("-",K1435,1),0) &gt; 0,IFERROR(VLOOKUP(K1435,'Liste ECO'!A:A,1,FALSE),"ATTENTION CE Inexistant"),"")</f>
        <v/>
      </c>
      <c r="O1435" s="467" t="str">
        <f>IF(LEFT(N1435,1) ="A",'Messages d''erreur'!$B$9,"")</f>
        <v/>
      </c>
      <c r="P1435" s="447" t="e">
        <f t="shared" si="111"/>
        <v>#VALUE!</v>
      </c>
      <c r="Q1435" s="447">
        <f>IFERROR(VLOOKUP(B1436,'Liste CG'!A:A,1,FALSE),"Attention erreur pas de CG")</f>
        <v>66021</v>
      </c>
      <c r="R1435" s="447" t="str">
        <f>IF(LEFT(Q1435,1)="A",'Messages d''erreur'!B$10,"")</f>
        <v/>
      </c>
      <c r="S1435" s="467" t="e">
        <f t="shared" si="112"/>
        <v>#VALUE!</v>
      </c>
      <c r="T1435" s="469" t="str">
        <f>IFERROR(VLOOKUP(S1435,'Liste CG'!A:A,1,FALSE),"Attention erreur pas de CG")</f>
        <v>Attention erreur pas de CG</v>
      </c>
      <c r="U1435" s="447" t="str">
        <f>IF(MID(H1435,4,1)="x", 'Messages d''erreur'!$B$13,IF(LEFT(T1435,1)="A",'Messages d''erreur'!$B$12,""))</f>
        <v>Compte générique de contre-partie</v>
      </c>
    </row>
    <row r="1436" spans="1:21" ht="26" x14ac:dyDescent="0.35">
      <c r="A1436" s="535" t="s">
        <v>1504</v>
      </c>
      <c r="B1436" s="447">
        <f t="shared" si="115"/>
        <v>66021</v>
      </c>
      <c r="C1436" s="462" t="s">
        <v>2490</v>
      </c>
      <c r="D1436" s="463" t="s">
        <v>1100</v>
      </c>
      <c r="E1436" s="464" t="s">
        <v>61</v>
      </c>
      <c r="F1436" s="464">
        <v>1</v>
      </c>
      <c r="G1436" s="462" t="s">
        <v>1347</v>
      </c>
      <c r="H1436" s="464" t="s">
        <v>2491</v>
      </c>
      <c r="I1436" s="464" t="s">
        <v>1341</v>
      </c>
      <c r="J1436" s="464" t="s">
        <v>1101</v>
      </c>
      <c r="K1436" s="466" t="s">
        <v>1100</v>
      </c>
      <c r="L1436" s="467">
        <f t="shared" si="114"/>
        <v>0</v>
      </c>
      <c r="M1436" s="468" t="e">
        <f t="shared" si="116"/>
        <v>#VALUE!</v>
      </c>
      <c r="N1436" s="467" t="str">
        <f>IF(IFERROR(SEARCH("-",K1436,1),0) &gt; 0,IFERROR(VLOOKUP(K1436,'Liste ECO'!A:A,1,FALSE),"ATTENTION CE Inexistant"),"")</f>
        <v/>
      </c>
      <c r="O1436" s="467" t="str">
        <f>IF(LEFT(N1436,1) ="A",'Messages d''erreur'!$B$9,"")</f>
        <v/>
      </c>
      <c r="P1436" s="447" t="e">
        <f t="shared" si="111"/>
        <v>#VALUE!</v>
      </c>
      <c r="Q1436" s="447">
        <f>IFERROR(VLOOKUP(B1437,'Liste CG'!A:A,1,FALSE),"Attention erreur pas de CG")</f>
        <v>66023</v>
      </c>
      <c r="R1436" s="447" t="str">
        <f>IF(LEFT(Q1436,1)="A",'Messages d''erreur'!B$10,"")</f>
        <v/>
      </c>
      <c r="S1436" s="467" t="e">
        <f t="shared" si="112"/>
        <v>#VALUE!</v>
      </c>
      <c r="T1436" s="469" t="str">
        <f>IFERROR(VLOOKUP(S1436,'Liste CG'!A:A,1,FALSE),"Attention erreur pas de CG")</f>
        <v>Attention erreur pas de CG</v>
      </c>
      <c r="U1436" s="447" t="str">
        <f>IF(MID(H1436,4,1)="x", 'Messages d''erreur'!$B$13,IF(LEFT(T1436,1)="A",'Messages d''erreur'!$B$12,""))</f>
        <v>Compte générique de contre-partie</v>
      </c>
    </row>
    <row r="1437" spans="1:21" ht="26" x14ac:dyDescent="0.35">
      <c r="A1437" s="535" t="s">
        <v>1601</v>
      </c>
      <c r="B1437" s="447">
        <f t="shared" si="115"/>
        <v>66023</v>
      </c>
      <c r="C1437" s="462" t="s">
        <v>2492</v>
      </c>
      <c r="D1437" s="463" t="s">
        <v>1100</v>
      </c>
      <c r="E1437" s="464" t="s">
        <v>61</v>
      </c>
      <c r="F1437" s="464">
        <v>1</v>
      </c>
      <c r="G1437" s="462" t="s">
        <v>1347</v>
      </c>
      <c r="H1437" s="464" t="s">
        <v>2493</v>
      </c>
      <c r="I1437" s="464" t="s">
        <v>1341</v>
      </c>
      <c r="J1437" s="464" t="s">
        <v>1101</v>
      </c>
      <c r="K1437" s="466" t="s">
        <v>1100</v>
      </c>
      <c r="L1437" s="467">
        <f t="shared" si="114"/>
        <v>0</v>
      </c>
      <c r="M1437" s="468" t="e">
        <f t="shared" si="116"/>
        <v>#VALUE!</v>
      </c>
      <c r="N1437" s="467" t="str">
        <f>IF(IFERROR(SEARCH("-",K1437,1),0) &gt; 0,IFERROR(VLOOKUP(K1437,'Liste ECO'!A:A,1,FALSE),"ATTENTION CE Inexistant"),"")</f>
        <v/>
      </c>
      <c r="O1437" s="467" t="str">
        <f>IF(LEFT(N1437,1) ="A",'Messages d''erreur'!$B$9,"")</f>
        <v/>
      </c>
      <c r="P1437" s="447" t="e">
        <f t="shared" si="111"/>
        <v>#VALUE!</v>
      </c>
      <c r="Q1437" s="447">
        <f>IFERROR(VLOOKUP(B1438,'Liste CG'!A:A,1,FALSE),"Attention erreur pas de CG")</f>
        <v>66024</v>
      </c>
      <c r="R1437" s="447" t="str">
        <f>IF(LEFT(Q1437,1)="A",'Messages d''erreur'!B$10,"")</f>
        <v/>
      </c>
      <c r="S1437" s="467" t="e">
        <f t="shared" si="112"/>
        <v>#VALUE!</v>
      </c>
      <c r="T1437" s="469" t="str">
        <f>IFERROR(VLOOKUP(S1437,'Liste CG'!A:A,1,FALSE),"Attention erreur pas de CG")</f>
        <v>Attention erreur pas de CG</v>
      </c>
      <c r="U1437" s="447" t="str">
        <f>IF(MID(H1437,4,1)="x", 'Messages d''erreur'!$B$13,IF(LEFT(T1437,1)="A",'Messages d''erreur'!$B$12,""))</f>
        <v>Compte générique de contre-partie</v>
      </c>
    </row>
    <row r="1438" spans="1:21" ht="26" x14ac:dyDescent="0.35">
      <c r="A1438" s="535" t="s">
        <v>1675</v>
      </c>
      <c r="B1438" s="447">
        <f t="shared" si="115"/>
        <v>66024</v>
      </c>
      <c r="C1438" s="462" t="s">
        <v>2494</v>
      </c>
      <c r="D1438" s="463" t="s">
        <v>1100</v>
      </c>
      <c r="E1438" s="464" t="s">
        <v>61</v>
      </c>
      <c r="F1438" s="464">
        <v>1</v>
      </c>
      <c r="G1438" s="462" t="s">
        <v>1347</v>
      </c>
      <c r="H1438" s="464" t="s">
        <v>2495</v>
      </c>
      <c r="I1438" s="464" t="s">
        <v>1341</v>
      </c>
      <c r="J1438" s="464" t="s">
        <v>1101</v>
      </c>
      <c r="K1438" s="466" t="s">
        <v>1100</v>
      </c>
      <c r="L1438" s="467">
        <f t="shared" si="114"/>
        <v>0</v>
      </c>
      <c r="M1438" s="468" t="e">
        <f t="shared" si="116"/>
        <v>#VALUE!</v>
      </c>
      <c r="N1438" s="467" t="str">
        <f>IF(IFERROR(SEARCH("-",K1438,1),0) &gt; 0,IFERROR(VLOOKUP(K1438,'Liste ECO'!A:A,1,FALSE),"ATTENTION CE Inexistant"),"")</f>
        <v/>
      </c>
      <c r="O1438" s="467" t="str">
        <f>IF(LEFT(N1438,1) ="A",'Messages d''erreur'!$B$9,"")</f>
        <v/>
      </c>
      <c r="P1438" s="447" t="e">
        <f t="shared" si="111"/>
        <v>#VALUE!</v>
      </c>
      <c r="Q1438" s="447">
        <f>IFERROR(VLOOKUP(B1439,'Liste CG'!A:A,1,FALSE),"Attention erreur pas de CG")</f>
        <v>66026</v>
      </c>
      <c r="R1438" s="447" t="str">
        <f>IF(LEFT(Q1438,1)="A",'Messages d''erreur'!B$10,"")</f>
        <v/>
      </c>
      <c r="S1438" s="467" t="e">
        <f t="shared" si="112"/>
        <v>#VALUE!</v>
      </c>
      <c r="T1438" s="469" t="str">
        <f>IFERROR(VLOOKUP(S1438,'Liste CG'!A:A,1,FALSE),"Attention erreur pas de CG")</f>
        <v>Attention erreur pas de CG</v>
      </c>
      <c r="U1438" s="447" t="str">
        <f>IF(MID(H1438,4,1)="x", 'Messages d''erreur'!$B$13,IF(LEFT(T1438,1)="A",'Messages d''erreur'!$B$12,""))</f>
        <v>Compte générique de contre-partie</v>
      </c>
    </row>
    <row r="1439" spans="1:21" ht="26" x14ac:dyDescent="0.35">
      <c r="A1439" s="535" t="s">
        <v>1691</v>
      </c>
      <c r="B1439" s="447">
        <f t="shared" si="115"/>
        <v>66026</v>
      </c>
      <c r="C1439" s="462" t="s">
        <v>2496</v>
      </c>
      <c r="D1439" s="463" t="s">
        <v>1100</v>
      </c>
      <c r="E1439" s="464" t="s">
        <v>61</v>
      </c>
      <c r="F1439" s="464">
        <v>1</v>
      </c>
      <c r="G1439" s="462" t="s">
        <v>1347</v>
      </c>
      <c r="H1439" s="464" t="s">
        <v>2497</v>
      </c>
      <c r="I1439" s="464" t="s">
        <v>1341</v>
      </c>
      <c r="J1439" s="464" t="s">
        <v>1101</v>
      </c>
      <c r="K1439" s="466" t="s">
        <v>1100</v>
      </c>
      <c r="L1439" s="467">
        <f t="shared" si="114"/>
        <v>0</v>
      </c>
      <c r="M1439" s="468" t="e">
        <f t="shared" si="116"/>
        <v>#VALUE!</v>
      </c>
      <c r="N1439" s="467" t="str">
        <f>IF(IFERROR(SEARCH("-",K1439,1),0) &gt; 0,IFERROR(VLOOKUP(K1439,'Liste ECO'!A:A,1,FALSE),"ATTENTION CE Inexistant"),"")</f>
        <v/>
      </c>
      <c r="O1439" s="467" t="str">
        <f>IF(LEFT(N1439,1) ="A",'Messages d''erreur'!$B$9,"")</f>
        <v/>
      </c>
      <c r="P1439" s="447" t="e">
        <f t="shared" si="111"/>
        <v>#VALUE!</v>
      </c>
      <c r="Q1439" s="447">
        <f>IFERROR(VLOOKUP(B1440,'Liste CG'!A:A,1,FALSE),"Attention erreur pas de CG")</f>
        <v>66030</v>
      </c>
      <c r="R1439" s="447" t="str">
        <f>IF(LEFT(Q1439,1)="A",'Messages d''erreur'!B$10,"")</f>
        <v/>
      </c>
      <c r="S1439" s="467" t="e">
        <f t="shared" si="112"/>
        <v>#VALUE!</v>
      </c>
      <c r="T1439" s="469" t="str">
        <f>IFERROR(VLOOKUP(S1439,'Liste CG'!A:A,1,FALSE),"Attention erreur pas de CG")</f>
        <v>Attention erreur pas de CG</v>
      </c>
      <c r="U1439" s="447" t="str">
        <f>IF(MID(H1439,4,1)="x", 'Messages d''erreur'!$B$13,IF(LEFT(T1439,1)="A",'Messages d''erreur'!$B$12,""))</f>
        <v>Compte générique de contre-partie</v>
      </c>
    </row>
    <row r="1440" spans="1:21" ht="52" x14ac:dyDescent="0.35">
      <c r="A1440" s="535" t="s">
        <v>1703</v>
      </c>
      <c r="B1440" s="447">
        <f t="shared" si="115"/>
        <v>66030</v>
      </c>
      <c r="C1440" s="462" t="s">
        <v>2498</v>
      </c>
      <c r="D1440" s="463" t="s">
        <v>1100</v>
      </c>
      <c r="E1440" s="464" t="s">
        <v>61</v>
      </c>
      <c r="F1440" s="464">
        <v>1</v>
      </c>
      <c r="G1440" s="462" t="s">
        <v>1347</v>
      </c>
      <c r="H1440" s="464" t="s">
        <v>1863</v>
      </c>
      <c r="I1440" s="509" t="s">
        <v>1696</v>
      </c>
      <c r="J1440" s="464" t="s">
        <v>1101</v>
      </c>
      <c r="K1440" s="466" t="s">
        <v>1100</v>
      </c>
      <c r="L1440" s="467">
        <f t="shared" si="114"/>
        <v>0</v>
      </c>
      <c r="M1440" s="468" t="e">
        <f t="shared" si="116"/>
        <v>#VALUE!</v>
      </c>
      <c r="N1440" s="467" t="str">
        <f>IF(IFERROR(SEARCH("-",K1440,1),0) &gt; 0,IFERROR(VLOOKUP(K1440,'Liste ECO'!A:A,1,FALSE),"ATTENTION CE Inexistant"),"")</f>
        <v/>
      </c>
      <c r="O1440" s="467" t="str">
        <f>IF(LEFT(N1440,1) ="A",'Messages d''erreur'!$B$9,"")</f>
        <v/>
      </c>
      <c r="P1440" s="447" t="e">
        <f t="shared" si="111"/>
        <v>#VALUE!</v>
      </c>
      <c r="Q1440" s="447">
        <f>IFERROR(VLOOKUP(B1441,'Liste CG'!A:A,1,FALSE),"Attention erreur pas de CG")</f>
        <v>66031</v>
      </c>
      <c r="R1440" s="447" t="str">
        <f>IF(LEFT(Q1440,1)="A",'Messages d''erreur'!B$10,"")</f>
        <v/>
      </c>
      <c r="S1440" s="467" t="e">
        <f t="shared" si="112"/>
        <v>#VALUE!</v>
      </c>
      <c r="T1440" s="469" t="str">
        <f>IFERROR(VLOOKUP(S1440,'Liste CG'!A:A,1,FALSE),"Attention erreur pas de CG")</f>
        <v>Attention erreur pas de CG</v>
      </c>
      <c r="U1440" s="447" t="str">
        <f>IF(MID(H1440,4,1)="x", 'Messages d''erreur'!$B$13,IF(LEFT(T1440,1)="A",'Messages d''erreur'!$B$12,""))</f>
        <v>Compte générique de contre-partie</v>
      </c>
    </row>
    <row r="1441" spans="1:21" ht="26" x14ac:dyDescent="0.35">
      <c r="A1441" s="535" t="s">
        <v>1713</v>
      </c>
      <c r="B1441" s="447">
        <f t="shared" si="115"/>
        <v>66031</v>
      </c>
      <c r="C1441" s="462" t="s">
        <v>2499</v>
      </c>
      <c r="D1441" s="463" t="s">
        <v>1100</v>
      </c>
      <c r="E1441" s="464" t="s">
        <v>61</v>
      </c>
      <c r="F1441" s="464">
        <v>1</v>
      </c>
      <c r="G1441" s="462" t="s">
        <v>1347</v>
      </c>
      <c r="H1441" s="464" t="s">
        <v>2500</v>
      </c>
      <c r="I1441" s="509" t="s">
        <v>1696</v>
      </c>
      <c r="J1441" s="464" t="s">
        <v>1101</v>
      </c>
      <c r="K1441" s="466" t="s">
        <v>1100</v>
      </c>
      <c r="L1441" s="467">
        <f t="shared" si="114"/>
        <v>0</v>
      </c>
      <c r="M1441" s="468" t="e">
        <f t="shared" si="116"/>
        <v>#VALUE!</v>
      </c>
      <c r="N1441" s="467" t="str">
        <f>IF(IFERROR(SEARCH("-",K1441,1),0) &gt; 0,IFERROR(VLOOKUP(K1441,'Liste ECO'!A:A,1,FALSE),"ATTENTION CE Inexistant"),"")</f>
        <v/>
      </c>
      <c r="O1441" s="467" t="str">
        <f>IF(LEFT(N1441,1) ="A",'Messages d''erreur'!$B$9,"")</f>
        <v/>
      </c>
      <c r="P1441" s="447" t="e">
        <f t="shared" si="111"/>
        <v>#VALUE!</v>
      </c>
      <c r="Q1441" s="447">
        <f>IFERROR(VLOOKUP(B1442,'Liste CG'!A:A,1,FALSE),"Attention erreur pas de CG")</f>
        <v>66032</v>
      </c>
      <c r="R1441" s="447" t="str">
        <f>IF(LEFT(Q1441,1)="A",'Messages d''erreur'!B$10,"")</f>
        <v/>
      </c>
      <c r="S1441" s="467" t="e">
        <f t="shared" si="112"/>
        <v>#VALUE!</v>
      </c>
      <c r="T1441" s="469" t="str">
        <f>IFERROR(VLOOKUP(S1441,'Liste CG'!A:A,1,FALSE),"Attention erreur pas de CG")</f>
        <v>Attention erreur pas de CG</v>
      </c>
      <c r="U1441" s="447" t="str">
        <f>IF(MID(H1441,4,1)="x", 'Messages d''erreur'!$B$13,IF(LEFT(T1441,1)="A",'Messages d''erreur'!$B$12,""))</f>
        <v>Compte générique de contre-partie</v>
      </c>
    </row>
    <row r="1442" spans="1:21" ht="26" x14ac:dyDescent="0.35">
      <c r="A1442" s="535" t="s">
        <v>1732</v>
      </c>
      <c r="B1442" s="447">
        <f t="shared" si="115"/>
        <v>66032</v>
      </c>
      <c r="C1442" s="462" t="s">
        <v>2501</v>
      </c>
      <c r="D1442" s="463" t="s">
        <v>1100</v>
      </c>
      <c r="E1442" s="464" t="s">
        <v>61</v>
      </c>
      <c r="F1442" s="464">
        <v>1</v>
      </c>
      <c r="G1442" s="462" t="s">
        <v>1347</v>
      </c>
      <c r="H1442" s="464" t="s">
        <v>2502</v>
      </c>
      <c r="I1442" s="464" t="s">
        <v>1341</v>
      </c>
      <c r="J1442" s="464" t="s">
        <v>1101</v>
      </c>
      <c r="K1442" s="466" t="s">
        <v>1100</v>
      </c>
      <c r="L1442" s="467">
        <f t="shared" si="114"/>
        <v>0</v>
      </c>
      <c r="M1442" s="468" t="e">
        <f t="shared" si="116"/>
        <v>#VALUE!</v>
      </c>
      <c r="N1442" s="467" t="str">
        <f>IF(IFERROR(SEARCH("-",K1442,1),0) &gt; 0,IFERROR(VLOOKUP(K1442,'Liste ECO'!A:A,1,FALSE),"ATTENTION CE Inexistant"),"")</f>
        <v/>
      </c>
      <c r="O1442" s="467" t="str">
        <f>IF(LEFT(N1442,1) ="A",'Messages d''erreur'!$B$9,"")</f>
        <v/>
      </c>
      <c r="P1442" s="447" t="e">
        <f t="shared" si="111"/>
        <v>#VALUE!</v>
      </c>
      <c r="Q1442" s="447">
        <f>IFERROR(VLOOKUP(B1443,'Liste CG'!A:A,1,FALSE),"Attention erreur pas de CG")</f>
        <v>66033</v>
      </c>
      <c r="R1442" s="447" t="str">
        <f>IF(LEFT(Q1442,1)="A",'Messages d''erreur'!B$10,"")</f>
        <v/>
      </c>
      <c r="S1442" s="467" t="e">
        <f t="shared" si="112"/>
        <v>#VALUE!</v>
      </c>
      <c r="T1442" s="469" t="str">
        <f>IFERROR(VLOOKUP(S1442,'Liste CG'!A:A,1,FALSE),"Attention erreur pas de CG")</f>
        <v>Attention erreur pas de CG</v>
      </c>
      <c r="U1442" s="447" t="str">
        <f>IF(MID(H1442,4,1)="x", 'Messages d''erreur'!$B$13,IF(LEFT(T1442,1)="A",'Messages d''erreur'!$B$12,""))</f>
        <v>Compte générique de contre-partie</v>
      </c>
    </row>
    <row r="1443" spans="1:21" ht="39" x14ac:dyDescent="0.35">
      <c r="A1443" s="535" t="s">
        <v>1754</v>
      </c>
      <c r="B1443" s="447">
        <f t="shared" si="115"/>
        <v>66033</v>
      </c>
      <c r="C1443" s="462" t="s">
        <v>2503</v>
      </c>
      <c r="D1443" s="463" t="s">
        <v>1100</v>
      </c>
      <c r="E1443" s="464" t="s">
        <v>61</v>
      </c>
      <c r="F1443" s="464">
        <v>1</v>
      </c>
      <c r="G1443" s="462" t="s">
        <v>1347</v>
      </c>
      <c r="H1443" s="464" t="s">
        <v>2504</v>
      </c>
      <c r="I1443" s="464" t="s">
        <v>1341</v>
      </c>
      <c r="J1443" s="464" t="s">
        <v>1101</v>
      </c>
      <c r="K1443" s="466" t="s">
        <v>1100</v>
      </c>
      <c r="L1443" s="467">
        <f t="shared" si="114"/>
        <v>0</v>
      </c>
      <c r="M1443" s="468" t="e">
        <f t="shared" si="116"/>
        <v>#VALUE!</v>
      </c>
      <c r="N1443" s="467" t="str">
        <f>IF(IFERROR(SEARCH("-",K1443,1),0) &gt; 0,IFERROR(VLOOKUP(K1443,'Liste ECO'!A:A,1,FALSE),"ATTENTION CE Inexistant"),"")</f>
        <v/>
      </c>
      <c r="O1443" s="467" t="str">
        <f>IF(LEFT(N1443,1) ="A",'Messages d''erreur'!$B$9,"")</f>
        <v/>
      </c>
      <c r="P1443" s="447" t="e">
        <f t="shared" si="111"/>
        <v>#VALUE!</v>
      </c>
      <c r="Q1443" s="447">
        <f>IFERROR(VLOOKUP(B1444,'Liste CG'!A:A,1,FALSE),"Attention erreur pas de CG")</f>
        <v>66034</v>
      </c>
      <c r="R1443" s="447" t="str">
        <f>IF(LEFT(Q1443,1)="A",'Messages d''erreur'!B$10,"")</f>
        <v/>
      </c>
      <c r="S1443" s="467" t="e">
        <f t="shared" si="112"/>
        <v>#VALUE!</v>
      </c>
      <c r="T1443" s="469" t="str">
        <f>IFERROR(VLOOKUP(S1443,'Liste CG'!A:A,1,FALSE),"Attention erreur pas de CG")</f>
        <v>Attention erreur pas de CG</v>
      </c>
      <c r="U1443" s="447" t="str">
        <f>IF(MID(H1443,4,1)="x", 'Messages d''erreur'!$B$13,IF(LEFT(T1443,1)="A",'Messages d''erreur'!$B$12,""))</f>
        <v>Compte générique de contre-partie</v>
      </c>
    </row>
    <row r="1444" spans="1:21" ht="39" x14ac:dyDescent="0.35">
      <c r="A1444" s="535" t="s">
        <v>1775</v>
      </c>
      <c r="B1444" s="447">
        <f t="shared" si="115"/>
        <v>66034</v>
      </c>
      <c r="C1444" s="462" t="s">
        <v>2505</v>
      </c>
      <c r="D1444" s="463" t="s">
        <v>1100</v>
      </c>
      <c r="E1444" s="464" t="s">
        <v>61</v>
      </c>
      <c r="F1444" s="464">
        <v>1</v>
      </c>
      <c r="G1444" s="462" t="s">
        <v>1347</v>
      </c>
      <c r="H1444" s="464" t="s">
        <v>2506</v>
      </c>
      <c r="I1444" s="509" t="s">
        <v>1696</v>
      </c>
      <c r="J1444" s="464" t="s">
        <v>1101</v>
      </c>
      <c r="K1444" s="466" t="s">
        <v>1100</v>
      </c>
      <c r="L1444" s="467">
        <f t="shared" si="114"/>
        <v>0</v>
      </c>
      <c r="M1444" s="468" t="e">
        <f t="shared" si="116"/>
        <v>#VALUE!</v>
      </c>
      <c r="N1444" s="467" t="str">
        <f>IF(IFERROR(SEARCH("-",K1444,1),0) &gt; 0,IFERROR(VLOOKUP(K1444,'Liste ECO'!A:A,1,FALSE),"ATTENTION CE Inexistant"),"")</f>
        <v/>
      </c>
      <c r="O1444" s="467" t="str">
        <f>IF(LEFT(N1444,1) ="A",'Messages d''erreur'!$B$9,"")</f>
        <v/>
      </c>
      <c r="P1444" s="447" t="e">
        <f t="shared" si="111"/>
        <v>#VALUE!</v>
      </c>
      <c r="Q1444" s="447">
        <f>IFERROR(VLOOKUP(B1445,'Liste CG'!A:A,1,FALSE),"Attention erreur pas de CG")</f>
        <v>66061</v>
      </c>
      <c r="R1444" s="447" t="str">
        <f>IF(LEFT(Q1444,1)="A",'Messages d''erreur'!B$10,"")</f>
        <v/>
      </c>
      <c r="S1444" s="467" t="e">
        <f t="shared" si="112"/>
        <v>#VALUE!</v>
      </c>
      <c r="T1444" s="469" t="str">
        <f>IFERROR(VLOOKUP(S1444,'Liste CG'!A:A,1,FALSE),"Attention erreur pas de CG")</f>
        <v>Attention erreur pas de CG</v>
      </c>
      <c r="U1444" s="447" t="str">
        <f>IF(MID(H1444,4,1)="x", 'Messages d''erreur'!$B$13,IF(LEFT(T1444,1)="A",'Messages d''erreur'!$B$12,""))</f>
        <v>Compte générique de contre-partie</v>
      </c>
    </row>
    <row r="1445" spans="1:21" ht="39" x14ac:dyDescent="0.35">
      <c r="A1445" s="535" t="s">
        <v>1840</v>
      </c>
      <c r="B1445" s="447">
        <f t="shared" si="115"/>
        <v>66061</v>
      </c>
      <c r="C1445" s="462" t="s">
        <v>2507</v>
      </c>
      <c r="D1445" s="463" t="s">
        <v>1100</v>
      </c>
      <c r="E1445" s="464" t="s">
        <v>61</v>
      </c>
      <c r="F1445" s="464">
        <v>1</v>
      </c>
      <c r="G1445" s="462" t="s">
        <v>1347</v>
      </c>
      <c r="H1445" s="464" t="s">
        <v>1838</v>
      </c>
      <c r="I1445" s="464" t="s">
        <v>1341</v>
      </c>
      <c r="J1445" s="464" t="s">
        <v>1101</v>
      </c>
      <c r="K1445" s="466" t="s">
        <v>1100</v>
      </c>
      <c r="L1445" s="467">
        <f t="shared" si="114"/>
        <v>0</v>
      </c>
      <c r="M1445" s="468">
        <f t="shared" si="116"/>
        <v>26129</v>
      </c>
      <c r="N1445" s="467" t="str">
        <f>IF(IFERROR(SEARCH("-",K1445,1),0) &gt; 0,IFERROR(VLOOKUP(K1445,'Liste ECO'!A:A,1,FALSE),"ATTENTION CE Inexistant"),"")</f>
        <v/>
      </c>
      <c r="O1445" s="467" t="str">
        <f>IF(LEFT(N1445,1) ="A",'Messages d''erreur'!$B$9,"")</f>
        <v/>
      </c>
      <c r="P1445" s="447">
        <f t="shared" si="111"/>
        <v>26129</v>
      </c>
      <c r="Q1445" s="447">
        <f>IFERROR(VLOOKUP(B1446,'Liste CG'!A:A,1,FALSE),"Attention erreur pas de CG")</f>
        <v>66120</v>
      </c>
      <c r="R1445" s="447" t="str">
        <f>IF(LEFT(Q1445,1)="A",'Messages d''erreur'!B$10,"")</f>
        <v/>
      </c>
      <c r="S1445" s="467">
        <f t="shared" si="112"/>
        <v>26129</v>
      </c>
      <c r="T1445" s="469">
        <f>IFERROR(VLOOKUP(S1445,'Liste CG'!A:A,1,FALSE),"Attention erreur pas de CG")</f>
        <v>26129</v>
      </c>
      <c r="U1445" s="447" t="str">
        <f>IF(MID(H1445,4,1)="x", 'Messages d''erreur'!$B$13,IF(LEFT(T1445,1)="A",'Messages d''erreur'!$B$12,""))</f>
        <v/>
      </c>
    </row>
    <row r="1446" spans="1:21" ht="26" x14ac:dyDescent="0.35">
      <c r="A1446" s="535" t="s">
        <v>1397</v>
      </c>
      <c r="B1446" s="447">
        <f t="shared" si="115"/>
        <v>66120</v>
      </c>
      <c r="C1446" s="462" t="s">
        <v>2508</v>
      </c>
      <c r="D1446" s="463" t="s">
        <v>1100</v>
      </c>
      <c r="E1446" s="464" t="s">
        <v>61</v>
      </c>
      <c r="F1446" s="464">
        <v>1</v>
      </c>
      <c r="G1446" s="462" t="s">
        <v>2509</v>
      </c>
      <c r="H1446" s="464" t="s">
        <v>2510</v>
      </c>
      <c r="I1446" s="464" t="s">
        <v>1341</v>
      </c>
      <c r="J1446" s="464" t="s">
        <v>1101</v>
      </c>
      <c r="K1446" s="466" t="s">
        <v>1100</v>
      </c>
      <c r="L1446" s="467">
        <f t="shared" si="114"/>
        <v>0</v>
      </c>
      <c r="M1446" s="468" t="e">
        <f t="shared" si="116"/>
        <v>#VALUE!</v>
      </c>
      <c r="N1446" s="467" t="str">
        <f>IF(IFERROR(SEARCH("-",K1446,1),0) &gt; 0,IFERROR(VLOOKUP(K1446,'Liste ECO'!A:A,1,FALSE),"ATTENTION CE Inexistant"),"")</f>
        <v/>
      </c>
      <c r="O1446" s="467" t="str">
        <f>IF(LEFT(N1446,1) ="A",'Messages d''erreur'!$B$9,"")</f>
        <v/>
      </c>
      <c r="P1446" s="447" t="e">
        <f t="shared" si="111"/>
        <v>#VALUE!</v>
      </c>
      <c r="Q1446" s="447">
        <f>IFERROR(VLOOKUP(B1447,'Liste CG'!A:A,1,FALSE),"Attention erreur pas de CG")</f>
        <v>66201</v>
      </c>
      <c r="R1446" s="447" t="str">
        <f>IF(LEFT(Q1446,1)="A",'Messages d''erreur'!B$10,"")</f>
        <v/>
      </c>
      <c r="S1446" s="467" t="e">
        <f t="shared" si="112"/>
        <v>#VALUE!</v>
      </c>
      <c r="T1446" s="469" t="str">
        <f>IFERROR(VLOOKUP(S1446,'Liste CG'!A:A,1,FALSE),"Attention erreur pas de CG")</f>
        <v>Attention erreur pas de CG</v>
      </c>
      <c r="U1446" s="447" t="str">
        <f>IF(MID(H1446,4,1)="x", 'Messages d''erreur'!$B$13,IF(LEFT(T1446,1)="A",'Messages d''erreur'!$B$12,""))</f>
        <v>Compte générique de contre-partie</v>
      </c>
    </row>
    <row r="1447" spans="1:21" ht="26" x14ac:dyDescent="0.35">
      <c r="A1447" s="535" t="s">
        <v>1944</v>
      </c>
      <c r="B1447" s="447">
        <f t="shared" si="115"/>
        <v>66201</v>
      </c>
      <c r="C1447" s="462" t="s">
        <v>2511</v>
      </c>
      <c r="D1447" s="463" t="s">
        <v>1100</v>
      </c>
      <c r="E1447" s="464" t="s">
        <v>61</v>
      </c>
      <c r="F1447" s="464">
        <v>1</v>
      </c>
      <c r="G1447" s="462" t="s">
        <v>2512</v>
      </c>
      <c r="H1447" s="464" t="s">
        <v>1940</v>
      </c>
      <c r="I1447" s="464" t="s">
        <v>1942</v>
      </c>
      <c r="J1447" s="464" t="s">
        <v>1101</v>
      </c>
      <c r="K1447" s="466" t="s">
        <v>1100</v>
      </c>
      <c r="L1447" s="467">
        <f t="shared" si="114"/>
        <v>0</v>
      </c>
      <c r="M1447" s="468">
        <f t="shared" si="116"/>
        <v>30199</v>
      </c>
      <c r="N1447" s="467" t="str">
        <f>IF(IFERROR(SEARCH("-",K1447,1),0) &gt; 0,IFERROR(VLOOKUP(K1447,'Liste ECO'!A:A,1,FALSE),"ATTENTION CE Inexistant"),"")</f>
        <v/>
      </c>
      <c r="O1447" s="467" t="str">
        <f>IF(LEFT(N1447,1) ="A",'Messages d''erreur'!$B$9,"")</f>
        <v/>
      </c>
      <c r="P1447" s="447">
        <f t="shared" si="111"/>
        <v>30199</v>
      </c>
      <c r="Q1447" s="447">
        <f>IFERROR(VLOOKUP(B1448,'Liste CG'!A:A,1,FALSE),"Attention erreur pas de CG")</f>
        <v>66202</v>
      </c>
      <c r="R1447" s="447" t="str">
        <f>IF(LEFT(Q1447,1)="A",'Messages d''erreur'!B$10,"")</f>
        <v/>
      </c>
      <c r="S1447" s="467">
        <f t="shared" si="112"/>
        <v>30199</v>
      </c>
      <c r="T1447" s="469">
        <f>IFERROR(VLOOKUP(S1447,'Liste CG'!A:A,1,FALSE),"Attention erreur pas de CG")</f>
        <v>30199</v>
      </c>
      <c r="U1447" s="447" t="str">
        <f>IF(MID(H1447,4,1)="x", 'Messages d''erreur'!$B$13,IF(LEFT(T1447,1)="A",'Messages d''erreur'!$B$12,""))</f>
        <v/>
      </c>
    </row>
    <row r="1448" spans="1:21" ht="26" x14ac:dyDescent="0.35">
      <c r="A1448" s="535" t="s">
        <v>1946</v>
      </c>
      <c r="B1448" s="447">
        <f t="shared" si="115"/>
        <v>66202</v>
      </c>
      <c r="C1448" s="462" t="s">
        <v>2513</v>
      </c>
      <c r="D1448" s="463" t="s">
        <v>1100</v>
      </c>
      <c r="E1448" s="464" t="s">
        <v>1101</v>
      </c>
      <c r="F1448" s="464">
        <v>1</v>
      </c>
      <c r="G1448" s="462" t="s">
        <v>2512</v>
      </c>
      <c r="H1448" s="464" t="s">
        <v>1940</v>
      </c>
      <c r="I1448" s="464" t="s">
        <v>1942</v>
      </c>
      <c r="J1448" s="464" t="s">
        <v>61</v>
      </c>
      <c r="K1448" s="466" t="s">
        <v>1100</v>
      </c>
      <c r="L1448" s="467">
        <f t="shared" si="114"/>
        <v>0</v>
      </c>
      <c r="M1448" s="468">
        <f t="shared" si="116"/>
        <v>30199</v>
      </c>
      <c r="N1448" s="467" t="str">
        <f>IF(IFERROR(SEARCH("-",K1448,1),0) &gt; 0,IFERROR(VLOOKUP(K1448,'Liste ECO'!A:A,1,FALSE),"ATTENTION CE Inexistant"),"")</f>
        <v/>
      </c>
      <c r="O1448" s="467" t="str">
        <f>IF(LEFT(N1448,1) ="A",'Messages d''erreur'!$B$9,"")</f>
        <v/>
      </c>
      <c r="P1448" s="447">
        <f t="shared" si="111"/>
        <v>30199</v>
      </c>
      <c r="Q1448" s="447">
        <f>IFERROR(VLOOKUP(B1449,'Liste CG'!A:A,1,FALSE),"Attention erreur pas de CG")</f>
        <v>66400</v>
      </c>
      <c r="R1448" s="447" t="str">
        <f>IF(LEFT(Q1448,1)="A",'Messages d''erreur'!B$10,"")</f>
        <v/>
      </c>
      <c r="S1448" s="467">
        <f t="shared" si="112"/>
        <v>30199</v>
      </c>
      <c r="T1448" s="469">
        <f>IFERROR(VLOOKUP(S1448,'Liste CG'!A:A,1,FALSE),"Attention erreur pas de CG")</f>
        <v>30199</v>
      </c>
      <c r="U1448" s="447" t="str">
        <f>IF(MID(H1448,4,1)="x", 'Messages d''erreur'!$B$13,IF(LEFT(T1448,1)="A",'Messages d''erreur'!$B$12,""))</f>
        <v/>
      </c>
    </row>
    <row r="1449" spans="1:21" ht="26" x14ac:dyDescent="0.35">
      <c r="A1449" s="535" t="s">
        <v>1927</v>
      </c>
      <c r="B1449" s="447">
        <f t="shared" si="115"/>
        <v>66400</v>
      </c>
      <c r="C1449" s="462" t="s">
        <v>2514</v>
      </c>
      <c r="D1449" s="463" t="s">
        <v>1100</v>
      </c>
      <c r="E1449" s="464" t="s">
        <v>61</v>
      </c>
      <c r="F1449" s="464">
        <v>1</v>
      </c>
      <c r="G1449" s="462" t="s">
        <v>2515</v>
      </c>
      <c r="H1449" s="464" t="s">
        <v>2516</v>
      </c>
      <c r="I1449" s="464" t="s">
        <v>1942</v>
      </c>
      <c r="J1449" s="464" t="s">
        <v>1101</v>
      </c>
      <c r="K1449" s="466" t="s">
        <v>1100</v>
      </c>
      <c r="L1449" s="467">
        <f t="shared" si="114"/>
        <v>0</v>
      </c>
      <c r="M1449" s="468" t="e">
        <f t="shared" si="116"/>
        <v>#VALUE!</v>
      </c>
      <c r="N1449" s="467" t="str">
        <f>IF(IFERROR(SEARCH("-",K1449,1),0) &gt; 0,IFERROR(VLOOKUP(K1449,'Liste ECO'!A:A,1,FALSE),"ATTENTION CE Inexistant"),"")</f>
        <v/>
      </c>
      <c r="O1449" s="467" t="str">
        <f>IF(LEFT(N1449,1) ="A",'Messages d''erreur'!$B$9,"")</f>
        <v/>
      </c>
      <c r="P1449" s="447" t="e">
        <f t="shared" si="111"/>
        <v>#VALUE!</v>
      </c>
      <c r="Q1449" s="447">
        <f>IFERROR(VLOOKUP(B1450,'Liste CG'!A:A,1,FALSE),"Attention erreur pas de CG")</f>
        <v>66501</v>
      </c>
      <c r="R1449" s="447" t="str">
        <f>IF(LEFT(Q1449,1)="A",'Messages d''erreur'!B$10,"")</f>
        <v/>
      </c>
      <c r="S1449" s="467" t="e">
        <f t="shared" si="112"/>
        <v>#VALUE!</v>
      </c>
      <c r="T1449" s="469" t="str">
        <f>IFERROR(VLOOKUP(S1449,'Liste CG'!A:A,1,FALSE),"Attention erreur pas de CG")</f>
        <v>Attention erreur pas de CG</v>
      </c>
      <c r="U1449" s="447" t="str">
        <f>IF(MID(H1449,4,1)="x", 'Messages d''erreur'!$B$13,IF(LEFT(T1449,1)="A",'Messages d''erreur'!$B$12,""))</f>
        <v>Compte générique de contre-partie</v>
      </c>
    </row>
    <row r="1450" spans="1:21" ht="26" x14ac:dyDescent="0.35">
      <c r="A1450" s="535" t="s">
        <v>1985</v>
      </c>
      <c r="B1450" s="447">
        <f t="shared" si="115"/>
        <v>66501</v>
      </c>
      <c r="C1450" s="462" t="s">
        <v>361</v>
      </c>
      <c r="D1450" s="463" t="s">
        <v>1100</v>
      </c>
      <c r="E1450" s="464" t="s">
        <v>61</v>
      </c>
      <c r="F1450" s="464">
        <v>1</v>
      </c>
      <c r="G1450" s="462" t="s">
        <v>2512</v>
      </c>
      <c r="H1450" s="464" t="s">
        <v>1981</v>
      </c>
      <c r="I1450" s="464" t="s">
        <v>1982</v>
      </c>
      <c r="J1450" s="464" t="s">
        <v>1101</v>
      </c>
      <c r="K1450" s="466" t="s">
        <v>360</v>
      </c>
      <c r="L1450" s="467">
        <f t="shared" si="114"/>
        <v>0</v>
      </c>
      <c r="M1450" s="468">
        <f t="shared" si="116"/>
        <v>40900</v>
      </c>
      <c r="N1450" s="467" t="str">
        <f>IF(IFERROR(SEARCH("-",K1450,1),0) &gt; 0,IFERROR(VLOOKUP(K1450,'Liste ECO'!A:A,1,FALSE),"ATTENTION CE Inexistant"),"")</f>
        <v>311-06</v>
      </c>
      <c r="O1450" s="467" t="str">
        <f>IF(LEFT(N1450,1) ="A",'Messages d''erreur'!$B$9,"")</f>
        <v/>
      </c>
      <c r="P1450" s="447">
        <f t="shared" si="111"/>
        <v>40900</v>
      </c>
      <c r="Q1450" s="447">
        <f>IFERROR(VLOOKUP(B1451,'Liste CG'!A:A,1,FALSE),"Attention erreur pas de CG")</f>
        <v>66501</v>
      </c>
      <c r="R1450" s="447" t="str">
        <f>IF(LEFT(Q1450,1)="A",'Messages d''erreur'!B$10,"")</f>
        <v/>
      </c>
      <c r="S1450" s="467">
        <f t="shared" si="112"/>
        <v>40900</v>
      </c>
      <c r="T1450" s="469">
        <f>IFERROR(VLOOKUP(S1450,'Liste CG'!A:A,1,FALSE),"Attention erreur pas de CG")</f>
        <v>40900</v>
      </c>
      <c r="U1450" s="447" t="str">
        <f>IF(MID(H1450,4,1)="x", 'Messages d''erreur'!$B$13,IF(LEFT(T1450,1)="A",'Messages d''erreur'!$B$12,""))</f>
        <v/>
      </c>
    </row>
    <row r="1451" spans="1:21" ht="26" x14ac:dyDescent="0.35">
      <c r="A1451" s="535" t="s">
        <v>1985</v>
      </c>
      <c r="B1451" s="447">
        <f t="shared" si="115"/>
        <v>66501</v>
      </c>
      <c r="C1451" s="462" t="s">
        <v>361</v>
      </c>
      <c r="D1451" s="463" t="s">
        <v>1100</v>
      </c>
      <c r="E1451" s="464" t="s">
        <v>61</v>
      </c>
      <c r="F1451" s="464">
        <v>2</v>
      </c>
      <c r="G1451" s="462" t="s">
        <v>2512</v>
      </c>
      <c r="H1451" s="464" t="s">
        <v>2067</v>
      </c>
      <c r="I1451" s="464" t="s">
        <v>1982</v>
      </c>
      <c r="J1451" s="464" t="s">
        <v>1101</v>
      </c>
      <c r="K1451" s="466" t="s">
        <v>360</v>
      </c>
      <c r="L1451" s="467">
        <f t="shared" si="114"/>
        <v>1</v>
      </c>
      <c r="M1451" s="468">
        <f t="shared" si="116"/>
        <v>41900</v>
      </c>
      <c r="N1451" s="467" t="str">
        <f>IF(IFERROR(SEARCH("-",K1451,1),0) &gt; 0,IFERROR(VLOOKUP(K1451,'Liste ECO'!A:A,1,FALSE),"ATTENTION CE Inexistant"),"")</f>
        <v>311-06</v>
      </c>
      <c r="O1451" s="467" t="str">
        <f>IF(LEFT(N1451,1) ="A",'Messages d''erreur'!$B$9,"")</f>
        <v/>
      </c>
      <c r="P1451" s="447">
        <f t="shared" si="111"/>
        <v>41900</v>
      </c>
      <c r="Q1451" s="447">
        <f>IFERROR(VLOOKUP(B1452,'Liste CG'!A:A,1,FALSE),"Attention erreur pas de CG")</f>
        <v>66501</v>
      </c>
      <c r="R1451" s="447" t="str">
        <f>IF(LEFT(Q1451,1)="A",'Messages d''erreur'!B$10,"")</f>
        <v/>
      </c>
      <c r="S1451" s="467">
        <f t="shared" si="112"/>
        <v>41900</v>
      </c>
      <c r="T1451" s="469">
        <f>IFERROR(VLOOKUP(S1451,'Liste CG'!A:A,1,FALSE),"Attention erreur pas de CG")</f>
        <v>41900</v>
      </c>
      <c r="U1451" s="447" t="str">
        <f>IF(MID(H1451,4,1)="x", 'Messages d''erreur'!$B$13,IF(LEFT(T1451,1)="A",'Messages d''erreur'!$B$12,""))</f>
        <v/>
      </c>
    </row>
    <row r="1452" spans="1:21" ht="26" x14ac:dyDescent="0.35">
      <c r="A1452" s="535" t="s">
        <v>1985</v>
      </c>
      <c r="B1452" s="447">
        <f t="shared" si="115"/>
        <v>66501</v>
      </c>
      <c r="C1452" s="462" t="s">
        <v>361</v>
      </c>
      <c r="D1452" s="463" t="s">
        <v>1100</v>
      </c>
      <c r="E1452" s="464" t="s">
        <v>61</v>
      </c>
      <c r="F1452" s="464">
        <v>3</v>
      </c>
      <c r="G1452" s="462" t="s">
        <v>2512</v>
      </c>
      <c r="H1452" s="464" t="s">
        <v>2251</v>
      </c>
      <c r="I1452" s="464" t="s">
        <v>1982</v>
      </c>
      <c r="J1452" s="464" t="s">
        <v>1101</v>
      </c>
      <c r="K1452" s="466" t="s">
        <v>360</v>
      </c>
      <c r="L1452" s="467">
        <f t="shared" si="114"/>
        <v>1</v>
      </c>
      <c r="M1452" s="468">
        <f t="shared" si="116"/>
        <v>46900</v>
      </c>
      <c r="N1452" s="467" t="str">
        <f>IF(IFERROR(SEARCH("-",K1452,1),0) &gt; 0,IFERROR(VLOOKUP(K1452,'Liste ECO'!A:A,1,FALSE),"ATTENTION CE Inexistant"),"")</f>
        <v>311-06</v>
      </c>
      <c r="O1452" s="467" t="str">
        <f>IF(LEFT(N1452,1) ="A",'Messages d''erreur'!$B$9,"")</f>
        <v/>
      </c>
      <c r="P1452" s="447">
        <f t="shared" si="111"/>
        <v>46900</v>
      </c>
      <c r="Q1452" s="447">
        <f>IFERROR(VLOOKUP(B1453,'Liste CG'!A:A,1,FALSE),"Attention erreur pas de CG")</f>
        <v>66502</v>
      </c>
      <c r="R1452" s="447" t="str">
        <f>IF(LEFT(Q1452,1)="A",'Messages d''erreur'!B$10,"")</f>
        <v/>
      </c>
      <c r="S1452" s="467">
        <f t="shared" si="112"/>
        <v>46900</v>
      </c>
      <c r="T1452" s="469">
        <f>IFERROR(VLOOKUP(S1452,'Liste CG'!A:A,1,FALSE),"Attention erreur pas de CG")</f>
        <v>46900</v>
      </c>
      <c r="U1452" s="447" t="str">
        <f>IF(MID(H1452,4,1)="x", 'Messages d''erreur'!$B$13,IF(LEFT(T1452,1)="A",'Messages d''erreur'!$B$12,""))</f>
        <v/>
      </c>
    </row>
    <row r="1453" spans="1:21" ht="26" x14ac:dyDescent="0.35">
      <c r="A1453" s="535" t="s">
        <v>1987</v>
      </c>
      <c r="B1453" s="447">
        <f t="shared" si="115"/>
        <v>66502</v>
      </c>
      <c r="C1453" s="462" t="s">
        <v>616</v>
      </c>
      <c r="D1453" s="463" t="s">
        <v>1100</v>
      </c>
      <c r="E1453" s="464" t="s">
        <v>1101</v>
      </c>
      <c r="F1453" s="464">
        <v>1</v>
      </c>
      <c r="G1453" s="462" t="s">
        <v>1945</v>
      </c>
      <c r="H1453" s="464" t="s">
        <v>1981</v>
      </c>
      <c r="I1453" s="464" t="s">
        <v>1982</v>
      </c>
      <c r="J1453" s="464" t="s">
        <v>61</v>
      </c>
      <c r="K1453" s="466" t="s">
        <v>615</v>
      </c>
      <c r="L1453" s="467">
        <f t="shared" si="114"/>
        <v>0</v>
      </c>
      <c r="M1453" s="468">
        <f t="shared" si="116"/>
        <v>40900</v>
      </c>
      <c r="N1453" s="467" t="str">
        <f>IF(IFERROR(SEARCH("-",K1453,1),0) &gt; 0,IFERROR(VLOOKUP(K1453,'Liste ECO'!A:A,1,FALSE),"ATTENTION CE Inexistant"),"")</f>
        <v>391-06</v>
      </c>
      <c r="O1453" s="467" t="str">
        <f>IF(LEFT(N1453,1) ="A",'Messages d''erreur'!$B$9,"")</f>
        <v/>
      </c>
      <c r="P1453" s="447">
        <f t="shared" si="111"/>
        <v>40900</v>
      </c>
      <c r="Q1453" s="447">
        <f>IFERROR(VLOOKUP(B1454,'Liste CG'!A:A,1,FALSE),"Attention erreur pas de CG")</f>
        <v>66502</v>
      </c>
      <c r="R1453" s="447" t="str">
        <f>IF(LEFT(Q1453,1)="A",'Messages d''erreur'!B$10,"")</f>
        <v/>
      </c>
      <c r="S1453" s="467">
        <f t="shared" si="112"/>
        <v>40900</v>
      </c>
      <c r="T1453" s="469">
        <f>IFERROR(VLOOKUP(S1453,'Liste CG'!A:A,1,FALSE),"Attention erreur pas de CG")</f>
        <v>40900</v>
      </c>
      <c r="U1453" s="447" t="str">
        <f>IF(MID(H1453,4,1)="x", 'Messages d''erreur'!$B$13,IF(LEFT(T1453,1)="A",'Messages d''erreur'!$B$12,""))</f>
        <v/>
      </c>
    </row>
    <row r="1454" spans="1:21" ht="26" x14ac:dyDescent="0.35">
      <c r="A1454" s="535" t="s">
        <v>1987</v>
      </c>
      <c r="B1454" s="447">
        <f t="shared" si="115"/>
        <v>66502</v>
      </c>
      <c r="C1454" s="462" t="s">
        <v>616</v>
      </c>
      <c r="D1454" s="463" t="s">
        <v>1100</v>
      </c>
      <c r="E1454" s="464" t="s">
        <v>1101</v>
      </c>
      <c r="F1454" s="464">
        <v>2</v>
      </c>
      <c r="G1454" s="462" t="s">
        <v>1945</v>
      </c>
      <c r="H1454" s="464" t="s">
        <v>2067</v>
      </c>
      <c r="I1454" s="464" t="s">
        <v>1982</v>
      </c>
      <c r="J1454" s="464" t="s">
        <v>61</v>
      </c>
      <c r="K1454" s="466" t="s">
        <v>615</v>
      </c>
      <c r="L1454" s="467">
        <f t="shared" si="114"/>
        <v>1</v>
      </c>
      <c r="M1454" s="468">
        <f t="shared" si="116"/>
        <v>41900</v>
      </c>
      <c r="N1454" s="467" t="str">
        <f>IF(IFERROR(SEARCH("-",K1454,1),0) &gt; 0,IFERROR(VLOOKUP(K1454,'Liste ECO'!A:A,1,FALSE),"ATTENTION CE Inexistant"),"")</f>
        <v>391-06</v>
      </c>
      <c r="O1454" s="467" t="str">
        <f>IF(LEFT(N1454,1) ="A",'Messages d''erreur'!$B$9,"")</f>
        <v/>
      </c>
      <c r="P1454" s="447">
        <f t="shared" si="111"/>
        <v>41900</v>
      </c>
      <c r="Q1454" s="447">
        <f>IFERROR(VLOOKUP(B1455,'Liste CG'!A:A,1,FALSE),"Attention erreur pas de CG")</f>
        <v>66502</v>
      </c>
      <c r="R1454" s="447" t="str">
        <f>IF(LEFT(Q1454,1)="A",'Messages d''erreur'!B$10,"")</f>
        <v/>
      </c>
      <c r="S1454" s="467">
        <f t="shared" si="112"/>
        <v>41900</v>
      </c>
      <c r="T1454" s="469">
        <f>IFERROR(VLOOKUP(S1454,'Liste CG'!A:A,1,FALSE),"Attention erreur pas de CG")</f>
        <v>41900</v>
      </c>
      <c r="U1454" s="447" t="str">
        <f>IF(MID(H1454,4,1)="x", 'Messages d''erreur'!$B$13,IF(LEFT(T1454,1)="A",'Messages d''erreur'!$B$12,""))</f>
        <v/>
      </c>
    </row>
    <row r="1455" spans="1:21" ht="26" x14ac:dyDescent="0.35">
      <c r="A1455" s="535" t="s">
        <v>1987</v>
      </c>
      <c r="B1455" s="447">
        <f t="shared" si="115"/>
        <v>66502</v>
      </c>
      <c r="C1455" s="462" t="s">
        <v>616</v>
      </c>
      <c r="D1455" s="463" t="s">
        <v>1100</v>
      </c>
      <c r="E1455" s="464" t="s">
        <v>1101</v>
      </c>
      <c r="F1455" s="464">
        <v>3</v>
      </c>
      <c r="G1455" s="462" t="s">
        <v>1945</v>
      </c>
      <c r="H1455" s="464" t="s">
        <v>2251</v>
      </c>
      <c r="I1455" s="464" t="s">
        <v>1982</v>
      </c>
      <c r="J1455" s="464" t="s">
        <v>61</v>
      </c>
      <c r="K1455" s="466" t="s">
        <v>615</v>
      </c>
      <c r="L1455" s="467">
        <f t="shared" si="114"/>
        <v>1</v>
      </c>
      <c r="M1455" s="468">
        <f t="shared" si="116"/>
        <v>46900</v>
      </c>
      <c r="N1455" s="467" t="str">
        <f>IF(IFERROR(SEARCH("-",K1455,1),0) &gt; 0,IFERROR(VLOOKUP(K1455,'Liste ECO'!A:A,1,FALSE),"ATTENTION CE Inexistant"),"")</f>
        <v>391-06</v>
      </c>
      <c r="O1455" s="467" t="str">
        <f>IF(LEFT(N1455,1) ="A",'Messages d''erreur'!$B$9,"")</f>
        <v/>
      </c>
      <c r="P1455" s="447">
        <f t="shared" si="111"/>
        <v>46900</v>
      </c>
      <c r="Q1455" s="447">
        <f>IFERROR(VLOOKUP(B1456,'Liste CG'!A:A,1,FALSE),"Attention erreur pas de CG")</f>
        <v>66621</v>
      </c>
      <c r="R1455" s="447" t="str">
        <f>IF(LEFT(Q1455,1)="A",'Messages d''erreur'!B$10,"")</f>
        <v/>
      </c>
      <c r="S1455" s="467">
        <f t="shared" si="112"/>
        <v>46900</v>
      </c>
      <c r="T1455" s="469">
        <f>IFERROR(VLOOKUP(S1455,'Liste CG'!A:A,1,FALSE),"Attention erreur pas de CG")</f>
        <v>46900</v>
      </c>
      <c r="U1455" s="447" t="str">
        <f>IF(MID(H1455,4,1)="x", 'Messages d''erreur'!$B$13,IF(LEFT(T1455,1)="A",'Messages d''erreur'!$B$12,""))</f>
        <v/>
      </c>
    </row>
    <row r="1456" spans="1:21" ht="26" x14ac:dyDescent="0.35">
      <c r="A1456" s="535" t="s">
        <v>1268</v>
      </c>
      <c r="B1456" s="447">
        <f t="shared" si="115"/>
        <v>66621</v>
      </c>
      <c r="C1456" s="462" t="s">
        <v>2517</v>
      </c>
      <c r="D1456" s="463" t="s">
        <v>1100</v>
      </c>
      <c r="E1456" s="464" t="s">
        <v>61</v>
      </c>
      <c r="F1456" s="464">
        <v>1</v>
      </c>
      <c r="G1456" s="462" t="s">
        <v>1266</v>
      </c>
      <c r="H1456" s="464" t="s">
        <v>1265</v>
      </c>
      <c r="I1456" s="464" t="s">
        <v>1153</v>
      </c>
      <c r="J1456" s="464" t="s">
        <v>1101</v>
      </c>
      <c r="K1456" s="466" t="s">
        <v>1032</v>
      </c>
      <c r="L1456" s="467">
        <f t="shared" si="114"/>
        <v>0</v>
      </c>
      <c r="M1456" s="468">
        <f t="shared" si="116"/>
        <v>16000</v>
      </c>
      <c r="N1456" s="467" t="str">
        <f>IF(IFERROR(SEARCH("-",K1456,1),0) &gt; 0,IFERROR(VLOOKUP(K1456,'Liste ECO'!A:A,1,FALSE),"ATTENTION CE Inexistant"),"")</f>
        <v>958-01</v>
      </c>
      <c r="O1456" s="467" t="str">
        <f>IF(LEFT(N1456,1) ="A",'Messages d''erreur'!$B$9,"")</f>
        <v/>
      </c>
      <c r="P1456" s="447">
        <f t="shared" si="111"/>
        <v>16000</v>
      </c>
      <c r="Q1456" s="447">
        <f>IFERROR(VLOOKUP(B1457,'Liste CG'!A:A,1,FALSE),"Attention erreur pas de CG")</f>
        <v>66622</v>
      </c>
      <c r="R1456" s="447" t="str">
        <f>IF(LEFT(Q1456,1)="A",'Messages d''erreur'!B$10,"")</f>
        <v/>
      </c>
      <c r="S1456" s="467">
        <f t="shared" si="112"/>
        <v>16000</v>
      </c>
      <c r="T1456" s="469">
        <f>IFERROR(VLOOKUP(S1456,'Liste CG'!A:A,1,FALSE),"Attention erreur pas de CG")</f>
        <v>16000</v>
      </c>
      <c r="U1456" s="447" t="str">
        <f>IF(MID(H1456,4,1)="x", 'Messages d''erreur'!$B$13,IF(LEFT(T1456,1)="A",'Messages d''erreur'!$B$12,""))</f>
        <v/>
      </c>
    </row>
    <row r="1457" spans="1:21" ht="26" x14ac:dyDescent="0.35">
      <c r="A1457" s="535" t="s">
        <v>1270</v>
      </c>
      <c r="B1457" s="447">
        <f t="shared" si="115"/>
        <v>66622</v>
      </c>
      <c r="C1457" s="462" t="s">
        <v>2518</v>
      </c>
      <c r="D1457" s="463" t="s">
        <v>1100</v>
      </c>
      <c r="E1457" s="464" t="s">
        <v>1101</v>
      </c>
      <c r="F1457" s="464">
        <v>1</v>
      </c>
      <c r="G1457" s="462" t="s">
        <v>1266</v>
      </c>
      <c r="H1457" s="464" t="s">
        <v>1265</v>
      </c>
      <c r="I1457" s="464" t="s">
        <v>1153</v>
      </c>
      <c r="J1457" s="464" t="s">
        <v>61</v>
      </c>
      <c r="K1457" s="466" t="s">
        <v>1073</v>
      </c>
      <c r="L1457" s="467">
        <f t="shared" si="114"/>
        <v>0</v>
      </c>
      <c r="M1457" s="468">
        <f t="shared" si="116"/>
        <v>16000</v>
      </c>
      <c r="N1457" s="467" t="str">
        <f>IF(IFERROR(SEARCH("-",K1457,1),0) &gt; 0,IFERROR(VLOOKUP(K1457,'Liste ECO'!A:A,1,FALSE),"ATTENTION CE Inexistant"),"")</f>
        <v>998-01</v>
      </c>
      <c r="O1457" s="467" t="str">
        <f>IF(LEFT(N1457,1) ="A",'Messages d''erreur'!$B$9,"")</f>
        <v/>
      </c>
      <c r="P1457" s="447">
        <f t="shared" si="111"/>
        <v>16000</v>
      </c>
      <c r="Q1457" s="447">
        <f>IFERROR(VLOOKUP(B1458,'Liste CG'!A:A,1,FALSE),"Attention erreur pas de CG")</f>
        <v>66780</v>
      </c>
      <c r="R1457" s="447" t="str">
        <f>IF(LEFT(Q1457,1)="A",'Messages d''erreur'!B$10,"")</f>
        <v/>
      </c>
      <c r="S1457" s="467">
        <f t="shared" si="112"/>
        <v>16000</v>
      </c>
      <c r="T1457" s="469">
        <f>IFERROR(VLOOKUP(S1457,'Liste CG'!A:A,1,FALSE),"Attention erreur pas de CG")</f>
        <v>16000</v>
      </c>
      <c r="U1457" s="447" t="str">
        <f>IF(MID(H1457,4,1)="x", 'Messages d''erreur'!$B$13,IF(LEFT(T1457,1)="A",'Messages d''erreur'!$B$12,""))</f>
        <v/>
      </c>
    </row>
    <row r="1458" spans="1:21" ht="39" x14ac:dyDescent="0.35">
      <c r="A1458" s="535" t="s">
        <v>1802</v>
      </c>
      <c r="B1458" s="447">
        <f t="shared" si="115"/>
        <v>66780</v>
      </c>
      <c r="C1458" s="462" t="s">
        <v>2519</v>
      </c>
      <c r="D1458" s="463" t="s">
        <v>1100</v>
      </c>
      <c r="E1458" s="464" t="s">
        <v>61</v>
      </c>
      <c r="F1458" s="464">
        <v>1</v>
      </c>
      <c r="G1458" s="462" t="s">
        <v>2520</v>
      </c>
      <c r="H1458" s="464" t="s">
        <v>1799</v>
      </c>
      <c r="I1458" s="464" t="s">
        <v>1796</v>
      </c>
      <c r="J1458" s="464" t="s">
        <v>1101</v>
      </c>
      <c r="K1458" s="466" t="s">
        <v>1100</v>
      </c>
      <c r="L1458" s="467">
        <f t="shared" si="114"/>
        <v>0</v>
      </c>
      <c r="M1458" s="468">
        <f t="shared" si="116"/>
        <v>25119</v>
      </c>
      <c r="N1458" s="467" t="str">
        <f>IF(IFERROR(SEARCH("-",K1458,1),0) &gt; 0,IFERROR(VLOOKUP(K1458,'Liste ECO'!A:A,1,FALSE),"ATTENTION CE Inexistant"),"")</f>
        <v/>
      </c>
      <c r="O1458" s="467" t="str">
        <f>IF(LEFT(N1458,1) ="A",'Messages d''erreur'!$B$9,"")</f>
        <v/>
      </c>
      <c r="P1458" s="447">
        <f t="shared" ref="P1458:P1521" si="117">VALUE(H1458)</f>
        <v>25119</v>
      </c>
      <c r="Q1458" s="447">
        <f>IFERROR(VLOOKUP(B1459,'Liste CG'!A:A,1,FALSE),"Attention erreur pas de CG")</f>
        <v>66780</v>
      </c>
      <c r="R1458" s="447" t="str">
        <f>IF(LEFT(Q1458,1)="A",'Messages d''erreur'!B$10,"")</f>
        <v/>
      </c>
      <c r="S1458" s="467">
        <f t="shared" ref="S1458:S1521" si="118">VALUE(H1458)</f>
        <v>25119</v>
      </c>
      <c r="T1458" s="469">
        <f>IFERROR(VLOOKUP(S1458,'Liste CG'!A:A,1,FALSE),"Attention erreur pas de CG")</f>
        <v>25119</v>
      </c>
      <c r="U1458" s="447" t="str">
        <f>IF(MID(H1458,4,1)="x", 'Messages d''erreur'!$B$13,IF(LEFT(T1458,1)="A",'Messages d''erreur'!$B$12,""))</f>
        <v/>
      </c>
    </row>
    <row r="1459" spans="1:21" ht="39" x14ac:dyDescent="0.35">
      <c r="A1459" s="535" t="s">
        <v>1802</v>
      </c>
      <c r="B1459" s="447">
        <f t="shared" si="115"/>
        <v>66780</v>
      </c>
      <c r="C1459" s="462" t="s">
        <v>2519</v>
      </c>
      <c r="D1459" s="463" t="s">
        <v>1100</v>
      </c>
      <c r="E1459" s="464" t="s">
        <v>61</v>
      </c>
      <c r="F1459" s="464">
        <v>2</v>
      </c>
      <c r="G1459" s="462" t="s">
        <v>2521</v>
      </c>
      <c r="H1459" s="464" t="s">
        <v>1811</v>
      </c>
      <c r="I1459" s="464" t="s">
        <v>1796</v>
      </c>
      <c r="J1459" s="464" t="s">
        <v>1101</v>
      </c>
      <c r="K1459" s="466" t="s">
        <v>1100</v>
      </c>
      <c r="L1459" s="467">
        <f t="shared" si="114"/>
        <v>1</v>
      </c>
      <c r="M1459" s="468">
        <f t="shared" si="116"/>
        <v>25219</v>
      </c>
      <c r="N1459" s="467" t="str">
        <f>IF(IFERROR(SEARCH("-",K1459,1),0) &gt; 0,IFERROR(VLOOKUP(K1459,'Liste ECO'!A:A,1,FALSE),"ATTENTION CE Inexistant"),"")</f>
        <v/>
      </c>
      <c r="O1459" s="467" t="str">
        <f>IF(LEFT(N1459,1) ="A",'Messages d''erreur'!$B$9,"")</f>
        <v/>
      </c>
      <c r="P1459" s="447">
        <f t="shared" si="117"/>
        <v>25219</v>
      </c>
      <c r="Q1459" s="447">
        <f>IFERROR(VLOOKUP(B1460,'Liste CG'!A:A,1,FALSE),"Attention erreur pas de CG")</f>
        <v>66780</v>
      </c>
      <c r="R1459" s="447" t="str">
        <f>IF(LEFT(Q1459,1)="A",'Messages d''erreur'!B$10,"")</f>
        <v/>
      </c>
      <c r="S1459" s="467">
        <f t="shared" si="118"/>
        <v>25219</v>
      </c>
      <c r="T1459" s="469">
        <f>IFERROR(VLOOKUP(S1459,'Liste CG'!A:A,1,FALSE),"Attention erreur pas de CG")</f>
        <v>25219</v>
      </c>
      <c r="U1459" s="447" t="str">
        <f>IF(MID(H1459,4,1)="x", 'Messages d''erreur'!$B$13,IF(LEFT(T1459,1)="A",'Messages d''erreur'!$B$12,""))</f>
        <v/>
      </c>
    </row>
    <row r="1460" spans="1:21" ht="39" x14ac:dyDescent="0.35">
      <c r="A1460" s="535" t="s">
        <v>1802</v>
      </c>
      <c r="B1460" s="447">
        <f t="shared" si="115"/>
        <v>66780</v>
      </c>
      <c r="C1460" s="462" t="s">
        <v>2519</v>
      </c>
      <c r="D1460" s="463" t="s">
        <v>1100</v>
      </c>
      <c r="E1460" s="464" t="s">
        <v>61</v>
      </c>
      <c r="F1460" s="464">
        <v>3</v>
      </c>
      <c r="G1460" s="462" t="s">
        <v>2522</v>
      </c>
      <c r="H1460" s="464" t="s">
        <v>1815</v>
      </c>
      <c r="I1460" s="464" t="s">
        <v>1796</v>
      </c>
      <c r="J1460" s="464" t="s">
        <v>1101</v>
      </c>
      <c r="K1460" s="466" t="s">
        <v>1100</v>
      </c>
      <c r="L1460" s="467">
        <f t="shared" si="114"/>
        <v>1</v>
      </c>
      <c r="M1460" s="468">
        <f t="shared" si="116"/>
        <v>25229</v>
      </c>
      <c r="N1460" s="467" t="str">
        <f>IF(IFERROR(SEARCH("-",K1460,1),0) &gt; 0,IFERROR(VLOOKUP(K1460,'Liste ECO'!A:A,1,FALSE),"ATTENTION CE Inexistant"),"")</f>
        <v/>
      </c>
      <c r="O1460" s="467" t="str">
        <f>IF(LEFT(N1460,1) ="A",'Messages d''erreur'!$B$9,"")</f>
        <v/>
      </c>
      <c r="P1460" s="447">
        <f t="shared" si="117"/>
        <v>25229</v>
      </c>
      <c r="Q1460" s="447">
        <f>IFERROR(VLOOKUP(B1461,'Liste CG'!A:A,1,FALSE),"Attention erreur pas de CG")</f>
        <v>66780</v>
      </c>
      <c r="R1460" s="447" t="str">
        <f>IF(LEFT(Q1460,1)="A",'Messages d''erreur'!B$10,"")</f>
        <v/>
      </c>
      <c r="S1460" s="467">
        <f t="shared" si="118"/>
        <v>25229</v>
      </c>
      <c r="T1460" s="469">
        <f>IFERROR(VLOOKUP(S1460,'Liste CG'!A:A,1,FALSE),"Attention erreur pas de CG")</f>
        <v>25229</v>
      </c>
      <c r="U1460" s="447" t="str">
        <f>IF(MID(H1460,4,1)="x", 'Messages d''erreur'!$B$13,IF(LEFT(T1460,1)="A",'Messages d''erreur'!$B$12,""))</f>
        <v/>
      </c>
    </row>
    <row r="1461" spans="1:21" ht="39" x14ac:dyDescent="0.35">
      <c r="A1461" s="535" t="s">
        <v>1802</v>
      </c>
      <c r="B1461" s="447">
        <f t="shared" si="115"/>
        <v>66780</v>
      </c>
      <c r="C1461" s="462" t="s">
        <v>2519</v>
      </c>
      <c r="D1461" s="463" t="s">
        <v>1100</v>
      </c>
      <c r="E1461" s="464" t="s">
        <v>61</v>
      </c>
      <c r="F1461" s="464">
        <v>4</v>
      </c>
      <c r="G1461" s="462" t="s">
        <v>2523</v>
      </c>
      <c r="H1461" s="464" t="s">
        <v>1820</v>
      </c>
      <c r="I1461" s="464" t="s">
        <v>1796</v>
      </c>
      <c r="J1461" s="464" t="s">
        <v>1101</v>
      </c>
      <c r="K1461" s="466" t="s">
        <v>1100</v>
      </c>
      <c r="L1461" s="467">
        <f t="shared" si="114"/>
        <v>1</v>
      </c>
      <c r="M1461" s="468">
        <f t="shared" si="116"/>
        <v>25289</v>
      </c>
      <c r="N1461" s="467" t="str">
        <f>IF(IFERROR(SEARCH("-",K1461,1),0) &gt; 0,IFERROR(VLOOKUP(K1461,'Liste ECO'!A:A,1,FALSE),"ATTENTION CE Inexistant"),"")</f>
        <v/>
      </c>
      <c r="O1461" s="467" t="str">
        <f>IF(LEFT(N1461,1) ="A",'Messages d''erreur'!$B$9,"")</f>
        <v/>
      </c>
      <c r="P1461" s="447">
        <f t="shared" si="117"/>
        <v>25289</v>
      </c>
      <c r="Q1461" s="447">
        <f>IFERROR(VLOOKUP(B1462,'Liste CG'!A:A,1,FALSE),"Attention erreur pas de CG")</f>
        <v>66780</v>
      </c>
      <c r="R1461" s="447" t="str">
        <f>IF(LEFT(Q1461,1)="A",'Messages d''erreur'!B$10,"")</f>
        <v/>
      </c>
      <c r="S1461" s="467">
        <f t="shared" si="118"/>
        <v>25289</v>
      </c>
      <c r="T1461" s="469">
        <f>IFERROR(VLOOKUP(S1461,'Liste CG'!A:A,1,FALSE),"Attention erreur pas de CG")</f>
        <v>25289</v>
      </c>
      <c r="U1461" s="447" t="str">
        <f>IF(MID(H1461,4,1)="x", 'Messages d''erreur'!$B$13,IF(LEFT(T1461,1)="A",'Messages d''erreur'!$B$12,""))</f>
        <v/>
      </c>
    </row>
    <row r="1462" spans="1:21" ht="39" x14ac:dyDescent="0.35">
      <c r="A1462" s="535" t="s">
        <v>1802</v>
      </c>
      <c r="B1462" s="447">
        <f t="shared" si="115"/>
        <v>66780</v>
      </c>
      <c r="C1462" s="462" t="s">
        <v>2519</v>
      </c>
      <c r="D1462" s="463" t="s">
        <v>1100</v>
      </c>
      <c r="E1462" s="464" t="s">
        <v>61</v>
      </c>
      <c r="F1462" s="464">
        <v>5</v>
      </c>
      <c r="G1462" s="462" t="s">
        <v>2524</v>
      </c>
      <c r="H1462" s="464" t="s">
        <v>1829</v>
      </c>
      <c r="I1462" s="464" t="s">
        <v>1796</v>
      </c>
      <c r="J1462" s="464" t="s">
        <v>1101</v>
      </c>
      <c r="K1462" s="466" t="s">
        <v>1100</v>
      </c>
      <c r="L1462" s="467">
        <f t="shared" si="114"/>
        <v>1</v>
      </c>
      <c r="M1462" s="468">
        <f t="shared" si="116"/>
        <v>25619</v>
      </c>
      <c r="N1462" s="467" t="str">
        <f>IF(IFERROR(SEARCH("-",K1462,1),0) &gt; 0,IFERROR(VLOOKUP(K1462,'Liste ECO'!A:A,1,FALSE),"ATTENTION CE Inexistant"),"")</f>
        <v/>
      </c>
      <c r="O1462" s="467" t="str">
        <f>IF(LEFT(N1462,1) ="A",'Messages d''erreur'!$B$9,"")</f>
        <v/>
      </c>
      <c r="P1462" s="447">
        <f t="shared" si="117"/>
        <v>25619</v>
      </c>
      <c r="Q1462" s="447">
        <f>IFERROR(VLOOKUP(B1463,'Liste CG'!A:A,1,FALSE),"Attention erreur pas de CG")</f>
        <v>67100</v>
      </c>
      <c r="R1462" s="447" t="str">
        <f>IF(LEFT(Q1462,1)="A",'Messages d''erreur'!B$10,"")</f>
        <v/>
      </c>
      <c r="S1462" s="467">
        <f t="shared" si="118"/>
        <v>25619</v>
      </c>
      <c r="T1462" s="469">
        <f>IFERROR(VLOOKUP(S1462,'Liste CG'!A:A,1,FALSE),"Attention erreur pas de CG")</f>
        <v>25619</v>
      </c>
      <c r="U1462" s="447" t="str">
        <f>IF(MID(H1462,4,1)="x", 'Messages d''erreur'!$B$13,IF(LEFT(T1462,1)="A",'Messages d''erreur'!$B$12,""))</f>
        <v/>
      </c>
    </row>
    <row r="1463" spans="1:21" ht="39" x14ac:dyDescent="0.35">
      <c r="A1463" s="535" t="s">
        <v>2239</v>
      </c>
      <c r="B1463" s="447">
        <f t="shared" si="115"/>
        <v>67100</v>
      </c>
      <c r="C1463" s="462" t="s">
        <v>348</v>
      </c>
      <c r="D1463" s="463" t="s">
        <v>1100</v>
      </c>
      <c r="E1463" s="464" t="s">
        <v>61</v>
      </c>
      <c r="F1463" s="464">
        <v>1</v>
      </c>
      <c r="G1463" s="462" t="s">
        <v>1797</v>
      </c>
      <c r="H1463" s="464" t="s">
        <v>1232</v>
      </c>
      <c r="I1463" s="464" t="s">
        <v>1201</v>
      </c>
      <c r="J1463" s="464" t="s">
        <v>1101</v>
      </c>
      <c r="K1463" s="466" t="s">
        <v>347</v>
      </c>
      <c r="L1463" s="467">
        <f t="shared" si="114"/>
        <v>0</v>
      </c>
      <c r="M1463" s="468">
        <f t="shared" si="116"/>
        <v>46601</v>
      </c>
      <c r="N1463" s="467" t="str">
        <f>IF(IFERROR(SEARCH("-",K1463,1),0) &gt; 0,IFERROR(VLOOKUP(K1463,'Liste ECO'!A:A,1,FALSE),"ATTENTION CE Inexistant"),"")</f>
        <v>310-01</v>
      </c>
      <c r="O1463" s="467" t="str">
        <f>IF(LEFT(N1463,1) ="A",'Messages d''erreur'!$B$9,"")</f>
        <v/>
      </c>
      <c r="P1463" s="447">
        <f t="shared" si="117"/>
        <v>46601</v>
      </c>
      <c r="Q1463" s="447">
        <f>IFERROR(VLOOKUP(B1464,'Liste CG'!A:A,1,FALSE),"Attention erreur pas de CG")</f>
        <v>67101</v>
      </c>
      <c r="R1463" s="447" t="str">
        <f>IF(LEFT(Q1463,1)="A",'Messages d''erreur'!B$10,"")</f>
        <v/>
      </c>
      <c r="S1463" s="467">
        <f t="shared" si="118"/>
        <v>46601</v>
      </c>
      <c r="T1463" s="469">
        <f>IFERROR(VLOOKUP(S1463,'Liste CG'!A:A,1,FALSE),"Attention erreur pas de CG")</f>
        <v>46601</v>
      </c>
      <c r="U1463" s="447" t="str">
        <f>IF(MID(H1463,4,1)="x", 'Messages d''erreur'!$B$13,IF(LEFT(T1463,1)="A",'Messages d''erreur'!$B$12,""))</f>
        <v/>
      </c>
    </row>
    <row r="1464" spans="1:21" ht="26" x14ac:dyDescent="0.35">
      <c r="A1464" s="535" t="s">
        <v>2240</v>
      </c>
      <c r="B1464" s="447">
        <f t="shared" si="115"/>
        <v>67101</v>
      </c>
      <c r="C1464" s="462" t="s">
        <v>304</v>
      </c>
      <c r="D1464" s="463" t="s">
        <v>1100</v>
      </c>
      <c r="E1464" s="464" t="s">
        <v>61</v>
      </c>
      <c r="F1464" s="464">
        <v>1</v>
      </c>
      <c r="G1464" s="462" t="s">
        <v>1797</v>
      </c>
      <c r="H1464" s="464" t="s">
        <v>1232</v>
      </c>
      <c r="I1464" s="464" t="s">
        <v>1201</v>
      </c>
      <c r="J1464" s="464" t="s">
        <v>1101</v>
      </c>
      <c r="K1464" s="466" t="s">
        <v>303</v>
      </c>
      <c r="L1464" s="467">
        <f t="shared" si="114"/>
        <v>0</v>
      </c>
      <c r="M1464" s="468">
        <f t="shared" si="116"/>
        <v>46601</v>
      </c>
      <c r="N1464" s="467" t="str">
        <f>IF(IFERROR(SEARCH("-",K1464,1),0) &gt; 0,IFERROR(VLOOKUP(K1464,'Liste ECO'!A:A,1,FALSE),"ATTENTION CE Inexistant"),"")</f>
        <v>215-01</v>
      </c>
      <c r="O1464" s="467" t="str">
        <f>IF(LEFT(N1464,1) ="A",'Messages d''erreur'!$B$9,"")</f>
        <v/>
      </c>
      <c r="P1464" s="447">
        <f t="shared" si="117"/>
        <v>46601</v>
      </c>
      <c r="Q1464" s="447">
        <f>IFERROR(VLOOKUP(B1465,'Liste CG'!A:A,1,FALSE),"Attention erreur pas de CG")</f>
        <v>67102</v>
      </c>
      <c r="R1464" s="447" t="str">
        <f>IF(LEFT(Q1464,1)="A",'Messages d''erreur'!B$10,"")</f>
        <v/>
      </c>
      <c r="S1464" s="467">
        <f t="shared" si="118"/>
        <v>46601</v>
      </c>
      <c r="T1464" s="469">
        <f>IFERROR(VLOOKUP(S1464,'Liste CG'!A:A,1,FALSE),"Attention erreur pas de CG")</f>
        <v>46601</v>
      </c>
      <c r="U1464" s="447" t="str">
        <f>IF(MID(H1464,4,1)="x", 'Messages d''erreur'!$B$13,IF(LEFT(T1464,1)="A",'Messages d''erreur'!$B$12,""))</f>
        <v/>
      </c>
    </row>
    <row r="1465" spans="1:21" ht="39" x14ac:dyDescent="0.35">
      <c r="A1465" s="535" t="s">
        <v>2233</v>
      </c>
      <c r="B1465" s="447">
        <f t="shared" si="115"/>
        <v>67102</v>
      </c>
      <c r="C1465" s="462" t="s">
        <v>2525</v>
      </c>
      <c r="D1465" s="463" t="s">
        <v>1100</v>
      </c>
      <c r="E1465" s="464" t="s">
        <v>61</v>
      </c>
      <c r="F1465" s="464">
        <v>1</v>
      </c>
      <c r="G1465" s="462" t="s">
        <v>1797</v>
      </c>
      <c r="H1465" s="464" t="s">
        <v>1798</v>
      </c>
      <c r="I1465" s="464" t="s">
        <v>1201</v>
      </c>
      <c r="J1465" s="464" t="s">
        <v>1101</v>
      </c>
      <c r="K1465" s="466" t="s">
        <v>643</v>
      </c>
      <c r="L1465" s="467">
        <f t="shared" si="114"/>
        <v>0</v>
      </c>
      <c r="M1465" s="468">
        <f t="shared" si="116"/>
        <v>46502</v>
      </c>
      <c r="N1465" s="467" t="str">
        <f>IF(IFERROR(SEARCH("-",K1465,1),0) &gt; 0,IFERROR(VLOOKUP(K1465,'Liste ECO'!A:A,1,FALSE),"ATTENTION CE Inexistant"),"")</f>
        <v>435-03</v>
      </c>
      <c r="O1465" s="467" t="str">
        <f>IF(LEFT(N1465,1) ="A",'Messages d''erreur'!$B$9,"")</f>
        <v/>
      </c>
      <c r="P1465" s="447">
        <f t="shared" si="117"/>
        <v>46502</v>
      </c>
      <c r="Q1465" s="447">
        <f>IFERROR(VLOOKUP(B1466,'Liste CG'!A:A,1,FALSE),"Attention erreur pas de CG")</f>
        <v>67111</v>
      </c>
      <c r="R1465" s="447" t="str">
        <f>IF(LEFT(Q1465,1)="A",'Messages d''erreur'!B$10,"")</f>
        <v/>
      </c>
      <c r="S1465" s="467">
        <f t="shared" si="118"/>
        <v>46502</v>
      </c>
      <c r="T1465" s="469">
        <f>IFERROR(VLOOKUP(S1465,'Liste CG'!A:A,1,FALSE),"Attention erreur pas de CG")</f>
        <v>46502</v>
      </c>
      <c r="U1465" s="447" t="str">
        <f>IF(MID(H1465,4,1)="x", 'Messages d''erreur'!$B$13,IF(LEFT(T1465,1)="A",'Messages d''erreur'!$B$12,""))</f>
        <v/>
      </c>
    </row>
    <row r="1466" spans="1:21" ht="39" x14ac:dyDescent="0.35">
      <c r="A1466" s="535" t="s">
        <v>2241</v>
      </c>
      <c r="B1466" s="447">
        <f t="shared" si="115"/>
        <v>67111</v>
      </c>
      <c r="C1466" s="462" t="s">
        <v>2526</v>
      </c>
      <c r="D1466" s="463" t="s">
        <v>1100</v>
      </c>
      <c r="E1466" s="464" t="s">
        <v>61</v>
      </c>
      <c r="F1466" s="464">
        <v>1</v>
      </c>
      <c r="G1466" s="462" t="s">
        <v>1342</v>
      </c>
      <c r="H1466" s="464" t="s">
        <v>1232</v>
      </c>
      <c r="I1466" s="464" t="s">
        <v>1201</v>
      </c>
      <c r="J1466" s="464" t="s">
        <v>1101</v>
      </c>
      <c r="K1466" s="466" t="s">
        <v>351</v>
      </c>
      <c r="L1466" s="467">
        <f t="shared" si="114"/>
        <v>0</v>
      </c>
      <c r="M1466" s="468">
        <f t="shared" si="116"/>
        <v>46601</v>
      </c>
      <c r="N1466" s="467" t="str">
        <f>IF(IFERROR(SEARCH("-",K1466,1),0) &gt; 0,IFERROR(VLOOKUP(K1466,'Liste ECO'!A:A,1,FALSE),"ATTENTION CE Inexistant"),"")</f>
        <v>311-01</v>
      </c>
      <c r="O1466" s="467" t="str">
        <f>IF(LEFT(N1466,1) ="A",'Messages d''erreur'!$B$9,"")</f>
        <v/>
      </c>
      <c r="P1466" s="447">
        <f t="shared" si="117"/>
        <v>46601</v>
      </c>
      <c r="Q1466" s="447">
        <f>IFERROR(VLOOKUP(B1467,'Liste CG'!A:A,1,FALSE),"Attention erreur pas de CG")</f>
        <v>67112</v>
      </c>
      <c r="R1466" s="447" t="str">
        <f>IF(LEFT(Q1466,1)="A",'Messages d''erreur'!B$10,"")</f>
        <v/>
      </c>
      <c r="S1466" s="467">
        <f t="shared" si="118"/>
        <v>46601</v>
      </c>
      <c r="T1466" s="469">
        <f>IFERROR(VLOOKUP(S1466,'Liste CG'!A:A,1,FALSE),"Attention erreur pas de CG")</f>
        <v>46601</v>
      </c>
      <c r="U1466" s="447" t="str">
        <f>IF(MID(H1466,4,1)="x", 'Messages d''erreur'!$B$13,IF(LEFT(T1466,1)="A",'Messages d''erreur'!$B$12,""))</f>
        <v/>
      </c>
    </row>
    <row r="1467" spans="1:21" ht="39" x14ac:dyDescent="0.35">
      <c r="A1467" s="535" t="s">
        <v>2088</v>
      </c>
      <c r="B1467" s="447">
        <f t="shared" si="115"/>
        <v>67112</v>
      </c>
      <c r="C1467" s="462" t="s">
        <v>1009</v>
      </c>
      <c r="D1467" s="463" t="s">
        <v>1100</v>
      </c>
      <c r="E1467" s="464" t="s">
        <v>61</v>
      </c>
      <c r="F1467" s="464">
        <v>1</v>
      </c>
      <c r="G1467" s="462" t="s">
        <v>2087</v>
      </c>
      <c r="H1467" s="464" t="s">
        <v>1285</v>
      </c>
      <c r="I1467" s="464" t="s">
        <v>1201</v>
      </c>
      <c r="J1467" s="464" t="s">
        <v>1101</v>
      </c>
      <c r="K1467" s="466" t="s">
        <v>1008</v>
      </c>
      <c r="L1467" s="467">
        <f t="shared" si="114"/>
        <v>0</v>
      </c>
      <c r="M1467" s="468">
        <f t="shared" si="116"/>
        <v>43511</v>
      </c>
      <c r="N1467" s="467" t="str">
        <f>IF(IFERROR(SEARCH("-",K1467,1),0) &gt; 0,IFERROR(VLOOKUP(K1467,'Liste ECO'!A:A,1,FALSE),"ATTENTION CE Inexistant"),"")</f>
        <v>918-01</v>
      </c>
      <c r="O1467" s="467" t="str">
        <f>IF(LEFT(N1467,1) ="A",'Messages d''erreur'!$B$9,"")</f>
        <v/>
      </c>
      <c r="P1467" s="447">
        <f t="shared" si="117"/>
        <v>43511</v>
      </c>
      <c r="Q1467" s="447">
        <f>IFERROR(VLOOKUP(B1468,'Liste CG'!A:A,1,FALSE),"Attention erreur pas de CG")</f>
        <v>67113</v>
      </c>
      <c r="R1467" s="447" t="str">
        <f>IF(LEFT(Q1467,1)="A",'Messages d''erreur'!B$10,"")</f>
        <v/>
      </c>
      <c r="S1467" s="467">
        <f t="shared" si="118"/>
        <v>43511</v>
      </c>
      <c r="T1467" s="469">
        <f>IFERROR(VLOOKUP(S1467,'Liste CG'!A:A,1,FALSE),"Attention erreur pas de CG")</f>
        <v>43511</v>
      </c>
      <c r="U1467" s="447" t="str">
        <f>IF(MID(H1467,4,1)="x", 'Messages d''erreur'!$B$13,IF(LEFT(T1467,1)="A",'Messages d''erreur'!$B$12,""))</f>
        <v/>
      </c>
    </row>
    <row r="1468" spans="1:21" ht="52" x14ac:dyDescent="0.35">
      <c r="A1468" s="535" t="s">
        <v>2242</v>
      </c>
      <c r="B1468" s="447">
        <f t="shared" si="115"/>
        <v>67113</v>
      </c>
      <c r="C1468" s="462" t="s">
        <v>2527</v>
      </c>
      <c r="D1468" s="463" t="s">
        <v>1100</v>
      </c>
      <c r="E1468" s="464" t="s">
        <v>61</v>
      </c>
      <c r="F1468" s="464">
        <v>1</v>
      </c>
      <c r="G1468" s="462" t="s">
        <v>1342</v>
      </c>
      <c r="H1468" s="464" t="s">
        <v>1232</v>
      </c>
      <c r="I1468" s="464" t="s">
        <v>1201</v>
      </c>
      <c r="J1468" s="464" t="s">
        <v>1101</v>
      </c>
      <c r="K1468" s="466" t="s">
        <v>353</v>
      </c>
      <c r="L1468" s="467">
        <f t="shared" si="114"/>
        <v>0</v>
      </c>
      <c r="M1468" s="468">
        <f t="shared" si="116"/>
        <v>46601</v>
      </c>
      <c r="N1468" s="467" t="str">
        <f>IF(IFERROR(SEARCH("-",K1468,1),0) &gt; 0,IFERROR(VLOOKUP(K1468,'Liste ECO'!A:A,1,FALSE),"ATTENTION CE Inexistant"),"")</f>
        <v>311-03</v>
      </c>
      <c r="O1468" s="467" t="str">
        <f>IF(LEFT(N1468,1) ="A",'Messages d''erreur'!$B$9,"")</f>
        <v/>
      </c>
      <c r="P1468" s="447">
        <f t="shared" si="117"/>
        <v>46601</v>
      </c>
      <c r="Q1468" s="447">
        <f>IFERROR(VLOOKUP(B1469,'Liste CG'!A:A,1,FALSE),"Attention erreur pas de CG")</f>
        <v>67114</v>
      </c>
      <c r="R1468" s="447" t="str">
        <f>IF(LEFT(Q1468,1)="A",'Messages d''erreur'!B$10,"")</f>
        <v/>
      </c>
      <c r="S1468" s="467">
        <f t="shared" si="118"/>
        <v>46601</v>
      </c>
      <c r="T1468" s="469">
        <f>IFERROR(VLOOKUP(S1468,'Liste CG'!A:A,1,FALSE),"Attention erreur pas de CG")</f>
        <v>46601</v>
      </c>
      <c r="U1468" s="447" t="str">
        <f>IF(MID(H1468,4,1)="x", 'Messages d''erreur'!$B$13,IF(LEFT(T1468,1)="A",'Messages d''erreur'!$B$12,""))</f>
        <v/>
      </c>
    </row>
    <row r="1469" spans="1:21" ht="39" x14ac:dyDescent="0.35">
      <c r="A1469" s="535" t="s">
        <v>1959</v>
      </c>
      <c r="B1469" s="447">
        <f t="shared" si="115"/>
        <v>67114</v>
      </c>
      <c r="C1469" s="462" t="s">
        <v>356</v>
      </c>
      <c r="D1469" s="463" t="s">
        <v>1100</v>
      </c>
      <c r="E1469" s="464" t="s">
        <v>61</v>
      </c>
      <c r="F1469" s="464">
        <v>1</v>
      </c>
      <c r="G1469" s="462" t="s">
        <v>1797</v>
      </c>
      <c r="H1469" s="464" t="s">
        <v>1947</v>
      </c>
      <c r="I1469" s="464" t="s">
        <v>1201</v>
      </c>
      <c r="J1469" s="464" t="s">
        <v>1101</v>
      </c>
      <c r="K1469" s="466" t="s">
        <v>355</v>
      </c>
      <c r="L1469" s="467">
        <f t="shared" si="114"/>
        <v>0</v>
      </c>
      <c r="M1469" s="468">
        <f t="shared" si="116"/>
        <v>40001</v>
      </c>
      <c r="N1469" s="467" t="str">
        <f>IF(IFERROR(SEARCH("-",K1469,1),0) &gt; 0,IFERROR(VLOOKUP(K1469,'Liste ECO'!A:A,1,FALSE),"ATTENTION CE Inexistant"),"")</f>
        <v>311-04</v>
      </c>
      <c r="O1469" s="467" t="str">
        <f>IF(LEFT(N1469,1) ="A",'Messages d''erreur'!$B$9,"")</f>
        <v/>
      </c>
      <c r="P1469" s="447">
        <f t="shared" si="117"/>
        <v>40001</v>
      </c>
      <c r="Q1469" s="447">
        <f>IFERROR(VLOOKUP(B1470,'Liste CG'!A:A,1,FALSE),"Attention erreur pas de CG")</f>
        <v>67114</v>
      </c>
      <c r="R1469" s="447" t="str">
        <f>IF(LEFT(Q1469,1)="A",'Messages d''erreur'!B$10,"")</f>
        <v/>
      </c>
      <c r="S1469" s="467">
        <f t="shared" si="118"/>
        <v>40001</v>
      </c>
      <c r="T1469" s="469">
        <f>IFERROR(VLOOKUP(S1469,'Liste CG'!A:A,1,FALSE),"Attention erreur pas de CG")</f>
        <v>40001</v>
      </c>
      <c r="U1469" s="447" t="str">
        <f>IF(MID(H1469,4,1)="x", 'Messages d''erreur'!$B$13,IF(LEFT(T1469,1)="A",'Messages d''erreur'!$B$12,""))</f>
        <v/>
      </c>
    </row>
    <row r="1470" spans="1:21" ht="39" x14ac:dyDescent="0.35">
      <c r="A1470" s="535" t="s">
        <v>1959</v>
      </c>
      <c r="B1470" s="447">
        <f t="shared" si="115"/>
        <v>67114</v>
      </c>
      <c r="C1470" s="462" t="s">
        <v>356</v>
      </c>
      <c r="D1470" s="463" t="s">
        <v>1100</v>
      </c>
      <c r="E1470" s="464" t="s">
        <v>61</v>
      </c>
      <c r="F1470" s="464">
        <v>2</v>
      </c>
      <c r="G1470" s="462" t="s">
        <v>1797</v>
      </c>
      <c r="H1470" s="464" t="s">
        <v>1960</v>
      </c>
      <c r="I1470" s="464" t="s">
        <v>1201</v>
      </c>
      <c r="J1470" s="464" t="s">
        <v>1101</v>
      </c>
      <c r="K1470" s="466" t="s">
        <v>355</v>
      </c>
      <c r="L1470" s="467">
        <f t="shared" si="114"/>
        <v>1</v>
      </c>
      <c r="M1470" s="468">
        <f t="shared" si="116"/>
        <v>40002</v>
      </c>
      <c r="N1470" s="467" t="str">
        <f>IF(IFERROR(SEARCH("-",K1470,1),0) &gt; 0,IFERROR(VLOOKUP(K1470,'Liste ECO'!A:A,1,FALSE),"ATTENTION CE Inexistant"),"")</f>
        <v>311-04</v>
      </c>
      <c r="O1470" s="467" t="str">
        <f>IF(LEFT(N1470,1) ="A",'Messages d''erreur'!$B$9,"")</f>
        <v/>
      </c>
      <c r="P1470" s="447">
        <f t="shared" si="117"/>
        <v>40002</v>
      </c>
      <c r="Q1470" s="447">
        <f>IFERROR(VLOOKUP(B1471,'Liste CG'!A:A,1,FALSE),"Attention erreur pas de CG")</f>
        <v>67114</v>
      </c>
      <c r="R1470" s="447" t="str">
        <f>IF(LEFT(Q1470,1)="A",'Messages d''erreur'!B$10,"")</f>
        <v/>
      </c>
      <c r="S1470" s="467">
        <f t="shared" si="118"/>
        <v>40002</v>
      </c>
      <c r="T1470" s="469">
        <f>IFERROR(VLOOKUP(S1470,'Liste CG'!A:A,1,FALSE),"Attention erreur pas de CG")</f>
        <v>40002</v>
      </c>
      <c r="U1470" s="447" t="str">
        <f>IF(MID(H1470,4,1)="x", 'Messages d''erreur'!$B$13,IF(LEFT(T1470,1)="A",'Messages d''erreur'!$B$12,""))</f>
        <v/>
      </c>
    </row>
    <row r="1471" spans="1:21" ht="39" x14ac:dyDescent="0.35">
      <c r="A1471" s="535" t="s">
        <v>1959</v>
      </c>
      <c r="B1471" s="447">
        <f t="shared" si="115"/>
        <v>67114</v>
      </c>
      <c r="C1471" s="462" t="s">
        <v>356</v>
      </c>
      <c r="D1471" s="463" t="s">
        <v>1100</v>
      </c>
      <c r="E1471" s="464" t="s">
        <v>61</v>
      </c>
      <c r="F1471" s="464">
        <v>3</v>
      </c>
      <c r="G1471" s="462" t="s">
        <v>1797</v>
      </c>
      <c r="H1471" s="464" t="s">
        <v>1968</v>
      </c>
      <c r="I1471" s="464" t="s">
        <v>1201</v>
      </c>
      <c r="J1471" s="464" t="s">
        <v>1101</v>
      </c>
      <c r="K1471" s="466" t="s">
        <v>355</v>
      </c>
      <c r="L1471" s="467">
        <f t="shared" si="114"/>
        <v>1</v>
      </c>
      <c r="M1471" s="468">
        <f t="shared" si="116"/>
        <v>40003</v>
      </c>
      <c r="N1471" s="467" t="str">
        <f>IF(IFERROR(SEARCH("-",K1471,1),0) &gt; 0,IFERROR(VLOOKUP(K1471,'Liste ECO'!A:A,1,FALSE),"ATTENTION CE Inexistant"),"")</f>
        <v>311-04</v>
      </c>
      <c r="O1471" s="467" t="str">
        <f>IF(LEFT(N1471,1) ="A",'Messages d''erreur'!$B$9,"")</f>
        <v/>
      </c>
      <c r="P1471" s="447">
        <f t="shared" si="117"/>
        <v>40003</v>
      </c>
      <c r="Q1471" s="447">
        <f>IFERROR(VLOOKUP(B1472,'Liste CG'!A:A,1,FALSE),"Attention erreur pas de CG")</f>
        <v>67114</v>
      </c>
      <c r="R1471" s="447" t="str">
        <f>IF(LEFT(Q1471,1)="A",'Messages d''erreur'!B$10,"")</f>
        <v/>
      </c>
      <c r="S1471" s="467">
        <f t="shared" si="118"/>
        <v>40003</v>
      </c>
      <c r="T1471" s="469">
        <f>IFERROR(VLOOKUP(S1471,'Liste CG'!A:A,1,FALSE),"Attention erreur pas de CG")</f>
        <v>40003</v>
      </c>
      <c r="U1471" s="447" t="str">
        <f>IF(MID(H1471,4,1)="x", 'Messages d''erreur'!$B$13,IF(LEFT(T1471,1)="A",'Messages d''erreur'!$B$12,""))</f>
        <v/>
      </c>
    </row>
    <row r="1472" spans="1:21" ht="39" x14ac:dyDescent="0.35">
      <c r="A1472" s="535" t="s">
        <v>1959</v>
      </c>
      <c r="B1472" s="447">
        <f t="shared" si="115"/>
        <v>67114</v>
      </c>
      <c r="C1472" s="462" t="s">
        <v>356</v>
      </c>
      <c r="D1472" s="463" t="s">
        <v>1100</v>
      </c>
      <c r="E1472" s="464" t="s">
        <v>61</v>
      </c>
      <c r="F1472" s="464">
        <v>4</v>
      </c>
      <c r="G1472" s="462" t="s">
        <v>1797</v>
      </c>
      <c r="H1472" s="464" t="s">
        <v>1975</v>
      </c>
      <c r="I1472" s="464" t="s">
        <v>1201</v>
      </c>
      <c r="J1472" s="464" t="s">
        <v>1101</v>
      </c>
      <c r="K1472" s="466" t="s">
        <v>355</v>
      </c>
      <c r="L1472" s="467">
        <f t="shared" si="114"/>
        <v>1</v>
      </c>
      <c r="M1472" s="468">
        <f t="shared" si="116"/>
        <v>40004</v>
      </c>
      <c r="N1472" s="467" t="str">
        <f>IF(IFERROR(SEARCH("-",K1472,1),0) &gt; 0,IFERROR(VLOOKUP(K1472,'Liste ECO'!A:A,1,FALSE),"ATTENTION CE Inexistant"),"")</f>
        <v>311-04</v>
      </c>
      <c r="O1472" s="467" t="str">
        <f>IF(LEFT(N1472,1) ="A",'Messages d''erreur'!$B$9,"")</f>
        <v/>
      </c>
      <c r="P1472" s="447">
        <f t="shared" si="117"/>
        <v>40004</v>
      </c>
      <c r="Q1472" s="447">
        <f>IFERROR(VLOOKUP(B1473,'Liste CG'!A:A,1,FALSE),"Attention erreur pas de CG")</f>
        <v>67114</v>
      </c>
      <c r="R1472" s="447" t="str">
        <f>IF(LEFT(Q1472,1)="A",'Messages d''erreur'!B$10,"")</f>
        <v/>
      </c>
      <c r="S1472" s="467">
        <f t="shared" si="118"/>
        <v>40004</v>
      </c>
      <c r="T1472" s="469">
        <f>IFERROR(VLOOKUP(S1472,'Liste CG'!A:A,1,FALSE),"Attention erreur pas de CG")</f>
        <v>40004</v>
      </c>
      <c r="U1472" s="447" t="str">
        <f>IF(MID(H1472,4,1)="x", 'Messages d''erreur'!$B$13,IF(LEFT(T1472,1)="A",'Messages d''erreur'!$B$12,""))</f>
        <v/>
      </c>
    </row>
    <row r="1473" spans="1:21" ht="39" x14ac:dyDescent="0.35">
      <c r="A1473" s="535" t="s">
        <v>1959</v>
      </c>
      <c r="B1473" s="447">
        <f t="shared" si="115"/>
        <v>67114</v>
      </c>
      <c r="C1473" s="462" t="s">
        <v>356</v>
      </c>
      <c r="D1473" s="463" t="s">
        <v>1100</v>
      </c>
      <c r="E1473" s="464" t="s">
        <v>61</v>
      </c>
      <c r="F1473" s="464">
        <v>5</v>
      </c>
      <c r="G1473" s="462" t="s">
        <v>1797</v>
      </c>
      <c r="H1473" s="464" t="s">
        <v>1994</v>
      </c>
      <c r="I1473" s="464" t="s">
        <v>1201</v>
      </c>
      <c r="J1473" s="464" t="s">
        <v>1101</v>
      </c>
      <c r="K1473" s="466" t="s">
        <v>355</v>
      </c>
      <c r="L1473" s="467">
        <f t="shared" si="114"/>
        <v>1</v>
      </c>
      <c r="M1473" s="468">
        <f t="shared" si="116"/>
        <v>41204</v>
      </c>
      <c r="N1473" s="467" t="str">
        <f>IF(IFERROR(SEARCH("-",K1473,1),0) &gt; 0,IFERROR(VLOOKUP(K1473,'Liste ECO'!A:A,1,FALSE),"ATTENTION CE Inexistant"),"")</f>
        <v>311-04</v>
      </c>
      <c r="O1473" s="467" t="str">
        <f>IF(LEFT(N1473,1) ="A",'Messages d''erreur'!$B$9,"")</f>
        <v/>
      </c>
      <c r="P1473" s="447">
        <f t="shared" si="117"/>
        <v>41204</v>
      </c>
      <c r="Q1473" s="447">
        <f>IFERROR(VLOOKUP(B1474,'Liste CG'!A:A,1,FALSE),"Attention erreur pas de CG")</f>
        <v>67114</v>
      </c>
      <c r="R1473" s="447" t="str">
        <f>IF(LEFT(Q1473,1)="A",'Messages d''erreur'!B$10,"")</f>
        <v/>
      </c>
      <c r="S1473" s="467">
        <f t="shared" si="118"/>
        <v>41204</v>
      </c>
      <c r="T1473" s="469">
        <f>IFERROR(VLOOKUP(S1473,'Liste CG'!A:A,1,FALSE),"Attention erreur pas de CG")</f>
        <v>41204</v>
      </c>
      <c r="U1473" s="447" t="str">
        <f>IF(MID(H1473,4,1)="x", 'Messages d''erreur'!$B$13,IF(LEFT(T1473,1)="A",'Messages d''erreur'!$B$12,""))</f>
        <v/>
      </c>
    </row>
    <row r="1474" spans="1:21" ht="39" x14ac:dyDescent="0.35">
      <c r="A1474" s="535" t="s">
        <v>1959</v>
      </c>
      <c r="B1474" s="447">
        <f t="shared" si="115"/>
        <v>67114</v>
      </c>
      <c r="C1474" s="462" t="s">
        <v>356</v>
      </c>
      <c r="D1474" s="463" t="s">
        <v>1100</v>
      </c>
      <c r="E1474" s="464" t="s">
        <v>61</v>
      </c>
      <c r="F1474" s="464">
        <v>6</v>
      </c>
      <c r="G1474" s="462" t="s">
        <v>1797</v>
      </c>
      <c r="H1474" s="464" t="s">
        <v>2004</v>
      </c>
      <c r="I1474" s="464" t="s">
        <v>1201</v>
      </c>
      <c r="J1474" s="464" t="s">
        <v>1101</v>
      </c>
      <c r="K1474" s="466" t="s">
        <v>355</v>
      </c>
      <c r="L1474" s="467">
        <f t="shared" si="114"/>
        <v>1</v>
      </c>
      <c r="M1474" s="468">
        <f t="shared" si="116"/>
        <v>41302</v>
      </c>
      <c r="N1474" s="467" t="str">
        <f>IF(IFERROR(SEARCH("-",K1474,1),0) &gt; 0,IFERROR(VLOOKUP(K1474,'Liste ECO'!A:A,1,FALSE),"ATTENTION CE Inexistant"),"")</f>
        <v>311-04</v>
      </c>
      <c r="O1474" s="467" t="str">
        <f>IF(LEFT(N1474,1) ="A",'Messages d''erreur'!$B$9,"")</f>
        <v/>
      </c>
      <c r="P1474" s="447">
        <f t="shared" si="117"/>
        <v>41302</v>
      </c>
      <c r="Q1474" s="447">
        <f>IFERROR(VLOOKUP(B1475,'Liste CG'!A:A,1,FALSE),"Attention erreur pas de CG")</f>
        <v>67114</v>
      </c>
      <c r="R1474" s="447" t="str">
        <f>IF(LEFT(Q1474,1)="A",'Messages d''erreur'!B$10,"")</f>
        <v/>
      </c>
      <c r="S1474" s="467">
        <f t="shared" si="118"/>
        <v>41302</v>
      </c>
      <c r="T1474" s="469">
        <f>IFERROR(VLOOKUP(S1474,'Liste CG'!A:A,1,FALSE),"Attention erreur pas de CG")</f>
        <v>41302</v>
      </c>
      <c r="U1474" s="447" t="str">
        <f>IF(MID(H1474,4,1)="x", 'Messages d''erreur'!$B$13,IF(LEFT(T1474,1)="A",'Messages d''erreur'!$B$12,""))</f>
        <v/>
      </c>
    </row>
    <row r="1475" spans="1:21" ht="39" x14ac:dyDescent="0.35">
      <c r="A1475" s="535" t="s">
        <v>1959</v>
      </c>
      <c r="B1475" s="447">
        <f t="shared" si="115"/>
        <v>67114</v>
      </c>
      <c r="C1475" s="462" t="s">
        <v>356</v>
      </c>
      <c r="D1475" s="463" t="s">
        <v>1100</v>
      </c>
      <c r="E1475" s="464" t="s">
        <v>61</v>
      </c>
      <c r="F1475" s="464">
        <v>7</v>
      </c>
      <c r="G1475" s="462" t="s">
        <v>1797</v>
      </c>
      <c r="H1475" s="464" t="s">
        <v>1371</v>
      </c>
      <c r="I1475" s="464" t="s">
        <v>1201</v>
      </c>
      <c r="J1475" s="464" t="s">
        <v>1101</v>
      </c>
      <c r="K1475" s="466" t="s">
        <v>355</v>
      </c>
      <c r="L1475" s="467">
        <f t="shared" si="114"/>
        <v>1</v>
      </c>
      <c r="M1475" s="468">
        <f t="shared" si="116"/>
        <v>41600</v>
      </c>
      <c r="N1475" s="467" t="str">
        <f>IF(IFERROR(SEARCH("-",K1475,1),0) &gt; 0,IFERROR(VLOOKUP(K1475,'Liste ECO'!A:A,1,FALSE),"ATTENTION CE Inexistant"),"")</f>
        <v>311-04</v>
      </c>
      <c r="O1475" s="467" t="str">
        <f>IF(LEFT(N1475,1) ="A",'Messages d''erreur'!$B$9,"")</f>
        <v/>
      </c>
      <c r="P1475" s="447">
        <f t="shared" si="117"/>
        <v>41600</v>
      </c>
      <c r="Q1475" s="447">
        <f>IFERROR(VLOOKUP(B1476,'Liste CG'!A:A,1,FALSE),"Attention erreur pas de CG")</f>
        <v>67114</v>
      </c>
      <c r="R1475" s="447" t="str">
        <f>IF(LEFT(Q1475,1)="A",'Messages d''erreur'!B$10,"")</f>
        <v/>
      </c>
      <c r="S1475" s="467">
        <f t="shared" si="118"/>
        <v>41600</v>
      </c>
      <c r="T1475" s="469">
        <f>IFERROR(VLOOKUP(S1475,'Liste CG'!A:A,1,FALSE),"Attention erreur pas de CG")</f>
        <v>41600</v>
      </c>
      <c r="U1475" s="447" t="str">
        <f>IF(MID(H1475,4,1)="x", 'Messages d''erreur'!$B$13,IF(LEFT(T1475,1)="A",'Messages d''erreur'!$B$12,""))</f>
        <v/>
      </c>
    </row>
    <row r="1476" spans="1:21" ht="39" x14ac:dyDescent="0.35">
      <c r="A1476" s="535" t="s">
        <v>1959</v>
      </c>
      <c r="B1476" s="447">
        <f t="shared" si="115"/>
        <v>67114</v>
      </c>
      <c r="C1476" s="462" t="s">
        <v>356</v>
      </c>
      <c r="D1476" s="463" t="s">
        <v>1100</v>
      </c>
      <c r="E1476" s="464" t="s">
        <v>61</v>
      </c>
      <c r="F1476" s="464">
        <v>8</v>
      </c>
      <c r="G1476" s="462" t="s">
        <v>1797</v>
      </c>
      <c r="H1476" s="464" t="s">
        <v>1901</v>
      </c>
      <c r="I1476" s="464" t="s">
        <v>1201</v>
      </c>
      <c r="J1476" s="464" t="s">
        <v>1101</v>
      </c>
      <c r="K1476" s="466" t="s">
        <v>355</v>
      </c>
      <c r="L1476" s="467">
        <f t="shared" si="114"/>
        <v>1</v>
      </c>
      <c r="M1476" s="468">
        <f t="shared" si="116"/>
        <v>42521</v>
      </c>
      <c r="N1476" s="467" t="str">
        <f>IF(IFERROR(SEARCH("-",K1476,1),0) &gt; 0,IFERROR(VLOOKUP(K1476,'Liste ECO'!A:A,1,FALSE),"ATTENTION CE Inexistant"),"")</f>
        <v>311-04</v>
      </c>
      <c r="O1476" s="467" t="str">
        <f>IF(LEFT(N1476,1) ="A",'Messages d''erreur'!$B$9,"")</f>
        <v/>
      </c>
      <c r="P1476" s="447">
        <f t="shared" si="117"/>
        <v>42521</v>
      </c>
      <c r="Q1476" s="447">
        <f>IFERROR(VLOOKUP(B1477,'Liste CG'!A:A,1,FALSE),"Attention erreur pas de CG")</f>
        <v>67114</v>
      </c>
      <c r="R1476" s="447" t="str">
        <f>IF(LEFT(Q1476,1)="A",'Messages d''erreur'!B$10,"")</f>
        <v/>
      </c>
      <c r="S1476" s="467">
        <f t="shared" si="118"/>
        <v>42521</v>
      </c>
      <c r="T1476" s="469">
        <f>IFERROR(VLOOKUP(S1476,'Liste CG'!A:A,1,FALSE),"Attention erreur pas de CG")</f>
        <v>42521</v>
      </c>
      <c r="U1476" s="447" t="str">
        <f>IF(MID(H1476,4,1)="x", 'Messages d''erreur'!$B$13,IF(LEFT(T1476,1)="A",'Messages d''erreur'!$B$12,""))</f>
        <v/>
      </c>
    </row>
    <row r="1477" spans="1:21" ht="39" x14ac:dyDescent="0.35">
      <c r="A1477" s="535" t="s">
        <v>1959</v>
      </c>
      <c r="B1477" s="447">
        <f t="shared" si="115"/>
        <v>67114</v>
      </c>
      <c r="C1477" s="462" t="s">
        <v>356</v>
      </c>
      <c r="D1477" s="463" t="s">
        <v>1100</v>
      </c>
      <c r="E1477" s="464" t="s">
        <v>61</v>
      </c>
      <c r="F1477" s="464">
        <v>9</v>
      </c>
      <c r="G1477" s="462" t="s">
        <v>1797</v>
      </c>
      <c r="H1477" s="464" t="s">
        <v>2253</v>
      </c>
      <c r="I1477" s="464" t="s">
        <v>2182</v>
      </c>
      <c r="J1477" s="464" t="s">
        <v>1101</v>
      </c>
      <c r="K1477" s="466" t="s">
        <v>355</v>
      </c>
      <c r="L1477" s="467">
        <f t="shared" si="114"/>
        <v>1</v>
      </c>
      <c r="M1477" s="468">
        <f t="shared" si="116"/>
        <v>46801</v>
      </c>
      <c r="N1477" s="467" t="str">
        <f>IF(IFERROR(SEARCH("-",K1477,1),0) &gt; 0,IFERROR(VLOOKUP(K1477,'Liste ECO'!A:A,1,FALSE),"ATTENTION CE Inexistant"),"")</f>
        <v>311-04</v>
      </c>
      <c r="O1477" s="467" t="str">
        <f>IF(LEFT(N1477,1) ="A",'Messages d''erreur'!$B$9,"")</f>
        <v/>
      </c>
      <c r="P1477" s="447">
        <f t="shared" si="117"/>
        <v>46801</v>
      </c>
      <c r="Q1477" s="447">
        <f>IFERROR(VLOOKUP(B1478,'Liste CG'!A:A,1,FALSE),"Attention erreur pas de CG")</f>
        <v>67114</v>
      </c>
      <c r="R1477" s="447" t="str">
        <f>IF(LEFT(Q1477,1)="A",'Messages d''erreur'!B$10,"")</f>
        <v/>
      </c>
      <c r="S1477" s="467">
        <f t="shared" si="118"/>
        <v>46801</v>
      </c>
      <c r="T1477" s="469">
        <f>IFERROR(VLOOKUP(S1477,'Liste CG'!A:A,1,FALSE),"Attention erreur pas de CG")</f>
        <v>46801</v>
      </c>
      <c r="U1477" s="447" t="str">
        <f>IF(MID(H1477,4,1)="x", 'Messages d''erreur'!$B$13,IF(LEFT(T1477,1)="A",'Messages d''erreur'!$B$12,""))</f>
        <v/>
      </c>
    </row>
    <row r="1478" spans="1:21" ht="39" x14ac:dyDescent="0.35">
      <c r="A1478" s="535" t="s">
        <v>1959</v>
      </c>
      <c r="B1478" s="447">
        <f t="shared" si="115"/>
        <v>67114</v>
      </c>
      <c r="C1478" s="462" t="s">
        <v>356</v>
      </c>
      <c r="D1478" s="463" t="s">
        <v>1100</v>
      </c>
      <c r="E1478" s="464" t="s">
        <v>61</v>
      </c>
      <c r="F1478" s="464">
        <v>10</v>
      </c>
      <c r="G1478" s="462" t="s">
        <v>1797</v>
      </c>
      <c r="H1478" s="464" t="s">
        <v>2261</v>
      </c>
      <c r="I1478" s="464" t="s">
        <v>2182</v>
      </c>
      <c r="J1478" s="464" t="s">
        <v>1101</v>
      </c>
      <c r="K1478" s="466" t="s">
        <v>355</v>
      </c>
      <c r="L1478" s="467">
        <f t="shared" si="114"/>
        <v>1</v>
      </c>
      <c r="M1478" s="468">
        <f t="shared" si="116"/>
        <v>46811</v>
      </c>
      <c r="N1478" s="467" t="str">
        <f>IF(IFERROR(SEARCH("-",K1478,1),0) &gt; 0,IFERROR(VLOOKUP(K1478,'Liste ECO'!A:A,1,FALSE),"ATTENTION CE Inexistant"),"")</f>
        <v>311-04</v>
      </c>
      <c r="O1478" s="467" t="str">
        <f>IF(LEFT(N1478,1) ="A",'Messages d''erreur'!$B$9,"")</f>
        <v/>
      </c>
      <c r="P1478" s="447">
        <f t="shared" si="117"/>
        <v>46811</v>
      </c>
      <c r="Q1478" s="447">
        <f>IFERROR(VLOOKUP(B1479,'Liste CG'!A:A,1,FALSE),"Attention erreur pas de CG")</f>
        <v>67115</v>
      </c>
      <c r="R1478" s="447" t="str">
        <f>IF(LEFT(Q1478,1)="A",'Messages d''erreur'!B$10,"")</f>
        <v/>
      </c>
      <c r="S1478" s="467">
        <f t="shared" si="118"/>
        <v>46811</v>
      </c>
      <c r="T1478" s="469">
        <f>IFERROR(VLOOKUP(S1478,'Liste CG'!A:A,1,FALSE),"Attention erreur pas de CG")</f>
        <v>46811</v>
      </c>
      <c r="U1478" s="447" t="str">
        <f>IF(MID(H1478,4,1)="x", 'Messages d''erreur'!$B$13,IF(LEFT(T1478,1)="A",'Messages d''erreur'!$B$12,""))</f>
        <v/>
      </c>
    </row>
    <row r="1479" spans="1:21" ht="39" x14ac:dyDescent="0.35">
      <c r="A1479" s="535" t="s">
        <v>2243</v>
      </c>
      <c r="B1479" s="447">
        <f t="shared" si="115"/>
        <v>67115</v>
      </c>
      <c r="C1479" s="462" t="s">
        <v>359</v>
      </c>
      <c r="D1479" s="463" t="s">
        <v>1100</v>
      </c>
      <c r="E1479" s="464" t="s">
        <v>61</v>
      </c>
      <c r="F1479" s="464">
        <v>1</v>
      </c>
      <c r="G1479" s="462" t="s">
        <v>1797</v>
      </c>
      <c r="H1479" s="464" t="s">
        <v>1232</v>
      </c>
      <c r="I1479" s="464" t="s">
        <v>1201</v>
      </c>
      <c r="J1479" s="464" t="s">
        <v>1101</v>
      </c>
      <c r="K1479" s="466" t="s">
        <v>358</v>
      </c>
      <c r="L1479" s="467">
        <f t="shared" ref="L1479:L1495" si="119">IF(A1479=A1478,1,0)</f>
        <v>0</v>
      </c>
      <c r="M1479" s="468">
        <f t="shared" si="116"/>
        <v>46601</v>
      </c>
      <c r="N1479" s="467" t="str">
        <f>IF(IFERROR(SEARCH("-",K1479,1),0) &gt; 0,IFERROR(VLOOKUP(K1479,'Liste ECO'!A:A,1,FALSE),"ATTENTION CE Inexistant"),"")</f>
        <v>311-05</v>
      </c>
      <c r="O1479" s="467" t="str">
        <f>IF(LEFT(N1479,1) ="A",'Messages d''erreur'!$B$9,"")</f>
        <v/>
      </c>
      <c r="P1479" s="447">
        <f t="shared" si="117"/>
        <v>46601</v>
      </c>
      <c r="Q1479" s="447">
        <f>IFERROR(VLOOKUP(B1480,'Liste CG'!A:A,1,FALSE),"Attention erreur pas de CG")</f>
        <v>67148</v>
      </c>
      <c r="R1479" s="447" t="str">
        <f>IF(LEFT(Q1479,1)="A",'Messages d''erreur'!B$10,"")</f>
        <v/>
      </c>
      <c r="S1479" s="467">
        <f t="shared" si="118"/>
        <v>46601</v>
      </c>
      <c r="T1479" s="469">
        <f>IFERROR(VLOOKUP(S1479,'Liste CG'!A:A,1,FALSE),"Attention erreur pas de CG")</f>
        <v>46601</v>
      </c>
      <c r="U1479" s="447" t="str">
        <f>IF(MID(H1479,4,1)="x", 'Messages d''erreur'!$B$13,IF(LEFT(T1479,1)="A",'Messages d''erreur'!$B$12,""))</f>
        <v/>
      </c>
    </row>
    <row r="1480" spans="1:21" ht="65" x14ac:dyDescent="0.35">
      <c r="A1480" s="535" t="s">
        <v>2244</v>
      </c>
      <c r="B1480" s="447">
        <f t="shared" si="115"/>
        <v>67148</v>
      </c>
      <c r="C1480" s="462" t="s">
        <v>366</v>
      </c>
      <c r="D1480" s="463" t="s">
        <v>1100</v>
      </c>
      <c r="E1480" s="464" t="s">
        <v>61</v>
      </c>
      <c r="F1480" s="464">
        <v>1</v>
      </c>
      <c r="G1480" s="462" t="s">
        <v>1342</v>
      </c>
      <c r="H1480" s="464" t="s">
        <v>1232</v>
      </c>
      <c r="I1480" s="464" t="s">
        <v>1201</v>
      </c>
      <c r="J1480" s="464" t="s">
        <v>1101</v>
      </c>
      <c r="K1480" s="466" t="s">
        <v>365</v>
      </c>
      <c r="L1480" s="467">
        <f t="shared" si="119"/>
        <v>0</v>
      </c>
      <c r="M1480" s="468">
        <f t="shared" si="116"/>
        <v>46601</v>
      </c>
      <c r="N1480" s="467" t="str">
        <f>IF(IFERROR(SEARCH("-",K1480,1),0) &gt; 0,IFERROR(VLOOKUP(K1480,'Liste ECO'!A:A,1,FALSE),"ATTENTION CE Inexistant"),"")</f>
        <v>311-48</v>
      </c>
      <c r="O1480" s="467" t="str">
        <f>IF(LEFT(N1480,1) ="A",'Messages d''erreur'!$B$9,"")</f>
        <v/>
      </c>
      <c r="P1480" s="447">
        <f t="shared" si="117"/>
        <v>46601</v>
      </c>
      <c r="Q1480" s="447">
        <f>IFERROR(VLOOKUP(B1481,'Liste CG'!A:A,1,FALSE),"Attention erreur pas de CG")</f>
        <v>67151</v>
      </c>
      <c r="R1480" s="447" t="str">
        <f>IF(LEFT(Q1480,1)="A",'Messages d''erreur'!B$10,"")</f>
        <v/>
      </c>
      <c r="S1480" s="467">
        <f t="shared" si="118"/>
        <v>46601</v>
      </c>
      <c r="T1480" s="469">
        <f>IFERROR(VLOOKUP(S1480,'Liste CG'!A:A,1,FALSE),"Attention erreur pas de CG")</f>
        <v>46601</v>
      </c>
      <c r="U1480" s="447" t="str">
        <f>IF(MID(H1480,4,1)="x", 'Messages d''erreur'!$B$13,IF(LEFT(T1480,1)="A",'Messages d''erreur'!$B$12,""))</f>
        <v/>
      </c>
    </row>
    <row r="1481" spans="1:21" ht="26" x14ac:dyDescent="0.35">
      <c r="A1481" s="535" t="s">
        <v>2245</v>
      </c>
      <c r="B1481" s="447">
        <f t="shared" si="115"/>
        <v>67151</v>
      </c>
      <c r="C1481" s="462" t="s">
        <v>376</v>
      </c>
      <c r="D1481" s="463" t="s">
        <v>1100</v>
      </c>
      <c r="E1481" s="464" t="s">
        <v>61</v>
      </c>
      <c r="F1481" s="464">
        <v>1</v>
      </c>
      <c r="G1481" s="462" t="s">
        <v>1342</v>
      </c>
      <c r="H1481" s="464" t="s">
        <v>1232</v>
      </c>
      <c r="I1481" s="464" t="s">
        <v>1201</v>
      </c>
      <c r="J1481" s="464" t="s">
        <v>1101</v>
      </c>
      <c r="K1481" s="466" t="s">
        <v>362</v>
      </c>
      <c r="L1481" s="467">
        <f t="shared" si="119"/>
        <v>0</v>
      </c>
      <c r="M1481" s="468">
        <f t="shared" si="116"/>
        <v>46601</v>
      </c>
      <c r="N1481" s="467" t="str">
        <f>IF(IFERROR(SEARCH("-",K1481,1),0) &gt; 0,IFERROR(VLOOKUP(K1481,'Liste ECO'!A:A,1,FALSE),"ATTENTION CE Inexistant"),"")</f>
        <v>311-07</v>
      </c>
      <c r="O1481" s="467" t="str">
        <f>IF(LEFT(N1481,1) ="A",'Messages d''erreur'!$B$9,"")</f>
        <v/>
      </c>
      <c r="P1481" s="447">
        <f t="shared" si="117"/>
        <v>46601</v>
      </c>
      <c r="Q1481" s="447">
        <f>IFERROR(VLOOKUP(B1482,'Liste CG'!A:A,1,FALSE),"Attention erreur pas de CG")</f>
        <v>67151</v>
      </c>
      <c r="R1481" s="447" t="str">
        <f>IF(LEFT(Q1481,1)="A",'Messages d''erreur'!B$10,"")</f>
        <v/>
      </c>
      <c r="S1481" s="467">
        <f t="shared" si="118"/>
        <v>46601</v>
      </c>
      <c r="T1481" s="469">
        <f>IFERROR(VLOOKUP(S1481,'Liste CG'!A:A,1,FALSE),"Attention erreur pas de CG")</f>
        <v>46601</v>
      </c>
      <c r="U1481" s="447" t="str">
        <f>IF(MID(H1481,4,1)="x", 'Messages d''erreur'!$B$13,IF(LEFT(T1481,1)="A",'Messages d''erreur'!$B$12,""))</f>
        <v/>
      </c>
    </row>
    <row r="1482" spans="1:21" ht="26" x14ac:dyDescent="0.35">
      <c r="A1482" s="535" t="s">
        <v>2245</v>
      </c>
      <c r="B1482" s="447">
        <f t="shared" si="115"/>
        <v>67151</v>
      </c>
      <c r="C1482" s="462" t="s">
        <v>376</v>
      </c>
      <c r="D1482" s="463" t="s">
        <v>1100</v>
      </c>
      <c r="E1482" s="464" t="s">
        <v>61</v>
      </c>
      <c r="F1482" s="464">
        <v>2</v>
      </c>
      <c r="G1482" s="462" t="s">
        <v>1343</v>
      </c>
      <c r="H1482" s="462" t="s">
        <v>1344</v>
      </c>
      <c r="I1482" s="464" t="s">
        <v>1201</v>
      </c>
      <c r="J1482" s="464" t="s">
        <v>1101</v>
      </c>
      <c r="K1482" s="466" t="s">
        <v>362</v>
      </c>
      <c r="L1482" s="467">
        <f t="shared" si="119"/>
        <v>1</v>
      </c>
      <c r="M1482" s="468">
        <f t="shared" si="116"/>
        <v>44200</v>
      </c>
      <c r="N1482" s="467" t="str">
        <f>IF(IFERROR(SEARCH("-",K1482,1),0) &gt; 0,IFERROR(VLOOKUP(K1482,'Liste ECO'!A:A,1,FALSE),"ATTENTION CE Inexistant"),"")</f>
        <v>311-07</v>
      </c>
      <c r="O1482" s="467" t="str">
        <f>IF(LEFT(N1482,1) ="A",'Messages d''erreur'!$B$9,"")</f>
        <v/>
      </c>
      <c r="P1482" s="447">
        <f t="shared" si="117"/>
        <v>44200</v>
      </c>
      <c r="Q1482" s="447">
        <f>IFERROR(VLOOKUP(B1483,'Liste CG'!A:A,1,FALSE),"Attention erreur pas de CG")</f>
        <v>67212</v>
      </c>
      <c r="R1482" s="447" t="str">
        <f>IF(LEFT(Q1482,1)="A",'Messages d''erreur'!B$10,"")</f>
        <v/>
      </c>
      <c r="S1482" s="467">
        <f t="shared" si="118"/>
        <v>44200</v>
      </c>
      <c r="T1482" s="469">
        <f>IFERROR(VLOOKUP(S1482,'Liste CG'!A:A,1,FALSE),"Attention erreur pas de CG")</f>
        <v>44200</v>
      </c>
      <c r="U1482" s="447" t="str">
        <f>IF(MID(H1482,4,1)="x", 'Messages d''erreur'!$B$13,IF(LEFT(T1482,1)="A",'Messages d''erreur'!$B$12,""))</f>
        <v/>
      </c>
    </row>
    <row r="1483" spans="1:21" ht="39" x14ac:dyDescent="0.35">
      <c r="A1483" s="535" t="s">
        <v>2054</v>
      </c>
      <c r="B1483" s="447">
        <f t="shared" si="115"/>
        <v>67212</v>
      </c>
      <c r="C1483" s="462" t="s">
        <v>786</v>
      </c>
      <c r="D1483" s="463" t="s">
        <v>1100</v>
      </c>
      <c r="E1483" s="464" t="s">
        <v>61</v>
      </c>
      <c r="F1483" s="464">
        <v>1</v>
      </c>
      <c r="G1483" s="462" t="s">
        <v>2528</v>
      </c>
      <c r="H1483" s="464" t="s">
        <v>1371</v>
      </c>
      <c r="I1483" s="464" t="s">
        <v>1201</v>
      </c>
      <c r="J1483" s="464" t="s">
        <v>1101</v>
      </c>
      <c r="K1483" s="466" t="s">
        <v>785</v>
      </c>
      <c r="L1483" s="467">
        <f t="shared" si="119"/>
        <v>0</v>
      </c>
      <c r="M1483" s="468">
        <f t="shared" si="116"/>
        <v>41600</v>
      </c>
      <c r="N1483" s="467" t="str">
        <f>IF(IFERROR(SEARCH("-",K1483,1),0) &gt; 0,IFERROR(VLOOKUP(K1483,'Liste ECO'!A:A,1,FALSE),"ATTENTION CE Inexistant"),"")</f>
        <v>701-51</v>
      </c>
      <c r="O1483" s="467" t="str">
        <f>IF(LEFT(N1483,1) ="A",'Messages d''erreur'!$B$9,"")</f>
        <v/>
      </c>
      <c r="P1483" s="447">
        <f t="shared" si="117"/>
        <v>41600</v>
      </c>
      <c r="Q1483" s="447">
        <f>IFERROR(VLOOKUP(B1484,'Liste CG'!A:A,1,FALSE),"Attention erreur pas de CG")</f>
        <v>67213</v>
      </c>
      <c r="R1483" s="447" t="str">
        <f>IF(LEFT(Q1483,1)="A",'Messages d''erreur'!B$10,"")</f>
        <v/>
      </c>
      <c r="S1483" s="467">
        <f t="shared" si="118"/>
        <v>41600</v>
      </c>
      <c r="T1483" s="469">
        <f>IFERROR(VLOOKUP(S1483,'Liste CG'!A:A,1,FALSE),"Attention erreur pas de CG")</f>
        <v>41600</v>
      </c>
      <c r="U1483" s="447" t="str">
        <f>IF(MID(H1483,4,1)="x", 'Messages d''erreur'!$B$13,IF(LEFT(T1483,1)="A",'Messages d''erreur'!$B$12,""))</f>
        <v/>
      </c>
    </row>
    <row r="1484" spans="1:21" ht="39" x14ac:dyDescent="0.35">
      <c r="A1484" s="535" t="s">
        <v>2246</v>
      </c>
      <c r="B1484" s="447">
        <f t="shared" si="115"/>
        <v>67213</v>
      </c>
      <c r="C1484" s="462" t="s">
        <v>788</v>
      </c>
      <c r="D1484" s="463" t="s">
        <v>1100</v>
      </c>
      <c r="E1484" s="464" t="s">
        <v>61</v>
      </c>
      <c r="F1484" s="464">
        <v>1</v>
      </c>
      <c r="G1484" s="462" t="s">
        <v>1797</v>
      </c>
      <c r="H1484" s="464" t="s">
        <v>1232</v>
      </c>
      <c r="I1484" s="464" t="s">
        <v>1201</v>
      </c>
      <c r="J1484" s="464" t="s">
        <v>1101</v>
      </c>
      <c r="K1484" s="466" t="s">
        <v>787</v>
      </c>
      <c r="L1484" s="467">
        <f t="shared" si="119"/>
        <v>0</v>
      </c>
      <c r="M1484" s="468">
        <f t="shared" si="116"/>
        <v>46601</v>
      </c>
      <c r="N1484" s="467" t="str">
        <f>IF(IFERROR(SEARCH("-",K1484,1),0) &gt; 0,IFERROR(VLOOKUP(K1484,'Liste ECO'!A:A,1,FALSE),"ATTENTION CE Inexistant"),"")</f>
        <v>701-52</v>
      </c>
      <c r="O1484" s="467" t="str">
        <f>IF(LEFT(N1484,1) ="A",'Messages d''erreur'!$B$9,"")</f>
        <v/>
      </c>
      <c r="P1484" s="447">
        <f t="shared" si="117"/>
        <v>46601</v>
      </c>
      <c r="Q1484" s="447">
        <f>IFERROR(VLOOKUP(B1485,'Liste CG'!A:A,1,FALSE),"Attention erreur pas de CG")</f>
        <v>67241</v>
      </c>
      <c r="R1484" s="447" t="str">
        <f>IF(LEFT(Q1484,1)="A",'Messages d''erreur'!B$10,"")</f>
        <v/>
      </c>
      <c r="S1484" s="467">
        <f t="shared" si="118"/>
        <v>46601</v>
      </c>
      <c r="T1484" s="469">
        <f>IFERROR(VLOOKUP(S1484,'Liste CG'!A:A,1,FALSE),"Attention erreur pas de CG")</f>
        <v>46601</v>
      </c>
      <c r="U1484" s="447" t="str">
        <f>IF(MID(H1484,4,1)="x", 'Messages d''erreur'!$B$13,IF(LEFT(T1484,1)="A",'Messages d''erreur'!$B$12,""))</f>
        <v/>
      </c>
    </row>
    <row r="1485" spans="1:21" ht="39" x14ac:dyDescent="0.35">
      <c r="A1485" s="535" t="s">
        <v>1388</v>
      </c>
      <c r="B1485" s="447">
        <f t="shared" si="115"/>
        <v>67241</v>
      </c>
      <c r="C1485" s="462" t="s">
        <v>2529</v>
      </c>
      <c r="D1485" s="463" t="s">
        <v>1100</v>
      </c>
      <c r="E1485" s="464" t="s">
        <v>61</v>
      </c>
      <c r="F1485" s="464">
        <v>1</v>
      </c>
      <c r="G1485" s="462" t="s">
        <v>1387</v>
      </c>
      <c r="H1485" s="464" t="s">
        <v>2530</v>
      </c>
      <c r="I1485" s="464" t="s">
        <v>1353</v>
      </c>
      <c r="J1485" s="464">
        <v>0</v>
      </c>
      <c r="K1485" s="466" t="s">
        <v>1100</v>
      </c>
      <c r="L1485" s="467">
        <f t="shared" si="119"/>
        <v>0</v>
      </c>
      <c r="M1485" s="468" t="e">
        <f t="shared" si="116"/>
        <v>#VALUE!</v>
      </c>
      <c r="N1485" s="467" t="str">
        <f>IF(IFERROR(SEARCH("-",K1485,1),0) &gt; 0,IFERROR(VLOOKUP(K1485,'Liste ECO'!A:A,1,FALSE),"ATTENTION CE Inexistant"),"")</f>
        <v/>
      </c>
      <c r="O1485" s="467" t="str">
        <f>IF(LEFT(N1485,1) ="A",'Messages d''erreur'!$B$9,"")</f>
        <v/>
      </c>
      <c r="P1485" s="447" t="e">
        <f t="shared" si="117"/>
        <v>#VALUE!</v>
      </c>
      <c r="Q1485" s="447">
        <f>IFERROR(VLOOKUP(B1486,'Liste CG'!A:A,1,FALSE),"Attention erreur pas de CG")</f>
        <v>67251</v>
      </c>
      <c r="R1485" s="447" t="str">
        <f>IF(LEFT(Q1485,1)="A",'Messages d''erreur'!B$10,"")</f>
        <v/>
      </c>
      <c r="S1485" s="467" t="e">
        <f t="shared" si="118"/>
        <v>#VALUE!</v>
      </c>
      <c r="T1485" s="469" t="str">
        <f>IFERROR(VLOOKUP(S1485,'Liste CG'!A:A,1,FALSE),"Attention erreur pas de CG")</f>
        <v>Attention erreur pas de CG</v>
      </c>
      <c r="U1485" s="447" t="str">
        <f>IF(MID(H1485,4,1)="x", 'Messages d''erreur'!$B$13,IF(LEFT(T1485,1)="A",'Messages d''erreur'!$B$12,""))</f>
        <v>Compte générique de contre-partie</v>
      </c>
    </row>
    <row r="1486" spans="1:21" ht="39" x14ac:dyDescent="0.35">
      <c r="A1486" s="535" t="s">
        <v>2247</v>
      </c>
      <c r="B1486" s="447">
        <f t="shared" si="115"/>
        <v>67251</v>
      </c>
      <c r="C1486" s="462" t="s">
        <v>2531</v>
      </c>
      <c r="D1486" s="463" t="s">
        <v>1100</v>
      </c>
      <c r="E1486" s="464" t="s">
        <v>61</v>
      </c>
      <c r="F1486" s="464">
        <v>1</v>
      </c>
      <c r="G1486" s="462" t="s">
        <v>1342</v>
      </c>
      <c r="H1486" s="464" t="s">
        <v>1232</v>
      </c>
      <c r="I1486" s="464" t="s">
        <v>1201</v>
      </c>
      <c r="J1486" s="464" t="s">
        <v>1101</v>
      </c>
      <c r="K1486" s="466" t="s">
        <v>716</v>
      </c>
      <c r="L1486" s="467">
        <f t="shared" si="119"/>
        <v>0</v>
      </c>
      <c r="M1486" s="468">
        <f t="shared" si="116"/>
        <v>46601</v>
      </c>
      <c r="N1486" s="467" t="str">
        <f>IF(IFERROR(SEARCH("-",K1486,1),0) &gt; 0,IFERROR(VLOOKUP(K1486,'Liste ECO'!A:A,1,FALSE),"ATTENTION CE Inexistant"),"")</f>
        <v>512-55</v>
      </c>
      <c r="O1486" s="467" t="str">
        <f>IF(LEFT(N1486,1) ="A",'Messages d''erreur'!$B$9,"")</f>
        <v/>
      </c>
      <c r="P1486" s="447">
        <f t="shared" si="117"/>
        <v>46601</v>
      </c>
      <c r="Q1486" s="447">
        <f>IFERROR(VLOOKUP(B1487,'Liste CG'!A:A,1,FALSE),"Attention erreur pas de CG")</f>
        <v>67251</v>
      </c>
      <c r="R1486" s="447" t="str">
        <f>IF(LEFT(Q1486,1)="A",'Messages d''erreur'!B$10,"")</f>
        <v/>
      </c>
      <c r="S1486" s="467">
        <f t="shared" si="118"/>
        <v>46601</v>
      </c>
      <c r="T1486" s="469">
        <f>IFERROR(VLOOKUP(S1486,'Liste CG'!A:A,1,FALSE),"Attention erreur pas de CG")</f>
        <v>46601</v>
      </c>
      <c r="U1486" s="447" t="str">
        <f>IF(MID(H1486,4,1)="x", 'Messages d''erreur'!$B$13,IF(LEFT(T1486,1)="A",'Messages d''erreur'!$B$12,""))</f>
        <v/>
      </c>
    </row>
    <row r="1487" spans="1:21" ht="39" x14ac:dyDescent="0.35">
      <c r="A1487" s="535" t="s">
        <v>2247</v>
      </c>
      <c r="B1487" s="447">
        <f t="shared" si="115"/>
        <v>67251</v>
      </c>
      <c r="C1487" s="462" t="s">
        <v>2531</v>
      </c>
      <c r="D1487" s="463" t="s">
        <v>1100</v>
      </c>
      <c r="E1487" s="464" t="s">
        <v>61</v>
      </c>
      <c r="F1487" s="464">
        <v>2</v>
      </c>
      <c r="G1487" s="462" t="s">
        <v>1343</v>
      </c>
      <c r="H1487" s="462" t="s">
        <v>1344</v>
      </c>
      <c r="I1487" s="464" t="s">
        <v>1201</v>
      </c>
      <c r="J1487" s="464" t="s">
        <v>1101</v>
      </c>
      <c r="K1487" s="466" t="s">
        <v>716</v>
      </c>
      <c r="L1487" s="467">
        <f t="shared" si="119"/>
        <v>1</v>
      </c>
      <c r="M1487" s="468">
        <f t="shared" si="116"/>
        <v>44200</v>
      </c>
      <c r="N1487" s="467" t="str">
        <f>IF(IFERROR(SEARCH("-",K1487,1),0) &gt; 0,IFERROR(VLOOKUP(K1487,'Liste ECO'!A:A,1,FALSE),"ATTENTION CE Inexistant"),"")</f>
        <v>512-55</v>
      </c>
      <c r="O1487" s="467" t="str">
        <f>IF(LEFT(N1487,1) ="A",'Messages d''erreur'!$B$9,"")</f>
        <v/>
      </c>
      <c r="P1487" s="447">
        <f t="shared" si="117"/>
        <v>44200</v>
      </c>
      <c r="Q1487" s="447">
        <f>IFERROR(VLOOKUP(B1488,'Liste CG'!A:A,1,FALSE),"Attention erreur pas de CG")</f>
        <v>67261</v>
      </c>
      <c r="R1487" s="447" t="str">
        <f>IF(LEFT(Q1487,1)="A",'Messages d''erreur'!B$10,"")</f>
        <v/>
      </c>
      <c r="S1487" s="467">
        <f t="shared" si="118"/>
        <v>44200</v>
      </c>
      <c r="T1487" s="469">
        <f>IFERROR(VLOOKUP(S1487,'Liste CG'!A:A,1,FALSE),"Attention erreur pas de CG")</f>
        <v>44200</v>
      </c>
      <c r="U1487" s="447" t="str">
        <f>IF(MID(H1487,4,1)="x", 'Messages d''erreur'!$B$13,IF(LEFT(T1487,1)="A",'Messages d''erreur'!$B$12,""))</f>
        <v/>
      </c>
    </row>
    <row r="1488" spans="1:21" ht="26" x14ac:dyDescent="0.35">
      <c r="A1488" s="535" t="s">
        <v>2248</v>
      </c>
      <c r="B1488" s="447">
        <f t="shared" si="115"/>
        <v>67261</v>
      </c>
      <c r="C1488" s="462" t="s">
        <v>722</v>
      </c>
      <c r="D1488" s="463" t="s">
        <v>1100</v>
      </c>
      <c r="E1488" s="464" t="s">
        <v>61</v>
      </c>
      <c r="F1488" s="464">
        <v>1</v>
      </c>
      <c r="G1488" s="462" t="s">
        <v>1342</v>
      </c>
      <c r="H1488" s="464" t="s">
        <v>1232</v>
      </c>
      <c r="I1488" s="464" t="s">
        <v>1201</v>
      </c>
      <c r="J1488" s="464" t="s">
        <v>1101</v>
      </c>
      <c r="K1488" s="466" t="s">
        <v>721</v>
      </c>
      <c r="L1488" s="467">
        <f t="shared" si="119"/>
        <v>0</v>
      </c>
      <c r="M1488" s="468">
        <f t="shared" si="116"/>
        <v>46601</v>
      </c>
      <c r="N1488" s="467" t="str">
        <f>IF(IFERROR(SEARCH("-",K1488,1),0) &gt; 0,IFERROR(VLOOKUP(K1488,'Liste ECO'!A:A,1,FALSE),"ATTENTION CE Inexistant"),"")</f>
        <v>513-51</v>
      </c>
      <c r="O1488" s="467" t="str">
        <f>IF(LEFT(N1488,1) ="A",'Messages d''erreur'!$B$9,"")</f>
        <v/>
      </c>
      <c r="P1488" s="447">
        <f t="shared" si="117"/>
        <v>46601</v>
      </c>
      <c r="Q1488" s="447">
        <f>IFERROR(VLOOKUP(B1489,'Liste CG'!A:A,1,FALSE),"Attention erreur pas de CG")</f>
        <v>67261</v>
      </c>
      <c r="R1488" s="447" t="str">
        <f>IF(LEFT(Q1488,1)="A",'Messages d''erreur'!B$10,"")</f>
        <v/>
      </c>
      <c r="S1488" s="467">
        <f t="shared" si="118"/>
        <v>46601</v>
      </c>
      <c r="T1488" s="469">
        <f>IFERROR(VLOOKUP(S1488,'Liste CG'!A:A,1,FALSE),"Attention erreur pas de CG")</f>
        <v>46601</v>
      </c>
      <c r="U1488" s="447" t="str">
        <f>IF(MID(H1488,4,1)="x", 'Messages d''erreur'!$B$13,IF(LEFT(T1488,1)="A",'Messages d''erreur'!$B$12,""))</f>
        <v/>
      </c>
    </row>
    <row r="1489" spans="1:21" ht="26" x14ac:dyDescent="0.35">
      <c r="A1489" s="535" t="s">
        <v>2248</v>
      </c>
      <c r="B1489" s="447">
        <f t="shared" si="115"/>
        <v>67261</v>
      </c>
      <c r="C1489" s="462" t="s">
        <v>722</v>
      </c>
      <c r="D1489" s="463" t="s">
        <v>1100</v>
      </c>
      <c r="E1489" s="464" t="s">
        <v>61</v>
      </c>
      <c r="F1489" s="464">
        <v>2</v>
      </c>
      <c r="G1489" s="462" t="s">
        <v>1343</v>
      </c>
      <c r="H1489" s="462" t="s">
        <v>1344</v>
      </c>
      <c r="I1489" s="464" t="s">
        <v>1201</v>
      </c>
      <c r="J1489" s="464" t="s">
        <v>1101</v>
      </c>
      <c r="K1489" s="466" t="s">
        <v>721</v>
      </c>
      <c r="L1489" s="467">
        <f t="shared" si="119"/>
        <v>1</v>
      </c>
      <c r="M1489" s="468">
        <f t="shared" si="116"/>
        <v>44200</v>
      </c>
      <c r="N1489" s="467" t="str">
        <f>IF(IFERROR(SEARCH("-",K1489,1),0) &gt; 0,IFERROR(VLOOKUP(K1489,'Liste ECO'!A:A,1,FALSE),"ATTENTION CE Inexistant"),"")</f>
        <v>513-51</v>
      </c>
      <c r="O1489" s="467" t="str">
        <f>IF(LEFT(N1489,1) ="A",'Messages d''erreur'!$B$9,"")</f>
        <v/>
      </c>
      <c r="P1489" s="447">
        <f t="shared" si="117"/>
        <v>44200</v>
      </c>
      <c r="Q1489" s="447">
        <f>IFERROR(VLOOKUP(B1490,'Liste CG'!A:A,1,FALSE),"Attention erreur pas de CG")</f>
        <v>67311</v>
      </c>
      <c r="R1489" s="447" t="str">
        <f>IF(LEFT(Q1489,1)="A",'Messages d''erreur'!B$10,"")</f>
        <v/>
      </c>
      <c r="S1489" s="467">
        <f t="shared" si="118"/>
        <v>44200</v>
      </c>
      <c r="T1489" s="469">
        <f>IFERROR(VLOOKUP(S1489,'Liste CG'!A:A,1,FALSE),"Attention erreur pas de CG")</f>
        <v>44200</v>
      </c>
      <c r="U1489" s="447" t="str">
        <f>IF(MID(H1489,4,1)="x", 'Messages d''erreur'!$B$13,IF(LEFT(T1489,1)="A",'Messages d''erreur'!$B$12,""))</f>
        <v/>
      </c>
    </row>
    <row r="1490" spans="1:21" ht="26" x14ac:dyDescent="0.35">
      <c r="A1490" s="535" t="s">
        <v>2532</v>
      </c>
      <c r="B1490" s="447">
        <f t="shared" ref="B1490:B1553" si="120">VALUE(A1490)</f>
        <v>67311</v>
      </c>
      <c r="C1490" s="462" t="s">
        <v>2533</v>
      </c>
      <c r="D1490" s="463" t="s">
        <v>1100</v>
      </c>
      <c r="E1490" s="464" t="s">
        <v>61</v>
      </c>
      <c r="F1490" s="464">
        <v>1</v>
      </c>
      <c r="G1490" s="462" t="s">
        <v>2533</v>
      </c>
      <c r="H1490" s="464" t="s">
        <v>2534</v>
      </c>
      <c r="I1490" s="464" t="s">
        <v>1341</v>
      </c>
      <c r="J1490" s="464" t="s">
        <v>1101</v>
      </c>
      <c r="K1490" s="466" t="s">
        <v>1100</v>
      </c>
      <c r="L1490" s="467">
        <f t="shared" si="119"/>
        <v>0</v>
      </c>
      <c r="M1490" s="468" t="e">
        <f t="shared" ref="M1490:M1553" si="121">VALUE(H1490)</f>
        <v>#VALUE!</v>
      </c>
      <c r="N1490" s="467" t="str">
        <f>IF(IFERROR(SEARCH("-",K1490,1),0) &gt; 0,IFERROR(VLOOKUP(K1490,'Liste ECO'!A:A,1,FALSE),"ATTENTION CE Inexistant"),"")</f>
        <v/>
      </c>
      <c r="O1490" s="467" t="str">
        <f>IF(LEFT(N1490,1) ="A",'Messages d''erreur'!$B$9,"")</f>
        <v/>
      </c>
      <c r="P1490" s="447" t="e">
        <f t="shared" si="117"/>
        <v>#VALUE!</v>
      </c>
      <c r="Q1490" s="447">
        <f>IFERROR(VLOOKUP(B1491,'Liste CG'!A:A,1,FALSE),"Attention erreur pas de CG")</f>
        <v>67361</v>
      </c>
      <c r="R1490" s="447" t="str">
        <f>IF(LEFT(Q1490,1)="A",'Messages d''erreur'!B$10,"")</f>
        <v/>
      </c>
      <c r="S1490" s="467" t="e">
        <f t="shared" si="118"/>
        <v>#VALUE!</v>
      </c>
      <c r="T1490" s="469" t="str">
        <f>IFERROR(VLOOKUP(S1490,'Liste CG'!A:A,1,FALSE),"Attention erreur pas de CG")</f>
        <v>Attention erreur pas de CG</v>
      </c>
      <c r="U1490" s="447" t="str">
        <f>IF(MID(H1490,4,1)="x", 'Messages d''erreur'!$B$13,IF(LEFT(T1490,1)="A",'Messages d''erreur'!$B$12,""))</f>
        <v>Compte générique de contre-partie</v>
      </c>
    </row>
    <row r="1491" spans="1:21" ht="39" x14ac:dyDescent="0.35">
      <c r="A1491" s="535" t="s">
        <v>1364</v>
      </c>
      <c r="B1491" s="447">
        <f t="shared" si="120"/>
        <v>67361</v>
      </c>
      <c r="C1491" s="462" t="s">
        <v>2535</v>
      </c>
      <c r="D1491" s="463" t="s">
        <v>1100</v>
      </c>
      <c r="E1491" s="464" t="s">
        <v>61</v>
      </c>
      <c r="F1491" s="464">
        <v>1</v>
      </c>
      <c r="G1491" s="462" t="s">
        <v>2536</v>
      </c>
      <c r="H1491" s="464" t="s">
        <v>2537</v>
      </c>
      <c r="I1491" s="509" t="s">
        <v>1696</v>
      </c>
      <c r="J1491" s="464" t="s">
        <v>1101</v>
      </c>
      <c r="K1491" s="466" t="s">
        <v>1100</v>
      </c>
      <c r="L1491" s="467">
        <f t="shared" si="119"/>
        <v>0</v>
      </c>
      <c r="M1491" s="468" t="e">
        <f t="shared" si="121"/>
        <v>#VALUE!</v>
      </c>
      <c r="N1491" s="467" t="str">
        <f>IF(IFERROR(SEARCH("-",K1491,1),0) &gt; 0,IFERROR(VLOOKUP(K1491,'Liste ECO'!A:A,1,FALSE),"ATTENTION CE Inexistant"),"")</f>
        <v/>
      </c>
      <c r="O1491" s="467" t="str">
        <f>IF(LEFT(N1491,1) ="A",'Messages d''erreur'!$B$9,"")</f>
        <v/>
      </c>
      <c r="P1491" s="447" t="e">
        <f t="shared" si="117"/>
        <v>#VALUE!</v>
      </c>
      <c r="Q1491" s="447">
        <f>IFERROR(VLOOKUP(B1492,'Liste CG'!A:A,1,FALSE),"Attention erreur pas de CG")</f>
        <v>67371</v>
      </c>
      <c r="R1491" s="447" t="str">
        <f>IF(LEFT(Q1491,1)="A",'Messages d''erreur'!B$10,"")</f>
        <v/>
      </c>
      <c r="S1491" s="467" t="e">
        <f t="shared" si="118"/>
        <v>#VALUE!</v>
      </c>
      <c r="T1491" s="469" t="str">
        <f>IFERROR(VLOOKUP(S1491,'Liste CG'!A:A,1,FALSE),"Attention erreur pas de CG")</f>
        <v>Attention erreur pas de CG</v>
      </c>
      <c r="U1491" s="447" t="str">
        <f>IF(MID(H1491,4,1)="x", 'Messages d''erreur'!$B$13,IF(LEFT(T1491,1)="A",'Messages d''erreur'!$B$12,""))</f>
        <v>Compte générique de contre-partie</v>
      </c>
    </row>
    <row r="1492" spans="1:21" ht="39" x14ac:dyDescent="0.35">
      <c r="A1492" s="535" t="s">
        <v>1402</v>
      </c>
      <c r="B1492" s="447">
        <f t="shared" si="120"/>
        <v>67371</v>
      </c>
      <c r="C1492" s="462" t="s">
        <v>2538</v>
      </c>
      <c r="D1492" s="463" t="s">
        <v>1100</v>
      </c>
      <c r="E1492" s="464" t="s">
        <v>61</v>
      </c>
      <c r="F1492" s="464">
        <v>1</v>
      </c>
      <c r="G1492" s="462" t="s">
        <v>2539</v>
      </c>
      <c r="H1492" s="464" t="s">
        <v>2540</v>
      </c>
      <c r="I1492" s="509" t="s">
        <v>1341</v>
      </c>
      <c r="J1492" s="464" t="s">
        <v>1101</v>
      </c>
      <c r="K1492" s="466" t="s">
        <v>1100</v>
      </c>
      <c r="L1492" s="467">
        <f t="shared" si="119"/>
        <v>0</v>
      </c>
      <c r="M1492" s="468" t="e">
        <f t="shared" si="121"/>
        <v>#VALUE!</v>
      </c>
      <c r="N1492" s="467" t="str">
        <f>IF(IFERROR(SEARCH("-",K1492,1),0) &gt; 0,IFERROR(VLOOKUP(K1492,'Liste ECO'!A:A,1,FALSE),"ATTENTION CE Inexistant"),"")</f>
        <v/>
      </c>
      <c r="O1492" s="467" t="str">
        <f>IF(LEFT(N1492,1) ="A",'Messages d''erreur'!$B$9,"")</f>
        <v/>
      </c>
      <c r="P1492" s="447" t="e">
        <f t="shared" si="117"/>
        <v>#VALUE!</v>
      </c>
      <c r="Q1492" s="447">
        <f>IFERROR(VLOOKUP(B1493,'Liste CG'!A:A,1,FALSE),"Attention erreur pas de CG")</f>
        <v>67391</v>
      </c>
      <c r="R1492" s="447" t="str">
        <f>IF(LEFT(Q1492,1)="A",'Messages d''erreur'!B$10,"")</f>
        <v/>
      </c>
      <c r="S1492" s="467" t="e">
        <f t="shared" si="118"/>
        <v>#VALUE!</v>
      </c>
      <c r="T1492" s="469" t="str">
        <f>IFERROR(VLOOKUP(S1492,'Liste CG'!A:A,1,FALSE),"Attention erreur pas de CG")</f>
        <v>Attention erreur pas de CG</v>
      </c>
      <c r="U1492" s="447" t="str">
        <f>IF(MID(H1492,4,1)="x", 'Messages d''erreur'!$B$13,IF(LEFT(T1492,1)="A",'Messages d''erreur'!$B$12,""))</f>
        <v>Compte générique de contre-partie</v>
      </c>
    </row>
    <row r="1493" spans="1:21" ht="26" x14ac:dyDescent="0.35">
      <c r="A1493" s="535" t="s">
        <v>2541</v>
      </c>
      <c r="B1493" s="447">
        <f t="shared" si="120"/>
        <v>67391</v>
      </c>
      <c r="C1493" s="462" t="s">
        <v>2542</v>
      </c>
      <c r="D1493" s="463" t="s">
        <v>1100</v>
      </c>
      <c r="E1493" s="464" t="s">
        <v>61</v>
      </c>
      <c r="F1493" s="464">
        <v>1</v>
      </c>
      <c r="G1493" s="462" t="s">
        <v>1100</v>
      </c>
      <c r="H1493" s="464" t="s">
        <v>2647</v>
      </c>
      <c r="I1493" s="464" t="s">
        <v>1100</v>
      </c>
      <c r="J1493" s="464" t="s">
        <v>1101</v>
      </c>
      <c r="K1493" s="466" t="s">
        <v>1100</v>
      </c>
      <c r="L1493" s="467">
        <f t="shared" si="119"/>
        <v>0</v>
      </c>
      <c r="M1493" s="468" t="e">
        <f t="shared" si="121"/>
        <v>#VALUE!</v>
      </c>
      <c r="N1493" s="467" t="str">
        <f>IF(IFERROR(SEARCH("-",K1493,1),0) &gt; 0,IFERROR(VLOOKUP(K1493,'Liste ECO'!A:A,1,FALSE),"ATTENTION CE Inexistant"),"")</f>
        <v/>
      </c>
      <c r="O1493" s="467" t="str">
        <f>IF(LEFT(N1493,1) ="A",'Messages d''erreur'!$B$9,"")</f>
        <v/>
      </c>
      <c r="P1493" s="447" t="e">
        <f t="shared" si="117"/>
        <v>#VALUE!</v>
      </c>
      <c r="Q1493" s="447">
        <f>IFERROR(VLOOKUP(B1494,'Liste CG'!A:A,1,FALSE),"Attention erreur pas de CG")</f>
        <v>68504</v>
      </c>
      <c r="R1493" s="447" t="str">
        <f>IF(LEFT(Q1493,1)="A",'Messages d''erreur'!B$10,"")</f>
        <v/>
      </c>
      <c r="S1493" s="467" t="e">
        <f t="shared" si="118"/>
        <v>#VALUE!</v>
      </c>
      <c r="T1493" s="469" t="str">
        <f>IFERROR(VLOOKUP(S1493,'Liste CG'!A:A,1,FALSE),"Attention erreur pas de CG")</f>
        <v>Attention erreur pas de CG</v>
      </c>
      <c r="U1493" s="447" t="str">
        <f>IF(MID(H1493,4,1)="x", 'Messages d''erreur'!$B$13,IF(LEFT(T1493,1)="A",'Messages d''erreur'!$B$12,""))</f>
        <v>Compte générique de contre-partie</v>
      </c>
    </row>
    <row r="1494" spans="1:21" ht="26" x14ac:dyDescent="0.35">
      <c r="A1494" s="535" t="s">
        <v>1155</v>
      </c>
      <c r="B1494" s="447">
        <f t="shared" si="120"/>
        <v>68504</v>
      </c>
      <c r="C1494" s="462" t="s">
        <v>1154</v>
      </c>
      <c r="D1494" s="463" t="s">
        <v>1100</v>
      </c>
      <c r="E1494" s="464" t="s">
        <v>61</v>
      </c>
      <c r="F1494" s="464">
        <v>1</v>
      </c>
      <c r="G1494" s="462" t="s">
        <v>2543</v>
      </c>
      <c r="H1494" s="464" t="s">
        <v>1151</v>
      </c>
      <c r="I1494" s="464" t="s">
        <v>1153</v>
      </c>
      <c r="J1494" s="464" t="s">
        <v>1101</v>
      </c>
      <c r="K1494" s="466" t="s">
        <v>1018</v>
      </c>
      <c r="L1494" s="467">
        <f t="shared" si="119"/>
        <v>0</v>
      </c>
      <c r="M1494" s="468">
        <f t="shared" si="121"/>
        <v>13104</v>
      </c>
      <c r="N1494" s="467" t="str">
        <f>IF(IFERROR(SEARCH("-",K1494,1),0) &gt; 0,IFERROR(VLOOKUP(K1494,'Liste ECO'!A:A,1,FALSE),"ATTENTION CE Inexistant"),"")</f>
        <v>954-01</v>
      </c>
      <c r="O1494" s="467" t="str">
        <f>IF(LEFT(N1494,1) ="A",'Messages d''erreur'!$B$9,"")</f>
        <v/>
      </c>
      <c r="P1494" s="447">
        <f t="shared" si="117"/>
        <v>13104</v>
      </c>
      <c r="Q1494" s="447">
        <f>IFERROR(VLOOKUP(B1495,'Liste CG'!A:A,1,FALSE),"Attention erreur pas de CG")</f>
        <v>68505</v>
      </c>
      <c r="R1494" s="447" t="str">
        <f>IF(LEFT(Q1494,1)="A",'Messages d''erreur'!B$10,"")</f>
        <v/>
      </c>
      <c r="S1494" s="467">
        <f t="shared" si="118"/>
        <v>13104</v>
      </c>
      <c r="T1494" s="469">
        <f>IFERROR(VLOOKUP(S1494,'Liste CG'!A:A,1,FALSE),"Attention erreur pas de CG")</f>
        <v>13104</v>
      </c>
      <c r="U1494" s="447" t="str">
        <f>IF(MID(H1494,4,1)="x", 'Messages d''erreur'!$B$13,IF(LEFT(T1494,1)="A",'Messages d''erreur'!$B$12,""))</f>
        <v/>
      </c>
    </row>
    <row r="1495" spans="1:21" ht="52" x14ac:dyDescent="0.35">
      <c r="A1495" s="535" t="s">
        <v>1163</v>
      </c>
      <c r="B1495" s="447">
        <f t="shared" si="120"/>
        <v>68505</v>
      </c>
      <c r="C1495" s="462" t="s">
        <v>1162</v>
      </c>
      <c r="D1495" s="463" t="s">
        <v>1100</v>
      </c>
      <c r="E1495" s="464" t="s">
        <v>61</v>
      </c>
      <c r="F1495" s="464">
        <v>1</v>
      </c>
      <c r="G1495" s="462" t="s">
        <v>2544</v>
      </c>
      <c r="H1495" s="464" t="s">
        <v>1160</v>
      </c>
      <c r="I1495" s="464" t="s">
        <v>1153</v>
      </c>
      <c r="J1495" s="464" t="s">
        <v>1101</v>
      </c>
      <c r="K1495" s="466" t="s">
        <v>1025</v>
      </c>
      <c r="L1495" s="467">
        <f t="shared" si="119"/>
        <v>0</v>
      </c>
      <c r="M1495" s="468">
        <f t="shared" si="121"/>
        <v>13105</v>
      </c>
      <c r="N1495" s="467" t="str">
        <f>IF(IFERROR(SEARCH("-",K1495,1),0) &gt; 0,IFERROR(VLOOKUP(K1495,'Liste ECO'!A:A,1,FALSE),"ATTENTION CE Inexistant"),"")</f>
        <v>955-01</v>
      </c>
      <c r="O1495" s="467" t="str">
        <f>IF(LEFT(N1495,1) ="A",'Messages d''erreur'!$B$9,"")</f>
        <v/>
      </c>
      <c r="P1495" s="447">
        <f t="shared" si="117"/>
        <v>13105</v>
      </c>
      <c r="Q1495" s="447">
        <f>IFERROR(VLOOKUP(B1496,'Liste CG'!A:A,1,FALSE),"Attention erreur pas de CG")</f>
        <v>68506</v>
      </c>
      <c r="R1495" s="447" t="str">
        <f>IF(LEFT(Q1495,1)="A",'Messages d''erreur'!B$10,"")</f>
        <v/>
      </c>
      <c r="S1495" s="467">
        <f t="shared" si="118"/>
        <v>13105</v>
      </c>
      <c r="T1495" s="469">
        <f>IFERROR(VLOOKUP(S1495,'Liste CG'!A:A,1,FALSE),"Attention erreur pas de CG")</f>
        <v>13105</v>
      </c>
      <c r="U1495" s="447" t="str">
        <f>IF(MID(H1495,4,1)="x", 'Messages d''erreur'!$B$13,IF(LEFT(T1495,1)="A",'Messages d''erreur'!$B$12,""))</f>
        <v/>
      </c>
    </row>
    <row r="1496" spans="1:21" ht="39" x14ac:dyDescent="0.35">
      <c r="A1496" s="535" t="s">
        <v>1171</v>
      </c>
      <c r="B1496" s="447">
        <f t="shared" si="120"/>
        <v>68506</v>
      </c>
      <c r="C1496" s="462" t="s">
        <v>2545</v>
      </c>
      <c r="D1496" s="463" t="s">
        <v>1100</v>
      </c>
      <c r="E1496" s="464" t="s">
        <v>61</v>
      </c>
      <c r="F1496" s="464">
        <v>1</v>
      </c>
      <c r="G1496" s="462" t="s">
        <v>2546</v>
      </c>
      <c r="H1496" s="464" t="s">
        <v>1168</v>
      </c>
      <c r="I1496" s="464" t="s">
        <v>1153</v>
      </c>
      <c r="J1496" s="464" t="s">
        <v>1101</v>
      </c>
      <c r="K1496" s="466" t="s">
        <v>1020</v>
      </c>
      <c r="L1496" s="467" t="e">
        <f>IF(A1496=#REF!,1,0)</f>
        <v>#REF!</v>
      </c>
      <c r="M1496" s="468">
        <f t="shared" si="121"/>
        <v>13106</v>
      </c>
      <c r="N1496" s="467" t="str">
        <f>IF(IFERROR(SEARCH("-",K1496,1),0) &gt; 0,IFERROR(VLOOKUP(K1496,'Liste ECO'!A:A,1,FALSE),"ATTENTION CE Inexistant"),"")</f>
        <v>954-02</v>
      </c>
      <c r="O1496" s="467" t="str">
        <f>IF(LEFT(N1496,1) ="A",'Messages d''erreur'!$B$9,"")</f>
        <v/>
      </c>
      <c r="P1496" s="447">
        <f t="shared" si="117"/>
        <v>13106</v>
      </c>
      <c r="Q1496" s="447">
        <f>IFERROR(VLOOKUP(B1497,'Liste CG'!A:A,1,FALSE),"Attention erreur pas de CG")</f>
        <v>68601</v>
      </c>
      <c r="R1496" s="447" t="str">
        <f>IF(LEFT(Q1496,1)="A",'Messages d''erreur'!B$10,"")</f>
        <v/>
      </c>
      <c r="S1496" s="467">
        <f t="shared" si="118"/>
        <v>13106</v>
      </c>
      <c r="T1496" s="469">
        <f>IFERROR(VLOOKUP(S1496,'Liste CG'!A:A,1,FALSE),"Attention erreur pas de CG")</f>
        <v>13106</v>
      </c>
      <c r="U1496" s="447" t="str">
        <f>IF(MID(H1496,4,1)="x", 'Messages d''erreur'!$B$13,IF(LEFT(T1496,1)="A",'Messages d''erreur'!$B$12,""))</f>
        <v/>
      </c>
    </row>
    <row r="1497" spans="1:21" ht="52" x14ac:dyDescent="0.35">
      <c r="A1497" s="535" t="s">
        <v>1157</v>
      </c>
      <c r="B1497" s="447">
        <f t="shared" si="120"/>
        <v>68601</v>
      </c>
      <c r="C1497" s="462" t="s">
        <v>2547</v>
      </c>
      <c r="D1497" s="463" t="s">
        <v>1100</v>
      </c>
      <c r="E1497" s="464" t="s">
        <v>61</v>
      </c>
      <c r="F1497" s="464">
        <v>1</v>
      </c>
      <c r="G1497" s="462" t="s">
        <v>2548</v>
      </c>
      <c r="H1497" s="464" t="s">
        <v>1151</v>
      </c>
      <c r="I1497" s="464" t="s">
        <v>1153</v>
      </c>
      <c r="J1497" s="464" t="s">
        <v>1101</v>
      </c>
      <c r="K1497" s="466" t="s">
        <v>1022</v>
      </c>
      <c r="L1497" s="467">
        <f>IF(A1497=A1496,1,0)</f>
        <v>0</v>
      </c>
      <c r="M1497" s="468">
        <f t="shared" si="121"/>
        <v>13104</v>
      </c>
      <c r="N1497" s="467" t="str">
        <f>IF(IFERROR(SEARCH("-",K1497,1),0) &gt; 0,IFERROR(VLOOKUP(K1497,'Liste ECO'!A:A,1,FALSE),"ATTENTION CE Inexistant"),"")</f>
        <v>954-51</v>
      </c>
      <c r="O1497" s="467" t="str">
        <f>IF(LEFT(N1497,1) ="A",'Messages d''erreur'!$B$9,"")</f>
        <v/>
      </c>
      <c r="P1497" s="447">
        <f t="shared" si="117"/>
        <v>13104</v>
      </c>
      <c r="Q1497" s="447">
        <f>IFERROR(VLOOKUP(B1498,'Liste CG'!A:A,1,FALSE),"Attention erreur pas de CG")</f>
        <v>68605</v>
      </c>
      <c r="R1497" s="447" t="str">
        <f>IF(LEFT(Q1497,1)="A",'Messages d''erreur'!B$10,"")</f>
        <v/>
      </c>
      <c r="S1497" s="467">
        <f t="shared" si="118"/>
        <v>13104</v>
      </c>
      <c r="T1497" s="469">
        <f>IFERROR(VLOOKUP(S1497,'Liste CG'!A:A,1,FALSE),"Attention erreur pas de CG")</f>
        <v>13104</v>
      </c>
      <c r="U1497" s="447" t="str">
        <f>IF(MID(H1497,4,1)="x", 'Messages d''erreur'!$B$13,IF(LEFT(T1497,1)="A",'Messages d''erreur'!$B$12,""))</f>
        <v/>
      </c>
    </row>
    <row r="1498" spans="1:21" ht="52" x14ac:dyDescent="0.35">
      <c r="A1498" s="535" t="s">
        <v>1165</v>
      </c>
      <c r="B1498" s="447">
        <f t="shared" si="120"/>
        <v>68605</v>
      </c>
      <c r="C1498" s="462" t="s">
        <v>1164</v>
      </c>
      <c r="D1498" s="463" t="s">
        <v>1100</v>
      </c>
      <c r="E1498" s="464" t="s">
        <v>61</v>
      </c>
      <c r="F1498" s="464">
        <v>1</v>
      </c>
      <c r="G1498" s="510" t="s">
        <v>1164</v>
      </c>
      <c r="H1498" s="464" t="s">
        <v>1160</v>
      </c>
      <c r="I1498" s="464" t="s">
        <v>1153</v>
      </c>
      <c r="J1498" s="464" t="s">
        <v>1101</v>
      </c>
      <c r="K1498" s="466" t="s">
        <v>1027</v>
      </c>
      <c r="L1498" s="467" t="e">
        <f>IF(A1498=#REF!,1,0)</f>
        <v>#REF!</v>
      </c>
      <c r="M1498" s="468">
        <f t="shared" si="121"/>
        <v>13105</v>
      </c>
      <c r="N1498" s="467" t="str">
        <f>IF(IFERROR(SEARCH("-",K1498,1),0) &gt; 0,IFERROR(VLOOKUP(K1498,'Liste ECO'!A:A,1,FALSE),"ATTENTION CE Inexistant"),"")</f>
        <v>955-51</v>
      </c>
      <c r="O1498" s="467" t="str">
        <f>IF(LEFT(N1498,1) ="A",'Messages d''erreur'!$B$9,"")</f>
        <v/>
      </c>
      <c r="P1498" s="447">
        <f t="shared" si="117"/>
        <v>13105</v>
      </c>
      <c r="Q1498" s="447">
        <f>IFERROR(VLOOKUP(B1499,'Liste CG'!A:A,1,FALSE),"Attention erreur pas de CG")</f>
        <v>69201</v>
      </c>
      <c r="R1498" s="447" t="str">
        <f>IF(LEFT(Q1498,1)="A",'Messages d''erreur'!B$10,"")</f>
        <v/>
      </c>
      <c r="S1498" s="467">
        <f t="shared" si="118"/>
        <v>13105</v>
      </c>
      <c r="T1498" s="469">
        <f>IFERROR(VLOOKUP(S1498,'Liste CG'!A:A,1,FALSE),"Attention erreur pas de CG")</f>
        <v>13105</v>
      </c>
      <c r="U1498" s="447" t="str">
        <f>IF(MID(H1498,4,1)="x", 'Messages d''erreur'!$B$13,IF(LEFT(T1498,1)="A",'Messages d''erreur'!$B$12,""))</f>
        <v/>
      </c>
    </row>
    <row r="1499" spans="1:21" ht="26" x14ac:dyDescent="0.35">
      <c r="A1499" s="535" t="s">
        <v>2549</v>
      </c>
      <c r="B1499" s="447">
        <f t="shared" si="120"/>
        <v>69201</v>
      </c>
      <c r="C1499" s="470" t="s">
        <v>3018</v>
      </c>
      <c r="D1499" s="511" t="s">
        <v>1100</v>
      </c>
      <c r="E1499" s="512" t="s">
        <v>61</v>
      </c>
      <c r="F1499" s="512">
        <v>1</v>
      </c>
      <c r="G1499" s="470" t="s">
        <v>2550</v>
      </c>
      <c r="H1499" s="512" t="s">
        <v>1191</v>
      </c>
      <c r="I1499" s="512" t="s">
        <v>1192</v>
      </c>
      <c r="J1499" s="512" t="s">
        <v>1101</v>
      </c>
      <c r="K1499" s="504" t="s">
        <v>1100</v>
      </c>
      <c r="L1499" s="467">
        <f>IF(A1499=A1498,1,0)</f>
        <v>0</v>
      </c>
      <c r="M1499" s="468">
        <f t="shared" si="121"/>
        <v>14033</v>
      </c>
      <c r="N1499" s="467" t="str">
        <f>IF(IFERROR(SEARCH("-",K1499,1),0) &gt; 0,IFERROR(VLOOKUP(K1499,'Liste ECO'!A:A,1,FALSE),"ATTENTION CE Inexistant"),"")</f>
        <v/>
      </c>
      <c r="O1499" s="467" t="str">
        <f>IF(LEFT(N1499,1) ="A",'Messages d''erreur'!$B$9,"")</f>
        <v/>
      </c>
      <c r="P1499" s="447">
        <f t="shared" si="117"/>
        <v>14033</v>
      </c>
      <c r="Q1499" s="447">
        <f>IFERROR(VLOOKUP(B1500,'Liste CG'!A:A,1,FALSE),"Attention erreur pas de CG")</f>
        <v>69202</v>
      </c>
      <c r="R1499" s="447" t="str">
        <f>IF(LEFT(Q1499,1)="A",'Messages d''erreur'!B$10,"")</f>
        <v/>
      </c>
      <c r="S1499" s="467">
        <f t="shared" si="118"/>
        <v>14033</v>
      </c>
      <c r="T1499" s="469">
        <f>IFERROR(VLOOKUP(S1499,'Liste CG'!A:A,1,FALSE),"Attention erreur pas de CG")</f>
        <v>14033</v>
      </c>
      <c r="U1499" s="447" t="str">
        <f>IF(MID(H1499,4,1)="x", 'Messages d''erreur'!$B$13,IF(LEFT(T1499,1)="A",'Messages d''erreur'!$B$12,""))</f>
        <v/>
      </c>
    </row>
    <row r="1500" spans="1:21" ht="14.5" x14ac:dyDescent="0.35">
      <c r="A1500" s="535">
        <v>69202</v>
      </c>
      <c r="B1500" s="447">
        <f t="shared" si="120"/>
        <v>69202</v>
      </c>
      <c r="C1500" s="470" t="s">
        <v>1196</v>
      </c>
      <c r="D1500" s="511" t="s">
        <v>1100</v>
      </c>
      <c r="E1500" s="512" t="s">
        <v>61</v>
      </c>
      <c r="F1500" s="512"/>
      <c r="G1500" s="470"/>
      <c r="H1500" s="512"/>
      <c r="I1500" s="512"/>
      <c r="J1500" s="512" t="s">
        <v>1101</v>
      </c>
      <c r="K1500" s="504" t="s">
        <v>1100</v>
      </c>
      <c r="L1500" s="467"/>
      <c r="M1500" s="468">
        <f t="shared" si="121"/>
        <v>0</v>
      </c>
      <c r="N1500" s="467" t="str">
        <f>IF(IFERROR(SEARCH("-",K1500,1),0) &gt; 0,IFERROR(VLOOKUP(K1500,'Liste ECO'!A:A,1,FALSE),"ATTENTION CE Inexistant"),"")</f>
        <v/>
      </c>
      <c r="O1500" s="467" t="str">
        <f>IF(LEFT(N1500,1) ="A",'Messages d''erreur'!$B$9,"")</f>
        <v/>
      </c>
      <c r="P1500" s="447">
        <f t="shared" si="117"/>
        <v>0</v>
      </c>
      <c r="Q1500" s="447">
        <f>IFERROR(VLOOKUP(B1501,'Liste CG'!A:A,1,FALSE),"Attention erreur pas de CG")</f>
        <v>70110</v>
      </c>
      <c r="R1500" s="447" t="str">
        <f>IF(LEFT(Q1500,1)="A",'Messages d''erreur'!B$10,"")</f>
        <v/>
      </c>
      <c r="S1500" s="467">
        <f t="shared" si="118"/>
        <v>0</v>
      </c>
      <c r="T1500" s="469">
        <f>IFERROR(VLOOKUP(S1500,'Liste CG'!A:A,1,FALSE),"Attention erreur pas de CG")</f>
        <v>0</v>
      </c>
      <c r="U1500" s="447" t="str">
        <f>IF(MID(H1500,4,1)="x", 'Messages d''erreur'!$B$13,IF(LEFT(T1500,1)="A",'Messages d''erreur'!$B$12,""))</f>
        <v/>
      </c>
    </row>
    <row r="1501" spans="1:21" ht="26" x14ac:dyDescent="0.35">
      <c r="A1501" s="535" t="s">
        <v>1951</v>
      </c>
      <c r="B1501" s="447">
        <f t="shared" si="120"/>
        <v>70110</v>
      </c>
      <c r="C1501" s="462" t="s">
        <v>406</v>
      </c>
      <c r="D1501" s="463" t="s">
        <v>1100</v>
      </c>
      <c r="E1501" s="464" t="s">
        <v>1101</v>
      </c>
      <c r="F1501" s="464">
        <v>1</v>
      </c>
      <c r="G1501" s="462" t="s">
        <v>1878</v>
      </c>
      <c r="H1501" s="464" t="s">
        <v>2551</v>
      </c>
      <c r="I1501" s="464" t="s">
        <v>1201</v>
      </c>
      <c r="J1501" s="464" t="s">
        <v>61</v>
      </c>
      <c r="K1501" s="466" t="s">
        <v>405</v>
      </c>
      <c r="L1501" s="467">
        <f>IF(A1501=A1499,1,0)</f>
        <v>0</v>
      </c>
      <c r="M1501" s="468" t="e">
        <f t="shared" si="121"/>
        <v>#VALUE!</v>
      </c>
      <c r="N1501" s="467" t="str">
        <f>IF(IFERROR(SEARCH("-",K1501,1),0) &gt; 0,IFERROR(VLOOKUP(K1501,'Liste ECO'!A:A,1,FALSE),"ATTENTION CE Inexistant"),"")</f>
        <v>361-01</v>
      </c>
      <c r="O1501" s="467" t="str">
        <f>IF(LEFT(N1501,1) ="A",'Messages d''erreur'!$B$9,"")</f>
        <v/>
      </c>
      <c r="P1501" s="447" t="e">
        <f t="shared" si="117"/>
        <v>#VALUE!</v>
      </c>
      <c r="Q1501" s="447">
        <f>IFERROR(VLOOKUP(B1502,'Liste CG'!A:A,1,FALSE),"Attention erreur pas de CG")</f>
        <v>70110</v>
      </c>
      <c r="R1501" s="447" t="str">
        <f>IF(LEFT(Q1501,1)="A",'Messages d''erreur'!B$10,"")</f>
        <v/>
      </c>
      <c r="S1501" s="467" t="e">
        <f t="shared" si="118"/>
        <v>#VALUE!</v>
      </c>
      <c r="T1501" s="469" t="str">
        <f>IFERROR(VLOOKUP(S1501,'Liste CG'!A:A,1,FALSE),"Attention erreur pas de CG")</f>
        <v>Attention erreur pas de CG</v>
      </c>
      <c r="U1501" s="447" t="str">
        <f>IF(MID(H1501,4,1)="x", 'Messages d''erreur'!$B$13,IF(LEFT(T1501,1)="A",'Messages d''erreur'!$B$12,""))</f>
        <v>Attention CG pas dans  CG</v>
      </c>
    </row>
    <row r="1502" spans="1:21" ht="26" x14ac:dyDescent="0.35">
      <c r="A1502" s="535" t="s">
        <v>1951</v>
      </c>
      <c r="B1502" s="447">
        <f t="shared" si="120"/>
        <v>70110</v>
      </c>
      <c r="C1502" s="462" t="s">
        <v>406</v>
      </c>
      <c r="D1502" s="463" t="s">
        <v>1100</v>
      </c>
      <c r="E1502" s="464" t="s">
        <v>61</v>
      </c>
      <c r="F1502" s="464">
        <v>2</v>
      </c>
      <c r="G1502" s="462" t="s">
        <v>1957</v>
      </c>
      <c r="H1502" s="464" t="s">
        <v>2551</v>
      </c>
      <c r="I1502" s="464" t="s">
        <v>1201</v>
      </c>
      <c r="J1502" s="464" t="s">
        <v>1101</v>
      </c>
      <c r="K1502" s="466" t="s">
        <v>405</v>
      </c>
      <c r="L1502" s="467">
        <f t="shared" ref="L1502:L1565" si="122">IF(A1502=A1501,1,0)</f>
        <v>1</v>
      </c>
      <c r="M1502" s="468" t="e">
        <f t="shared" si="121"/>
        <v>#VALUE!</v>
      </c>
      <c r="N1502" s="467" t="str">
        <f>IF(IFERROR(SEARCH("-",K1502,1),0) &gt; 0,IFERROR(VLOOKUP(K1502,'Liste ECO'!A:A,1,FALSE),"ATTENTION CE Inexistant"),"")</f>
        <v>361-01</v>
      </c>
      <c r="O1502" s="467" t="str">
        <f>IF(LEFT(N1502,1) ="A",'Messages d''erreur'!$B$9,"")</f>
        <v/>
      </c>
      <c r="P1502" s="447" t="e">
        <f t="shared" si="117"/>
        <v>#VALUE!</v>
      </c>
      <c r="Q1502" s="447">
        <f>IFERROR(VLOOKUP(B1503,'Liste CG'!A:A,1,FALSE),"Attention erreur pas de CG")</f>
        <v>70120</v>
      </c>
      <c r="R1502" s="447" t="str">
        <f>IF(LEFT(Q1502,1)="A",'Messages d''erreur'!B$10,"")</f>
        <v/>
      </c>
      <c r="S1502" s="467" t="e">
        <f t="shared" si="118"/>
        <v>#VALUE!</v>
      </c>
      <c r="T1502" s="469" t="str">
        <f>IFERROR(VLOOKUP(S1502,'Liste CG'!A:A,1,FALSE),"Attention erreur pas de CG")</f>
        <v>Attention erreur pas de CG</v>
      </c>
      <c r="U1502" s="447" t="str">
        <f>IF(MID(H1502,4,1)="x", 'Messages d''erreur'!$B$13,IF(LEFT(T1502,1)="A",'Messages d''erreur'!$B$12,""))</f>
        <v>Attention CG pas dans  CG</v>
      </c>
    </row>
    <row r="1503" spans="1:21" ht="26" x14ac:dyDescent="0.35">
      <c r="A1503" s="535" t="s">
        <v>2552</v>
      </c>
      <c r="B1503" s="447">
        <f t="shared" si="120"/>
        <v>70120</v>
      </c>
      <c r="C1503" s="462" t="s">
        <v>417</v>
      </c>
      <c r="D1503" s="463" t="s">
        <v>1100</v>
      </c>
      <c r="E1503" s="464" t="s">
        <v>1101</v>
      </c>
      <c r="F1503" s="464">
        <v>1</v>
      </c>
      <c r="G1503" s="462" t="s">
        <v>1878</v>
      </c>
      <c r="H1503" s="464" t="s">
        <v>2551</v>
      </c>
      <c r="I1503" s="464" t="s">
        <v>1201</v>
      </c>
      <c r="J1503" s="464" t="s">
        <v>61</v>
      </c>
      <c r="K1503" s="466" t="s">
        <v>416</v>
      </c>
      <c r="L1503" s="467">
        <f t="shared" si="122"/>
        <v>0</v>
      </c>
      <c r="M1503" s="468" t="e">
        <f t="shared" si="121"/>
        <v>#VALUE!</v>
      </c>
      <c r="N1503" s="467" t="str">
        <f>IF(IFERROR(SEARCH("-",K1503,1),0) &gt; 0,IFERROR(VLOOKUP(K1503,'Liste ECO'!A:A,1,FALSE),"ATTENTION CE Inexistant"),"")</f>
        <v>362-01</v>
      </c>
      <c r="O1503" s="467" t="str">
        <f>IF(LEFT(N1503,1) ="A",'Messages d''erreur'!$B$9,"")</f>
        <v/>
      </c>
      <c r="P1503" s="447" t="e">
        <f t="shared" si="117"/>
        <v>#VALUE!</v>
      </c>
      <c r="Q1503" s="447">
        <f>IFERROR(VLOOKUP(B1504,'Liste CG'!A:A,1,FALSE),"Attention erreur pas de CG")</f>
        <v>70120</v>
      </c>
      <c r="R1503" s="447" t="str">
        <f>IF(LEFT(Q1503,1)="A",'Messages d''erreur'!B$10,"")</f>
        <v/>
      </c>
      <c r="S1503" s="467" t="e">
        <f t="shared" si="118"/>
        <v>#VALUE!</v>
      </c>
      <c r="T1503" s="469" t="str">
        <f>IFERROR(VLOOKUP(S1503,'Liste CG'!A:A,1,FALSE),"Attention erreur pas de CG")</f>
        <v>Attention erreur pas de CG</v>
      </c>
      <c r="U1503" s="447" t="str">
        <f>IF(MID(H1503,4,1)="x", 'Messages d''erreur'!$B$13,IF(LEFT(T1503,1)="A",'Messages d''erreur'!$B$12,""))</f>
        <v>Attention CG pas dans  CG</v>
      </c>
    </row>
    <row r="1504" spans="1:21" ht="26" x14ac:dyDescent="0.35">
      <c r="A1504" s="535" t="s">
        <v>2552</v>
      </c>
      <c r="B1504" s="447">
        <f t="shared" si="120"/>
        <v>70120</v>
      </c>
      <c r="C1504" s="462" t="s">
        <v>417</v>
      </c>
      <c r="D1504" s="463" t="s">
        <v>1100</v>
      </c>
      <c r="E1504" s="464" t="s">
        <v>61</v>
      </c>
      <c r="F1504" s="464">
        <v>2</v>
      </c>
      <c r="G1504" s="462" t="s">
        <v>1957</v>
      </c>
      <c r="H1504" s="464" t="s">
        <v>2551</v>
      </c>
      <c r="I1504" s="464" t="s">
        <v>1201</v>
      </c>
      <c r="J1504" s="464" t="s">
        <v>1101</v>
      </c>
      <c r="K1504" s="466" t="s">
        <v>416</v>
      </c>
      <c r="L1504" s="467">
        <f t="shared" si="122"/>
        <v>1</v>
      </c>
      <c r="M1504" s="468" t="e">
        <f t="shared" si="121"/>
        <v>#VALUE!</v>
      </c>
      <c r="N1504" s="467" t="str">
        <f>IF(IFERROR(SEARCH("-",K1504,1),0) &gt; 0,IFERROR(VLOOKUP(K1504,'Liste ECO'!A:A,1,FALSE),"ATTENTION CE Inexistant"),"")</f>
        <v>362-01</v>
      </c>
      <c r="O1504" s="467" t="str">
        <f>IF(LEFT(N1504,1) ="A",'Messages d''erreur'!$B$9,"")</f>
        <v/>
      </c>
      <c r="P1504" s="447" t="e">
        <f t="shared" si="117"/>
        <v>#VALUE!</v>
      </c>
      <c r="Q1504" s="447">
        <f>IFERROR(VLOOKUP(B1505,'Liste CG'!A:A,1,FALSE),"Attention erreur pas de CG")</f>
        <v>70130</v>
      </c>
      <c r="R1504" s="447" t="str">
        <f>IF(LEFT(Q1504,1)="A",'Messages d''erreur'!B$10,"")</f>
        <v/>
      </c>
      <c r="S1504" s="467" t="e">
        <f t="shared" si="118"/>
        <v>#VALUE!</v>
      </c>
      <c r="T1504" s="469" t="str">
        <f>IFERROR(VLOOKUP(S1504,'Liste CG'!A:A,1,FALSE),"Attention erreur pas de CG")</f>
        <v>Attention erreur pas de CG</v>
      </c>
      <c r="U1504" s="447" t="str">
        <f>IF(MID(H1504,4,1)="x", 'Messages d''erreur'!$B$13,IF(LEFT(T1504,1)="A",'Messages d''erreur'!$B$12,""))</f>
        <v>Attention CG pas dans  CG</v>
      </c>
    </row>
    <row r="1505" spans="1:21" ht="26" x14ac:dyDescent="0.35">
      <c r="A1505" s="535" t="s">
        <v>2553</v>
      </c>
      <c r="B1505" s="447">
        <f t="shared" si="120"/>
        <v>70130</v>
      </c>
      <c r="C1505" s="462" t="s">
        <v>432</v>
      </c>
      <c r="D1505" s="463" t="s">
        <v>1100</v>
      </c>
      <c r="E1505" s="464" t="s">
        <v>1101</v>
      </c>
      <c r="F1505" s="464">
        <v>1</v>
      </c>
      <c r="G1505" s="462" t="s">
        <v>1878</v>
      </c>
      <c r="H1505" s="464" t="s">
        <v>2551</v>
      </c>
      <c r="I1505" s="464" t="s">
        <v>1201</v>
      </c>
      <c r="J1505" s="464" t="s">
        <v>61</v>
      </c>
      <c r="K1505" s="466" t="s">
        <v>431</v>
      </c>
      <c r="L1505" s="467">
        <f t="shared" si="122"/>
        <v>0</v>
      </c>
      <c r="M1505" s="468" t="e">
        <f t="shared" si="121"/>
        <v>#VALUE!</v>
      </c>
      <c r="N1505" s="467" t="str">
        <f>IF(IFERROR(SEARCH("-",K1505,1),0) &gt; 0,IFERROR(VLOOKUP(K1505,'Liste ECO'!A:A,1,FALSE),"ATTENTION CE Inexistant"),"")</f>
        <v>363-01</v>
      </c>
      <c r="O1505" s="467" t="str">
        <f>IF(LEFT(N1505,1) ="A",'Messages d''erreur'!$B$9,"")</f>
        <v/>
      </c>
      <c r="P1505" s="447" t="e">
        <f t="shared" si="117"/>
        <v>#VALUE!</v>
      </c>
      <c r="Q1505" s="447">
        <f>IFERROR(VLOOKUP(B1506,'Liste CG'!A:A,1,FALSE),"Attention erreur pas de CG")</f>
        <v>70130</v>
      </c>
      <c r="R1505" s="447" t="str">
        <f>IF(LEFT(Q1505,1)="A",'Messages d''erreur'!B$10,"")</f>
        <v/>
      </c>
      <c r="S1505" s="467" t="e">
        <f t="shared" si="118"/>
        <v>#VALUE!</v>
      </c>
      <c r="T1505" s="469" t="str">
        <f>IFERROR(VLOOKUP(S1505,'Liste CG'!A:A,1,FALSE),"Attention erreur pas de CG")</f>
        <v>Attention erreur pas de CG</v>
      </c>
      <c r="U1505" s="447" t="str">
        <f>IF(MID(H1505,4,1)="x", 'Messages d''erreur'!$B$13,IF(LEFT(T1505,1)="A",'Messages d''erreur'!$B$12,""))</f>
        <v>Attention CG pas dans  CG</v>
      </c>
    </row>
    <row r="1506" spans="1:21" ht="26" x14ac:dyDescent="0.35">
      <c r="A1506" s="535" t="s">
        <v>2553</v>
      </c>
      <c r="B1506" s="447">
        <f t="shared" si="120"/>
        <v>70130</v>
      </c>
      <c r="C1506" s="462" t="s">
        <v>432</v>
      </c>
      <c r="D1506" s="463" t="s">
        <v>1100</v>
      </c>
      <c r="E1506" s="464" t="s">
        <v>61</v>
      </c>
      <c r="F1506" s="464">
        <v>2</v>
      </c>
      <c r="G1506" s="462" t="s">
        <v>1957</v>
      </c>
      <c r="H1506" s="464" t="s">
        <v>2551</v>
      </c>
      <c r="I1506" s="464" t="s">
        <v>1201</v>
      </c>
      <c r="J1506" s="464" t="s">
        <v>1101</v>
      </c>
      <c r="K1506" s="466" t="s">
        <v>431</v>
      </c>
      <c r="L1506" s="467">
        <f t="shared" si="122"/>
        <v>1</v>
      </c>
      <c r="M1506" s="468" t="e">
        <f t="shared" si="121"/>
        <v>#VALUE!</v>
      </c>
      <c r="N1506" s="467" t="str">
        <f>IF(IFERROR(SEARCH("-",K1506,1),0) &gt; 0,IFERROR(VLOOKUP(K1506,'Liste ECO'!A:A,1,FALSE),"ATTENTION CE Inexistant"),"")</f>
        <v>363-01</v>
      </c>
      <c r="O1506" s="467" t="str">
        <f>IF(LEFT(N1506,1) ="A",'Messages d''erreur'!$B$9,"")</f>
        <v/>
      </c>
      <c r="P1506" s="447" t="e">
        <f t="shared" si="117"/>
        <v>#VALUE!</v>
      </c>
      <c r="Q1506" s="447">
        <f>IFERROR(VLOOKUP(B1507,'Liste CG'!A:A,1,FALSE),"Attention erreur pas de CG")</f>
        <v>70140</v>
      </c>
      <c r="R1506" s="447" t="str">
        <f>IF(LEFT(Q1506,1)="A",'Messages d''erreur'!B$10,"")</f>
        <v/>
      </c>
      <c r="S1506" s="467" t="e">
        <f t="shared" si="118"/>
        <v>#VALUE!</v>
      </c>
      <c r="T1506" s="469" t="str">
        <f>IFERROR(VLOOKUP(S1506,'Liste CG'!A:A,1,FALSE),"Attention erreur pas de CG")</f>
        <v>Attention erreur pas de CG</v>
      </c>
      <c r="U1506" s="447" t="str">
        <f>IF(MID(H1506,4,1)="x", 'Messages d''erreur'!$B$13,IF(LEFT(T1506,1)="A",'Messages d''erreur'!$B$12,""))</f>
        <v>Attention CG pas dans  CG</v>
      </c>
    </row>
    <row r="1507" spans="1:21" ht="39" x14ac:dyDescent="0.35">
      <c r="A1507" s="535" t="s">
        <v>2554</v>
      </c>
      <c r="B1507" s="447">
        <f t="shared" si="120"/>
        <v>70140</v>
      </c>
      <c r="C1507" s="462" t="s">
        <v>458</v>
      </c>
      <c r="D1507" s="463" t="s">
        <v>1100</v>
      </c>
      <c r="E1507" s="464" t="s">
        <v>1101</v>
      </c>
      <c r="F1507" s="464">
        <v>1</v>
      </c>
      <c r="G1507" s="462" t="s">
        <v>1878</v>
      </c>
      <c r="H1507" s="464" t="s">
        <v>2551</v>
      </c>
      <c r="I1507" s="464" t="s">
        <v>1201</v>
      </c>
      <c r="J1507" s="464" t="s">
        <v>61</v>
      </c>
      <c r="K1507" s="466" t="s">
        <v>457</v>
      </c>
      <c r="L1507" s="467">
        <f t="shared" si="122"/>
        <v>0</v>
      </c>
      <c r="M1507" s="468" t="e">
        <f t="shared" si="121"/>
        <v>#VALUE!</v>
      </c>
      <c r="N1507" s="467" t="str">
        <f>IF(IFERROR(SEARCH("-",K1507,1),0) &gt; 0,IFERROR(VLOOKUP(K1507,'Liste ECO'!A:A,1,FALSE),"ATTENTION CE Inexistant"),"")</f>
        <v>364-01</v>
      </c>
      <c r="O1507" s="467" t="str">
        <f>IF(LEFT(N1507,1) ="A",'Messages d''erreur'!$B$9,"")</f>
        <v/>
      </c>
      <c r="P1507" s="447" t="e">
        <f t="shared" si="117"/>
        <v>#VALUE!</v>
      </c>
      <c r="Q1507" s="447">
        <f>IFERROR(VLOOKUP(B1508,'Liste CG'!A:A,1,FALSE),"Attention erreur pas de CG")</f>
        <v>70140</v>
      </c>
      <c r="R1507" s="447" t="str">
        <f>IF(LEFT(Q1507,1)="A",'Messages d''erreur'!B$10,"")</f>
        <v/>
      </c>
      <c r="S1507" s="467" t="e">
        <f t="shared" si="118"/>
        <v>#VALUE!</v>
      </c>
      <c r="T1507" s="469" t="str">
        <f>IFERROR(VLOOKUP(S1507,'Liste CG'!A:A,1,FALSE),"Attention erreur pas de CG")</f>
        <v>Attention erreur pas de CG</v>
      </c>
      <c r="U1507" s="447" t="str">
        <f>IF(MID(H1507,4,1)="x", 'Messages d''erreur'!$B$13,IF(LEFT(T1507,1)="A",'Messages d''erreur'!$B$12,""))</f>
        <v>Attention CG pas dans  CG</v>
      </c>
    </row>
    <row r="1508" spans="1:21" ht="39" x14ac:dyDescent="0.35">
      <c r="A1508" s="535" t="s">
        <v>2554</v>
      </c>
      <c r="B1508" s="447">
        <f t="shared" si="120"/>
        <v>70140</v>
      </c>
      <c r="C1508" s="462" t="s">
        <v>458</v>
      </c>
      <c r="D1508" s="463" t="s">
        <v>1100</v>
      </c>
      <c r="E1508" s="464" t="s">
        <v>61</v>
      </c>
      <c r="F1508" s="464">
        <v>2</v>
      </c>
      <c r="G1508" s="462" t="s">
        <v>1957</v>
      </c>
      <c r="H1508" s="464" t="s">
        <v>2551</v>
      </c>
      <c r="I1508" s="464" t="s">
        <v>1201</v>
      </c>
      <c r="J1508" s="464" t="s">
        <v>1101</v>
      </c>
      <c r="K1508" s="466" t="s">
        <v>457</v>
      </c>
      <c r="L1508" s="467">
        <f t="shared" si="122"/>
        <v>1</v>
      </c>
      <c r="M1508" s="468" t="e">
        <f t="shared" si="121"/>
        <v>#VALUE!</v>
      </c>
      <c r="N1508" s="467" t="str">
        <f>IF(IFERROR(SEARCH("-",K1508,1),0) &gt; 0,IFERROR(VLOOKUP(K1508,'Liste ECO'!A:A,1,FALSE),"ATTENTION CE Inexistant"),"")</f>
        <v>364-01</v>
      </c>
      <c r="O1508" s="467" t="str">
        <f>IF(LEFT(N1508,1) ="A",'Messages d''erreur'!$B$9,"")</f>
        <v/>
      </c>
      <c r="P1508" s="447" t="e">
        <f t="shared" si="117"/>
        <v>#VALUE!</v>
      </c>
      <c r="Q1508" s="447">
        <f>IFERROR(VLOOKUP(B1509,'Liste CG'!A:A,1,FALSE),"Attention erreur pas de CG")</f>
        <v>70150</v>
      </c>
      <c r="R1508" s="447" t="str">
        <f>IF(LEFT(Q1508,1)="A",'Messages d''erreur'!B$10,"")</f>
        <v/>
      </c>
      <c r="S1508" s="467" t="e">
        <f t="shared" si="118"/>
        <v>#VALUE!</v>
      </c>
      <c r="T1508" s="469" t="str">
        <f>IFERROR(VLOOKUP(S1508,'Liste CG'!A:A,1,FALSE),"Attention erreur pas de CG")</f>
        <v>Attention erreur pas de CG</v>
      </c>
      <c r="U1508" s="447" t="str">
        <f>IF(MID(H1508,4,1)="x", 'Messages d''erreur'!$B$13,IF(LEFT(T1508,1)="A",'Messages d''erreur'!$B$12,""))</f>
        <v>Attention CG pas dans  CG</v>
      </c>
    </row>
    <row r="1509" spans="1:21" ht="26" x14ac:dyDescent="0.35">
      <c r="A1509" s="535" t="s">
        <v>2555</v>
      </c>
      <c r="B1509" s="447">
        <f t="shared" si="120"/>
        <v>70150</v>
      </c>
      <c r="C1509" s="462" t="s">
        <v>503</v>
      </c>
      <c r="D1509" s="463" t="s">
        <v>1100</v>
      </c>
      <c r="E1509" s="464" t="s">
        <v>1101</v>
      </c>
      <c r="F1509" s="464">
        <v>1</v>
      </c>
      <c r="G1509" s="462" t="s">
        <v>1878</v>
      </c>
      <c r="H1509" s="464" t="s">
        <v>2551</v>
      </c>
      <c r="I1509" s="464" t="s">
        <v>1201</v>
      </c>
      <c r="J1509" s="464" t="s">
        <v>61</v>
      </c>
      <c r="K1509" s="466" t="s">
        <v>502</v>
      </c>
      <c r="L1509" s="467">
        <f t="shared" si="122"/>
        <v>0</v>
      </c>
      <c r="M1509" s="468" t="e">
        <f t="shared" si="121"/>
        <v>#VALUE!</v>
      </c>
      <c r="N1509" s="467" t="str">
        <f>IF(IFERROR(SEARCH("-",K1509,1),0) &gt; 0,IFERROR(VLOOKUP(K1509,'Liste ECO'!A:A,1,FALSE),"ATTENTION CE Inexistant"),"")</f>
        <v>365-01</v>
      </c>
      <c r="O1509" s="467" t="str">
        <f>IF(LEFT(N1509,1) ="A",'Messages d''erreur'!$B$9,"")</f>
        <v/>
      </c>
      <c r="P1509" s="447" t="e">
        <f t="shared" si="117"/>
        <v>#VALUE!</v>
      </c>
      <c r="Q1509" s="447">
        <f>IFERROR(VLOOKUP(B1510,'Liste CG'!A:A,1,FALSE),"Attention erreur pas de CG")</f>
        <v>70150</v>
      </c>
      <c r="R1509" s="447" t="str">
        <f>IF(LEFT(Q1509,1)="A",'Messages d''erreur'!B$10,"")</f>
        <v/>
      </c>
      <c r="S1509" s="467" t="e">
        <f t="shared" si="118"/>
        <v>#VALUE!</v>
      </c>
      <c r="T1509" s="469" t="str">
        <f>IFERROR(VLOOKUP(S1509,'Liste CG'!A:A,1,FALSE),"Attention erreur pas de CG")</f>
        <v>Attention erreur pas de CG</v>
      </c>
      <c r="U1509" s="447" t="str">
        <f>IF(MID(H1509,4,1)="x", 'Messages d''erreur'!$B$13,IF(LEFT(T1509,1)="A",'Messages d''erreur'!$B$12,""))</f>
        <v>Attention CG pas dans  CG</v>
      </c>
    </row>
    <row r="1510" spans="1:21" ht="26" x14ac:dyDescent="0.35">
      <c r="A1510" s="535" t="s">
        <v>2555</v>
      </c>
      <c r="B1510" s="447">
        <f t="shared" si="120"/>
        <v>70150</v>
      </c>
      <c r="C1510" s="462" t="s">
        <v>503</v>
      </c>
      <c r="D1510" s="463" t="s">
        <v>1100</v>
      </c>
      <c r="E1510" s="464" t="s">
        <v>61</v>
      </c>
      <c r="F1510" s="464">
        <v>2</v>
      </c>
      <c r="G1510" s="462" t="s">
        <v>1957</v>
      </c>
      <c r="H1510" s="464" t="s">
        <v>2551</v>
      </c>
      <c r="I1510" s="464" t="s">
        <v>1201</v>
      </c>
      <c r="J1510" s="464" t="s">
        <v>1101</v>
      </c>
      <c r="K1510" s="466" t="s">
        <v>502</v>
      </c>
      <c r="L1510" s="467">
        <f t="shared" si="122"/>
        <v>1</v>
      </c>
      <c r="M1510" s="468" t="e">
        <f t="shared" si="121"/>
        <v>#VALUE!</v>
      </c>
      <c r="N1510" s="467" t="str">
        <f>IF(IFERROR(SEARCH("-",K1510,1),0) &gt; 0,IFERROR(VLOOKUP(K1510,'Liste ECO'!A:A,1,FALSE),"ATTENTION CE Inexistant"),"")</f>
        <v>365-01</v>
      </c>
      <c r="O1510" s="467" t="str">
        <f>IF(LEFT(N1510,1) ="A",'Messages d''erreur'!$B$9,"")</f>
        <v/>
      </c>
      <c r="P1510" s="447" t="e">
        <f t="shared" si="117"/>
        <v>#VALUE!</v>
      </c>
      <c r="Q1510" s="447">
        <f>IFERROR(VLOOKUP(B1511,'Liste CG'!A:A,1,FALSE),"Attention erreur pas de CG")</f>
        <v>70160</v>
      </c>
      <c r="R1510" s="447" t="str">
        <f>IF(LEFT(Q1510,1)="A",'Messages d''erreur'!B$10,"")</f>
        <v/>
      </c>
      <c r="S1510" s="467" t="e">
        <f t="shared" si="118"/>
        <v>#VALUE!</v>
      </c>
      <c r="T1510" s="469" t="str">
        <f>IFERROR(VLOOKUP(S1510,'Liste CG'!A:A,1,FALSE),"Attention erreur pas de CG")</f>
        <v>Attention erreur pas de CG</v>
      </c>
      <c r="U1510" s="447" t="str">
        <f>IF(MID(H1510,4,1)="x", 'Messages d''erreur'!$B$13,IF(LEFT(T1510,1)="A",'Messages d''erreur'!$B$12,""))</f>
        <v>Attention CG pas dans  CG</v>
      </c>
    </row>
    <row r="1511" spans="1:21" ht="26" x14ac:dyDescent="0.35">
      <c r="A1511" s="535" t="s">
        <v>2556</v>
      </c>
      <c r="B1511" s="447">
        <f t="shared" si="120"/>
        <v>70160</v>
      </c>
      <c r="C1511" s="462" t="s">
        <v>512</v>
      </c>
      <c r="D1511" s="463" t="s">
        <v>1100</v>
      </c>
      <c r="E1511" s="464" t="s">
        <v>1101</v>
      </c>
      <c r="F1511" s="464">
        <v>1</v>
      </c>
      <c r="G1511" s="462" t="s">
        <v>1878</v>
      </c>
      <c r="H1511" s="464" t="s">
        <v>2551</v>
      </c>
      <c r="I1511" s="464" t="s">
        <v>1201</v>
      </c>
      <c r="J1511" s="464" t="s">
        <v>61</v>
      </c>
      <c r="K1511" s="466" t="s">
        <v>511</v>
      </c>
      <c r="L1511" s="467">
        <f t="shared" si="122"/>
        <v>0</v>
      </c>
      <c r="M1511" s="468" t="e">
        <f t="shared" si="121"/>
        <v>#VALUE!</v>
      </c>
      <c r="N1511" s="467" t="str">
        <f>IF(IFERROR(SEARCH("-",K1511,1),0) &gt; 0,IFERROR(VLOOKUP(K1511,'Liste ECO'!A:A,1,FALSE),"ATTENTION CE Inexistant"),"")</f>
        <v>366-01</v>
      </c>
      <c r="O1511" s="467" t="str">
        <f>IF(LEFT(N1511,1) ="A",'Messages d''erreur'!$B$9,"")</f>
        <v/>
      </c>
      <c r="P1511" s="447" t="e">
        <f t="shared" si="117"/>
        <v>#VALUE!</v>
      </c>
      <c r="Q1511" s="447">
        <f>IFERROR(VLOOKUP(B1512,'Liste CG'!A:A,1,FALSE),"Attention erreur pas de CG")</f>
        <v>70160</v>
      </c>
      <c r="R1511" s="447" t="str">
        <f>IF(LEFT(Q1511,1)="A",'Messages d''erreur'!B$10,"")</f>
        <v/>
      </c>
      <c r="S1511" s="467" t="e">
        <f t="shared" si="118"/>
        <v>#VALUE!</v>
      </c>
      <c r="T1511" s="469" t="str">
        <f>IFERROR(VLOOKUP(S1511,'Liste CG'!A:A,1,FALSE),"Attention erreur pas de CG")</f>
        <v>Attention erreur pas de CG</v>
      </c>
      <c r="U1511" s="447" t="str">
        <f>IF(MID(H1511,4,1)="x", 'Messages d''erreur'!$B$13,IF(LEFT(T1511,1)="A",'Messages d''erreur'!$B$12,""))</f>
        <v>Attention CG pas dans  CG</v>
      </c>
    </row>
    <row r="1512" spans="1:21" ht="26" x14ac:dyDescent="0.35">
      <c r="A1512" s="535" t="s">
        <v>2556</v>
      </c>
      <c r="B1512" s="447">
        <f t="shared" si="120"/>
        <v>70160</v>
      </c>
      <c r="C1512" s="462" t="s">
        <v>512</v>
      </c>
      <c r="D1512" s="463" t="s">
        <v>1100</v>
      </c>
      <c r="E1512" s="464" t="s">
        <v>61</v>
      </c>
      <c r="F1512" s="464">
        <v>2</v>
      </c>
      <c r="G1512" s="462" t="s">
        <v>1957</v>
      </c>
      <c r="H1512" s="464" t="s">
        <v>2551</v>
      </c>
      <c r="I1512" s="464" t="s">
        <v>1201</v>
      </c>
      <c r="J1512" s="464" t="s">
        <v>1101</v>
      </c>
      <c r="K1512" s="466" t="s">
        <v>511</v>
      </c>
      <c r="L1512" s="467">
        <f t="shared" si="122"/>
        <v>1</v>
      </c>
      <c r="M1512" s="468" t="e">
        <f t="shared" si="121"/>
        <v>#VALUE!</v>
      </c>
      <c r="N1512" s="467" t="str">
        <f>IF(IFERROR(SEARCH("-",K1512,1),0) &gt; 0,IFERROR(VLOOKUP(K1512,'Liste ECO'!A:A,1,FALSE),"ATTENTION CE Inexistant"),"")</f>
        <v>366-01</v>
      </c>
      <c r="O1512" s="467" t="str">
        <f>IF(LEFT(N1512,1) ="A",'Messages d''erreur'!$B$9,"")</f>
        <v/>
      </c>
      <c r="P1512" s="447" t="e">
        <f t="shared" si="117"/>
        <v>#VALUE!</v>
      </c>
      <c r="Q1512" s="447">
        <f>IFERROR(VLOOKUP(B1513,'Liste CG'!A:A,1,FALSE),"Attention erreur pas de CG")</f>
        <v>70170</v>
      </c>
      <c r="R1512" s="447" t="str">
        <f>IF(LEFT(Q1512,1)="A",'Messages d''erreur'!B$10,"")</f>
        <v/>
      </c>
      <c r="S1512" s="467" t="e">
        <f t="shared" si="118"/>
        <v>#VALUE!</v>
      </c>
      <c r="T1512" s="469" t="str">
        <f>IFERROR(VLOOKUP(S1512,'Liste CG'!A:A,1,FALSE),"Attention erreur pas de CG")</f>
        <v>Attention erreur pas de CG</v>
      </c>
      <c r="U1512" s="447" t="str">
        <f>IF(MID(H1512,4,1)="x", 'Messages d''erreur'!$B$13,IF(LEFT(T1512,1)="A",'Messages d''erreur'!$B$12,""))</f>
        <v>Attention CG pas dans  CG</v>
      </c>
    </row>
    <row r="1513" spans="1:21" ht="26" x14ac:dyDescent="0.35">
      <c r="A1513" s="535" t="s">
        <v>2557</v>
      </c>
      <c r="B1513" s="447">
        <f t="shared" si="120"/>
        <v>70170</v>
      </c>
      <c r="C1513" s="462" t="s">
        <v>535</v>
      </c>
      <c r="D1513" s="463" t="s">
        <v>1100</v>
      </c>
      <c r="E1513" s="464" t="s">
        <v>1101</v>
      </c>
      <c r="F1513" s="464">
        <v>1</v>
      </c>
      <c r="G1513" s="462" t="s">
        <v>1878</v>
      </c>
      <c r="H1513" s="464" t="s">
        <v>2551</v>
      </c>
      <c r="I1513" s="464" t="s">
        <v>1201</v>
      </c>
      <c r="J1513" s="464" t="s">
        <v>61</v>
      </c>
      <c r="K1513" s="466" t="s">
        <v>534</v>
      </c>
      <c r="L1513" s="467">
        <f t="shared" si="122"/>
        <v>0</v>
      </c>
      <c r="M1513" s="468" t="e">
        <f t="shared" si="121"/>
        <v>#VALUE!</v>
      </c>
      <c r="N1513" s="467" t="str">
        <f>IF(IFERROR(SEARCH("-",K1513,1),0) &gt; 0,IFERROR(VLOOKUP(K1513,'Liste ECO'!A:A,1,FALSE),"ATTENTION CE Inexistant"),"")</f>
        <v>367-01</v>
      </c>
      <c r="O1513" s="467" t="str">
        <f>IF(LEFT(N1513,1) ="A",'Messages d''erreur'!$B$9,"")</f>
        <v/>
      </c>
      <c r="P1513" s="447" t="e">
        <f t="shared" si="117"/>
        <v>#VALUE!</v>
      </c>
      <c r="Q1513" s="447">
        <f>IFERROR(VLOOKUP(B1514,'Liste CG'!A:A,1,FALSE),"Attention erreur pas de CG")</f>
        <v>70170</v>
      </c>
      <c r="R1513" s="447" t="str">
        <f>IF(LEFT(Q1513,1)="A",'Messages d''erreur'!B$10,"")</f>
        <v/>
      </c>
      <c r="S1513" s="467" t="e">
        <f t="shared" si="118"/>
        <v>#VALUE!</v>
      </c>
      <c r="T1513" s="469" t="str">
        <f>IFERROR(VLOOKUP(S1513,'Liste CG'!A:A,1,FALSE),"Attention erreur pas de CG")</f>
        <v>Attention erreur pas de CG</v>
      </c>
      <c r="U1513" s="447" t="str">
        <f>IF(MID(H1513,4,1)="x", 'Messages d''erreur'!$B$13,IF(LEFT(T1513,1)="A",'Messages d''erreur'!$B$12,""))</f>
        <v>Attention CG pas dans  CG</v>
      </c>
    </row>
    <row r="1514" spans="1:21" ht="26" x14ac:dyDescent="0.35">
      <c r="A1514" s="535" t="s">
        <v>2557</v>
      </c>
      <c r="B1514" s="447">
        <f t="shared" si="120"/>
        <v>70170</v>
      </c>
      <c r="C1514" s="462" t="s">
        <v>535</v>
      </c>
      <c r="D1514" s="463" t="s">
        <v>1100</v>
      </c>
      <c r="E1514" s="464" t="s">
        <v>61</v>
      </c>
      <c r="F1514" s="464">
        <v>2</v>
      </c>
      <c r="G1514" s="462" t="s">
        <v>1957</v>
      </c>
      <c r="H1514" s="464" t="s">
        <v>2551</v>
      </c>
      <c r="I1514" s="464" t="s">
        <v>1201</v>
      </c>
      <c r="J1514" s="464" t="s">
        <v>1101</v>
      </c>
      <c r="K1514" s="466" t="s">
        <v>534</v>
      </c>
      <c r="L1514" s="467">
        <f t="shared" si="122"/>
        <v>1</v>
      </c>
      <c r="M1514" s="468" t="e">
        <f t="shared" si="121"/>
        <v>#VALUE!</v>
      </c>
      <c r="N1514" s="467" t="str">
        <f>IF(IFERROR(SEARCH("-",K1514,1),0) &gt; 0,IFERROR(VLOOKUP(K1514,'Liste ECO'!A:A,1,FALSE),"ATTENTION CE Inexistant"),"")</f>
        <v>367-01</v>
      </c>
      <c r="O1514" s="467" t="str">
        <f>IF(LEFT(N1514,1) ="A",'Messages d''erreur'!$B$9,"")</f>
        <v/>
      </c>
      <c r="P1514" s="447" t="e">
        <f t="shared" si="117"/>
        <v>#VALUE!</v>
      </c>
      <c r="Q1514" s="447">
        <f>IFERROR(VLOOKUP(B1515,'Liste CG'!A:A,1,FALSE),"Attention erreur pas de CG")</f>
        <v>70190</v>
      </c>
      <c r="R1514" s="447" t="str">
        <f>IF(LEFT(Q1514,1)="A",'Messages d''erreur'!B$10,"")</f>
        <v/>
      </c>
      <c r="S1514" s="467" t="e">
        <f t="shared" si="118"/>
        <v>#VALUE!</v>
      </c>
      <c r="T1514" s="469" t="str">
        <f>IFERROR(VLOOKUP(S1514,'Liste CG'!A:A,1,FALSE),"Attention erreur pas de CG")</f>
        <v>Attention erreur pas de CG</v>
      </c>
      <c r="U1514" s="447" t="str">
        <f>IF(MID(H1514,4,1)="x", 'Messages d''erreur'!$B$13,IF(LEFT(T1514,1)="A",'Messages d''erreur'!$B$12,""))</f>
        <v>Attention CG pas dans  CG</v>
      </c>
    </row>
    <row r="1515" spans="1:21" ht="26" x14ac:dyDescent="0.35">
      <c r="A1515" s="535" t="s">
        <v>2558</v>
      </c>
      <c r="B1515" s="447">
        <f t="shared" si="120"/>
        <v>70190</v>
      </c>
      <c r="C1515" s="462" t="s">
        <v>560</v>
      </c>
      <c r="D1515" s="463" t="s">
        <v>1100</v>
      </c>
      <c r="E1515" s="464" t="s">
        <v>1101</v>
      </c>
      <c r="F1515" s="464">
        <v>1</v>
      </c>
      <c r="G1515" s="462" t="s">
        <v>1878</v>
      </c>
      <c r="H1515" s="464" t="s">
        <v>2551</v>
      </c>
      <c r="I1515" s="464" t="s">
        <v>1201</v>
      </c>
      <c r="J1515" s="464" t="s">
        <v>61</v>
      </c>
      <c r="K1515" s="466" t="s">
        <v>559</v>
      </c>
      <c r="L1515" s="467">
        <f t="shared" si="122"/>
        <v>0</v>
      </c>
      <c r="M1515" s="468" t="e">
        <f t="shared" si="121"/>
        <v>#VALUE!</v>
      </c>
      <c r="N1515" s="467" t="str">
        <f>IF(IFERROR(SEARCH("-",K1515,1),0) &gt; 0,IFERROR(VLOOKUP(K1515,'Liste ECO'!A:A,1,FALSE),"ATTENTION CE Inexistant"),"")</f>
        <v>368-01</v>
      </c>
      <c r="O1515" s="467" t="str">
        <f>IF(LEFT(N1515,1) ="A",'Messages d''erreur'!$B$9,"")</f>
        <v/>
      </c>
      <c r="P1515" s="447" t="e">
        <f t="shared" si="117"/>
        <v>#VALUE!</v>
      </c>
      <c r="Q1515" s="447">
        <f>IFERROR(VLOOKUP(B1516,'Liste CG'!A:A,1,FALSE),"Attention erreur pas de CG")</f>
        <v>70190</v>
      </c>
      <c r="R1515" s="447" t="str">
        <f>IF(LEFT(Q1515,1)="A",'Messages d''erreur'!B$10,"")</f>
        <v/>
      </c>
      <c r="S1515" s="467" t="e">
        <f t="shared" si="118"/>
        <v>#VALUE!</v>
      </c>
      <c r="T1515" s="469" t="str">
        <f>IFERROR(VLOOKUP(S1515,'Liste CG'!A:A,1,FALSE),"Attention erreur pas de CG")</f>
        <v>Attention erreur pas de CG</v>
      </c>
      <c r="U1515" s="447" t="str">
        <f>IF(MID(H1515,4,1)="x", 'Messages d''erreur'!$B$13,IF(LEFT(T1515,1)="A",'Messages d''erreur'!$B$12,""))</f>
        <v>Attention CG pas dans  CG</v>
      </c>
    </row>
    <row r="1516" spans="1:21" ht="26" x14ac:dyDescent="0.35">
      <c r="A1516" s="535" t="s">
        <v>2558</v>
      </c>
      <c r="B1516" s="447">
        <f t="shared" si="120"/>
        <v>70190</v>
      </c>
      <c r="C1516" s="462" t="s">
        <v>560</v>
      </c>
      <c r="D1516" s="463" t="s">
        <v>1100</v>
      </c>
      <c r="E1516" s="464" t="s">
        <v>61</v>
      </c>
      <c r="F1516" s="464">
        <v>2</v>
      </c>
      <c r="G1516" s="462" t="s">
        <v>1957</v>
      </c>
      <c r="H1516" s="464" t="s">
        <v>2551</v>
      </c>
      <c r="I1516" s="464" t="s">
        <v>1201</v>
      </c>
      <c r="J1516" s="464" t="s">
        <v>1101</v>
      </c>
      <c r="K1516" s="466" t="s">
        <v>559</v>
      </c>
      <c r="L1516" s="467">
        <f t="shared" si="122"/>
        <v>1</v>
      </c>
      <c r="M1516" s="468" t="e">
        <f t="shared" si="121"/>
        <v>#VALUE!</v>
      </c>
      <c r="N1516" s="467" t="str">
        <f>IF(IFERROR(SEARCH("-",K1516,1),0) &gt; 0,IFERROR(VLOOKUP(K1516,'Liste ECO'!A:A,1,FALSE),"ATTENTION CE Inexistant"),"")</f>
        <v>368-01</v>
      </c>
      <c r="O1516" s="467" t="str">
        <f>IF(LEFT(N1516,1) ="A",'Messages d''erreur'!$B$9,"")</f>
        <v/>
      </c>
      <c r="P1516" s="447" t="e">
        <f t="shared" si="117"/>
        <v>#VALUE!</v>
      </c>
      <c r="Q1516" s="447">
        <f>IFERROR(VLOOKUP(B1517,'Liste CG'!A:A,1,FALSE),"Attention erreur pas de CG")</f>
        <v>70710</v>
      </c>
      <c r="R1516" s="447" t="str">
        <f>IF(LEFT(Q1516,1)="A",'Messages d''erreur'!B$10,"")</f>
        <v/>
      </c>
      <c r="S1516" s="467" t="e">
        <f t="shared" si="118"/>
        <v>#VALUE!</v>
      </c>
      <c r="T1516" s="469" t="str">
        <f>IFERROR(VLOOKUP(S1516,'Liste CG'!A:A,1,FALSE),"Attention erreur pas de CG")</f>
        <v>Attention erreur pas de CG</v>
      </c>
      <c r="U1516" s="447" t="str">
        <f>IF(MID(H1516,4,1)="x", 'Messages d''erreur'!$B$13,IF(LEFT(T1516,1)="A",'Messages d''erreur'!$B$12,""))</f>
        <v>Attention CG pas dans  CG</v>
      </c>
    </row>
    <row r="1517" spans="1:21" ht="26" x14ac:dyDescent="0.35">
      <c r="A1517" s="535" t="s">
        <v>2559</v>
      </c>
      <c r="B1517" s="447">
        <f t="shared" si="120"/>
        <v>70710</v>
      </c>
      <c r="C1517" s="462" t="s">
        <v>574</v>
      </c>
      <c r="D1517" s="463" t="s">
        <v>1100</v>
      </c>
      <c r="E1517" s="464" t="s">
        <v>1101</v>
      </c>
      <c r="F1517" s="464">
        <v>1</v>
      </c>
      <c r="G1517" s="462" t="s">
        <v>1878</v>
      </c>
      <c r="H1517" s="464" t="s">
        <v>1994</v>
      </c>
      <c r="I1517" s="464" t="s">
        <v>1201</v>
      </c>
      <c r="J1517" s="464" t="s">
        <v>61</v>
      </c>
      <c r="K1517" s="466" t="s">
        <v>573</v>
      </c>
      <c r="L1517" s="467">
        <f t="shared" si="122"/>
        <v>0</v>
      </c>
      <c r="M1517" s="468">
        <f t="shared" si="121"/>
        <v>41204</v>
      </c>
      <c r="N1517" s="467" t="str">
        <f>IF(IFERROR(SEARCH("-",K1517,1),0) &gt; 0,IFERROR(VLOOKUP(K1517,'Liste ECO'!A:A,1,FALSE),"ATTENTION CE Inexistant"),"")</f>
        <v>371-01</v>
      </c>
      <c r="O1517" s="467" t="str">
        <f>IF(LEFT(N1517,1) ="A",'Messages d''erreur'!$B$9,"")</f>
        <v/>
      </c>
      <c r="P1517" s="447">
        <f t="shared" si="117"/>
        <v>41204</v>
      </c>
      <c r="Q1517" s="447">
        <f>IFERROR(VLOOKUP(B1518,'Liste CG'!A:A,1,FALSE),"Attention erreur pas de CG")</f>
        <v>70710</v>
      </c>
      <c r="R1517" s="447" t="str">
        <f>IF(LEFT(Q1517,1)="A",'Messages d''erreur'!B$10,"")</f>
        <v/>
      </c>
      <c r="S1517" s="467">
        <f t="shared" si="118"/>
        <v>41204</v>
      </c>
      <c r="T1517" s="469">
        <f>IFERROR(VLOOKUP(S1517,'Liste CG'!A:A,1,FALSE),"Attention erreur pas de CG")</f>
        <v>41204</v>
      </c>
      <c r="U1517" s="447" t="str">
        <f>IF(MID(H1517,4,1)="x", 'Messages d''erreur'!$B$13,IF(LEFT(T1517,1)="A",'Messages d''erreur'!$B$12,""))</f>
        <v/>
      </c>
    </row>
    <row r="1518" spans="1:21" ht="26" x14ac:dyDescent="0.35">
      <c r="A1518" s="535" t="s">
        <v>2559</v>
      </c>
      <c r="B1518" s="447">
        <f t="shared" si="120"/>
        <v>70710</v>
      </c>
      <c r="C1518" s="462" t="s">
        <v>574</v>
      </c>
      <c r="D1518" s="463" t="s">
        <v>1100</v>
      </c>
      <c r="E1518" s="464" t="s">
        <v>61</v>
      </c>
      <c r="F1518" s="464">
        <v>2</v>
      </c>
      <c r="G1518" s="462" t="s">
        <v>1957</v>
      </c>
      <c r="H1518" s="464" t="s">
        <v>1994</v>
      </c>
      <c r="I1518" s="464" t="s">
        <v>1201</v>
      </c>
      <c r="J1518" s="464" t="s">
        <v>1101</v>
      </c>
      <c r="K1518" s="466" t="s">
        <v>573</v>
      </c>
      <c r="L1518" s="467">
        <f t="shared" si="122"/>
        <v>1</v>
      </c>
      <c r="M1518" s="468">
        <f t="shared" si="121"/>
        <v>41204</v>
      </c>
      <c r="N1518" s="467" t="str">
        <f>IF(IFERROR(SEARCH("-",K1518,1),0) &gt; 0,IFERROR(VLOOKUP(K1518,'Liste ECO'!A:A,1,FALSE),"ATTENTION CE Inexistant"),"")</f>
        <v>371-01</v>
      </c>
      <c r="O1518" s="467" t="str">
        <f>IF(LEFT(N1518,1) ="A",'Messages d''erreur'!$B$9,"")</f>
        <v/>
      </c>
      <c r="P1518" s="447">
        <f t="shared" si="117"/>
        <v>41204</v>
      </c>
      <c r="Q1518" s="447">
        <f>IFERROR(VLOOKUP(B1519,'Liste CG'!A:A,1,FALSE),"Attention erreur pas de CG")</f>
        <v>70720</v>
      </c>
      <c r="R1518" s="447" t="str">
        <f>IF(LEFT(Q1518,1)="A",'Messages d''erreur'!B$10,"")</f>
        <v/>
      </c>
      <c r="S1518" s="467">
        <f t="shared" si="118"/>
        <v>41204</v>
      </c>
      <c r="T1518" s="469">
        <f>IFERROR(VLOOKUP(S1518,'Liste CG'!A:A,1,FALSE),"Attention erreur pas de CG")</f>
        <v>41204</v>
      </c>
      <c r="U1518" s="447" t="str">
        <f>IF(MID(H1518,4,1)="x", 'Messages d''erreur'!$B$13,IF(LEFT(T1518,1)="A",'Messages d''erreur'!$B$12,""))</f>
        <v/>
      </c>
    </row>
    <row r="1519" spans="1:21" ht="26" x14ac:dyDescent="0.35">
      <c r="A1519" s="535" t="s">
        <v>2560</v>
      </c>
      <c r="B1519" s="447">
        <f t="shared" si="120"/>
        <v>70720</v>
      </c>
      <c r="C1519" s="462" t="s">
        <v>577</v>
      </c>
      <c r="D1519" s="463" t="s">
        <v>1100</v>
      </c>
      <c r="E1519" s="464" t="s">
        <v>1101</v>
      </c>
      <c r="F1519" s="464">
        <v>1</v>
      </c>
      <c r="G1519" s="462" t="s">
        <v>1878</v>
      </c>
      <c r="H1519" s="464" t="s">
        <v>1994</v>
      </c>
      <c r="I1519" s="464" t="s">
        <v>1201</v>
      </c>
      <c r="J1519" s="464" t="s">
        <v>61</v>
      </c>
      <c r="K1519" s="466" t="s">
        <v>576</v>
      </c>
      <c r="L1519" s="467">
        <f t="shared" si="122"/>
        <v>0</v>
      </c>
      <c r="M1519" s="468">
        <f t="shared" si="121"/>
        <v>41204</v>
      </c>
      <c r="N1519" s="467" t="str">
        <f>IF(IFERROR(SEARCH("-",K1519,1),0) &gt; 0,IFERROR(VLOOKUP(K1519,'Liste ECO'!A:A,1,FALSE),"ATTENTION CE Inexistant"),"")</f>
        <v>372-01</v>
      </c>
      <c r="O1519" s="467" t="str">
        <f>IF(LEFT(N1519,1) ="A",'Messages d''erreur'!$B$9,"")</f>
        <v/>
      </c>
      <c r="P1519" s="447">
        <f t="shared" si="117"/>
        <v>41204</v>
      </c>
      <c r="Q1519" s="447">
        <f>IFERROR(VLOOKUP(B1520,'Liste CG'!A:A,1,FALSE),"Attention erreur pas de CG")</f>
        <v>70720</v>
      </c>
      <c r="R1519" s="447" t="str">
        <f>IF(LEFT(Q1519,1)="A",'Messages d''erreur'!B$10,"")</f>
        <v/>
      </c>
      <c r="S1519" s="467">
        <f t="shared" si="118"/>
        <v>41204</v>
      </c>
      <c r="T1519" s="469">
        <f>IFERROR(VLOOKUP(S1519,'Liste CG'!A:A,1,FALSE),"Attention erreur pas de CG")</f>
        <v>41204</v>
      </c>
      <c r="U1519" s="447" t="str">
        <f>IF(MID(H1519,4,1)="x", 'Messages d''erreur'!$B$13,IF(LEFT(T1519,1)="A",'Messages d''erreur'!$B$12,""))</f>
        <v/>
      </c>
    </row>
    <row r="1520" spans="1:21" ht="26" x14ac:dyDescent="0.35">
      <c r="A1520" s="535" t="s">
        <v>2560</v>
      </c>
      <c r="B1520" s="447">
        <f t="shared" si="120"/>
        <v>70720</v>
      </c>
      <c r="C1520" s="462" t="s">
        <v>577</v>
      </c>
      <c r="D1520" s="463" t="s">
        <v>1100</v>
      </c>
      <c r="E1520" s="464" t="s">
        <v>61</v>
      </c>
      <c r="F1520" s="464">
        <v>2</v>
      </c>
      <c r="G1520" s="462" t="s">
        <v>1957</v>
      </c>
      <c r="H1520" s="464" t="s">
        <v>1994</v>
      </c>
      <c r="I1520" s="464" t="s">
        <v>1201</v>
      </c>
      <c r="J1520" s="464" t="s">
        <v>1101</v>
      </c>
      <c r="K1520" s="466" t="s">
        <v>576</v>
      </c>
      <c r="L1520" s="467">
        <f t="shared" si="122"/>
        <v>1</v>
      </c>
      <c r="M1520" s="468">
        <f t="shared" si="121"/>
        <v>41204</v>
      </c>
      <c r="N1520" s="467" t="str">
        <f>IF(IFERROR(SEARCH("-",K1520,1),0) &gt; 0,IFERROR(VLOOKUP(K1520,'Liste ECO'!A:A,1,FALSE),"ATTENTION CE Inexistant"),"")</f>
        <v>372-01</v>
      </c>
      <c r="O1520" s="467" t="str">
        <f>IF(LEFT(N1520,1) ="A",'Messages d''erreur'!$B$9,"")</f>
        <v/>
      </c>
      <c r="P1520" s="447">
        <f t="shared" si="117"/>
        <v>41204</v>
      </c>
      <c r="Q1520" s="447">
        <f>IFERROR(VLOOKUP(B1521,'Liste CG'!A:A,1,FALSE),"Attention erreur pas de CG")</f>
        <v>70730</v>
      </c>
      <c r="R1520" s="447" t="str">
        <f>IF(LEFT(Q1520,1)="A",'Messages d''erreur'!B$10,"")</f>
        <v/>
      </c>
      <c r="S1520" s="467">
        <f t="shared" si="118"/>
        <v>41204</v>
      </c>
      <c r="T1520" s="469">
        <f>IFERROR(VLOOKUP(S1520,'Liste CG'!A:A,1,FALSE),"Attention erreur pas de CG")</f>
        <v>41204</v>
      </c>
      <c r="U1520" s="447" t="str">
        <f>IF(MID(H1520,4,1)="x", 'Messages d''erreur'!$B$13,IF(LEFT(T1520,1)="A",'Messages d''erreur'!$B$12,""))</f>
        <v/>
      </c>
    </row>
    <row r="1521" spans="1:21" ht="26" x14ac:dyDescent="0.35">
      <c r="A1521" s="535" t="s">
        <v>2561</v>
      </c>
      <c r="B1521" s="447">
        <f t="shared" si="120"/>
        <v>70730</v>
      </c>
      <c r="C1521" s="462" t="s">
        <v>580</v>
      </c>
      <c r="D1521" s="463" t="s">
        <v>1100</v>
      </c>
      <c r="E1521" s="464" t="s">
        <v>1101</v>
      </c>
      <c r="F1521" s="464">
        <v>1</v>
      </c>
      <c r="G1521" s="462" t="s">
        <v>1878</v>
      </c>
      <c r="H1521" s="464" t="s">
        <v>1994</v>
      </c>
      <c r="I1521" s="464" t="s">
        <v>1201</v>
      </c>
      <c r="J1521" s="464" t="s">
        <v>61</v>
      </c>
      <c r="K1521" s="466" t="s">
        <v>579</v>
      </c>
      <c r="L1521" s="467">
        <f t="shared" si="122"/>
        <v>0</v>
      </c>
      <c r="M1521" s="468">
        <f t="shared" si="121"/>
        <v>41204</v>
      </c>
      <c r="N1521" s="467" t="str">
        <f>IF(IFERROR(SEARCH("-",K1521,1),0) &gt; 0,IFERROR(VLOOKUP(K1521,'Liste ECO'!A:A,1,FALSE),"ATTENTION CE Inexistant"),"")</f>
        <v>373-01</v>
      </c>
      <c r="O1521" s="467" t="str">
        <f>IF(LEFT(N1521,1) ="A",'Messages d''erreur'!$B$9,"")</f>
        <v/>
      </c>
      <c r="P1521" s="447">
        <f t="shared" si="117"/>
        <v>41204</v>
      </c>
      <c r="Q1521" s="447">
        <f>IFERROR(VLOOKUP(B1522,'Liste CG'!A:A,1,FALSE),"Attention erreur pas de CG")</f>
        <v>70730</v>
      </c>
      <c r="R1521" s="447" t="str">
        <f>IF(LEFT(Q1521,1)="A",'Messages d''erreur'!B$10,"")</f>
        <v/>
      </c>
      <c r="S1521" s="467">
        <f t="shared" si="118"/>
        <v>41204</v>
      </c>
      <c r="T1521" s="469">
        <f>IFERROR(VLOOKUP(S1521,'Liste CG'!A:A,1,FALSE),"Attention erreur pas de CG")</f>
        <v>41204</v>
      </c>
      <c r="U1521" s="447" t="str">
        <f>IF(MID(H1521,4,1)="x", 'Messages d''erreur'!$B$13,IF(LEFT(T1521,1)="A",'Messages d''erreur'!$B$12,""))</f>
        <v/>
      </c>
    </row>
    <row r="1522" spans="1:21" ht="26" x14ac:dyDescent="0.35">
      <c r="A1522" s="535" t="s">
        <v>2561</v>
      </c>
      <c r="B1522" s="447">
        <f t="shared" si="120"/>
        <v>70730</v>
      </c>
      <c r="C1522" s="462" t="s">
        <v>580</v>
      </c>
      <c r="D1522" s="463" t="s">
        <v>1100</v>
      </c>
      <c r="E1522" s="464" t="s">
        <v>61</v>
      </c>
      <c r="F1522" s="464">
        <v>2</v>
      </c>
      <c r="G1522" s="462" t="s">
        <v>1957</v>
      </c>
      <c r="H1522" s="464" t="s">
        <v>1994</v>
      </c>
      <c r="I1522" s="464" t="s">
        <v>1201</v>
      </c>
      <c r="J1522" s="464" t="s">
        <v>1101</v>
      </c>
      <c r="K1522" s="466" t="s">
        <v>579</v>
      </c>
      <c r="L1522" s="467">
        <f t="shared" si="122"/>
        <v>1</v>
      </c>
      <c r="M1522" s="468">
        <f t="shared" si="121"/>
        <v>41204</v>
      </c>
      <c r="N1522" s="467" t="str">
        <f>IF(IFERROR(SEARCH("-",K1522,1),0) &gt; 0,IFERROR(VLOOKUP(K1522,'Liste ECO'!A:A,1,FALSE),"ATTENTION CE Inexistant"),"")</f>
        <v>373-01</v>
      </c>
      <c r="O1522" s="467" t="str">
        <f>IF(LEFT(N1522,1) ="A",'Messages d''erreur'!$B$9,"")</f>
        <v/>
      </c>
      <c r="P1522" s="447">
        <f t="shared" ref="P1522:P1587" si="123">VALUE(H1522)</f>
        <v>41204</v>
      </c>
      <c r="Q1522" s="447">
        <f>IFERROR(VLOOKUP(B1523,'Liste CG'!A:A,1,FALSE),"Attention erreur pas de CG")</f>
        <v>70740</v>
      </c>
      <c r="R1522" s="447" t="str">
        <f>IF(LEFT(Q1522,1)="A",'Messages d''erreur'!B$10,"")</f>
        <v/>
      </c>
      <c r="S1522" s="467">
        <f t="shared" ref="S1522:S1587" si="124">VALUE(H1522)</f>
        <v>41204</v>
      </c>
      <c r="T1522" s="469">
        <f>IFERROR(VLOOKUP(S1522,'Liste CG'!A:A,1,FALSE),"Attention erreur pas de CG")</f>
        <v>41204</v>
      </c>
      <c r="U1522" s="447" t="str">
        <f>IF(MID(H1522,4,1)="x", 'Messages d''erreur'!$B$13,IF(LEFT(T1522,1)="A",'Messages d''erreur'!$B$12,""))</f>
        <v/>
      </c>
    </row>
    <row r="1523" spans="1:21" ht="39" x14ac:dyDescent="0.35">
      <c r="A1523" s="535" t="s">
        <v>2562</v>
      </c>
      <c r="B1523" s="447">
        <f t="shared" si="120"/>
        <v>70740</v>
      </c>
      <c r="C1523" s="462" t="s">
        <v>583</v>
      </c>
      <c r="D1523" s="463" t="s">
        <v>1100</v>
      </c>
      <c r="E1523" s="464" t="s">
        <v>1101</v>
      </c>
      <c r="F1523" s="464">
        <v>1</v>
      </c>
      <c r="G1523" s="462" t="s">
        <v>1878</v>
      </c>
      <c r="H1523" s="464" t="s">
        <v>1994</v>
      </c>
      <c r="I1523" s="464" t="s">
        <v>1201</v>
      </c>
      <c r="J1523" s="464" t="s">
        <v>61</v>
      </c>
      <c r="K1523" s="466" t="s">
        <v>582</v>
      </c>
      <c r="L1523" s="467">
        <f t="shared" si="122"/>
        <v>0</v>
      </c>
      <c r="M1523" s="468">
        <f t="shared" si="121"/>
        <v>41204</v>
      </c>
      <c r="N1523" s="467" t="str">
        <f>IF(IFERROR(SEARCH("-",K1523,1),0) &gt; 0,IFERROR(VLOOKUP(K1523,'Liste ECO'!A:A,1,FALSE),"ATTENTION CE Inexistant"),"")</f>
        <v>374-01</v>
      </c>
      <c r="O1523" s="467" t="str">
        <f>IF(LEFT(N1523,1) ="A",'Messages d''erreur'!$B$9,"")</f>
        <v/>
      </c>
      <c r="P1523" s="447">
        <f t="shared" si="123"/>
        <v>41204</v>
      </c>
      <c r="Q1523" s="447">
        <f>IFERROR(VLOOKUP(B1524,'Liste CG'!A:A,1,FALSE),"Attention erreur pas de CG")</f>
        <v>70740</v>
      </c>
      <c r="R1523" s="447" t="str">
        <f>IF(LEFT(Q1523,1)="A",'Messages d''erreur'!B$10,"")</f>
        <v/>
      </c>
      <c r="S1523" s="467">
        <f t="shared" si="124"/>
        <v>41204</v>
      </c>
      <c r="T1523" s="469">
        <f>IFERROR(VLOOKUP(S1523,'Liste CG'!A:A,1,FALSE),"Attention erreur pas de CG")</f>
        <v>41204</v>
      </c>
      <c r="U1523" s="447" t="str">
        <f>IF(MID(H1523,4,1)="x", 'Messages d''erreur'!$B$13,IF(LEFT(T1523,1)="A",'Messages d''erreur'!$B$12,""))</f>
        <v/>
      </c>
    </row>
    <row r="1524" spans="1:21" ht="39" x14ac:dyDescent="0.35">
      <c r="A1524" s="535" t="s">
        <v>2562</v>
      </c>
      <c r="B1524" s="447">
        <f t="shared" si="120"/>
        <v>70740</v>
      </c>
      <c r="C1524" s="462" t="s">
        <v>583</v>
      </c>
      <c r="D1524" s="463" t="s">
        <v>1100</v>
      </c>
      <c r="E1524" s="464" t="s">
        <v>61</v>
      </c>
      <c r="F1524" s="464">
        <v>2</v>
      </c>
      <c r="G1524" s="462" t="s">
        <v>1957</v>
      </c>
      <c r="H1524" s="464" t="s">
        <v>1994</v>
      </c>
      <c r="I1524" s="464" t="s">
        <v>1201</v>
      </c>
      <c r="J1524" s="464" t="s">
        <v>1101</v>
      </c>
      <c r="K1524" s="466" t="s">
        <v>582</v>
      </c>
      <c r="L1524" s="467">
        <f t="shared" si="122"/>
        <v>1</v>
      </c>
      <c r="M1524" s="468">
        <f t="shared" si="121"/>
        <v>41204</v>
      </c>
      <c r="N1524" s="467" t="str">
        <f>IF(IFERROR(SEARCH("-",K1524,1),0) &gt; 0,IFERROR(VLOOKUP(K1524,'Liste ECO'!A:A,1,FALSE),"ATTENTION CE Inexistant"),"")</f>
        <v>374-01</v>
      </c>
      <c r="O1524" s="467" t="str">
        <f>IF(LEFT(N1524,1) ="A",'Messages d''erreur'!$B$9,"")</f>
        <v/>
      </c>
      <c r="P1524" s="447">
        <f t="shared" si="123"/>
        <v>41204</v>
      </c>
      <c r="Q1524" s="447">
        <f>IFERROR(VLOOKUP(B1525,'Liste CG'!A:A,1,FALSE),"Attention erreur pas de CG")</f>
        <v>70910</v>
      </c>
      <c r="R1524" s="447" t="str">
        <f>IF(LEFT(Q1524,1)="A",'Messages d''erreur'!B$10,"")</f>
        <v/>
      </c>
      <c r="S1524" s="467">
        <f t="shared" si="124"/>
        <v>41204</v>
      </c>
      <c r="T1524" s="469">
        <f>IFERROR(VLOOKUP(S1524,'Liste CG'!A:A,1,FALSE),"Attention erreur pas de CG")</f>
        <v>41204</v>
      </c>
      <c r="U1524" s="447" t="str">
        <f>IF(MID(H1524,4,1)="x", 'Messages d''erreur'!$B$13,IF(LEFT(T1524,1)="A",'Messages d''erreur'!$B$12,""))</f>
        <v/>
      </c>
    </row>
    <row r="1525" spans="1:21" ht="26" x14ac:dyDescent="0.35">
      <c r="A1525" s="535" t="s">
        <v>1964</v>
      </c>
      <c r="B1525" s="447">
        <f t="shared" si="120"/>
        <v>70910</v>
      </c>
      <c r="C1525" s="462" t="s">
        <v>595</v>
      </c>
      <c r="D1525" s="463" t="s">
        <v>1100</v>
      </c>
      <c r="E1525" s="464" t="s">
        <v>1101</v>
      </c>
      <c r="F1525" s="464">
        <v>1</v>
      </c>
      <c r="G1525" s="462" t="s">
        <v>1878</v>
      </c>
      <c r="H1525" s="464" t="s">
        <v>2563</v>
      </c>
      <c r="I1525" s="464" t="s">
        <v>1201</v>
      </c>
      <c r="J1525" s="464" t="s">
        <v>61</v>
      </c>
      <c r="K1525" s="466" t="s">
        <v>594</v>
      </c>
      <c r="L1525" s="467">
        <f>IF(A1525=A1524,1,0)</f>
        <v>0</v>
      </c>
      <c r="M1525" s="468" t="e">
        <f t="shared" si="121"/>
        <v>#VALUE!</v>
      </c>
      <c r="N1525" s="467" t="str">
        <f>IF(IFERROR(SEARCH("-",K1525,1),0) &gt; 0,IFERROR(VLOOKUP(K1525,'Liste ECO'!A:A,1,FALSE),"ATTENTION CE Inexistant"),"")</f>
        <v>380-03</v>
      </c>
      <c r="O1525" s="467" t="str">
        <f>IF(LEFT(N1525,1) ="A",'Messages d''erreur'!$B$9,"")</f>
        <v/>
      </c>
      <c r="P1525" s="447" t="e">
        <f t="shared" si="123"/>
        <v>#VALUE!</v>
      </c>
      <c r="Q1525" s="447">
        <f>IFERROR(VLOOKUP(B1526,'Liste CG'!A:A,1,FALSE),"Attention erreur pas de CG")</f>
        <v>70910</v>
      </c>
      <c r="R1525" s="447" t="str">
        <f>IF(LEFT(Q1525,1)="A",'Messages d''erreur'!B$10,"")</f>
        <v/>
      </c>
      <c r="S1525" s="467" t="e">
        <f t="shared" si="124"/>
        <v>#VALUE!</v>
      </c>
      <c r="T1525" s="469" t="str">
        <f>IFERROR(VLOOKUP(S1525,'Liste CG'!A:A,1,FALSE),"Attention erreur pas de CG")</f>
        <v>Attention erreur pas de CG</v>
      </c>
      <c r="U1525" s="447" t="str">
        <f>IF(MID(H1525,4,1)="x", 'Messages d''erreur'!$B$13,IF(LEFT(T1525,1)="A",'Messages d''erreur'!$B$12,""))</f>
        <v>Attention CG pas dans  CG</v>
      </c>
    </row>
    <row r="1526" spans="1:21" ht="26" x14ac:dyDescent="0.35">
      <c r="A1526" s="535" t="s">
        <v>1964</v>
      </c>
      <c r="B1526" s="447">
        <f t="shared" si="120"/>
        <v>70910</v>
      </c>
      <c r="C1526" s="462" t="s">
        <v>595</v>
      </c>
      <c r="D1526" s="463" t="s">
        <v>1100</v>
      </c>
      <c r="E1526" s="464" t="s">
        <v>61</v>
      </c>
      <c r="F1526" s="464">
        <v>2</v>
      </c>
      <c r="G1526" s="462" t="s">
        <v>1957</v>
      </c>
      <c r="H1526" s="464" t="s">
        <v>2563</v>
      </c>
      <c r="I1526" s="464" t="s">
        <v>1201</v>
      </c>
      <c r="J1526" s="464" t="s">
        <v>1101</v>
      </c>
      <c r="K1526" s="466" t="s">
        <v>594</v>
      </c>
      <c r="L1526" s="467">
        <f t="shared" si="122"/>
        <v>1</v>
      </c>
      <c r="M1526" s="468" t="e">
        <f t="shared" si="121"/>
        <v>#VALUE!</v>
      </c>
      <c r="N1526" s="467" t="str">
        <f>IF(IFERROR(SEARCH("-",K1526,1),0) &gt; 0,IFERROR(VLOOKUP(K1526,'Liste ECO'!A:A,1,FALSE),"ATTENTION CE Inexistant"),"")</f>
        <v>380-03</v>
      </c>
      <c r="O1526" s="467" t="str">
        <f>IF(LEFT(N1526,1) ="A",'Messages d''erreur'!$B$9,"")</f>
        <v/>
      </c>
      <c r="P1526" s="447" t="e">
        <f t="shared" si="123"/>
        <v>#VALUE!</v>
      </c>
      <c r="Q1526" s="447">
        <f>IFERROR(VLOOKUP(B1527,'Liste CG'!A:A,1,FALSE),"Attention erreur pas de CG")</f>
        <v>71301</v>
      </c>
      <c r="R1526" s="447" t="str">
        <f>IF(LEFT(Q1526,1)="A",'Messages d''erreur'!B$10,"")</f>
        <v/>
      </c>
      <c r="S1526" s="467" t="e">
        <f t="shared" si="124"/>
        <v>#VALUE!</v>
      </c>
      <c r="T1526" s="469" t="str">
        <f>IFERROR(VLOOKUP(S1526,'Liste CG'!A:A,1,FALSE),"Attention erreur pas de CG")</f>
        <v>Attention erreur pas de CG</v>
      </c>
      <c r="U1526" s="447" t="str">
        <f>IF(MID(H1526,4,1)="x", 'Messages d''erreur'!$B$13,IF(LEFT(T1526,1)="A",'Messages d''erreur'!$B$12,""))</f>
        <v>Attention CG pas dans  CG</v>
      </c>
    </row>
    <row r="1527" spans="1:21" ht="26" x14ac:dyDescent="0.35">
      <c r="A1527" s="535" t="s">
        <v>2564</v>
      </c>
      <c r="B1527" s="447">
        <f t="shared" si="120"/>
        <v>71301</v>
      </c>
      <c r="C1527" s="462" t="s">
        <v>245</v>
      </c>
      <c r="D1527" s="463" t="s">
        <v>1100</v>
      </c>
      <c r="E1527" s="464" t="s">
        <v>1101</v>
      </c>
      <c r="F1527" s="464">
        <v>1</v>
      </c>
      <c r="G1527" s="462" t="s">
        <v>1878</v>
      </c>
      <c r="H1527" s="464" t="s">
        <v>2565</v>
      </c>
      <c r="I1527" s="464" t="s">
        <v>1201</v>
      </c>
      <c r="J1527" s="464" t="s">
        <v>61</v>
      </c>
      <c r="K1527" s="466" t="s">
        <v>244</v>
      </c>
      <c r="L1527" s="467">
        <f t="shared" si="122"/>
        <v>0</v>
      </c>
      <c r="M1527" s="468" t="e">
        <f t="shared" si="121"/>
        <v>#VALUE!</v>
      </c>
      <c r="N1527" s="467" t="str">
        <f>IF(IFERROR(SEARCH("-",K1527,1),0) &gt; 0,IFERROR(VLOOKUP(K1527,'Liste ECO'!A:A,1,FALSE),"ATTENTION CE Inexistant"),"")</f>
        <v>161-01</v>
      </c>
      <c r="O1527" s="467" t="str">
        <f>IF(LEFT(N1527,1) ="A",'Messages d''erreur'!$B$9,"")</f>
        <v/>
      </c>
      <c r="P1527" s="447" t="e">
        <f t="shared" si="123"/>
        <v>#VALUE!</v>
      </c>
      <c r="Q1527" s="447">
        <f>IFERROR(VLOOKUP(B1528,'Liste CG'!A:A,1,FALSE),"Attention erreur pas de CG")</f>
        <v>71301</v>
      </c>
      <c r="R1527" s="447" t="str">
        <f>IF(LEFT(Q1527,1)="A",'Messages d''erreur'!B$10,"")</f>
        <v/>
      </c>
      <c r="S1527" s="467" t="e">
        <f t="shared" si="124"/>
        <v>#VALUE!</v>
      </c>
      <c r="T1527" s="469" t="str">
        <f>IFERROR(VLOOKUP(S1527,'Liste CG'!A:A,1,FALSE),"Attention erreur pas de CG")</f>
        <v>Attention erreur pas de CG</v>
      </c>
      <c r="U1527" s="447" t="str">
        <f>IF(MID(H1527,4,1)="x", 'Messages d''erreur'!$B$13,IF(LEFT(T1527,1)="A",'Messages d''erreur'!$B$12,""))</f>
        <v>Attention CG pas dans  CG</v>
      </c>
    </row>
    <row r="1528" spans="1:21" ht="26" x14ac:dyDescent="0.35">
      <c r="A1528" s="535" t="s">
        <v>2564</v>
      </c>
      <c r="B1528" s="447">
        <f t="shared" si="120"/>
        <v>71301</v>
      </c>
      <c r="C1528" s="462" t="s">
        <v>245</v>
      </c>
      <c r="D1528" s="463" t="s">
        <v>1100</v>
      </c>
      <c r="E1528" s="464" t="s">
        <v>61</v>
      </c>
      <c r="F1528" s="464">
        <v>2</v>
      </c>
      <c r="G1528" s="462" t="s">
        <v>1997</v>
      </c>
      <c r="H1528" s="464" t="s">
        <v>2565</v>
      </c>
      <c r="I1528" s="464" t="s">
        <v>1201</v>
      </c>
      <c r="J1528" s="464" t="s">
        <v>1101</v>
      </c>
      <c r="K1528" s="466" t="s">
        <v>244</v>
      </c>
      <c r="L1528" s="467">
        <f t="shared" si="122"/>
        <v>1</v>
      </c>
      <c r="M1528" s="468" t="e">
        <f t="shared" si="121"/>
        <v>#VALUE!</v>
      </c>
      <c r="N1528" s="467" t="str">
        <f>IF(IFERROR(SEARCH("-",K1528,1),0) &gt; 0,IFERROR(VLOOKUP(K1528,'Liste ECO'!A:A,1,FALSE),"ATTENTION CE Inexistant"),"")</f>
        <v>161-01</v>
      </c>
      <c r="O1528" s="467" t="str">
        <f>IF(LEFT(N1528,1) ="A",'Messages d''erreur'!$B$9,"")</f>
        <v/>
      </c>
      <c r="P1528" s="447" t="e">
        <f t="shared" si="123"/>
        <v>#VALUE!</v>
      </c>
      <c r="Q1528" s="447">
        <f>IFERROR(VLOOKUP(B1529,'Liste CG'!A:A,1,FALSE),"Attention erreur pas de CG")</f>
        <v>71302</v>
      </c>
      <c r="R1528" s="447" t="str">
        <f>IF(LEFT(Q1528,1)="A",'Messages d''erreur'!B$10,"")</f>
        <v/>
      </c>
      <c r="S1528" s="467" t="e">
        <f t="shared" si="124"/>
        <v>#VALUE!</v>
      </c>
      <c r="T1528" s="469" t="str">
        <f>IFERROR(VLOOKUP(S1528,'Liste CG'!A:A,1,FALSE),"Attention erreur pas de CG")</f>
        <v>Attention erreur pas de CG</v>
      </c>
      <c r="U1528" s="447" t="str">
        <f>IF(MID(H1528,4,1)="x", 'Messages d''erreur'!$B$13,IF(LEFT(T1528,1)="A",'Messages d''erreur'!$B$12,""))</f>
        <v>Attention CG pas dans  CG</v>
      </c>
    </row>
    <row r="1529" spans="1:21" ht="26" x14ac:dyDescent="0.35">
      <c r="A1529" s="535" t="s">
        <v>2566</v>
      </c>
      <c r="B1529" s="447">
        <f t="shared" si="120"/>
        <v>71302</v>
      </c>
      <c r="C1529" s="462" t="s">
        <v>247</v>
      </c>
      <c r="D1529" s="463" t="s">
        <v>1100</v>
      </c>
      <c r="E1529" s="464" t="s">
        <v>1101</v>
      </c>
      <c r="F1529" s="464">
        <v>1</v>
      </c>
      <c r="G1529" s="462" t="s">
        <v>1878</v>
      </c>
      <c r="H1529" s="464" t="s">
        <v>1975</v>
      </c>
      <c r="I1529" s="464" t="s">
        <v>1201</v>
      </c>
      <c r="J1529" s="464" t="s">
        <v>61</v>
      </c>
      <c r="K1529" s="466" t="s">
        <v>246</v>
      </c>
      <c r="L1529" s="467">
        <f t="shared" si="122"/>
        <v>0</v>
      </c>
      <c r="M1529" s="468">
        <f t="shared" si="121"/>
        <v>40004</v>
      </c>
      <c r="N1529" s="467" t="str">
        <f>IF(IFERROR(SEARCH("-",K1529,1),0) &gt; 0,IFERROR(VLOOKUP(K1529,'Liste ECO'!A:A,1,FALSE),"ATTENTION CE Inexistant"),"")</f>
        <v>161-02</v>
      </c>
      <c r="O1529" s="467" t="str">
        <f>IF(LEFT(N1529,1) ="A",'Messages d''erreur'!$B$9,"")</f>
        <v/>
      </c>
      <c r="P1529" s="447">
        <f t="shared" si="123"/>
        <v>40004</v>
      </c>
      <c r="Q1529" s="447">
        <f>IFERROR(VLOOKUP(B1530,'Liste CG'!A:A,1,FALSE),"Attention erreur pas de CG")</f>
        <v>71302</v>
      </c>
      <c r="R1529" s="447" t="str">
        <f>IF(LEFT(Q1529,1)="A",'Messages d''erreur'!B$10,"")</f>
        <v/>
      </c>
      <c r="S1529" s="467">
        <f t="shared" si="124"/>
        <v>40004</v>
      </c>
      <c r="T1529" s="469">
        <f>IFERROR(VLOOKUP(S1529,'Liste CG'!A:A,1,FALSE),"Attention erreur pas de CG")</f>
        <v>40004</v>
      </c>
      <c r="U1529" s="447" t="str">
        <f>IF(MID(H1529,4,1)="x", 'Messages d''erreur'!$B$13,IF(LEFT(T1529,1)="A",'Messages d''erreur'!$B$12,""))</f>
        <v/>
      </c>
    </row>
    <row r="1530" spans="1:21" ht="26" x14ac:dyDescent="0.35">
      <c r="A1530" s="535" t="s">
        <v>2566</v>
      </c>
      <c r="B1530" s="447">
        <f t="shared" si="120"/>
        <v>71302</v>
      </c>
      <c r="C1530" s="462" t="s">
        <v>247</v>
      </c>
      <c r="D1530" s="463" t="s">
        <v>1100</v>
      </c>
      <c r="E1530" s="464" t="s">
        <v>61</v>
      </c>
      <c r="F1530" s="464">
        <v>2</v>
      </c>
      <c r="G1530" s="462" t="s">
        <v>1997</v>
      </c>
      <c r="H1530" s="464" t="s">
        <v>1975</v>
      </c>
      <c r="I1530" s="464" t="s">
        <v>1201</v>
      </c>
      <c r="J1530" s="464" t="s">
        <v>1101</v>
      </c>
      <c r="K1530" s="466" t="s">
        <v>246</v>
      </c>
      <c r="L1530" s="467">
        <f t="shared" si="122"/>
        <v>1</v>
      </c>
      <c r="M1530" s="468">
        <f t="shared" si="121"/>
        <v>40004</v>
      </c>
      <c r="N1530" s="467" t="str">
        <f>IF(IFERROR(SEARCH("-",K1530,1),0) &gt; 0,IFERROR(VLOOKUP(K1530,'Liste ECO'!A:A,1,FALSE),"ATTENTION CE Inexistant"),"")</f>
        <v>161-02</v>
      </c>
      <c r="O1530" s="467" t="str">
        <f>IF(LEFT(N1530,1) ="A",'Messages d''erreur'!$B$9,"")</f>
        <v/>
      </c>
      <c r="P1530" s="447">
        <f t="shared" si="123"/>
        <v>40004</v>
      </c>
      <c r="Q1530" s="447">
        <f>IFERROR(VLOOKUP(B1531,'Liste CG'!A:A,1,FALSE),"Attention erreur pas de CG")</f>
        <v>71303</v>
      </c>
      <c r="R1530" s="447" t="str">
        <f>IF(LEFT(Q1530,1)="A",'Messages d''erreur'!B$10,"")</f>
        <v/>
      </c>
      <c r="S1530" s="467">
        <f t="shared" si="124"/>
        <v>40004</v>
      </c>
      <c r="T1530" s="469">
        <f>IFERROR(VLOOKUP(S1530,'Liste CG'!A:A,1,FALSE),"Attention erreur pas de CG")</f>
        <v>40004</v>
      </c>
      <c r="U1530" s="447" t="str">
        <f>IF(MID(H1530,4,1)="x", 'Messages d''erreur'!$B$13,IF(LEFT(T1530,1)="A",'Messages d''erreur'!$B$12,""))</f>
        <v/>
      </c>
    </row>
    <row r="1531" spans="1:21" ht="26" x14ac:dyDescent="0.35">
      <c r="A1531" s="535" t="s">
        <v>2567</v>
      </c>
      <c r="B1531" s="447">
        <f t="shared" si="120"/>
        <v>71303</v>
      </c>
      <c r="C1531" s="462" t="s">
        <v>249</v>
      </c>
      <c r="D1531" s="463" t="s">
        <v>1100</v>
      </c>
      <c r="E1531" s="464" t="s">
        <v>1101</v>
      </c>
      <c r="F1531" s="464">
        <v>1</v>
      </c>
      <c r="G1531" s="462" t="s">
        <v>1878</v>
      </c>
      <c r="H1531" s="464" t="s">
        <v>2565</v>
      </c>
      <c r="I1531" s="464" t="s">
        <v>1201</v>
      </c>
      <c r="J1531" s="464" t="s">
        <v>61</v>
      </c>
      <c r="K1531" s="466" t="s">
        <v>248</v>
      </c>
      <c r="L1531" s="467">
        <f t="shared" si="122"/>
        <v>0</v>
      </c>
      <c r="M1531" s="468" t="e">
        <f t="shared" si="121"/>
        <v>#VALUE!</v>
      </c>
      <c r="N1531" s="467" t="str">
        <f>IF(IFERROR(SEARCH("-",K1531,1),0) &gt; 0,IFERROR(VLOOKUP(K1531,'Liste ECO'!A:A,1,FALSE),"ATTENTION CE Inexistant"),"")</f>
        <v>161-03</v>
      </c>
      <c r="O1531" s="467" t="str">
        <f>IF(LEFT(N1531,1) ="A",'Messages d''erreur'!$B$9,"")</f>
        <v/>
      </c>
      <c r="P1531" s="447" t="e">
        <f t="shared" si="123"/>
        <v>#VALUE!</v>
      </c>
      <c r="Q1531" s="447">
        <f>IFERROR(VLOOKUP(B1532,'Liste CG'!A:A,1,FALSE),"Attention erreur pas de CG")</f>
        <v>71303</v>
      </c>
      <c r="R1531" s="447" t="str">
        <f>IF(LEFT(Q1531,1)="A",'Messages d''erreur'!B$10,"")</f>
        <v/>
      </c>
      <c r="S1531" s="467" t="e">
        <f t="shared" si="124"/>
        <v>#VALUE!</v>
      </c>
      <c r="T1531" s="469" t="str">
        <f>IFERROR(VLOOKUP(S1531,'Liste CG'!A:A,1,FALSE),"Attention erreur pas de CG")</f>
        <v>Attention erreur pas de CG</v>
      </c>
      <c r="U1531" s="447" t="str">
        <f>IF(MID(H1531,4,1)="x", 'Messages d''erreur'!$B$13,IF(LEFT(T1531,1)="A",'Messages d''erreur'!$B$12,""))</f>
        <v>Attention CG pas dans  CG</v>
      </c>
    </row>
    <row r="1532" spans="1:21" ht="26" x14ac:dyDescent="0.35">
      <c r="A1532" s="535" t="s">
        <v>2567</v>
      </c>
      <c r="B1532" s="447">
        <f t="shared" si="120"/>
        <v>71303</v>
      </c>
      <c r="C1532" s="462" t="s">
        <v>249</v>
      </c>
      <c r="D1532" s="463" t="s">
        <v>1100</v>
      </c>
      <c r="E1532" s="464" t="s">
        <v>61</v>
      </c>
      <c r="F1532" s="464">
        <v>2</v>
      </c>
      <c r="G1532" s="462" t="s">
        <v>1997</v>
      </c>
      <c r="H1532" s="464" t="s">
        <v>2565</v>
      </c>
      <c r="I1532" s="464" t="s">
        <v>1201</v>
      </c>
      <c r="J1532" s="464" t="s">
        <v>1101</v>
      </c>
      <c r="K1532" s="466" t="s">
        <v>248</v>
      </c>
      <c r="L1532" s="467">
        <f t="shared" si="122"/>
        <v>1</v>
      </c>
      <c r="M1532" s="468" t="e">
        <f t="shared" si="121"/>
        <v>#VALUE!</v>
      </c>
      <c r="N1532" s="467" t="str">
        <f>IF(IFERROR(SEARCH("-",K1532,1),0) &gt; 0,IFERROR(VLOOKUP(K1532,'Liste ECO'!A:A,1,FALSE),"ATTENTION CE Inexistant"),"")</f>
        <v>161-03</v>
      </c>
      <c r="O1532" s="467" t="str">
        <f>IF(LEFT(N1532,1) ="A",'Messages d''erreur'!$B$9,"")</f>
        <v/>
      </c>
      <c r="P1532" s="447" t="e">
        <f t="shared" si="123"/>
        <v>#VALUE!</v>
      </c>
      <c r="Q1532" s="447">
        <f>IFERROR(VLOOKUP(B1533,'Liste CG'!A:A,1,FALSE),"Attention erreur pas de CG")</f>
        <v>71304</v>
      </c>
      <c r="R1532" s="447" t="str">
        <f>IF(LEFT(Q1532,1)="A",'Messages d''erreur'!B$10,"")</f>
        <v/>
      </c>
      <c r="S1532" s="467" t="e">
        <f t="shared" si="124"/>
        <v>#VALUE!</v>
      </c>
      <c r="T1532" s="469" t="str">
        <f>IFERROR(VLOOKUP(S1532,'Liste CG'!A:A,1,FALSE),"Attention erreur pas de CG")</f>
        <v>Attention erreur pas de CG</v>
      </c>
      <c r="U1532" s="447" t="str">
        <f>IF(MID(H1532,4,1)="x", 'Messages d''erreur'!$B$13,IF(LEFT(T1532,1)="A",'Messages d''erreur'!$B$12,""))</f>
        <v>Attention CG pas dans  CG</v>
      </c>
    </row>
    <row r="1533" spans="1:21" ht="26" x14ac:dyDescent="0.35">
      <c r="A1533" s="535" t="s">
        <v>2568</v>
      </c>
      <c r="B1533" s="447">
        <f t="shared" si="120"/>
        <v>71304</v>
      </c>
      <c r="C1533" s="462" t="s">
        <v>251</v>
      </c>
      <c r="D1533" s="463" t="s">
        <v>1100</v>
      </c>
      <c r="E1533" s="464" t="s">
        <v>1101</v>
      </c>
      <c r="F1533" s="464">
        <v>1</v>
      </c>
      <c r="G1533" s="462" t="s">
        <v>1878</v>
      </c>
      <c r="H1533" s="464" t="s">
        <v>2565</v>
      </c>
      <c r="I1533" s="464" t="s">
        <v>1201</v>
      </c>
      <c r="J1533" s="464" t="s">
        <v>61</v>
      </c>
      <c r="K1533" s="466" t="s">
        <v>250</v>
      </c>
      <c r="L1533" s="467">
        <f t="shared" si="122"/>
        <v>0</v>
      </c>
      <c r="M1533" s="468" t="e">
        <f t="shared" si="121"/>
        <v>#VALUE!</v>
      </c>
      <c r="N1533" s="467" t="str">
        <f>IF(IFERROR(SEARCH("-",K1533,1),0) &gt; 0,IFERROR(VLOOKUP(K1533,'Liste ECO'!A:A,1,FALSE),"ATTENTION CE Inexistant"),"")</f>
        <v>161-04</v>
      </c>
      <c r="O1533" s="467" t="str">
        <f>IF(LEFT(N1533,1) ="A",'Messages d''erreur'!$B$9,"")</f>
        <v/>
      </c>
      <c r="P1533" s="447" t="e">
        <f t="shared" si="123"/>
        <v>#VALUE!</v>
      </c>
      <c r="Q1533" s="447">
        <f>IFERROR(VLOOKUP(B1534,'Liste CG'!A:A,1,FALSE),"Attention erreur pas de CG")</f>
        <v>71304</v>
      </c>
      <c r="R1533" s="447" t="str">
        <f>IF(LEFT(Q1533,1)="A",'Messages d''erreur'!B$10,"")</f>
        <v/>
      </c>
      <c r="S1533" s="467" t="e">
        <f t="shared" si="124"/>
        <v>#VALUE!</v>
      </c>
      <c r="T1533" s="469" t="str">
        <f>IFERROR(VLOOKUP(S1533,'Liste CG'!A:A,1,FALSE),"Attention erreur pas de CG")</f>
        <v>Attention erreur pas de CG</v>
      </c>
      <c r="U1533" s="447" t="str">
        <f>IF(MID(H1533,4,1)="x", 'Messages d''erreur'!$B$13,IF(LEFT(T1533,1)="A",'Messages d''erreur'!$B$12,""))</f>
        <v>Attention CG pas dans  CG</v>
      </c>
    </row>
    <row r="1534" spans="1:21" ht="26" x14ac:dyDescent="0.35">
      <c r="A1534" s="535" t="s">
        <v>2568</v>
      </c>
      <c r="B1534" s="447">
        <f t="shared" si="120"/>
        <v>71304</v>
      </c>
      <c r="C1534" s="462" t="s">
        <v>251</v>
      </c>
      <c r="D1534" s="463" t="s">
        <v>1100</v>
      </c>
      <c r="E1534" s="464" t="s">
        <v>61</v>
      </c>
      <c r="F1534" s="464">
        <v>2</v>
      </c>
      <c r="G1534" s="462" t="s">
        <v>1997</v>
      </c>
      <c r="H1534" s="464" t="s">
        <v>2565</v>
      </c>
      <c r="I1534" s="464" t="s">
        <v>1201</v>
      </c>
      <c r="J1534" s="464" t="s">
        <v>1101</v>
      </c>
      <c r="K1534" s="466" t="s">
        <v>250</v>
      </c>
      <c r="L1534" s="467">
        <f t="shared" si="122"/>
        <v>1</v>
      </c>
      <c r="M1534" s="468" t="e">
        <f t="shared" si="121"/>
        <v>#VALUE!</v>
      </c>
      <c r="N1534" s="467" t="str">
        <f>IF(IFERROR(SEARCH("-",K1534,1),0) &gt; 0,IFERROR(VLOOKUP(K1534,'Liste ECO'!A:A,1,FALSE),"ATTENTION CE Inexistant"),"")</f>
        <v>161-04</v>
      </c>
      <c r="O1534" s="467" t="str">
        <f>IF(LEFT(N1534,1) ="A",'Messages d''erreur'!$B$9,"")</f>
        <v/>
      </c>
      <c r="P1534" s="447" t="e">
        <f t="shared" si="123"/>
        <v>#VALUE!</v>
      </c>
      <c r="Q1534" s="447">
        <f>IFERROR(VLOOKUP(B1535,'Liste CG'!A:A,1,FALSE),"Attention erreur pas de CG")</f>
        <v>71305</v>
      </c>
      <c r="R1534" s="447" t="str">
        <f>IF(LEFT(Q1534,1)="A",'Messages d''erreur'!B$10,"")</f>
        <v/>
      </c>
      <c r="S1534" s="467" t="e">
        <f t="shared" si="124"/>
        <v>#VALUE!</v>
      </c>
      <c r="T1534" s="469" t="str">
        <f>IFERROR(VLOOKUP(S1534,'Liste CG'!A:A,1,FALSE),"Attention erreur pas de CG")</f>
        <v>Attention erreur pas de CG</v>
      </c>
      <c r="U1534" s="447" t="str">
        <f>IF(MID(H1534,4,1)="x", 'Messages d''erreur'!$B$13,IF(LEFT(T1534,1)="A",'Messages d''erreur'!$B$12,""))</f>
        <v>Attention CG pas dans  CG</v>
      </c>
    </row>
    <row r="1535" spans="1:21" ht="26" x14ac:dyDescent="0.35">
      <c r="A1535" s="535" t="s">
        <v>2569</v>
      </c>
      <c r="B1535" s="447">
        <f t="shared" si="120"/>
        <v>71305</v>
      </c>
      <c r="C1535" s="462" t="s">
        <v>2570</v>
      </c>
      <c r="D1535" s="463" t="s">
        <v>1100</v>
      </c>
      <c r="E1535" s="464" t="s">
        <v>1101</v>
      </c>
      <c r="F1535" s="464">
        <v>1</v>
      </c>
      <c r="G1535" s="462" t="s">
        <v>1878</v>
      </c>
      <c r="H1535" s="464" t="s">
        <v>2565</v>
      </c>
      <c r="I1535" s="464" t="s">
        <v>1201</v>
      </c>
      <c r="J1535" s="464" t="s">
        <v>61</v>
      </c>
      <c r="K1535" s="466" t="s">
        <v>252</v>
      </c>
      <c r="L1535" s="467">
        <f t="shared" si="122"/>
        <v>0</v>
      </c>
      <c r="M1535" s="468" t="e">
        <f t="shared" si="121"/>
        <v>#VALUE!</v>
      </c>
      <c r="N1535" s="467" t="str">
        <f>IF(IFERROR(SEARCH("-",K1535,1),0) &gt; 0,IFERROR(VLOOKUP(K1535,'Liste ECO'!A:A,1,FALSE),"ATTENTION CE Inexistant"),"")</f>
        <v>161-05</v>
      </c>
      <c r="O1535" s="467" t="str">
        <f>IF(LEFT(N1535,1) ="A",'Messages d''erreur'!$B$9,"")</f>
        <v/>
      </c>
      <c r="P1535" s="447" t="e">
        <f t="shared" si="123"/>
        <v>#VALUE!</v>
      </c>
      <c r="Q1535" s="447">
        <f>IFERROR(VLOOKUP(B1536,'Liste CG'!A:A,1,FALSE),"Attention erreur pas de CG")</f>
        <v>71305</v>
      </c>
      <c r="R1535" s="447" t="str">
        <f>IF(LEFT(Q1535,1)="A",'Messages d''erreur'!B$10,"")</f>
        <v/>
      </c>
      <c r="S1535" s="467" t="e">
        <f t="shared" si="124"/>
        <v>#VALUE!</v>
      </c>
      <c r="T1535" s="469" t="str">
        <f>IFERROR(VLOOKUP(S1535,'Liste CG'!A:A,1,FALSE),"Attention erreur pas de CG")</f>
        <v>Attention erreur pas de CG</v>
      </c>
      <c r="U1535" s="447" t="str">
        <f>IF(MID(H1535,4,1)="x", 'Messages d''erreur'!$B$13,IF(LEFT(T1535,1)="A",'Messages d''erreur'!$B$12,""))</f>
        <v>Attention CG pas dans  CG</v>
      </c>
    </row>
    <row r="1536" spans="1:21" ht="26" x14ac:dyDescent="0.35">
      <c r="A1536" s="535" t="s">
        <v>2569</v>
      </c>
      <c r="B1536" s="447">
        <f t="shared" si="120"/>
        <v>71305</v>
      </c>
      <c r="C1536" s="462" t="s">
        <v>2570</v>
      </c>
      <c r="D1536" s="463" t="s">
        <v>1100</v>
      </c>
      <c r="E1536" s="464" t="s">
        <v>61</v>
      </c>
      <c r="F1536" s="464">
        <v>2</v>
      </c>
      <c r="G1536" s="462" t="s">
        <v>1997</v>
      </c>
      <c r="H1536" s="464" t="s">
        <v>2565</v>
      </c>
      <c r="I1536" s="464" t="s">
        <v>1201</v>
      </c>
      <c r="J1536" s="464" t="s">
        <v>1101</v>
      </c>
      <c r="K1536" s="466" t="s">
        <v>252</v>
      </c>
      <c r="L1536" s="467">
        <f t="shared" si="122"/>
        <v>1</v>
      </c>
      <c r="M1536" s="468" t="e">
        <f t="shared" si="121"/>
        <v>#VALUE!</v>
      </c>
      <c r="N1536" s="467" t="str">
        <f>IF(IFERROR(SEARCH("-",K1536,1),0) &gt; 0,IFERROR(VLOOKUP(K1536,'Liste ECO'!A:A,1,FALSE),"ATTENTION CE Inexistant"),"")</f>
        <v>161-05</v>
      </c>
      <c r="O1536" s="467" t="str">
        <f>IF(LEFT(N1536,1) ="A",'Messages d''erreur'!$B$9,"")</f>
        <v/>
      </c>
      <c r="P1536" s="447" t="e">
        <f t="shared" si="123"/>
        <v>#VALUE!</v>
      </c>
      <c r="Q1536" s="447">
        <f>IFERROR(VLOOKUP(B1537,'Liste CG'!A:A,1,FALSE),"Attention erreur pas de CG")</f>
        <v>71306</v>
      </c>
      <c r="R1536" s="447" t="str">
        <f>IF(LEFT(Q1536,1)="A",'Messages d''erreur'!B$10,"")</f>
        <v/>
      </c>
      <c r="S1536" s="467" t="e">
        <f t="shared" si="124"/>
        <v>#VALUE!</v>
      </c>
      <c r="T1536" s="469" t="str">
        <f>IFERROR(VLOOKUP(S1536,'Liste CG'!A:A,1,FALSE),"Attention erreur pas de CG")</f>
        <v>Attention erreur pas de CG</v>
      </c>
      <c r="U1536" s="447" t="str">
        <f>IF(MID(H1536,4,1)="x", 'Messages d''erreur'!$B$13,IF(LEFT(T1536,1)="A",'Messages d''erreur'!$B$12,""))</f>
        <v>Attention CG pas dans  CG</v>
      </c>
    </row>
    <row r="1537" spans="1:21" ht="26" x14ac:dyDescent="0.35">
      <c r="A1537" s="535" t="s">
        <v>2571</v>
      </c>
      <c r="B1537" s="447">
        <f t="shared" si="120"/>
        <v>71306</v>
      </c>
      <c r="C1537" s="462" t="s">
        <v>255</v>
      </c>
      <c r="D1537" s="463" t="s">
        <v>1100</v>
      </c>
      <c r="E1537" s="464" t="s">
        <v>1101</v>
      </c>
      <c r="F1537" s="464">
        <v>1</v>
      </c>
      <c r="G1537" s="462" t="s">
        <v>1878</v>
      </c>
      <c r="H1537" s="464" t="s">
        <v>2565</v>
      </c>
      <c r="I1537" s="464" t="s">
        <v>1201</v>
      </c>
      <c r="J1537" s="464" t="s">
        <v>61</v>
      </c>
      <c r="K1537" s="466" t="s">
        <v>254</v>
      </c>
      <c r="L1537" s="467">
        <f t="shared" si="122"/>
        <v>0</v>
      </c>
      <c r="M1537" s="468" t="e">
        <f t="shared" si="121"/>
        <v>#VALUE!</v>
      </c>
      <c r="N1537" s="467" t="str">
        <f>IF(IFERROR(SEARCH("-",K1537,1),0) &gt; 0,IFERROR(VLOOKUP(K1537,'Liste ECO'!A:A,1,FALSE),"ATTENTION CE Inexistant"),"")</f>
        <v>161-06</v>
      </c>
      <c r="O1537" s="467" t="str">
        <f>IF(LEFT(N1537,1) ="A",'Messages d''erreur'!$B$9,"")</f>
        <v/>
      </c>
      <c r="P1537" s="447" t="e">
        <f t="shared" si="123"/>
        <v>#VALUE!</v>
      </c>
      <c r="Q1537" s="447">
        <f>IFERROR(VLOOKUP(B1538,'Liste CG'!A:A,1,FALSE),"Attention erreur pas de CG")</f>
        <v>71306</v>
      </c>
      <c r="R1537" s="447" t="str">
        <f>IF(LEFT(Q1537,1)="A",'Messages d''erreur'!B$10,"")</f>
        <v/>
      </c>
      <c r="S1537" s="467" t="e">
        <f t="shared" si="124"/>
        <v>#VALUE!</v>
      </c>
      <c r="T1537" s="469" t="str">
        <f>IFERROR(VLOOKUP(S1537,'Liste CG'!A:A,1,FALSE),"Attention erreur pas de CG")</f>
        <v>Attention erreur pas de CG</v>
      </c>
      <c r="U1537" s="447" t="str">
        <f>IF(MID(H1537,4,1)="x", 'Messages d''erreur'!$B$13,IF(LEFT(T1537,1)="A",'Messages d''erreur'!$B$12,""))</f>
        <v>Attention CG pas dans  CG</v>
      </c>
    </row>
    <row r="1538" spans="1:21" ht="26" x14ac:dyDescent="0.35">
      <c r="A1538" s="535" t="s">
        <v>2571</v>
      </c>
      <c r="B1538" s="447">
        <f t="shared" si="120"/>
        <v>71306</v>
      </c>
      <c r="C1538" s="462" t="s">
        <v>255</v>
      </c>
      <c r="D1538" s="463" t="s">
        <v>1100</v>
      </c>
      <c r="E1538" s="464" t="s">
        <v>61</v>
      </c>
      <c r="F1538" s="464">
        <v>2</v>
      </c>
      <c r="G1538" s="462" t="s">
        <v>1997</v>
      </c>
      <c r="H1538" s="464" t="s">
        <v>2565</v>
      </c>
      <c r="I1538" s="464" t="s">
        <v>1201</v>
      </c>
      <c r="J1538" s="464" t="s">
        <v>1101</v>
      </c>
      <c r="K1538" s="466" t="s">
        <v>254</v>
      </c>
      <c r="L1538" s="467">
        <f t="shared" si="122"/>
        <v>1</v>
      </c>
      <c r="M1538" s="468" t="e">
        <f t="shared" si="121"/>
        <v>#VALUE!</v>
      </c>
      <c r="N1538" s="467" t="str">
        <f>IF(IFERROR(SEARCH("-",K1538,1),0) &gt; 0,IFERROR(VLOOKUP(K1538,'Liste ECO'!A:A,1,FALSE),"ATTENTION CE Inexistant"),"")</f>
        <v>161-06</v>
      </c>
      <c r="O1538" s="467" t="str">
        <f>IF(LEFT(N1538,1) ="A",'Messages d''erreur'!$B$9,"")</f>
        <v/>
      </c>
      <c r="P1538" s="447" t="e">
        <f t="shared" si="123"/>
        <v>#VALUE!</v>
      </c>
      <c r="Q1538" s="447">
        <f>IFERROR(VLOOKUP(B1539,'Liste CG'!A:A,1,FALSE),"Attention erreur pas de CG")</f>
        <v>71307</v>
      </c>
      <c r="R1538" s="447" t="str">
        <f>IF(LEFT(Q1538,1)="A",'Messages d''erreur'!B$10,"")</f>
        <v/>
      </c>
      <c r="S1538" s="467" t="e">
        <f t="shared" si="124"/>
        <v>#VALUE!</v>
      </c>
      <c r="T1538" s="469" t="str">
        <f>IFERROR(VLOOKUP(S1538,'Liste CG'!A:A,1,FALSE),"Attention erreur pas de CG")</f>
        <v>Attention erreur pas de CG</v>
      </c>
      <c r="U1538" s="447" t="str">
        <f>IF(MID(H1538,4,1)="x", 'Messages d''erreur'!$B$13,IF(LEFT(T1538,1)="A",'Messages d''erreur'!$B$12,""))</f>
        <v>Attention CG pas dans  CG</v>
      </c>
    </row>
    <row r="1539" spans="1:21" ht="39" x14ac:dyDescent="0.35">
      <c r="A1539" s="535" t="s">
        <v>2572</v>
      </c>
      <c r="B1539" s="447">
        <f t="shared" si="120"/>
        <v>71307</v>
      </c>
      <c r="C1539" s="462" t="s">
        <v>257</v>
      </c>
      <c r="D1539" s="463" t="s">
        <v>1100</v>
      </c>
      <c r="E1539" s="464" t="s">
        <v>1101</v>
      </c>
      <c r="F1539" s="464">
        <v>1</v>
      </c>
      <c r="G1539" s="462" t="s">
        <v>1878</v>
      </c>
      <c r="H1539" s="464" t="s">
        <v>2565</v>
      </c>
      <c r="I1539" s="464" t="s">
        <v>1201</v>
      </c>
      <c r="J1539" s="464" t="s">
        <v>61</v>
      </c>
      <c r="K1539" s="466" t="s">
        <v>256</v>
      </c>
      <c r="L1539" s="467">
        <f t="shared" si="122"/>
        <v>0</v>
      </c>
      <c r="M1539" s="468" t="e">
        <f t="shared" si="121"/>
        <v>#VALUE!</v>
      </c>
      <c r="N1539" s="467" t="str">
        <f>IF(IFERROR(SEARCH("-",K1539,1),0) &gt; 0,IFERROR(VLOOKUP(K1539,'Liste ECO'!A:A,1,FALSE),"ATTENTION CE Inexistant"),"")</f>
        <v>161-07</v>
      </c>
      <c r="O1539" s="467" t="str">
        <f>IF(LEFT(N1539,1) ="A",'Messages d''erreur'!$B$9,"")</f>
        <v/>
      </c>
      <c r="P1539" s="447" t="e">
        <f t="shared" si="123"/>
        <v>#VALUE!</v>
      </c>
      <c r="Q1539" s="447">
        <f>IFERROR(VLOOKUP(B1540,'Liste CG'!A:A,1,FALSE),"Attention erreur pas de CG")</f>
        <v>71307</v>
      </c>
      <c r="R1539" s="447" t="str">
        <f>IF(LEFT(Q1539,1)="A",'Messages d''erreur'!B$10,"")</f>
        <v/>
      </c>
      <c r="S1539" s="467" t="e">
        <f t="shared" si="124"/>
        <v>#VALUE!</v>
      </c>
      <c r="T1539" s="469" t="str">
        <f>IFERROR(VLOOKUP(S1539,'Liste CG'!A:A,1,FALSE),"Attention erreur pas de CG")</f>
        <v>Attention erreur pas de CG</v>
      </c>
      <c r="U1539" s="447" t="str">
        <f>IF(MID(H1539,4,1)="x", 'Messages d''erreur'!$B$13,IF(LEFT(T1539,1)="A",'Messages d''erreur'!$B$12,""))</f>
        <v>Attention CG pas dans  CG</v>
      </c>
    </row>
    <row r="1540" spans="1:21" ht="39" x14ac:dyDescent="0.35">
      <c r="A1540" s="535" t="s">
        <v>2572</v>
      </c>
      <c r="B1540" s="447">
        <f t="shared" si="120"/>
        <v>71307</v>
      </c>
      <c r="C1540" s="462" t="s">
        <v>257</v>
      </c>
      <c r="D1540" s="463" t="s">
        <v>1100</v>
      </c>
      <c r="E1540" s="464" t="s">
        <v>61</v>
      </c>
      <c r="F1540" s="464">
        <v>2</v>
      </c>
      <c r="G1540" s="462" t="s">
        <v>1997</v>
      </c>
      <c r="H1540" s="464" t="s">
        <v>2565</v>
      </c>
      <c r="I1540" s="464" t="s">
        <v>1201</v>
      </c>
      <c r="J1540" s="464" t="s">
        <v>1101</v>
      </c>
      <c r="K1540" s="466" t="s">
        <v>256</v>
      </c>
      <c r="L1540" s="467">
        <f t="shared" si="122"/>
        <v>1</v>
      </c>
      <c r="M1540" s="468" t="e">
        <f t="shared" si="121"/>
        <v>#VALUE!</v>
      </c>
      <c r="N1540" s="467" t="str">
        <f>IF(IFERROR(SEARCH("-",K1540,1),0) &gt; 0,IFERROR(VLOOKUP(K1540,'Liste ECO'!A:A,1,FALSE),"ATTENTION CE Inexistant"),"")</f>
        <v>161-07</v>
      </c>
      <c r="O1540" s="467" t="str">
        <f>IF(LEFT(N1540,1) ="A",'Messages d''erreur'!$B$9,"")</f>
        <v/>
      </c>
      <c r="P1540" s="447" t="e">
        <f t="shared" si="123"/>
        <v>#VALUE!</v>
      </c>
      <c r="Q1540" s="447">
        <f>IFERROR(VLOOKUP(B1541,'Liste CG'!A:A,1,FALSE),"Attention erreur pas de CG")</f>
        <v>71308</v>
      </c>
      <c r="R1540" s="447" t="str">
        <f>IF(LEFT(Q1540,1)="A",'Messages d''erreur'!B$10,"")</f>
        <v/>
      </c>
      <c r="S1540" s="467" t="e">
        <f t="shared" si="124"/>
        <v>#VALUE!</v>
      </c>
      <c r="T1540" s="469" t="str">
        <f>IFERROR(VLOOKUP(S1540,'Liste CG'!A:A,1,FALSE),"Attention erreur pas de CG")</f>
        <v>Attention erreur pas de CG</v>
      </c>
      <c r="U1540" s="447" t="str">
        <f>IF(MID(H1540,4,1)="x", 'Messages d''erreur'!$B$13,IF(LEFT(T1540,1)="A",'Messages d''erreur'!$B$12,""))</f>
        <v>Attention CG pas dans  CG</v>
      </c>
    </row>
    <row r="1541" spans="1:21" ht="26" x14ac:dyDescent="0.35">
      <c r="A1541" s="535" t="s">
        <v>2573</v>
      </c>
      <c r="B1541" s="447">
        <f t="shared" si="120"/>
        <v>71308</v>
      </c>
      <c r="C1541" s="462" t="s">
        <v>259</v>
      </c>
      <c r="D1541" s="463" t="s">
        <v>1100</v>
      </c>
      <c r="E1541" s="464" t="s">
        <v>1101</v>
      </c>
      <c r="F1541" s="464">
        <v>1</v>
      </c>
      <c r="G1541" s="462" t="s">
        <v>1878</v>
      </c>
      <c r="H1541" s="464" t="s">
        <v>2565</v>
      </c>
      <c r="I1541" s="464" t="s">
        <v>1201</v>
      </c>
      <c r="J1541" s="464" t="s">
        <v>61</v>
      </c>
      <c r="K1541" s="466" t="s">
        <v>258</v>
      </c>
      <c r="L1541" s="467">
        <f t="shared" si="122"/>
        <v>0</v>
      </c>
      <c r="M1541" s="468" t="e">
        <f t="shared" si="121"/>
        <v>#VALUE!</v>
      </c>
      <c r="N1541" s="467" t="str">
        <f>IF(IFERROR(SEARCH("-",K1541,1),0) &gt; 0,IFERROR(VLOOKUP(K1541,'Liste ECO'!A:A,1,FALSE),"ATTENTION CE Inexistant"),"")</f>
        <v>161-08</v>
      </c>
      <c r="O1541" s="467" t="str">
        <f>IF(LEFT(N1541,1) ="A",'Messages d''erreur'!$B$9,"")</f>
        <v/>
      </c>
      <c r="P1541" s="447" t="e">
        <f t="shared" si="123"/>
        <v>#VALUE!</v>
      </c>
      <c r="Q1541" s="447">
        <f>IFERROR(VLOOKUP(B1542,'Liste CG'!A:A,1,FALSE),"Attention erreur pas de CG")</f>
        <v>71308</v>
      </c>
      <c r="R1541" s="447" t="str">
        <f>IF(LEFT(Q1541,1)="A",'Messages d''erreur'!B$10,"")</f>
        <v/>
      </c>
      <c r="S1541" s="467" t="e">
        <f t="shared" si="124"/>
        <v>#VALUE!</v>
      </c>
      <c r="T1541" s="469" t="str">
        <f>IFERROR(VLOOKUP(S1541,'Liste CG'!A:A,1,FALSE),"Attention erreur pas de CG")</f>
        <v>Attention erreur pas de CG</v>
      </c>
      <c r="U1541" s="447" t="str">
        <f>IF(MID(H1541,4,1)="x", 'Messages d''erreur'!$B$13,IF(LEFT(T1541,1)="A",'Messages d''erreur'!$B$12,""))</f>
        <v>Attention CG pas dans  CG</v>
      </c>
    </row>
    <row r="1542" spans="1:21" ht="26" x14ac:dyDescent="0.35">
      <c r="A1542" s="535" t="s">
        <v>2573</v>
      </c>
      <c r="B1542" s="447">
        <f t="shared" si="120"/>
        <v>71308</v>
      </c>
      <c r="C1542" s="462" t="s">
        <v>259</v>
      </c>
      <c r="D1542" s="463" t="s">
        <v>1100</v>
      </c>
      <c r="E1542" s="464" t="s">
        <v>61</v>
      </c>
      <c r="F1542" s="464">
        <v>2</v>
      </c>
      <c r="G1542" s="462" t="s">
        <v>1997</v>
      </c>
      <c r="H1542" s="464" t="s">
        <v>2565</v>
      </c>
      <c r="I1542" s="464" t="s">
        <v>1201</v>
      </c>
      <c r="J1542" s="464" t="s">
        <v>1101</v>
      </c>
      <c r="K1542" s="466" t="s">
        <v>258</v>
      </c>
      <c r="L1542" s="467">
        <f t="shared" si="122"/>
        <v>1</v>
      </c>
      <c r="M1542" s="468" t="e">
        <f t="shared" si="121"/>
        <v>#VALUE!</v>
      </c>
      <c r="N1542" s="467" t="str">
        <f>IF(IFERROR(SEARCH("-",K1542,1),0) &gt; 0,IFERROR(VLOOKUP(K1542,'Liste ECO'!A:A,1,FALSE),"ATTENTION CE Inexistant"),"")</f>
        <v>161-08</v>
      </c>
      <c r="O1542" s="467" t="str">
        <f>IF(LEFT(N1542,1) ="A",'Messages d''erreur'!$B$9,"")</f>
        <v/>
      </c>
      <c r="P1542" s="447" t="e">
        <f t="shared" si="123"/>
        <v>#VALUE!</v>
      </c>
      <c r="Q1542" s="447">
        <f>IFERROR(VLOOKUP(B1543,'Liste CG'!A:A,1,FALSE),"Attention erreur pas de CG")</f>
        <v>71309</v>
      </c>
      <c r="R1542" s="447" t="str">
        <f>IF(LEFT(Q1542,1)="A",'Messages d''erreur'!B$10,"")</f>
        <v/>
      </c>
      <c r="S1542" s="467" t="e">
        <f t="shared" si="124"/>
        <v>#VALUE!</v>
      </c>
      <c r="T1542" s="469" t="str">
        <f>IFERROR(VLOOKUP(S1542,'Liste CG'!A:A,1,FALSE),"Attention erreur pas de CG")</f>
        <v>Attention erreur pas de CG</v>
      </c>
      <c r="U1542" s="447" t="str">
        <f>IF(MID(H1542,4,1)="x", 'Messages d''erreur'!$B$13,IF(LEFT(T1542,1)="A",'Messages d''erreur'!$B$12,""))</f>
        <v>Attention CG pas dans  CG</v>
      </c>
    </row>
    <row r="1543" spans="1:21" ht="26" x14ac:dyDescent="0.35">
      <c r="A1543" s="535" t="s">
        <v>2574</v>
      </c>
      <c r="B1543" s="447">
        <f t="shared" si="120"/>
        <v>71309</v>
      </c>
      <c r="C1543" s="462" t="s">
        <v>261</v>
      </c>
      <c r="D1543" s="463" t="s">
        <v>1100</v>
      </c>
      <c r="E1543" s="464" t="s">
        <v>1101</v>
      </c>
      <c r="F1543" s="464">
        <v>1</v>
      </c>
      <c r="G1543" s="462" t="s">
        <v>1878</v>
      </c>
      <c r="H1543" s="464" t="s">
        <v>2565</v>
      </c>
      <c r="I1543" s="464" t="s">
        <v>1201</v>
      </c>
      <c r="J1543" s="464" t="s">
        <v>61</v>
      </c>
      <c r="K1543" s="466" t="s">
        <v>260</v>
      </c>
      <c r="L1543" s="467">
        <f t="shared" si="122"/>
        <v>0</v>
      </c>
      <c r="M1543" s="468" t="e">
        <f t="shared" si="121"/>
        <v>#VALUE!</v>
      </c>
      <c r="N1543" s="467" t="str">
        <f>IF(IFERROR(SEARCH("-",K1543,1),0) &gt; 0,IFERROR(VLOOKUP(K1543,'Liste ECO'!A:A,1,FALSE),"ATTENTION CE Inexistant"),"")</f>
        <v>161-09</v>
      </c>
      <c r="O1543" s="467" t="str">
        <f>IF(LEFT(N1543,1) ="A",'Messages d''erreur'!$B$9,"")</f>
        <v/>
      </c>
      <c r="P1543" s="447" t="e">
        <f t="shared" si="123"/>
        <v>#VALUE!</v>
      </c>
      <c r="Q1543" s="447">
        <f>IFERROR(VLOOKUP(B1544,'Liste CG'!A:A,1,FALSE),"Attention erreur pas de CG")</f>
        <v>71309</v>
      </c>
      <c r="R1543" s="447" t="str">
        <f>IF(LEFT(Q1543,1)="A",'Messages d''erreur'!B$10,"")</f>
        <v/>
      </c>
      <c r="S1543" s="467" t="e">
        <f t="shared" si="124"/>
        <v>#VALUE!</v>
      </c>
      <c r="T1543" s="469" t="str">
        <f>IFERROR(VLOOKUP(S1543,'Liste CG'!A:A,1,FALSE),"Attention erreur pas de CG")</f>
        <v>Attention erreur pas de CG</v>
      </c>
      <c r="U1543" s="447" t="str">
        <f>IF(MID(H1543,4,1)="x", 'Messages d''erreur'!$B$13,IF(LEFT(T1543,1)="A",'Messages d''erreur'!$B$12,""))</f>
        <v>Attention CG pas dans  CG</v>
      </c>
    </row>
    <row r="1544" spans="1:21" ht="26" x14ac:dyDescent="0.35">
      <c r="A1544" s="535" t="s">
        <v>2574</v>
      </c>
      <c r="B1544" s="447">
        <f t="shared" si="120"/>
        <v>71309</v>
      </c>
      <c r="C1544" s="462" t="s">
        <v>261</v>
      </c>
      <c r="D1544" s="463" t="s">
        <v>1100</v>
      </c>
      <c r="E1544" s="464" t="s">
        <v>61</v>
      </c>
      <c r="F1544" s="464">
        <v>2</v>
      </c>
      <c r="G1544" s="462" t="s">
        <v>1997</v>
      </c>
      <c r="H1544" s="464" t="s">
        <v>2565</v>
      </c>
      <c r="I1544" s="464" t="s">
        <v>1201</v>
      </c>
      <c r="J1544" s="464" t="s">
        <v>1101</v>
      </c>
      <c r="K1544" s="466" t="s">
        <v>260</v>
      </c>
      <c r="L1544" s="467">
        <f t="shared" si="122"/>
        <v>1</v>
      </c>
      <c r="M1544" s="468" t="e">
        <f t="shared" si="121"/>
        <v>#VALUE!</v>
      </c>
      <c r="N1544" s="467" t="str">
        <f>IF(IFERROR(SEARCH("-",K1544,1),0) &gt; 0,IFERROR(VLOOKUP(K1544,'Liste ECO'!A:A,1,FALSE),"ATTENTION CE Inexistant"),"")</f>
        <v>161-09</v>
      </c>
      <c r="O1544" s="467" t="str">
        <f>IF(LEFT(N1544,1) ="A",'Messages d''erreur'!$B$9,"")</f>
        <v/>
      </c>
      <c r="P1544" s="447" t="e">
        <f t="shared" si="123"/>
        <v>#VALUE!</v>
      </c>
      <c r="Q1544" s="447">
        <f>IFERROR(VLOOKUP(B1545,'Liste CG'!A:A,1,FALSE),"Attention erreur pas de CG")</f>
        <v>71310</v>
      </c>
      <c r="R1544" s="447" t="str">
        <f>IF(LEFT(Q1544,1)="A",'Messages d''erreur'!B$10,"")</f>
        <v/>
      </c>
      <c r="S1544" s="467" t="e">
        <f t="shared" si="124"/>
        <v>#VALUE!</v>
      </c>
      <c r="T1544" s="469" t="str">
        <f>IFERROR(VLOOKUP(S1544,'Liste CG'!A:A,1,FALSE),"Attention erreur pas de CG")</f>
        <v>Attention erreur pas de CG</v>
      </c>
      <c r="U1544" s="447" t="str">
        <f>IF(MID(H1544,4,1)="x", 'Messages d''erreur'!$B$13,IF(LEFT(T1544,1)="A",'Messages d''erreur'!$B$12,""))</f>
        <v>Attention CG pas dans  CG</v>
      </c>
    </row>
    <row r="1545" spans="1:21" ht="26" x14ac:dyDescent="0.35">
      <c r="A1545" s="535" t="s">
        <v>2575</v>
      </c>
      <c r="B1545" s="447">
        <f t="shared" si="120"/>
        <v>71310</v>
      </c>
      <c r="C1545" s="462" t="s">
        <v>263</v>
      </c>
      <c r="D1545" s="463" t="s">
        <v>1100</v>
      </c>
      <c r="E1545" s="464" t="s">
        <v>1101</v>
      </c>
      <c r="F1545" s="464">
        <v>1</v>
      </c>
      <c r="G1545" s="462" t="s">
        <v>1878</v>
      </c>
      <c r="H1545" s="464" t="s">
        <v>2565</v>
      </c>
      <c r="I1545" s="464" t="s">
        <v>1201</v>
      </c>
      <c r="J1545" s="464" t="s">
        <v>61</v>
      </c>
      <c r="K1545" s="466" t="s">
        <v>262</v>
      </c>
      <c r="L1545" s="467">
        <f t="shared" si="122"/>
        <v>0</v>
      </c>
      <c r="M1545" s="468" t="e">
        <f t="shared" si="121"/>
        <v>#VALUE!</v>
      </c>
      <c r="N1545" s="467" t="str">
        <f>IF(IFERROR(SEARCH("-",K1545,1),0) &gt; 0,IFERROR(VLOOKUP(K1545,'Liste ECO'!A:A,1,FALSE),"ATTENTION CE Inexistant"),"")</f>
        <v>161-10</v>
      </c>
      <c r="O1545" s="467" t="str">
        <f>IF(LEFT(N1545,1) ="A",'Messages d''erreur'!$B$9,"")</f>
        <v/>
      </c>
      <c r="P1545" s="447" t="e">
        <f t="shared" si="123"/>
        <v>#VALUE!</v>
      </c>
      <c r="Q1545" s="447">
        <f>IFERROR(VLOOKUP(B1546,'Liste CG'!A:A,1,FALSE),"Attention erreur pas de CG")</f>
        <v>71310</v>
      </c>
      <c r="R1545" s="447" t="str">
        <f>IF(LEFT(Q1545,1)="A",'Messages d''erreur'!B$10,"")</f>
        <v/>
      </c>
      <c r="S1545" s="467" t="e">
        <f t="shared" si="124"/>
        <v>#VALUE!</v>
      </c>
      <c r="T1545" s="469" t="str">
        <f>IFERROR(VLOOKUP(S1545,'Liste CG'!A:A,1,FALSE),"Attention erreur pas de CG")</f>
        <v>Attention erreur pas de CG</v>
      </c>
      <c r="U1545" s="447" t="str">
        <f>IF(MID(H1545,4,1)="x", 'Messages d''erreur'!$B$13,IF(LEFT(T1545,1)="A",'Messages d''erreur'!$B$12,""))</f>
        <v>Attention CG pas dans  CG</v>
      </c>
    </row>
    <row r="1546" spans="1:21" ht="26" x14ac:dyDescent="0.35">
      <c r="A1546" s="535" t="s">
        <v>2575</v>
      </c>
      <c r="B1546" s="447">
        <f t="shared" si="120"/>
        <v>71310</v>
      </c>
      <c r="C1546" s="462" t="s">
        <v>263</v>
      </c>
      <c r="D1546" s="463" t="s">
        <v>1100</v>
      </c>
      <c r="E1546" s="464" t="s">
        <v>61</v>
      </c>
      <c r="F1546" s="464">
        <v>2</v>
      </c>
      <c r="G1546" s="462" t="s">
        <v>1997</v>
      </c>
      <c r="H1546" s="464" t="s">
        <v>2565</v>
      </c>
      <c r="I1546" s="464" t="s">
        <v>1201</v>
      </c>
      <c r="J1546" s="464" t="s">
        <v>1101</v>
      </c>
      <c r="K1546" s="466" t="s">
        <v>262</v>
      </c>
      <c r="L1546" s="467">
        <f t="shared" si="122"/>
        <v>1</v>
      </c>
      <c r="M1546" s="468" t="e">
        <f t="shared" si="121"/>
        <v>#VALUE!</v>
      </c>
      <c r="N1546" s="467" t="str">
        <f>IF(IFERROR(SEARCH("-",K1546,1),0) &gt; 0,IFERROR(VLOOKUP(K1546,'Liste ECO'!A:A,1,FALSE),"ATTENTION CE Inexistant"),"")</f>
        <v>161-10</v>
      </c>
      <c r="O1546" s="467" t="str">
        <f>IF(LEFT(N1546,1) ="A",'Messages d''erreur'!$B$9,"")</f>
        <v/>
      </c>
      <c r="P1546" s="447" t="e">
        <f t="shared" si="123"/>
        <v>#VALUE!</v>
      </c>
      <c r="Q1546" s="447">
        <f>IFERROR(VLOOKUP(B1547,'Liste CG'!A:A,1,FALSE),"Attention erreur pas de CG")</f>
        <v>71311</v>
      </c>
      <c r="R1546" s="447" t="str">
        <f>IF(LEFT(Q1546,1)="A",'Messages d''erreur'!B$10,"")</f>
        <v/>
      </c>
      <c r="S1546" s="467" t="e">
        <f t="shared" si="124"/>
        <v>#VALUE!</v>
      </c>
      <c r="T1546" s="469" t="str">
        <f>IFERROR(VLOOKUP(S1546,'Liste CG'!A:A,1,FALSE),"Attention erreur pas de CG")</f>
        <v>Attention erreur pas de CG</v>
      </c>
      <c r="U1546" s="447" t="str">
        <f>IF(MID(H1546,4,1)="x", 'Messages d''erreur'!$B$13,IF(LEFT(T1546,1)="A",'Messages d''erreur'!$B$12,""))</f>
        <v>Attention CG pas dans  CG</v>
      </c>
    </row>
    <row r="1547" spans="1:21" ht="26" x14ac:dyDescent="0.35">
      <c r="A1547" s="535" t="s">
        <v>2576</v>
      </c>
      <c r="B1547" s="447">
        <f t="shared" si="120"/>
        <v>71311</v>
      </c>
      <c r="C1547" s="462" t="s">
        <v>270</v>
      </c>
      <c r="D1547" s="463" t="s">
        <v>1100</v>
      </c>
      <c r="E1547" s="464" t="s">
        <v>1101</v>
      </c>
      <c r="F1547" s="464">
        <v>1</v>
      </c>
      <c r="G1547" s="462" t="s">
        <v>1878</v>
      </c>
      <c r="H1547" s="464" t="s">
        <v>1975</v>
      </c>
      <c r="I1547" s="464" t="s">
        <v>1201</v>
      </c>
      <c r="J1547" s="464" t="s">
        <v>61</v>
      </c>
      <c r="K1547" s="466" t="s">
        <v>269</v>
      </c>
      <c r="L1547" s="467">
        <f t="shared" si="122"/>
        <v>0</v>
      </c>
      <c r="M1547" s="468">
        <f t="shared" si="121"/>
        <v>40004</v>
      </c>
      <c r="N1547" s="467" t="str">
        <f>IF(IFERROR(SEARCH("-",K1547,1),0) &gt; 0,IFERROR(VLOOKUP(K1547,'Liste ECO'!A:A,1,FALSE),"ATTENTION CE Inexistant"),"")</f>
        <v>162-01</v>
      </c>
      <c r="O1547" s="467" t="str">
        <f>IF(LEFT(N1547,1) ="A",'Messages d''erreur'!$B$9,"")</f>
        <v/>
      </c>
      <c r="P1547" s="447">
        <f t="shared" si="123"/>
        <v>40004</v>
      </c>
      <c r="Q1547" s="447">
        <f>IFERROR(VLOOKUP(B1548,'Liste CG'!A:A,1,FALSE),"Attention erreur pas de CG")</f>
        <v>71311</v>
      </c>
      <c r="R1547" s="447" t="str">
        <f>IF(LEFT(Q1547,1)="A",'Messages d''erreur'!B$10,"")</f>
        <v/>
      </c>
      <c r="S1547" s="467">
        <f t="shared" si="124"/>
        <v>40004</v>
      </c>
      <c r="T1547" s="469">
        <f>IFERROR(VLOOKUP(S1547,'Liste CG'!A:A,1,FALSE),"Attention erreur pas de CG")</f>
        <v>40004</v>
      </c>
      <c r="U1547" s="447" t="str">
        <f>IF(MID(H1547,4,1)="x", 'Messages d''erreur'!$B$13,IF(LEFT(T1547,1)="A",'Messages d''erreur'!$B$12,""))</f>
        <v/>
      </c>
    </row>
    <row r="1548" spans="1:21" ht="26" x14ac:dyDescent="0.35">
      <c r="A1548" s="535" t="s">
        <v>2576</v>
      </c>
      <c r="B1548" s="447">
        <f t="shared" si="120"/>
        <v>71311</v>
      </c>
      <c r="C1548" s="462" t="s">
        <v>270</v>
      </c>
      <c r="D1548" s="463" t="s">
        <v>1100</v>
      </c>
      <c r="E1548" s="464" t="s">
        <v>61</v>
      </c>
      <c r="F1548" s="464">
        <v>2</v>
      </c>
      <c r="G1548" s="462" t="s">
        <v>1997</v>
      </c>
      <c r="H1548" s="464" t="s">
        <v>1975</v>
      </c>
      <c r="I1548" s="464" t="s">
        <v>1201</v>
      </c>
      <c r="J1548" s="464" t="s">
        <v>1101</v>
      </c>
      <c r="K1548" s="466" t="s">
        <v>269</v>
      </c>
      <c r="L1548" s="467">
        <f t="shared" si="122"/>
        <v>1</v>
      </c>
      <c r="M1548" s="468">
        <f t="shared" si="121"/>
        <v>40004</v>
      </c>
      <c r="N1548" s="467" t="str">
        <f>IF(IFERROR(SEARCH("-",K1548,1),0) &gt; 0,IFERROR(VLOOKUP(K1548,'Liste ECO'!A:A,1,FALSE),"ATTENTION CE Inexistant"),"")</f>
        <v>162-01</v>
      </c>
      <c r="O1548" s="467" t="str">
        <f>IF(LEFT(N1548,1) ="A",'Messages d''erreur'!$B$9,"")</f>
        <v/>
      </c>
      <c r="P1548" s="447">
        <f t="shared" si="123"/>
        <v>40004</v>
      </c>
      <c r="Q1548" s="447">
        <f>IFERROR(VLOOKUP(B1549,'Liste CG'!A:A,1,FALSE),"Attention erreur pas de CG")</f>
        <v>71319</v>
      </c>
      <c r="R1548" s="447" t="str">
        <f>IF(LEFT(Q1548,1)="A",'Messages d''erreur'!B$10,"")</f>
        <v/>
      </c>
      <c r="S1548" s="467">
        <f t="shared" si="124"/>
        <v>40004</v>
      </c>
      <c r="T1548" s="469">
        <f>IFERROR(VLOOKUP(S1548,'Liste CG'!A:A,1,FALSE),"Attention erreur pas de CG")</f>
        <v>40004</v>
      </c>
      <c r="U1548" s="447" t="str">
        <f>IF(MID(H1548,4,1)="x", 'Messages d''erreur'!$B$13,IF(LEFT(T1548,1)="A",'Messages d''erreur'!$B$12,""))</f>
        <v/>
      </c>
    </row>
    <row r="1549" spans="1:21" ht="26" x14ac:dyDescent="0.35">
      <c r="A1549" s="535" t="s">
        <v>2577</v>
      </c>
      <c r="B1549" s="447">
        <f t="shared" si="120"/>
        <v>71319</v>
      </c>
      <c r="C1549" s="462" t="s">
        <v>2578</v>
      </c>
      <c r="D1549" s="463" t="s">
        <v>1100</v>
      </c>
      <c r="E1549" s="464" t="s">
        <v>1101</v>
      </c>
      <c r="F1549" s="464">
        <v>1</v>
      </c>
      <c r="G1549" s="462" t="s">
        <v>1878</v>
      </c>
      <c r="H1549" s="464" t="s">
        <v>2565</v>
      </c>
      <c r="I1549" s="464" t="s">
        <v>1201</v>
      </c>
      <c r="J1549" s="464" t="s">
        <v>61</v>
      </c>
      <c r="K1549" s="466" t="s">
        <v>266</v>
      </c>
      <c r="L1549" s="467">
        <f t="shared" si="122"/>
        <v>0</v>
      </c>
      <c r="M1549" s="468" t="e">
        <f t="shared" si="121"/>
        <v>#VALUE!</v>
      </c>
      <c r="N1549" s="467" t="str">
        <f>IF(IFERROR(SEARCH("-",K1549,1),0) &gt; 0,IFERROR(VLOOKUP(K1549,'Liste ECO'!A:A,1,FALSE),"ATTENTION CE Inexistant"),"")</f>
        <v>161-48</v>
      </c>
      <c r="O1549" s="467" t="str">
        <f>IF(LEFT(N1549,1) ="A",'Messages d''erreur'!$B$9,"")</f>
        <v/>
      </c>
      <c r="P1549" s="447" t="e">
        <f t="shared" si="123"/>
        <v>#VALUE!</v>
      </c>
      <c r="Q1549" s="447">
        <f>IFERROR(VLOOKUP(B1550,'Liste CG'!A:A,1,FALSE),"Attention erreur pas de CG")</f>
        <v>71319</v>
      </c>
      <c r="R1549" s="447" t="str">
        <f>IF(LEFT(Q1549,1)="A",'Messages d''erreur'!B$10,"")</f>
        <v/>
      </c>
      <c r="S1549" s="467" t="e">
        <f t="shared" si="124"/>
        <v>#VALUE!</v>
      </c>
      <c r="T1549" s="469" t="str">
        <f>IFERROR(VLOOKUP(S1549,'Liste CG'!A:A,1,FALSE),"Attention erreur pas de CG")</f>
        <v>Attention erreur pas de CG</v>
      </c>
      <c r="U1549" s="447" t="str">
        <f>IF(MID(H1549,4,1)="x", 'Messages d''erreur'!$B$13,IF(LEFT(T1549,1)="A",'Messages d''erreur'!$B$12,""))</f>
        <v>Attention CG pas dans  CG</v>
      </c>
    </row>
    <row r="1550" spans="1:21" ht="26" x14ac:dyDescent="0.35">
      <c r="A1550" s="535" t="s">
        <v>2577</v>
      </c>
      <c r="B1550" s="447">
        <f t="shared" si="120"/>
        <v>71319</v>
      </c>
      <c r="C1550" s="462" t="s">
        <v>2578</v>
      </c>
      <c r="D1550" s="463" t="s">
        <v>1100</v>
      </c>
      <c r="E1550" s="464" t="s">
        <v>61</v>
      </c>
      <c r="F1550" s="464">
        <v>2</v>
      </c>
      <c r="G1550" s="462" t="s">
        <v>2036</v>
      </c>
      <c r="H1550" s="464" t="s">
        <v>2565</v>
      </c>
      <c r="I1550" s="464" t="s">
        <v>1201</v>
      </c>
      <c r="J1550" s="464" t="s">
        <v>1101</v>
      </c>
      <c r="K1550" s="466" t="s">
        <v>266</v>
      </c>
      <c r="L1550" s="467">
        <f t="shared" si="122"/>
        <v>1</v>
      </c>
      <c r="M1550" s="468" t="e">
        <f t="shared" si="121"/>
        <v>#VALUE!</v>
      </c>
      <c r="N1550" s="467" t="str">
        <f>IF(IFERROR(SEARCH("-",K1550,1),0) &gt; 0,IFERROR(VLOOKUP(K1550,'Liste ECO'!A:A,1,FALSE),"ATTENTION CE Inexistant"),"")</f>
        <v>161-48</v>
      </c>
      <c r="O1550" s="467" t="str">
        <f>IF(LEFT(N1550,1) ="A",'Messages d''erreur'!$B$9,"")</f>
        <v/>
      </c>
      <c r="P1550" s="447" t="e">
        <f t="shared" si="123"/>
        <v>#VALUE!</v>
      </c>
      <c r="Q1550" s="447">
        <f>IFERROR(VLOOKUP(B1551,'Liste CG'!A:A,1,FALSE),"Attention erreur pas de CG")</f>
        <v>71320</v>
      </c>
      <c r="R1550" s="447" t="str">
        <f>IF(LEFT(Q1550,1)="A",'Messages d''erreur'!B$10,"")</f>
        <v/>
      </c>
      <c r="S1550" s="467" t="e">
        <f t="shared" si="124"/>
        <v>#VALUE!</v>
      </c>
      <c r="T1550" s="469" t="str">
        <f>IFERROR(VLOOKUP(S1550,'Liste CG'!A:A,1,FALSE),"Attention erreur pas de CG")</f>
        <v>Attention erreur pas de CG</v>
      </c>
      <c r="U1550" s="447" t="str">
        <f>IF(MID(H1550,4,1)="x", 'Messages d''erreur'!$B$13,IF(LEFT(T1550,1)="A",'Messages d''erreur'!$B$12,""))</f>
        <v>Attention CG pas dans  CG</v>
      </c>
    </row>
    <row r="1551" spans="1:21" ht="52" x14ac:dyDescent="0.35">
      <c r="A1551" s="535" t="s">
        <v>2579</v>
      </c>
      <c r="B1551" s="447">
        <f t="shared" si="120"/>
        <v>71320</v>
      </c>
      <c r="C1551" s="462" t="s">
        <v>273</v>
      </c>
      <c r="D1551" s="463" t="s">
        <v>1100</v>
      </c>
      <c r="E1551" s="464" t="s">
        <v>1101</v>
      </c>
      <c r="F1551" s="464">
        <v>1</v>
      </c>
      <c r="G1551" s="462" t="s">
        <v>1878</v>
      </c>
      <c r="H1551" s="464" t="s">
        <v>2565</v>
      </c>
      <c r="I1551" s="462" t="s">
        <v>1201</v>
      </c>
      <c r="J1551" s="464" t="s">
        <v>61</v>
      </c>
      <c r="K1551" s="466" t="s">
        <v>272</v>
      </c>
      <c r="L1551" s="467">
        <f t="shared" si="122"/>
        <v>0</v>
      </c>
      <c r="M1551" s="468" t="e">
        <f t="shared" si="121"/>
        <v>#VALUE!</v>
      </c>
      <c r="N1551" s="467" t="str">
        <f>IF(IFERROR(SEARCH("-",K1551,1),0) &gt; 0,IFERROR(VLOOKUP(K1551,'Liste ECO'!A:A,1,FALSE),"ATTENTION CE Inexistant"),"")</f>
        <v>163-01</v>
      </c>
      <c r="O1551" s="467" t="str">
        <f>IF(LEFT(N1551,1) ="A",'Messages d''erreur'!$B$9,"")</f>
        <v/>
      </c>
      <c r="P1551" s="447" t="e">
        <f t="shared" si="123"/>
        <v>#VALUE!</v>
      </c>
      <c r="Q1551" s="447">
        <f>IFERROR(VLOOKUP(B1552,'Liste CG'!A:A,1,FALSE),"Attention erreur pas de CG")</f>
        <v>71320</v>
      </c>
      <c r="R1551" s="447" t="str">
        <f>IF(LEFT(Q1551,1)="A",'Messages d''erreur'!B$10,"")</f>
        <v/>
      </c>
      <c r="S1551" s="467" t="e">
        <f t="shared" si="124"/>
        <v>#VALUE!</v>
      </c>
      <c r="T1551" s="469" t="str">
        <f>IFERROR(VLOOKUP(S1551,'Liste CG'!A:A,1,FALSE),"Attention erreur pas de CG")</f>
        <v>Attention erreur pas de CG</v>
      </c>
      <c r="U1551" s="447" t="str">
        <f>IF(MID(H1551,4,1)="x", 'Messages d''erreur'!$B$13,IF(LEFT(T1551,1)="A",'Messages d''erreur'!$B$12,""))</f>
        <v>Attention CG pas dans  CG</v>
      </c>
    </row>
    <row r="1552" spans="1:21" ht="52" x14ac:dyDescent="0.35">
      <c r="A1552" s="535" t="s">
        <v>2579</v>
      </c>
      <c r="B1552" s="447">
        <f t="shared" si="120"/>
        <v>71320</v>
      </c>
      <c r="C1552" s="462" t="s">
        <v>273</v>
      </c>
      <c r="D1552" s="463" t="s">
        <v>1100</v>
      </c>
      <c r="E1552" s="464" t="s">
        <v>61</v>
      </c>
      <c r="F1552" s="464">
        <v>2</v>
      </c>
      <c r="G1552" s="462" t="s">
        <v>2036</v>
      </c>
      <c r="H1552" s="464" t="s">
        <v>2565</v>
      </c>
      <c r="I1552" s="462" t="s">
        <v>1201</v>
      </c>
      <c r="J1552" s="464" t="s">
        <v>1101</v>
      </c>
      <c r="K1552" s="466" t="s">
        <v>272</v>
      </c>
      <c r="L1552" s="467">
        <f t="shared" si="122"/>
        <v>1</v>
      </c>
      <c r="M1552" s="468" t="e">
        <f t="shared" si="121"/>
        <v>#VALUE!</v>
      </c>
      <c r="N1552" s="467" t="str">
        <f>IF(IFERROR(SEARCH("-",K1552,1),0) &gt; 0,IFERROR(VLOOKUP(K1552,'Liste ECO'!A:A,1,FALSE),"ATTENTION CE Inexistant"),"")</f>
        <v>163-01</v>
      </c>
      <c r="O1552" s="467" t="str">
        <f>IF(LEFT(N1552,1) ="A",'Messages d''erreur'!$B$9,"")</f>
        <v/>
      </c>
      <c r="P1552" s="447" t="e">
        <f t="shared" si="123"/>
        <v>#VALUE!</v>
      </c>
      <c r="Q1552" s="447">
        <f>IFERROR(VLOOKUP(B1553,'Liste CG'!A:A,1,FALSE),"Attention erreur pas de CG")</f>
        <v>71360</v>
      </c>
      <c r="R1552" s="447" t="str">
        <f>IF(LEFT(Q1552,1)="A",'Messages d''erreur'!B$10,"")</f>
        <v/>
      </c>
      <c r="S1552" s="467" t="e">
        <f t="shared" si="124"/>
        <v>#VALUE!</v>
      </c>
      <c r="T1552" s="469" t="str">
        <f>IFERROR(VLOOKUP(S1552,'Liste CG'!A:A,1,FALSE),"Attention erreur pas de CG")</f>
        <v>Attention erreur pas de CG</v>
      </c>
      <c r="U1552" s="447" t="str">
        <f>IF(MID(H1552,4,1)="x", 'Messages d''erreur'!$B$13,IF(LEFT(T1552,1)="A",'Messages d''erreur'!$B$12,""))</f>
        <v>Attention CG pas dans  CG</v>
      </c>
    </row>
    <row r="1553" spans="1:21" ht="26" x14ac:dyDescent="0.35">
      <c r="A1553" s="535" t="s">
        <v>2580</v>
      </c>
      <c r="B1553" s="447">
        <f t="shared" si="120"/>
        <v>71360</v>
      </c>
      <c r="C1553" s="462" t="s">
        <v>265</v>
      </c>
      <c r="D1553" s="463" t="s">
        <v>1100</v>
      </c>
      <c r="E1553" s="464" t="s">
        <v>1101</v>
      </c>
      <c r="F1553" s="464">
        <v>1</v>
      </c>
      <c r="G1553" s="462" t="s">
        <v>1878</v>
      </c>
      <c r="H1553" s="464" t="s">
        <v>2565</v>
      </c>
      <c r="I1553" s="462" t="s">
        <v>1201</v>
      </c>
      <c r="J1553" s="464" t="s">
        <v>61</v>
      </c>
      <c r="K1553" s="466" t="s">
        <v>264</v>
      </c>
      <c r="L1553" s="467">
        <f t="shared" si="122"/>
        <v>0</v>
      </c>
      <c r="M1553" s="468" t="e">
        <f t="shared" si="121"/>
        <v>#VALUE!</v>
      </c>
      <c r="N1553" s="467" t="str">
        <f>IF(IFERROR(SEARCH("-",K1553,1),0) &gt; 0,IFERROR(VLOOKUP(K1553,'Liste ECO'!A:A,1,FALSE),"ATTENTION CE Inexistant"),"")</f>
        <v>161-11</v>
      </c>
      <c r="O1553" s="467" t="str">
        <f>IF(LEFT(N1553,1) ="A",'Messages d''erreur'!$B$9,"")</f>
        <v/>
      </c>
      <c r="P1553" s="447" t="e">
        <f t="shared" si="123"/>
        <v>#VALUE!</v>
      </c>
      <c r="Q1553" s="447">
        <f>IFERROR(VLOOKUP(B1554,'Liste CG'!A:A,1,FALSE),"Attention erreur pas de CG")</f>
        <v>71360</v>
      </c>
      <c r="R1553" s="447" t="str">
        <f>IF(LEFT(Q1553,1)="A",'Messages d''erreur'!B$10,"")</f>
        <v/>
      </c>
      <c r="S1553" s="467" t="e">
        <f t="shared" si="124"/>
        <v>#VALUE!</v>
      </c>
      <c r="T1553" s="469" t="str">
        <f>IFERROR(VLOOKUP(S1553,'Liste CG'!A:A,1,FALSE),"Attention erreur pas de CG")</f>
        <v>Attention erreur pas de CG</v>
      </c>
      <c r="U1553" s="447" t="str">
        <f>IF(MID(H1553,4,1)="x", 'Messages d''erreur'!$B$13,IF(LEFT(T1553,1)="A",'Messages d''erreur'!$B$12,""))</f>
        <v>Attention CG pas dans  CG</v>
      </c>
    </row>
    <row r="1554" spans="1:21" ht="26" x14ac:dyDescent="0.35">
      <c r="A1554" s="535" t="s">
        <v>2580</v>
      </c>
      <c r="B1554" s="447">
        <f t="shared" ref="B1554:B1620" si="125">VALUE(A1554)</f>
        <v>71360</v>
      </c>
      <c r="C1554" s="462" t="s">
        <v>265</v>
      </c>
      <c r="D1554" s="463" t="s">
        <v>1100</v>
      </c>
      <c r="E1554" s="464" t="s">
        <v>61</v>
      </c>
      <c r="F1554" s="464">
        <v>2</v>
      </c>
      <c r="G1554" s="462" t="s">
        <v>2036</v>
      </c>
      <c r="H1554" s="464" t="s">
        <v>2565</v>
      </c>
      <c r="I1554" s="462" t="s">
        <v>1201</v>
      </c>
      <c r="J1554" s="464" t="s">
        <v>1101</v>
      </c>
      <c r="K1554" s="466" t="s">
        <v>264</v>
      </c>
      <c r="L1554" s="467">
        <f t="shared" si="122"/>
        <v>1</v>
      </c>
      <c r="M1554" s="468" t="e">
        <f t="shared" ref="M1554:M1620" si="126">VALUE(H1554)</f>
        <v>#VALUE!</v>
      </c>
      <c r="N1554" s="467" t="str">
        <f>IF(IFERROR(SEARCH("-",K1554,1),0) &gt; 0,IFERROR(VLOOKUP(K1554,'Liste ECO'!A:A,1,FALSE),"ATTENTION CE Inexistant"),"")</f>
        <v>161-11</v>
      </c>
      <c r="O1554" s="467" t="str">
        <f>IF(LEFT(N1554,1) ="A",'Messages d''erreur'!$B$9,"")</f>
        <v/>
      </c>
      <c r="P1554" s="447" t="e">
        <f t="shared" si="123"/>
        <v>#VALUE!</v>
      </c>
      <c r="Q1554" s="447">
        <f>IFERROR(VLOOKUP(B1556,'Liste CG'!A:A,1,FALSE),"Attention erreur pas de CG")</f>
        <v>72111</v>
      </c>
      <c r="R1554" s="447" t="str">
        <f>IF(LEFT(Q1554,1)="A",'Messages d''erreur'!B$10,"")</f>
        <v/>
      </c>
      <c r="S1554" s="467" t="e">
        <f t="shared" si="124"/>
        <v>#VALUE!</v>
      </c>
      <c r="T1554" s="469" t="str">
        <f>IFERROR(VLOOKUP(S1554,'Liste CG'!A:A,1,FALSE),"Attention erreur pas de CG")</f>
        <v>Attention erreur pas de CG</v>
      </c>
      <c r="U1554" s="447" t="str">
        <f>IF(MID(H1554,4,1)="x", 'Messages d''erreur'!$B$13,IF(LEFT(T1554,1)="A",'Messages d''erreur'!$B$12,""))</f>
        <v>Attention CG pas dans  CG</v>
      </c>
    </row>
    <row r="1555" spans="1:21" ht="26" x14ac:dyDescent="0.35">
      <c r="A1555" s="535" t="s">
        <v>4414</v>
      </c>
      <c r="B1555" s="447">
        <f t="shared" si="125"/>
        <v>71999</v>
      </c>
      <c r="C1555" s="506" t="s">
        <v>3027</v>
      </c>
      <c r="D1555" s="463" t="s">
        <v>1100</v>
      </c>
      <c r="E1555" s="464" t="s">
        <v>1101</v>
      </c>
      <c r="F1555" s="464">
        <v>1</v>
      </c>
      <c r="G1555" s="462" t="s">
        <v>1342</v>
      </c>
      <c r="H1555" s="500">
        <v>49000</v>
      </c>
      <c r="I1555" s="464" t="s">
        <v>4410</v>
      </c>
      <c r="J1555" s="464" t="s">
        <v>61</v>
      </c>
      <c r="K1555" s="513" t="s">
        <v>4427</v>
      </c>
      <c r="L1555" s="467">
        <f>IF(A1555=A1553,1,0)</f>
        <v>0</v>
      </c>
      <c r="M1555" s="468">
        <f t="shared" si="126"/>
        <v>49000</v>
      </c>
      <c r="N1555" s="467" t="str">
        <f>IF(IFERROR(SEARCH("-",K1555,1),0) &gt; 0,IFERROR(VLOOKUP(K1555,'Liste ECO'!A:A,1,FALSE),"ATTENTION CE Inexistant"),"")</f>
        <v>081-01</v>
      </c>
      <c r="O1555" s="467" t="str">
        <f>IF(LEFT(N1555,1) ="A",'Messages d''erreur'!$B$9,"")</f>
        <v/>
      </c>
      <c r="P1555" s="447">
        <f t="shared" si="123"/>
        <v>49000</v>
      </c>
      <c r="Q1555" s="447">
        <f>IFERROR(VLOOKUP(B1556,'Liste CG'!A:A,1,FALSE),"Attention erreur pas de CG")</f>
        <v>72111</v>
      </c>
      <c r="R1555" s="447" t="str">
        <f>IF(LEFT(Q1555,1)="A",'Messages d''erreur'!B$10,"")</f>
        <v/>
      </c>
      <c r="S1555" s="467">
        <f t="shared" si="124"/>
        <v>49000</v>
      </c>
      <c r="T1555" s="469">
        <f>IFERROR(VLOOKUP(S1555,'Liste CG'!A:A,1,FALSE),"Attention erreur pas de CG")</f>
        <v>49000</v>
      </c>
      <c r="U1555" s="447" t="str">
        <f>IF(MID(H1555,4,1)="x", 'Messages d''erreur'!$B$13,IF(LEFT(T1555,1)="A",'Messages d''erreur'!$B$12,""))</f>
        <v/>
      </c>
    </row>
    <row r="1556" spans="1:21" ht="65" x14ac:dyDescent="0.35">
      <c r="A1556" s="535" t="s">
        <v>2581</v>
      </c>
      <c r="B1556" s="447">
        <f t="shared" si="125"/>
        <v>72111</v>
      </c>
      <c r="C1556" s="462" t="s">
        <v>597</v>
      </c>
      <c r="D1556" s="463" t="s">
        <v>1100</v>
      </c>
      <c r="E1556" s="464" t="s">
        <v>1101</v>
      </c>
      <c r="F1556" s="464">
        <v>1</v>
      </c>
      <c r="G1556" s="462" t="s">
        <v>1878</v>
      </c>
      <c r="H1556" s="464" t="s">
        <v>2004</v>
      </c>
      <c r="I1556" s="464" t="s">
        <v>1201</v>
      </c>
      <c r="J1556" s="464" t="s">
        <v>61</v>
      </c>
      <c r="K1556" s="466" t="s">
        <v>596</v>
      </c>
      <c r="L1556" s="467">
        <f>IF(A1556=A1554,1,0)</f>
        <v>0</v>
      </c>
      <c r="M1556" s="468">
        <f t="shared" si="126"/>
        <v>41302</v>
      </c>
      <c r="N1556" s="467" t="str">
        <f>IF(IFERROR(SEARCH("-",K1556,1),0) &gt; 0,IFERROR(VLOOKUP(K1556,'Liste ECO'!A:A,1,FALSE),"ATTENTION CE Inexistant"),"")</f>
        <v>380-06</v>
      </c>
      <c r="O1556" s="467" t="str">
        <f>IF(LEFT(N1556,1) ="A",'Messages d''erreur'!$B$9,"")</f>
        <v/>
      </c>
      <c r="P1556" s="447">
        <f t="shared" si="123"/>
        <v>41302</v>
      </c>
      <c r="Q1556" s="447">
        <f>IFERROR(VLOOKUP(B1557,'Liste CG'!A:A,1,FALSE),"Attention erreur pas de CG")</f>
        <v>72111</v>
      </c>
      <c r="R1556" s="447" t="str">
        <f>IF(LEFT(Q1556,1)="A",'Messages d''erreur'!B$10,"")</f>
        <v/>
      </c>
      <c r="S1556" s="467">
        <f t="shared" si="124"/>
        <v>41302</v>
      </c>
      <c r="T1556" s="469">
        <f>IFERROR(VLOOKUP(S1556,'Liste CG'!A:A,1,FALSE),"Attention erreur pas de CG")</f>
        <v>41302</v>
      </c>
      <c r="U1556" s="447" t="str">
        <f>IF(MID(H1556,4,1)="x", 'Messages d''erreur'!$B$13,IF(LEFT(T1556,1)="A",'Messages d''erreur'!$B$12,""))</f>
        <v/>
      </c>
    </row>
    <row r="1557" spans="1:21" ht="65" x14ac:dyDescent="0.35">
      <c r="A1557" s="535" t="s">
        <v>2581</v>
      </c>
      <c r="B1557" s="447">
        <f t="shared" si="125"/>
        <v>72111</v>
      </c>
      <c r="C1557" s="462" t="s">
        <v>597</v>
      </c>
      <c r="D1557" s="463" t="s">
        <v>1100</v>
      </c>
      <c r="E1557" s="464" t="s">
        <v>61</v>
      </c>
      <c r="F1557" s="464">
        <v>2</v>
      </c>
      <c r="G1557" s="462" t="s">
        <v>1957</v>
      </c>
      <c r="H1557" s="464" t="s">
        <v>2004</v>
      </c>
      <c r="I1557" s="464" t="s">
        <v>1201</v>
      </c>
      <c r="J1557" s="464" t="s">
        <v>1101</v>
      </c>
      <c r="K1557" s="466" t="s">
        <v>596</v>
      </c>
      <c r="L1557" s="467">
        <f t="shared" si="122"/>
        <v>1</v>
      </c>
      <c r="M1557" s="468">
        <f t="shared" si="126"/>
        <v>41302</v>
      </c>
      <c r="N1557" s="467" t="str">
        <f>IF(IFERROR(SEARCH("-",K1557,1),0) &gt; 0,IFERROR(VLOOKUP(K1557,'Liste ECO'!A:A,1,FALSE),"ATTENTION CE Inexistant"),"")</f>
        <v>380-06</v>
      </c>
      <c r="O1557" s="467" t="str">
        <f>IF(LEFT(N1557,1) ="A",'Messages d''erreur'!$B$9,"")</f>
        <v/>
      </c>
      <c r="P1557" s="447">
        <f t="shared" si="123"/>
        <v>41302</v>
      </c>
      <c r="Q1557" s="447">
        <f>IFERROR(VLOOKUP(B1558,'Liste CG'!A:A,1,FALSE),"Attention erreur pas de CG")</f>
        <v>72141</v>
      </c>
      <c r="R1557" s="447" t="str">
        <f>IF(LEFT(Q1557,1)="A",'Messages d''erreur'!B$10,"")</f>
        <v/>
      </c>
      <c r="S1557" s="467">
        <f t="shared" si="124"/>
        <v>41302</v>
      </c>
      <c r="T1557" s="469">
        <f>IFERROR(VLOOKUP(S1557,'Liste CG'!A:A,1,FALSE),"Attention erreur pas de CG")</f>
        <v>41302</v>
      </c>
      <c r="U1557" s="447" t="str">
        <f>IF(MID(H1557,4,1)="x", 'Messages d''erreur'!$B$13,IF(LEFT(T1557,1)="A",'Messages d''erreur'!$B$12,""))</f>
        <v/>
      </c>
    </row>
    <row r="1558" spans="1:21" ht="52" x14ac:dyDescent="0.35">
      <c r="A1558" s="535" t="s">
        <v>2582</v>
      </c>
      <c r="B1558" s="447">
        <f t="shared" si="125"/>
        <v>72141</v>
      </c>
      <c r="C1558" s="462" t="s">
        <v>670</v>
      </c>
      <c r="D1558" s="463" t="s">
        <v>1100</v>
      </c>
      <c r="E1558" s="464" t="s">
        <v>1101</v>
      </c>
      <c r="F1558" s="464">
        <v>1</v>
      </c>
      <c r="G1558" s="462" t="s">
        <v>1878</v>
      </c>
      <c r="H1558" s="464" t="s">
        <v>2004</v>
      </c>
      <c r="I1558" s="464" t="s">
        <v>1201</v>
      </c>
      <c r="J1558" s="464" t="s">
        <v>61</v>
      </c>
      <c r="K1558" s="466" t="s">
        <v>669</v>
      </c>
      <c r="L1558" s="467">
        <f t="shared" si="122"/>
        <v>0</v>
      </c>
      <c r="M1558" s="468">
        <f t="shared" si="126"/>
        <v>41302</v>
      </c>
      <c r="N1558" s="467" t="str">
        <f>IF(IFERROR(SEARCH("-",K1558,1),0) &gt; 0,IFERROR(VLOOKUP(K1558,'Liste ECO'!A:A,1,FALSE),"ATTENTION CE Inexistant"),"")</f>
        <v>465-06</v>
      </c>
      <c r="O1558" s="467" t="str">
        <f>IF(LEFT(N1558,1) ="A",'Messages d''erreur'!$B$9,"")</f>
        <v/>
      </c>
      <c r="P1558" s="447">
        <f t="shared" si="123"/>
        <v>41302</v>
      </c>
      <c r="Q1558" s="447">
        <f>IFERROR(VLOOKUP(B1559,'Liste CG'!A:A,1,FALSE),"Attention erreur pas de CG")</f>
        <v>72141</v>
      </c>
      <c r="R1558" s="447" t="str">
        <f>IF(LEFT(Q1558,1)="A",'Messages d''erreur'!B$10,"")</f>
        <v/>
      </c>
      <c r="S1558" s="467">
        <f t="shared" si="124"/>
        <v>41302</v>
      </c>
      <c r="T1558" s="469">
        <f>IFERROR(VLOOKUP(S1558,'Liste CG'!A:A,1,FALSE),"Attention erreur pas de CG")</f>
        <v>41302</v>
      </c>
      <c r="U1558" s="447" t="str">
        <f>IF(MID(H1558,4,1)="x", 'Messages d''erreur'!$B$13,IF(LEFT(T1558,1)="A",'Messages d''erreur'!$B$12,""))</f>
        <v/>
      </c>
    </row>
    <row r="1559" spans="1:21" ht="52" x14ac:dyDescent="0.35">
      <c r="A1559" s="535" t="s">
        <v>2582</v>
      </c>
      <c r="B1559" s="447">
        <f t="shared" si="125"/>
        <v>72141</v>
      </c>
      <c r="C1559" s="462" t="s">
        <v>702</v>
      </c>
      <c r="D1559" s="463" t="s">
        <v>1100</v>
      </c>
      <c r="E1559" s="464" t="s">
        <v>61</v>
      </c>
      <c r="F1559" s="464">
        <v>2</v>
      </c>
      <c r="G1559" s="462" t="s">
        <v>1957</v>
      </c>
      <c r="H1559" s="464" t="s">
        <v>2004</v>
      </c>
      <c r="I1559" s="464" t="s">
        <v>1201</v>
      </c>
      <c r="J1559" s="464" t="s">
        <v>1101</v>
      </c>
      <c r="K1559" s="466" t="s">
        <v>669</v>
      </c>
      <c r="L1559" s="467">
        <f t="shared" si="122"/>
        <v>1</v>
      </c>
      <c r="M1559" s="468">
        <f t="shared" si="126"/>
        <v>41302</v>
      </c>
      <c r="N1559" s="467" t="str">
        <f>IF(IFERROR(SEARCH("-",K1559,1),0) &gt; 0,IFERROR(VLOOKUP(K1559,'Liste ECO'!A:A,1,FALSE),"ATTENTION CE Inexistant"),"")</f>
        <v>465-06</v>
      </c>
      <c r="O1559" s="467" t="str">
        <f>IF(LEFT(N1559,1) ="A",'Messages d''erreur'!$B$9,"")</f>
        <v/>
      </c>
      <c r="P1559" s="447">
        <f t="shared" si="123"/>
        <v>41302</v>
      </c>
      <c r="Q1559" s="447">
        <f>IFERROR(VLOOKUP(B1560,'Liste CG'!A:A,1,FALSE),"Attention erreur pas de CG")</f>
        <v>72161</v>
      </c>
      <c r="R1559" s="447" t="str">
        <f>IF(LEFT(Q1559,1)="A",'Messages d''erreur'!B$10,"")</f>
        <v/>
      </c>
      <c r="S1559" s="467">
        <f t="shared" si="124"/>
        <v>41302</v>
      </c>
      <c r="T1559" s="469">
        <f>IFERROR(VLOOKUP(S1559,'Liste CG'!A:A,1,FALSE),"Attention erreur pas de CG")</f>
        <v>41302</v>
      </c>
      <c r="U1559" s="447" t="str">
        <f>IF(MID(H1559,4,1)="x", 'Messages d''erreur'!$B$13,IF(LEFT(T1559,1)="A",'Messages d''erreur'!$B$12,""))</f>
        <v/>
      </c>
    </row>
    <row r="1560" spans="1:21" ht="52" x14ac:dyDescent="0.35">
      <c r="A1560" s="535" t="s">
        <v>2583</v>
      </c>
      <c r="B1560" s="447">
        <f t="shared" si="125"/>
        <v>72161</v>
      </c>
      <c r="C1560" s="462" t="s">
        <v>702</v>
      </c>
      <c r="D1560" s="463" t="s">
        <v>1100</v>
      </c>
      <c r="E1560" s="464" t="s">
        <v>1101</v>
      </c>
      <c r="F1560" s="464">
        <v>1</v>
      </c>
      <c r="G1560" s="462" t="s">
        <v>1878</v>
      </c>
      <c r="H1560" s="464" t="s">
        <v>2004</v>
      </c>
      <c r="I1560" s="464" t="s">
        <v>1201</v>
      </c>
      <c r="J1560" s="464" t="s">
        <v>61</v>
      </c>
      <c r="K1560" s="466" t="s">
        <v>701</v>
      </c>
      <c r="L1560" s="467">
        <f t="shared" si="122"/>
        <v>0</v>
      </c>
      <c r="M1560" s="468">
        <f t="shared" si="126"/>
        <v>41302</v>
      </c>
      <c r="N1560" s="467" t="str">
        <f>IF(IFERROR(SEARCH("-",K1560,1),0) &gt; 0,IFERROR(VLOOKUP(K1560,'Liste ECO'!A:A,1,FALSE),"ATTENTION CE Inexistant"),"")</f>
        <v>485-06</v>
      </c>
      <c r="O1560" s="467" t="str">
        <f>IF(LEFT(N1560,1) ="A",'Messages d''erreur'!$B$9,"")</f>
        <v/>
      </c>
      <c r="P1560" s="447">
        <f t="shared" si="123"/>
        <v>41302</v>
      </c>
      <c r="Q1560" s="447">
        <f>IFERROR(VLOOKUP(B1561,'Liste CG'!A:A,1,FALSE),"Attention erreur pas de CG")</f>
        <v>72161</v>
      </c>
      <c r="R1560" s="447" t="str">
        <f>IF(LEFT(Q1560,1)="A",'Messages d''erreur'!B$10,"")</f>
        <v/>
      </c>
      <c r="S1560" s="467">
        <f t="shared" si="124"/>
        <v>41302</v>
      </c>
      <c r="T1560" s="469">
        <f>IFERROR(VLOOKUP(S1560,'Liste CG'!A:A,1,FALSE),"Attention erreur pas de CG")</f>
        <v>41302</v>
      </c>
      <c r="U1560" s="447" t="str">
        <f>IF(MID(H1560,4,1)="x", 'Messages d''erreur'!$B$13,IF(LEFT(T1560,1)="A",'Messages d''erreur'!$B$12,""))</f>
        <v/>
      </c>
    </row>
    <row r="1561" spans="1:21" ht="52" x14ac:dyDescent="0.35">
      <c r="A1561" s="535" t="s">
        <v>2583</v>
      </c>
      <c r="B1561" s="447">
        <f t="shared" si="125"/>
        <v>72161</v>
      </c>
      <c r="C1561" s="462" t="s">
        <v>702</v>
      </c>
      <c r="D1561" s="463" t="s">
        <v>1100</v>
      </c>
      <c r="E1561" s="464" t="s">
        <v>61</v>
      </c>
      <c r="F1561" s="464">
        <v>2</v>
      </c>
      <c r="G1561" s="462" t="s">
        <v>1957</v>
      </c>
      <c r="H1561" s="464" t="s">
        <v>2004</v>
      </c>
      <c r="I1561" s="464" t="s">
        <v>1201</v>
      </c>
      <c r="J1561" s="464" t="s">
        <v>1101</v>
      </c>
      <c r="K1561" s="466" t="s">
        <v>701</v>
      </c>
      <c r="L1561" s="467">
        <f t="shared" si="122"/>
        <v>1</v>
      </c>
      <c r="M1561" s="468">
        <f t="shared" si="126"/>
        <v>41302</v>
      </c>
      <c r="N1561" s="467" t="str">
        <f>IF(IFERROR(SEARCH("-",K1561,1),0) &gt; 0,IFERROR(VLOOKUP(K1561,'Liste ECO'!A:A,1,FALSE),"ATTENTION CE Inexistant"),"")</f>
        <v>485-06</v>
      </c>
      <c r="O1561" s="467" t="str">
        <f>IF(LEFT(N1561,1) ="A",'Messages d''erreur'!$B$9,"")</f>
        <v/>
      </c>
      <c r="P1561" s="447">
        <f t="shared" si="123"/>
        <v>41302</v>
      </c>
      <c r="Q1561" s="447">
        <f>IFERROR(VLOOKUP(B1562,'Liste CG'!A:A,1,FALSE),"Attention erreur pas de CG")</f>
        <v>72401</v>
      </c>
      <c r="R1561" s="447" t="str">
        <f>IF(LEFT(Q1561,1)="A",'Messages d''erreur'!B$10,"")</f>
        <v/>
      </c>
      <c r="S1561" s="467">
        <f t="shared" si="124"/>
        <v>41302</v>
      </c>
      <c r="T1561" s="469">
        <f>IFERROR(VLOOKUP(S1561,'Liste CG'!A:A,1,FALSE),"Attention erreur pas de CG")</f>
        <v>41302</v>
      </c>
      <c r="U1561" s="447" t="str">
        <f>IF(MID(H1561,4,1)="x", 'Messages d''erreur'!$B$13,IF(LEFT(T1561,1)="A",'Messages d''erreur'!$B$12,""))</f>
        <v/>
      </c>
    </row>
    <row r="1562" spans="1:21" ht="26" x14ac:dyDescent="0.35">
      <c r="A1562" s="535" t="s">
        <v>2157</v>
      </c>
      <c r="B1562" s="447">
        <f t="shared" si="125"/>
        <v>72401</v>
      </c>
      <c r="C1562" s="462" t="s">
        <v>2584</v>
      </c>
      <c r="D1562" s="463" t="s">
        <v>1100</v>
      </c>
      <c r="E1562" s="464" t="s">
        <v>1101</v>
      </c>
      <c r="F1562" s="464">
        <v>1</v>
      </c>
      <c r="G1562" s="462" t="s">
        <v>1878</v>
      </c>
      <c r="H1562" s="464" t="s">
        <v>2155</v>
      </c>
      <c r="I1562" s="464" t="s">
        <v>1201</v>
      </c>
      <c r="J1562" s="464" t="s">
        <v>61</v>
      </c>
      <c r="K1562" s="466" t="s">
        <v>592</v>
      </c>
      <c r="L1562" s="467">
        <f t="shared" si="122"/>
        <v>0</v>
      </c>
      <c r="M1562" s="468">
        <f t="shared" si="126"/>
        <v>45452</v>
      </c>
      <c r="N1562" s="467" t="str">
        <f>IF(IFERROR(SEARCH("-",K1562,1),0) &gt; 0,IFERROR(VLOOKUP(K1562,'Liste ECO'!A:A,1,FALSE),"ATTENTION CE Inexistant"),"")</f>
        <v>380-02</v>
      </c>
      <c r="O1562" s="467" t="str">
        <f>IF(LEFT(N1562,1) ="A",'Messages d''erreur'!$B$9,"")</f>
        <v/>
      </c>
      <c r="P1562" s="447">
        <f t="shared" si="123"/>
        <v>45452</v>
      </c>
      <c r="Q1562" s="447">
        <f>IFERROR(VLOOKUP(B1564,'Liste CG'!A:A,1,FALSE),"Attention erreur pas de CG")</f>
        <v>73300</v>
      </c>
      <c r="R1562" s="447" t="str">
        <f>IF(LEFT(Q1562,1)="A",'Messages d''erreur'!B$10,"")</f>
        <v/>
      </c>
      <c r="S1562" s="467">
        <f t="shared" si="124"/>
        <v>45452</v>
      </c>
      <c r="T1562" s="469">
        <f>IFERROR(VLOOKUP(S1562,'Liste CG'!A:A,1,FALSE),"Attention erreur pas de CG")</f>
        <v>45452</v>
      </c>
      <c r="U1562" s="447" t="str">
        <f>IF(MID(H1562,4,1)="x", 'Messages d''erreur'!$B$13,IF(LEFT(T1562,1)="A",'Messages d''erreur'!$B$12,""))</f>
        <v/>
      </c>
    </row>
    <row r="1563" spans="1:21" ht="26" x14ac:dyDescent="0.35">
      <c r="A1563" s="535" t="s">
        <v>4415</v>
      </c>
      <c r="B1563" s="447">
        <f t="shared" si="125"/>
        <v>72999</v>
      </c>
      <c r="C1563" s="506" t="s">
        <v>3027</v>
      </c>
      <c r="D1563" s="463" t="s">
        <v>1100</v>
      </c>
      <c r="E1563" s="464" t="s">
        <v>1101</v>
      </c>
      <c r="F1563" s="464">
        <v>1</v>
      </c>
      <c r="G1563" s="462" t="s">
        <v>1342</v>
      </c>
      <c r="H1563" s="500">
        <v>49000</v>
      </c>
      <c r="I1563" s="464" t="s">
        <v>4410</v>
      </c>
      <c r="J1563" s="464" t="s">
        <v>61</v>
      </c>
      <c r="K1563" s="513" t="s">
        <v>4428</v>
      </c>
      <c r="L1563" s="467">
        <f>IF(A1563=A1561,1,0)</f>
        <v>0</v>
      </c>
      <c r="M1563" s="468">
        <f t="shared" si="126"/>
        <v>49000</v>
      </c>
      <c r="N1563" s="467" t="str">
        <f>IF(IFERROR(SEARCH("-",K1563,1),0) &gt; 0,IFERROR(VLOOKUP(K1563,'Liste ECO'!A:A,1,FALSE),"ATTENTION CE Inexistant"),"")</f>
        <v>082-01</v>
      </c>
      <c r="O1563" s="467" t="str">
        <f>IF(LEFT(N1563,1) ="A",'Messages d''erreur'!$B$9,"")</f>
        <v/>
      </c>
      <c r="P1563" s="447">
        <f t="shared" si="123"/>
        <v>49000</v>
      </c>
      <c r="Q1563" s="447">
        <f>IFERROR(VLOOKUP(B1564,'Liste CG'!A:A,1,FALSE),"Attention erreur pas de CG")</f>
        <v>73300</v>
      </c>
      <c r="R1563" s="447" t="str">
        <f>IF(LEFT(Q1563,1)="A",'Messages d''erreur'!B$10,"")</f>
        <v/>
      </c>
      <c r="S1563" s="467">
        <f t="shared" si="124"/>
        <v>49000</v>
      </c>
      <c r="T1563" s="469">
        <f>IFERROR(VLOOKUP(S1563,'Liste CG'!A:A,1,FALSE),"Attention erreur pas de CG")</f>
        <v>49000</v>
      </c>
      <c r="U1563" s="447" t="str">
        <f>IF(MID(H1563,4,1)="x", 'Messages d''erreur'!$B$13,IF(LEFT(T1563,1)="A",'Messages d''erreur'!$B$12,""))</f>
        <v/>
      </c>
    </row>
    <row r="1564" spans="1:21" ht="26" x14ac:dyDescent="0.35">
      <c r="A1564" s="535" t="s">
        <v>2008</v>
      </c>
      <c r="B1564" s="447">
        <f t="shared" si="125"/>
        <v>73300</v>
      </c>
      <c r="C1564" s="462" t="s">
        <v>599</v>
      </c>
      <c r="D1564" s="463" t="s">
        <v>1100</v>
      </c>
      <c r="E1564" s="464" t="s">
        <v>1101</v>
      </c>
      <c r="F1564" s="464">
        <v>1</v>
      </c>
      <c r="G1564" s="462" t="s">
        <v>1878</v>
      </c>
      <c r="H1564" s="464" t="s">
        <v>2004</v>
      </c>
      <c r="I1564" s="464" t="s">
        <v>1201</v>
      </c>
      <c r="J1564" s="464" t="s">
        <v>61</v>
      </c>
      <c r="K1564" s="466" t="s">
        <v>598</v>
      </c>
      <c r="L1564" s="467">
        <f>IF(A1564=A1562,1,0)</f>
        <v>0</v>
      </c>
      <c r="M1564" s="468">
        <f t="shared" si="126"/>
        <v>41302</v>
      </c>
      <c r="N1564" s="467" t="str">
        <f>IF(IFERROR(SEARCH("-",K1564,1),0) &gt; 0,IFERROR(VLOOKUP(K1564,'Liste ECO'!A:A,1,FALSE),"ATTENTION CE Inexistant"),"")</f>
        <v>380-48</v>
      </c>
      <c r="O1564" s="467" t="str">
        <f>IF(LEFT(N1564,1) ="A",'Messages d''erreur'!$B$9,"")</f>
        <v/>
      </c>
      <c r="P1564" s="447">
        <f t="shared" si="123"/>
        <v>41302</v>
      </c>
      <c r="Q1564" s="447">
        <f>IFERROR(VLOOKUP(B1565,'Liste CG'!A:A,1,FALSE),"Attention erreur pas de CG")</f>
        <v>73300</v>
      </c>
      <c r="R1564" s="447" t="str">
        <f>IF(LEFT(Q1564,1)="A",'Messages d''erreur'!B$10,"")</f>
        <v/>
      </c>
      <c r="S1564" s="467">
        <f t="shared" si="124"/>
        <v>41302</v>
      </c>
      <c r="T1564" s="469">
        <f>IFERROR(VLOOKUP(S1564,'Liste CG'!A:A,1,FALSE),"Attention erreur pas de CG")</f>
        <v>41302</v>
      </c>
      <c r="U1564" s="447" t="str">
        <f>IF(MID(H1564,4,1)="x", 'Messages d''erreur'!$B$13,IF(LEFT(T1564,1)="A",'Messages d''erreur'!$B$12,""))</f>
        <v/>
      </c>
    </row>
    <row r="1565" spans="1:21" ht="26" x14ac:dyDescent="0.35">
      <c r="A1565" s="535" t="s">
        <v>2008</v>
      </c>
      <c r="B1565" s="447">
        <f t="shared" si="125"/>
        <v>73300</v>
      </c>
      <c r="C1565" s="462" t="s">
        <v>599</v>
      </c>
      <c r="D1565" s="463" t="s">
        <v>1100</v>
      </c>
      <c r="E1565" s="464" t="s">
        <v>61</v>
      </c>
      <c r="F1565" s="464">
        <v>2</v>
      </c>
      <c r="G1565" s="462" t="s">
        <v>1957</v>
      </c>
      <c r="H1565" s="464" t="s">
        <v>2004</v>
      </c>
      <c r="I1565" s="464" t="s">
        <v>1201</v>
      </c>
      <c r="J1565" s="464" t="s">
        <v>1101</v>
      </c>
      <c r="K1565" s="466" t="s">
        <v>598</v>
      </c>
      <c r="L1565" s="467">
        <f t="shared" si="122"/>
        <v>1</v>
      </c>
      <c r="M1565" s="468">
        <f t="shared" si="126"/>
        <v>41302</v>
      </c>
      <c r="N1565" s="467" t="str">
        <f>IF(IFERROR(SEARCH("-",K1565,1),0) &gt; 0,IFERROR(VLOOKUP(K1565,'Liste ECO'!A:A,1,FALSE),"ATTENTION CE Inexistant"),"")</f>
        <v>380-48</v>
      </c>
      <c r="O1565" s="467" t="str">
        <f>IF(LEFT(N1565,1) ="A",'Messages d''erreur'!$B$9,"")</f>
        <v/>
      </c>
      <c r="P1565" s="447">
        <f t="shared" si="123"/>
        <v>41302</v>
      </c>
      <c r="Q1565" s="447">
        <f>IFERROR(VLOOKUP(B1566,'Liste CG'!A:A,1,FALSE),"Attention erreur pas de CG")</f>
        <v>73401</v>
      </c>
      <c r="R1565" s="447" t="str">
        <f>IF(LEFT(Q1565,1)="A",'Messages d''erreur'!B$10,"")</f>
        <v/>
      </c>
      <c r="S1565" s="467">
        <f t="shared" si="124"/>
        <v>41302</v>
      </c>
      <c r="T1565" s="469">
        <f>IFERROR(VLOOKUP(S1565,'Liste CG'!A:A,1,FALSE),"Attention erreur pas de CG")</f>
        <v>41302</v>
      </c>
      <c r="U1565" s="447" t="str">
        <f>IF(MID(H1565,4,1)="x", 'Messages d''erreur'!$B$13,IF(LEFT(T1565,1)="A",'Messages d''erreur'!$B$12,""))</f>
        <v/>
      </c>
    </row>
    <row r="1566" spans="1:21" ht="52" x14ac:dyDescent="0.35">
      <c r="A1566" s="535" t="s">
        <v>2585</v>
      </c>
      <c r="B1566" s="447">
        <f t="shared" si="125"/>
        <v>73401</v>
      </c>
      <c r="C1566" s="462" t="s">
        <v>2586</v>
      </c>
      <c r="D1566" s="463" t="s">
        <v>1100</v>
      </c>
      <c r="E1566" s="464" t="s">
        <v>1101</v>
      </c>
      <c r="F1566" s="464">
        <v>1</v>
      </c>
      <c r="G1566" s="462" t="s">
        <v>1878</v>
      </c>
      <c r="H1566" s="464" t="s">
        <v>2004</v>
      </c>
      <c r="I1566" s="464" t="s">
        <v>1201</v>
      </c>
      <c r="J1566" s="464" t="s">
        <v>61</v>
      </c>
      <c r="K1566" s="466" t="s">
        <v>657</v>
      </c>
      <c r="L1566" s="467">
        <f t="shared" ref="L1566:L1629" si="127">IF(A1566=A1565,1,0)</f>
        <v>0</v>
      </c>
      <c r="M1566" s="468">
        <f t="shared" si="126"/>
        <v>41302</v>
      </c>
      <c r="N1566" s="467" t="str">
        <f>IF(IFERROR(SEARCH("-",K1566,1),0) &gt; 0,IFERROR(VLOOKUP(K1566,'Liste ECO'!A:A,1,FALSE),"ATTENTION CE Inexistant"),"")</f>
        <v>461-01</v>
      </c>
      <c r="O1566" s="467" t="str">
        <f>IF(LEFT(N1566,1) ="A",'Messages d''erreur'!$B$9,"")</f>
        <v/>
      </c>
      <c r="P1566" s="447">
        <f t="shared" si="123"/>
        <v>41302</v>
      </c>
      <c r="Q1566" s="447">
        <f>IFERROR(VLOOKUP(B1567,'Liste CG'!A:A,1,FALSE),"Attention erreur pas de CG")</f>
        <v>73401</v>
      </c>
      <c r="R1566" s="447" t="str">
        <f>IF(LEFT(Q1566,1)="A",'Messages d''erreur'!B$10,"")</f>
        <v/>
      </c>
      <c r="S1566" s="467">
        <f t="shared" si="124"/>
        <v>41302</v>
      </c>
      <c r="T1566" s="469">
        <f>IFERROR(VLOOKUP(S1566,'Liste CG'!A:A,1,FALSE),"Attention erreur pas de CG")</f>
        <v>41302</v>
      </c>
      <c r="U1566" s="447" t="str">
        <f>IF(MID(H1566,4,1)="x", 'Messages d''erreur'!$B$13,IF(LEFT(T1566,1)="A",'Messages d''erreur'!$B$12,""))</f>
        <v/>
      </c>
    </row>
    <row r="1567" spans="1:21" ht="52" x14ac:dyDescent="0.35">
      <c r="A1567" s="535" t="s">
        <v>2585</v>
      </c>
      <c r="B1567" s="447">
        <f t="shared" si="125"/>
        <v>73401</v>
      </c>
      <c r="C1567" s="462" t="s">
        <v>1085</v>
      </c>
      <c r="D1567" s="463" t="s">
        <v>1100</v>
      </c>
      <c r="E1567" s="464" t="s">
        <v>61</v>
      </c>
      <c r="F1567" s="464">
        <v>2</v>
      </c>
      <c r="G1567" s="462" t="s">
        <v>1957</v>
      </c>
      <c r="H1567" s="464" t="s">
        <v>2004</v>
      </c>
      <c r="I1567" s="464" t="s">
        <v>1201</v>
      </c>
      <c r="J1567" s="464" t="s">
        <v>1101</v>
      </c>
      <c r="K1567" s="466" t="s">
        <v>657</v>
      </c>
      <c r="L1567" s="467">
        <f t="shared" si="127"/>
        <v>1</v>
      </c>
      <c r="M1567" s="468">
        <f t="shared" si="126"/>
        <v>41302</v>
      </c>
      <c r="N1567" s="467" t="str">
        <f>IF(IFERROR(SEARCH("-",K1567,1),0) &gt; 0,IFERROR(VLOOKUP(K1567,'Liste ECO'!A:A,1,FALSE),"ATTENTION CE Inexistant"),"")</f>
        <v>461-01</v>
      </c>
      <c r="O1567" s="467" t="str">
        <f>IF(LEFT(N1567,1) ="A",'Messages d''erreur'!$B$9,"")</f>
        <v/>
      </c>
      <c r="P1567" s="447">
        <f t="shared" si="123"/>
        <v>41302</v>
      </c>
      <c r="Q1567" s="447">
        <f>IFERROR(VLOOKUP(B1568,'Liste CG'!A:A,1,FALSE),"Attention erreur pas de CG")</f>
        <v>73403</v>
      </c>
      <c r="R1567" s="447" t="str">
        <f>IF(LEFT(Q1567,1)="A",'Messages d''erreur'!B$10,"")</f>
        <v/>
      </c>
      <c r="S1567" s="467">
        <f t="shared" si="124"/>
        <v>41302</v>
      </c>
      <c r="T1567" s="469">
        <f>IFERROR(VLOOKUP(S1567,'Liste CG'!A:A,1,FALSE),"Attention erreur pas de CG")</f>
        <v>41302</v>
      </c>
      <c r="U1567" s="447" t="str">
        <f>IF(MID(H1567,4,1)="x", 'Messages d''erreur'!$B$13,IF(LEFT(T1567,1)="A",'Messages d''erreur'!$B$12,""))</f>
        <v/>
      </c>
    </row>
    <row r="1568" spans="1:21" ht="52" x14ac:dyDescent="0.35">
      <c r="A1568" s="535" t="s">
        <v>2587</v>
      </c>
      <c r="B1568" s="447">
        <f t="shared" si="125"/>
        <v>73403</v>
      </c>
      <c r="C1568" s="462" t="s">
        <v>2588</v>
      </c>
      <c r="D1568" s="463" t="s">
        <v>1100</v>
      </c>
      <c r="E1568" s="464" t="s">
        <v>1101</v>
      </c>
      <c r="F1568" s="464">
        <v>1</v>
      </c>
      <c r="G1568" s="462" t="s">
        <v>1878</v>
      </c>
      <c r="H1568" s="464" t="s">
        <v>2004</v>
      </c>
      <c r="I1568" s="464" t="s">
        <v>1201</v>
      </c>
      <c r="J1568" s="464" t="s">
        <v>61</v>
      </c>
      <c r="K1568" s="466" t="s">
        <v>660</v>
      </c>
      <c r="L1568" s="467">
        <f t="shared" si="127"/>
        <v>0</v>
      </c>
      <c r="M1568" s="468">
        <f t="shared" si="126"/>
        <v>41302</v>
      </c>
      <c r="N1568" s="467" t="str">
        <f>IF(IFERROR(SEARCH("-",K1568,1),0) &gt; 0,IFERROR(VLOOKUP(K1568,'Liste ECO'!A:A,1,FALSE),"ATTENTION CE Inexistant"),"")</f>
        <v>463-01</v>
      </c>
      <c r="O1568" s="467" t="str">
        <f>IF(LEFT(N1568,1) ="A",'Messages d''erreur'!$B$9,"")</f>
        <v/>
      </c>
      <c r="P1568" s="447">
        <f t="shared" si="123"/>
        <v>41302</v>
      </c>
      <c r="Q1568" s="447">
        <f>IFERROR(VLOOKUP(B1569,'Liste CG'!A:A,1,FALSE),"Attention erreur pas de CG")</f>
        <v>73403</v>
      </c>
      <c r="R1568" s="447" t="str">
        <f>IF(LEFT(Q1568,1)="A",'Messages d''erreur'!B$10,"")</f>
        <v/>
      </c>
      <c r="S1568" s="467">
        <f t="shared" si="124"/>
        <v>41302</v>
      </c>
      <c r="T1568" s="469">
        <f>IFERROR(VLOOKUP(S1568,'Liste CG'!A:A,1,FALSE),"Attention erreur pas de CG")</f>
        <v>41302</v>
      </c>
      <c r="U1568" s="447" t="str">
        <f>IF(MID(H1568,4,1)="x", 'Messages d''erreur'!$B$13,IF(LEFT(T1568,1)="A",'Messages d''erreur'!$B$12,""))</f>
        <v/>
      </c>
    </row>
    <row r="1569" spans="1:21" ht="52" x14ac:dyDescent="0.35">
      <c r="A1569" s="535" t="s">
        <v>2587</v>
      </c>
      <c r="B1569" s="447">
        <f t="shared" si="125"/>
        <v>73403</v>
      </c>
      <c r="C1569" s="462" t="s">
        <v>1086</v>
      </c>
      <c r="D1569" s="463" t="s">
        <v>1100</v>
      </c>
      <c r="E1569" s="464" t="s">
        <v>61</v>
      </c>
      <c r="F1569" s="464">
        <v>2</v>
      </c>
      <c r="G1569" s="462" t="s">
        <v>1957</v>
      </c>
      <c r="H1569" s="464" t="s">
        <v>2004</v>
      </c>
      <c r="I1569" s="464" t="s">
        <v>1201</v>
      </c>
      <c r="J1569" s="464" t="s">
        <v>1101</v>
      </c>
      <c r="K1569" s="466" t="s">
        <v>660</v>
      </c>
      <c r="L1569" s="467">
        <f t="shared" si="127"/>
        <v>1</v>
      </c>
      <c r="M1569" s="468">
        <f t="shared" si="126"/>
        <v>41302</v>
      </c>
      <c r="N1569" s="467" t="str">
        <f>IF(IFERROR(SEARCH("-",K1569,1),0) &gt; 0,IFERROR(VLOOKUP(K1569,'Liste ECO'!A:A,1,FALSE),"ATTENTION CE Inexistant"),"")</f>
        <v>463-01</v>
      </c>
      <c r="O1569" s="467" t="str">
        <f>IF(LEFT(N1569,1) ="A",'Messages d''erreur'!$B$9,"")</f>
        <v/>
      </c>
      <c r="P1569" s="447">
        <f t="shared" si="123"/>
        <v>41302</v>
      </c>
      <c r="Q1569" s="447">
        <f>IFERROR(VLOOKUP(B1570,'Liste CG'!A:A,1,FALSE),"Attention erreur pas de CG")</f>
        <v>73404</v>
      </c>
      <c r="R1569" s="447" t="str">
        <f>IF(LEFT(Q1569,1)="A",'Messages d''erreur'!B$10,"")</f>
        <v/>
      </c>
      <c r="S1569" s="467">
        <f t="shared" si="124"/>
        <v>41302</v>
      </c>
      <c r="T1569" s="469">
        <f>IFERROR(VLOOKUP(S1569,'Liste CG'!A:A,1,FALSE),"Attention erreur pas de CG")</f>
        <v>41302</v>
      </c>
      <c r="U1569" s="447" t="str">
        <f>IF(MID(H1569,4,1)="x", 'Messages d''erreur'!$B$13,IF(LEFT(T1569,1)="A",'Messages d''erreur'!$B$12,""))</f>
        <v/>
      </c>
    </row>
    <row r="1570" spans="1:21" ht="39" x14ac:dyDescent="0.35">
      <c r="A1570" s="535" t="s">
        <v>2589</v>
      </c>
      <c r="B1570" s="447">
        <f t="shared" si="125"/>
        <v>73404</v>
      </c>
      <c r="C1570" s="462" t="s">
        <v>700</v>
      </c>
      <c r="D1570" s="463" t="s">
        <v>1100</v>
      </c>
      <c r="E1570" s="464" t="s">
        <v>1101</v>
      </c>
      <c r="F1570" s="464">
        <v>1</v>
      </c>
      <c r="G1570" s="462" t="s">
        <v>1878</v>
      </c>
      <c r="H1570" s="464" t="s">
        <v>2004</v>
      </c>
      <c r="I1570" s="464" t="s">
        <v>1201</v>
      </c>
      <c r="J1570" s="464" t="s">
        <v>61</v>
      </c>
      <c r="K1570" s="466" t="s">
        <v>667</v>
      </c>
      <c r="L1570" s="467">
        <f t="shared" si="127"/>
        <v>0</v>
      </c>
      <c r="M1570" s="468">
        <f t="shared" si="126"/>
        <v>41302</v>
      </c>
      <c r="N1570" s="467" t="str">
        <f>IF(IFERROR(SEARCH("-",K1570,1),0) &gt; 0,IFERROR(VLOOKUP(K1570,'Liste ECO'!A:A,1,FALSE),"ATTENTION CE Inexistant"),"")</f>
        <v>465-02</v>
      </c>
      <c r="O1570" s="467" t="str">
        <f>IF(LEFT(N1570,1) ="A",'Messages d''erreur'!$B$9,"")</f>
        <v/>
      </c>
      <c r="P1570" s="447">
        <f t="shared" si="123"/>
        <v>41302</v>
      </c>
      <c r="Q1570" s="447">
        <f>IFERROR(VLOOKUP(B1571,'Liste CG'!A:A,1,FALSE),"Attention erreur pas de CG")</f>
        <v>73404</v>
      </c>
      <c r="R1570" s="447" t="str">
        <f>IF(LEFT(Q1570,1)="A",'Messages d''erreur'!B$10,"")</f>
        <v/>
      </c>
      <c r="S1570" s="467">
        <f t="shared" si="124"/>
        <v>41302</v>
      </c>
      <c r="T1570" s="469">
        <f>IFERROR(VLOOKUP(S1570,'Liste CG'!A:A,1,FALSE),"Attention erreur pas de CG")</f>
        <v>41302</v>
      </c>
      <c r="U1570" s="447" t="str">
        <f>IF(MID(H1570,4,1)="x", 'Messages d''erreur'!$B$13,IF(LEFT(T1570,1)="A",'Messages d''erreur'!$B$12,""))</f>
        <v/>
      </c>
    </row>
    <row r="1571" spans="1:21" ht="39" x14ac:dyDescent="0.35">
      <c r="A1571" s="535" t="s">
        <v>2589</v>
      </c>
      <c r="B1571" s="447">
        <f t="shared" si="125"/>
        <v>73404</v>
      </c>
      <c r="C1571" s="462" t="s">
        <v>700</v>
      </c>
      <c r="D1571" s="463" t="s">
        <v>1100</v>
      </c>
      <c r="E1571" s="464" t="s">
        <v>61</v>
      </c>
      <c r="F1571" s="464">
        <v>2</v>
      </c>
      <c r="G1571" s="462" t="s">
        <v>1957</v>
      </c>
      <c r="H1571" s="464" t="s">
        <v>2004</v>
      </c>
      <c r="I1571" s="464" t="s">
        <v>1201</v>
      </c>
      <c r="J1571" s="464" t="s">
        <v>1101</v>
      </c>
      <c r="K1571" s="466" t="s">
        <v>667</v>
      </c>
      <c r="L1571" s="467">
        <f t="shared" si="127"/>
        <v>1</v>
      </c>
      <c r="M1571" s="468">
        <f t="shared" si="126"/>
        <v>41302</v>
      </c>
      <c r="N1571" s="467" t="str">
        <f>IF(IFERROR(SEARCH("-",K1571,1),0) &gt; 0,IFERROR(VLOOKUP(K1571,'Liste ECO'!A:A,1,FALSE),"ATTENTION CE Inexistant"),"")</f>
        <v>465-02</v>
      </c>
      <c r="O1571" s="467" t="str">
        <f>IF(LEFT(N1571,1) ="A",'Messages d''erreur'!$B$9,"")</f>
        <v/>
      </c>
      <c r="P1571" s="447">
        <f t="shared" si="123"/>
        <v>41302</v>
      </c>
      <c r="Q1571" s="447">
        <f>IFERROR(VLOOKUP(B1572,'Liste CG'!A:A,1,FALSE),"Attention erreur pas de CG")</f>
        <v>73405</v>
      </c>
      <c r="R1571" s="447" t="str">
        <f>IF(LEFT(Q1571,1)="A",'Messages d''erreur'!B$10,"")</f>
        <v/>
      </c>
      <c r="S1571" s="467">
        <f t="shared" si="124"/>
        <v>41302</v>
      </c>
      <c r="T1571" s="469">
        <f>IFERROR(VLOOKUP(S1571,'Liste CG'!A:A,1,FALSE),"Attention erreur pas de CG")</f>
        <v>41302</v>
      </c>
      <c r="U1571" s="447" t="str">
        <f>IF(MID(H1571,4,1)="x", 'Messages d''erreur'!$B$13,IF(LEFT(T1571,1)="A",'Messages d''erreur'!$B$12,""))</f>
        <v/>
      </c>
    </row>
    <row r="1572" spans="1:21" ht="39" x14ac:dyDescent="0.35">
      <c r="A1572" s="535" t="s">
        <v>2590</v>
      </c>
      <c r="B1572" s="447">
        <f t="shared" si="125"/>
        <v>73405</v>
      </c>
      <c r="C1572" s="462" t="s">
        <v>2591</v>
      </c>
      <c r="D1572" s="463" t="s">
        <v>1100</v>
      </c>
      <c r="E1572" s="464" t="s">
        <v>1101</v>
      </c>
      <c r="F1572" s="464">
        <v>1</v>
      </c>
      <c r="G1572" s="462" t="s">
        <v>1878</v>
      </c>
      <c r="H1572" s="464" t="s">
        <v>2004</v>
      </c>
      <c r="I1572" s="464" t="s">
        <v>1201</v>
      </c>
      <c r="J1572" s="464" t="s">
        <v>61</v>
      </c>
      <c r="K1572" s="466" t="s">
        <v>665</v>
      </c>
      <c r="L1572" s="467">
        <f t="shared" si="127"/>
        <v>0</v>
      </c>
      <c r="M1572" s="468">
        <f t="shared" si="126"/>
        <v>41302</v>
      </c>
      <c r="N1572" s="467" t="str">
        <f>IF(IFERROR(SEARCH("-",K1572,1),0) &gt; 0,IFERROR(VLOOKUP(K1572,'Liste ECO'!A:A,1,FALSE),"ATTENTION CE Inexistant"),"")</f>
        <v>465-01</v>
      </c>
      <c r="O1572" s="467" t="str">
        <f>IF(LEFT(N1572,1) ="A",'Messages d''erreur'!$B$9,"")</f>
        <v/>
      </c>
      <c r="P1572" s="447">
        <f t="shared" si="123"/>
        <v>41302</v>
      </c>
      <c r="Q1572" s="447">
        <f>IFERROR(VLOOKUP(B1573,'Liste CG'!A:A,1,FALSE),"Attention erreur pas de CG")</f>
        <v>73405</v>
      </c>
      <c r="R1572" s="447" t="str">
        <f>IF(LEFT(Q1572,1)="A",'Messages d''erreur'!B$10,"")</f>
        <v/>
      </c>
      <c r="S1572" s="467">
        <f t="shared" si="124"/>
        <v>41302</v>
      </c>
      <c r="T1572" s="469">
        <f>IFERROR(VLOOKUP(S1572,'Liste CG'!A:A,1,FALSE),"Attention erreur pas de CG")</f>
        <v>41302</v>
      </c>
      <c r="U1572" s="447" t="str">
        <f>IF(MID(H1572,4,1)="x", 'Messages d''erreur'!$B$13,IF(LEFT(T1572,1)="A",'Messages d''erreur'!$B$12,""))</f>
        <v/>
      </c>
    </row>
    <row r="1573" spans="1:21" ht="39" x14ac:dyDescent="0.35">
      <c r="A1573" s="535" t="s">
        <v>2590</v>
      </c>
      <c r="B1573" s="447">
        <f t="shared" si="125"/>
        <v>73405</v>
      </c>
      <c r="C1573" s="462" t="s">
        <v>2591</v>
      </c>
      <c r="D1573" s="463" t="s">
        <v>1100</v>
      </c>
      <c r="E1573" s="464" t="s">
        <v>61</v>
      </c>
      <c r="F1573" s="464">
        <v>2</v>
      </c>
      <c r="G1573" s="462" t="s">
        <v>1957</v>
      </c>
      <c r="H1573" s="464" t="s">
        <v>2004</v>
      </c>
      <c r="I1573" s="464" t="s">
        <v>1201</v>
      </c>
      <c r="J1573" s="464" t="s">
        <v>1101</v>
      </c>
      <c r="K1573" s="466" t="s">
        <v>665</v>
      </c>
      <c r="L1573" s="467">
        <f t="shared" si="127"/>
        <v>1</v>
      </c>
      <c r="M1573" s="468">
        <f t="shared" si="126"/>
        <v>41302</v>
      </c>
      <c r="N1573" s="467" t="str">
        <f>IF(IFERROR(SEARCH("-",K1573,1),0) &gt; 0,IFERROR(VLOOKUP(K1573,'Liste ECO'!A:A,1,FALSE),"ATTENTION CE Inexistant"),"")</f>
        <v>465-01</v>
      </c>
      <c r="O1573" s="467" t="str">
        <f>IF(LEFT(N1573,1) ="A",'Messages d''erreur'!$B$9,"")</f>
        <v/>
      </c>
      <c r="P1573" s="447">
        <f t="shared" si="123"/>
        <v>41302</v>
      </c>
      <c r="Q1573" s="447">
        <f>IFERROR(VLOOKUP(B1574,'Liste CG'!A:A,1,FALSE),"Attention erreur pas de CG")</f>
        <v>73406</v>
      </c>
      <c r="R1573" s="447" t="str">
        <f>IF(LEFT(Q1573,1)="A",'Messages d''erreur'!B$10,"")</f>
        <v/>
      </c>
      <c r="S1573" s="467">
        <f t="shared" si="124"/>
        <v>41302</v>
      </c>
      <c r="T1573" s="469">
        <f>IFERROR(VLOOKUP(S1573,'Liste CG'!A:A,1,FALSE),"Attention erreur pas de CG")</f>
        <v>41302</v>
      </c>
      <c r="U1573" s="447" t="str">
        <f>IF(MID(H1573,4,1)="x", 'Messages d''erreur'!$B$13,IF(LEFT(T1573,1)="A",'Messages d''erreur'!$B$12,""))</f>
        <v/>
      </c>
    </row>
    <row r="1574" spans="1:21" ht="39" x14ac:dyDescent="0.35">
      <c r="A1574" s="535" t="s">
        <v>2592</v>
      </c>
      <c r="B1574" s="447">
        <f t="shared" si="125"/>
        <v>73406</v>
      </c>
      <c r="C1574" s="462" t="s">
        <v>2593</v>
      </c>
      <c r="D1574" s="463" t="s">
        <v>1100</v>
      </c>
      <c r="E1574" s="464" t="s">
        <v>1101</v>
      </c>
      <c r="F1574" s="464">
        <v>1</v>
      </c>
      <c r="G1574" s="462" t="s">
        <v>1878</v>
      </c>
      <c r="H1574" s="464" t="s">
        <v>2004</v>
      </c>
      <c r="I1574" s="464" t="s">
        <v>1201</v>
      </c>
      <c r="J1574" s="464" t="s">
        <v>61</v>
      </c>
      <c r="K1574" s="466" t="s">
        <v>672</v>
      </c>
      <c r="L1574" s="467">
        <f t="shared" si="127"/>
        <v>0</v>
      </c>
      <c r="M1574" s="468">
        <f t="shared" si="126"/>
        <v>41302</v>
      </c>
      <c r="N1574" s="467" t="str">
        <f>IF(IFERROR(SEARCH("-",K1574,1),0) &gt; 0,IFERROR(VLOOKUP(K1574,'Liste ECO'!A:A,1,FALSE),"ATTENTION CE Inexistant"),"")</f>
        <v>466-01</v>
      </c>
      <c r="O1574" s="467" t="str">
        <f>IF(LEFT(N1574,1) ="A",'Messages d''erreur'!$B$9,"")</f>
        <v/>
      </c>
      <c r="P1574" s="447">
        <f t="shared" si="123"/>
        <v>41302</v>
      </c>
      <c r="Q1574" s="447">
        <f>IFERROR(VLOOKUP(B1575,'Liste CG'!A:A,1,FALSE),"Attention erreur pas de CG")</f>
        <v>73406</v>
      </c>
      <c r="R1574" s="447" t="str">
        <f>IF(LEFT(Q1574,1)="A",'Messages d''erreur'!B$10,"")</f>
        <v/>
      </c>
      <c r="S1574" s="467">
        <f t="shared" si="124"/>
        <v>41302</v>
      </c>
      <c r="T1574" s="469">
        <f>IFERROR(VLOOKUP(S1574,'Liste CG'!A:A,1,FALSE),"Attention erreur pas de CG")</f>
        <v>41302</v>
      </c>
      <c r="U1574" s="447" t="str">
        <f>IF(MID(H1574,4,1)="x", 'Messages d''erreur'!$B$13,IF(LEFT(T1574,1)="A",'Messages d''erreur'!$B$12,""))</f>
        <v/>
      </c>
    </row>
    <row r="1575" spans="1:21" ht="39" x14ac:dyDescent="0.35">
      <c r="A1575" s="535" t="s">
        <v>2592</v>
      </c>
      <c r="B1575" s="447">
        <f t="shared" si="125"/>
        <v>73406</v>
      </c>
      <c r="C1575" s="462" t="s">
        <v>2593</v>
      </c>
      <c r="D1575" s="463" t="s">
        <v>1100</v>
      </c>
      <c r="E1575" s="464" t="s">
        <v>61</v>
      </c>
      <c r="F1575" s="464">
        <v>2</v>
      </c>
      <c r="G1575" s="462" t="s">
        <v>1957</v>
      </c>
      <c r="H1575" s="464" t="s">
        <v>2004</v>
      </c>
      <c r="I1575" s="464" t="s">
        <v>1201</v>
      </c>
      <c r="J1575" s="464" t="s">
        <v>1101</v>
      </c>
      <c r="K1575" s="466" t="s">
        <v>672</v>
      </c>
      <c r="L1575" s="467">
        <f t="shared" si="127"/>
        <v>1</v>
      </c>
      <c r="M1575" s="468">
        <f t="shared" si="126"/>
        <v>41302</v>
      </c>
      <c r="N1575" s="467" t="str">
        <f>IF(IFERROR(SEARCH("-",K1575,1),0) &gt; 0,IFERROR(VLOOKUP(K1575,'Liste ECO'!A:A,1,FALSE),"ATTENTION CE Inexistant"),"")</f>
        <v>466-01</v>
      </c>
      <c r="O1575" s="467" t="str">
        <f>IF(LEFT(N1575,1) ="A",'Messages d''erreur'!$B$9,"")</f>
        <v/>
      </c>
      <c r="P1575" s="447">
        <f t="shared" si="123"/>
        <v>41302</v>
      </c>
      <c r="Q1575" s="447">
        <f>IFERROR(VLOOKUP(B1576,'Liste CG'!A:A,1,FALSE),"Attention erreur pas de CG")</f>
        <v>73611</v>
      </c>
      <c r="R1575" s="447" t="str">
        <f>IF(LEFT(Q1575,1)="A",'Messages d''erreur'!B$10,"")</f>
        <v/>
      </c>
      <c r="S1575" s="467">
        <f t="shared" si="124"/>
        <v>41302</v>
      </c>
      <c r="T1575" s="469">
        <f>IFERROR(VLOOKUP(S1575,'Liste CG'!A:A,1,FALSE),"Attention erreur pas de CG")</f>
        <v>41302</v>
      </c>
      <c r="U1575" s="447" t="str">
        <f>IF(MID(H1575,4,1)="x", 'Messages d''erreur'!$B$13,IF(LEFT(T1575,1)="A",'Messages d''erreur'!$B$12,""))</f>
        <v/>
      </c>
    </row>
    <row r="1576" spans="1:21" ht="52" x14ac:dyDescent="0.35">
      <c r="A1576" s="535" t="s">
        <v>2594</v>
      </c>
      <c r="B1576" s="447">
        <f t="shared" si="125"/>
        <v>73611</v>
      </c>
      <c r="C1576" s="462" t="s">
        <v>2595</v>
      </c>
      <c r="D1576" s="463" t="s">
        <v>1100</v>
      </c>
      <c r="E1576" s="464" t="s">
        <v>1101</v>
      </c>
      <c r="F1576" s="464">
        <v>1</v>
      </c>
      <c r="G1576" s="462" t="s">
        <v>1878</v>
      </c>
      <c r="H1576" s="464" t="s">
        <v>2004</v>
      </c>
      <c r="I1576" s="464" t="s">
        <v>1201</v>
      </c>
      <c r="J1576" s="464" t="s">
        <v>61</v>
      </c>
      <c r="K1576" s="466" t="s">
        <v>688</v>
      </c>
      <c r="L1576" s="467">
        <f t="shared" si="127"/>
        <v>0</v>
      </c>
      <c r="M1576" s="468">
        <f t="shared" si="126"/>
        <v>41302</v>
      </c>
      <c r="N1576" s="467" t="str">
        <f>IF(IFERROR(SEARCH("-",K1576,1),0) &gt; 0,IFERROR(VLOOKUP(K1576,'Liste ECO'!A:A,1,FALSE),"ATTENTION CE Inexistant"),"")</f>
        <v>481-01</v>
      </c>
      <c r="O1576" s="467" t="str">
        <f>IF(LEFT(N1576,1) ="A",'Messages d''erreur'!$B$9,"")</f>
        <v/>
      </c>
      <c r="P1576" s="447">
        <f t="shared" si="123"/>
        <v>41302</v>
      </c>
      <c r="Q1576" s="447">
        <f>IFERROR(VLOOKUP(B1577,'Liste CG'!A:A,1,FALSE),"Attention erreur pas de CG")</f>
        <v>73611</v>
      </c>
      <c r="R1576" s="447" t="str">
        <f>IF(LEFT(Q1576,1)="A",'Messages d''erreur'!B$10,"")</f>
        <v/>
      </c>
      <c r="S1576" s="467">
        <f t="shared" si="124"/>
        <v>41302</v>
      </c>
      <c r="T1576" s="469">
        <f>IFERROR(VLOOKUP(S1576,'Liste CG'!A:A,1,FALSE),"Attention erreur pas de CG")</f>
        <v>41302</v>
      </c>
      <c r="U1576" s="447" t="str">
        <f>IF(MID(H1576,4,1)="x", 'Messages d''erreur'!$B$13,IF(LEFT(T1576,1)="A",'Messages d''erreur'!$B$12,""))</f>
        <v/>
      </c>
    </row>
    <row r="1577" spans="1:21" ht="52" x14ac:dyDescent="0.35">
      <c r="A1577" s="535" t="s">
        <v>2594</v>
      </c>
      <c r="B1577" s="447">
        <f t="shared" si="125"/>
        <v>73611</v>
      </c>
      <c r="C1577" s="462" t="s">
        <v>2595</v>
      </c>
      <c r="D1577" s="463" t="s">
        <v>1100</v>
      </c>
      <c r="E1577" s="464" t="s">
        <v>61</v>
      </c>
      <c r="F1577" s="464">
        <v>2</v>
      </c>
      <c r="G1577" s="462" t="s">
        <v>1957</v>
      </c>
      <c r="H1577" s="464" t="s">
        <v>2004</v>
      </c>
      <c r="I1577" s="464" t="s">
        <v>1201</v>
      </c>
      <c r="J1577" s="464" t="s">
        <v>1101</v>
      </c>
      <c r="K1577" s="466" t="s">
        <v>688</v>
      </c>
      <c r="L1577" s="467">
        <f t="shared" si="127"/>
        <v>1</v>
      </c>
      <c r="M1577" s="468">
        <f t="shared" si="126"/>
        <v>41302</v>
      </c>
      <c r="N1577" s="467" t="str">
        <f>IF(IFERROR(SEARCH("-",K1577,1),0) &gt; 0,IFERROR(VLOOKUP(K1577,'Liste ECO'!A:A,1,FALSE),"ATTENTION CE Inexistant"),"")</f>
        <v>481-01</v>
      </c>
      <c r="O1577" s="467" t="str">
        <f>IF(LEFT(N1577,1) ="A",'Messages d''erreur'!$B$9,"")</f>
        <v/>
      </c>
      <c r="P1577" s="447">
        <f t="shared" si="123"/>
        <v>41302</v>
      </c>
      <c r="Q1577" s="447">
        <f>IFERROR(VLOOKUP(B1578,'Liste CG'!A:A,1,FALSE),"Attention erreur pas de CG")</f>
        <v>73612</v>
      </c>
      <c r="R1577" s="447" t="str">
        <f>IF(LEFT(Q1577,1)="A",'Messages d''erreur'!B$10,"")</f>
        <v/>
      </c>
      <c r="S1577" s="467">
        <f t="shared" si="124"/>
        <v>41302</v>
      </c>
      <c r="T1577" s="469">
        <f>IFERROR(VLOOKUP(S1577,'Liste CG'!A:A,1,FALSE),"Attention erreur pas de CG")</f>
        <v>41302</v>
      </c>
      <c r="U1577" s="447" t="str">
        <f>IF(MID(H1577,4,1)="x", 'Messages d''erreur'!$B$13,IF(LEFT(T1577,1)="A",'Messages d''erreur'!$B$12,""))</f>
        <v/>
      </c>
    </row>
    <row r="1578" spans="1:21" ht="26" x14ac:dyDescent="0.35">
      <c r="A1578" s="535" t="s">
        <v>2596</v>
      </c>
      <c r="B1578" s="447">
        <f t="shared" si="125"/>
        <v>73612</v>
      </c>
      <c r="C1578" s="462" t="s">
        <v>705</v>
      </c>
      <c r="D1578" s="463" t="s">
        <v>1100</v>
      </c>
      <c r="E1578" s="464" t="s">
        <v>1101</v>
      </c>
      <c r="F1578" s="464">
        <v>1</v>
      </c>
      <c r="G1578" s="462" t="s">
        <v>1878</v>
      </c>
      <c r="H1578" s="464" t="s">
        <v>2004</v>
      </c>
      <c r="I1578" s="464" t="s">
        <v>1201</v>
      </c>
      <c r="J1578" s="464" t="s">
        <v>61</v>
      </c>
      <c r="K1578" s="466" t="s">
        <v>704</v>
      </c>
      <c r="L1578" s="467">
        <f t="shared" si="127"/>
        <v>0</v>
      </c>
      <c r="M1578" s="468">
        <f t="shared" si="126"/>
        <v>41302</v>
      </c>
      <c r="N1578" s="467" t="str">
        <f>IF(IFERROR(SEARCH("-",K1578,1),0) &gt; 0,IFERROR(VLOOKUP(K1578,'Liste ECO'!A:A,1,FALSE),"ATTENTION CE Inexistant"),"")</f>
        <v>486-01</v>
      </c>
      <c r="O1578" s="467" t="str">
        <f>IF(LEFT(N1578,1) ="A",'Messages d''erreur'!$B$9,"")</f>
        <v/>
      </c>
      <c r="P1578" s="447">
        <f t="shared" si="123"/>
        <v>41302</v>
      </c>
      <c r="Q1578" s="447">
        <f>IFERROR(VLOOKUP(B1579,'Liste CG'!A:A,1,FALSE),"Attention erreur pas de CG")</f>
        <v>73612</v>
      </c>
      <c r="R1578" s="447" t="str">
        <f>IF(LEFT(Q1578,1)="A",'Messages d''erreur'!B$10,"")</f>
        <v/>
      </c>
      <c r="S1578" s="467">
        <f t="shared" si="124"/>
        <v>41302</v>
      </c>
      <c r="T1578" s="469">
        <f>IFERROR(VLOOKUP(S1578,'Liste CG'!A:A,1,FALSE),"Attention erreur pas de CG")</f>
        <v>41302</v>
      </c>
      <c r="U1578" s="447" t="str">
        <f>IF(MID(H1578,4,1)="x", 'Messages d''erreur'!$B$13,IF(LEFT(T1578,1)="A",'Messages d''erreur'!$B$12,""))</f>
        <v/>
      </c>
    </row>
    <row r="1579" spans="1:21" ht="26" x14ac:dyDescent="0.35">
      <c r="A1579" s="535" t="s">
        <v>2596</v>
      </c>
      <c r="B1579" s="447">
        <f t="shared" si="125"/>
        <v>73612</v>
      </c>
      <c r="C1579" s="462" t="s">
        <v>705</v>
      </c>
      <c r="D1579" s="463" t="s">
        <v>1100</v>
      </c>
      <c r="E1579" s="464" t="s">
        <v>61</v>
      </c>
      <c r="F1579" s="464">
        <v>2</v>
      </c>
      <c r="G1579" s="462" t="s">
        <v>1957</v>
      </c>
      <c r="H1579" s="464" t="s">
        <v>2004</v>
      </c>
      <c r="I1579" s="464" t="s">
        <v>1201</v>
      </c>
      <c r="J1579" s="464" t="s">
        <v>1101</v>
      </c>
      <c r="K1579" s="466" t="s">
        <v>704</v>
      </c>
      <c r="L1579" s="467">
        <f t="shared" si="127"/>
        <v>1</v>
      </c>
      <c r="M1579" s="468">
        <f t="shared" si="126"/>
        <v>41302</v>
      </c>
      <c r="N1579" s="467" t="str">
        <f>IF(IFERROR(SEARCH("-",K1579,1),0) &gt; 0,IFERROR(VLOOKUP(K1579,'Liste ECO'!A:A,1,FALSE),"ATTENTION CE Inexistant"),"")</f>
        <v>486-01</v>
      </c>
      <c r="O1579" s="467" t="str">
        <f>IF(LEFT(N1579,1) ="A",'Messages d''erreur'!$B$9,"")</f>
        <v/>
      </c>
      <c r="P1579" s="447">
        <f t="shared" si="123"/>
        <v>41302</v>
      </c>
      <c r="Q1579" s="447">
        <f>IFERROR(VLOOKUP(B1580,'Liste CG'!A:A,1,FALSE),"Attention erreur pas de CG")</f>
        <v>73613</v>
      </c>
      <c r="R1579" s="447" t="str">
        <f>IF(LEFT(Q1579,1)="A",'Messages d''erreur'!B$10,"")</f>
        <v/>
      </c>
      <c r="S1579" s="467">
        <f t="shared" si="124"/>
        <v>41302</v>
      </c>
      <c r="T1579" s="469">
        <f>IFERROR(VLOOKUP(S1579,'Liste CG'!A:A,1,FALSE),"Attention erreur pas de CG")</f>
        <v>41302</v>
      </c>
      <c r="U1579" s="447" t="str">
        <f>IF(MID(H1579,4,1)="x", 'Messages d''erreur'!$B$13,IF(LEFT(T1579,1)="A",'Messages d''erreur'!$B$12,""))</f>
        <v/>
      </c>
    </row>
    <row r="1580" spans="1:21" ht="52" x14ac:dyDescent="0.35">
      <c r="A1580" s="535" t="s">
        <v>2597</v>
      </c>
      <c r="B1580" s="447">
        <f t="shared" si="125"/>
        <v>73613</v>
      </c>
      <c r="C1580" s="462" t="s">
        <v>2598</v>
      </c>
      <c r="D1580" s="463" t="s">
        <v>1100</v>
      </c>
      <c r="E1580" s="464" t="s">
        <v>1101</v>
      </c>
      <c r="F1580" s="464">
        <v>1</v>
      </c>
      <c r="G1580" s="462" t="s">
        <v>1878</v>
      </c>
      <c r="H1580" s="464" t="s">
        <v>2004</v>
      </c>
      <c r="I1580" s="464" t="s">
        <v>1201</v>
      </c>
      <c r="J1580" s="464" t="s">
        <v>61</v>
      </c>
      <c r="K1580" s="466" t="s">
        <v>691</v>
      </c>
      <c r="L1580" s="467">
        <f t="shared" si="127"/>
        <v>0</v>
      </c>
      <c r="M1580" s="468">
        <f t="shared" si="126"/>
        <v>41302</v>
      </c>
      <c r="N1580" s="467" t="str">
        <f>IF(IFERROR(SEARCH("-",K1580,1),0) &gt; 0,IFERROR(VLOOKUP(K1580,'Liste ECO'!A:A,1,FALSE),"ATTENTION CE Inexistant"),"")</f>
        <v>483-01</v>
      </c>
      <c r="O1580" s="467" t="str">
        <f>IF(LEFT(N1580,1) ="A",'Messages d''erreur'!$B$9,"")</f>
        <v/>
      </c>
      <c r="P1580" s="447">
        <f t="shared" si="123"/>
        <v>41302</v>
      </c>
      <c r="Q1580" s="447">
        <f>IFERROR(VLOOKUP(B1581,'Liste CG'!A:A,1,FALSE),"Attention erreur pas de CG")</f>
        <v>73613</v>
      </c>
      <c r="R1580" s="447" t="str">
        <f>IF(LEFT(Q1580,1)="A",'Messages d''erreur'!B$10,"")</f>
        <v/>
      </c>
      <c r="S1580" s="467">
        <f t="shared" si="124"/>
        <v>41302</v>
      </c>
      <c r="T1580" s="469">
        <f>IFERROR(VLOOKUP(S1580,'Liste CG'!A:A,1,FALSE),"Attention erreur pas de CG")</f>
        <v>41302</v>
      </c>
      <c r="U1580" s="447" t="str">
        <f>IF(MID(H1580,4,1)="x", 'Messages d''erreur'!$B$13,IF(LEFT(T1580,1)="A",'Messages d''erreur'!$B$12,""))</f>
        <v/>
      </c>
    </row>
    <row r="1581" spans="1:21" ht="52" x14ac:dyDescent="0.35">
      <c r="A1581" s="535" t="s">
        <v>2597</v>
      </c>
      <c r="B1581" s="447">
        <f t="shared" si="125"/>
        <v>73613</v>
      </c>
      <c r="C1581" s="462" t="s">
        <v>2598</v>
      </c>
      <c r="D1581" s="463" t="s">
        <v>1100</v>
      </c>
      <c r="E1581" s="464" t="s">
        <v>61</v>
      </c>
      <c r="F1581" s="464">
        <v>2</v>
      </c>
      <c r="G1581" s="462" t="s">
        <v>1957</v>
      </c>
      <c r="H1581" s="464" t="s">
        <v>2004</v>
      </c>
      <c r="I1581" s="464" t="s">
        <v>1201</v>
      </c>
      <c r="J1581" s="464" t="s">
        <v>1101</v>
      </c>
      <c r="K1581" s="466" t="s">
        <v>691</v>
      </c>
      <c r="L1581" s="467">
        <f t="shared" si="127"/>
        <v>1</v>
      </c>
      <c r="M1581" s="468">
        <f t="shared" si="126"/>
        <v>41302</v>
      </c>
      <c r="N1581" s="467" t="str">
        <f>IF(IFERROR(SEARCH("-",K1581,1),0) &gt; 0,IFERROR(VLOOKUP(K1581,'Liste ECO'!A:A,1,FALSE),"ATTENTION CE Inexistant"),"")</f>
        <v>483-01</v>
      </c>
      <c r="O1581" s="467" t="str">
        <f>IF(LEFT(N1581,1) ="A",'Messages d''erreur'!$B$9,"")</f>
        <v/>
      </c>
      <c r="P1581" s="447">
        <f t="shared" si="123"/>
        <v>41302</v>
      </c>
      <c r="Q1581" s="447">
        <f>IFERROR(VLOOKUP(B1582,'Liste CG'!A:A,1,FALSE),"Attention erreur pas de CG")</f>
        <v>73614</v>
      </c>
      <c r="R1581" s="447" t="str">
        <f>IF(LEFT(Q1581,1)="A",'Messages d''erreur'!B$10,"")</f>
        <v/>
      </c>
      <c r="S1581" s="467">
        <f t="shared" si="124"/>
        <v>41302</v>
      </c>
      <c r="T1581" s="469">
        <f>IFERROR(VLOOKUP(S1581,'Liste CG'!A:A,1,FALSE),"Attention erreur pas de CG")</f>
        <v>41302</v>
      </c>
      <c r="U1581" s="447" t="str">
        <f>IF(MID(H1581,4,1)="x", 'Messages d''erreur'!$B$13,IF(LEFT(T1581,1)="A",'Messages d''erreur'!$B$12,""))</f>
        <v/>
      </c>
    </row>
    <row r="1582" spans="1:21" ht="39" x14ac:dyDescent="0.35">
      <c r="A1582" s="535" t="s">
        <v>2599</v>
      </c>
      <c r="B1582" s="447">
        <f t="shared" si="125"/>
        <v>73614</v>
      </c>
      <c r="C1582" s="462" t="s">
        <v>700</v>
      </c>
      <c r="D1582" s="463" t="s">
        <v>1100</v>
      </c>
      <c r="E1582" s="464" t="s">
        <v>1101</v>
      </c>
      <c r="F1582" s="464">
        <v>1</v>
      </c>
      <c r="G1582" s="462" t="s">
        <v>1878</v>
      </c>
      <c r="H1582" s="464" t="s">
        <v>2004</v>
      </c>
      <c r="I1582" s="464" t="s">
        <v>1201</v>
      </c>
      <c r="J1582" s="464" t="s">
        <v>61</v>
      </c>
      <c r="K1582" s="466" t="s">
        <v>699</v>
      </c>
      <c r="L1582" s="467">
        <f t="shared" si="127"/>
        <v>0</v>
      </c>
      <c r="M1582" s="468">
        <f t="shared" si="126"/>
        <v>41302</v>
      </c>
      <c r="N1582" s="467" t="str">
        <f>IF(IFERROR(SEARCH("-",K1582,1),0) &gt; 0,IFERROR(VLOOKUP(K1582,'Liste ECO'!A:A,1,FALSE),"ATTENTION CE Inexistant"),"")</f>
        <v>485-02</v>
      </c>
      <c r="O1582" s="467" t="str">
        <f>IF(LEFT(N1582,1) ="A",'Messages d''erreur'!$B$9,"")</f>
        <v/>
      </c>
      <c r="P1582" s="447">
        <f t="shared" si="123"/>
        <v>41302</v>
      </c>
      <c r="Q1582" s="447">
        <f>IFERROR(VLOOKUP(B1583,'Liste CG'!A:A,1,FALSE),"Attention erreur pas de CG")</f>
        <v>73614</v>
      </c>
      <c r="R1582" s="447" t="str">
        <f>IF(LEFT(Q1582,1)="A",'Messages d''erreur'!B$10,"")</f>
        <v/>
      </c>
      <c r="S1582" s="467">
        <f t="shared" si="124"/>
        <v>41302</v>
      </c>
      <c r="T1582" s="469">
        <f>IFERROR(VLOOKUP(S1582,'Liste CG'!A:A,1,FALSE),"Attention erreur pas de CG")</f>
        <v>41302</v>
      </c>
      <c r="U1582" s="447" t="str">
        <f>IF(MID(H1582,4,1)="x", 'Messages d''erreur'!$B$13,IF(LEFT(T1582,1)="A",'Messages d''erreur'!$B$12,""))</f>
        <v/>
      </c>
    </row>
    <row r="1583" spans="1:21" ht="39" x14ac:dyDescent="0.35">
      <c r="A1583" s="535" t="s">
        <v>2599</v>
      </c>
      <c r="B1583" s="447">
        <f t="shared" si="125"/>
        <v>73614</v>
      </c>
      <c r="C1583" s="462" t="s">
        <v>700</v>
      </c>
      <c r="D1583" s="463" t="s">
        <v>1100</v>
      </c>
      <c r="E1583" s="464" t="s">
        <v>61</v>
      </c>
      <c r="F1583" s="464">
        <v>2</v>
      </c>
      <c r="G1583" s="462" t="s">
        <v>1957</v>
      </c>
      <c r="H1583" s="464" t="s">
        <v>2004</v>
      </c>
      <c r="I1583" s="464" t="s">
        <v>1201</v>
      </c>
      <c r="J1583" s="464" t="s">
        <v>1101</v>
      </c>
      <c r="K1583" s="466" t="s">
        <v>699</v>
      </c>
      <c r="L1583" s="467">
        <f t="shared" si="127"/>
        <v>1</v>
      </c>
      <c r="M1583" s="468">
        <f t="shared" si="126"/>
        <v>41302</v>
      </c>
      <c r="N1583" s="467" t="str">
        <f>IF(IFERROR(SEARCH("-",K1583,1),0) &gt; 0,IFERROR(VLOOKUP(K1583,'Liste ECO'!A:A,1,FALSE),"ATTENTION CE Inexistant"),"")</f>
        <v>485-02</v>
      </c>
      <c r="O1583" s="467" t="str">
        <f>IF(LEFT(N1583,1) ="A",'Messages d''erreur'!$B$9,"")</f>
        <v/>
      </c>
      <c r="P1583" s="447">
        <f t="shared" si="123"/>
        <v>41302</v>
      </c>
      <c r="Q1583" s="447">
        <f>IFERROR(VLOOKUP(B1584,'Liste CG'!A:A,1,FALSE),"Attention erreur pas de CG")</f>
        <v>73619</v>
      </c>
      <c r="R1583" s="447" t="str">
        <f>IF(LEFT(Q1583,1)="A",'Messages d''erreur'!B$10,"")</f>
        <v/>
      </c>
      <c r="S1583" s="467">
        <f t="shared" si="124"/>
        <v>41302</v>
      </c>
      <c r="T1583" s="469">
        <f>IFERROR(VLOOKUP(S1583,'Liste CG'!A:A,1,FALSE),"Attention erreur pas de CG")</f>
        <v>41302</v>
      </c>
      <c r="U1583" s="447" t="str">
        <f>IF(MID(H1583,4,1)="x", 'Messages d''erreur'!$B$13,IF(LEFT(T1583,1)="A",'Messages d''erreur'!$B$12,""))</f>
        <v/>
      </c>
    </row>
    <row r="1584" spans="1:21" ht="39" x14ac:dyDescent="0.35">
      <c r="A1584" s="535" t="s">
        <v>2600</v>
      </c>
      <c r="B1584" s="447">
        <f t="shared" si="125"/>
        <v>73619</v>
      </c>
      <c r="C1584" s="462" t="s">
        <v>698</v>
      </c>
      <c r="D1584" s="463" t="s">
        <v>1100</v>
      </c>
      <c r="E1584" s="464" t="s">
        <v>1101</v>
      </c>
      <c r="F1584" s="464">
        <v>1</v>
      </c>
      <c r="G1584" s="462" t="s">
        <v>1878</v>
      </c>
      <c r="H1584" s="464" t="s">
        <v>2004</v>
      </c>
      <c r="I1584" s="464" t="s">
        <v>1201</v>
      </c>
      <c r="J1584" s="464" t="s">
        <v>61</v>
      </c>
      <c r="K1584" s="466" t="s">
        <v>697</v>
      </c>
      <c r="L1584" s="467">
        <f t="shared" si="127"/>
        <v>0</v>
      </c>
      <c r="M1584" s="468">
        <f t="shared" si="126"/>
        <v>41302</v>
      </c>
      <c r="N1584" s="467" t="str">
        <f>IF(IFERROR(SEARCH("-",K1584,1),0) &gt; 0,IFERROR(VLOOKUP(K1584,'Liste ECO'!A:A,1,FALSE),"ATTENTION CE Inexistant"),"")</f>
        <v>485-01</v>
      </c>
      <c r="O1584" s="467" t="str">
        <f>IF(LEFT(N1584,1) ="A",'Messages d''erreur'!$B$9,"")</f>
        <v/>
      </c>
      <c r="P1584" s="447">
        <f t="shared" si="123"/>
        <v>41302</v>
      </c>
      <c r="Q1584" s="447">
        <f>IFERROR(VLOOKUP(B1585,'Liste CG'!A:A,1,FALSE),"Attention erreur pas de CG")</f>
        <v>73619</v>
      </c>
      <c r="R1584" s="447" t="str">
        <f>IF(LEFT(Q1584,1)="A",'Messages d''erreur'!B$10,"")</f>
        <v/>
      </c>
      <c r="S1584" s="467">
        <f t="shared" si="124"/>
        <v>41302</v>
      </c>
      <c r="T1584" s="469">
        <f>IFERROR(VLOOKUP(S1584,'Liste CG'!A:A,1,FALSE),"Attention erreur pas de CG")</f>
        <v>41302</v>
      </c>
      <c r="U1584" s="447" t="str">
        <f>IF(MID(H1584,4,1)="x", 'Messages d''erreur'!$B$13,IF(LEFT(T1584,1)="A",'Messages d''erreur'!$B$12,""))</f>
        <v/>
      </c>
    </row>
    <row r="1585" spans="1:21" ht="39" x14ac:dyDescent="0.35">
      <c r="A1585" s="535" t="s">
        <v>2600</v>
      </c>
      <c r="B1585" s="447">
        <f t="shared" si="125"/>
        <v>73619</v>
      </c>
      <c r="C1585" s="462" t="s">
        <v>698</v>
      </c>
      <c r="D1585" s="463" t="s">
        <v>1100</v>
      </c>
      <c r="E1585" s="464" t="s">
        <v>61</v>
      </c>
      <c r="F1585" s="464">
        <v>2</v>
      </c>
      <c r="G1585" s="462" t="s">
        <v>1957</v>
      </c>
      <c r="H1585" s="464" t="s">
        <v>2004</v>
      </c>
      <c r="I1585" s="464" t="s">
        <v>1201</v>
      </c>
      <c r="J1585" s="464" t="s">
        <v>1101</v>
      </c>
      <c r="K1585" s="466" t="s">
        <v>697</v>
      </c>
      <c r="L1585" s="467">
        <f t="shared" si="127"/>
        <v>1</v>
      </c>
      <c r="M1585" s="468">
        <f t="shared" si="126"/>
        <v>41302</v>
      </c>
      <c r="N1585" s="467" t="str">
        <f>IF(IFERROR(SEARCH("-",K1585,1),0) &gt; 0,IFERROR(VLOOKUP(K1585,'Liste ECO'!A:A,1,FALSE),"ATTENTION CE Inexistant"),"")</f>
        <v>485-01</v>
      </c>
      <c r="O1585" s="467" t="str">
        <f>IF(LEFT(N1585,1) ="A",'Messages d''erreur'!$B$9,"")</f>
        <v/>
      </c>
      <c r="P1585" s="447">
        <f t="shared" si="123"/>
        <v>41302</v>
      </c>
      <c r="Q1585" s="447">
        <f>IFERROR(VLOOKUP(B1586,'Liste CG'!A:A,1,FALSE),"Attention erreur pas de CG")</f>
        <v>73801</v>
      </c>
      <c r="R1585" s="447" t="str">
        <f>IF(LEFT(Q1585,1)="A",'Messages d''erreur'!B$10,"")</f>
        <v/>
      </c>
      <c r="S1585" s="467">
        <f t="shared" si="124"/>
        <v>41302</v>
      </c>
      <c r="T1585" s="469">
        <f>IFERROR(VLOOKUP(S1585,'Liste CG'!A:A,1,FALSE),"Attention erreur pas de CG")</f>
        <v>41302</v>
      </c>
      <c r="U1585" s="447" t="str">
        <f>IF(MID(H1585,4,1)="x", 'Messages d''erreur'!$B$13,IF(LEFT(T1585,1)="A",'Messages d''erreur'!$B$12,""))</f>
        <v/>
      </c>
    </row>
    <row r="1586" spans="1:21" ht="39" x14ac:dyDescent="0.35">
      <c r="A1586" s="535" t="s">
        <v>2184</v>
      </c>
      <c r="B1586" s="447">
        <f t="shared" si="125"/>
        <v>73801</v>
      </c>
      <c r="C1586" s="462" t="s">
        <v>602</v>
      </c>
      <c r="D1586" s="463" t="s">
        <v>1100</v>
      </c>
      <c r="E1586" s="464" t="s">
        <v>1101</v>
      </c>
      <c r="F1586" s="464">
        <v>1</v>
      </c>
      <c r="G1586" s="462" t="s">
        <v>1878</v>
      </c>
      <c r="H1586" s="464" t="s">
        <v>2180</v>
      </c>
      <c r="I1586" s="464" t="s">
        <v>2182</v>
      </c>
      <c r="J1586" s="464" t="s">
        <v>61</v>
      </c>
      <c r="K1586" s="466" t="s">
        <v>601</v>
      </c>
      <c r="L1586" s="467">
        <f t="shared" si="127"/>
        <v>0</v>
      </c>
      <c r="M1586" s="468">
        <f t="shared" si="126"/>
        <v>46001</v>
      </c>
      <c r="N1586" s="467" t="str">
        <f>IF(IFERROR(SEARCH("-",K1586,1),0) &gt; 0,IFERROR(VLOOKUP(K1586,'Liste ECO'!A:A,1,FALSE),"ATTENTION CE Inexistant"),"")</f>
        <v>383-01</v>
      </c>
      <c r="O1586" s="467" t="str">
        <f>IF(LEFT(N1586,1) ="A",'Messages d''erreur'!$B$9,"")</f>
        <v/>
      </c>
      <c r="P1586" s="447">
        <f t="shared" si="123"/>
        <v>46001</v>
      </c>
      <c r="Q1586" s="447">
        <f>IFERROR(VLOOKUP(B1587,'Liste CG'!A:A,1,FALSE),"Attention erreur pas de CG")</f>
        <v>73801</v>
      </c>
      <c r="R1586" s="447" t="str">
        <f>IF(LEFT(Q1586,1)="A",'Messages d''erreur'!B$10,"")</f>
        <v/>
      </c>
      <c r="S1586" s="467">
        <f t="shared" si="124"/>
        <v>46001</v>
      </c>
      <c r="T1586" s="469">
        <f>IFERROR(VLOOKUP(S1586,'Liste CG'!A:A,1,FALSE),"Attention erreur pas de CG")</f>
        <v>46001</v>
      </c>
      <c r="U1586" s="447" t="str">
        <f>IF(MID(H1586,4,1)="x", 'Messages d''erreur'!$B$13,IF(LEFT(T1586,1)="A",'Messages d''erreur'!$B$12,""))</f>
        <v/>
      </c>
    </row>
    <row r="1587" spans="1:21" ht="39" x14ac:dyDescent="0.35">
      <c r="A1587" s="535" t="s">
        <v>2184</v>
      </c>
      <c r="B1587" s="447">
        <f t="shared" si="125"/>
        <v>73801</v>
      </c>
      <c r="C1587" s="462" t="s">
        <v>602</v>
      </c>
      <c r="D1587" s="463" t="s">
        <v>1100</v>
      </c>
      <c r="E1587" s="464" t="s">
        <v>61</v>
      </c>
      <c r="F1587" s="464">
        <v>2</v>
      </c>
      <c r="G1587" s="462" t="s">
        <v>1957</v>
      </c>
      <c r="H1587" s="464" t="s">
        <v>2180</v>
      </c>
      <c r="I1587" s="464" t="s">
        <v>2182</v>
      </c>
      <c r="J1587" s="464" t="s">
        <v>1101</v>
      </c>
      <c r="K1587" s="466" t="s">
        <v>601</v>
      </c>
      <c r="L1587" s="467">
        <f t="shared" si="127"/>
        <v>1</v>
      </c>
      <c r="M1587" s="468">
        <f t="shared" si="126"/>
        <v>46001</v>
      </c>
      <c r="N1587" s="467" t="str">
        <f>IF(IFERROR(SEARCH("-",K1587,1),0) &gt; 0,IFERROR(VLOOKUP(K1587,'Liste ECO'!A:A,1,FALSE),"ATTENTION CE Inexistant"),"")</f>
        <v>383-01</v>
      </c>
      <c r="O1587" s="467" t="str">
        <f>IF(LEFT(N1587,1) ="A",'Messages d''erreur'!$B$9,"")</f>
        <v/>
      </c>
      <c r="P1587" s="447">
        <f t="shared" si="123"/>
        <v>46001</v>
      </c>
      <c r="Q1587" s="447">
        <f>IFERROR(VLOOKUP(B1588,'Liste CG'!A:A,1,FALSE),"Attention erreur pas de CG")</f>
        <v>73802</v>
      </c>
      <c r="R1587" s="447" t="str">
        <f>IF(LEFT(Q1587,1)="A",'Messages d''erreur'!B$10,"")</f>
        <v/>
      </c>
      <c r="S1587" s="467">
        <f t="shared" si="124"/>
        <v>46001</v>
      </c>
      <c r="T1587" s="469">
        <f>IFERROR(VLOOKUP(S1587,'Liste CG'!A:A,1,FALSE),"Attention erreur pas de CG")</f>
        <v>46001</v>
      </c>
      <c r="U1587" s="447" t="str">
        <f>IF(MID(H1587,4,1)="x", 'Messages d''erreur'!$B$13,IF(LEFT(T1587,1)="A",'Messages d''erreur'!$B$12,""))</f>
        <v/>
      </c>
    </row>
    <row r="1588" spans="1:21" ht="52" x14ac:dyDescent="0.35">
      <c r="A1588" s="535" t="s">
        <v>2191</v>
      </c>
      <c r="B1588" s="447">
        <f t="shared" si="125"/>
        <v>73802</v>
      </c>
      <c r="C1588" s="462" t="s">
        <v>606</v>
      </c>
      <c r="D1588" s="463" t="s">
        <v>1100</v>
      </c>
      <c r="E1588" s="464" t="s">
        <v>1101</v>
      </c>
      <c r="F1588" s="464">
        <v>1</v>
      </c>
      <c r="G1588" s="462" t="s">
        <v>1878</v>
      </c>
      <c r="H1588" s="464" t="s">
        <v>2188</v>
      </c>
      <c r="I1588" s="464" t="s">
        <v>2182</v>
      </c>
      <c r="J1588" s="464" t="s">
        <v>61</v>
      </c>
      <c r="K1588" s="466" t="s">
        <v>605</v>
      </c>
      <c r="L1588" s="467">
        <f t="shared" si="127"/>
        <v>0</v>
      </c>
      <c r="M1588" s="468">
        <f t="shared" si="126"/>
        <v>46002</v>
      </c>
      <c r="N1588" s="467" t="str">
        <f>IF(IFERROR(SEARCH("-",K1588,1),0) &gt; 0,IFERROR(VLOOKUP(K1588,'Liste ECO'!A:A,1,FALSE),"ATTENTION CE Inexistant"),"")</f>
        <v>383-03</v>
      </c>
      <c r="O1588" s="467" t="str">
        <f>IF(LEFT(N1588,1) ="A",'Messages d''erreur'!$B$9,"")</f>
        <v/>
      </c>
      <c r="P1588" s="447">
        <f t="shared" ref="P1588:P1656" si="128">VALUE(H1588)</f>
        <v>46002</v>
      </c>
      <c r="Q1588" s="447">
        <f>IFERROR(VLOOKUP(B1589,'Liste CG'!A:A,1,FALSE),"Attention erreur pas de CG")</f>
        <v>73802</v>
      </c>
      <c r="R1588" s="447" t="str">
        <f>IF(LEFT(Q1588,1)="A",'Messages d''erreur'!B$10,"")</f>
        <v/>
      </c>
      <c r="S1588" s="467">
        <f t="shared" ref="S1588:S1654" si="129">VALUE(H1588)</f>
        <v>46002</v>
      </c>
      <c r="T1588" s="469">
        <f>IFERROR(VLOOKUP(S1588,'Liste CG'!A:A,1,FALSE),"Attention erreur pas de CG")</f>
        <v>46002</v>
      </c>
      <c r="U1588" s="447" t="str">
        <f>IF(MID(H1588,4,1)="x", 'Messages d''erreur'!$B$13,IF(LEFT(T1588,1)="A",'Messages d''erreur'!$B$12,""))</f>
        <v/>
      </c>
    </row>
    <row r="1589" spans="1:21" ht="52" x14ac:dyDescent="0.35">
      <c r="A1589" s="535" t="s">
        <v>2191</v>
      </c>
      <c r="B1589" s="447">
        <f t="shared" si="125"/>
        <v>73802</v>
      </c>
      <c r="C1589" s="462" t="s">
        <v>606</v>
      </c>
      <c r="D1589" s="463" t="s">
        <v>1100</v>
      </c>
      <c r="E1589" s="464" t="s">
        <v>61</v>
      </c>
      <c r="F1589" s="464">
        <v>2</v>
      </c>
      <c r="G1589" s="462" t="s">
        <v>1957</v>
      </c>
      <c r="H1589" s="464" t="s">
        <v>2188</v>
      </c>
      <c r="I1589" s="464" t="s">
        <v>2182</v>
      </c>
      <c r="J1589" s="464" t="s">
        <v>1101</v>
      </c>
      <c r="K1589" s="466" t="s">
        <v>605</v>
      </c>
      <c r="L1589" s="467">
        <f t="shared" si="127"/>
        <v>1</v>
      </c>
      <c r="M1589" s="468">
        <f t="shared" si="126"/>
        <v>46002</v>
      </c>
      <c r="N1589" s="467" t="str">
        <f>IF(IFERROR(SEARCH("-",K1589,1),0) &gt; 0,IFERROR(VLOOKUP(K1589,'Liste ECO'!A:A,1,FALSE),"ATTENTION CE Inexistant"),"")</f>
        <v>383-03</v>
      </c>
      <c r="O1589" s="467" t="str">
        <f>IF(LEFT(N1589,1) ="A",'Messages d''erreur'!$B$9,"")</f>
        <v/>
      </c>
      <c r="P1589" s="447">
        <f t="shared" si="128"/>
        <v>46002</v>
      </c>
      <c r="Q1589" s="447">
        <f>IFERROR(VLOOKUP(B1590,'Liste CG'!A:A,1,FALSE),"Attention erreur pas de CG")</f>
        <v>73803</v>
      </c>
      <c r="R1589" s="447" t="str">
        <f>IF(LEFT(Q1589,1)="A",'Messages d''erreur'!B$10,"")</f>
        <v/>
      </c>
      <c r="S1589" s="467">
        <f t="shared" si="129"/>
        <v>46002</v>
      </c>
      <c r="T1589" s="469">
        <f>IFERROR(VLOOKUP(S1589,'Liste CG'!A:A,1,FALSE),"Attention erreur pas de CG")</f>
        <v>46002</v>
      </c>
      <c r="U1589" s="447" t="str">
        <f>IF(MID(H1589,4,1)="x", 'Messages d''erreur'!$B$13,IF(LEFT(T1589,1)="A",'Messages d''erreur'!$B$12,""))</f>
        <v/>
      </c>
    </row>
    <row r="1590" spans="1:21" ht="39" x14ac:dyDescent="0.35">
      <c r="A1590" s="535" t="s">
        <v>2023</v>
      </c>
      <c r="B1590" s="447">
        <f t="shared" si="125"/>
        <v>73803</v>
      </c>
      <c r="C1590" s="462" t="s">
        <v>2601</v>
      </c>
      <c r="D1590" s="463" t="s">
        <v>1100</v>
      </c>
      <c r="E1590" s="464" t="s">
        <v>1101</v>
      </c>
      <c r="F1590" s="464">
        <v>1</v>
      </c>
      <c r="G1590" s="462" t="s">
        <v>1878</v>
      </c>
      <c r="H1590" s="464" t="s">
        <v>2021</v>
      </c>
      <c r="I1590" s="464" t="s">
        <v>1201</v>
      </c>
      <c r="J1590" s="464" t="s">
        <v>61</v>
      </c>
      <c r="K1590" s="466" t="s">
        <v>680</v>
      </c>
      <c r="L1590" s="467">
        <f t="shared" si="127"/>
        <v>0</v>
      </c>
      <c r="M1590" s="468">
        <f t="shared" si="126"/>
        <v>41305</v>
      </c>
      <c r="N1590" s="467" t="str">
        <f>IF(IFERROR(SEARCH("-",K1590,1),0) &gt; 0,IFERROR(VLOOKUP(K1590,'Liste ECO'!A:A,1,FALSE),"ATTENTION CE Inexistant"),"")</f>
        <v>467-01</v>
      </c>
      <c r="O1590" s="467" t="str">
        <f>IF(LEFT(N1590,1) ="A",'Messages d''erreur'!$B$9,"")</f>
        <v/>
      </c>
      <c r="P1590" s="447">
        <f t="shared" si="128"/>
        <v>41305</v>
      </c>
      <c r="Q1590" s="447">
        <f>IFERROR(VLOOKUP(B1591,'Liste CG'!A:A,1,FALSE),"Attention erreur pas de CG")</f>
        <v>73803</v>
      </c>
      <c r="R1590" s="447" t="str">
        <f>IF(LEFT(Q1590,1)="A",'Messages d''erreur'!B$10,"")</f>
        <v/>
      </c>
      <c r="S1590" s="467">
        <f t="shared" si="129"/>
        <v>41305</v>
      </c>
      <c r="T1590" s="469">
        <f>IFERROR(VLOOKUP(S1590,'Liste CG'!A:A,1,FALSE),"Attention erreur pas de CG")</f>
        <v>41305</v>
      </c>
      <c r="U1590" s="447" t="str">
        <f>IF(MID(H1590,4,1)="x", 'Messages d''erreur'!$B$13,IF(LEFT(T1590,1)="A",'Messages d''erreur'!$B$12,""))</f>
        <v/>
      </c>
    </row>
    <row r="1591" spans="1:21" ht="39" x14ac:dyDescent="0.35">
      <c r="A1591" s="535" t="s">
        <v>2023</v>
      </c>
      <c r="B1591" s="447">
        <f t="shared" si="125"/>
        <v>73803</v>
      </c>
      <c r="C1591" s="462" t="s">
        <v>2601</v>
      </c>
      <c r="D1591" s="463" t="s">
        <v>1100</v>
      </c>
      <c r="E1591" s="464" t="s">
        <v>61</v>
      </c>
      <c r="F1591" s="464">
        <v>2</v>
      </c>
      <c r="G1591" s="462" t="s">
        <v>1957</v>
      </c>
      <c r="H1591" s="464" t="s">
        <v>2021</v>
      </c>
      <c r="I1591" s="464" t="s">
        <v>1201</v>
      </c>
      <c r="J1591" s="464" t="s">
        <v>1101</v>
      </c>
      <c r="K1591" s="466" t="s">
        <v>680</v>
      </c>
      <c r="L1591" s="467">
        <f t="shared" si="127"/>
        <v>1</v>
      </c>
      <c r="M1591" s="468">
        <f t="shared" si="126"/>
        <v>41305</v>
      </c>
      <c r="N1591" s="467" t="str">
        <f>IF(IFERROR(SEARCH("-",K1591,1),0) &gt; 0,IFERROR(VLOOKUP(K1591,'Liste ECO'!A:A,1,FALSE),"ATTENTION CE Inexistant"),"")</f>
        <v>467-01</v>
      </c>
      <c r="O1591" s="467" t="str">
        <f>IF(LEFT(N1591,1) ="A",'Messages d''erreur'!$B$9,"")</f>
        <v/>
      </c>
      <c r="P1591" s="447">
        <f t="shared" si="128"/>
        <v>41305</v>
      </c>
      <c r="Q1591" s="447">
        <f>IFERROR(VLOOKUP(B1592,'Liste CG'!A:A,1,FALSE),"Attention erreur pas de CG")</f>
        <v>73804</v>
      </c>
      <c r="R1591" s="447" t="str">
        <f>IF(LEFT(Q1591,1)="A",'Messages d''erreur'!B$10,"")</f>
        <v/>
      </c>
      <c r="S1591" s="467">
        <f t="shared" si="129"/>
        <v>41305</v>
      </c>
      <c r="T1591" s="469">
        <f>IFERROR(VLOOKUP(S1591,'Liste CG'!A:A,1,FALSE),"Attention erreur pas de CG")</f>
        <v>41305</v>
      </c>
      <c r="U1591" s="447" t="str">
        <f>IF(MID(H1591,4,1)="x", 'Messages d''erreur'!$B$13,IF(LEFT(T1591,1)="A",'Messages d''erreur'!$B$12,""))</f>
        <v/>
      </c>
    </row>
    <row r="1592" spans="1:21" ht="52" x14ac:dyDescent="0.35">
      <c r="A1592" s="535" t="s">
        <v>2026</v>
      </c>
      <c r="B1592" s="447">
        <f t="shared" si="125"/>
        <v>73804</v>
      </c>
      <c r="C1592" s="462" t="s">
        <v>2602</v>
      </c>
      <c r="D1592" s="463" t="s">
        <v>1100</v>
      </c>
      <c r="E1592" s="464" t="s">
        <v>1101</v>
      </c>
      <c r="F1592" s="464">
        <v>1</v>
      </c>
      <c r="G1592" s="462" t="s">
        <v>1878</v>
      </c>
      <c r="H1592" s="464" t="s">
        <v>2024</v>
      </c>
      <c r="I1592" s="464" t="s">
        <v>1201</v>
      </c>
      <c r="J1592" s="464" t="s">
        <v>61</v>
      </c>
      <c r="K1592" s="466" t="s">
        <v>682</v>
      </c>
      <c r="L1592" s="467">
        <f t="shared" si="127"/>
        <v>0</v>
      </c>
      <c r="M1592" s="468">
        <f t="shared" si="126"/>
        <v>41306</v>
      </c>
      <c r="N1592" s="467" t="str">
        <f>IF(IFERROR(SEARCH("-",K1592,1),0) &gt; 0,IFERROR(VLOOKUP(K1592,'Liste ECO'!A:A,1,FALSE),"ATTENTION CE Inexistant"),"")</f>
        <v>467-03</v>
      </c>
      <c r="O1592" s="467" t="str">
        <f>IF(LEFT(N1592,1) ="A",'Messages d''erreur'!$B$9,"")</f>
        <v/>
      </c>
      <c r="P1592" s="447">
        <f t="shared" si="128"/>
        <v>41306</v>
      </c>
      <c r="Q1592" s="447">
        <f>IFERROR(VLOOKUP(B1593,'Liste CG'!A:A,1,FALSE),"Attention erreur pas de CG")</f>
        <v>73804</v>
      </c>
      <c r="R1592" s="447" t="str">
        <f>IF(LEFT(Q1592,1)="A",'Messages d''erreur'!B$10,"")</f>
        <v/>
      </c>
      <c r="S1592" s="467">
        <f t="shared" si="129"/>
        <v>41306</v>
      </c>
      <c r="T1592" s="469">
        <f>IFERROR(VLOOKUP(S1592,'Liste CG'!A:A,1,FALSE),"Attention erreur pas de CG")</f>
        <v>41306</v>
      </c>
      <c r="U1592" s="447" t="str">
        <f>IF(MID(H1592,4,1)="x", 'Messages d''erreur'!$B$13,IF(LEFT(T1592,1)="A",'Messages d''erreur'!$B$12,""))</f>
        <v/>
      </c>
    </row>
    <row r="1593" spans="1:21" ht="52" x14ac:dyDescent="0.35">
      <c r="A1593" s="535" t="s">
        <v>2026</v>
      </c>
      <c r="B1593" s="447">
        <f t="shared" si="125"/>
        <v>73804</v>
      </c>
      <c r="C1593" s="462" t="s">
        <v>2603</v>
      </c>
      <c r="D1593" s="463" t="s">
        <v>1100</v>
      </c>
      <c r="E1593" s="464" t="s">
        <v>61</v>
      </c>
      <c r="F1593" s="464">
        <v>2</v>
      </c>
      <c r="G1593" s="462" t="s">
        <v>1957</v>
      </c>
      <c r="H1593" s="464" t="s">
        <v>2024</v>
      </c>
      <c r="I1593" s="464" t="s">
        <v>1201</v>
      </c>
      <c r="J1593" s="464" t="s">
        <v>1101</v>
      </c>
      <c r="K1593" s="466" t="s">
        <v>682</v>
      </c>
      <c r="L1593" s="467">
        <f t="shared" si="127"/>
        <v>1</v>
      </c>
      <c r="M1593" s="468">
        <f t="shared" si="126"/>
        <v>41306</v>
      </c>
      <c r="N1593" s="467" t="str">
        <f>IF(IFERROR(SEARCH("-",K1593,1),0) &gt; 0,IFERROR(VLOOKUP(K1593,'Liste ECO'!A:A,1,FALSE),"ATTENTION CE Inexistant"),"")</f>
        <v>467-03</v>
      </c>
      <c r="O1593" s="467" t="str">
        <f>IF(LEFT(N1593,1) ="A",'Messages d''erreur'!$B$9,"")</f>
        <v/>
      </c>
      <c r="P1593" s="447">
        <f t="shared" si="128"/>
        <v>41306</v>
      </c>
      <c r="Q1593" s="447">
        <f>IFERROR(VLOOKUP(B1594,'Liste CG'!A:A,1,FALSE),"Attention erreur pas de CG")</f>
        <v>73811</v>
      </c>
      <c r="R1593" s="447" t="str">
        <f>IF(LEFT(Q1593,1)="A",'Messages d''erreur'!B$10,"")</f>
        <v/>
      </c>
      <c r="S1593" s="467">
        <f t="shared" si="129"/>
        <v>41306</v>
      </c>
      <c r="T1593" s="469">
        <f>IFERROR(VLOOKUP(S1593,'Liste CG'!A:A,1,FALSE),"Attention erreur pas de CG")</f>
        <v>41306</v>
      </c>
      <c r="U1593" s="447" t="str">
        <f>IF(MID(H1593,4,1)="x", 'Messages d''erreur'!$B$13,IF(LEFT(T1593,1)="A",'Messages d''erreur'!$B$12,""))</f>
        <v/>
      </c>
    </row>
    <row r="1594" spans="1:21" ht="39" x14ac:dyDescent="0.35">
      <c r="A1594" s="535" t="s">
        <v>2196</v>
      </c>
      <c r="B1594" s="447">
        <f t="shared" si="125"/>
        <v>73811</v>
      </c>
      <c r="C1594" s="462" t="s">
        <v>604</v>
      </c>
      <c r="D1594" s="463" t="s">
        <v>1100</v>
      </c>
      <c r="E1594" s="464" t="s">
        <v>1101</v>
      </c>
      <c r="F1594" s="464">
        <v>1</v>
      </c>
      <c r="G1594" s="462" t="s">
        <v>1878</v>
      </c>
      <c r="H1594" s="464" t="s">
        <v>2193</v>
      </c>
      <c r="I1594" s="464" t="s">
        <v>2182</v>
      </c>
      <c r="J1594" s="464" t="s">
        <v>61</v>
      </c>
      <c r="K1594" s="466" t="s">
        <v>603</v>
      </c>
      <c r="L1594" s="467">
        <f t="shared" si="127"/>
        <v>0</v>
      </c>
      <c r="M1594" s="468">
        <f t="shared" si="126"/>
        <v>46011</v>
      </c>
      <c r="N1594" s="467" t="str">
        <f>IF(IFERROR(SEARCH("-",K1594,1),0) &gt; 0,IFERROR(VLOOKUP(K1594,'Liste ECO'!A:A,1,FALSE),"ATTENTION CE Inexistant"),"")</f>
        <v>383-02</v>
      </c>
      <c r="O1594" s="467" t="str">
        <f>IF(LEFT(N1594,1) ="A",'Messages d''erreur'!$B$9,"")</f>
        <v/>
      </c>
      <c r="P1594" s="447">
        <f t="shared" si="128"/>
        <v>46011</v>
      </c>
      <c r="Q1594" s="447">
        <f>IFERROR(VLOOKUP(B1595,'Liste CG'!A:A,1,FALSE),"Attention erreur pas de CG")</f>
        <v>73811</v>
      </c>
      <c r="R1594" s="447" t="str">
        <f>IF(LEFT(Q1594,1)="A",'Messages d''erreur'!B$10,"")</f>
        <v/>
      </c>
      <c r="S1594" s="467">
        <f t="shared" si="129"/>
        <v>46011</v>
      </c>
      <c r="T1594" s="469">
        <f>IFERROR(VLOOKUP(S1594,'Liste CG'!A:A,1,FALSE),"Attention erreur pas de CG")</f>
        <v>46011</v>
      </c>
      <c r="U1594" s="447" t="str">
        <f>IF(MID(H1594,4,1)="x", 'Messages d''erreur'!$B$13,IF(LEFT(T1594,1)="A",'Messages d''erreur'!$B$12,""))</f>
        <v/>
      </c>
    </row>
    <row r="1595" spans="1:21" ht="39" x14ac:dyDescent="0.35">
      <c r="A1595" s="535" t="s">
        <v>2196</v>
      </c>
      <c r="B1595" s="447">
        <f t="shared" si="125"/>
        <v>73811</v>
      </c>
      <c r="C1595" s="462" t="s">
        <v>604</v>
      </c>
      <c r="D1595" s="463" t="s">
        <v>1100</v>
      </c>
      <c r="E1595" s="464" t="s">
        <v>61</v>
      </c>
      <c r="F1595" s="464">
        <v>2</v>
      </c>
      <c r="G1595" s="462" t="s">
        <v>1957</v>
      </c>
      <c r="H1595" s="464" t="s">
        <v>2193</v>
      </c>
      <c r="I1595" s="464" t="s">
        <v>2182</v>
      </c>
      <c r="J1595" s="464" t="s">
        <v>1101</v>
      </c>
      <c r="K1595" s="466" t="s">
        <v>603</v>
      </c>
      <c r="L1595" s="467">
        <f t="shared" si="127"/>
        <v>1</v>
      </c>
      <c r="M1595" s="468">
        <f t="shared" si="126"/>
        <v>46011</v>
      </c>
      <c r="N1595" s="467" t="str">
        <f>IF(IFERROR(SEARCH("-",K1595,1),0) &gt; 0,IFERROR(VLOOKUP(K1595,'Liste ECO'!A:A,1,FALSE),"ATTENTION CE Inexistant"),"")</f>
        <v>383-02</v>
      </c>
      <c r="O1595" s="467" t="str">
        <f>IF(LEFT(N1595,1) ="A",'Messages d''erreur'!$B$9,"")</f>
        <v/>
      </c>
      <c r="P1595" s="447">
        <f t="shared" si="128"/>
        <v>46011</v>
      </c>
      <c r="Q1595" s="447">
        <f>IFERROR(VLOOKUP(B1596,'Liste CG'!A:A,1,FALSE),"Attention erreur pas de CG")</f>
        <v>73812</v>
      </c>
      <c r="R1595" s="447" t="str">
        <f>IF(LEFT(Q1595,1)="A",'Messages d''erreur'!B$10,"")</f>
        <v/>
      </c>
      <c r="S1595" s="467">
        <f t="shared" si="129"/>
        <v>46011</v>
      </c>
      <c r="T1595" s="469">
        <f>IFERROR(VLOOKUP(S1595,'Liste CG'!A:A,1,FALSE),"Attention erreur pas de CG")</f>
        <v>46011</v>
      </c>
      <c r="U1595" s="447" t="str">
        <f>IF(MID(H1595,4,1)="x", 'Messages d''erreur'!$B$13,IF(LEFT(T1595,1)="A",'Messages d''erreur'!$B$12,""))</f>
        <v/>
      </c>
    </row>
    <row r="1596" spans="1:21" ht="52" x14ac:dyDescent="0.35">
      <c r="A1596" s="535" t="s">
        <v>2198</v>
      </c>
      <c r="B1596" s="447">
        <f t="shared" si="125"/>
        <v>73812</v>
      </c>
      <c r="C1596" s="462" t="s">
        <v>611</v>
      </c>
      <c r="D1596" s="463" t="s">
        <v>1100</v>
      </c>
      <c r="E1596" s="464" t="s">
        <v>1101</v>
      </c>
      <c r="F1596" s="464">
        <v>1</v>
      </c>
      <c r="G1596" s="462" t="s">
        <v>1878</v>
      </c>
      <c r="H1596" s="464" t="s">
        <v>2193</v>
      </c>
      <c r="I1596" s="464" t="s">
        <v>2182</v>
      </c>
      <c r="J1596" s="464" t="s">
        <v>61</v>
      </c>
      <c r="K1596" s="466" t="s">
        <v>610</v>
      </c>
      <c r="L1596" s="467">
        <f t="shared" si="127"/>
        <v>0</v>
      </c>
      <c r="M1596" s="468">
        <f t="shared" si="126"/>
        <v>46011</v>
      </c>
      <c r="N1596" s="467" t="str">
        <f>IF(IFERROR(SEARCH("-",K1596,1),0) &gt; 0,IFERROR(VLOOKUP(K1596,'Liste ECO'!A:A,1,FALSE),"ATTENTION CE Inexistant"),"")</f>
        <v>384-01</v>
      </c>
      <c r="O1596" s="467" t="str">
        <f>IF(LEFT(N1596,1) ="A",'Messages d''erreur'!$B$9,"")</f>
        <v/>
      </c>
      <c r="P1596" s="447">
        <f t="shared" si="128"/>
        <v>46011</v>
      </c>
      <c r="Q1596" s="447">
        <f>IFERROR(VLOOKUP(B1597,'Liste CG'!A:A,1,FALSE),"Attention erreur pas de CG")</f>
        <v>73812</v>
      </c>
      <c r="R1596" s="447" t="str">
        <f>IF(LEFT(Q1596,1)="A",'Messages d''erreur'!B$10,"")</f>
        <v/>
      </c>
      <c r="S1596" s="467">
        <f t="shared" si="129"/>
        <v>46011</v>
      </c>
      <c r="T1596" s="469">
        <f>IFERROR(VLOOKUP(S1596,'Liste CG'!A:A,1,FALSE),"Attention erreur pas de CG")</f>
        <v>46011</v>
      </c>
      <c r="U1596" s="447" t="str">
        <f>IF(MID(H1596,4,1)="x", 'Messages d''erreur'!$B$13,IF(LEFT(T1596,1)="A",'Messages d''erreur'!$B$12,""))</f>
        <v/>
      </c>
    </row>
    <row r="1597" spans="1:21" ht="52" x14ac:dyDescent="0.35">
      <c r="A1597" s="535" t="s">
        <v>2198</v>
      </c>
      <c r="B1597" s="447">
        <f t="shared" si="125"/>
        <v>73812</v>
      </c>
      <c r="C1597" s="462" t="s">
        <v>611</v>
      </c>
      <c r="D1597" s="463" t="s">
        <v>1100</v>
      </c>
      <c r="E1597" s="464" t="s">
        <v>61</v>
      </c>
      <c r="F1597" s="464">
        <v>2</v>
      </c>
      <c r="G1597" s="462" t="s">
        <v>1957</v>
      </c>
      <c r="H1597" s="464" t="s">
        <v>2193</v>
      </c>
      <c r="I1597" s="464" t="s">
        <v>2182</v>
      </c>
      <c r="J1597" s="464" t="s">
        <v>1101</v>
      </c>
      <c r="K1597" s="466" t="s">
        <v>610</v>
      </c>
      <c r="L1597" s="467">
        <f t="shared" si="127"/>
        <v>1</v>
      </c>
      <c r="M1597" s="468">
        <f t="shared" si="126"/>
        <v>46011</v>
      </c>
      <c r="N1597" s="467" t="str">
        <f>IF(IFERROR(SEARCH("-",K1597,1),0) &gt; 0,IFERROR(VLOOKUP(K1597,'Liste ECO'!A:A,1,FALSE),"ATTENTION CE Inexistant"),"")</f>
        <v>384-01</v>
      </c>
      <c r="O1597" s="467" t="str">
        <f>IF(LEFT(N1597,1) ="A",'Messages d''erreur'!$B$9,"")</f>
        <v/>
      </c>
      <c r="P1597" s="447">
        <f t="shared" si="128"/>
        <v>46011</v>
      </c>
      <c r="Q1597" s="447">
        <f>IFERROR(VLOOKUP(B1598,'Liste CG'!A:A,1,FALSE),"Attention erreur pas de CG")</f>
        <v>73814</v>
      </c>
      <c r="R1597" s="447" t="str">
        <f>IF(LEFT(Q1597,1)="A",'Messages d''erreur'!B$10,"")</f>
        <v/>
      </c>
      <c r="S1597" s="467">
        <f t="shared" si="129"/>
        <v>46011</v>
      </c>
      <c r="T1597" s="469">
        <f>IFERROR(VLOOKUP(S1597,'Liste CG'!A:A,1,FALSE),"Attention erreur pas de CG")</f>
        <v>46011</v>
      </c>
      <c r="U1597" s="447" t="str">
        <f>IF(MID(H1597,4,1)="x", 'Messages d''erreur'!$B$13,IF(LEFT(T1597,1)="A",'Messages d''erreur'!$B$12,""))</f>
        <v/>
      </c>
    </row>
    <row r="1598" spans="1:21" ht="39" x14ac:dyDescent="0.35">
      <c r="A1598" s="535" t="s">
        <v>2199</v>
      </c>
      <c r="B1598" s="447">
        <f t="shared" si="125"/>
        <v>73814</v>
      </c>
      <c r="C1598" s="462" t="s">
        <v>613</v>
      </c>
      <c r="D1598" s="463" t="s">
        <v>1100</v>
      </c>
      <c r="E1598" s="464" t="s">
        <v>1101</v>
      </c>
      <c r="F1598" s="464">
        <v>1</v>
      </c>
      <c r="G1598" s="462" t="s">
        <v>1878</v>
      </c>
      <c r="H1598" s="464" t="s">
        <v>2193</v>
      </c>
      <c r="I1598" s="464" t="s">
        <v>2182</v>
      </c>
      <c r="J1598" s="464" t="s">
        <v>61</v>
      </c>
      <c r="K1598" s="466" t="s">
        <v>612</v>
      </c>
      <c r="L1598" s="467">
        <f t="shared" si="127"/>
        <v>0</v>
      </c>
      <c r="M1598" s="468">
        <f t="shared" si="126"/>
        <v>46011</v>
      </c>
      <c r="N1598" s="467" t="str">
        <f>IF(IFERROR(SEARCH("-",K1598,1),0) &gt; 0,IFERROR(VLOOKUP(K1598,'Liste ECO'!A:A,1,FALSE),"ATTENTION CE Inexistant"),"")</f>
        <v>384-40</v>
      </c>
      <c r="O1598" s="467" t="str">
        <f>IF(LEFT(N1598,1) ="A",'Messages d''erreur'!$B$9,"")</f>
        <v/>
      </c>
      <c r="P1598" s="447">
        <f t="shared" si="128"/>
        <v>46011</v>
      </c>
      <c r="Q1598" s="447">
        <f>IFERROR(VLOOKUP(B1599,'Liste CG'!A:A,1,FALSE),"Attention erreur pas de CG")</f>
        <v>73814</v>
      </c>
      <c r="R1598" s="447" t="str">
        <f>IF(LEFT(Q1598,1)="A",'Messages d''erreur'!B$10,"")</f>
        <v/>
      </c>
      <c r="S1598" s="467">
        <f t="shared" si="129"/>
        <v>46011</v>
      </c>
      <c r="T1598" s="469">
        <f>IFERROR(VLOOKUP(S1598,'Liste CG'!A:A,1,FALSE),"Attention erreur pas de CG")</f>
        <v>46011</v>
      </c>
      <c r="U1598" s="447" t="str">
        <f>IF(MID(H1598,4,1)="x", 'Messages d''erreur'!$B$13,IF(LEFT(T1598,1)="A",'Messages d''erreur'!$B$12,""))</f>
        <v/>
      </c>
    </row>
    <row r="1599" spans="1:21" ht="39" x14ac:dyDescent="0.35">
      <c r="A1599" s="535" t="s">
        <v>2199</v>
      </c>
      <c r="B1599" s="447">
        <f t="shared" si="125"/>
        <v>73814</v>
      </c>
      <c r="C1599" s="462" t="s">
        <v>613</v>
      </c>
      <c r="D1599" s="463" t="s">
        <v>1100</v>
      </c>
      <c r="E1599" s="464" t="s">
        <v>61</v>
      </c>
      <c r="F1599" s="464">
        <v>2</v>
      </c>
      <c r="G1599" s="462" t="s">
        <v>1957</v>
      </c>
      <c r="H1599" s="464" t="s">
        <v>2193</v>
      </c>
      <c r="I1599" s="464" t="s">
        <v>2182</v>
      </c>
      <c r="J1599" s="464" t="s">
        <v>1101</v>
      </c>
      <c r="K1599" s="466" t="s">
        <v>612</v>
      </c>
      <c r="L1599" s="467">
        <f t="shared" si="127"/>
        <v>1</v>
      </c>
      <c r="M1599" s="468">
        <f t="shared" si="126"/>
        <v>46011</v>
      </c>
      <c r="N1599" s="467" t="str">
        <f>IF(IFERROR(SEARCH("-",K1599,1),0) &gt; 0,IFERROR(VLOOKUP(K1599,'Liste ECO'!A:A,1,FALSE),"ATTENTION CE Inexistant"),"")</f>
        <v>384-40</v>
      </c>
      <c r="O1599" s="467" t="str">
        <f>IF(LEFT(N1599,1) ="A",'Messages d''erreur'!$B$9,"")</f>
        <v/>
      </c>
      <c r="P1599" s="447">
        <f t="shared" si="128"/>
        <v>46011</v>
      </c>
      <c r="Q1599" s="447">
        <f>IFERROR(VLOOKUP(B1600,'Liste CG'!A:A,1,FALSE),"Attention erreur pas de CG")</f>
        <v>73815</v>
      </c>
      <c r="R1599" s="447" t="str">
        <f>IF(LEFT(Q1599,1)="A",'Messages d''erreur'!B$10,"")</f>
        <v/>
      </c>
      <c r="S1599" s="467">
        <f t="shared" si="129"/>
        <v>46011</v>
      </c>
      <c r="T1599" s="469">
        <f>IFERROR(VLOOKUP(S1599,'Liste CG'!A:A,1,FALSE),"Attention erreur pas de CG")</f>
        <v>46011</v>
      </c>
      <c r="U1599" s="447" t="str">
        <f>IF(MID(H1599,4,1)="x", 'Messages d''erreur'!$B$13,IF(LEFT(T1599,1)="A",'Messages d''erreur'!$B$12,""))</f>
        <v/>
      </c>
    </row>
    <row r="1600" spans="1:21" ht="52" x14ac:dyDescent="0.35">
      <c r="A1600" s="535" t="s">
        <v>2200</v>
      </c>
      <c r="B1600" s="447">
        <f t="shared" si="125"/>
        <v>73815</v>
      </c>
      <c r="C1600" s="462" t="s">
        <v>608</v>
      </c>
      <c r="D1600" s="463" t="s">
        <v>1100</v>
      </c>
      <c r="E1600" s="464" t="s">
        <v>1101</v>
      </c>
      <c r="F1600" s="464">
        <v>1</v>
      </c>
      <c r="G1600" s="462" t="s">
        <v>1878</v>
      </c>
      <c r="H1600" s="464" t="s">
        <v>2193</v>
      </c>
      <c r="I1600" s="464" t="s">
        <v>2182</v>
      </c>
      <c r="J1600" s="464" t="s">
        <v>61</v>
      </c>
      <c r="K1600" s="466" t="s">
        <v>607</v>
      </c>
      <c r="L1600" s="467">
        <f t="shared" si="127"/>
        <v>0</v>
      </c>
      <c r="M1600" s="468">
        <f t="shared" si="126"/>
        <v>46011</v>
      </c>
      <c r="N1600" s="467" t="str">
        <f>IF(IFERROR(SEARCH("-",K1600,1),0) &gt; 0,IFERROR(VLOOKUP(K1600,'Liste ECO'!A:A,1,FALSE),"ATTENTION CE Inexistant"),"")</f>
        <v>383-04</v>
      </c>
      <c r="O1600" s="467" t="str">
        <f>IF(LEFT(N1600,1) ="A",'Messages d''erreur'!$B$9,"")</f>
        <v/>
      </c>
      <c r="P1600" s="447">
        <f t="shared" si="128"/>
        <v>46011</v>
      </c>
      <c r="Q1600" s="447">
        <f>IFERROR(VLOOKUP(B1601,'Liste CG'!A:A,1,FALSE),"Attention erreur pas de CG")</f>
        <v>73815</v>
      </c>
      <c r="R1600" s="447" t="str">
        <f>IF(LEFT(Q1600,1)="A",'Messages d''erreur'!B$10,"")</f>
        <v/>
      </c>
      <c r="S1600" s="467">
        <f t="shared" si="129"/>
        <v>46011</v>
      </c>
      <c r="T1600" s="469">
        <f>IFERROR(VLOOKUP(S1600,'Liste CG'!A:A,1,FALSE),"Attention erreur pas de CG")</f>
        <v>46011</v>
      </c>
      <c r="U1600" s="447" t="str">
        <f>IF(MID(H1600,4,1)="x", 'Messages d''erreur'!$B$13,IF(LEFT(T1600,1)="A",'Messages d''erreur'!$B$12,""))</f>
        <v/>
      </c>
    </row>
    <row r="1601" spans="1:21" ht="52" x14ac:dyDescent="0.35">
      <c r="A1601" s="535" t="s">
        <v>2200</v>
      </c>
      <c r="B1601" s="447">
        <f t="shared" si="125"/>
        <v>73815</v>
      </c>
      <c r="C1601" s="462" t="s">
        <v>608</v>
      </c>
      <c r="D1601" s="463" t="s">
        <v>1100</v>
      </c>
      <c r="E1601" s="464" t="s">
        <v>61</v>
      </c>
      <c r="F1601" s="464">
        <v>2</v>
      </c>
      <c r="G1601" s="462" t="s">
        <v>1957</v>
      </c>
      <c r="H1601" s="464" t="s">
        <v>2193</v>
      </c>
      <c r="I1601" s="464" t="s">
        <v>2182</v>
      </c>
      <c r="J1601" s="464" t="s">
        <v>1101</v>
      </c>
      <c r="K1601" s="466" t="s">
        <v>607</v>
      </c>
      <c r="L1601" s="467">
        <f t="shared" si="127"/>
        <v>1</v>
      </c>
      <c r="M1601" s="468">
        <f t="shared" si="126"/>
        <v>46011</v>
      </c>
      <c r="N1601" s="467" t="str">
        <f>IF(IFERROR(SEARCH("-",K1601,1),0) &gt; 0,IFERROR(VLOOKUP(K1601,'Liste ECO'!A:A,1,FALSE),"ATTENTION CE Inexistant"),"")</f>
        <v>383-04</v>
      </c>
      <c r="O1601" s="467" t="str">
        <f>IF(LEFT(N1601,1) ="A",'Messages d''erreur'!$B$9,"")</f>
        <v/>
      </c>
      <c r="P1601" s="447">
        <f t="shared" si="128"/>
        <v>46011</v>
      </c>
      <c r="Q1601" s="447">
        <f>IFERROR(VLOOKUP(B1602,'Liste CG'!A:A,1,FALSE),"Attention erreur pas de CG")</f>
        <v>73848</v>
      </c>
      <c r="R1601" s="447" t="str">
        <f>IF(LEFT(Q1601,1)="A",'Messages d''erreur'!B$10,"")</f>
        <v/>
      </c>
      <c r="S1601" s="467">
        <f t="shared" si="129"/>
        <v>46011</v>
      </c>
      <c r="T1601" s="469">
        <f>IFERROR(VLOOKUP(S1601,'Liste CG'!A:A,1,FALSE),"Attention erreur pas de CG")</f>
        <v>46011</v>
      </c>
      <c r="U1601" s="447" t="str">
        <f>IF(MID(H1601,4,1)="x", 'Messages d''erreur'!$B$13,IF(LEFT(T1601,1)="A",'Messages d''erreur'!$B$12,""))</f>
        <v/>
      </c>
    </row>
    <row r="1602" spans="1:21" s="514" customFormat="1" ht="65" x14ac:dyDescent="0.35">
      <c r="A1602" s="544" t="s">
        <v>2028</v>
      </c>
      <c r="B1602" s="514">
        <f t="shared" si="125"/>
        <v>73848</v>
      </c>
      <c r="C1602" s="515" t="s">
        <v>2604</v>
      </c>
      <c r="D1602" s="516" t="s">
        <v>1100</v>
      </c>
      <c r="E1602" s="517" t="s">
        <v>1101</v>
      </c>
      <c r="F1602" s="517">
        <v>1</v>
      </c>
      <c r="G1602" s="515" t="s">
        <v>1878</v>
      </c>
      <c r="H1602" s="517" t="s">
        <v>2027</v>
      </c>
      <c r="I1602" s="517" t="s">
        <v>1201</v>
      </c>
      <c r="J1602" s="517" t="s">
        <v>61</v>
      </c>
      <c r="K1602" s="518" t="s">
        <v>684</v>
      </c>
      <c r="L1602" s="519">
        <f t="shared" si="127"/>
        <v>0</v>
      </c>
      <c r="M1602" s="520">
        <f t="shared" si="126"/>
        <v>41307</v>
      </c>
      <c r="N1602" s="519" t="str">
        <f>IF(IFERROR(SEARCH("-",K1602,1),0) &gt; 0,IFERROR(VLOOKUP(K1602,'Liste ECO'!A:A,1,FALSE),"ATTENTION CE Inexistant"),"")</f>
        <v>467-48</v>
      </c>
      <c r="O1602" s="519" t="str">
        <f>IF(LEFT(N1602,1) ="A",'Messages d''erreur'!$B$9,"")</f>
        <v/>
      </c>
      <c r="P1602" s="514">
        <f t="shared" si="128"/>
        <v>41307</v>
      </c>
      <c r="Q1602" s="514" t="str">
        <f>IFERROR(VLOOKUP(B1603,'Liste CG'!A:A,1,FALSE),"Attention erreur pas de CG")</f>
        <v>Attention erreur pas de CG</v>
      </c>
      <c r="R1602" s="514" t="str">
        <f>IF(LEFT(Q1602,1)="A",'Messages d''erreur'!B$10,"")</f>
        <v>Attention CG pas dans  CG</v>
      </c>
      <c r="S1602" s="519">
        <f t="shared" si="129"/>
        <v>41307</v>
      </c>
      <c r="T1602" s="521">
        <f>IFERROR(VLOOKUP(S1602,'Liste CG'!A:A,1,FALSE),"Attention erreur pas de CG")</f>
        <v>41307</v>
      </c>
      <c r="U1602" s="514" t="str">
        <f>IF(MID(H1602,4,1)="x", 'Messages d''erreur'!$B$13,IF(LEFT(T1602,1)="A",'Messages d''erreur'!$B$12,""))</f>
        <v/>
      </c>
    </row>
    <row r="1603" spans="1:21" ht="26" x14ac:dyDescent="0.35">
      <c r="A1603" s="535" t="s">
        <v>4421</v>
      </c>
      <c r="B1603" s="447">
        <f t="shared" si="125"/>
        <v>73999</v>
      </c>
      <c r="C1603" s="506" t="s">
        <v>4418</v>
      </c>
      <c r="D1603" s="463" t="s">
        <v>1100</v>
      </c>
      <c r="E1603" s="464" t="s">
        <v>61</v>
      </c>
      <c r="F1603" s="464">
        <v>2</v>
      </c>
      <c r="G1603" s="462" t="s">
        <v>1878</v>
      </c>
      <c r="H1603" s="464">
        <v>49000</v>
      </c>
      <c r="I1603" s="464" t="s">
        <v>1201</v>
      </c>
      <c r="J1603" s="464" t="s">
        <v>1101</v>
      </c>
      <c r="K1603" s="466" t="s">
        <v>4429</v>
      </c>
      <c r="L1603" s="467">
        <f t="shared" si="127"/>
        <v>0</v>
      </c>
      <c r="M1603" s="468">
        <f t="shared" si="126"/>
        <v>49000</v>
      </c>
      <c r="N1603" s="467" t="str">
        <f>IF(IFERROR(SEARCH("-",K1603,1),0) &gt; 0,IFERROR(VLOOKUP(K1603,'Liste ECO'!A:A,1,FALSE),"ATTENTION CE Inexistant"),"")</f>
        <v>083-01</v>
      </c>
      <c r="O1603" s="467" t="str">
        <f>IF(LEFT(N1603,1) ="A",'Messages d''erreur'!$B$9,"")</f>
        <v/>
      </c>
      <c r="P1603" s="447">
        <f t="shared" si="128"/>
        <v>49000</v>
      </c>
      <c r="Q1603" s="447">
        <f>IFERROR(VLOOKUP(B1605,'Liste CG'!A:A,1,FALSE),"Attention erreur pas de CG")</f>
        <v>75144</v>
      </c>
      <c r="R1603" s="447" t="str">
        <f>IF(LEFT(Q1603,1)="A",'Messages d''erreur'!B$10,"")</f>
        <v/>
      </c>
      <c r="S1603" s="467">
        <f t="shared" si="129"/>
        <v>49000</v>
      </c>
      <c r="T1603" s="469">
        <f>IFERROR(VLOOKUP(S1603,'Liste CG'!A:A,1,FALSE),"Attention erreur pas de CG")</f>
        <v>49000</v>
      </c>
      <c r="U1603" s="447" t="str">
        <f>IF(MID(H1603,4,1)="x", 'Messages d''erreur'!$B$13,IF(LEFT(T1603,1)="A",'Messages d''erreur'!$B$12,""))</f>
        <v/>
      </c>
    </row>
    <row r="1604" spans="1:21" ht="65" x14ac:dyDescent="0.35">
      <c r="A1604" s="535" t="s">
        <v>2028</v>
      </c>
      <c r="B1604" s="447">
        <f t="shared" si="125"/>
        <v>73848</v>
      </c>
      <c r="C1604" s="462" t="s">
        <v>2604</v>
      </c>
      <c r="D1604" s="463" t="s">
        <v>1100</v>
      </c>
      <c r="E1604" s="464" t="s">
        <v>1101</v>
      </c>
      <c r="F1604" s="464">
        <v>1</v>
      </c>
      <c r="G1604" s="462" t="s">
        <v>1878</v>
      </c>
      <c r="H1604" s="464" t="s">
        <v>2027</v>
      </c>
      <c r="I1604" s="464" t="s">
        <v>1201</v>
      </c>
      <c r="J1604" s="464" t="s">
        <v>61</v>
      </c>
      <c r="K1604" s="466" t="s">
        <v>684</v>
      </c>
      <c r="L1604" s="467">
        <f t="shared" si="127"/>
        <v>0</v>
      </c>
      <c r="M1604" s="468">
        <f t="shared" si="126"/>
        <v>41307</v>
      </c>
      <c r="N1604" s="467" t="str">
        <f>IF(IFERROR(SEARCH("-",K1604,1),0) &gt; 0,IFERROR(VLOOKUP(K1604,'Liste ECO'!A:A,1,FALSE),"ATTENTION CE Inexistant"),"")</f>
        <v>467-48</v>
      </c>
      <c r="O1604" s="467" t="str">
        <f>IF(LEFT(N1604,1) ="A",'Messages d''erreur'!$B$9,"")</f>
        <v/>
      </c>
      <c r="P1604" s="447">
        <f t="shared" si="128"/>
        <v>41307</v>
      </c>
      <c r="Q1604" s="447">
        <f>IFERROR(VLOOKUP(B1605,'Liste CG'!A:A,1,FALSE),"Attention erreur pas de CG")</f>
        <v>75144</v>
      </c>
      <c r="R1604" s="447" t="str">
        <f>IF(LEFT(Q1604,1)="A",'Messages d''erreur'!B$10,"")</f>
        <v/>
      </c>
      <c r="S1604" s="467">
        <f t="shared" si="129"/>
        <v>41307</v>
      </c>
      <c r="T1604" s="469">
        <f>IFERROR(VLOOKUP(S1604,'Liste CG'!A:A,1,FALSE),"Attention erreur pas de CG")</f>
        <v>41307</v>
      </c>
      <c r="U1604" s="447" t="str">
        <f>IF(MID(H1604,4,1)="x", 'Messages d''erreur'!$B$13,IF(LEFT(T1604,1)="A",'Messages d''erreur'!$B$12,""))</f>
        <v/>
      </c>
    </row>
    <row r="1605" spans="1:21" ht="52" x14ac:dyDescent="0.35">
      <c r="A1605" s="535" t="s">
        <v>2037</v>
      </c>
      <c r="B1605" s="447">
        <f t="shared" si="125"/>
        <v>75144</v>
      </c>
      <c r="C1605" s="462" t="s">
        <v>664</v>
      </c>
      <c r="D1605" s="463" t="s">
        <v>1100</v>
      </c>
      <c r="E1605" s="464" t="s">
        <v>1101</v>
      </c>
      <c r="F1605" s="464">
        <v>1</v>
      </c>
      <c r="G1605" s="462" t="s">
        <v>1878</v>
      </c>
      <c r="H1605" s="464" t="s">
        <v>1886</v>
      </c>
      <c r="I1605" s="464" t="s">
        <v>1201</v>
      </c>
      <c r="J1605" s="464" t="s">
        <v>61</v>
      </c>
      <c r="K1605" s="466" t="s">
        <v>663</v>
      </c>
      <c r="L1605" s="467">
        <f>IF(A1605=A1603,1,0)</f>
        <v>0</v>
      </c>
      <c r="M1605" s="468">
        <f t="shared" si="126"/>
        <v>41514</v>
      </c>
      <c r="N1605" s="467" t="str">
        <f>IF(IFERROR(SEARCH("-",K1605,1),0) &gt; 0,IFERROR(VLOOKUP(K1605,'Liste ECO'!A:A,1,FALSE),"ATTENTION CE Inexistant"),"")</f>
        <v>464-01</v>
      </c>
      <c r="O1605" s="467" t="str">
        <f>IF(LEFT(N1605,1) ="A",'Messages d''erreur'!$B$9,"")</f>
        <v/>
      </c>
      <c r="P1605" s="447">
        <f t="shared" si="128"/>
        <v>41514</v>
      </c>
      <c r="Q1605" s="447">
        <f>IFERROR(VLOOKUP(B1606,'Liste CG'!A:A,1,FALSE),"Attention erreur pas de CG")</f>
        <v>75145</v>
      </c>
      <c r="R1605" s="447" t="str">
        <f>IF(LEFT(Q1605,1)="A",'Messages d''erreur'!B$10,"")</f>
        <v/>
      </c>
      <c r="S1605" s="467">
        <f t="shared" si="129"/>
        <v>41514</v>
      </c>
      <c r="T1605" s="469">
        <f>IFERROR(VLOOKUP(S1605,'Liste CG'!A:A,1,FALSE),"Attention erreur pas de CG")</f>
        <v>41514</v>
      </c>
      <c r="U1605" s="447" t="str">
        <f>IF(MID(H1605,4,1)="x", 'Messages d''erreur'!$B$13,IF(LEFT(T1605,1)="A",'Messages d''erreur'!$B$12,""))</f>
        <v/>
      </c>
    </row>
    <row r="1606" spans="1:21" ht="52" x14ac:dyDescent="0.35">
      <c r="A1606" s="535" t="s">
        <v>2038</v>
      </c>
      <c r="B1606" s="447">
        <f t="shared" si="125"/>
        <v>75145</v>
      </c>
      <c r="C1606" s="462" t="s">
        <v>695</v>
      </c>
      <c r="D1606" s="463" t="s">
        <v>1100</v>
      </c>
      <c r="E1606" s="464" t="s">
        <v>1101</v>
      </c>
      <c r="F1606" s="464">
        <v>1</v>
      </c>
      <c r="G1606" s="462" t="s">
        <v>1878</v>
      </c>
      <c r="H1606" s="464" t="s">
        <v>1886</v>
      </c>
      <c r="I1606" s="464" t="s">
        <v>1201</v>
      </c>
      <c r="J1606" s="464" t="s">
        <v>61</v>
      </c>
      <c r="K1606" s="466" t="s">
        <v>694</v>
      </c>
      <c r="L1606" s="467">
        <f t="shared" si="127"/>
        <v>0</v>
      </c>
      <c r="M1606" s="468">
        <f t="shared" si="126"/>
        <v>41514</v>
      </c>
      <c r="N1606" s="467" t="str">
        <f>IF(IFERROR(SEARCH("-",K1606,1),0) &gt; 0,IFERROR(VLOOKUP(K1606,'Liste ECO'!A:A,1,FALSE),"ATTENTION CE Inexistant"),"")</f>
        <v>484-01</v>
      </c>
      <c r="O1606" s="467" t="str">
        <f>IF(LEFT(N1606,1) ="A",'Messages d''erreur'!$B$9,"")</f>
        <v/>
      </c>
      <c r="P1606" s="447">
        <f t="shared" si="128"/>
        <v>41514</v>
      </c>
      <c r="Q1606" s="447">
        <f>IFERROR(VLOOKUP(B1607,'Liste CG'!A:A,1,FALSE),"Attention erreur pas de CG")</f>
        <v>75145</v>
      </c>
      <c r="R1606" s="447" t="str">
        <f>IF(LEFT(Q1606,1)="A",'Messages d''erreur'!B$10,"")</f>
        <v/>
      </c>
      <c r="S1606" s="467">
        <f t="shared" si="129"/>
        <v>41514</v>
      </c>
      <c r="T1606" s="469">
        <f>IFERROR(VLOOKUP(S1606,'Liste CG'!A:A,1,FALSE),"Attention erreur pas de CG")</f>
        <v>41514</v>
      </c>
      <c r="U1606" s="447" t="str">
        <f>IF(MID(H1606,4,1)="x", 'Messages d''erreur'!$B$13,IF(LEFT(T1606,1)="A",'Messages d''erreur'!$B$12,""))</f>
        <v/>
      </c>
    </row>
    <row r="1607" spans="1:21" ht="52" x14ac:dyDescent="0.35">
      <c r="A1607" s="535" t="s">
        <v>2038</v>
      </c>
      <c r="B1607" s="447">
        <f t="shared" si="125"/>
        <v>75145</v>
      </c>
      <c r="C1607" s="462" t="s">
        <v>2605</v>
      </c>
      <c r="D1607" s="463" t="s">
        <v>1100</v>
      </c>
      <c r="E1607" s="464" t="s">
        <v>61</v>
      </c>
      <c r="F1607" s="464">
        <v>2</v>
      </c>
      <c r="G1607" s="462" t="s">
        <v>1957</v>
      </c>
      <c r="H1607" s="464" t="s">
        <v>1886</v>
      </c>
      <c r="I1607" s="464" t="s">
        <v>1201</v>
      </c>
      <c r="J1607" s="464" t="s">
        <v>1101</v>
      </c>
      <c r="K1607" s="466" t="s">
        <v>694</v>
      </c>
      <c r="L1607" s="467">
        <f t="shared" si="127"/>
        <v>1</v>
      </c>
      <c r="M1607" s="468">
        <f t="shared" si="126"/>
        <v>41514</v>
      </c>
      <c r="N1607" s="467" t="str">
        <f>IF(IFERROR(SEARCH("-",K1607,1),0) &gt; 0,IFERROR(VLOOKUP(K1607,'Liste ECO'!A:A,1,FALSE),"ATTENTION CE Inexistant"),"")</f>
        <v>484-01</v>
      </c>
      <c r="O1607" s="467" t="str">
        <f>IF(LEFT(N1607,1) ="A",'Messages d''erreur'!$B$9,"")</f>
        <v/>
      </c>
      <c r="P1607" s="447">
        <f t="shared" si="128"/>
        <v>41514</v>
      </c>
      <c r="Q1607" s="447">
        <f>IFERROR(VLOOKUP(B1608,'Liste CG'!A:A,1,FALSE),"Attention erreur pas de CG")</f>
        <v>75214</v>
      </c>
      <c r="R1607" s="447" t="str">
        <f>IF(LEFT(Q1607,1)="A",'Messages d''erreur'!B$10,"")</f>
        <v/>
      </c>
      <c r="S1607" s="467">
        <f t="shared" si="129"/>
        <v>41514</v>
      </c>
      <c r="T1607" s="469">
        <f>IFERROR(VLOOKUP(S1607,'Liste CG'!A:A,1,FALSE),"Attention erreur pas de CG")</f>
        <v>41514</v>
      </c>
      <c r="U1607" s="447" t="str">
        <f>IF(MID(H1607,4,1)="x", 'Messages d''erreur'!$B$13,IF(LEFT(T1607,1)="A",'Messages d''erreur'!$B$12,""))</f>
        <v/>
      </c>
    </row>
    <row r="1608" spans="1:21" ht="39" x14ac:dyDescent="0.35">
      <c r="A1608" s="535" t="s">
        <v>2035</v>
      </c>
      <c r="B1608" s="447">
        <f t="shared" si="125"/>
        <v>75214</v>
      </c>
      <c r="C1608" s="462" t="s">
        <v>322</v>
      </c>
      <c r="D1608" s="463" t="s">
        <v>1100</v>
      </c>
      <c r="E1608" s="464" t="s">
        <v>1101</v>
      </c>
      <c r="F1608" s="464">
        <v>1</v>
      </c>
      <c r="G1608" s="462" t="s">
        <v>1878</v>
      </c>
      <c r="H1608" s="464" t="s">
        <v>1886</v>
      </c>
      <c r="I1608" s="464" t="s">
        <v>1201</v>
      </c>
      <c r="J1608" s="464" t="s">
        <v>61</v>
      </c>
      <c r="K1608" s="466" t="s">
        <v>321</v>
      </c>
      <c r="L1608" s="467">
        <f t="shared" si="127"/>
        <v>0</v>
      </c>
      <c r="M1608" s="468">
        <f t="shared" si="126"/>
        <v>41514</v>
      </c>
      <c r="N1608" s="467" t="str">
        <f>IF(IFERROR(SEARCH("-",K1608,1),0) &gt; 0,IFERROR(VLOOKUP(K1608,'Liste ECO'!A:A,1,FALSE),"ATTENTION CE Inexistant"),"")</f>
        <v>263-01</v>
      </c>
      <c r="O1608" s="467" t="str">
        <f>IF(LEFT(N1608,1) ="A",'Messages d''erreur'!$B$9,"")</f>
        <v/>
      </c>
      <c r="P1608" s="447">
        <f t="shared" si="128"/>
        <v>41514</v>
      </c>
      <c r="Q1608" s="447">
        <f>IFERROR(VLOOKUP(B1609,'Liste CG'!A:A,1,FALSE),"Attention erreur pas de CG")</f>
        <v>75214</v>
      </c>
      <c r="R1608" s="447" t="str">
        <f>IF(LEFT(Q1608,1)="A",'Messages d''erreur'!B$10,"")</f>
        <v/>
      </c>
      <c r="S1608" s="467">
        <f t="shared" si="129"/>
        <v>41514</v>
      </c>
      <c r="T1608" s="469">
        <f>IFERROR(VLOOKUP(S1608,'Liste CG'!A:A,1,FALSE),"Attention erreur pas de CG")</f>
        <v>41514</v>
      </c>
      <c r="U1608" s="447" t="str">
        <f>IF(MID(H1608,4,1)="x", 'Messages d''erreur'!$B$13,IF(LEFT(T1608,1)="A",'Messages d''erreur'!$B$12,""))</f>
        <v/>
      </c>
    </row>
    <row r="1609" spans="1:21" ht="39" x14ac:dyDescent="0.35">
      <c r="A1609" s="535" t="s">
        <v>2035</v>
      </c>
      <c r="B1609" s="447">
        <f t="shared" si="125"/>
        <v>75214</v>
      </c>
      <c r="C1609" s="462" t="s">
        <v>322</v>
      </c>
      <c r="D1609" s="463" t="s">
        <v>1100</v>
      </c>
      <c r="E1609" s="464" t="s">
        <v>61</v>
      </c>
      <c r="F1609" s="464">
        <v>2</v>
      </c>
      <c r="G1609" s="462" t="s">
        <v>2036</v>
      </c>
      <c r="H1609" s="464" t="s">
        <v>1888</v>
      </c>
      <c r="I1609" s="464" t="s">
        <v>1201</v>
      </c>
      <c r="J1609" s="464" t="s">
        <v>1101</v>
      </c>
      <c r="K1609" s="466" t="s">
        <v>321</v>
      </c>
      <c r="L1609" s="467">
        <f t="shared" si="127"/>
        <v>1</v>
      </c>
      <c r="M1609" s="468">
        <f t="shared" si="126"/>
        <v>41515</v>
      </c>
      <c r="N1609" s="467" t="str">
        <f>IF(IFERROR(SEARCH("-",K1609,1),0) &gt; 0,IFERROR(VLOOKUP(K1609,'Liste ECO'!A:A,1,FALSE),"ATTENTION CE Inexistant"),"")</f>
        <v>263-01</v>
      </c>
      <c r="O1609" s="467" t="str">
        <f>IF(LEFT(N1609,1) ="A",'Messages d''erreur'!$B$9,"")</f>
        <v/>
      </c>
      <c r="P1609" s="447">
        <f t="shared" si="128"/>
        <v>41515</v>
      </c>
      <c r="Q1609" s="447">
        <f>IFERROR(VLOOKUP(B1610,'Liste CG'!A:A,1,FALSE),"Attention erreur pas de CG")</f>
        <v>75304</v>
      </c>
      <c r="R1609" s="447" t="str">
        <f>IF(LEFT(Q1609,1)="A",'Messages d''erreur'!B$10,"")</f>
        <v/>
      </c>
      <c r="S1609" s="467">
        <f t="shared" si="129"/>
        <v>41515</v>
      </c>
      <c r="T1609" s="469">
        <f>IFERROR(VLOOKUP(S1609,'Liste CG'!A:A,1,FALSE),"Attention erreur pas de CG")</f>
        <v>41515</v>
      </c>
      <c r="U1609" s="447" t="str">
        <f>IF(MID(H1609,4,1)="x", 'Messages d''erreur'!$B$13,IF(LEFT(T1609,1)="A",'Messages d''erreur'!$B$12,""))</f>
        <v/>
      </c>
    </row>
    <row r="1610" spans="1:21" ht="52" x14ac:dyDescent="0.35">
      <c r="A1610" s="535" t="s">
        <v>2055</v>
      </c>
      <c r="B1610" s="447">
        <f t="shared" si="125"/>
        <v>75304</v>
      </c>
      <c r="C1610" s="462" t="s">
        <v>334</v>
      </c>
      <c r="D1610" s="463" t="s">
        <v>1100</v>
      </c>
      <c r="E1610" s="464" t="s">
        <v>1101</v>
      </c>
      <c r="F1610" s="464">
        <v>1</v>
      </c>
      <c r="G1610" s="462" t="s">
        <v>1878</v>
      </c>
      <c r="H1610" s="464" t="s">
        <v>1371</v>
      </c>
      <c r="I1610" s="464" t="s">
        <v>1201</v>
      </c>
      <c r="J1610" s="464" t="s">
        <v>61</v>
      </c>
      <c r="K1610" s="466" t="s">
        <v>333</v>
      </c>
      <c r="L1610" s="467">
        <f t="shared" si="127"/>
        <v>0</v>
      </c>
      <c r="M1610" s="468">
        <f t="shared" si="126"/>
        <v>41600</v>
      </c>
      <c r="N1610" s="467" t="str">
        <f>IF(IFERROR(SEARCH("-",K1610,1),0) &gt; 0,IFERROR(VLOOKUP(K1610,'Liste ECO'!A:A,1,FALSE),"ATTENTION CE Inexistant"),"")</f>
        <v>268-01</v>
      </c>
      <c r="O1610" s="467" t="str">
        <f>IF(LEFT(N1610,1) ="A",'Messages d''erreur'!$B$9,"")</f>
        <v/>
      </c>
      <c r="P1610" s="447">
        <f t="shared" si="128"/>
        <v>41600</v>
      </c>
      <c r="Q1610" s="447">
        <f>IFERROR(VLOOKUP(B1611,'Liste CG'!A:A,1,FALSE),"Attention erreur pas de CG")</f>
        <v>75304</v>
      </c>
      <c r="R1610" s="447" t="str">
        <f>IF(LEFT(Q1610,1)="A",'Messages d''erreur'!B$10,"")</f>
        <v/>
      </c>
      <c r="S1610" s="467">
        <f t="shared" si="129"/>
        <v>41600</v>
      </c>
      <c r="T1610" s="469">
        <f>IFERROR(VLOOKUP(S1610,'Liste CG'!A:A,1,FALSE),"Attention erreur pas de CG")</f>
        <v>41600</v>
      </c>
      <c r="U1610" s="447" t="str">
        <f>IF(MID(H1610,4,1)="x", 'Messages d''erreur'!$B$13,IF(LEFT(T1610,1)="A",'Messages d''erreur'!$B$12,""))</f>
        <v/>
      </c>
    </row>
    <row r="1611" spans="1:21" ht="52" x14ac:dyDescent="0.35">
      <c r="A1611" s="535" t="s">
        <v>2055</v>
      </c>
      <c r="B1611" s="447">
        <f t="shared" si="125"/>
        <v>75304</v>
      </c>
      <c r="C1611" s="462" t="s">
        <v>334</v>
      </c>
      <c r="D1611" s="463" t="s">
        <v>1100</v>
      </c>
      <c r="E1611" s="464" t="s">
        <v>61</v>
      </c>
      <c r="F1611" s="464">
        <v>2</v>
      </c>
      <c r="G1611" s="462" t="s">
        <v>2036</v>
      </c>
      <c r="H1611" s="464" t="s">
        <v>1371</v>
      </c>
      <c r="I1611" s="464" t="s">
        <v>1201</v>
      </c>
      <c r="J1611" s="464" t="s">
        <v>1101</v>
      </c>
      <c r="K1611" s="466" t="s">
        <v>333</v>
      </c>
      <c r="L1611" s="467">
        <f t="shared" si="127"/>
        <v>1</v>
      </c>
      <c r="M1611" s="468">
        <f t="shared" si="126"/>
        <v>41600</v>
      </c>
      <c r="N1611" s="467" t="str">
        <f>IF(IFERROR(SEARCH("-",K1611,1),0) &gt; 0,IFERROR(VLOOKUP(K1611,'Liste ECO'!A:A,1,FALSE),"ATTENTION CE Inexistant"),"")</f>
        <v>268-01</v>
      </c>
      <c r="O1611" s="467" t="str">
        <f>IF(LEFT(N1611,1) ="A",'Messages d''erreur'!$B$9,"")</f>
        <v/>
      </c>
      <c r="P1611" s="447">
        <f t="shared" si="128"/>
        <v>41600</v>
      </c>
      <c r="Q1611" s="447">
        <f>IFERROR(VLOOKUP(B1612,'Liste CG'!A:A,1,FALSE),"Attention erreur pas de CG")</f>
        <v>75504</v>
      </c>
      <c r="R1611" s="447" t="str">
        <f>IF(LEFT(Q1611,1)="A",'Messages d''erreur'!B$10,"")</f>
        <v/>
      </c>
      <c r="S1611" s="467">
        <f t="shared" si="129"/>
        <v>41600</v>
      </c>
      <c r="T1611" s="469">
        <f>IFERROR(VLOOKUP(S1611,'Liste CG'!A:A,1,FALSE),"Attention erreur pas de CG")</f>
        <v>41600</v>
      </c>
      <c r="U1611" s="447" t="str">
        <f>IF(MID(H1611,4,1)="x", 'Messages d''erreur'!$B$13,IF(LEFT(T1611,1)="A",'Messages d''erreur'!$B$12,""))</f>
        <v/>
      </c>
    </row>
    <row r="1612" spans="1:21" ht="26" x14ac:dyDescent="0.35">
      <c r="A1612" s="535" t="s">
        <v>2042</v>
      </c>
      <c r="B1612" s="447">
        <f t="shared" si="125"/>
        <v>75504</v>
      </c>
      <c r="C1612" s="462" t="s">
        <v>319</v>
      </c>
      <c r="D1612" s="463" t="s">
        <v>1100</v>
      </c>
      <c r="E1612" s="464" t="s">
        <v>1101</v>
      </c>
      <c r="F1612" s="464">
        <v>1</v>
      </c>
      <c r="G1612" s="462" t="s">
        <v>1878</v>
      </c>
      <c r="H1612" s="464" t="s">
        <v>1888</v>
      </c>
      <c r="I1612" s="464" t="s">
        <v>1201</v>
      </c>
      <c r="J1612" s="464" t="s">
        <v>61</v>
      </c>
      <c r="K1612" s="466" t="s">
        <v>318</v>
      </c>
      <c r="L1612" s="467">
        <f t="shared" si="127"/>
        <v>0</v>
      </c>
      <c r="M1612" s="468">
        <f t="shared" si="126"/>
        <v>41515</v>
      </c>
      <c r="N1612" s="467" t="str">
        <f>IF(IFERROR(SEARCH("-",K1612,1),0) &gt; 0,IFERROR(VLOOKUP(K1612,'Liste ECO'!A:A,1,FALSE),"ATTENTION CE Inexistant"),"")</f>
        <v>261-03</v>
      </c>
      <c r="O1612" s="467" t="str">
        <f>IF(LEFT(N1612,1) ="A",'Messages d''erreur'!$B$9,"")</f>
        <v/>
      </c>
      <c r="P1612" s="447">
        <f t="shared" si="128"/>
        <v>41515</v>
      </c>
      <c r="Q1612" s="447">
        <f>IFERROR(VLOOKUP(B1613,'Liste CG'!A:A,1,FALSE),"Attention erreur pas de CG")</f>
        <v>75504</v>
      </c>
      <c r="R1612" s="447" t="str">
        <f>IF(LEFT(Q1612,1)="A",'Messages d''erreur'!B$10,"")</f>
        <v/>
      </c>
      <c r="S1612" s="467">
        <f t="shared" si="129"/>
        <v>41515</v>
      </c>
      <c r="T1612" s="469">
        <f>IFERROR(VLOOKUP(S1612,'Liste CG'!A:A,1,FALSE),"Attention erreur pas de CG")</f>
        <v>41515</v>
      </c>
      <c r="U1612" s="447" t="str">
        <f>IF(MID(H1612,4,1)="x", 'Messages d''erreur'!$B$13,IF(LEFT(T1612,1)="A",'Messages d''erreur'!$B$12,""))</f>
        <v/>
      </c>
    </row>
    <row r="1613" spans="1:21" ht="26" x14ac:dyDescent="0.35">
      <c r="A1613" s="535" t="s">
        <v>2042</v>
      </c>
      <c r="B1613" s="447">
        <f t="shared" si="125"/>
        <v>75504</v>
      </c>
      <c r="C1613" s="462" t="s">
        <v>319</v>
      </c>
      <c r="D1613" s="463" t="s">
        <v>1100</v>
      </c>
      <c r="E1613" s="464" t="s">
        <v>61</v>
      </c>
      <c r="F1613" s="464">
        <v>2</v>
      </c>
      <c r="G1613" s="462" t="s">
        <v>2036</v>
      </c>
      <c r="H1613" s="464" t="s">
        <v>1888</v>
      </c>
      <c r="I1613" s="464" t="s">
        <v>1201</v>
      </c>
      <c r="J1613" s="464" t="s">
        <v>1101</v>
      </c>
      <c r="K1613" s="466" t="s">
        <v>318</v>
      </c>
      <c r="L1613" s="467">
        <f t="shared" si="127"/>
        <v>1</v>
      </c>
      <c r="M1613" s="468">
        <f t="shared" si="126"/>
        <v>41515</v>
      </c>
      <c r="N1613" s="467" t="str">
        <f>IF(IFERROR(SEARCH("-",K1613,1),0) &gt; 0,IFERROR(VLOOKUP(K1613,'Liste ECO'!A:A,1,FALSE),"ATTENTION CE Inexistant"),"")</f>
        <v>261-03</v>
      </c>
      <c r="O1613" s="467" t="str">
        <f>IF(LEFT(N1613,1) ="A",'Messages d''erreur'!$B$9,"")</f>
        <v/>
      </c>
      <c r="P1613" s="447">
        <f t="shared" si="128"/>
        <v>41515</v>
      </c>
      <c r="Q1613" s="447">
        <f>IFERROR(VLOOKUP(B1614,'Liste CG'!A:A,1,FALSE),"Attention erreur pas de CG")</f>
        <v>75711</v>
      </c>
      <c r="R1613" s="447" t="str">
        <f>IF(LEFT(Q1613,1)="A",'Messages d''erreur'!B$10,"")</f>
        <v/>
      </c>
      <c r="S1613" s="467">
        <f t="shared" si="129"/>
        <v>41515</v>
      </c>
      <c r="T1613" s="469">
        <f>IFERROR(VLOOKUP(S1613,'Liste CG'!A:A,1,FALSE),"Attention erreur pas de CG")</f>
        <v>41515</v>
      </c>
      <c r="U1613" s="447" t="str">
        <f>IF(MID(H1613,4,1)="x", 'Messages d''erreur'!$B$13,IF(LEFT(T1613,1)="A",'Messages d''erreur'!$B$12,""))</f>
        <v/>
      </c>
    </row>
    <row r="1614" spans="1:21" ht="26" x14ac:dyDescent="0.35">
      <c r="A1614" s="535" t="s">
        <v>2047</v>
      </c>
      <c r="B1614" s="447">
        <f t="shared" si="125"/>
        <v>75711</v>
      </c>
      <c r="C1614" s="462" t="s">
        <v>340</v>
      </c>
      <c r="D1614" s="463" t="s">
        <v>1100</v>
      </c>
      <c r="E1614" s="464" t="s">
        <v>1101</v>
      </c>
      <c r="F1614" s="464">
        <v>1</v>
      </c>
      <c r="G1614" s="462" t="s">
        <v>1878</v>
      </c>
      <c r="H1614" s="464" t="s">
        <v>2045</v>
      </c>
      <c r="I1614" s="464" t="s">
        <v>1201</v>
      </c>
      <c r="J1614" s="464" t="s">
        <v>61</v>
      </c>
      <c r="K1614" s="466" t="s">
        <v>339</v>
      </c>
      <c r="L1614" s="467">
        <f t="shared" si="127"/>
        <v>0</v>
      </c>
      <c r="M1614" s="468">
        <f t="shared" si="126"/>
        <v>41516</v>
      </c>
      <c r="N1614" s="467" t="str">
        <f>IF(IFERROR(SEARCH("-",K1614,1),0) &gt; 0,IFERROR(VLOOKUP(K1614,'Liste ECO'!A:A,1,FALSE),"ATTENTION CE Inexistant"),"")</f>
        <v>272-01</v>
      </c>
      <c r="O1614" s="467" t="str">
        <f>IF(LEFT(N1614,1) ="A",'Messages d''erreur'!$B$9,"")</f>
        <v/>
      </c>
      <c r="P1614" s="447">
        <f t="shared" si="128"/>
        <v>41516</v>
      </c>
      <c r="Q1614" s="447">
        <f>IFERROR(VLOOKUP(B1615,'Liste CG'!A:A,1,FALSE),"Attention erreur pas de CG")</f>
        <v>75711</v>
      </c>
      <c r="R1614" s="447" t="str">
        <f>IF(LEFT(Q1614,1)="A",'Messages d''erreur'!B$10,"")</f>
        <v/>
      </c>
      <c r="S1614" s="467">
        <f t="shared" si="129"/>
        <v>41516</v>
      </c>
      <c r="T1614" s="469">
        <f>IFERROR(VLOOKUP(S1614,'Liste CG'!A:A,1,FALSE),"Attention erreur pas de CG")</f>
        <v>41516</v>
      </c>
      <c r="U1614" s="447" t="str">
        <f>IF(MID(H1614,4,1)="x", 'Messages d''erreur'!$B$13,IF(LEFT(T1614,1)="A",'Messages d''erreur'!$B$12,""))</f>
        <v/>
      </c>
    </row>
    <row r="1615" spans="1:21" ht="26" x14ac:dyDescent="0.35">
      <c r="A1615" s="535" t="s">
        <v>2047</v>
      </c>
      <c r="B1615" s="447">
        <f t="shared" si="125"/>
        <v>75711</v>
      </c>
      <c r="C1615" s="462" t="s">
        <v>340</v>
      </c>
      <c r="D1615" s="463" t="s">
        <v>1100</v>
      </c>
      <c r="E1615" s="464" t="s">
        <v>61</v>
      </c>
      <c r="F1615" s="464">
        <v>2</v>
      </c>
      <c r="G1615" s="462" t="s">
        <v>2036</v>
      </c>
      <c r="H1615" s="464" t="s">
        <v>2045</v>
      </c>
      <c r="I1615" s="464" t="s">
        <v>1201</v>
      </c>
      <c r="J1615" s="464" t="s">
        <v>1101</v>
      </c>
      <c r="K1615" s="466" t="s">
        <v>339</v>
      </c>
      <c r="L1615" s="467">
        <f t="shared" si="127"/>
        <v>1</v>
      </c>
      <c r="M1615" s="468">
        <f t="shared" si="126"/>
        <v>41516</v>
      </c>
      <c r="N1615" s="467" t="str">
        <f>IF(IFERROR(SEARCH("-",K1615,1),0) &gt; 0,IFERROR(VLOOKUP(K1615,'Liste ECO'!A:A,1,FALSE),"ATTENTION CE Inexistant"),"")</f>
        <v>272-01</v>
      </c>
      <c r="O1615" s="467" t="str">
        <f>IF(LEFT(N1615,1) ="A",'Messages d''erreur'!$B$9,"")</f>
        <v/>
      </c>
      <c r="P1615" s="447">
        <f t="shared" si="128"/>
        <v>41516</v>
      </c>
      <c r="Q1615" s="447">
        <f>IFERROR(VLOOKUP(B1616,'Liste CG'!A:A,1,FALSE),"Attention erreur pas de CG")</f>
        <v>75721</v>
      </c>
      <c r="R1615" s="447" t="str">
        <f>IF(LEFT(Q1615,1)="A",'Messages d''erreur'!B$10,"")</f>
        <v/>
      </c>
      <c r="S1615" s="467">
        <f t="shared" si="129"/>
        <v>41516</v>
      </c>
      <c r="T1615" s="469">
        <f>IFERROR(VLOOKUP(S1615,'Liste CG'!A:A,1,FALSE),"Attention erreur pas de CG")</f>
        <v>41516</v>
      </c>
      <c r="U1615" s="447" t="str">
        <f>IF(MID(H1615,4,1)="x", 'Messages d''erreur'!$B$13,IF(LEFT(T1615,1)="A",'Messages d''erreur'!$B$12,""))</f>
        <v/>
      </c>
    </row>
    <row r="1616" spans="1:21" ht="26" x14ac:dyDescent="0.35">
      <c r="A1616" s="535" t="s">
        <v>2043</v>
      </c>
      <c r="B1616" s="447">
        <f t="shared" si="125"/>
        <v>75721</v>
      </c>
      <c r="C1616" s="462" t="s">
        <v>317</v>
      </c>
      <c r="D1616" s="463" t="s">
        <v>1100</v>
      </c>
      <c r="E1616" s="464" t="s">
        <v>1101</v>
      </c>
      <c r="F1616" s="464">
        <v>1</v>
      </c>
      <c r="G1616" s="462" t="s">
        <v>1878</v>
      </c>
      <c r="H1616" s="464" t="s">
        <v>1888</v>
      </c>
      <c r="I1616" s="464" t="s">
        <v>1201</v>
      </c>
      <c r="J1616" s="464" t="s">
        <v>61</v>
      </c>
      <c r="K1616" s="466" t="s">
        <v>316</v>
      </c>
      <c r="L1616" s="467">
        <f t="shared" si="127"/>
        <v>0</v>
      </c>
      <c r="M1616" s="468">
        <f t="shared" si="126"/>
        <v>41515</v>
      </c>
      <c r="N1616" s="467" t="str">
        <f>IF(IFERROR(SEARCH("-",K1616,1),0) &gt; 0,IFERROR(VLOOKUP(K1616,'Liste ECO'!A:A,1,FALSE),"ATTENTION CE Inexistant"),"")</f>
        <v>261-01</v>
      </c>
      <c r="O1616" s="467" t="str">
        <f>IF(LEFT(N1616,1) ="A",'Messages d''erreur'!$B$9,"")</f>
        <v/>
      </c>
      <c r="P1616" s="447">
        <f t="shared" si="128"/>
        <v>41515</v>
      </c>
      <c r="Q1616" s="447">
        <f>IFERROR(VLOOKUP(B1617,'Liste CG'!A:A,1,FALSE),"Attention erreur pas de CG")</f>
        <v>75721</v>
      </c>
      <c r="R1616" s="447" t="str">
        <f>IF(LEFT(Q1616,1)="A",'Messages d''erreur'!B$10,"")</f>
        <v/>
      </c>
      <c r="S1616" s="467">
        <f t="shared" si="129"/>
        <v>41515</v>
      </c>
      <c r="T1616" s="469">
        <f>IFERROR(VLOOKUP(S1616,'Liste CG'!A:A,1,FALSE),"Attention erreur pas de CG")</f>
        <v>41515</v>
      </c>
      <c r="U1616" s="447" t="str">
        <f>IF(MID(H1616,4,1)="x", 'Messages d''erreur'!$B$13,IF(LEFT(T1616,1)="A",'Messages d''erreur'!$B$12,""))</f>
        <v/>
      </c>
    </row>
    <row r="1617" spans="1:21" ht="26" x14ac:dyDescent="0.35">
      <c r="A1617" s="535" t="s">
        <v>2043</v>
      </c>
      <c r="B1617" s="447">
        <f t="shared" si="125"/>
        <v>75721</v>
      </c>
      <c r="C1617" s="462" t="s">
        <v>317</v>
      </c>
      <c r="D1617" s="463" t="s">
        <v>1100</v>
      </c>
      <c r="E1617" s="464" t="s">
        <v>61</v>
      </c>
      <c r="F1617" s="464">
        <v>2</v>
      </c>
      <c r="G1617" s="462" t="s">
        <v>2036</v>
      </c>
      <c r="H1617" s="464" t="s">
        <v>1888</v>
      </c>
      <c r="I1617" s="464" t="s">
        <v>1201</v>
      </c>
      <c r="J1617" s="464" t="s">
        <v>1101</v>
      </c>
      <c r="K1617" s="466" t="s">
        <v>316</v>
      </c>
      <c r="L1617" s="467">
        <f t="shared" si="127"/>
        <v>1</v>
      </c>
      <c r="M1617" s="468">
        <f t="shared" si="126"/>
        <v>41515</v>
      </c>
      <c r="N1617" s="467" t="str">
        <f>IF(IFERROR(SEARCH("-",K1617,1),0) &gt; 0,IFERROR(VLOOKUP(K1617,'Liste ECO'!A:A,1,FALSE),"ATTENTION CE Inexistant"),"")</f>
        <v>261-01</v>
      </c>
      <c r="O1617" s="467" t="str">
        <f>IF(LEFT(N1617,1) ="A",'Messages d''erreur'!$B$9,"")</f>
        <v/>
      </c>
      <c r="P1617" s="447">
        <f t="shared" si="128"/>
        <v>41515</v>
      </c>
      <c r="Q1617" s="447">
        <f>IFERROR(VLOOKUP(B1618,'Liste CG'!A:A,1,FALSE),"Attention erreur pas de CG")</f>
        <v>75726</v>
      </c>
      <c r="R1617" s="447" t="str">
        <f>IF(LEFT(Q1617,1)="A",'Messages d''erreur'!B$10,"")</f>
        <v/>
      </c>
      <c r="S1617" s="467">
        <f t="shared" si="129"/>
        <v>41515</v>
      </c>
      <c r="T1617" s="469">
        <f>IFERROR(VLOOKUP(S1617,'Liste CG'!A:A,1,FALSE),"Attention erreur pas de CG")</f>
        <v>41515</v>
      </c>
      <c r="U1617" s="447" t="str">
        <f>IF(MID(H1617,4,1)="x", 'Messages d''erreur'!$B$13,IF(LEFT(T1617,1)="A",'Messages d''erreur'!$B$12,""))</f>
        <v/>
      </c>
    </row>
    <row r="1618" spans="1:21" ht="26" x14ac:dyDescent="0.35">
      <c r="A1618" s="535" t="s">
        <v>2056</v>
      </c>
      <c r="B1618" s="447">
        <f t="shared" si="125"/>
        <v>75726</v>
      </c>
      <c r="C1618" s="462" t="s">
        <v>331</v>
      </c>
      <c r="D1618" s="463" t="s">
        <v>1100</v>
      </c>
      <c r="E1618" s="464" t="s">
        <v>1101</v>
      </c>
      <c r="F1618" s="464">
        <v>1</v>
      </c>
      <c r="G1618" s="462" t="s">
        <v>1878</v>
      </c>
      <c r="H1618" s="464" t="s">
        <v>1371</v>
      </c>
      <c r="I1618" s="464" t="s">
        <v>1201</v>
      </c>
      <c r="J1618" s="464" t="s">
        <v>61</v>
      </c>
      <c r="K1618" s="466" t="s">
        <v>330</v>
      </c>
      <c r="L1618" s="467">
        <f t="shared" si="127"/>
        <v>0</v>
      </c>
      <c r="M1618" s="468">
        <f t="shared" si="126"/>
        <v>41600</v>
      </c>
      <c r="N1618" s="467" t="str">
        <f>IF(IFERROR(SEARCH("-",K1618,1),0) &gt; 0,IFERROR(VLOOKUP(K1618,'Liste ECO'!A:A,1,FALSE),"ATTENTION CE Inexistant"),"")</f>
        <v>266-01</v>
      </c>
      <c r="O1618" s="467" t="str">
        <f>IF(LEFT(N1618,1) ="A",'Messages d''erreur'!$B$9,"")</f>
        <v/>
      </c>
      <c r="P1618" s="447">
        <f t="shared" si="128"/>
        <v>41600</v>
      </c>
      <c r="Q1618" s="447">
        <f>IFERROR(VLOOKUP(B1619,'Liste CG'!A:A,1,FALSE),"Attention erreur pas de CG")</f>
        <v>75782</v>
      </c>
      <c r="R1618" s="447" t="str">
        <f>IF(LEFT(Q1618,1)="A",'Messages d''erreur'!B$10,"")</f>
        <v/>
      </c>
      <c r="S1618" s="467">
        <f t="shared" si="129"/>
        <v>41600</v>
      </c>
      <c r="T1618" s="469">
        <f>IFERROR(VLOOKUP(S1618,'Liste CG'!A:A,1,FALSE),"Attention erreur pas de CG")</f>
        <v>41600</v>
      </c>
      <c r="U1618" s="447" t="str">
        <f>IF(MID(H1618,4,1)="x", 'Messages d''erreur'!$B$13,IF(LEFT(T1618,1)="A",'Messages d''erreur'!$B$12,""))</f>
        <v/>
      </c>
    </row>
    <row r="1619" spans="1:21" ht="26" x14ac:dyDescent="0.35">
      <c r="A1619" s="535" t="s">
        <v>2057</v>
      </c>
      <c r="B1619" s="447">
        <f t="shared" si="125"/>
        <v>75782</v>
      </c>
      <c r="C1619" s="462" t="s">
        <v>2606</v>
      </c>
      <c r="D1619" s="463" t="s">
        <v>1100</v>
      </c>
      <c r="E1619" s="464" t="s">
        <v>1101</v>
      </c>
      <c r="F1619" s="464">
        <v>1</v>
      </c>
      <c r="G1619" s="462" t="s">
        <v>1878</v>
      </c>
      <c r="H1619" s="464" t="s">
        <v>1371</v>
      </c>
      <c r="I1619" s="464" t="s">
        <v>1201</v>
      </c>
      <c r="J1619" s="464" t="s">
        <v>61</v>
      </c>
      <c r="K1619" s="466" t="s">
        <v>336</v>
      </c>
      <c r="L1619" s="467">
        <f t="shared" si="127"/>
        <v>0</v>
      </c>
      <c r="M1619" s="468">
        <f t="shared" si="126"/>
        <v>41600</v>
      </c>
      <c r="N1619" s="467" t="str">
        <f>IF(IFERROR(SEARCH("-",K1619,1),0) &gt; 0,IFERROR(VLOOKUP(K1619,'Liste ECO'!A:A,1,FALSE),"ATTENTION CE Inexistant"),"")</f>
        <v>269-01</v>
      </c>
      <c r="O1619" s="467" t="str">
        <f>IF(LEFT(N1619,1) ="A",'Messages d''erreur'!$B$9,"")</f>
        <v/>
      </c>
      <c r="P1619" s="447">
        <f t="shared" si="128"/>
        <v>41600</v>
      </c>
      <c r="Q1619" s="447">
        <f>IFERROR(VLOOKUP(B1620,'Liste CG'!A:A,1,FALSE),"Attention erreur pas de CG")</f>
        <v>75782</v>
      </c>
      <c r="R1619" s="447" t="str">
        <f>IF(LEFT(Q1619,1)="A",'Messages d''erreur'!B$10,"")</f>
        <v/>
      </c>
      <c r="S1619" s="467">
        <f t="shared" si="129"/>
        <v>41600</v>
      </c>
      <c r="T1619" s="469">
        <f>IFERROR(VLOOKUP(S1619,'Liste CG'!A:A,1,FALSE),"Attention erreur pas de CG")</f>
        <v>41600</v>
      </c>
      <c r="U1619" s="447" t="str">
        <f>IF(MID(H1619,4,1)="x", 'Messages d''erreur'!$B$13,IF(LEFT(T1619,1)="A",'Messages d''erreur'!$B$12,""))</f>
        <v/>
      </c>
    </row>
    <row r="1620" spans="1:21" ht="26" x14ac:dyDescent="0.35">
      <c r="A1620" s="535" t="s">
        <v>2057</v>
      </c>
      <c r="B1620" s="447">
        <f t="shared" si="125"/>
        <v>75782</v>
      </c>
      <c r="C1620" s="462" t="s">
        <v>2606</v>
      </c>
      <c r="D1620" s="463" t="s">
        <v>1100</v>
      </c>
      <c r="E1620" s="464" t="s">
        <v>61</v>
      </c>
      <c r="F1620" s="464">
        <v>2</v>
      </c>
      <c r="G1620" s="462" t="s">
        <v>2036</v>
      </c>
      <c r="H1620" s="464" t="s">
        <v>1371</v>
      </c>
      <c r="I1620" s="464" t="s">
        <v>1201</v>
      </c>
      <c r="J1620" s="464" t="s">
        <v>1101</v>
      </c>
      <c r="K1620" s="466" t="s">
        <v>336</v>
      </c>
      <c r="L1620" s="467">
        <f t="shared" si="127"/>
        <v>1</v>
      </c>
      <c r="M1620" s="468">
        <f t="shared" si="126"/>
        <v>41600</v>
      </c>
      <c r="N1620" s="467" t="str">
        <f>IF(IFERROR(SEARCH("-",K1620,1),0) &gt; 0,IFERROR(VLOOKUP(K1620,'Liste ECO'!A:A,1,FALSE),"ATTENTION CE Inexistant"),"")</f>
        <v>269-01</v>
      </c>
      <c r="O1620" s="467" t="str">
        <f>IF(LEFT(N1620,1) ="A",'Messages d''erreur'!$B$9,"")</f>
        <v/>
      </c>
      <c r="P1620" s="447">
        <f t="shared" si="128"/>
        <v>41600</v>
      </c>
      <c r="Q1620" s="447">
        <f>IFERROR(VLOOKUP(B1621,'Liste CG'!A:A,1,FALSE),"Attention erreur pas de CG")</f>
        <v>75788</v>
      </c>
      <c r="R1620" s="447" t="str">
        <f>IF(LEFT(Q1620,1)="A",'Messages d''erreur'!B$10,"")</f>
        <v/>
      </c>
      <c r="S1620" s="467">
        <f t="shared" si="129"/>
        <v>41600</v>
      </c>
      <c r="T1620" s="469">
        <f>IFERROR(VLOOKUP(S1620,'Liste CG'!A:A,1,FALSE),"Attention erreur pas de CG")</f>
        <v>41600</v>
      </c>
      <c r="U1620" s="447" t="str">
        <f>IF(MID(H1620,4,1)="x", 'Messages d''erreur'!$B$13,IF(LEFT(T1620,1)="A",'Messages d''erreur'!$B$12,""))</f>
        <v/>
      </c>
    </row>
    <row r="1621" spans="1:21" ht="26" x14ac:dyDescent="0.35">
      <c r="A1621" s="535" t="s">
        <v>2033</v>
      </c>
      <c r="B1621" s="447">
        <f t="shared" ref="B1621:B1656" si="130">VALUE(A1621)</f>
        <v>75788</v>
      </c>
      <c r="C1621" s="462" t="s">
        <v>325</v>
      </c>
      <c r="D1621" s="463" t="s">
        <v>1100</v>
      </c>
      <c r="E1621" s="464" t="s">
        <v>1101</v>
      </c>
      <c r="F1621" s="464">
        <v>1</v>
      </c>
      <c r="G1621" s="462" t="s">
        <v>1878</v>
      </c>
      <c r="H1621" s="464" t="s">
        <v>2031</v>
      </c>
      <c r="I1621" s="464" t="s">
        <v>1201</v>
      </c>
      <c r="J1621" s="464" t="s">
        <v>61</v>
      </c>
      <c r="K1621" s="466" t="s">
        <v>324</v>
      </c>
      <c r="L1621" s="467">
        <f t="shared" si="127"/>
        <v>0</v>
      </c>
      <c r="M1621" s="468">
        <f t="shared" ref="M1621:M1656" si="131">VALUE(H1621)</f>
        <v>41513</v>
      </c>
      <c r="N1621" s="467" t="str">
        <f>IF(IFERROR(SEARCH("-",K1621,1),0) &gt; 0,IFERROR(VLOOKUP(K1621,'Liste ECO'!A:A,1,FALSE),"ATTENTION CE Inexistant"),"")</f>
        <v>264-01</v>
      </c>
      <c r="O1621" s="467" t="str">
        <f>IF(LEFT(N1621,1) ="A",'Messages d''erreur'!$B$9,"")</f>
        <v/>
      </c>
      <c r="P1621" s="447">
        <f t="shared" si="128"/>
        <v>41513</v>
      </c>
      <c r="Q1621" s="447">
        <f>IFERROR(VLOOKUP(B1623,'Liste CG'!A:A,1,FALSE),"Attention erreur pas de CG")</f>
        <v>76120</v>
      </c>
      <c r="R1621" s="447" t="str">
        <f>IF(LEFT(Q1621,1)="A",'Messages d''erreur'!B$10,"")</f>
        <v/>
      </c>
      <c r="S1621" s="467">
        <f t="shared" si="129"/>
        <v>41513</v>
      </c>
      <c r="T1621" s="469">
        <f>IFERROR(VLOOKUP(S1621,'Liste CG'!A:A,1,FALSE),"Attention erreur pas de CG")</f>
        <v>41513</v>
      </c>
      <c r="U1621" s="447" t="str">
        <f>IF(MID(H1621,4,1)="x", 'Messages d''erreur'!$B$13,IF(LEFT(T1621,1)="A",'Messages d''erreur'!$B$12,""))</f>
        <v/>
      </c>
    </row>
    <row r="1622" spans="1:21" ht="26" x14ac:dyDescent="0.35">
      <c r="A1622" s="535" t="s">
        <v>4422</v>
      </c>
      <c r="B1622" s="447">
        <f t="shared" si="130"/>
        <v>75999</v>
      </c>
      <c r="C1622" s="462" t="s">
        <v>325</v>
      </c>
      <c r="D1622" s="463" t="s">
        <v>1100</v>
      </c>
      <c r="E1622" s="464" t="s">
        <v>1101</v>
      </c>
      <c r="F1622" s="464">
        <v>1</v>
      </c>
      <c r="G1622" s="462" t="s">
        <v>1878</v>
      </c>
      <c r="H1622" s="464">
        <v>49000</v>
      </c>
      <c r="I1622" s="464" t="s">
        <v>1201</v>
      </c>
      <c r="J1622" s="464" t="s">
        <v>61</v>
      </c>
      <c r="K1622" s="466" t="s">
        <v>4430</v>
      </c>
      <c r="L1622" s="467">
        <f t="shared" si="127"/>
        <v>0</v>
      </c>
      <c r="M1622" s="468">
        <f t="shared" si="131"/>
        <v>49000</v>
      </c>
      <c r="N1622" s="467" t="str">
        <f>IF(IFERROR(SEARCH("-",K1622,1),0) &gt; 0,IFERROR(VLOOKUP(K1622,'Liste ECO'!A:A,1,FALSE),"ATTENTION CE Inexistant"),"")</f>
        <v>085-01</v>
      </c>
      <c r="O1622" s="467" t="str">
        <f>IF(LEFT(N1622,1) ="A",'Messages d''erreur'!$B$9,"")</f>
        <v/>
      </c>
      <c r="P1622" s="447">
        <f t="shared" si="128"/>
        <v>49000</v>
      </c>
      <c r="Q1622" s="447">
        <f>IFERROR(VLOOKUP(B1624,'Liste CG'!A:A,1,FALSE),"Attention erreur pas de CG")</f>
        <v>76400</v>
      </c>
      <c r="R1622" s="447" t="str">
        <f>IF(LEFT(Q1622,1)="A",'Messages d''erreur'!B$10,"")</f>
        <v/>
      </c>
      <c r="S1622" s="467">
        <f t="shared" si="129"/>
        <v>49000</v>
      </c>
      <c r="T1622" s="469">
        <f>IFERROR(VLOOKUP(S1622,'Liste CG'!A:A,1,FALSE),"Attention erreur pas de CG")</f>
        <v>49000</v>
      </c>
      <c r="U1622" s="447" t="str">
        <f>IF(MID(H1622,4,1)="x", 'Messages d''erreur'!$B$13,IF(LEFT(T1622,1)="A",'Messages d''erreur'!$B$12,""))</f>
        <v/>
      </c>
    </row>
    <row r="1623" spans="1:21" ht="26" x14ac:dyDescent="0.35">
      <c r="A1623" s="535" t="s">
        <v>1399</v>
      </c>
      <c r="B1623" s="447">
        <f t="shared" si="130"/>
        <v>76120</v>
      </c>
      <c r="C1623" s="462" t="s">
        <v>2607</v>
      </c>
      <c r="D1623" s="463" t="s">
        <v>1100</v>
      </c>
      <c r="E1623" s="464" t="s">
        <v>1101</v>
      </c>
      <c r="F1623" s="464">
        <v>1</v>
      </c>
      <c r="G1623" s="462" t="s">
        <v>2509</v>
      </c>
      <c r="H1623" s="464" t="s">
        <v>2510</v>
      </c>
      <c r="I1623" s="464" t="s">
        <v>1341</v>
      </c>
      <c r="J1623" s="464" t="s">
        <v>61</v>
      </c>
      <c r="K1623" s="466" t="s">
        <v>1100</v>
      </c>
      <c r="L1623" s="467">
        <f>IF(A1623=A1621,1,0)</f>
        <v>0</v>
      </c>
      <c r="M1623" s="468" t="e">
        <f t="shared" si="131"/>
        <v>#VALUE!</v>
      </c>
      <c r="N1623" s="467" t="str">
        <f>IF(IFERROR(SEARCH("-",K1623,1),0) &gt; 0,IFERROR(VLOOKUP(K1623,'Liste ECO'!A:A,1,FALSE),"ATTENTION CE Inexistant"),"")</f>
        <v/>
      </c>
      <c r="O1623" s="467" t="str">
        <f>IF(LEFT(N1623,1) ="A",'Messages d''erreur'!$B$9,"")</f>
        <v/>
      </c>
      <c r="P1623" s="447" t="e">
        <f t="shared" si="128"/>
        <v>#VALUE!</v>
      </c>
      <c r="Q1623" s="447">
        <f>IFERROR(VLOOKUP(B1624,'Liste CG'!A:A,1,FALSE),"Attention erreur pas de CG")</f>
        <v>76400</v>
      </c>
      <c r="R1623" s="447" t="str">
        <f>IF(LEFT(Q1623,1)="A",'Messages d''erreur'!B$10,"")</f>
        <v/>
      </c>
      <c r="S1623" s="467" t="e">
        <f t="shared" si="129"/>
        <v>#VALUE!</v>
      </c>
      <c r="T1623" s="469" t="str">
        <f>IFERROR(VLOOKUP(S1623,'Liste CG'!A:A,1,FALSE),"Attention erreur pas de CG")</f>
        <v>Attention erreur pas de CG</v>
      </c>
      <c r="U1623" s="447" t="str">
        <f>IF(MID(H1623,4,1)="x", 'Messages d''erreur'!$B$13,IF(LEFT(T1623,1)="A",'Messages d''erreur'!$B$12,""))</f>
        <v>Compte générique de contre-partie</v>
      </c>
    </row>
    <row r="1624" spans="1:21" ht="26" x14ac:dyDescent="0.35">
      <c r="A1624" s="535" t="s">
        <v>1929</v>
      </c>
      <c r="B1624" s="447">
        <f t="shared" si="130"/>
        <v>76400</v>
      </c>
      <c r="C1624" s="462" t="s">
        <v>2608</v>
      </c>
      <c r="D1624" s="463" t="s">
        <v>1100</v>
      </c>
      <c r="E1624" s="464" t="s">
        <v>1101</v>
      </c>
      <c r="F1624" s="464">
        <v>1</v>
      </c>
      <c r="G1624" s="462" t="s">
        <v>2515</v>
      </c>
      <c r="H1624" s="464" t="s">
        <v>2516</v>
      </c>
      <c r="I1624" s="464" t="s">
        <v>1942</v>
      </c>
      <c r="J1624" s="464" t="s">
        <v>61</v>
      </c>
      <c r="K1624" s="466" t="s">
        <v>1100</v>
      </c>
      <c r="L1624" s="467">
        <f t="shared" si="127"/>
        <v>0</v>
      </c>
      <c r="M1624" s="468" t="e">
        <f t="shared" si="131"/>
        <v>#VALUE!</v>
      </c>
      <c r="N1624" s="467" t="str">
        <f>IF(IFERROR(SEARCH("-",K1624,1),0) &gt; 0,IFERROR(VLOOKUP(K1624,'Liste ECO'!A:A,1,FALSE),"ATTENTION CE Inexistant"),"")</f>
        <v/>
      </c>
      <c r="O1624" s="467" t="str">
        <f>IF(LEFT(N1624,1) ="A",'Messages d''erreur'!$B$9,"")</f>
        <v/>
      </c>
      <c r="P1624" s="447" t="e">
        <f t="shared" si="128"/>
        <v>#VALUE!</v>
      </c>
      <c r="Q1624" s="447">
        <f>IFERROR(VLOOKUP(B1625,'Liste CG'!A:A,1,FALSE),"Attention erreur pas de CG")</f>
        <v>76780</v>
      </c>
      <c r="R1624" s="447" t="str">
        <f>IF(LEFT(Q1624,1)="A",'Messages d''erreur'!B$10,"")</f>
        <v/>
      </c>
      <c r="S1624" s="467" t="e">
        <f t="shared" si="129"/>
        <v>#VALUE!</v>
      </c>
      <c r="T1624" s="469" t="str">
        <f>IFERROR(VLOOKUP(S1624,'Liste CG'!A:A,1,FALSE),"Attention erreur pas de CG")</f>
        <v>Attention erreur pas de CG</v>
      </c>
      <c r="U1624" s="447" t="str">
        <f>IF(MID(H1624,4,1)="x", 'Messages d''erreur'!$B$13,IF(LEFT(T1624,1)="A",'Messages d''erreur'!$B$12,""))</f>
        <v>Compte générique de contre-partie</v>
      </c>
    </row>
    <row r="1625" spans="1:21" ht="39" x14ac:dyDescent="0.35">
      <c r="A1625" s="535" t="s">
        <v>1207</v>
      </c>
      <c r="B1625" s="447">
        <f t="shared" si="130"/>
        <v>76780</v>
      </c>
      <c r="C1625" s="462" t="s">
        <v>2609</v>
      </c>
      <c r="D1625" s="463" t="s">
        <v>1100</v>
      </c>
      <c r="E1625" s="464" t="s">
        <v>1101</v>
      </c>
      <c r="F1625" s="464">
        <v>1</v>
      </c>
      <c r="G1625" s="462" t="s">
        <v>2610</v>
      </c>
      <c r="H1625" s="464" t="s">
        <v>2611</v>
      </c>
      <c r="I1625" s="464" t="s">
        <v>1178</v>
      </c>
      <c r="J1625" s="464" t="s">
        <v>61</v>
      </c>
      <c r="K1625" s="466" t="s">
        <v>1100</v>
      </c>
      <c r="L1625" s="467">
        <f t="shared" si="127"/>
        <v>0</v>
      </c>
      <c r="M1625" s="468" t="e">
        <f t="shared" si="131"/>
        <v>#VALUE!</v>
      </c>
      <c r="N1625" s="467" t="str">
        <f>IF(IFERROR(SEARCH("-",K1625,1),0) &gt; 0,IFERROR(VLOOKUP(K1625,'Liste ECO'!A:A,1,FALSE),"ATTENTION CE Inexistant"),"")</f>
        <v/>
      </c>
      <c r="O1625" s="467" t="str">
        <f>IF(LEFT(N1625,1) ="A",'Messages d''erreur'!$B$9,"")</f>
        <v/>
      </c>
      <c r="P1625" s="447" t="e">
        <f t="shared" si="128"/>
        <v>#VALUE!</v>
      </c>
      <c r="Q1625" s="447">
        <f>IFERROR(VLOOKUP(B1626,'Liste CG'!A:A,1,FALSE),"Attention erreur pas de CG")</f>
        <v>76780</v>
      </c>
      <c r="R1625" s="447" t="str">
        <f>IF(LEFT(Q1625,1)="A",'Messages d''erreur'!B$10,"")</f>
        <v/>
      </c>
      <c r="S1625" s="467" t="e">
        <f t="shared" si="129"/>
        <v>#VALUE!</v>
      </c>
      <c r="T1625" s="469" t="str">
        <f>IFERROR(VLOOKUP(S1625,'Liste CG'!A:A,1,FALSE),"Attention erreur pas de CG")</f>
        <v>Attention erreur pas de CG</v>
      </c>
      <c r="U1625" s="447" t="str">
        <f>IF(MID(H1625,4,1)="x", 'Messages d''erreur'!$B$13,IF(LEFT(T1625,1)="A",'Messages d''erreur'!$B$12,""))</f>
        <v>Compte générique de contre-partie</v>
      </c>
    </row>
    <row r="1626" spans="1:21" ht="39" x14ac:dyDescent="0.35">
      <c r="A1626" s="535" t="s">
        <v>1207</v>
      </c>
      <c r="B1626" s="447">
        <f t="shared" si="130"/>
        <v>76780</v>
      </c>
      <c r="C1626" s="462" t="s">
        <v>2609</v>
      </c>
      <c r="D1626" s="463" t="s">
        <v>1100</v>
      </c>
      <c r="E1626" s="464" t="s">
        <v>1101</v>
      </c>
      <c r="F1626" s="464">
        <v>2</v>
      </c>
      <c r="G1626" s="462" t="s">
        <v>2612</v>
      </c>
      <c r="H1626" s="464" t="s">
        <v>2611</v>
      </c>
      <c r="I1626" s="464" t="s">
        <v>1239</v>
      </c>
      <c r="J1626" s="464" t="s">
        <v>61</v>
      </c>
      <c r="K1626" s="466" t="s">
        <v>1100</v>
      </c>
      <c r="L1626" s="467">
        <f t="shared" si="127"/>
        <v>1</v>
      </c>
      <c r="M1626" s="468" t="e">
        <f t="shared" si="131"/>
        <v>#VALUE!</v>
      </c>
      <c r="N1626" s="467" t="str">
        <f>IF(IFERROR(SEARCH("-",K1626,1),0) &gt; 0,IFERROR(VLOOKUP(K1626,'Liste ECO'!A:A,1,FALSE),"ATTENTION CE Inexistant"),"")</f>
        <v/>
      </c>
      <c r="O1626" s="467" t="str">
        <f>IF(LEFT(N1626,1) ="A",'Messages d''erreur'!$B$9,"")</f>
        <v/>
      </c>
      <c r="P1626" s="447" t="e">
        <f t="shared" si="128"/>
        <v>#VALUE!</v>
      </c>
      <c r="Q1626" s="447">
        <f>IFERROR(VLOOKUP(B1627,'Liste CG'!A:A,1,FALSE),"Attention erreur pas de CG")</f>
        <v>76780</v>
      </c>
      <c r="R1626" s="447" t="str">
        <f>IF(LEFT(Q1626,1)="A",'Messages d''erreur'!B$10,"")</f>
        <v/>
      </c>
      <c r="S1626" s="467" t="e">
        <f t="shared" si="129"/>
        <v>#VALUE!</v>
      </c>
      <c r="T1626" s="469" t="str">
        <f>IFERROR(VLOOKUP(S1626,'Liste CG'!A:A,1,FALSE),"Attention erreur pas de CG")</f>
        <v>Attention erreur pas de CG</v>
      </c>
      <c r="U1626" s="447" t="str">
        <f>IF(MID(H1626,4,1)="x", 'Messages d''erreur'!$B$13,IF(LEFT(T1626,1)="A",'Messages d''erreur'!$B$12,""))</f>
        <v>Compte générique de contre-partie</v>
      </c>
    </row>
    <row r="1627" spans="1:21" ht="39" x14ac:dyDescent="0.35">
      <c r="A1627" s="535" t="s">
        <v>1207</v>
      </c>
      <c r="B1627" s="447">
        <f t="shared" si="130"/>
        <v>76780</v>
      </c>
      <c r="C1627" s="462" t="s">
        <v>2609</v>
      </c>
      <c r="D1627" s="463" t="s">
        <v>1100</v>
      </c>
      <c r="E1627" s="464" t="s">
        <v>1101</v>
      </c>
      <c r="F1627" s="464">
        <v>3</v>
      </c>
      <c r="G1627" s="462" t="s">
        <v>2613</v>
      </c>
      <c r="H1627" s="464" t="s">
        <v>2611</v>
      </c>
      <c r="I1627" s="464" t="s">
        <v>1212</v>
      </c>
      <c r="J1627" s="464" t="s">
        <v>61</v>
      </c>
      <c r="K1627" s="466" t="s">
        <v>1100</v>
      </c>
      <c r="L1627" s="467">
        <f t="shared" si="127"/>
        <v>1</v>
      </c>
      <c r="M1627" s="468" t="e">
        <f t="shared" si="131"/>
        <v>#VALUE!</v>
      </c>
      <c r="N1627" s="467" t="str">
        <f>IF(IFERROR(SEARCH("-",K1627,1),0) &gt; 0,IFERROR(VLOOKUP(K1627,'Liste ECO'!A:A,1,FALSE),"ATTENTION CE Inexistant"),"")</f>
        <v/>
      </c>
      <c r="O1627" s="467" t="str">
        <f>IF(LEFT(N1627,1) ="A",'Messages d''erreur'!$B$9,"")</f>
        <v/>
      </c>
      <c r="P1627" s="447" t="e">
        <f t="shared" si="128"/>
        <v>#VALUE!</v>
      </c>
      <c r="Q1627" s="447">
        <f>IFERROR(VLOOKUP(B1628,'Liste CG'!A:A,1,FALSE),"Attention erreur pas de CG")</f>
        <v>76900</v>
      </c>
      <c r="R1627" s="447" t="str">
        <f>IF(LEFT(Q1627,1)="A",'Messages d''erreur'!B$10,"")</f>
        <v/>
      </c>
      <c r="S1627" s="467" t="e">
        <f t="shared" si="129"/>
        <v>#VALUE!</v>
      </c>
      <c r="T1627" s="469" t="str">
        <f>IFERROR(VLOOKUP(S1627,'Liste CG'!A:A,1,FALSE),"Attention erreur pas de CG")</f>
        <v>Attention erreur pas de CG</v>
      </c>
      <c r="U1627" s="447" t="str">
        <f>IF(MID(H1627,4,1)="x", 'Messages d''erreur'!$B$13,IF(LEFT(T1627,1)="A",'Messages d''erreur'!$B$12,""))</f>
        <v>Compte générique de contre-partie</v>
      </c>
    </row>
    <row r="1628" spans="1:21" ht="26" x14ac:dyDescent="0.35">
      <c r="A1628" s="535" t="s">
        <v>2614</v>
      </c>
      <c r="B1628" s="447">
        <f t="shared" si="130"/>
        <v>76900</v>
      </c>
      <c r="C1628" s="462" t="s">
        <v>2615</v>
      </c>
      <c r="D1628" s="463" t="s">
        <v>1100</v>
      </c>
      <c r="E1628" s="464" t="s">
        <v>1101</v>
      </c>
      <c r="F1628" s="464">
        <v>1</v>
      </c>
      <c r="G1628" s="462" t="s">
        <v>2616</v>
      </c>
      <c r="H1628" s="464" t="s">
        <v>2617</v>
      </c>
      <c r="I1628" s="464" t="s">
        <v>1353</v>
      </c>
      <c r="J1628" s="464" t="s">
        <v>61</v>
      </c>
      <c r="K1628" s="466" t="s">
        <v>1100</v>
      </c>
      <c r="L1628" s="467">
        <f t="shared" si="127"/>
        <v>0</v>
      </c>
      <c r="M1628" s="468" t="e">
        <f t="shared" si="131"/>
        <v>#VALUE!</v>
      </c>
      <c r="N1628" s="467" t="str">
        <f>IF(IFERROR(SEARCH("-",K1628,1),0) &gt; 0,IFERROR(VLOOKUP(K1628,'Liste ECO'!A:A,1,FALSE),"ATTENTION CE Inexistant"),"")</f>
        <v/>
      </c>
      <c r="O1628" s="467" t="str">
        <f>IF(LEFT(N1628,1) ="A",'Messages d''erreur'!$B$9,"")</f>
        <v/>
      </c>
      <c r="P1628" s="447" t="e">
        <f t="shared" si="128"/>
        <v>#VALUE!</v>
      </c>
      <c r="Q1628" s="447">
        <f>IFERROR(VLOOKUP(B1629,'Liste CG'!A:A,1,FALSE),"Attention erreur pas de CG")</f>
        <v>77100</v>
      </c>
      <c r="R1628" s="447" t="str">
        <f>IF(LEFT(Q1628,1)="A",'Messages d''erreur'!B$10,"")</f>
        <v/>
      </c>
      <c r="S1628" s="467" t="e">
        <f t="shared" si="129"/>
        <v>#VALUE!</v>
      </c>
      <c r="T1628" s="469" t="str">
        <f>IFERROR(VLOOKUP(S1628,'Liste CG'!A:A,1,FALSE),"Attention erreur pas de CG")</f>
        <v>Attention erreur pas de CG</v>
      </c>
      <c r="U1628" s="447" t="str">
        <f>IF(MID(H1628,4,1)="x", 'Messages d''erreur'!$B$13,IF(LEFT(T1628,1)="A",'Messages d''erreur'!$B$12,""))</f>
        <v>Compte générique de contre-partie</v>
      </c>
    </row>
    <row r="1629" spans="1:21" ht="39" x14ac:dyDescent="0.35">
      <c r="A1629" s="535" t="s">
        <v>2618</v>
      </c>
      <c r="B1629" s="447">
        <f t="shared" si="130"/>
        <v>77100</v>
      </c>
      <c r="C1629" s="462" t="s">
        <v>66</v>
      </c>
      <c r="D1629" s="463" t="s">
        <v>1100</v>
      </c>
      <c r="E1629" s="464" t="s">
        <v>1101</v>
      </c>
      <c r="F1629" s="464">
        <v>1</v>
      </c>
      <c r="G1629" s="462" t="s">
        <v>2619</v>
      </c>
      <c r="H1629" s="464" t="s">
        <v>1371</v>
      </c>
      <c r="I1629" s="464" t="s">
        <v>1201</v>
      </c>
      <c r="J1629" s="464" t="s">
        <v>61</v>
      </c>
      <c r="K1629" s="466" t="s">
        <v>65</v>
      </c>
      <c r="L1629" s="467">
        <f t="shared" si="127"/>
        <v>0</v>
      </c>
      <c r="M1629" s="468">
        <f t="shared" si="131"/>
        <v>41600</v>
      </c>
      <c r="N1629" s="467" t="str">
        <f>IF(IFERROR(SEARCH("-",K1629,1),0) &gt; 0,IFERROR(VLOOKUP(K1629,'Liste ECO'!A:A,1,FALSE),"ATTENTION CE Inexistant"),"")</f>
        <v>106-01</v>
      </c>
      <c r="O1629" s="467" t="str">
        <f>IF(LEFT(N1629,1) ="A",'Messages d''erreur'!$B$9,"")</f>
        <v/>
      </c>
      <c r="P1629" s="447">
        <f t="shared" si="128"/>
        <v>41600</v>
      </c>
      <c r="Q1629" s="447">
        <f>IFERROR(VLOOKUP(B1630,'Liste CG'!A:A,1,FALSE),"Attention erreur pas de CG")</f>
        <v>77101</v>
      </c>
      <c r="R1629" s="447" t="str">
        <f>IF(LEFT(Q1629,1)="A",'Messages d''erreur'!B$10,"")</f>
        <v/>
      </c>
      <c r="S1629" s="467">
        <f t="shared" si="129"/>
        <v>41600</v>
      </c>
      <c r="T1629" s="469">
        <f>IFERROR(VLOOKUP(S1629,'Liste CG'!A:A,1,FALSE),"Attention erreur pas de CG")</f>
        <v>41600</v>
      </c>
      <c r="U1629" s="447" t="str">
        <f>IF(MID(H1629,4,1)="x", 'Messages d''erreur'!$B$13,IF(LEFT(T1629,1)="A",'Messages d''erreur'!$B$12,""))</f>
        <v/>
      </c>
    </row>
    <row r="1630" spans="1:21" ht="52" x14ac:dyDescent="0.35">
      <c r="A1630" s="535" t="s">
        <v>2620</v>
      </c>
      <c r="B1630" s="447">
        <f t="shared" si="130"/>
        <v>77101</v>
      </c>
      <c r="C1630" s="462" t="s">
        <v>68</v>
      </c>
      <c r="D1630" s="463" t="s">
        <v>1100</v>
      </c>
      <c r="E1630" s="464" t="s">
        <v>1101</v>
      </c>
      <c r="F1630" s="464">
        <v>1</v>
      </c>
      <c r="G1630" s="462" t="s">
        <v>2621</v>
      </c>
      <c r="H1630" s="464" t="s">
        <v>1371</v>
      </c>
      <c r="I1630" s="464" t="s">
        <v>1201</v>
      </c>
      <c r="J1630" s="464" t="s">
        <v>61</v>
      </c>
      <c r="K1630" s="466" t="s">
        <v>67</v>
      </c>
      <c r="L1630" s="467">
        <f t="shared" ref="L1630:L1655" si="132">IF(A1630=A1629,1,0)</f>
        <v>0</v>
      </c>
      <c r="M1630" s="468">
        <f t="shared" si="131"/>
        <v>41600</v>
      </c>
      <c r="N1630" s="467" t="str">
        <f>IF(IFERROR(SEARCH("-",K1630,1),0) &gt; 0,IFERROR(VLOOKUP(K1630,'Liste ECO'!A:A,1,FALSE),"ATTENTION CE Inexistant"),"")</f>
        <v>106-02</v>
      </c>
      <c r="O1630" s="467" t="str">
        <f>IF(LEFT(N1630,1) ="A",'Messages d''erreur'!$B$9,"")</f>
        <v/>
      </c>
      <c r="P1630" s="447">
        <f t="shared" si="128"/>
        <v>41600</v>
      </c>
      <c r="Q1630" s="447">
        <f>IFERROR(VLOOKUP(B1631,'Liste CG'!A:A,1,FALSE),"Attention erreur pas de CG")</f>
        <v>77102</v>
      </c>
      <c r="R1630" s="447" t="str">
        <f>IF(LEFT(Q1630,1)="A",'Messages d''erreur'!B$10,"")</f>
        <v/>
      </c>
      <c r="S1630" s="467">
        <f t="shared" si="129"/>
        <v>41600</v>
      </c>
      <c r="T1630" s="469">
        <f>IFERROR(VLOOKUP(S1630,'Liste CG'!A:A,1,FALSE),"Attention erreur pas de CG")</f>
        <v>41600</v>
      </c>
      <c r="U1630" s="447" t="str">
        <f>IF(MID(H1630,4,1)="x", 'Messages d''erreur'!$B$13,IF(LEFT(T1630,1)="A",'Messages d''erreur'!$B$12,""))</f>
        <v/>
      </c>
    </row>
    <row r="1631" spans="1:21" ht="52" x14ac:dyDescent="0.35">
      <c r="A1631" s="535" t="s">
        <v>2622</v>
      </c>
      <c r="B1631" s="447">
        <f t="shared" si="130"/>
        <v>77102</v>
      </c>
      <c r="C1631" s="462" t="s">
        <v>2623</v>
      </c>
      <c r="D1631" s="463" t="s">
        <v>1100</v>
      </c>
      <c r="E1631" s="464" t="s">
        <v>1101</v>
      </c>
      <c r="F1631" s="464">
        <v>1</v>
      </c>
      <c r="G1631" s="462" t="s">
        <v>1878</v>
      </c>
      <c r="H1631" s="464" t="s">
        <v>1371</v>
      </c>
      <c r="I1631" s="464" t="s">
        <v>1201</v>
      </c>
      <c r="J1631" s="464" t="s">
        <v>61</v>
      </c>
      <c r="K1631" s="466" t="s">
        <v>343</v>
      </c>
      <c r="L1631" s="467">
        <f t="shared" si="132"/>
        <v>0</v>
      </c>
      <c r="M1631" s="468">
        <f t="shared" si="131"/>
        <v>41600</v>
      </c>
      <c r="N1631" s="467" t="str">
        <f>IF(IFERROR(SEARCH("-",K1631,1),0) &gt; 0,IFERROR(VLOOKUP(K1631,'Liste ECO'!A:A,1,FALSE),"ATTENTION CE Inexistant"),"")</f>
        <v>306-01</v>
      </c>
      <c r="O1631" s="467" t="str">
        <f>IF(LEFT(N1631,1) ="A",'Messages d''erreur'!$B$9,"")</f>
        <v/>
      </c>
      <c r="P1631" s="447">
        <f t="shared" si="128"/>
        <v>41600</v>
      </c>
      <c r="Q1631" s="447">
        <f>IFERROR(VLOOKUP(B1632,'Liste CG'!A:A,1,FALSE),"Attention erreur pas de CG")</f>
        <v>77102</v>
      </c>
      <c r="R1631" s="447" t="str">
        <f>IF(LEFT(Q1631,1)="A",'Messages d''erreur'!B$10,"")</f>
        <v/>
      </c>
      <c r="S1631" s="467">
        <f t="shared" si="129"/>
        <v>41600</v>
      </c>
      <c r="T1631" s="469">
        <f>IFERROR(VLOOKUP(S1631,'Liste CG'!A:A,1,FALSE),"Attention erreur pas de CG")</f>
        <v>41600</v>
      </c>
      <c r="U1631" s="447" t="str">
        <f>IF(MID(H1631,4,1)="x", 'Messages d''erreur'!$B$13,IF(LEFT(T1631,1)="A",'Messages d''erreur'!$B$12,""))</f>
        <v/>
      </c>
    </row>
    <row r="1632" spans="1:21" ht="52" x14ac:dyDescent="0.35">
      <c r="A1632" s="535" t="s">
        <v>2622</v>
      </c>
      <c r="B1632" s="447">
        <f t="shared" si="130"/>
        <v>77102</v>
      </c>
      <c r="C1632" s="462" t="s">
        <v>2623</v>
      </c>
      <c r="D1632" s="463" t="s">
        <v>1100</v>
      </c>
      <c r="E1632" s="464" t="s">
        <v>61</v>
      </c>
      <c r="F1632" s="464">
        <v>2</v>
      </c>
      <c r="G1632" s="462" t="s">
        <v>2036</v>
      </c>
      <c r="H1632" s="464" t="s">
        <v>1371</v>
      </c>
      <c r="I1632" s="464" t="s">
        <v>1201</v>
      </c>
      <c r="J1632" s="464" t="s">
        <v>1101</v>
      </c>
      <c r="K1632" s="466" t="s">
        <v>343</v>
      </c>
      <c r="L1632" s="467">
        <f t="shared" si="132"/>
        <v>1</v>
      </c>
      <c r="M1632" s="468">
        <f t="shared" si="131"/>
        <v>41600</v>
      </c>
      <c r="N1632" s="467" t="str">
        <f>IF(IFERROR(SEARCH("-",K1632,1),0) &gt; 0,IFERROR(VLOOKUP(K1632,'Liste ECO'!A:A,1,FALSE),"ATTENTION CE Inexistant"),"")</f>
        <v>306-01</v>
      </c>
      <c r="O1632" s="467" t="str">
        <f>IF(LEFT(N1632,1) ="A",'Messages d''erreur'!$B$9,"")</f>
        <v/>
      </c>
      <c r="P1632" s="447">
        <f t="shared" si="128"/>
        <v>41600</v>
      </c>
      <c r="Q1632" s="447">
        <f>IFERROR(VLOOKUP(B1633,'Liste CG'!A:A,1,FALSE),"Attention erreur pas de CG")</f>
        <v>77103</v>
      </c>
      <c r="R1632" s="447" t="str">
        <f>IF(LEFT(Q1632,1)="A",'Messages d''erreur'!B$10,"")</f>
        <v/>
      </c>
      <c r="S1632" s="467">
        <f t="shared" si="129"/>
        <v>41600</v>
      </c>
      <c r="T1632" s="469">
        <f>IFERROR(VLOOKUP(S1632,'Liste CG'!A:A,1,FALSE),"Attention erreur pas de CG")</f>
        <v>41600</v>
      </c>
      <c r="U1632" s="447" t="str">
        <f>IF(MID(H1632,4,1)="x", 'Messages d''erreur'!$B$13,IF(LEFT(T1632,1)="A",'Messages d''erreur'!$B$12,""))</f>
        <v/>
      </c>
    </row>
    <row r="1633" spans="1:21" ht="39" x14ac:dyDescent="0.35">
      <c r="A1633" s="535" t="s">
        <v>2624</v>
      </c>
      <c r="B1633" s="447">
        <f t="shared" si="130"/>
        <v>77103</v>
      </c>
      <c r="C1633" s="462" t="s">
        <v>2625</v>
      </c>
      <c r="D1633" s="463" t="s">
        <v>1100</v>
      </c>
      <c r="E1633" s="464" t="s">
        <v>1101</v>
      </c>
      <c r="F1633" s="464">
        <v>1</v>
      </c>
      <c r="G1633" s="462" t="s">
        <v>1878</v>
      </c>
      <c r="H1633" s="464" t="s">
        <v>1371</v>
      </c>
      <c r="I1633" s="464" t="s">
        <v>1201</v>
      </c>
      <c r="J1633" s="464" t="s">
        <v>61</v>
      </c>
      <c r="K1633" s="466" t="s">
        <v>276</v>
      </c>
      <c r="L1633" s="467">
        <f t="shared" si="132"/>
        <v>0</v>
      </c>
      <c r="M1633" s="468">
        <f t="shared" si="131"/>
        <v>41600</v>
      </c>
      <c r="N1633" s="467" t="str">
        <f>IF(IFERROR(SEARCH("-",K1633,1),0) &gt; 0,IFERROR(VLOOKUP(K1633,'Liste ECO'!A:A,1,FALSE),"ATTENTION CE Inexistant"),"")</f>
        <v>206-01</v>
      </c>
      <c r="O1633" s="467" t="str">
        <f>IF(LEFT(N1633,1) ="A",'Messages d''erreur'!$B$9,"")</f>
        <v/>
      </c>
      <c r="P1633" s="447">
        <f t="shared" si="128"/>
        <v>41600</v>
      </c>
      <c r="Q1633" s="447">
        <f>IFERROR(VLOOKUP(B1634,'Liste CG'!A:A,1,FALSE),"Attention erreur pas de CG")</f>
        <v>77103</v>
      </c>
      <c r="R1633" s="447" t="str">
        <f>IF(LEFT(Q1633,1)="A",'Messages d''erreur'!B$10,"")</f>
        <v/>
      </c>
      <c r="S1633" s="467">
        <f t="shared" si="129"/>
        <v>41600</v>
      </c>
      <c r="T1633" s="469">
        <f>IFERROR(VLOOKUP(S1633,'Liste CG'!A:A,1,FALSE),"Attention erreur pas de CG")</f>
        <v>41600</v>
      </c>
      <c r="U1633" s="447" t="str">
        <f>IF(MID(H1633,4,1)="x", 'Messages d''erreur'!$B$13,IF(LEFT(T1633,1)="A",'Messages d''erreur'!$B$12,""))</f>
        <v/>
      </c>
    </row>
    <row r="1634" spans="1:21" ht="39" x14ac:dyDescent="0.35">
      <c r="A1634" s="535" t="s">
        <v>2624</v>
      </c>
      <c r="B1634" s="447">
        <f t="shared" si="130"/>
        <v>77103</v>
      </c>
      <c r="C1634" s="462" t="s">
        <v>2625</v>
      </c>
      <c r="D1634" s="463" t="s">
        <v>1100</v>
      </c>
      <c r="E1634" s="464" t="s">
        <v>61</v>
      </c>
      <c r="F1634" s="464">
        <v>2</v>
      </c>
      <c r="G1634" s="462" t="s">
        <v>2036</v>
      </c>
      <c r="H1634" s="464" t="s">
        <v>1371</v>
      </c>
      <c r="I1634" s="464" t="s">
        <v>1201</v>
      </c>
      <c r="J1634" s="464" t="s">
        <v>1101</v>
      </c>
      <c r="K1634" s="466" t="s">
        <v>276</v>
      </c>
      <c r="L1634" s="467">
        <f t="shared" si="132"/>
        <v>1</v>
      </c>
      <c r="M1634" s="468">
        <f t="shared" si="131"/>
        <v>41600</v>
      </c>
      <c r="N1634" s="467" t="str">
        <f>IF(IFERROR(SEARCH("-",K1634,1),0) &gt; 0,IFERROR(VLOOKUP(K1634,'Liste ECO'!A:A,1,FALSE),"ATTENTION CE Inexistant"),"")</f>
        <v>206-01</v>
      </c>
      <c r="O1634" s="467" t="str">
        <f>IF(LEFT(N1634,1) ="A",'Messages d''erreur'!$B$9,"")</f>
        <v/>
      </c>
      <c r="P1634" s="447">
        <f t="shared" si="128"/>
        <v>41600</v>
      </c>
      <c r="Q1634" s="447">
        <f>IFERROR(VLOOKUP(B1635,'Liste CG'!A:A,1,FALSE),"Attention erreur pas de CG")</f>
        <v>77104</v>
      </c>
      <c r="R1634" s="447" t="str">
        <f>IF(LEFT(Q1634,1)="A",'Messages d''erreur'!B$10,"")</f>
        <v/>
      </c>
      <c r="S1634" s="467">
        <f t="shared" si="129"/>
        <v>41600</v>
      </c>
      <c r="T1634" s="469">
        <f>IFERROR(VLOOKUP(S1634,'Liste CG'!A:A,1,FALSE),"Attention erreur pas de CG")</f>
        <v>41600</v>
      </c>
      <c r="U1634" s="447" t="str">
        <f>IF(MID(H1634,4,1)="x", 'Messages d''erreur'!$B$13,IF(LEFT(T1634,1)="A",'Messages d''erreur'!$B$12,""))</f>
        <v/>
      </c>
    </row>
    <row r="1635" spans="1:21" ht="26" x14ac:dyDescent="0.35">
      <c r="A1635" s="535" t="s">
        <v>2626</v>
      </c>
      <c r="B1635" s="447">
        <f t="shared" si="130"/>
        <v>77104</v>
      </c>
      <c r="C1635" s="462" t="s">
        <v>328</v>
      </c>
      <c r="D1635" s="463" t="s">
        <v>1100</v>
      </c>
      <c r="E1635" s="464" t="s">
        <v>1101</v>
      </c>
      <c r="F1635" s="464">
        <v>1</v>
      </c>
      <c r="G1635" s="462" t="s">
        <v>1878</v>
      </c>
      <c r="H1635" s="464" t="s">
        <v>1371</v>
      </c>
      <c r="I1635" s="464" t="s">
        <v>1201</v>
      </c>
      <c r="J1635" s="464" t="s">
        <v>61</v>
      </c>
      <c r="K1635" s="466" t="s">
        <v>327</v>
      </c>
      <c r="L1635" s="467">
        <f t="shared" si="132"/>
        <v>0</v>
      </c>
      <c r="M1635" s="468">
        <f t="shared" si="131"/>
        <v>41600</v>
      </c>
      <c r="N1635" s="467" t="str">
        <f>IF(IFERROR(SEARCH("-",K1635,1),0) &gt; 0,IFERROR(VLOOKUP(K1635,'Liste ECO'!A:A,1,FALSE),"ATTENTION CE Inexistant"),"")</f>
        <v>265-01</v>
      </c>
      <c r="O1635" s="467" t="str">
        <f>IF(LEFT(N1635,1) ="A",'Messages d''erreur'!$B$9,"")</f>
        <v/>
      </c>
      <c r="P1635" s="447">
        <f t="shared" si="128"/>
        <v>41600</v>
      </c>
      <c r="Q1635" s="447">
        <f>IFERROR(VLOOKUP(B1636,'Liste CG'!A:A,1,FALSE),"Attention erreur pas de CG")</f>
        <v>77104</v>
      </c>
      <c r="R1635" s="447" t="str">
        <f>IF(LEFT(Q1635,1)="A",'Messages d''erreur'!B$10,"")</f>
        <v/>
      </c>
      <c r="S1635" s="467">
        <f t="shared" si="129"/>
        <v>41600</v>
      </c>
      <c r="T1635" s="469">
        <f>IFERROR(VLOOKUP(S1635,'Liste CG'!A:A,1,FALSE),"Attention erreur pas de CG")</f>
        <v>41600</v>
      </c>
      <c r="U1635" s="447" t="str">
        <f>IF(MID(H1635,4,1)="x", 'Messages d''erreur'!$B$13,IF(LEFT(T1635,1)="A",'Messages d''erreur'!$B$12,""))</f>
        <v/>
      </c>
    </row>
    <row r="1636" spans="1:21" ht="26" x14ac:dyDescent="0.35">
      <c r="A1636" s="535" t="s">
        <v>2626</v>
      </c>
      <c r="B1636" s="447">
        <f t="shared" si="130"/>
        <v>77104</v>
      </c>
      <c r="C1636" s="462" t="s">
        <v>328</v>
      </c>
      <c r="D1636" s="463" t="s">
        <v>1100</v>
      </c>
      <c r="E1636" s="464" t="s">
        <v>61</v>
      </c>
      <c r="F1636" s="464">
        <v>2</v>
      </c>
      <c r="G1636" s="462" t="s">
        <v>2036</v>
      </c>
      <c r="H1636" s="464" t="s">
        <v>1371</v>
      </c>
      <c r="I1636" s="464" t="s">
        <v>1201</v>
      </c>
      <c r="J1636" s="464" t="s">
        <v>1101</v>
      </c>
      <c r="K1636" s="466" t="s">
        <v>327</v>
      </c>
      <c r="L1636" s="467">
        <f t="shared" si="132"/>
        <v>1</v>
      </c>
      <c r="M1636" s="468">
        <f t="shared" si="131"/>
        <v>41600</v>
      </c>
      <c r="N1636" s="467" t="str">
        <f>IF(IFERROR(SEARCH("-",K1636,1),0) &gt; 0,IFERROR(VLOOKUP(K1636,'Liste ECO'!A:A,1,FALSE),"ATTENTION CE Inexistant"),"")</f>
        <v>265-01</v>
      </c>
      <c r="O1636" s="467" t="str">
        <f>IF(LEFT(N1636,1) ="A",'Messages d''erreur'!$B$9,"")</f>
        <v/>
      </c>
      <c r="P1636" s="447">
        <f t="shared" si="128"/>
        <v>41600</v>
      </c>
      <c r="Q1636" s="447">
        <f>IFERROR(VLOOKUP(B1637,'Liste CG'!A:A,1,FALSE),"Attention erreur pas de CG")</f>
        <v>77111</v>
      </c>
      <c r="R1636" s="447" t="str">
        <f>IF(LEFT(Q1636,1)="A",'Messages d''erreur'!B$10,"")</f>
        <v/>
      </c>
      <c r="S1636" s="467">
        <f t="shared" si="129"/>
        <v>41600</v>
      </c>
      <c r="T1636" s="469">
        <f>IFERROR(VLOOKUP(S1636,'Liste CG'!A:A,1,FALSE),"Attention erreur pas de CG")</f>
        <v>41600</v>
      </c>
      <c r="U1636" s="447" t="str">
        <f>IF(MID(H1636,4,1)="x", 'Messages d''erreur'!$B$13,IF(LEFT(T1636,1)="A",'Messages d''erreur'!$B$12,""))</f>
        <v/>
      </c>
    </row>
    <row r="1637" spans="1:21" ht="39" x14ac:dyDescent="0.35">
      <c r="A1637" s="535" t="s">
        <v>1272</v>
      </c>
      <c r="B1637" s="447">
        <f t="shared" si="130"/>
        <v>77111</v>
      </c>
      <c r="C1637" s="462" t="s">
        <v>1076</v>
      </c>
      <c r="D1637" s="463" t="s">
        <v>1100</v>
      </c>
      <c r="E1637" s="464" t="s">
        <v>1101</v>
      </c>
      <c r="F1637" s="464">
        <v>1</v>
      </c>
      <c r="G1637" s="462" t="s">
        <v>1076</v>
      </c>
      <c r="H1637" s="464" t="s">
        <v>1265</v>
      </c>
      <c r="I1637" s="464" t="s">
        <v>1153</v>
      </c>
      <c r="J1637" s="464" t="s">
        <v>61</v>
      </c>
      <c r="K1637" s="466" t="s">
        <v>1075</v>
      </c>
      <c r="L1637" s="467">
        <f t="shared" si="132"/>
        <v>0</v>
      </c>
      <c r="M1637" s="468">
        <f t="shared" si="131"/>
        <v>16000</v>
      </c>
      <c r="N1637" s="467" t="str">
        <f>IF(IFERROR(SEARCH("-",K1637,1),0) &gt; 0,IFERROR(VLOOKUP(K1637,'Liste ECO'!A:A,1,FALSE),"ATTENTION CE Inexistant"),"")</f>
        <v>998-02</v>
      </c>
      <c r="O1637" s="467" t="str">
        <f>IF(LEFT(N1637,1) ="A",'Messages d''erreur'!$B$9,"")</f>
        <v/>
      </c>
      <c r="P1637" s="447">
        <f t="shared" si="128"/>
        <v>16000</v>
      </c>
      <c r="Q1637" s="447">
        <f>IFERROR(VLOOKUP(B1638,'Liste CG'!A:A,1,FALSE),"Attention erreur pas de CG")</f>
        <v>77200</v>
      </c>
      <c r="R1637" s="447" t="str">
        <f>IF(LEFT(Q1637,1)="A",'Messages d''erreur'!B$10,"")</f>
        <v/>
      </c>
      <c r="S1637" s="467">
        <f t="shared" si="129"/>
        <v>16000</v>
      </c>
      <c r="T1637" s="469">
        <f>IFERROR(VLOOKUP(S1637,'Liste CG'!A:A,1,FALSE),"Attention erreur pas de CG")</f>
        <v>16000</v>
      </c>
      <c r="U1637" s="447" t="str">
        <f>IF(MID(H1637,4,1)="x", 'Messages d''erreur'!$B$13,IF(LEFT(T1637,1)="A",'Messages d''erreur'!$B$12,""))</f>
        <v/>
      </c>
    </row>
    <row r="1638" spans="1:21" ht="26" x14ac:dyDescent="0.35">
      <c r="A1638" s="535" t="s">
        <v>2627</v>
      </c>
      <c r="B1638" s="447">
        <f t="shared" si="130"/>
        <v>77200</v>
      </c>
      <c r="C1638" s="462" t="s">
        <v>709</v>
      </c>
      <c r="D1638" s="463" t="s">
        <v>1100</v>
      </c>
      <c r="E1638" s="464" t="s">
        <v>1101</v>
      </c>
      <c r="F1638" s="464">
        <v>1</v>
      </c>
      <c r="G1638" s="462" t="s">
        <v>1878</v>
      </c>
      <c r="H1638" s="464" t="s">
        <v>1371</v>
      </c>
      <c r="I1638" s="464" t="s">
        <v>1201</v>
      </c>
      <c r="J1638" s="464" t="s">
        <v>61</v>
      </c>
      <c r="K1638" s="466" t="s">
        <v>708</v>
      </c>
      <c r="L1638" s="467">
        <f t="shared" si="132"/>
        <v>0</v>
      </c>
      <c r="M1638" s="468">
        <f t="shared" si="131"/>
        <v>41600</v>
      </c>
      <c r="N1638" s="467" t="str">
        <f>IF(IFERROR(SEARCH("-",K1638,1),0) &gt; 0,IFERROR(VLOOKUP(K1638,'Liste ECO'!A:A,1,FALSE),"ATTENTION CE Inexistant"),"")</f>
        <v>506-51</v>
      </c>
      <c r="O1638" s="467" t="str">
        <f>IF(LEFT(N1638,1) ="A",'Messages d''erreur'!$B$9,"")</f>
        <v/>
      </c>
      <c r="P1638" s="447">
        <f t="shared" si="128"/>
        <v>41600</v>
      </c>
      <c r="Q1638" s="447">
        <f>IFERROR(VLOOKUP(B1639,'Liste CG'!A:A,1,FALSE),"Attention erreur pas de CG")</f>
        <v>77200</v>
      </c>
      <c r="R1638" s="447" t="str">
        <f>IF(LEFT(Q1638,1)="A",'Messages d''erreur'!B$10,"")</f>
        <v/>
      </c>
      <c r="S1638" s="467">
        <f t="shared" si="129"/>
        <v>41600</v>
      </c>
      <c r="T1638" s="469">
        <f>IFERROR(VLOOKUP(S1638,'Liste CG'!A:A,1,FALSE),"Attention erreur pas de CG")</f>
        <v>41600</v>
      </c>
      <c r="U1638" s="447" t="str">
        <f>IF(MID(H1638,4,1)="x", 'Messages d''erreur'!$B$13,IF(LEFT(T1638,1)="A",'Messages d''erreur'!$B$12,""))</f>
        <v/>
      </c>
    </row>
    <row r="1639" spans="1:21" ht="26" x14ac:dyDescent="0.35">
      <c r="A1639" s="535" t="s">
        <v>2627</v>
      </c>
      <c r="B1639" s="447">
        <f t="shared" si="130"/>
        <v>77200</v>
      </c>
      <c r="C1639" s="462" t="s">
        <v>709</v>
      </c>
      <c r="D1639" s="463" t="s">
        <v>1100</v>
      </c>
      <c r="E1639" s="464" t="s">
        <v>61</v>
      </c>
      <c r="F1639" s="464">
        <v>2</v>
      </c>
      <c r="G1639" s="462" t="s">
        <v>1957</v>
      </c>
      <c r="H1639" s="464" t="s">
        <v>1371</v>
      </c>
      <c r="I1639" s="464" t="s">
        <v>1201</v>
      </c>
      <c r="J1639" s="464" t="s">
        <v>1101</v>
      </c>
      <c r="K1639" s="466" t="s">
        <v>708</v>
      </c>
      <c r="L1639" s="467">
        <f t="shared" si="132"/>
        <v>1</v>
      </c>
      <c r="M1639" s="468">
        <f t="shared" si="131"/>
        <v>41600</v>
      </c>
      <c r="N1639" s="467" t="str">
        <f>IF(IFERROR(SEARCH("-",K1639,1),0) &gt; 0,IFERROR(VLOOKUP(K1639,'Liste ECO'!A:A,1,FALSE),"ATTENTION CE Inexistant"),"")</f>
        <v>506-51</v>
      </c>
      <c r="O1639" s="467" t="str">
        <f>IF(LEFT(N1639,1) ="A",'Messages d''erreur'!$B$9,"")</f>
        <v/>
      </c>
      <c r="P1639" s="447">
        <f t="shared" si="128"/>
        <v>41600</v>
      </c>
      <c r="Q1639" s="447">
        <f>IFERROR(VLOOKUP(B1640,'Liste CG'!A:A,1,FALSE),"Attention erreur pas de CG")</f>
        <v>77201</v>
      </c>
      <c r="R1639" s="447" t="str">
        <f>IF(LEFT(Q1639,1)="A",'Messages d''erreur'!B$10,"")</f>
        <v/>
      </c>
      <c r="S1639" s="467">
        <f t="shared" si="129"/>
        <v>41600</v>
      </c>
      <c r="T1639" s="469">
        <f>IFERROR(VLOOKUP(S1639,'Liste CG'!A:A,1,FALSE),"Attention erreur pas de CG")</f>
        <v>41600</v>
      </c>
      <c r="U1639" s="447" t="str">
        <f>IF(MID(H1639,4,1)="x", 'Messages d''erreur'!$B$13,IF(LEFT(T1639,1)="A",'Messages d''erreur'!$B$12,""))</f>
        <v/>
      </c>
    </row>
    <row r="1640" spans="1:21" ht="26" x14ac:dyDescent="0.35">
      <c r="A1640" s="535" t="s">
        <v>2628</v>
      </c>
      <c r="B1640" s="447">
        <f t="shared" si="130"/>
        <v>77201</v>
      </c>
      <c r="C1640" s="462" t="s">
        <v>799</v>
      </c>
      <c r="D1640" s="463" t="s">
        <v>1100</v>
      </c>
      <c r="E1640" s="464" t="s">
        <v>1101</v>
      </c>
      <c r="F1640" s="464">
        <v>1</v>
      </c>
      <c r="G1640" s="462" t="s">
        <v>2629</v>
      </c>
      <c r="H1640" s="464" t="s">
        <v>1371</v>
      </c>
      <c r="I1640" s="464" t="s">
        <v>1201</v>
      </c>
      <c r="J1640" s="464" t="s">
        <v>61</v>
      </c>
      <c r="K1640" s="466" t="s">
        <v>798</v>
      </c>
      <c r="L1640" s="467">
        <f t="shared" si="132"/>
        <v>0</v>
      </c>
      <c r="M1640" s="468">
        <f t="shared" si="131"/>
        <v>41600</v>
      </c>
      <c r="N1640" s="467" t="str">
        <f>IF(IFERROR(SEARCH("-",K1640,1),0) &gt; 0,IFERROR(VLOOKUP(K1640,'Liste ECO'!A:A,1,FALSE),"ATTENTION CE Inexistant"),"")</f>
        <v>706-55</v>
      </c>
      <c r="O1640" s="467" t="str">
        <f>IF(LEFT(N1640,1) ="A",'Messages d''erreur'!$B$9,"")</f>
        <v/>
      </c>
      <c r="P1640" s="447">
        <f t="shared" si="128"/>
        <v>41600</v>
      </c>
      <c r="Q1640" s="447">
        <f>IFERROR(VLOOKUP(B1641,'Liste CG'!A:A,1,FALSE),"Attention erreur pas de CG")</f>
        <v>77202</v>
      </c>
      <c r="R1640" s="447" t="str">
        <f>IF(LEFT(Q1640,1)="A",'Messages d''erreur'!B$10,"")</f>
        <v/>
      </c>
      <c r="S1640" s="467">
        <f t="shared" si="129"/>
        <v>41600</v>
      </c>
      <c r="T1640" s="469">
        <f>IFERROR(VLOOKUP(S1640,'Liste CG'!A:A,1,FALSE),"Attention erreur pas de CG")</f>
        <v>41600</v>
      </c>
      <c r="U1640" s="447" t="str">
        <f>IF(MID(H1640,4,1)="x", 'Messages d''erreur'!$B$13,IF(LEFT(T1640,1)="A",'Messages d''erreur'!$B$12,""))</f>
        <v/>
      </c>
    </row>
    <row r="1641" spans="1:21" ht="26" x14ac:dyDescent="0.35">
      <c r="A1641" s="535" t="s">
        <v>2630</v>
      </c>
      <c r="B1641" s="447">
        <f t="shared" si="130"/>
        <v>77202</v>
      </c>
      <c r="C1641" s="462" t="s">
        <v>752</v>
      </c>
      <c r="D1641" s="463" t="s">
        <v>1100</v>
      </c>
      <c r="E1641" s="464" t="s">
        <v>1101</v>
      </c>
      <c r="F1641" s="464">
        <v>1</v>
      </c>
      <c r="G1641" s="462" t="s">
        <v>1878</v>
      </c>
      <c r="H1641" s="464" t="s">
        <v>1371</v>
      </c>
      <c r="I1641" s="464" t="s">
        <v>1201</v>
      </c>
      <c r="J1641" s="464" t="s">
        <v>61</v>
      </c>
      <c r="K1641" s="466" t="s">
        <v>751</v>
      </c>
      <c r="L1641" s="467">
        <f t="shared" si="132"/>
        <v>0</v>
      </c>
      <c r="M1641" s="468">
        <f t="shared" si="131"/>
        <v>41600</v>
      </c>
      <c r="N1641" s="467" t="str">
        <f>IF(IFERROR(SEARCH("-",K1641,1),0) &gt; 0,IFERROR(VLOOKUP(K1641,'Liste ECO'!A:A,1,FALSE),"ATTENTION CE Inexistant"),"")</f>
        <v>606-51</v>
      </c>
      <c r="O1641" s="467" t="str">
        <f>IF(LEFT(N1641,1) ="A",'Messages d''erreur'!$B$9,"")</f>
        <v/>
      </c>
      <c r="P1641" s="447">
        <f t="shared" si="128"/>
        <v>41600</v>
      </c>
      <c r="Q1641" s="447">
        <f>IFERROR(VLOOKUP(B1642,'Liste CG'!A:A,1,FALSE),"Attention erreur pas de CG")</f>
        <v>77241</v>
      </c>
      <c r="R1641" s="447" t="str">
        <f>IF(LEFT(Q1641,1)="A",'Messages d''erreur'!B$10,"")</f>
        <v/>
      </c>
      <c r="S1641" s="467">
        <f t="shared" si="129"/>
        <v>41600</v>
      </c>
      <c r="T1641" s="469">
        <f>IFERROR(VLOOKUP(S1641,'Liste CG'!A:A,1,FALSE),"Attention erreur pas de CG")</f>
        <v>41600</v>
      </c>
      <c r="U1641" s="447" t="str">
        <f>IF(MID(H1641,4,1)="x", 'Messages d''erreur'!$B$13,IF(LEFT(T1641,1)="A",'Messages d''erreur'!$B$12,""))</f>
        <v/>
      </c>
    </row>
    <row r="1642" spans="1:21" ht="39" x14ac:dyDescent="0.35">
      <c r="A1642" s="535" t="s">
        <v>1390</v>
      </c>
      <c r="B1642" s="447">
        <f t="shared" si="130"/>
        <v>77241</v>
      </c>
      <c r="C1642" s="462" t="s">
        <v>2631</v>
      </c>
      <c r="D1642" s="463" t="s">
        <v>1100</v>
      </c>
      <c r="E1642" s="464" t="s">
        <v>1101</v>
      </c>
      <c r="F1642" s="464">
        <v>1</v>
      </c>
      <c r="G1642" s="462" t="s">
        <v>1389</v>
      </c>
      <c r="H1642" s="464" t="s">
        <v>2530</v>
      </c>
      <c r="I1642" s="464" t="s">
        <v>1215</v>
      </c>
      <c r="J1642" s="464" t="s">
        <v>61</v>
      </c>
      <c r="K1642" s="466" t="s">
        <v>1100</v>
      </c>
      <c r="L1642" s="467">
        <f t="shared" si="132"/>
        <v>0</v>
      </c>
      <c r="M1642" s="468" t="e">
        <f t="shared" si="131"/>
        <v>#VALUE!</v>
      </c>
      <c r="N1642" s="467" t="str">
        <f>IF(IFERROR(SEARCH("-",K1642,1),0) &gt; 0,IFERROR(VLOOKUP(K1642,'Liste ECO'!A:A,1,FALSE),"ATTENTION CE Inexistant"),"")</f>
        <v/>
      </c>
      <c r="O1642" s="467" t="str">
        <f>IF(LEFT(N1642,1) ="A",'Messages d''erreur'!$B$9,"")</f>
        <v/>
      </c>
      <c r="P1642" s="447" t="e">
        <f t="shared" si="128"/>
        <v>#VALUE!</v>
      </c>
      <c r="Q1642" s="447">
        <f>IFERROR(VLOOKUP(B1644,'Liste CG'!A:A,1,FALSE),"Attention erreur pas de CG")</f>
        <v>77251</v>
      </c>
      <c r="R1642" s="447" t="str">
        <f>IF(LEFT(Q1642,1)="A",'Messages d''erreur'!B$10,"")</f>
        <v/>
      </c>
      <c r="S1642" s="467" t="e">
        <f t="shared" si="129"/>
        <v>#VALUE!</v>
      </c>
      <c r="T1642" s="469" t="str">
        <f>IFERROR(VLOOKUP(S1642,'Liste CG'!A:A,1,FALSE),"Attention erreur pas de CG")</f>
        <v>Attention erreur pas de CG</v>
      </c>
      <c r="U1642" s="447" t="str">
        <f>IF(MID(H1642,4,1)="x", 'Messages d''erreur'!$B$13,IF(LEFT(T1642,1)="A",'Messages d''erreur'!$B$12,""))</f>
        <v>Compte générique de contre-partie</v>
      </c>
    </row>
    <row r="1643" spans="1:21" ht="26" x14ac:dyDescent="0.35">
      <c r="A1643" s="535" t="s">
        <v>2632</v>
      </c>
      <c r="B1643" s="447">
        <f t="shared" si="130"/>
        <v>77251</v>
      </c>
      <c r="C1643" s="462" t="s">
        <v>2633</v>
      </c>
      <c r="D1643" s="463" t="s">
        <v>1100</v>
      </c>
      <c r="E1643" s="464" t="s">
        <v>1101</v>
      </c>
      <c r="F1643" s="464">
        <v>1</v>
      </c>
      <c r="G1643" s="462" t="s">
        <v>1878</v>
      </c>
      <c r="H1643" s="464">
        <v>41600</v>
      </c>
      <c r="I1643" s="464" t="s">
        <v>1201</v>
      </c>
      <c r="J1643" s="464" t="s">
        <v>61</v>
      </c>
      <c r="K1643" s="466" t="s">
        <v>745</v>
      </c>
      <c r="L1643" s="467">
        <f>IF(A1643=A1641,1,0)</f>
        <v>0</v>
      </c>
      <c r="M1643" s="468">
        <f t="shared" si="131"/>
        <v>41600</v>
      </c>
      <c r="N1643" s="467" t="str">
        <f>IF(IFERROR(SEARCH("-",K1643,1),0) &gt; 0,IFERROR(VLOOKUP(K1643,'Liste ECO'!A:A,1,FALSE),"ATTENTION CE Inexistant"),"")</f>
        <v>580-51</v>
      </c>
      <c r="O1643" s="467" t="str">
        <f>IF(LEFT(N1643,1) ="A",'Messages d''erreur'!$B$9,"")</f>
        <v/>
      </c>
      <c r="P1643" s="447">
        <f t="shared" si="128"/>
        <v>41600</v>
      </c>
      <c r="Q1643" s="447">
        <f>IFERROR(VLOOKUP(B1644,'Liste CG'!A:A,1,FALSE),"Attention erreur pas de CG")</f>
        <v>77251</v>
      </c>
      <c r="R1643" s="447" t="str">
        <f>IF(LEFT(Q1643,1)="A",'Messages d''erreur'!B$10,"")</f>
        <v/>
      </c>
      <c r="S1643" s="467">
        <f t="shared" si="129"/>
        <v>41600</v>
      </c>
      <c r="T1643" s="469">
        <f>IFERROR(VLOOKUP(S1643,'Liste CG'!A:A,1,FALSE),"Attention erreur pas de CG")</f>
        <v>41600</v>
      </c>
      <c r="U1643" s="447" t="str">
        <f>IF(MID(H1643,4,1)="x", 'Messages d''erreur'!$B$13,IF(LEFT(T1643,1)="A",'Messages d''erreur'!$B$12,""))</f>
        <v/>
      </c>
    </row>
    <row r="1644" spans="1:21" ht="26" x14ac:dyDescent="0.35">
      <c r="A1644" s="535" t="s">
        <v>2632</v>
      </c>
      <c r="B1644" s="447">
        <f t="shared" si="130"/>
        <v>77251</v>
      </c>
      <c r="C1644" s="462" t="s">
        <v>2633</v>
      </c>
      <c r="D1644" s="463" t="s">
        <v>1100</v>
      </c>
      <c r="E1644" s="464" t="s">
        <v>1101</v>
      </c>
      <c r="F1644" s="464">
        <v>1</v>
      </c>
      <c r="G1644" s="462" t="s">
        <v>1878</v>
      </c>
      <c r="H1644" s="464" t="s">
        <v>1371</v>
      </c>
      <c r="I1644" s="464" t="s">
        <v>1201</v>
      </c>
      <c r="J1644" s="464" t="s">
        <v>61</v>
      </c>
      <c r="K1644" s="466" t="s">
        <v>737</v>
      </c>
      <c r="L1644" s="467">
        <f>IF(A1644=A1642,1,0)</f>
        <v>0</v>
      </c>
      <c r="M1644" s="468">
        <f t="shared" si="131"/>
        <v>41600</v>
      </c>
      <c r="N1644" s="467" t="str">
        <f>IF(IFERROR(SEARCH("-",K1644,1),0) &gt; 0,IFERROR(VLOOKUP(K1644,'Liste ECO'!A:A,1,FALSE),"ATTENTION CE Inexistant"),"")</f>
        <v>560-51</v>
      </c>
      <c r="O1644" s="467" t="str">
        <f>IF(LEFT(N1644,1) ="A",'Messages d''erreur'!$B$9,"")</f>
        <v/>
      </c>
      <c r="P1644" s="447">
        <f t="shared" si="128"/>
        <v>41600</v>
      </c>
      <c r="Q1644" s="447">
        <f>IFERROR(VLOOKUP(B1645,'Liste CG'!A:A,1,FALSE),"Attention erreur pas de CG")</f>
        <v>77252</v>
      </c>
      <c r="R1644" s="447" t="str">
        <f>IF(LEFT(Q1644,1)="A",'Messages d''erreur'!B$10,"")</f>
        <v/>
      </c>
      <c r="S1644" s="467">
        <f t="shared" si="129"/>
        <v>41600</v>
      </c>
      <c r="T1644" s="469">
        <f>IFERROR(VLOOKUP(S1644,'Liste CG'!A:A,1,FALSE),"Attention erreur pas de CG")</f>
        <v>41600</v>
      </c>
      <c r="U1644" s="447" t="str">
        <f>IF(MID(H1644,4,1)="x", 'Messages d''erreur'!$B$13,IF(LEFT(T1644,1)="A",'Messages d''erreur'!$B$12,""))</f>
        <v/>
      </c>
    </row>
    <row r="1645" spans="1:21" ht="26" x14ac:dyDescent="0.35">
      <c r="A1645" s="535" t="s">
        <v>2634</v>
      </c>
      <c r="B1645" s="447">
        <f t="shared" si="130"/>
        <v>77252</v>
      </c>
      <c r="C1645" s="462" t="s">
        <v>774</v>
      </c>
      <c r="D1645" s="463" t="s">
        <v>1100</v>
      </c>
      <c r="E1645" s="464" t="s">
        <v>1101</v>
      </c>
      <c r="F1645" s="464">
        <v>1</v>
      </c>
      <c r="G1645" s="462" t="s">
        <v>1878</v>
      </c>
      <c r="H1645" s="464" t="s">
        <v>1371</v>
      </c>
      <c r="I1645" s="502" t="s">
        <v>3036</v>
      </c>
      <c r="J1645" s="464" t="s">
        <v>61</v>
      </c>
      <c r="K1645" s="466" t="s">
        <v>773</v>
      </c>
      <c r="L1645" s="467">
        <f t="shared" si="132"/>
        <v>0</v>
      </c>
      <c r="M1645" s="468">
        <f t="shared" si="131"/>
        <v>41600</v>
      </c>
      <c r="N1645" s="467" t="str">
        <f>IF(IFERROR(SEARCH("-",K1645,1),0) &gt; 0,IFERROR(VLOOKUP(K1645,'Liste ECO'!A:A,1,FALSE),"ATTENTION CE Inexistant"),"")</f>
        <v>669-51</v>
      </c>
      <c r="O1645" s="467" t="str">
        <f>IF(LEFT(N1645,1) ="A",'Messages d''erreur'!$B$9,"")</f>
        <v/>
      </c>
      <c r="P1645" s="447">
        <f t="shared" si="128"/>
        <v>41600</v>
      </c>
      <c r="Q1645" s="447">
        <f>IFERROR(VLOOKUP(B1646,'Liste CG'!A:A,1,FALSE),"Attention erreur pas de CG")</f>
        <v>77253</v>
      </c>
      <c r="R1645" s="447" t="str">
        <f>IF(LEFT(Q1645,1)="A",'Messages d''erreur'!B$10,"")</f>
        <v/>
      </c>
      <c r="S1645" s="467">
        <f t="shared" si="129"/>
        <v>41600</v>
      </c>
      <c r="T1645" s="469">
        <f>IFERROR(VLOOKUP(S1645,'Liste CG'!A:A,1,FALSE),"Attention erreur pas de CG")</f>
        <v>41600</v>
      </c>
      <c r="U1645" s="447" t="str">
        <f>IF(MID(H1645,4,1)="x", 'Messages d''erreur'!$B$13,IF(LEFT(T1645,1)="A",'Messages d''erreur'!$B$12,""))</f>
        <v/>
      </c>
    </row>
    <row r="1646" spans="1:21" ht="26" x14ac:dyDescent="0.35">
      <c r="A1646" s="535" t="s">
        <v>2635</v>
      </c>
      <c r="B1646" s="447">
        <f t="shared" si="130"/>
        <v>77253</v>
      </c>
      <c r="C1646" s="462" t="s">
        <v>781</v>
      </c>
      <c r="D1646" s="463" t="s">
        <v>1100</v>
      </c>
      <c r="E1646" s="464" t="s">
        <v>1101</v>
      </c>
      <c r="F1646" s="464">
        <v>1</v>
      </c>
      <c r="G1646" s="462" t="s">
        <v>1878</v>
      </c>
      <c r="H1646" s="464" t="s">
        <v>1371</v>
      </c>
      <c r="I1646" s="464" t="s">
        <v>1201</v>
      </c>
      <c r="J1646" s="464" t="s">
        <v>61</v>
      </c>
      <c r="K1646" s="466" t="s">
        <v>780</v>
      </c>
      <c r="L1646" s="467">
        <f t="shared" si="132"/>
        <v>0</v>
      </c>
      <c r="M1646" s="468">
        <f t="shared" si="131"/>
        <v>41600</v>
      </c>
      <c r="N1646" s="467" t="str">
        <f>IF(IFERROR(SEARCH("-",K1646,1),0) &gt; 0,IFERROR(VLOOKUP(K1646,'Liste ECO'!A:A,1,FALSE),"ATTENTION CE Inexistant"),"")</f>
        <v>689-51</v>
      </c>
      <c r="O1646" s="467" t="str">
        <f>IF(LEFT(N1646,1) ="A",'Messages d''erreur'!$B$9,"")</f>
        <v/>
      </c>
      <c r="P1646" s="447">
        <f t="shared" si="128"/>
        <v>41600</v>
      </c>
      <c r="Q1646" s="447">
        <f>IFERROR(VLOOKUP(B1647,'Liste CG'!A:A,1,FALSE),"Attention erreur pas de CG")</f>
        <v>77261</v>
      </c>
      <c r="R1646" s="447" t="str">
        <f>IF(LEFT(Q1646,1)="A",'Messages d''erreur'!B$10,"")</f>
        <v/>
      </c>
      <c r="S1646" s="467">
        <f t="shared" si="129"/>
        <v>41600</v>
      </c>
      <c r="T1646" s="469">
        <f>IFERROR(VLOOKUP(S1646,'Liste CG'!A:A,1,FALSE),"Attention erreur pas de CG")</f>
        <v>41600</v>
      </c>
      <c r="U1646" s="447" t="str">
        <f>IF(MID(H1646,4,1)="x", 'Messages d''erreur'!$B$13,IF(LEFT(T1646,1)="A",'Messages d''erreur'!$B$12,""))</f>
        <v/>
      </c>
    </row>
    <row r="1647" spans="1:21" ht="39" x14ac:dyDescent="0.35">
      <c r="A1647" s="535" t="s">
        <v>2636</v>
      </c>
      <c r="B1647" s="447">
        <f t="shared" si="130"/>
        <v>77261</v>
      </c>
      <c r="C1647" s="462" t="s">
        <v>888</v>
      </c>
      <c r="D1647" s="463" t="s">
        <v>1100</v>
      </c>
      <c r="E1647" s="464" t="s">
        <v>1101</v>
      </c>
      <c r="F1647" s="464">
        <v>1</v>
      </c>
      <c r="G1647" s="462" t="s">
        <v>1377</v>
      </c>
      <c r="H1647" s="464" t="s">
        <v>1371</v>
      </c>
      <c r="I1647" s="464" t="s">
        <v>1201</v>
      </c>
      <c r="J1647" s="464" t="s">
        <v>61</v>
      </c>
      <c r="K1647" s="466" t="s">
        <v>887</v>
      </c>
      <c r="L1647" s="467">
        <f t="shared" si="132"/>
        <v>0</v>
      </c>
      <c r="M1647" s="468">
        <f t="shared" si="131"/>
        <v>41600</v>
      </c>
      <c r="N1647" s="467" t="str">
        <f>IF(IFERROR(SEARCH("-",K1647,1),0) &gt; 0,IFERROR(VLOOKUP(K1647,'Liste ECO'!A:A,1,FALSE),"ATTENTION CE Inexistant"),"")</f>
        <v>769-51</v>
      </c>
      <c r="O1647" s="467" t="str">
        <f>IF(LEFT(N1647,1) ="A",'Messages d''erreur'!$B$9,"")</f>
        <v/>
      </c>
      <c r="P1647" s="447">
        <f t="shared" si="128"/>
        <v>41600</v>
      </c>
      <c r="Q1647" s="447">
        <f>IFERROR(VLOOKUP(B1648,'Liste CG'!A:A,1,FALSE),"Attention erreur pas de CG")</f>
        <v>77311</v>
      </c>
      <c r="R1647" s="447" t="str">
        <f>IF(LEFT(Q1647,1)="A",'Messages d''erreur'!B$10,"")</f>
        <v/>
      </c>
      <c r="S1647" s="467">
        <f t="shared" si="129"/>
        <v>41600</v>
      </c>
      <c r="T1647" s="469">
        <f>IFERROR(VLOOKUP(S1647,'Liste CG'!A:A,1,FALSE),"Attention erreur pas de CG")</f>
        <v>41600</v>
      </c>
      <c r="U1647" s="447" t="str">
        <f>IF(MID(H1647,4,1)="x", 'Messages d''erreur'!$B$13,IF(LEFT(T1647,1)="A",'Messages d''erreur'!$B$12,""))</f>
        <v/>
      </c>
    </row>
    <row r="1648" spans="1:21" ht="39" x14ac:dyDescent="0.35">
      <c r="A1648" s="535" t="s">
        <v>2637</v>
      </c>
      <c r="B1648" s="447">
        <f t="shared" si="130"/>
        <v>77311</v>
      </c>
      <c r="C1648" s="462" t="s">
        <v>2638</v>
      </c>
      <c r="D1648" s="463" t="s">
        <v>1100</v>
      </c>
      <c r="E1648" s="464" t="s">
        <v>1101</v>
      </c>
      <c r="F1648" s="464">
        <v>1</v>
      </c>
      <c r="G1648" s="462" t="s">
        <v>2638</v>
      </c>
      <c r="H1648" s="464" t="s">
        <v>2639</v>
      </c>
      <c r="I1648" s="464" t="s">
        <v>1341</v>
      </c>
      <c r="J1648" s="464" t="s">
        <v>61</v>
      </c>
      <c r="K1648" s="466" t="s">
        <v>1100</v>
      </c>
      <c r="L1648" s="467">
        <f t="shared" si="132"/>
        <v>0</v>
      </c>
      <c r="M1648" s="468" t="e">
        <f t="shared" si="131"/>
        <v>#VALUE!</v>
      </c>
      <c r="N1648" s="467" t="str">
        <f>IF(IFERROR(SEARCH("-",K1648,1),0) &gt; 0,IFERROR(VLOOKUP(K1648,'Liste ECO'!A:A,1,FALSE),"ATTENTION CE Inexistant"),"")</f>
        <v/>
      </c>
      <c r="O1648" s="467" t="str">
        <f>IF(LEFT(N1648,1) ="A",'Messages d''erreur'!$B$9,"")</f>
        <v/>
      </c>
      <c r="P1648" s="447" t="e">
        <f t="shared" si="128"/>
        <v>#VALUE!</v>
      </c>
      <c r="Q1648" s="447">
        <f>IFERROR(VLOOKUP(B1649,'Liste CG'!A:A,1,FALSE),"Attention erreur pas de CG")</f>
        <v>77361</v>
      </c>
      <c r="R1648" s="447" t="str">
        <f>IF(LEFT(Q1648,1)="A",'Messages d''erreur'!B$10,"")</f>
        <v/>
      </c>
      <c r="S1648" s="467" t="e">
        <f t="shared" si="129"/>
        <v>#VALUE!</v>
      </c>
      <c r="T1648" s="469" t="str">
        <f>IFERROR(VLOOKUP(S1648,'Liste CG'!A:A,1,FALSE),"Attention erreur pas de CG")</f>
        <v>Attention erreur pas de CG</v>
      </c>
      <c r="U1648" s="447" t="str">
        <f>IF(MID(H1648,4,1)="x", 'Messages d''erreur'!$B$13,IF(LEFT(T1648,1)="A",'Messages d''erreur'!$B$12,""))</f>
        <v>Compte générique de contre-partie</v>
      </c>
    </row>
    <row r="1649" spans="1:21" ht="39" x14ac:dyDescent="0.35">
      <c r="A1649" s="535" t="s">
        <v>1209</v>
      </c>
      <c r="B1649" s="447">
        <f t="shared" si="130"/>
        <v>77361</v>
      </c>
      <c r="C1649" s="462" t="s">
        <v>2640</v>
      </c>
      <c r="D1649" s="463" t="s">
        <v>1100</v>
      </c>
      <c r="E1649" s="464" t="s">
        <v>1101</v>
      </c>
      <c r="F1649" s="464">
        <v>1</v>
      </c>
      <c r="G1649" s="462" t="s">
        <v>2641</v>
      </c>
      <c r="H1649" s="464" t="s">
        <v>2611</v>
      </c>
      <c r="I1649" s="464" t="s">
        <v>2642</v>
      </c>
      <c r="J1649" s="464" t="s">
        <v>61</v>
      </c>
      <c r="K1649" s="466" t="s">
        <v>1100</v>
      </c>
      <c r="L1649" s="467">
        <f t="shared" si="132"/>
        <v>0</v>
      </c>
      <c r="M1649" s="468" t="e">
        <f t="shared" si="131"/>
        <v>#VALUE!</v>
      </c>
      <c r="N1649" s="467" t="str">
        <f>IF(IFERROR(SEARCH("-",K1649,1),0) &gt; 0,IFERROR(VLOOKUP(K1649,'Liste ECO'!A:A,1,FALSE),"ATTENTION CE Inexistant"),"")</f>
        <v/>
      </c>
      <c r="O1649" s="467" t="str">
        <f>IF(LEFT(N1649,1) ="A",'Messages d''erreur'!$B$9,"")</f>
        <v/>
      </c>
      <c r="P1649" s="447" t="e">
        <f t="shared" si="128"/>
        <v>#VALUE!</v>
      </c>
      <c r="Q1649" s="447">
        <f>IFERROR(VLOOKUP(B1650,'Liste CG'!A:A,1,FALSE),"Attention erreur pas de CG")</f>
        <v>77371</v>
      </c>
      <c r="R1649" s="447" t="str">
        <f>IF(LEFT(Q1649,1)="A",'Messages d''erreur'!B$10,"")</f>
        <v/>
      </c>
      <c r="S1649" s="467" t="e">
        <f t="shared" si="129"/>
        <v>#VALUE!</v>
      </c>
      <c r="T1649" s="469" t="str">
        <f>IFERROR(VLOOKUP(S1649,'Liste CG'!A:A,1,FALSE),"Attention erreur pas de CG")</f>
        <v>Attention erreur pas de CG</v>
      </c>
      <c r="U1649" s="447" t="str">
        <f>IF(MID(H1649,4,1)="x", 'Messages d''erreur'!$B$13,IF(LEFT(T1649,1)="A",'Messages d''erreur'!$B$12,""))</f>
        <v>Compte générique de contre-partie</v>
      </c>
    </row>
    <row r="1650" spans="1:21" ht="39" x14ac:dyDescent="0.35">
      <c r="A1650" s="535" t="s">
        <v>1403</v>
      </c>
      <c r="B1650" s="447">
        <f t="shared" si="130"/>
        <v>77371</v>
      </c>
      <c r="C1650" s="462" t="s">
        <v>2643</v>
      </c>
      <c r="D1650" s="463" t="s">
        <v>1100</v>
      </c>
      <c r="E1650" s="464" t="s">
        <v>1101</v>
      </c>
      <c r="F1650" s="464">
        <v>1</v>
      </c>
      <c r="G1650" s="462" t="s">
        <v>2644</v>
      </c>
      <c r="H1650" s="464" t="s">
        <v>2534</v>
      </c>
      <c r="I1650" s="464" t="s">
        <v>1341</v>
      </c>
      <c r="J1650" s="464" t="s">
        <v>61</v>
      </c>
      <c r="K1650" s="466" t="s">
        <v>1100</v>
      </c>
      <c r="L1650" s="467">
        <f t="shared" si="132"/>
        <v>0</v>
      </c>
      <c r="M1650" s="468" t="e">
        <f t="shared" si="131"/>
        <v>#VALUE!</v>
      </c>
      <c r="N1650" s="467" t="str">
        <f>IF(IFERROR(SEARCH("-",K1650,1),0) &gt; 0,IFERROR(VLOOKUP(K1650,'Liste ECO'!A:A,1,FALSE),"ATTENTION CE Inexistant"),"")</f>
        <v/>
      </c>
      <c r="O1650" s="467" t="str">
        <f>IF(LEFT(N1650,1) ="A",'Messages d''erreur'!$B$9,"")</f>
        <v/>
      </c>
      <c r="P1650" s="447" t="e">
        <f t="shared" si="128"/>
        <v>#VALUE!</v>
      </c>
      <c r="Q1650" s="447">
        <f>IFERROR(VLOOKUP(B1651,'Liste CG'!A:A,1,FALSE),"Attention erreur pas de CG")</f>
        <v>77391</v>
      </c>
      <c r="R1650" s="447" t="str">
        <f>IF(LEFT(Q1650,1)="A",'Messages d''erreur'!B$10,"")</f>
        <v/>
      </c>
      <c r="S1650" s="467" t="e">
        <f t="shared" si="129"/>
        <v>#VALUE!</v>
      </c>
      <c r="T1650" s="469" t="str">
        <f>IFERROR(VLOOKUP(S1650,'Liste CG'!A:A,1,FALSE),"Attention erreur pas de CG")</f>
        <v>Attention erreur pas de CG</v>
      </c>
      <c r="U1650" s="447" t="str">
        <f>IF(MID(H1650,4,1)="x", 'Messages d''erreur'!$B$13,IF(LEFT(T1650,1)="A",'Messages d''erreur'!$B$12,""))</f>
        <v>Compte générique de contre-partie</v>
      </c>
    </row>
    <row r="1651" spans="1:21" ht="26" x14ac:dyDescent="0.35">
      <c r="A1651" s="535" t="s">
        <v>2645</v>
      </c>
      <c r="B1651" s="447">
        <f t="shared" si="130"/>
        <v>77391</v>
      </c>
      <c r="C1651" s="462" t="s">
        <v>2646</v>
      </c>
      <c r="D1651" s="463" t="s">
        <v>1100</v>
      </c>
      <c r="E1651" s="464" t="s">
        <v>1101</v>
      </c>
      <c r="F1651" s="464">
        <v>1</v>
      </c>
      <c r="G1651" s="462" t="s">
        <v>2646</v>
      </c>
      <c r="H1651" s="464" t="s">
        <v>2647</v>
      </c>
      <c r="I1651" s="464" t="s">
        <v>2648</v>
      </c>
      <c r="J1651" s="464" t="s">
        <v>61</v>
      </c>
      <c r="K1651" s="466" t="s">
        <v>1100</v>
      </c>
      <c r="L1651" s="467">
        <f t="shared" si="132"/>
        <v>0</v>
      </c>
      <c r="M1651" s="468" t="e">
        <f t="shared" si="131"/>
        <v>#VALUE!</v>
      </c>
      <c r="N1651" s="467" t="str">
        <f>IF(IFERROR(SEARCH("-",K1651,1),0) &gt; 0,IFERROR(VLOOKUP(K1651,'Liste ECO'!A:A,1,FALSE),"ATTENTION CE Inexistant"),"")</f>
        <v/>
      </c>
      <c r="O1651" s="467" t="str">
        <f>IF(LEFT(N1651,1) ="A",'Messages d''erreur'!$B$9,"")</f>
        <v/>
      </c>
      <c r="P1651" s="447" t="e">
        <f t="shared" si="128"/>
        <v>#VALUE!</v>
      </c>
      <c r="Q1651" s="447">
        <f>IFERROR(VLOOKUP(B1652,'Liste CG'!A:A,1,FALSE),"Attention erreur pas de CG")</f>
        <v>78504</v>
      </c>
      <c r="R1651" s="447" t="str">
        <f>IF(LEFT(Q1651,1)="A",'Messages d''erreur'!B$10,"")</f>
        <v/>
      </c>
      <c r="S1651" s="467" t="e">
        <f t="shared" si="129"/>
        <v>#VALUE!</v>
      </c>
      <c r="T1651" s="469" t="str">
        <f>IFERROR(VLOOKUP(S1651,'Liste CG'!A:A,1,FALSE),"Attention erreur pas de CG")</f>
        <v>Attention erreur pas de CG</v>
      </c>
      <c r="U1651" s="447" t="str">
        <f>IF(MID(H1651,4,1)="x", 'Messages d''erreur'!$B$13,IF(LEFT(T1651,1)="A",'Messages d''erreur'!$B$12,""))</f>
        <v>Compte générique de contre-partie</v>
      </c>
    </row>
    <row r="1652" spans="1:21" ht="52" x14ac:dyDescent="0.35">
      <c r="A1652" s="535" t="s">
        <v>1159</v>
      </c>
      <c r="B1652" s="447">
        <f t="shared" si="130"/>
        <v>78504</v>
      </c>
      <c r="C1652" s="462" t="s">
        <v>1158</v>
      </c>
      <c r="D1652" s="463" t="s">
        <v>1100</v>
      </c>
      <c r="E1652" s="464" t="s">
        <v>1101</v>
      </c>
      <c r="F1652" s="464">
        <v>1</v>
      </c>
      <c r="G1652" s="462" t="s">
        <v>1158</v>
      </c>
      <c r="H1652" s="464" t="s">
        <v>1151</v>
      </c>
      <c r="I1652" s="464" t="s">
        <v>1153</v>
      </c>
      <c r="J1652" s="464" t="s">
        <v>61</v>
      </c>
      <c r="K1652" s="466" t="s">
        <v>1063</v>
      </c>
      <c r="L1652" s="467">
        <f t="shared" si="132"/>
        <v>0</v>
      </c>
      <c r="M1652" s="468">
        <f t="shared" si="131"/>
        <v>13104</v>
      </c>
      <c r="N1652" s="467" t="str">
        <f>IF(IFERROR(SEARCH("-",K1652,1),0) &gt; 0,IFERROR(VLOOKUP(K1652,'Liste ECO'!A:A,1,FALSE),"ATTENTION CE Inexistant"),"")</f>
        <v>994-01</v>
      </c>
      <c r="O1652" s="467" t="str">
        <f>IF(LEFT(N1652,1) ="A",'Messages d''erreur'!$B$9,"")</f>
        <v/>
      </c>
      <c r="P1652" s="447">
        <f t="shared" si="128"/>
        <v>13104</v>
      </c>
      <c r="Q1652" s="447">
        <f>IFERROR(VLOOKUP(B1653,'Liste CG'!A:A,1,FALSE),"Attention erreur pas de CG")</f>
        <v>78506</v>
      </c>
      <c r="R1652" s="447" t="str">
        <f>IF(LEFT(Q1652,1)="A",'Messages d''erreur'!B$10,"")</f>
        <v/>
      </c>
      <c r="S1652" s="467">
        <f t="shared" si="129"/>
        <v>13104</v>
      </c>
      <c r="T1652" s="469">
        <f>IFERROR(VLOOKUP(S1652,'Liste CG'!A:A,1,FALSE),"Attention erreur pas de CG")</f>
        <v>13104</v>
      </c>
      <c r="U1652" s="447" t="str">
        <f>IF(MID(H1652,4,1)="x", 'Messages d''erreur'!$B$13,IF(LEFT(T1652,1)="A",'Messages d''erreur'!$B$12,""))</f>
        <v/>
      </c>
    </row>
    <row r="1653" spans="1:21" ht="52" x14ac:dyDescent="0.35">
      <c r="A1653" s="535" t="s">
        <v>1173</v>
      </c>
      <c r="B1653" s="447">
        <f t="shared" si="130"/>
        <v>78506</v>
      </c>
      <c r="C1653" s="462" t="s">
        <v>2649</v>
      </c>
      <c r="D1653" s="463" t="s">
        <v>1100</v>
      </c>
      <c r="E1653" s="464" t="s">
        <v>1101</v>
      </c>
      <c r="F1653" s="464">
        <v>1</v>
      </c>
      <c r="G1653" s="462" t="s">
        <v>2649</v>
      </c>
      <c r="H1653" s="464" t="s">
        <v>1168</v>
      </c>
      <c r="I1653" s="464" t="s">
        <v>1153</v>
      </c>
      <c r="J1653" s="464" t="s">
        <v>61</v>
      </c>
      <c r="K1653" s="466" t="s">
        <v>1065</v>
      </c>
      <c r="L1653" s="467">
        <f t="shared" si="132"/>
        <v>0</v>
      </c>
      <c r="M1653" s="468">
        <f t="shared" si="131"/>
        <v>13106</v>
      </c>
      <c r="N1653" s="467" t="str">
        <f>IF(IFERROR(SEARCH("-",K1653,1),0) &gt; 0,IFERROR(VLOOKUP(K1653,'Liste ECO'!A:A,1,FALSE),"ATTENTION CE Inexistant"),"")</f>
        <v>994-02</v>
      </c>
      <c r="O1653" s="467" t="str">
        <f>IF(LEFT(N1653,1) ="A",'Messages d''erreur'!$B$9,"")</f>
        <v/>
      </c>
      <c r="P1653" s="447">
        <f t="shared" si="128"/>
        <v>13106</v>
      </c>
      <c r="Q1653" s="447">
        <f>IFERROR(VLOOKUP(B1654,'Liste CG'!A:A,1,FALSE),"Attention erreur pas de CG")</f>
        <v>78605</v>
      </c>
      <c r="R1653" s="447" t="str">
        <f>IF(LEFT(Q1653,1)="A",'Messages d''erreur'!B$10,"")</f>
        <v/>
      </c>
      <c r="S1653" s="467">
        <f t="shared" si="129"/>
        <v>13106</v>
      </c>
      <c r="T1653" s="469">
        <f>IFERROR(VLOOKUP(S1653,'Liste CG'!A:A,1,FALSE),"Attention erreur pas de CG")</f>
        <v>13106</v>
      </c>
      <c r="U1653" s="447" t="str">
        <f>IF(MID(H1653,4,1)="x", 'Messages d''erreur'!$B$13,IF(LEFT(T1653,1)="A",'Messages d''erreur'!$B$12,""))</f>
        <v/>
      </c>
    </row>
    <row r="1654" spans="1:21" ht="65" x14ac:dyDescent="0.35">
      <c r="A1654" s="535" t="s">
        <v>1167</v>
      </c>
      <c r="B1654" s="447">
        <f t="shared" si="130"/>
        <v>78605</v>
      </c>
      <c r="C1654" s="462" t="s">
        <v>1166</v>
      </c>
      <c r="D1654" s="463" t="s">
        <v>1100</v>
      </c>
      <c r="E1654" s="464" t="s">
        <v>1101</v>
      </c>
      <c r="F1654" s="464">
        <v>1</v>
      </c>
      <c r="G1654" s="462" t="s">
        <v>1166</v>
      </c>
      <c r="H1654" s="464" t="s">
        <v>1160</v>
      </c>
      <c r="I1654" s="464" t="s">
        <v>1153</v>
      </c>
      <c r="J1654" s="464" t="s">
        <v>61</v>
      </c>
      <c r="K1654" s="466" t="s">
        <v>1068</v>
      </c>
      <c r="L1654" s="467">
        <f t="shared" si="132"/>
        <v>0</v>
      </c>
      <c r="M1654" s="468">
        <f t="shared" si="131"/>
        <v>13105</v>
      </c>
      <c r="N1654" s="467" t="str">
        <f>IF(IFERROR(SEARCH("-",K1654,1),0) &gt; 0,IFERROR(VLOOKUP(K1654,'Liste ECO'!A:A,1,FALSE),"ATTENTION CE Inexistant"),"")</f>
        <v>995-51</v>
      </c>
      <c r="O1654" s="467" t="str">
        <f>IF(LEFT(N1654,1) ="A",'Messages d''erreur'!$B$9,"")</f>
        <v/>
      </c>
      <c r="P1654" s="447">
        <f t="shared" si="128"/>
        <v>13105</v>
      </c>
      <c r="Q1654" s="447">
        <f>IFERROR(VLOOKUP(B1655,'Liste CG'!A:A,1,FALSE),"Attention erreur pas de CG")</f>
        <v>79201</v>
      </c>
      <c r="R1654" s="447" t="str">
        <f>IF(LEFT(Q1654,1)="A",'Messages d''erreur'!B$10,"")</f>
        <v/>
      </c>
      <c r="S1654" s="467">
        <f t="shared" si="129"/>
        <v>13105</v>
      </c>
      <c r="T1654" s="469">
        <f>IFERROR(VLOOKUP(S1654,'Liste CG'!A:A,1,FALSE),"Attention erreur pas de CG")</f>
        <v>13105</v>
      </c>
      <c r="U1654" s="447" t="str">
        <f>IF(MID(H1654,4,1)="x", 'Messages d''erreur'!$B$13,IF(LEFT(T1654,1)="A",'Messages d''erreur'!$B$12,""))</f>
        <v/>
      </c>
    </row>
    <row r="1655" spans="1:21" ht="26" x14ac:dyDescent="0.35">
      <c r="A1655" s="536" t="s">
        <v>2650</v>
      </c>
      <c r="B1655" s="447">
        <f t="shared" si="130"/>
        <v>79201</v>
      </c>
      <c r="C1655" s="522" t="s">
        <v>5094</v>
      </c>
      <c r="D1655" s="523" t="s">
        <v>1100</v>
      </c>
      <c r="E1655" s="524" t="s">
        <v>1101</v>
      </c>
      <c r="F1655" s="524">
        <v>1</v>
      </c>
      <c r="G1655" s="525" t="s">
        <v>2651</v>
      </c>
      <c r="H1655" s="477" t="s">
        <v>1188</v>
      </c>
      <c r="I1655" s="524" t="s">
        <v>1189</v>
      </c>
      <c r="J1655" s="526" t="s">
        <v>61</v>
      </c>
      <c r="K1655" s="527" t="s">
        <v>1100</v>
      </c>
      <c r="L1655" s="467">
        <f t="shared" si="132"/>
        <v>0</v>
      </c>
      <c r="M1655" s="468">
        <f t="shared" si="131"/>
        <v>14031</v>
      </c>
      <c r="N1655" s="467" t="str">
        <f>IF(IFERROR(SEARCH("-",K1655,1),0) &gt; 0,IFERROR(VLOOKUP(K1655,'Liste ECO'!A:A,1,FALSE),"ATTENTION CE Inexistant"),"")</f>
        <v/>
      </c>
      <c r="O1655" s="467" t="str">
        <f>IF(LEFT(N1655,1) ="A",'Messages d''erreur'!$B$9,"")</f>
        <v/>
      </c>
      <c r="P1655" s="447">
        <f t="shared" si="128"/>
        <v>14031</v>
      </c>
      <c r="Q1655" s="447">
        <f>IFERROR(VLOOKUP(B1656,'Liste CG'!A:A,1,FALSE),"Attention erreur pas de CG")</f>
        <v>79202</v>
      </c>
      <c r="R1655" s="447" t="str">
        <f>IF(LEFT(Q1655,1)="A",'Messages d''erreur'!B$10,"")</f>
        <v/>
      </c>
      <c r="S1655" s="467">
        <f t="shared" ref="S1655:S1656" si="133">VALUE(H1655)</f>
        <v>14031</v>
      </c>
      <c r="T1655" s="469">
        <f>IFERROR(VLOOKUP(S1655,'Liste CG'!A:A,1,FALSE),"Attention erreur pas de CG")</f>
        <v>14031</v>
      </c>
      <c r="U1655" s="447" t="str">
        <f>IF(MID(H1655,4,1)="x", 'Messages d''erreur'!$B$13,IF(LEFT(T1655,1)="A",'Messages d''erreur'!$B$12,""))</f>
        <v/>
      </c>
    </row>
    <row r="1656" spans="1:21" ht="26" x14ac:dyDescent="0.35">
      <c r="A1656" s="545">
        <v>79202</v>
      </c>
      <c r="B1656" s="447">
        <f t="shared" si="130"/>
        <v>79202</v>
      </c>
      <c r="C1656" s="528" t="s">
        <v>5095</v>
      </c>
      <c r="D1656" s="481" t="s">
        <v>1100</v>
      </c>
      <c r="E1656" s="482" t="s">
        <v>1101</v>
      </c>
      <c r="F1656" s="482">
        <v>1</v>
      </c>
      <c r="G1656" s="480"/>
      <c r="H1656" s="482"/>
      <c r="I1656" s="529"/>
      <c r="J1656" s="530" t="s">
        <v>61</v>
      </c>
      <c r="K1656" s="531" t="s">
        <v>1100</v>
      </c>
      <c r="M1656" s="468">
        <f t="shared" si="131"/>
        <v>0</v>
      </c>
      <c r="N1656" s="467" t="str">
        <f>IF(IFERROR(SEARCH("-",K1656,1),0) &gt; 0,IFERROR(VLOOKUP(K1656,'Liste ECO'!A:A,1,FALSE),"ATTENTION CE Inexistant"),"")</f>
        <v/>
      </c>
      <c r="O1656" s="467" t="str">
        <f>IF(LEFT(N1656,1) ="A",'Messages d''erreur'!$B$9,"")</f>
        <v/>
      </c>
      <c r="P1656" s="447">
        <f t="shared" si="128"/>
        <v>0</v>
      </c>
      <c r="Q1656" s="447">
        <f>IFERROR(VLOOKUP(B1657,'Liste CG'!A:A,1,FALSE),"Attention erreur pas de CG")</f>
        <v>0</v>
      </c>
      <c r="R1656" s="447" t="str">
        <f>IF(LEFT(Q1656,1)="A",'Messages d''erreur'!B$10,"")</f>
        <v/>
      </c>
      <c r="S1656" s="467">
        <f t="shared" si="133"/>
        <v>0</v>
      </c>
      <c r="T1656" s="469">
        <f>IFERROR(VLOOKUP(S1656,'Liste CG'!A:A,1,FALSE),"Attention erreur pas de CG")</f>
        <v>0</v>
      </c>
      <c r="U1656" s="447" t="str">
        <f>IF(MID(H1656,4,1)="x", 'Messages d''erreur'!$B$13,IF(LEFT(T1656,1)="A",'Messages d''erreur'!$B$12,""))</f>
        <v/>
      </c>
    </row>
  </sheetData>
  <autoFilter ref="A2:U1656" xr:uid="{00000000-0001-0000-0200-000000000000}"/>
  <mergeCells count="1">
    <mergeCell ref="N1:U1"/>
  </mergeCells>
  <conditionalFormatting sqref="A147:A710 A1304:A1385 A1387:A1404 A1406:A1429 A1556:A1562 A1564:A1603 A1432:A1554 A1605:A1621 A1623:A1642 A1123:A1302 A1644:A1655 A719:A1121 A3:A140">
    <cfRule type="expression" dxfId="60" priority="52">
      <formula>L3=1</formula>
    </cfRule>
  </conditionalFormatting>
  <conditionalFormatting sqref="A1411:A1413 C1413:G1413 C1411:G1411 C1412:F1412 A1429 C1429:K1429">
    <cfRule type="expression" dxfId="59" priority="50">
      <formula>$A1414&lt;&gt;$A1411</formula>
    </cfRule>
  </conditionalFormatting>
  <conditionalFormatting sqref="I1411:K1411 K1412 I1413:K1413">
    <cfRule type="expression" dxfId="58" priority="57">
      <formula>$A1414&lt;&gt;$A1411</formula>
    </cfRule>
  </conditionalFormatting>
  <conditionalFormatting sqref="A3:A50 A946:A1048 A1496 A1498 A1050:A1070 C1050:K1070 C1498:K1498 C1496:K1496 C946:K1048 C178:J178 C170:K177 C169:J169 C153:K168 C152:J152 C147:K151 C140:K140 C139:J139 C138:K138 C137:J137 C131:K136 C130:J130 C122:K129 C121:J121 C57:K120 C3:K50 A1304:A1384 C1304:K1384 A1387:A1403 A1406:A1410 C1387:K1403 C1406:K1410 A1501:A1553 A1556:A1561 C1556:K1561 C1501:K1553 A1414:A1428 A1432:A1494 C1414:K1428 C1432:K1494 A1564:A1602 C1564:K1602 A1605:A1620 C1605:K1620 A1072:A1120 A1123:A1301 C1072:K1120 C1123:K1301 A1623:A1641 A1644:A1655 C1623:K1641 C1644:K1655 A147:A709 A719:A943 C179:K709 C719:K943 A712 C712:K712 A57:A140">
    <cfRule type="expression" dxfId="57" priority="54">
      <formula>$A4&lt;&gt;$A3</formula>
    </cfRule>
  </conditionalFormatting>
  <conditionalFormatting sqref="A51:A52 C51:K52 A713 C713:K713">
    <cfRule type="expression" dxfId="56" priority="60">
      <formula>$A57&lt;&gt;$A51</formula>
    </cfRule>
  </conditionalFormatting>
  <conditionalFormatting sqref="A53 C53:K53">
    <cfRule type="expression" dxfId="55" priority="58">
      <formula>$A58&lt;&gt;$A53</formula>
    </cfRule>
  </conditionalFormatting>
  <conditionalFormatting sqref="A54:A55 C54:K55">
    <cfRule type="expression" dxfId="54" priority="59">
      <formula>$A58&lt;&gt;$A54</formula>
    </cfRule>
  </conditionalFormatting>
  <conditionalFormatting sqref="A56 A944:A945 A1499:A1500 C1499:K1500 C945 C944:K944 C56:K56 A1302 C1302:K1302 A1385 C1385:K1385 A1404 C1404:K1404 A1554 C1554:K1554 A1562 C1562:K1562 A1603 C1603:F1603 H1603:K1603 A1621 C1621:K1621 A1121 C1121:K1121 A1642 C1642:K1642">
    <cfRule type="expression" dxfId="53" priority="56">
      <formula>$A58&lt;&gt;$A56</formula>
    </cfRule>
  </conditionalFormatting>
  <conditionalFormatting sqref="A1049 A1071 A1495 A1497 C1497:K1497 C1495:K1495 C1071:K1071 C1049:K1049">
    <cfRule type="expression" dxfId="52" priority="55">
      <formula>#REF!&lt;&gt;$A1049</formula>
    </cfRule>
  </conditionalFormatting>
  <conditionalFormatting sqref="C3:C140">
    <cfRule type="expression" dxfId="51" priority="53">
      <formula>L3=1</formula>
    </cfRule>
  </conditionalFormatting>
  <conditionalFormatting sqref="C147:C710 C1304:C1385 C1387:C1404 C1406:C1429 C1556:C1562 C1564:C1603 C1432:C1554 C1605:C1621 C1623:C1642 C1123:C1302 C1644:C1655 C719:C1121">
    <cfRule type="expression" dxfId="50" priority="49">
      <formula>L147=1</formula>
    </cfRule>
  </conditionalFormatting>
  <conditionalFormatting sqref="D945:K945">
    <cfRule type="expression" dxfId="49" priority="51">
      <formula>$A946&lt;&gt;$A945</formula>
    </cfRule>
  </conditionalFormatting>
  <conditionalFormatting sqref="G1412:J1412">
    <cfRule type="expression" dxfId="48" priority="48">
      <formula>$A1413&lt;&gt;$A1412</formula>
    </cfRule>
  </conditionalFormatting>
  <conditionalFormatting sqref="H1411">
    <cfRule type="expression" dxfId="47" priority="47">
      <formula>$A1412&lt;&gt;$A1411</formula>
    </cfRule>
  </conditionalFormatting>
  <conditionalFormatting sqref="H1413">
    <cfRule type="expression" dxfId="46" priority="46">
      <formula>$A1414&lt;&gt;$A1413</formula>
    </cfRule>
  </conditionalFormatting>
  <conditionalFormatting sqref="A1386">
    <cfRule type="expression" dxfId="45" priority="44">
      <formula>L1386=1</formula>
    </cfRule>
  </conditionalFormatting>
  <conditionalFormatting sqref="A1386 C1386:F1386 J1386:K1386">
    <cfRule type="expression" dxfId="44" priority="45">
      <formula>$A1387&lt;&gt;$A1386</formula>
    </cfRule>
  </conditionalFormatting>
  <conditionalFormatting sqref="C1386">
    <cfRule type="expression" dxfId="43" priority="43">
      <formula>L1386=1</formula>
    </cfRule>
  </conditionalFormatting>
  <conditionalFormatting sqref="G1386:I1386">
    <cfRule type="expression" dxfId="42" priority="42">
      <formula>$A1387&lt;&gt;$A1386</formula>
    </cfRule>
  </conditionalFormatting>
  <conditionalFormatting sqref="A1405">
    <cfRule type="expression" dxfId="41" priority="40">
      <formula>L1405=1</formula>
    </cfRule>
  </conditionalFormatting>
  <conditionalFormatting sqref="A1405 C1405:F1405 J1405:K1405">
    <cfRule type="expression" dxfId="40" priority="41">
      <formula>$A1406&lt;&gt;$A1405</formula>
    </cfRule>
  </conditionalFormatting>
  <conditionalFormatting sqref="C1405">
    <cfRule type="expression" dxfId="39" priority="39">
      <formula>L1405=1</formula>
    </cfRule>
  </conditionalFormatting>
  <conditionalFormatting sqref="G1405:I1405">
    <cfRule type="expression" dxfId="38" priority="38">
      <formula>$A1406&lt;&gt;$A1405</formula>
    </cfRule>
  </conditionalFormatting>
  <conditionalFormatting sqref="A1555">
    <cfRule type="expression" dxfId="37" priority="36">
      <formula>L1555=1</formula>
    </cfRule>
  </conditionalFormatting>
  <conditionalFormatting sqref="A1555 C1555:F1555 J1555:K1555">
    <cfRule type="expression" dxfId="36" priority="37">
      <formula>$A1556&lt;&gt;$A1555</formula>
    </cfRule>
  </conditionalFormatting>
  <conditionalFormatting sqref="C1555">
    <cfRule type="expression" dxfId="35" priority="35">
      <formula>L1555=1</formula>
    </cfRule>
  </conditionalFormatting>
  <conditionalFormatting sqref="G1555:I1555">
    <cfRule type="expression" dxfId="34" priority="34">
      <formula>$A1556&lt;&gt;$A1555</formula>
    </cfRule>
  </conditionalFormatting>
  <conditionalFormatting sqref="A1563">
    <cfRule type="expression" dxfId="33" priority="32">
      <formula>L1563=1</formula>
    </cfRule>
  </conditionalFormatting>
  <conditionalFormatting sqref="A1563 C1563:F1563 J1563:K1563">
    <cfRule type="expression" dxfId="32" priority="33">
      <formula>$A1564&lt;&gt;$A1563</formula>
    </cfRule>
  </conditionalFormatting>
  <conditionalFormatting sqref="C1563">
    <cfRule type="expression" dxfId="31" priority="31">
      <formula>L1563=1</formula>
    </cfRule>
  </conditionalFormatting>
  <conditionalFormatting sqref="G1563:I1563">
    <cfRule type="expression" dxfId="30" priority="30">
      <formula>$A1564&lt;&gt;$A1563</formula>
    </cfRule>
  </conditionalFormatting>
  <conditionalFormatting sqref="A1430:A1431">
    <cfRule type="expression" dxfId="29" priority="28">
      <formula>L1430=1</formula>
    </cfRule>
  </conditionalFormatting>
  <conditionalFormatting sqref="A1431 C1431:K1431">
    <cfRule type="expression" dxfId="28" priority="27">
      <formula>$A1434&lt;&gt;$A1431</formula>
    </cfRule>
  </conditionalFormatting>
  <conditionalFormatting sqref="A1430 C1430:K1430">
    <cfRule type="expression" dxfId="27" priority="29">
      <formula>$A1431&lt;&gt;$A1430</formula>
    </cfRule>
  </conditionalFormatting>
  <conditionalFormatting sqref="C1430:C1431">
    <cfRule type="expression" dxfId="26" priority="26">
      <formula>L1430=1</formula>
    </cfRule>
  </conditionalFormatting>
  <conditionalFormatting sqref="A1604">
    <cfRule type="expression" dxfId="25" priority="24">
      <formula>L1604=1</formula>
    </cfRule>
  </conditionalFormatting>
  <conditionalFormatting sqref="A1604 C1604:K1604">
    <cfRule type="expression" dxfId="24" priority="25">
      <formula>$A1605&lt;&gt;$A1604</formula>
    </cfRule>
  </conditionalFormatting>
  <conditionalFormatting sqref="C1604">
    <cfRule type="expression" dxfId="23" priority="23">
      <formula>L1604=1</formula>
    </cfRule>
  </conditionalFormatting>
  <conditionalFormatting sqref="G1603">
    <cfRule type="expression" dxfId="22" priority="22">
      <formula>$A1604&lt;&gt;$A1603</formula>
    </cfRule>
  </conditionalFormatting>
  <conditionalFormatting sqref="A1622">
    <cfRule type="expression" dxfId="21" priority="20">
      <formula>L1622=1</formula>
    </cfRule>
  </conditionalFormatting>
  <conditionalFormatting sqref="A1622 C1622:K1622">
    <cfRule type="expression" dxfId="20" priority="21">
      <formula>$A1624&lt;&gt;$A1622</formula>
    </cfRule>
  </conditionalFormatting>
  <conditionalFormatting sqref="C1622">
    <cfRule type="expression" dxfId="19" priority="19">
      <formula>L1622=1</formula>
    </cfRule>
  </conditionalFormatting>
  <conditionalFormatting sqref="A1122">
    <cfRule type="expression" dxfId="18" priority="17">
      <formula>L1122=1</formula>
    </cfRule>
  </conditionalFormatting>
  <conditionalFormatting sqref="A1122 C1122:K1122">
    <cfRule type="expression" dxfId="17" priority="18">
      <formula>$A1123&lt;&gt;$A1122</formula>
    </cfRule>
  </conditionalFormatting>
  <conditionalFormatting sqref="C1122">
    <cfRule type="expression" dxfId="16" priority="16">
      <formula>L1122=1</formula>
    </cfRule>
  </conditionalFormatting>
  <conditionalFormatting sqref="A1643">
    <cfRule type="expression" dxfId="15" priority="14">
      <formula>L1643=1</formula>
    </cfRule>
  </conditionalFormatting>
  <conditionalFormatting sqref="A1643 C1643:K1643">
    <cfRule type="expression" dxfId="14" priority="15">
      <formula>$A1644&lt;&gt;$A1643</formula>
    </cfRule>
  </conditionalFormatting>
  <conditionalFormatting sqref="C1643">
    <cfRule type="expression" dxfId="13" priority="13">
      <formula>L1643=1</formula>
    </cfRule>
  </conditionalFormatting>
  <conditionalFormatting sqref="A711">
    <cfRule type="expression" dxfId="12" priority="11">
      <formula>L711=1</formula>
    </cfRule>
  </conditionalFormatting>
  <conditionalFormatting sqref="A711 C711:K711">
    <cfRule type="expression" dxfId="11" priority="12">
      <formula>$A719&lt;&gt;$A711</formula>
    </cfRule>
  </conditionalFormatting>
  <conditionalFormatting sqref="C711">
    <cfRule type="expression" dxfId="10" priority="10">
      <formula>L711=1</formula>
    </cfRule>
  </conditionalFormatting>
  <conditionalFormatting sqref="A712:A713">
    <cfRule type="expression" dxfId="9" priority="9">
      <formula>L712=1</formula>
    </cfRule>
  </conditionalFormatting>
  <conditionalFormatting sqref="C712:C713">
    <cfRule type="expression" dxfId="8" priority="8">
      <formula>L712=1</formula>
    </cfRule>
  </conditionalFormatting>
  <conditionalFormatting sqref="A710 C710:K710">
    <cfRule type="expression" dxfId="7" priority="61">
      <formula>$A719&lt;&gt;$A710</formula>
    </cfRule>
  </conditionalFormatting>
  <conditionalFormatting sqref="A714:A718">
    <cfRule type="expression" dxfId="6" priority="5">
      <formula>L714=1</formula>
    </cfRule>
  </conditionalFormatting>
  <conditionalFormatting sqref="A714:A717 C714:K717">
    <cfRule type="expression" dxfId="5" priority="6">
      <formula>$A715&lt;&gt;$A714</formula>
    </cfRule>
  </conditionalFormatting>
  <conditionalFormatting sqref="C714:C718">
    <cfRule type="expression" dxfId="4" priority="4">
      <formula>L714=1</formula>
    </cfRule>
  </conditionalFormatting>
  <conditionalFormatting sqref="A718 C718:K718">
    <cfRule type="expression" dxfId="3" priority="7">
      <formula>$A727&lt;&gt;$A718</formula>
    </cfRule>
  </conditionalFormatting>
  <conditionalFormatting sqref="A1303">
    <cfRule type="expression" dxfId="2" priority="2">
      <formula>L1303=1</formula>
    </cfRule>
  </conditionalFormatting>
  <conditionalFormatting sqref="A1303 C1303:K1303">
    <cfRule type="expression" dxfId="1" priority="3">
      <formula>$A1304&lt;&gt;$A1303</formula>
    </cfRule>
  </conditionalFormatting>
  <conditionalFormatting sqref="C1303">
    <cfRule type="expression" dxfId="0" priority="1">
      <formula>L1303=1</formula>
    </cfRule>
  </conditionalFormatting>
  <pageMargins left="0.7" right="0.7" top="0.75" bottom="0.75" header="0.3" footer="0.3"/>
  <pageSetup paperSize="9" orientation="portrait" horizontalDpi="4294967293"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6594e683-8f7a-456d-9ec6-7b59c8e9463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57963B89439764EBF6592C982595DE9" ma:contentTypeVersion="14" ma:contentTypeDescription="Crée un document." ma:contentTypeScope="" ma:versionID="cac5154a76767734c8d4e1a2c7edd26e">
  <xsd:schema xmlns:xsd="http://www.w3.org/2001/XMLSchema" xmlns:xs="http://www.w3.org/2001/XMLSchema" xmlns:p="http://schemas.microsoft.com/office/2006/metadata/properties" xmlns:ns3="613e49b0-a1a2-4c7d-8d07-c7e9724eba14" xmlns:ns4="6594e683-8f7a-456d-9ec6-7b59c8e94633" targetNamespace="http://schemas.microsoft.com/office/2006/metadata/properties" ma:root="true" ma:fieldsID="25390c729867277deb23794bd8bab068" ns3:_="" ns4:_="">
    <xsd:import namespace="613e49b0-a1a2-4c7d-8d07-c7e9724eba14"/>
    <xsd:import namespace="6594e683-8f7a-456d-9ec6-7b59c8e94633"/>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GenerationTime" minOccurs="0"/>
                <xsd:element ref="ns4:MediaServiceEventHashCode" minOccurs="0"/>
                <xsd:element ref="ns4:MediaServiceAutoKeyPoints" minOccurs="0"/>
                <xsd:element ref="ns4:MediaServiceKeyPoints" minOccurs="0"/>
                <xsd:element ref="ns4:_activity"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13e49b0-a1a2-4c7d-8d07-c7e9724eba14" elementFormDefault="qualified">
    <xsd:import namespace="http://schemas.microsoft.com/office/2006/documentManagement/types"/>
    <xsd:import namespace="http://schemas.microsoft.com/office/infopath/2007/PartnerControls"/>
    <xsd:element name="SharedWithUsers" ma:index="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internalName="SharedWithDetails" ma:readOnly="true">
      <xsd:simpleType>
        <xsd:restriction base="dms:Note">
          <xsd:maxLength value="255"/>
        </xsd:restriction>
      </xsd:simpleType>
    </xsd:element>
    <xsd:element name="SharingHintHash" ma:index="10" nillable="true" ma:displayName="Partage du hachage d’indicateur"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594e683-8f7a-456d-9ec6-7b59c8e94633"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_activity" ma:index="20" nillable="true" ma:displayName="_activity" ma:hidden="true" ma:internalName="_activity">
      <xsd:simpleType>
        <xsd:restriction base="dms:Note"/>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E2D30A3-BD63-40A0-A3CA-BC00A8855A9C}">
  <ds:schemaRefs>
    <ds:schemaRef ds:uri="http://schemas.microsoft.com/sharepoint/v3/contenttype/forms"/>
  </ds:schemaRefs>
</ds:datastoreItem>
</file>

<file path=customXml/itemProps2.xml><?xml version="1.0" encoding="utf-8"?>
<ds:datastoreItem xmlns:ds="http://schemas.openxmlformats.org/officeDocument/2006/customXml" ds:itemID="{781E9186-F288-4AE3-B1B4-B03756AC0C3B}">
  <ds:schemaRefs>
    <ds:schemaRef ds:uri="6594e683-8f7a-456d-9ec6-7b59c8e94633"/>
    <ds:schemaRef ds:uri="http://purl.org/dc/elements/1.1/"/>
    <ds:schemaRef ds:uri="http://schemas.openxmlformats.org/package/2006/metadata/core-properties"/>
    <ds:schemaRef ds:uri="http://schemas.microsoft.com/office/infopath/2007/PartnerControls"/>
    <ds:schemaRef ds:uri="http://purl.org/dc/terms/"/>
    <ds:schemaRef ds:uri="613e49b0-a1a2-4c7d-8d07-c7e9724eba14"/>
    <ds:schemaRef ds:uri="http://schemas.microsoft.com/office/2006/documentManagement/types"/>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1546E9D2-86CC-456F-8837-B36E0A1778C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13e49b0-a1a2-4c7d-8d07-c7e9724eba14"/>
    <ds:schemaRef ds:uri="6594e683-8f7a-456d-9ec6-7b59c8e9463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23</vt:i4>
      </vt:variant>
    </vt:vector>
  </HeadingPairs>
  <TitlesOfParts>
    <vt:vector size="23" baseType="lpstr">
      <vt:lpstr>ECO</vt:lpstr>
      <vt:lpstr>CG</vt:lpstr>
      <vt:lpstr>Correspondance</vt:lpstr>
      <vt:lpstr>Feuil2</vt:lpstr>
      <vt:lpstr>Feuil3</vt:lpstr>
      <vt:lpstr>Tampon</vt:lpstr>
      <vt:lpstr>Log</vt:lpstr>
      <vt:lpstr>Paramétrages</vt:lpstr>
      <vt:lpstr>Regroupement</vt:lpstr>
      <vt:lpstr>Liste ECO</vt:lpstr>
      <vt:lpstr>Liste CG</vt:lpstr>
      <vt:lpstr>CG-&gt; CE</vt:lpstr>
      <vt:lpstr>Global view</vt:lpstr>
      <vt:lpstr>CEcpas-&gt;NvCode</vt:lpstr>
      <vt:lpstr>Mode d'emploi</vt:lpstr>
      <vt:lpstr>Messages d'erreur</vt:lpstr>
      <vt:lpstr>Tables  de valeurs autorisée</vt:lpstr>
      <vt:lpstr>mapping Commune</vt:lpstr>
      <vt:lpstr>Feuil1</vt:lpstr>
      <vt:lpstr>Parametres</vt:lpstr>
      <vt:lpstr>Controls</vt:lpstr>
      <vt:lpstr>lecture</vt:lpstr>
      <vt:lpstr>CG-&gt; CE (2)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Utilisateur</dc:creator>
  <cp:lastModifiedBy>Talla Roland</cp:lastModifiedBy>
  <cp:lastPrinted>2023-06-14T11:57:48Z</cp:lastPrinted>
  <dcterms:created xsi:type="dcterms:W3CDTF">2023-04-27T23:53:26Z</dcterms:created>
  <dcterms:modified xsi:type="dcterms:W3CDTF">2023-06-25T23:07:05Z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0x010100757963B89439764EBF6592C982595DE9</vt:lpwstr>
  </property>
</Properties>
</file>